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84B5" lockStructure="1"/>
  <bookViews>
    <workbookView xWindow="0" yWindow="0" windowWidth="25200" windowHeight="11850"/>
  </bookViews>
  <sheets>
    <sheet name="Cover Sheet" sheetId="24" r:id="rId1"/>
    <sheet name="Occupation Deepdive Pivot" sheetId="9" state="hidden" r:id="rId2"/>
    <sheet name="Supply Gap - Statewide" sheetId="17" state="hidden" r:id="rId3"/>
    <sheet name="Apprentices" sheetId="6" state="hidden" r:id="rId4"/>
    <sheet name="Aggregated Data" sheetId="22" state="hidden" r:id="rId5"/>
    <sheet name="Apprentices - Statewide (2)" sheetId="23" state="hidden" r:id="rId6"/>
    <sheet name="SD Graph" sheetId="8" state="hidden" r:id="rId7"/>
    <sheet name="Apprentices - Statewide" sheetId="7" state="hidden" r:id="rId8"/>
  </sheets>
  <externalReferences>
    <externalReference r:id="rId9"/>
    <externalReference r:id="rId10"/>
    <externalReference r:id="rId11"/>
  </externalReferences>
  <definedNames>
    <definedName name="d_COL" localSheetId="4">INDEX(d_RANGE,1,0)</definedName>
    <definedName name="d_COL" localSheetId="3">INDEX(d_RANGE,1,0)</definedName>
    <definedName name="d_COL" localSheetId="7">INDEX(d_RANGE,1,0)</definedName>
    <definedName name="d_COL" localSheetId="5">INDEX(d_RANGE,1,0)</definedName>
    <definedName name="d_COL" localSheetId="0">INDEX([0]!d_RANGE,1,0)</definedName>
    <definedName name="d_COL">INDEX(d_RANGE,1,0)</definedName>
    <definedName name="d_RANGE">[1]d_Model!$A$5:INDEX([1]d_Model!$1:$1000000,MATCH([1]d_Model!$A$6&amp;" Total",[1]d_Model!$A:$A,0),MATCH("State License Count",[1]d_Model!$5:$5,0))</definedName>
    <definedName name="d_ROW" localSheetId="4">INDEX(d_RANGE,0,2)</definedName>
    <definedName name="d_ROW" localSheetId="3">INDEX(d_RANGE,0,2)</definedName>
    <definedName name="d_ROW" localSheetId="7">INDEX(d_RANGE,0,2)</definedName>
    <definedName name="d_ROW" localSheetId="5">INDEX(d_RANGE,0,2)</definedName>
    <definedName name="d_ROW" localSheetId="0">INDEX([0]!d_RANGE,0,2)</definedName>
    <definedName name="d_ROW">INDEX(d_RANGE,0,2)</definedName>
    <definedName name="dpl_COL" localSheetId="4">INDEX(dpl_RANGE,1,0)</definedName>
    <definedName name="dpl_COL" localSheetId="3">INDEX(dpl_RANGE,1,0)</definedName>
    <definedName name="dpl_COL" localSheetId="7">INDEX(dpl_RANGE,1,0)</definedName>
    <definedName name="dpl_COL" localSheetId="5">INDEX(dpl_RANGE,1,0)</definedName>
    <definedName name="dpl_COL" localSheetId="0">INDEX([0]!dpl_RANGE,1,0)</definedName>
    <definedName name="dpl_COL">INDEX(dpl_RANGE,1,0)</definedName>
    <definedName name="dpl_RANGE">[2]dpl_Model!$A$5:INDEX([2]dpl_Model!$1:$1000000,MATCH([2]dpl_Model!$A$6&amp;" Total",[2]dpl_Model!$A:$A,0),MATCH("Count of Licenses",[2]dpl_Model!$5:$5,0))</definedName>
    <definedName name="dpl_ROW" localSheetId="4">INDEX(dpl_RANGE,0,2)</definedName>
    <definedName name="dpl_ROW" localSheetId="3">INDEX(dpl_RANGE,0,2)</definedName>
    <definedName name="dpl_ROW" localSheetId="7">INDEX(dpl_RANGE,0,2)</definedName>
    <definedName name="dpl_ROW" localSheetId="5">INDEX(dpl_RANGE,0,2)</definedName>
    <definedName name="dpl_ROW" localSheetId="0">INDEX([0]!dpl_RANGE,0,2)</definedName>
    <definedName name="dpl_ROW">INDEX(dpl_RANGE,0,2)</definedName>
    <definedName name="Slicer_Characterization">#N/A</definedName>
    <definedName name="Slicer_Occupation_Cluster1">#N/A</definedName>
    <definedName name="Slicer_Occupation_Title">#N/A</definedName>
    <definedName name="Slicer_Region">#N/A</definedName>
    <definedName name="Slicer_STAR_Ranking">#N/A</definedName>
    <definedName name="st_COL" localSheetId="3">INDEX(st_RANGE,1,0)</definedName>
    <definedName name="st_COL" localSheetId="7">INDEX(st_RANGE,1,0)</definedName>
    <definedName name="st_COL" localSheetId="5">INDEX(st_RANGE,1,0)</definedName>
    <definedName name="st_COL">INDEX(st_RANGE,1,0)</definedName>
    <definedName name="st_RANGE">[3]st_Model!$A$5:INDEX([3]st_Model!$1:$1000000,MATCH([3]st_Model!$A$6&amp;" Total",[3]st_Model!$A:$A,0),MATCH("ST Change",[3]st_Model!$5:$5,0))</definedName>
    <definedName name="st_ROW" localSheetId="3">INDEX(st_RANGE,0,2)</definedName>
    <definedName name="st_ROW" localSheetId="7">INDEX(st_RANGE,0,2)</definedName>
    <definedName name="st_ROW" localSheetId="5">INDEX(st_RANGE,0,2)</definedName>
    <definedName name="st_ROW">INDEX(st_RANGE,0,2)</definedName>
  </definedNames>
  <calcPr calcId="145621"/>
  <pivotCaches>
    <pivotCache cacheId="12" r:id="rId12"/>
  </pivotCaches>
  <extLs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24" l="1"/>
  <c r="B4" i="24"/>
  <c r="AH36" i="24"/>
  <c r="Y24" i="24"/>
  <c r="AH34" i="24"/>
  <c r="Y22" i="24"/>
  <c r="AH38" i="24" l="1"/>
  <c r="K115" i="6"/>
  <c r="M117" i="6" l="1"/>
  <c r="M121" i="6"/>
  <c r="M125" i="6"/>
  <c r="M129" i="6"/>
  <c r="M133" i="6"/>
  <c r="M135" i="6"/>
  <c r="M137" i="6"/>
  <c r="M141" i="6"/>
  <c r="M143" i="6"/>
  <c r="M145" i="6"/>
  <c r="M149" i="6"/>
  <c r="M151" i="6"/>
  <c r="M153" i="6"/>
  <c r="M157" i="6"/>
  <c r="M159" i="6"/>
  <c r="M161" i="6"/>
  <c r="M165" i="6"/>
  <c r="M167" i="6"/>
  <c r="M168" i="6"/>
  <c r="M169" i="6"/>
  <c r="M172" i="6"/>
  <c r="M173" i="6"/>
  <c r="M174" i="6"/>
  <c r="M175" i="6"/>
  <c r="M178" i="6"/>
  <c r="M179" i="6"/>
  <c r="M180" i="6"/>
  <c r="M182" i="6"/>
  <c r="M183" i="6"/>
  <c r="M184" i="6"/>
  <c r="M187" i="6"/>
  <c r="M188" i="6"/>
  <c r="M191" i="6"/>
  <c r="M192" i="6"/>
  <c r="M194" i="6"/>
  <c r="M195" i="6"/>
  <c r="M198" i="6"/>
  <c r="M199" i="6"/>
  <c r="M200" i="6"/>
  <c r="M202" i="6"/>
  <c r="M203" i="6"/>
  <c r="M204" i="6"/>
  <c r="M206" i="6"/>
  <c r="M207" i="6"/>
  <c r="M210" i="6"/>
  <c r="M211" i="6"/>
  <c r="M212" i="6"/>
  <c r="M214" i="6"/>
  <c r="M215" i="6"/>
  <c r="M216" i="6"/>
  <c r="M219" i="6"/>
  <c r="M220" i="6"/>
  <c r="M222" i="6"/>
  <c r="M223" i="6"/>
  <c r="M224" i="6"/>
  <c r="M226" i="6"/>
  <c r="M227" i="6"/>
  <c r="M228" i="6"/>
  <c r="M229" i="6"/>
  <c r="M232" i="6"/>
  <c r="M236" i="6"/>
  <c r="M239" i="6"/>
  <c r="M242" i="6"/>
  <c r="M8" i="6"/>
  <c r="M10" i="6"/>
  <c r="M16" i="6"/>
  <c r="M20" i="6"/>
  <c r="M22" i="6"/>
  <c r="M24" i="6"/>
  <c r="M26" i="6"/>
  <c r="M36" i="6"/>
  <c r="M40" i="6"/>
  <c r="M42" i="6"/>
  <c r="M44" i="6"/>
  <c r="M48" i="6"/>
  <c r="M50" i="6"/>
  <c r="M52" i="6"/>
  <c r="M56" i="6"/>
  <c r="M58" i="6"/>
  <c r="M60" i="6"/>
  <c r="M64" i="6"/>
  <c r="M66" i="6"/>
  <c r="M68" i="6"/>
  <c r="M72" i="6"/>
  <c r="M74" i="6"/>
  <c r="M76" i="6"/>
  <c r="M80" i="6"/>
  <c r="M82" i="6"/>
  <c r="M84" i="6"/>
  <c r="M88" i="6"/>
  <c r="M90" i="6"/>
  <c r="M92" i="6"/>
  <c r="M96" i="6"/>
  <c r="M98" i="6"/>
  <c r="M100" i="6"/>
  <c r="M104" i="6"/>
  <c r="M106" i="6"/>
  <c r="M108" i="6"/>
  <c r="M112" i="6"/>
  <c r="M114" i="6"/>
  <c r="M116" i="6"/>
  <c r="M120" i="6"/>
  <c r="M122" i="6"/>
  <c r="M124" i="6"/>
  <c r="M128" i="6"/>
  <c r="M130" i="6"/>
  <c r="M132" i="6"/>
  <c r="M136" i="6"/>
  <c r="M138" i="6"/>
  <c r="M140" i="6"/>
  <c r="M144" i="6"/>
  <c r="M146" i="6"/>
  <c r="M148" i="6"/>
  <c r="M152" i="6"/>
  <c r="M154" i="6"/>
  <c r="M156" i="6"/>
  <c r="M160" i="6"/>
  <c r="M162" i="6"/>
  <c r="M164" i="6"/>
  <c r="M170" i="6"/>
  <c r="M176" i="6"/>
  <c r="M186" i="6"/>
  <c r="M196" i="6"/>
  <c r="M208" i="6"/>
  <c r="M218" i="6"/>
  <c r="M18" i="6"/>
  <c r="M38" i="6"/>
  <c r="M46" i="6"/>
  <c r="M54" i="6"/>
  <c r="M62" i="6"/>
  <c r="M70" i="6"/>
  <c r="M78" i="6"/>
  <c r="M86" i="6"/>
  <c r="M94" i="6"/>
  <c r="M102" i="6"/>
  <c r="M110" i="6"/>
  <c r="M118" i="6"/>
  <c r="M126" i="6"/>
  <c r="M134" i="6"/>
  <c r="M142" i="6"/>
  <c r="M150" i="6"/>
  <c r="M158" i="6"/>
  <c r="M166" i="6"/>
  <c r="M190" i="6"/>
  <c r="J65" i="23"/>
  <c r="K65" i="23" s="1"/>
  <c r="I65" i="23"/>
  <c r="J64" i="23"/>
  <c r="L64" i="23" s="1"/>
  <c r="M64" i="23" s="1"/>
  <c r="I64" i="23"/>
  <c r="J63" i="23"/>
  <c r="I63" i="23"/>
  <c r="L63" i="23" s="1"/>
  <c r="M63" i="23" s="1"/>
  <c r="J62" i="23"/>
  <c r="I62" i="23"/>
  <c r="J61" i="23"/>
  <c r="I61" i="23"/>
  <c r="J60" i="23"/>
  <c r="I60" i="23"/>
  <c r="J59" i="23"/>
  <c r="I59" i="23"/>
  <c r="J58" i="23"/>
  <c r="I58" i="23"/>
  <c r="J57" i="23"/>
  <c r="K57" i="23" s="1"/>
  <c r="I57" i="23"/>
  <c r="J56" i="23"/>
  <c r="L56" i="23" s="1"/>
  <c r="M56" i="23" s="1"/>
  <c r="I56" i="23"/>
  <c r="J55" i="23"/>
  <c r="I55" i="23"/>
  <c r="J54" i="23"/>
  <c r="I54" i="23"/>
  <c r="J53" i="23"/>
  <c r="I53" i="23"/>
  <c r="J52" i="23"/>
  <c r="I52" i="23"/>
  <c r="J51" i="23"/>
  <c r="I51" i="23"/>
  <c r="J50" i="23"/>
  <c r="I50" i="23"/>
  <c r="J49" i="23"/>
  <c r="K49" i="23" s="1"/>
  <c r="I49" i="23"/>
  <c r="J48" i="23"/>
  <c r="L48" i="23" s="1"/>
  <c r="M48" i="23" s="1"/>
  <c r="I48" i="23"/>
  <c r="J47" i="23"/>
  <c r="I47" i="23"/>
  <c r="L47" i="23" s="1"/>
  <c r="M47" i="23" s="1"/>
  <c r="J46" i="23"/>
  <c r="I46" i="23"/>
  <c r="J45" i="23"/>
  <c r="I45" i="23"/>
  <c r="J44" i="23"/>
  <c r="I44" i="23"/>
  <c r="J43" i="23"/>
  <c r="I43" i="23"/>
  <c r="J42" i="23"/>
  <c r="I42" i="23"/>
  <c r="J41" i="23"/>
  <c r="K41" i="23" s="1"/>
  <c r="I41" i="23"/>
  <c r="J40" i="23"/>
  <c r="L40" i="23" s="1"/>
  <c r="M40" i="23" s="1"/>
  <c r="I40" i="23"/>
  <c r="J39" i="23"/>
  <c r="I39" i="23"/>
  <c r="L39" i="23" s="1"/>
  <c r="M39" i="23" s="1"/>
  <c r="J38" i="23"/>
  <c r="I38" i="23"/>
  <c r="J37" i="23"/>
  <c r="I37" i="23"/>
  <c r="J36" i="23"/>
  <c r="I36" i="23"/>
  <c r="J35" i="23"/>
  <c r="I35" i="23"/>
  <c r="J34" i="23"/>
  <c r="I34" i="23"/>
  <c r="J33" i="23"/>
  <c r="K33" i="23" s="1"/>
  <c r="I33" i="23"/>
  <c r="J32" i="23"/>
  <c r="L32" i="23" s="1"/>
  <c r="M32" i="23" s="1"/>
  <c r="I32" i="23"/>
  <c r="J31" i="23"/>
  <c r="I31" i="23"/>
  <c r="L31" i="23" s="1"/>
  <c r="M31" i="23" s="1"/>
  <c r="J30" i="23"/>
  <c r="I30" i="23"/>
  <c r="J29" i="23"/>
  <c r="I29" i="23"/>
  <c r="J28" i="23"/>
  <c r="I28" i="23"/>
  <c r="J27" i="23"/>
  <c r="I27" i="23"/>
  <c r="J26" i="23"/>
  <c r="I26" i="23"/>
  <c r="J25" i="23"/>
  <c r="K25" i="23" s="1"/>
  <c r="I25" i="23"/>
  <c r="J24" i="23"/>
  <c r="L24" i="23" s="1"/>
  <c r="M24" i="23" s="1"/>
  <c r="I24" i="23"/>
  <c r="J23" i="23"/>
  <c r="I23" i="23"/>
  <c r="J22" i="23"/>
  <c r="I22" i="23"/>
  <c r="J21" i="23"/>
  <c r="I21" i="23"/>
  <c r="J20" i="23"/>
  <c r="I20" i="23"/>
  <c r="J19" i="23"/>
  <c r="I19" i="23"/>
  <c r="J18" i="23"/>
  <c r="I18" i="23"/>
  <c r="J17" i="23"/>
  <c r="K17" i="23" s="1"/>
  <c r="I17" i="23"/>
  <c r="J16" i="23"/>
  <c r="L16" i="23" s="1"/>
  <c r="M16" i="23" s="1"/>
  <c r="I16" i="23"/>
  <c r="J15" i="23"/>
  <c r="I15" i="23"/>
  <c r="L15" i="23" s="1"/>
  <c r="M15" i="23" s="1"/>
  <c r="J14" i="23"/>
  <c r="I14" i="23"/>
  <c r="J13" i="23"/>
  <c r="I13" i="23"/>
  <c r="J12" i="23"/>
  <c r="I12" i="23"/>
  <c r="J11" i="23"/>
  <c r="I11" i="23"/>
  <c r="J10" i="23"/>
  <c r="I10" i="23"/>
  <c r="J9" i="23"/>
  <c r="L9" i="23" s="1"/>
  <c r="M9" i="23" s="1"/>
  <c r="I9" i="23"/>
  <c r="J8" i="23"/>
  <c r="K8" i="23" s="1"/>
  <c r="I8" i="23"/>
  <c r="J7" i="23"/>
  <c r="L7" i="23" s="1"/>
  <c r="M7" i="23" s="1"/>
  <c r="I7" i="23"/>
  <c r="J6" i="23"/>
  <c r="K6" i="23" s="1"/>
  <c r="I6" i="23"/>
  <c r="J5" i="23"/>
  <c r="L5" i="23" s="1"/>
  <c r="M5" i="23" s="1"/>
  <c r="I5" i="23"/>
  <c r="J4" i="23"/>
  <c r="K4" i="23" s="1"/>
  <c r="I4" i="23"/>
  <c r="J3" i="23"/>
  <c r="L3" i="23" s="1"/>
  <c r="M3" i="23" s="1"/>
  <c r="I3" i="23"/>
  <c r="M61" i="6"/>
  <c r="M63" i="6"/>
  <c r="M65" i="6"/>
  <c r="M67" i="6"/>
  <c r="M69" i="6"/>
  <c r="M71" i="6"/>
  <c r="M73" i="6"/>
  <c r="M75" i="6"/>
  <c r="M77" i="6"/>
  <c r="M79" i="6"/>
  <c r="M81" i="6"/>
  <c r="M83" i="6"/>
  <c r="M85" i="6"/>
  <c r="M87" i="6"/>
  <c r="M89" i="6"/>
  <c r="M91" i="6"/>
  <c r="M93" i="6"/>
  <c r="M95" i="6"/>
  <c r="M97" i="6"/>
  <c r="M99" i="6"/>
  <c r="M101" i="6"/>
  <c r="M103" i="6"/>
  <c r="M105" i="6"/>
  <c r="M107" i="6"/>
  <c r="M109" i="6"/>
  <c r="M111" i="6"/>
  <c r="M113" i="6"/>
  <c r="M115" i="6"/>
  <c r="M119" i="6"/>
  <c r="M123" i="6"/>
  <c r="M127" i="6"/>
  <c r="M131" i="6"/>
  <c r="M139" i="6"/>
  <c r="M147" i="6"/>
  <c r="M155" i="6"/>
  <c r="M163" i="6"/>
  <c r="M171" i="6"/>
  <c r="M177" i="6"/>
  <c r="M181" i="6"/>
  <c r="M185" i="6"/>
  <c r="M189" i="6"/>
  <c r="M193" i="6"/>
  <c r="M197" i="6"/>
  <c r="M201" i="6"/>
  <c r="M205" i="6"/>
  <c r="M209" i="6"/>
  <c r="M213" i="6"/>
  <c r="M217" i="6"/>
  <c r="M221" i="6"/>
  <c r="M225"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P120" i="6" s="1"/>
  <c r="Q120" i="6" s="1"/>
  <c r="N121" i="6"/>
  <c r="N122" i="6"/>
  <c r="N123" i="6"/>
  <c r="N124" i="6"/>
  <c r="N125" i="6"/>
  <c r="N126" i="6"/>
  <c r="N127" i="6"/>
  <c r="N128" i="6"/>
  <c r="N129" i="6"/>
  <c r="N130" i="6"/>
  <c r="N131" i="6"/>
  <c r="N132" i="6"/>
  <c r="N133" i="6"/>
  <c r="N134" i="6"/>
  <c r="P134" i="6" s="1"/>
  <c r="Q134" i="6" s="1"/>
  <c r="N135" i="6"/>
  <c r="N136" i="6"/>
  <c r="N137" i="6"/>
  <c r="N138" i="6"/>
  <c r="N139" i="6"/>
  <c r="N140" i="6"/>
  <c r="N141" i="6"/>
  <c r="N142" i="6"/>
  <c r="N143" i="6"/>
  <c r="N144" i="6"/>
  <c r="N145" i="6"/>
  <c r="N146" i="6"/>
  <c r="N147" i="6"/>
  <c r="N148" i="6"/>
  <c r="N149" i="6"/>
  <c r="N150" i="6"/>
  <c r="N151" i="6"/>
  <c r="N152" i="6"/>
  <c r="P152" i="6" s="1"/>
  <c r="Q152" i="6" s="1"/>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P182" i="6" s="1"/>
  <c r="Q182" i="6" s="1"/>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O221" i="6" s="1"/>
  <c r="N222" i="6"/>
  <c r="N223" i="6"/>
  <c r="N224" i="6"/>
  <c r="N225" i="6"/>
  <c r="N226" i="6"/>
  <c r="N227" i="6"/>
  <c r="N228" i="6"/>
  <c r="N229" i="6"/>
  <c r="N230" i="6"/>
  <c r="N231" i="6"/>
  <c r="N232" i="6"/>
  <c r="N233" i="6"/>
  <c r="N234" i="6"/>
  <c r="N235" i="6"/>
  <c r="N236" i="6"/>
  <c r="N237" i="6"/>
  <c r="N238" i="6"/>
  <c r="N239" i="6"/>
  <c r="N240" i="6"/>
  <c r="N241" i="6"/>
  <c r="N242" i="6"/>
  <c r="N243" i="6"/>
  <c r="N244" i="6"/>
  <c r="M3" i="6"/>
  <c r="N3" i="6"/>
  <c r="M4" i="6"/>
  <c r="N4" i="6"/>
  <c r="M5" i="6"/>
  <c r="N5" i="6"/>
  <c r="M6" i="6"/>
  <c r="N6" i="6"/>
  <c r="M7" i="6"/>
  <c r="N7" i="6"/>
  <c r="N8" i="6"/>
  <c r="M9" i="6"/>
  <c r="N9" i="6"/>
  <c r="N10" i="6"/>
  <c r="M11" i="6"/>
  <c r="N11" i="6"/>
  <c r="M12" i="6"/>
  <c r="N12" i="6"/>
  <c r="M13" i="6"/>
  <c r="N13" i="6"/>
  <c r="M14" i="6"/>
  <c r="N14" i="6"/>
  <c r="M15" i="6"/>
  <c r="N15" i="6"/>
  <c r="N16" i="6"/>
  <c r="M17" i="6"/>
  <c r="N17" i="6"/>
  <c r="N18" i="6"/>
  <c r="M19" i="6"/>
  <c r="N19" i="6"/>
  <c r="N20" i="6"/>
  <c r="M21" i="6"/>
  <c r="N21" i="6"/>
  <c r="N22" i="6"/>
  <c r="M23" i="6"/>
  <c r="N23" i="6"/>
  <c r="N24" i="6"/>
  <c r="M25" i="6"/>
  <c r="N25" i="6"/>
  <c r="N26" i="6"/>
  <c r="M27" i="6"/>
  <c r="N27" i="6"/>
  <c r="M28" i="6"/>
  <c r="N28" i="6"/>
  <c r="M29" i="6"/>
  <c r="N29" i="6"/>
  <c r="M30" i="6"/>
  <c r="N30" i="6"/>
  <c r="M31" i="6"/>
  <c r="N31" i="6"/>
  <c r="M32" i="6"/>
  <c r="N32" i="6"/>
  <c r="M33" i="6"/>
  <c r="N33" i="6"/>
  <c r="M34" i="6"/>
  <c r="N34" i="6"/>
  <c r="M35" i="6"/>
  <c r="N35" i="6"/>
  <c r="N36" i="6"/>
  <c r="M37" i="6"/>
  <c r="N37" i="6"/>
  <c r="N38" i="6"/>
  <c r="M39" i="6"/>
  <c r="N39" i="6"/>
  <c r="N40" i="6"/>
  <c r="M41" i="6"/>
  <c r="N41" i="6"/>
  <c r="N42" i="6"/>
  <c r="M43" i="6"/>
  <c r="N43" i="6"/>
  <c r="N44" i="6"/>
  <c r="M45" i="6"/>
  <c r="N45" i="6"/>
  <c r="N46" i="6"/>
  <c r="M47" i="6"/>
  <c r="N47" i="6"/>
  <c r="N48" i="6"/>
  <c r="M49" i="6"/>
  <c r="N49" i="6"/>
  <c r="N50" i="6"/>
  <c r="M51" i="6"/>
  <c r="N51" i="6"/>
  <c r="N52" i="6"/>
  <c r="M53" i="6"/>
  <c r="N53" i="6"/>
  <c r="N54" i="6"/>
  <c r="M55" i="6"/>
  <c r="N55" i="6"/>
  <c r="N56" i="6"/>
  <c r="M57" i="6"/>
  <c r="N57" i="6"/>
  <c r="N58" i="6"/>
  <c r="M59" i="6"/>
  <c r="N59" i="6"/>
  <c r="N60" i="6"/>
  <c r="P166" i="6" l="1"/>
  <c r="Q166" i="6" s="1"/>
  <c r="P200" i="6"/>
  <c r="Q200" i="6" s="1"/>
  <c r="P55" i="6"/>
  <c r="Q55" i="6" s="1"/>
  <c r="P34" i="6"/>
  <c r="Q34" i="6" s="1"/>
  <c r="P32" i="6"/>
  <c r="Q32" i="6" s="1"/>
  <c r="P31" i="6"/>
  <c r="Q31" i="6" s="1"/>
  <c r="P225" i="6"/>
  <c r="Q225" i="6" s="1"/>
  <c r="O217" i="6"/>
  <c r="O99" i="6"/>
  <c r="P67" i="6"/>
  <c r="Q67" i="6" s="1"/>
  <c r="P211" i="6"/>
  <c r="Q211" i="6" s="1"/>
  <c r="P195" i="6"/>
  <c r="Q195" i="6" s="1"/>
  <c r="P179" i="6"/>
  <c r="Q179" i="6" s="1"/>
  <c r="O49" i="6"/>
  <c r="P190" i="6"/>
  <c r="Q190" i="6" s="1"/>
  <c r="P168" i="6"/>
  <c r="Q168" i="6" s="1"/>
  <c r="P158" i="6"/>
  <c r="Q158" i="6" s="1"/>
  <c r="P142" i="6"/>
  <c r="Q142" i="6" s="1"/>
  <c r="P126" i="6"/>
  <c r="Q126" i="6" s="1"/>
  <c r="P150" i="6"/>
  <c r="Q150" i="6" s="1"/>
  <c r="P208" i="6"/>
  <c r="Q208" i="6" s="1"/>
  <c r="O186" i="6"/>
  <c r="O170" i="6"/>
  <c r="P136" i="6"/>
  <c r="Q136" i="6" s="1"/>
  <c r="P214" i="6"/>
  <c r="Q214" i="6" s="1"/>
  <c r="P217" i="6"/>
  <c r="Q217" i="6" s="1"/>
  <c r="P203" i="6"/>
  <c r="Q203" i="6" s="1"/>
  <c r="P187" i="6"/>
  <c r="Q187" i="6" s="1"/>
  <c r="O15" i="6"/>
  <c r="O225" i="6"/>
  <c r="O163" i="6"/>
  <c r="P115" i="6"/>
  <c r="Q115" i="6" s="1"/>
  <c r="O23" i="6"/>
  <c r="O19" i="6"/>
  <c r="P15" i="6"/>
  <c r="Q15" i="6" s="1"/>
  <c r="P7" i="6"/>
  <c r="Q7" i="6" s="1"/>
  <c r="P221" i="6"/>
  <c r="Q221" i="6" s="1"/>
  <c r="P171" i="6"/>
  <c r="Q171" i="6" s="1"/>
  <c r="P163" i="6"/>
  <c r="Q163" i="6" s="1"/>
  <c r="P155" i="6"/>
  <c r="Q155" i="6" s="1"/>
  <c r="P147" i="6"/>
  <c r="Q147" i="6" s="1"/>
  <c r="P139" i="6"/>
  <c r="Q139" i="6" s="1"/>
  <c r="P131" i="6"/>
  <c r="Q131" i="6" s="1"/>
  <c r="P123" i="6"/>
  <c r="Q123" i="6" s="1"/>
  <c r="O107" i="6"/>
  <c r="P99" i="6"/>
  <c r="Q99" i="6" s="1"/>
  <c r="O91" i="6"/>
  <c r="O75" i="6"/>
  <c r="O67" i="6"/>
  <c r="P110" i="6"/>
  <c r="Q110" i="6" s="1"/>
  <c r="P94" i="6"/>
  <c r="Q94" i="6" s="1"/>
  <c r="P78" i="6"/>
  <c r="Q78" i="6" s="1"/>
  <c r="P62" i="6"/>
  <c r="Q62" i="6" s="1"/>
  <c r="P218" i="6"/>
  <c r="Q218" i="6" s="1"/>
  <c r="O196" i="6"/>
  <c r="P176" i="6"/>
  <c r="Q176" i="6" s="1"/>
  <c r="O164" i="6"/>
  <c r="P160" i="6"/>
  <c r="Q160" i="6" s="1"/>
  <c r="O154" i="6"/>
  <c r="O148" i="6"/>
  <c r="P144" i="6"/>
  <c r="Q144" i="6" s="1"/>
  <c r="O138" i="6"/>
  <c r="O132" i="6"/>
  <c r="P128" i="6"/>
  <c r="Q128" i="6" s="1"/>
  <c r="O122" i="6"/>
  <c r="O116" i="6"/>
  <c r="P112" i="6"/>
  <c r="Q112" i="6" s="1"/>
  <c r="O106" i="6"/>
  <c r="O100" i="6"/>
  <c r="P96" i="6"/>
  <c r="Q96" i="6" s="1"/>
  <c r="O90" i="6"/>
  <c r="O84" i="6"/>
  <c r="P80" i="6"/>
  <c r="Q80" i="6" s="1"/>
  <c r="O74" i="6"/>
  <c r="O68" i="6"/>
  <c r="P64" i="6"/>
  <c r="Q64" i="6" s="1"/>
  <c r="P242" i="6"/>
  <c r="Q242" i="6" s="1"/>
  <c r="P239" i="6"/>
  <c r="Q239" i="6" s="1"/>
  <c r="P236" i="6"/>
  <c r="Q236" i="6" s="1"/>
  <c r="P232" i="6"/>
  <c r="Q232" i="6" s="1"/>
  <c r="P229" i="6"/>
  <c r="Q229" i="6" s="1"/>
  <c r="P228" i="6"/>
  <c r="Q228" i="6" s="1"/>
  <c r="P226" i="6"/>
  <c r="Q226" i="6" s="1"/>
  <c r="P224" i="6"/>
  <c r="Q224" i="6" s="1"/>
  <c r="P222" i="6"/>
  <c r="Q222" i="6" s="1"/>
  <c r="P220" i="6"/>
  <c r="Q220" i="6" s="1"/>
  <c r="P216" i="6"/>
  <c r="Q216" i="6" s="1"/>
  <c r="O212" i="6"/>
  <c r="O210" i="6"/>
  <c r="P206" i="6"/>
  <c r="Q206" i="6" s="1"/>
  <c r="O204" i="6"/>
  <c r="O202" i="6"/>
  <c r="P198" i="6"/>
  <c r="Q198" i="6" s="1"/>
  <c r="O194" i="6"/>
  <c r="P192" i="6"/>
  <c r="Q192" i="6" s="1"/>
  <c r="O188" i="6"/>
  <c r="P184" i="6"/>
  <c r="Q184" i="6" s="1"/>
  <c r="O180" i="6"/>
  <c r="O178" i="6"/>
  <c r="P174" i="6"/>
  <c r="Q174" i="6" s="1"/>
  <c r="O172" i="6"/>
  <c r="P23" i="6"/>
  <c r="Q23" i="6" s="1"/>
  <c r="O195" i="6"/>
  <c r="O131" i="6"/>
  <c r="O211" i="6"/>
  <c r="O179" i="6"/>
  <c r="O147" i="6"/>
  <c r="O115" i="6"/>
  <c r="O83" i="6"/>
  <c r="P83" i="6"/>
  <c r="Q83" i="6" s="1"/>
  <c r="O213" i="6"/>
  <c r="O209" i="6"/>
  <c r="O205" i="6"/>
  <c r="O201" i="6"/>
  <c r="O197" i="6"/>
  <c r="O193" i="6"/>
  <c r="O189" i="6"/>
  <c r="O185" i="6"/>
  <c r="O181" i="6"/>
  <c r="O177" i="6"/>
  <c r="O173" i="6"/>
  <c r="O169" i="6"/>
  <c r="O165" i="6"/>
  <c r="O161" i="6"/>
  <c r="O157" i="6"/>
  <c r="O153" i="6"/>
  <c r="O149" i="6"/>
  <c r="O145" i="6"/>
  <c r="O141" i="6"/>
  <c r="O137" i="6"/>
  <c r="O133" i="6"/>
  <c r="O129" i="6"/>
  <c r="O125" i="6"/>
  <c r="O121" i="6"/>
  <c r="O117" i="6"/>
  <c r="O113" i="6"/>
  <c r="O109" i="6"/>
  <c r="O105" i="6"/>
  <c r="O101" i="6"/>
  <c r="O97" i="6"/>
  <c r="O93" i="6"/>
  <c r="O89" i="6"/>
  <c r="O85" i="6"/>
  <c r="O81" i="6"/>
  <c r="O77" i="6"/>
  <c r="O73" i="6"/>
  <c r="O69" i="6"/>
  <c r="O65" i="6"/>
  <c r="O61" i="6"/>
  <c r="P118" i="6"/>
  <c r="Q118" i="6" s="1"/>
  <c r="P102" i="6"/>
  <c r="Q102" i="6" s="1"/>
  <c r="P86" i="6"/>
  <c r="Q86" i="6" s="1"/>
  <c r="P70" i="6"/>
  <c r="Q70" i="6" s="1"/>
  <c r="O162" i="6"/>
  <c r="O156" i="6"/>
  <c r="O146" i="6"/>
  <c r="O140" i="6"/>
  <c r="O130" i="6"/>
  <c r="O124" i="6"/>
  <c r="O114" i="6"/>
  <c r="O108" i="6"/>
  <c r="P104" i="6"/>
  <c r="Q104" i="6" s="1"/>
  <c r="O98" i="6"/>
  <c r="O92" i="6"/>
  <c r="P88" i="6"/>
  <c r="Q88" i="6" s="1"/>
  <c r="O82" i="6"/>
  <c r="O76" i="6"/>
  <c r="P72" i="6"/>
  <c r="Q72" i="6" s="1"/>
  <c r="O66" i="6"/>
  <c r="P40" i="6"/>
  <c r="Q40" i="6" s="1"/>
  <c r="O227" i="6"/>
  <c r="P227" i="6"/>
  <c r="Q227" i="6" s="1"/>
  <c r="O223" i="6"/>
  <c r="P223" i="6"/>
  <c r="Q223" i="6" s="1"/>
  <c r="O219" i="6"/>
  <c r="P219" i="6"/>
  <c r="Q219" i="6" s="1"/>
  <c r="O215" i="6"/>
  <c r="P215" i="6"/>
  <c r="Q215" i="6" s="1"/>
  <c r="O207" i="6"/>
  <c r="P207" i="6"/>
  <c r="Q207" i="6" s="1"/>
  <c r="O199" i="6"/>
  <c r="P199" i="6"/>
  <c r="Q199" i="6" s="1"/>
  <c r="O191" i="6"/>
  <c r="P191" i="6"/>
  <c r="Q191" i="6" s="1"/>
  <c r="O183" i="6"/>
  <c r="P183" i="6"/>
  <c r="Q183" i="6" s="1"/>
  <c r="O175" i="6"/>
  <c r="P175" i="6"/>
  <c r="Q175" i="6" s="1"/>
  <c r="O167" i="6"/>
  <c r="P167" i="6"/>
  <c r="Q167" i="6" s="1"/>
  <c r="O159" i="6"/>
  <c r="P159" i="6"/>
  <c r="Q159" i="6" s="1"/>
  <c r="O151" i="6"/>
  <c r="P151" i="6"/>
  <c r="Q151" i="6" s="1"/>
  <c r="O143" i="6"/>
  <c r="P143" i="6"/>
  <c r="Q143" i="6" s="1"/>
  <c r="O135" i="6"/>
  <c r="P135" i="6"/>
  <c r="Q135" i="6" s="1"/>
  <c r="O127" i="6"/>
  <c r="P127" i="6"/>
  <c r="Q127" i="6" s="1"/>
  <c r="O119" i="6"/>
  <c r="P119" i="6"/>
  <c r="Q119" i="6" s="1"/>
  <c r="O111" i="6"/>
  <c r="P111" i="6"/>
  <c r="Q111" i="6" s="1"/>
  <c r="O103" i="6"/>
  <c r="P103" i="6"/>
  <c r="Q103" i="6" s="1"/>
  <c r="O95" i="6"/>
  <c r="P95" i="6"/>
  <c r="Q95" i="6" s="1"/>
  <c r="O87" i="6"/>
  <c r="P87" i="6"/>
  <c r="Q87" i="6" s="1"/>
  <c r="O79" i="6"/>
  <c r="P79" i="6"/>
  <c r="Q79" i="6" s="1"/>
  <c r="O71" i="6"/>
  <c r="P71" i="6"/>
  <c r="Q71" i="6" s="1"/>
  <c r="O63" i="6"/>
  <c r="P63" i="6"/>
  <c r="Q63" i="6" s="1"/>
  <c r="P107" i="6"/>
  <c r="Q107" i="6" s="1"/>
  <c r="P91" i="6"/>
  <c r="Q91" i="6" s="1"/>
  <c r="P75" i="6"/>
  <c r="Q75" i="6" s="1"/>
  <c r="O203" i="6"/>
  <c r="O187" i="6"/>
  <c r="O171" i="6"/>
  <c r="O155" i="6"/>
  <c r="O139" i="6"/>
  <c r="O123" i="6"/>
  <c r="O242" i="6"/>
  <c r="O239" i="6"/>
  <c r="O228" i="6"/>
  <c r="O47" i="6"/>
  <c r="O39" i="6"/>
  <c r="O35" i="6"/>
  <c r="O27" i="6"/>
  <c r="O11" i="6"/>
  <c r="O3" i="6"/>
  <c r="M230" i="6"/>
  <c r="P230" i="6" s="1"/>
  <c r="Q230" i="6" s="1"/>
  <c r="M234" i="6"/>
  <c r="P234" i="6" s="1"/>
  <c r="Q234" i="6" s="1"/>
  <c r="O34" i="6"/>
  <c r="O7" i="6"/>
  <c r="K22" i="23"/>
  <c r="L23" i="23"/>
  <c r="M23" i="23" s="1"/>
  <c r="K27" i="23"/>
  <c r="L27" i="23"/>
  <c r="M27" i="23" s="1"/>
  <c r="K52" i="23"/>
  <c r="K54" i="23"/>
  <c r="L55" i="23"/>
  <c r="M55" i="23" s="1"/>
  <c r="K59" i="23"/>
  <c r="L59" i="23"/>
  <c r="M59" i="23" s="1"/>
  <c r="O55" i="6"/>
  <c r="K20" i="23"/>
  <c r="M233" i="6"/>
  <c r="P53" i="6"/>
  <c r="Q53" i="6" s="1"/>
  <c r="P47" i="6"/>
  <c r="Q47" i="6" s="1"/>
  <c r="P27" i="6"/>
  <c r="Q27" i="6" s="1"/>
  <c r="P19" i="6"/>
  <c r="Q19" i="6" s="1"/>
  <c r="P11" i="6"/>
  <c r="Q11" i="6" s="1"/>
  <c r="P3" i="6"/>
  <c r="Q3" i="6" s="1"/>
  <c r="O236" i="6"/>
  <c r="O232" i="6"/>
  <c r="O229" i="6"/>
  <c r="O226" i="6"/>
  <c r="O224" i="6"/>
  <c r="O222" i="6"/>
  <c r="O220" i="6"/>
  <c r="O218" i="6"/>
  <c r="O216" i="6"/>
  <c r="O214" i="6"/>
  <c r="P212" i="6"/>
  <c r="Q212" i="6" s="1"/>
  <c r="P210" i="6"/>
  <c r="Q210" i="6" s="1"/>
  <c r="O208" i="6"/>
  <c r="O206" i="6"/>
  <c r="P204" i="6"/>
  <c r="Q204" i="6" s="1"/>
  <c r="P202" i="6"/>
  <c r="Q202" i="6" s="1"/>
  <c r="O200" i="6"/>
  <c r="O198" i="6"/>
  <c r="P196" i="6"/>
  <c r="Q196" i="6" s="1"/>
  <c r="P194" i="6"/>
  <c r="Q194" i="6" s="1"/>
  <c r="O192" i="6"/>
  <c r="O190" i="6"/>
  <c r="P188" i="6"/>
  <c r="Q188" i="6" s="1"/>
  <c r="P186" i="6"/>
  <c r="Q186" i="6" s="1"/>
  <c r="O184" i="6"/>
  <c r="O182" i="6"/>
  <c r="P180" i="6"/>
  <c r="Q180" i="6" s="1"/>
  <c r="P178" i="6"/>
  <c r="Q178" i="6" s="1"/>
  <c r="O176" i="6"/>
  <c r="O174" i="6"/>
  <c r="P172" i="6"/>
  <c r="Q172" i="6" s="1"/>
  <c r="P170" i="6"/>
  <c r="Q170" i="6" s="1"/>
  <c r="O168" i="6"/>
  <c r="O166" i="6"/>
  <c r="P164" i="6"/>
  <c r="Q164" i="6" s="1"/>
  <c r="P162" i="6"/>
  <c r="Q162" i="6" s="1"/>
  <c r="O160" i="6"/>
  <c r="O158" i="6"/>
  <c r="P156" i="6"/>
  <c r="Q156" i="6" s="1"/>
  <c r="P154" i="6"/>
  <c r="Q154" i="6" s="1"/>
  <c r="O152" i="6"/>
  <c r="O150" i="6"/>
  <c r="P148" i="6"/>
  <c r="Q148" i="6" s="1"/>
  <c r="P146" i="6"/>
  <c r="Q146" i="6" s="1"/>
  <c r="O144" i="6"/>
  <c r="O142" i="6"/>
  <c r="P140" i="6"/>
  <c r="Q140" i="6" s="1"/>
  <c r="P138" i="6"/>
  <c r="Q138" i="6" s="1"/>
  <c r="O136" i="6"/>
  <c r="O134" i="6"/>
  <c r="P132" i="6"/>
  <c r="Q132" i="6" s="1"/>
  <c r="P130" i="6"/>
  <c r="Q130" i="6" s="1"/>
  <c r="O128" i="6"/>
  <c r="O126" i="6"/>
  <c r="P124" i="6"/>
  <c r="Q124" i="6" s="1"/>
  <c r="P122" i="6"/>
  <c r="Q122" i="6" s="1"/>
  <c r="O120" i="6"/>
  <c r="O118" i="6"/>
  <c r="P116" i="6"/>
  <c r="Q116" i="6" s="1"/>
  <c r="P114" i="6"/>
  <c r="Q114" i="6" s="1"/>
  <c r="O112" i="6"/>
  <c r="O110" i="6"/>
  <c r="P108" i="6"/>
  <c r="Q108" i="6" s="1"/>
  <c r="P106" i="6"/>
  <c r="Q106" i="6" s="1"/>
  <c r="O104" i="6"/>
  <c r="O102" i="6"/>
  <c r="P100" i="6"/>
  <c r="Q100" i="6" s="1"/>
  <c r="P98" i="6"/>
  <c r="Q98" i="6" s="1"/>
  <c r="O96" i="6"/>
  <c r="O94" i="6"/>
  <c r="P92" i="6"/>
  <c r="Q92" i="6" s="1"/>
  <c r="P90" i="6"/>
  <c r="Q90" i="6" s="1"/>
  <c r="O88" i="6"/>
  <c r="O86" i="6"/>
  <c r="P84" i="6"/>
  <c r="Q84" i="6" s="1"/>
  <c r="P82" i="6"/>
  <c r="Q82" i="6" s="1"/>
  <c r="O80" i="6"/>
  <c r="O78" i="6"/>
  <c r="P76" i="6"/>
  <c r="Q76" i="6" s="1"/>
  <c r="P74" i="6"/>
  <c r="Q74" i="6" s="1"/>
  <c r="O72" i="6"/>
  <c r="O70" i="6"/>
  <c r="P68" i="6"/>
  <c r="Q68" i="6" s="1"/>
  <c r="P66" i="6"/>
  <c r="Q66" i="6" s="1"/>
  <c r="O64" i="6"/>
  <c r="O62" i="6"/>
  <c r="K11" i="23"/>
  <c r="L11" i="23"/>
  <c r="M11" i="23" s="1"/>
  <c r="K36" i="23"/>
  <c r="M241" i="6"/>
  <c r="K38" i="23"/>
  <c r="K43" i="23"/>
  <c r="L43" i="23"/>
  <c r="M43" i="23" s="1"/>
  <c r="K12" i="23"/>
  <c r="K14" i="23"/>
  <c r="K19" i="23"/>
  <c r="L19" i="23"/>
  <c r="M19" i="23" s="1"/>
  <c r="K28" i="23"/>
  <c r="K30" i="23"/>
  <c r="M237" i="6"/>
  <c r="K35" i="23"/>
  <c r="L35" i="23"/>
  <c r="M35" i="23" s="1"/>
  <c r="K44" i="23"/>
  <c r="M243" i="6"/>
  <c r="K46" i="23"/>
  <c r="K51" i="23"/>
  <c r="L51" i="23"/>
  <c r="M51" i="23" s="1"/>
  <c r="K60" i="23"/>
  <c r="K62" i="23"/>
  <c r="M244" i="6"/>
  <c r="K3" i="23"/>
  <c r="K5" i="23"/>
  <c r="K7" i="23"/>
  <c r="K9" i="23"/>
  <c r="K10" i="23"/>
  <c r="L12" i="23"/>
  <c r="M12" i="23" s="1"/>
  <c r="K13" i="23"/>
  <c r="K15" i="23"/>
  <c r="K16" i="23"/>
  <c r="K18" i="23"/>
  <c r="L20" i="23"/>
  <c r="M20" i="23" s="1"/>
  <c r="K21" i="23"/>
  <c r="K23" i="23"/>
  <c r="K24" i="23"/>
  <c r="K26" i="23"/>
  <c r="L28" i="23"/>
  <c r="M28" i="23" s="1"/>
  <c r="K29" i="23"/>
  <c r="K31" i="23"/>
  <c r="K32" i="23"/>
  <c r="K34" i="23"/>
  <c r="L36" i="23"/>
  <c r="M36" i="23" s="1"/>
  <c r="K37" i="23"/>
  <c r="K39" i="23"/>
  <c r="K40" i="23"/>
  <c r="K42" i="23"/>
  <c r="L44" i="23"/>
  <c r="M44" i="23" s="1"/>
  <c r="K45" i="23"/>
  <c r="K47" i="23"/>
  <c r="K48" i="23"/>
  <c r="K50" i="23"/>
  <c r="L52" i="23"/>
  <c r="M52" i="23" s="1"/>
  <c r="K53" i="23"/>
  <c r="K55" i="23"/>
  <c r="K56" i="23"/>
  <c r="K58" i="23"/>
  <c r="L60" i="23"/>
  <c r="M60" i="23" s="1"/>
  <c r="K61" i="23"/>
  <c r="K63" i="23"/>
  <c r="K64" i="23"/>
  <c r="M240" i="6"/>
  <c r="M238" i="6"/>
  <c r="M235" i="6"/>
  <c r="M231" i="6"/>
  <c r="P58" i="6"/>
  <c r="Q58" i="6" s="1"/>
  <c r="O58" i="6"/>
  <c r="O59" i="6"/>
  <c r="O25" i="6"/>
  <c r="O17" i="6"/>
  <c r="O9" i="6"/>
  <c r="P213" i="6"/>
  <c r="Q213" i="6" s="1"/>
  <c r="P209" i="6"/>
  <c r="Q209" i="6" s="1"/>
  <c r="P205" i="6"/>
  <c r="Q205" i="6" s="1"/>
  <c r="P201" i="6"/>
  <c r="Q201" i="6" s="1"/>
  <c r="P197" i="6"/>
  <c r="Q197" i="6" s="1"/>
  <c r="P193" i="6"/>
  <c r="Q193" i="6" s="1"/>
  <c r="P189" i="6"/>
  <c r="Q189" i="6" s="1"/>
  <c r="P185" i="6"/>
  <c r="Q185" i="6" s="1"/>
  <c r="P181" i="6"/>
  <c r="Q181" i="6" s="1"/>
  <c r="P177" i="6"/>
  <c r="Q177" i="6" s="1"/>
  <c r="P173" i="6"/>
  <c r="Q173" i="6" s="1"/>
  <c r="P169" i="6"/>
  <c r="Q169" i="6" s="1"/>
  <c r="P165" i="6"/>
  <c r="Q165" i="6" s="1"/>
  <c r="P161" i="6"/>
  <c r="Q161" i="6" s="1"/>
  <c r="P157" i="6"/>
  <c r="Q157" i="6" s="1"/>
  <c r="P153" i="6"/>
  <c r="Q153" i="6" s="1"/>
  <c r="P149" i="6"/>
  <c r="Q149" i="6" s="1"/>
  <c r="P145" i="6"/>
  <c r="Q145" i="6" s="1"/>
  <c r="P141" i="6"/>
  <c r="Q141" i="6" s="1"/>
  <c r="P137" i="6"/>
  <c r="Q137" i="6" s="1"/>
  <c r="P133" i="6"/>
  <c r="Q133" i="6" s="1"/>
  <c r="P129" i="6"/>
  <c r="Q129" i="6" s="1"/>
  <c r="P125" i="6"/>
  <c r="Q125" i="6" s="1"/>
  <c r="P121" i="6"/>
  <c r="Q121" i="6" s="1"/>
  <c r="P117" i="6"/>
  <c r="Q117" i="6" s="1"/>
  <c r="P113" i="6"/>
  <c r="Q113" i="6" s="1"/>
  <c r="P109" i="6"/>
  <c r="Q109" i="6" s="1"/>
  <c r="P105" i="6"/>
  <c r="Q105" i="6" s="1"/>
  <c r="P101" i="6"/>
  <c r="Q101" i="6" s="1"/>
  <c r="P97" i="6"/>
  <c r="Q97" i="6" s="1"/>
  <c r="P93" i="6"/>
  <c r="Q93" i="6" s="1"/>
  <c r="P89" i="6"/>
  <c r="Q89" i="6" s="1"/>
  <c r="P85" i="6"/>
  <c r="Q85" i="6" s="1"/>
  <c r="P81" i="6"/>
  <c r="Q81" i="6" s="1"/>
  <c r="P77" i="6"/>
  <c r="Q77" i="6" s="1"/>
  <c r="P73" i="6"/>
  <c r="Q73" i="6" s="1"/>
  <c r="P69" i="6"/>
  <c r="Q69" i="6" s="1"/>
  <c r="P65" i="6"/>
  <c r="Q65" i="6" s="1"/>
  <c r="P61" i="6"/>
  <c r="Q61" i="6" s="1"/>
  <c r="P42" i="6"/>
  <c r="Q42" i="6" s="1"/>
  <c r="O42" i="6"/>
  <c r="O60" i="6"/>
  <c r="O50" i="6"/>
  <c r="O38" i="6"/>
  <c r="O36" i="6"/>
  <c r="O24" i="6"/>
  <c r="O16" i="6"/>
  <c r="O8" i="6"/>
  <c r="O56" i="6"/>
  <c r="O45" i="6"/>
  <c r="O44" i="6"/>
  <c r="O43" i="6"/>
  <c r="O29" i="6"/>
  <c r="O28" i="6"/>
  <c r="O21" i="6"/>
  <c r="O20" i="6"/>
  <c r="O13" i="6"/>
  <c r="O12" i="6"/>
  <c r="O5" i="6"/>
  <c r="O4" i="6"/>
  <c r="O57" i="6"/>
  <c r="P56" i="6"/>
  <c r="Q56" i="6" s="1"/>
  <c r="O54" i="6"/>
  <c r="O52" i="6"/>
  <c r="O51" i="6"/>
  <c r="P50" i="6"/>
  <c r="Q50" i="6" s="1"/>
  <c r="P48" i="6"/>
  <c r="Q48" i="6" s="1"/>
  <c r="O46" i="6"/>
  <c r="P45" i="6"/>
  <c r="Q45" i="6" s="1"/>
  <c r="O41" i="6"/>
  <c r="P39" i="6"/>
  <c r="Q39" i="6" s="1"/>
  <c r="P37" i="6"/>
  <c r="Q37" i="6" s="1"/>
  <c r="O33" i="6"/>
  <c r="O30" i="6"/>
  <c r="P29" i="6"/>
  <c r="Q29" i="6" s="1"/>
  <c r="O26" i="6"/>
  <c r="P25" i="6"/>
  <c r="Q25" i="6" s="1"/>
  <c r="O22" i="6"/>
  <c r="P21" i="6"/>
  <c r="Q21" i="6" s="1"/>
  <c r="O18" i="6"/>
  <c r="P17" i="6"/>
  <c r="Q17" i="6" s="1"/>
  <c r="O14" i="6"/>
  <c r="P13" i="6"/>
  <c r="Q13" i="6" s="1"/>
  <c r="O10" i="6"/>
  <c r="P9" i="6"/>
  <c r="Q9" i="6" s="1"/>
  <c r="O6" i="6"/>
  <c r="P5" i="6"/>
  <c r="Q5" i="6" s="1"/>
  <c r="O37" i="6"/>
  <c r="O31" i="6"/>
  <c r="O53" i="6"/>
  <c r="O48" i="6"/>
  <c r="O40" i="6"/>
  <c r="O32" i="6"/>
  <c r="P60" i="6"/>
  <c r="Q60" i="6" s="1"/>
  <c r="P59" i="6"/>
  <c r="Q59" i="6" s="1"/>
  <c r="P57" i="6"/>
  <c r="Q57" i="6" s="1"/>
  <c r="P54" i="6"/>
  <c r="Q54" i="6" s="1"/>
  <c r="P52" i="6"/>
  <c r="Q52" i="6" s="1"/>
  <c r="P51" i="6"/>
  <c r="Q51" i="6" s="1"/>
  <c r="P49" i="6"/>
  <c r="Q49" i="6" s="1"/>
  <c r="P46" i="6"/>
  <c r="Q46" i="6" s="1"/>
  <c r="P44" i="6"/>
  <c r="Q44" i="6" s="1"/>
  <c r="P43" i="6"/>
  <c r="Q43" i="6" s="1"/>
  <c r="P41" i="6"/>
  <c r="Q41" i="6" s="1"/>
  <c r="P38" i="6"/>
  <c r="Q38" i="6" s="1"/>
  <c r="P36" i="6"/>
  <c r="Q36" i="6" s="1"/>
  <c r="P35" i="6"/>
  <c r="Q35" i="6" s="1"/>
  <c r="P33" i="6"/>
  <c r="Q33" i="6" s="1"/>
  <c r="P30" i="6"/>
  <c r="Q30" i="6" s="1"/>
  <c r="P28" i="6"/>
  <c r="Q28" i="6" s="1"/>
  <c r="P26" i="6"/>
  <c r="Q26" i="6" s="1"/>
  <c r="P24" i="6"/>
  <c r="Q24" i="6" s="1"/>
  <c r="P22" i="6"/>
  <c r="Q22" i="6" s="1"/>
  <c r="P20" i="6"/>
  <c r="Q20" i="6" s="1"/>
  <c r="P18" i="6"/>
  <c r="Q18" i="6" s="1"/>
  <c r="P16" i="6"/>
  <c r="Q16" i="6" s="1"/>
  <c r="P14" i="6"/>
  <c r="Q14" i="6" s="1"/>
  <c r="P12" i="6"/>
  <c r="Q12" i="6" s="1"/>
  <c r="P10" i="6"/>
  <c r="Q10" i="6" s="1"/>
  <c r="P8" i="6"/>
  <c r="Q8" i="6" s="1"/>
  <c r="P6" i="6"/>
  <c r="Q6" i="6" s="1"/>
  <c r="P4" i="6"/>
  <c r="Q4" i="6" s="1"/>
  <c r="L4" i="23"/>
  <c r="M4" i="23" s="1"/>
  <c r="L6" i="23"/>
  <c r="M6" i="23" s="1"/>
  <c r="L8" i="23"/>
  <c r="M8" i="23" s="1"/>
  <c r="L10" i="23"/>
  <c r="M10" i="23" s="1"/>
  <c r="L13" i="23"/>
  <c r="M13" i="23" s="1"/>
  <c r="L14" i="23"/>
  <c r="M14" i="23" s="1"/>
  <c r="L17" i="23"/>
  <c r="M17" i="23" s="1"/>
  <c r="L18" i="23"/>
  <c r="M18" i="23" s="1"/>
  <c r="L21" i="23"/>
  <c r="M21" i="23" s="1"/>
  <c r="L22" i="23"/>
  <c r="M22" i="23" s="1"/>
  <c r="L25" i="23"/>
  <c r="M25" i="23" s="1"/>
  <c r="L26" i="23"/>
  <c r="M26" i="23" s="1"/>
  <c r="L29" i="23"/>
  <c r="M29" i="23" s="1"/>
  <c r="L30" i="23"/>
  <c r="M30" i="23" s="1"/>
  <c r="L33" i="23"/>
  <c r="M33" i="23" s="1"/>
  <c r="L34" i="23"/>
  <c r="M34" i="23" s="1"/>
  <c r="L37" i="23"/>
  <c r="M37" i="23" s="1"/>
  <c r="L38" i="23"/>
  <c r="M38" i="23" s="1"/>
  <c r="L41" i="23"/>
  <c r="M41" i="23" s="1"/>
  <c r="L42" i="23"/>
  <c r="M42" i="23" s="1"/>
  <c r="L45" i="23"/>
  <c r="M45" i="23" s="1"/>
  <c r="L46" i="23"/>
  <c r="M46" i="23" s="1"/>
  <c r="L49" i="23"/>
  <c r="M49" i="23" s="1"/>
  <c r="L50" i="23"/>
  <c r="M50" i="23" s="1"/>
  <c r="L53" i="23"/>
  <c r="M53" i="23" s="1"/>
  <c r="L54" i="23"/>
  <c r="M54" i="23" s="1"/>
  <c r="L57" i="23"/>
  <c r="M57" i="23" s="1"/>
  <c r="L58" i="23"/>
  <c r="M58" i="23" s="1"/>
  <c r="L61" i="23"/>
  <c r="M61" i="23" s="1"/>
  <c r="L62" i="23"/>
  <c r="M62" i="23" s="1"/>
  <c r="L65" i="23"/>
  <c r="M65" i="23" s="1"/>
  <c r="O230" i="6" l="1"/>
  <c r="O234" i="6"/>
  <c r="P238" i="6"/>
  <c r="Q238" i="6" s="1"/>
  <c r="O238" i="6"/>
  <c r="O244" i="6"/>
  <c r="P244" i="6"/>
  <c r="Q244" i="6" s="1"/>
  <c r="O243" i="6"/>
  <c r="P243" i="6"/>
  <c r="Q243" i="6" s="1"/>
  <c r="P237" i="6"/>
  <c r="Q237" i="6" s="1"/>
  <c r="O237" i="6"/>
  <c r="P241" i="6"/>
  <c r="Q241" i="6" s="1"/>
  <c r="O241" i="6"/>
  <c r="P231" i="6"/>
  <c r="Q231" i="6" s="1"/>
  <c r="O231" i="6"/>
  <c r="P235" i="6"/>
  <c r="Q235" i="6" s="1"/>
  <c r="O235" i="6"/>
  <c r="P240" i="6"/>
  <c r="Q240" i="6" s="1"/>
  <c r="O240" i="6"/>
  <c r="P233" i="6"/>
  <c r="Q233" i="6" s="1"/>
  <c r="O233" i="6"/>
  <c r="C5" i="17" l="1"/>
  <c r="C6" i="17"/>
  <c r="C7" i="17"/>
  <c r="C8" i="17"/>
  <c r="C9" i="17"/>
  <c r="C10" i="17"/>
  <c r="C11" i="17"/>
  <c r="C12" i="17"/>
  <c r="C13" i="17"/>
  <c r="C14" i="17"/>
  <c r="C15" i="17"/>
  <c r="C16" i="17"/>
  <c r="C17" i="17"/>
  <c r="C18" i="17"/>
  <c r="C19" i="17"/>
  <c r="C20" i="17"/>
  <c r="C4" i="17"/>
  <c r="S12" i="9"/>
  <c r="X20" i="24" l="1"/>
  <c r="AE40" i="24" s="1"/>
  <c r="M65" i="7"/>
  <c r="L65" i="7"/>
  <c r="M64" i="7"/>
  <c r="M63" i="7"/>
  <c r="L63" i="7"/>
  <c r="M62" i="7"/>
  <c r="M61" i="7"/>
  <c r="L61" i="7"/>
  <c r="M60" i="7"/>
  <c r="M59" i="7"/>
  <c r="L59" i="7"/>
  <c r="M58" i="7"/>
  <c r="M57" i="7"/>
  <c r="L57" i="7"/>
  <c r="M56" i="7"/>
  <c r="M55" i="7"/>
  <c r="L55" i="7"/>
  <c r="M54" i="7"/>
  <c r="M53" i="7"/>
  <c r="L53" i="7"/>
  <c r="M52" i="7"/>
  <c r="M51" i="7"/>
  <c r="L51" i="7"/>
  <c r="M50" i="7"/>
  <c r="M49" i="7"/>
  <c r="L49" i="7"/>
  <c r="M48" i="7"/>
  <c r="M47" i="7"/>
  <c r="L47" i="7"/>
  <c r="M46" i="7"/>
  <c r="M45" i="7"/>
  <c r="L45" i="7"/>
  <c r="M44" i="7"/>
  <c r="M43" i="7"/>
  <c r="L43" i="7"/>
  <c r="M42" i="7"/>
  <c r="M41" i="7"/>
  <c r="L41" i="7"/>
  <c r="M40" i="7"/>
  <c r="M39" i="7"/>
  <c r="L39" i="7"/>
  <c r="M38" i="7"/>
  <c r="M37" i="7"/>
  <c r="L37" i="7"/>
  <c r="M36" i="7"/>
  <c r="M35" i="7"/>
  <c r="L35" i="7"/>
  <c r="M34" i="7"/>
  <c r="M33" i="7"/>
  <c r="L33" i="7"/>
  <c r="M32" i="7"/>
  <c r="M31" i="7"/>
  <c r="L31" i="7"/>
  <c r="M30" i="7"/>
  <c r="M29" i="7"/>
  <c r="L29" i="7"/>
  <c r="M28" i="7"/>
  <c r="M27" i="7"/>
  <c r="L27" i="7"/>
  <c r="M26" i="7"/>
  <c r="M25" i="7"/>
  <c r="L25" i="7"/>
  <c r="M24" i="7"/>
  <c r="M23" i="7"/>
  <c r="M22" i="7"/>
  <c r="L22" i="7"/>
  <c r="M21" i="7"/>
  <c r="M20" i="7"/>
  <c r="L20" i="7"/>
  <c r="M19" i="7"/>
  <c r="M18" i="7"/>
  <c r="L18" i="7"/>
  <c r="M17" i="7"/>
  <c r="M16" i="7"/>
  <c r="L16" i="7"/>
  <c r="M15" i="7"/>
  <c r="M14" i="7"/>
  <c r="L14" i="7"/>
  <c r="M13" i="7"/>
  <c r="M12" i="7"/>
  <c r="L12" i="7"/>
  <c r="M11" i="7"/>
  <c r="M10" i="7"/>
  <c r="L10" i="7"/>
  <c r="M9" i="7"/>
  <c r="M8" i="7"/>
  <c r="L8" i="7"/>
  <c r="M7" i="7"/>
  <c r="M6" i="7"/>
  <c r="L6" i="7"/>
  <c r="M5" i="7"/>
  <c r="M4" i="7"/>
  <c r="L4" i="7"/>
  <c r="M3" i="7"/>
  <c r="B2" i="8"/>
  <c r="A2" i="8"/>
  <c r="L3" i="7" l="1"/>
  <c r="N3" i="7" s="1"/>
  <c r="N4" i="7"/>
  <c r="N6" i="7"/>
  <c r="N8" i="7"/>
  <c r="N10" i="7"/>
  <c r="N12" i="7"/>
  <c r="N14" i="7"/>
  <c r="N16" i="7"/>
  <c r="N18" i="7"/>
  <c r="N20" i="7"/>
  <c r="N22" i="7"/>
  <c r="L24" i="7"/>
  <c r="N24" i="7" s="1"/>
  <c r="L26" i="7"/>
  <c r="N26" i="7" s="1"/>
  <c r="L28" i="7"/>
  <c r="N28" i="7" s="1"/>
  <c r="L30" i="7"/>
  <c r="N30" i="7" s="1"/>
  <c r="L32" i="7"/>
  <c r="N32" i="7" s="1"/>
  <c r="L34" i="7"/>
  <c r="N34" i="7" s="1"/>
  <c r="L36" i="7"/>
  <c r="N36" i="7" s="1"/>
  <c r="L38" i="7"/>
  <c r="N38" i="7" s="1"/>
  <c r="L40" i="7"/>
  <c r="N40" i="7" s="1"/>
  <c r="L42" i="7"/>
  <c r="N42" i="7" s="1"/>
  <c r="L44" i="7"/>
  <c r="N44" i="7" s="1"/>
  <c r="L46" i="7"/>
  <c r="N46" i="7" s="1"/>
  <c r="L48" i="7"/>
  <c r="N48" i="7" s="1"/>
  <c r="L50" i="7"/>
  <c r="N50" i="7" s="1"/>
  <c r="L52" i="7"/>
  <c r="N52" i="7" s="1"/>
  <c r="L54" i="7"/>
  <c r="N54" i="7" s="1"/>
  <c r="L56" i="7"/>
  <c r="N56" i="7" s="1"/>
  <c r="L58" i="7"/>
  <c r="N58" i="7" s="1"/>
  <c r="L60" i="7"/>
  <c r="N60" i="7" s="1"/>
  <c r="L62" i="7"/>
  <c r="N62" i="7" s="1"/>
  <c r="L64" i="7"/>
  <c r="N64" i="7" s="1"/>
  <c r="L5" i="7"/>
  <c r="N5" i="7" s="1"/>
  <c r="L7" i="7"/>
  <c r="N7" i="7" s="1"/>
  <c r="L9" i="7"/>
  <c r="N9" i="7" s="1"/>
  <c r="L11" i="7"/>
  <c r="N11" i="7" s="1"/>
  <c r="L13" i="7"/>
  <c r="N13" i="7" s="1"/>
  <c r="L15" i="7"/>
  <c r="N15" i="7" s="1"/>
  <c r="L17" i="7"/>
  <c r="N17" i="7" s="1"/>
  <c r="L19" i="7"/>
  <c r="N19" i="7" s="1"/>
  <c r="L21" i="7"/>
  <c r="N21" i="7" s="1"/>
  <c r="L23" i="7"/>
  <c r="N23" i="7" s="1"/>
  <c r="N25" i="7"/>
  <c r="N27" i="7"/>
  <c r="N29" i="7"/>
  <c r="N31" i="7"/>
  <c r="N33" i="7"/>
  <c r="N35" i="7"/>
  <c r="N37" i="7"/>
  <c r="N39" i="7"/>
  <c r="N41" i="7"/>
  <c r="N43" i="7"/>
  <c r="N45" i="7"/>
  <c r="N47" i="7"/>
  <c r="N49" i="7"/>
  <c r="N51" i="7"/>
  <c r="N53" i="7"/>
  <c r="N55" i="7"/>
  <c r="N57" i="7"/>
  <c r="N59" i="7"/>
  <c r="N61" i="7"/>
  <c r="N63" i="7"/>
  <c r="N65" i="7"/>
  <c r="O7" i="7"/>
  <c r="P7" i="7" s="1"/>
  <c r="O6" i="7"/>
  <c r="P6" i="7" s="1"/>
  <c r="O8" i="7"/>
  <c r="P8" i="7" s="1"/>
  <c r="O10" i="7"/>
  <c r="P10" i="7" s="1"/>
  <c r="O14" i="7"/>
  <c r="P14" i="7" s="1"/>
  <c r="O18" i="7"/>
  <c r="P18" i="7" s="1"/>
  <c r="O22" i="7"/>
  <c r="P22" i="7" s="1"/>
  <c r="O4" i="7"/>
  <c r="P4" i="7" s="1"/>
  <c r="O12" i="7"/>
  <c r="P12" i="7" s="1"/>
  <c r="O16" i="7"/>
  <c r="P16" i="7" s="1"/>
  <c r="O20" i="7"/>
  <c r="P20" i="7" s="1"/>
  <c r="O25" i="7"/>
  <c r="P25" i="7" s="1"/>
  <c r="O27" i="7"/>
  <c r="P27" i="7" s="1"/>
  <c r="O29" i="7"/>
  <c r="P29" i="7" s="1"/>
  <c r="O31" i="7"/>
  <c r="P31" i="7" s="1"/>
  <c r="O33" i="7"/>
  <c r="P33" i="7" s="1"/>
  <c r="O35" i="7"/>
  <c r="P35" i="7" s="1"/>
  <c r="O36" i="7"/>
  <c r="P36" i="7" s="1"/>
  <c r="O37" i="7"/>
  <c r="P37" i="7" s="1"/>
  <c r="O39" i="7"/>
  <c r="P39" i="7" s="1"/>
  <c r="O41" i="7"/>
  <c r="P41" i="7" s="1"/>
  <c r="O43" i="7"/>
  <c r="P43" i="7" s="1"/>
  <c r="O45" i="7"/>
  <c r="P45" i="7" s="1"/>
  <c r="O47" i="7"/>
  <c r="P47" i="7" s="1"/>
  <c r="O49" i="7"/>
  <c r="P49" i="7" s="1"/>
  <c r="O51" i="7"/>
  <c r="P51" i="7" s="1"/>
  <c r="O53" i="7"/>
  <c r="P53" i="7" s="1"/>
  <c r="O55" i="7"/>
  <c r="P55" i="7" s="1"/>
  <c r="O57" i="7"/>
  <c r="P57" i="7" s="1"/>
  <c r="O59" i="7"/>
  <c r="P59" i="7" s="1"/>
  <c r="O61" i="7"/>
  <c r="P61" i="7" s="1"/>
  <c r="O63" i="7"/>
  <c r="P63" i="7" s="1"/>
  <c r="O65" i="7"/>
  <c r="P65" i="7" s="1"/>
  <c r="O52" i="7" l="1"/>
  <c r="P52" i="7" s="1"/>
  <c r="O23" i="7"/>
  <c r="P23" i="7" s="1"/>
  <c r="O60" i="7"/>
  <c r="P60" i="7" s="1"/>
  <c r="O44" i="7"/>
  <c r="P44" i="7" s="1"/>
  <c r="O28" i="7"/>
  <c r="P28" i="7" s="1"/>
  <c r="O15" i="7"/>
  <c r="P15" i="7" s="1"/>
  <c r="O64" i="7"/>
  <c r="P64" i="7" s="1"/>
  <c r="O56" i="7"/>
  <c r="P56" i="7" s="1"/>
  <c r="O48" i="7"/>
  <c r="P48" i="7" s="1"/>
  <c r="O40" i="7"/>
  <c r="P40" i="7" s="1"/>
  <c r="O32" i="7"/>
  <c r="P32" i="7" s="1"/>
  <c r="O24" i="7"/>
  <c r="P24" i="7" s="1"/>
  <c r="O19" i="7"/>
  <c r="P19" i="7" s="1"/>
  <c r="O11" i="7"/>
  <c r="P11" i="7" s="1"/>
  <c r="O62" i="7"/>
  <c r="P62" i="7" s="1"/>
  <c r="O58" i="7"/>
  <c r="P58" i="7" s="1"/>
  <c r="O54" i="7"/>
  <c r="P54" i="7" s="1"/>
  <c r="O50" i="7"/>
  <c r="P50" i="7" s="1"/>
  <c r="O46" i="7"/>
  <c r="P46" i="7" s="1"/>
  <c r="O42" i="7"/>
  <c r="P42" i="7" s="1"/>
  <c r="O38" i="7"/>
  <c r="P38" i="7" s="1"/>
  <c r="O34" i="7"/>
  <c r="P34" i="7" s="1"/>
  <c r="O30" i="7"/>
  <c r="P30" i="7" s="1"/>
  <c r="O26" i="7"/>
  <c r="P26" i="7" s="1"/>
  <c r="O21" i="7"/>
  <c r="P21" i="7" s="1"/>
  <c r="O17" i="7"/>
  <c r="P17" i="7" s="1"/>
  <c r="O13" i="7"/>
  <c r="P13" i="7" s="1"/>
  <c r="O9" i="7"/>
  <c r="P9" i="7" s="1"/>
  <c r="O5" i="7"/>
  <c r="P5" i="7" s="1"/>
  <c r="O3" i="7"/>
  <c r="P3" i="7" s="1"/>
</calcChain>
</file>

<file path=xl/sharedStrings.xml><?xml version="1.0" encoding="utf-8"?>
<sst xmlns="http://schemas.openxmlformats.org/spreadsheetml/2006/main" count="16178" uniqueCount="1175">
  <si>
    <t>State</t>
  </si>
  <si>
    <t>Region</t>
  </si>
  <si>
    <t>SOC Code</t>
  </si>
  <si>
    <t>Occupation Title</t>
  </si>
  <si>
    <t>Greater Boston</t>
  </si>
  <si>
    <t>472152</t>
  </si>
  <si>
    <t>Plumbers, Pipefitters, and Steamfitters</t>
  </si>
  <si>
    <t>472031</t>
  </si>
  <si>
    <t>Carpenters</t>
  </si>
  <si>
    <t>Southeast</t>
  </si>
  <si>
    <t>472111</t>
  </si>
  <si>
    <t>Electricians</t>
  </si>
  <si>
    <t>472061</t>
  </si>
  <si>
    <t>Construction Laborers</t>
  </si>
  <si>
    <t>472211</t>
  </si>
  <si>
    <t>Sheet Metal Workers</t>
  </si>
  <si>
    <t>Pioneer Valley</t>
  </si>
  <si>
    <t>Northeast</t>
  </si>
  <si>
    <t>519123</t>
  </si>
  <si>
    <t>Painting, Coating, and Decorating Workers</t>
  </si>
  <si>
    <t>514012</t>
  </si>
  <si>
    <t>Computer Numerically Controlled Machine Tool Programmers, Metal and Plastic</t>
  </si>
  <si>
    <t>474021</t>
  </si>
  <si>
    <t>Elevator Installers and Repairers</t>
  </si>
  <si>
    <t>499021</t>
  </si>
  <si>
    <t>Heating, Air Conditioning, and Refrigeration Mechanics and Installers</t>
  </si>
  <si>
    <t>499051</t>
  </si>
  <si>
    <t>Electrical Power-Line Installers and Repairers</t>
  </si>
  <si>
    <t>472021</t>
  </si>
  <si>
    <t>Brickmasons and Blockmasons</t>
  </si>
  <si>
    <t>472073</t>
  </si>
  <si>
    <t>Operating Engineers and Other Construction Equipment Operators</t>
  </si>
  <si>
    <t>492022</t>
  </si>
  <si>
    <t>Telecommunications Equipment Installers and Repairers, Except Line Installers</t>
  </si>
  <si>
    <t>472132</t>
  </si>
  <si>
    <t>Insulation Workers, Mechanical</t>
  </si>
  <si>
    <t>292071</t>
  </si>
  <si>
    <t>Medical Records and Health Information Technicians</t>
  </si>
  <si>
    <t>472042</t>
  </si>
  <si>
    <t>Floor Layers, Except Carpet, Wood, and Hard Tiles</t>
  </si>
  <si>
    <t>332011</t>
  </si>
  <si>
    <t>Firefighters</t>
  </si>
  <si>
    <t>519061</t>
  </si>
  <si>
    <t>Inspectors, Testers, Sorters, Samplers, and Weighers</t>
  </si>
  <si>
    <t>292081</t>
  </si>
  <si>
    <t>Opticians, Dispensing</t>
  </si>
  <si>
    <t>472181</t>
  </si>
  <si>
    <t>Roofers</t>
  </si>
  <si>
    <t>511011</t>
  </si>
  <si>
    <t>First-Line Supervisors of Production and Operating Workers</t>
  </si>
  <si>
    <t>Berkshire</t>
  </si>
  <si>
    <t>333012</t>
  </si>
  <si>
    <t>Correctional Officers and Jailers</t>
  </si>
  <si>
    <t>472121</t>
  </si>
  <si>
    <t>Glaziers</t>
  </si>
  <si>
    <t>514035</t>
  </si>
  <si>
    <t>Milling and Planing Machine Setters, Operators, and Tenders, Metal and Plastic</t>
  </si>
  <si>
    <t>473011</t>
  </si>
  <si>
    <t>Helpers--Brickmasons, Blockmasons, Stonemasons, and Tile and Marble Setters</t>
  </si>
  <si>
    <t>372012</t>
  </si>
  <si>
    <t>Maids and Housekeeping Cleaners</t>
  </si>
  <si>
    <t>Cape &amp; Islands</t>
  </si>
  <si>
    <t>333051</t>
  </si>
  <si>
    <t>Police and Sheriff's Patrol Officers</t>
  </si>
  <si>
    <t>472141</t>
  </si>
  <si>
    <t>Painters, Construction and Maintenance</t>
  </si>
  <si>
    <t>499044</t>
  </si>
  <si>
    <t>Millwrights</t>
  </si>
  <si>
    <t>119051</t>
  </si>
  <si>
    <t>Food Service Managers</t>
  </si>
  <si>
    <t>472161</t>
  </si>
  <si>
    <t>Plasterers and Stucco Masons</t>
  </si>
  <si>
    <t>131071</t>
  </si>
  <si>
    <t>Human Resources Specialists</t>
  </si>
  <si>
    <t>472082</t>
  </si>
  <si>
    <t>Tapers</t>
  </si>
  <si>
    <t>533011</t>
  </si>
  <si>
    <t>Ambulance Drivers and Attendants, Except Emergency Medical Technicians</t>
  </si>
  <si>
    <t>533032</t>
  </si>
  <si>
    <t>Heavy and Tractor-Trailer Truck Drivers</t>
  </si>
  <si>
    <t>492097</t>
  </si>
  <si>
    <t>Electronic Home Entertainment Equipment Installers and Repairers</t>
  </si>
  <si>
    <t>259041</t>
  </si>
  <si>
    <t>Teacher Assistants</t>
  </si>
  <si>
    <t>472044</t>
  </si>
  <si>
    <t>Tile and Marble Setters</t>
  </si>
  <si>
    <t>472051</t>
  </si>
  <si>
    <t>Cement Masons and Concrete Finishers</t>
  </si>
  <si>
    <t>292099</t>
  </si>
  <si>
    <t>Health Technologists and Technicians, All Other</t>
  </si>
  <si>
    <t>514034</t>
  </si>
  <si>
    <t>Lathe and Turning Machine Tool Setters, Operators, and Tenders, Metal and Plastic</t>
  </si>
  <si>
    <t>493023</t>
  </si>
  <si>
    <t>Automotive Service Technicians and Mechanics</t>
  </si>
  <si>
    <t>514041</t>
  </si>
  <si>
    <t>Machinists</t>
  </si>
  <si>
    <t>352014</t>
  </si>
  <si>
    <t>Cooks, Restaurant</t>
  </si>
  <si>
    <t>292052</t>
  </si>
  <si>
    <t>Pharmacy Technicians</t>
  </si>
  <si>
    <t>499052</t>
  </si>
  <si>
    <t>Telecommunications Line Installers and Repairers</t>
  </si>
  <si>
    <t>373011</t>
  </si>
  <si>
    <t>Landscaping and Groundskeeping Workers</t>
  </si>
  <si>
    <t>151121</t>
  </si>
  <si>
    <t>Computer Systems Analysts</t>
  </si>
  <si>
    <t>515112</t>
  </si>
  <si>
    <t>Printing Press Operators</t>
  </si>
  <si>
    <t>493031</t>
  </si>
  <si>
    <t>Bus and Truck Mechanics and Diesel Engine Specialists</t>
  </si>
  <si>
    <t>492094</t>
  </si>
  <si>
    <t>Electrical and Electronics Repairers, Commercial and Industrial Equipment</t>
  </si>
  <si>
    <t>499041</t>
  </si>
  <si>
    <t>Industrial Machinery Mechanics</t>
  </si>
  <si>
    <t>514072</t>
  </si>
  <si>
    <t>Molding, Coremaking, and Casting Machine Setters, Operators, and Tenders, Metal and Plastic</t>
  </si>
  <si>
    <t>514111</t>
  </si>
  <si>
    <t>Tool and Die Makers</t>
  </si>
  <si>
    <t>514194</t>
  </si>
  <si>
    <t>Tool Grinders, Filers, and Sharpeners</t>
  </si>
  <si>
    <t>434171</t>
  </si>
  <si>
    <t>Receptionists and Information Clerks</t>
  </si>
  <si>
    <t>533031</t>
  </si>
  <si>
    <t>Driver/Sales Workers</t>
  </si>
  <si>
    <t>493042</t>
  </si>
  <si>
    <t>Mobile Heavy Equipment Mechanics, Except Engines</t>
  </si>
  <si>
    <t>514081</t>
  </si>
  <si>
    <t>Multiple Machine Tool Setters, Operators, and Tenders, Metal and Plastic</t>
  </si>
  <si>
    <t>499071</t>
  </si>
  <si>
    <t>Maintenance and Repair Workers, General</t>
  </si>
  <si>
    <t>499012</t>
  </si>
  <si>
    <t>Control and Valve Installers and Repairers, Except Mechanical Door</t>
  </si>
  <si>
    <t>Row Labels</t>
  </si>
  <si>
    <t>Grand Total</t>
  </si>
  <si>
    <t>Coating, Painting, and Spraying Machine Setters, Operators, and Tenders</t>
  </si>
  <si>
    <t>519121</t>
  </si>
  <si>
    <t>472221</t>
  </si>
  <si>
    <t>Structural Iron and Steel Workers</t>
  </si>
  <si>
    <t>Central</t>
  </si>
  <si>
    <t>Demand</t>
  </si>
  <si>
    <t>Supply</t>
  </si>
  <si>
    <t>Number of Apprentices</t>
  </si>
  <si>
    <t>Educational Requirement</t>
  </si>
  <si>
    <t>2018 Employment</t>
  </si>
  <si>
    <t>% Apprentices</t>
  </si>
  <si>
    <t>New Occupation Demand</t>
  </si>
  <si>
    <t>Total Demand</t>
  </si>
  <si>
    <t>Apprentices</t>
  </si>
  <si>
    <t>Supply Gap</t>
  </si>
  <si>
    <t>Ratio</t>
  </si>
  <si>
    <t>Characterization</t>
  </si>
  <si>
    <t>High school diploma or equivalent</t>
  </si>
  <si>
    <t>No formal educational credential</t>
  </si>
  <si>
    <t>Postsecondary non-degree award</t>
  </si>
  <si>
    <t/>
  </si>
  <si>
    <t>Bachelor's degree</t>
  </si>
  <si>
    <t>Some college, no degree</t>
  </si>
  <si>
    <t>Sum of Total Demand</t>
  </si>
  <si>
    <t>Sum of Apprentices</t>
  </si>
  <si>
    <t>STAR Ranking</t>
  </si>
  <si>
    <t>Regional Workforce Planning Initiative</t>
  </si>
  <si>
    <t>Workforce Skills Cabinet</t>
  </si>
  <si>
    <t>Median Wage</t>
  </si>
  <si>
    <t>ST Openings</t>
  </si>
  <si>
    <t>Edit as appropriate (if you make a change right click over the occupation box and select "Refresh")</t>
  </si>
  <si>
    <t>Demand Rating (Stars)</t>
  </si>
  <si>
    <t>*Supply</t>
  </si>
  <si>
    <t>**Demand</t>
  </si>
  <si>
    <t>Qualified Individuals  / Opening</t>
  </si>
  <si>
    <t>Assessment</t>
  </si>
  <si>
    <t>Apprenticeable Trades Deepdive</t>
  </si>
  <si>
    <t>2 Digit SOC Code</t>
  </si>
  <si>
    <t>2 Digit Occupation Cluster</t>
  </si>
  <si>
    <t>110000</t>
  </si>
  <si>
    <t>Management Occupations</t>
  </si>
  <si>
    <t>130000</t>
  </si>
  <si>
    <t>Business and Financial Operations Occupations</t>
  </si>
  <si>
    <t>150000</t>
  </si>
  <si>
    <t>Computer and Mathematical Occupations</t>
  </si>
  <si>
    <t>170000</t>
  </si>
  <si>
    <t>Architecture and Engineering Occupations</t>
  </si>
  <si>
    <t>190000</t>
  </si>
  <si>
    <t>Life, Physical, and Social Science Occupations</t>
  </si>
  <si>
    <t>210000</t>
  </si>
  <si>
    <t>Community and Social Service Occupations</t>
  </si>
  <si>
    <t>230000</t>
  </si>
  <si>
    <t>Legal Occupations</t>
  </si>
  <si>
    <t>250000</t>
  </si>
  <si>
    <t>Education, Training, and Library Occupations</t>
  </si>
  <si>
    <t>270000</t>
  </si>
  <si>
    <t>Arts, Design, Entertainment, Sports, and Media Occupations</t>
  </si>
  <si>
    <t>290000</t>
  </si>
  <si>
    <t>Healthcare Practitioners and Technical Occupations</t>
  </si>
  <si>
    <t>310000</t>
  </si>
  <si>
    <t>Healthcare Support Occupations</t>
  </si>
  <si>
    <t>330000</t>
  </si>
  <si>
    <t>Protective Service Occupations</t>
  </si>
  <si>
    <t>350000</t>
  </si>
  <si>
    <t>Food Preparation and Serving Related Occupations</t>
  </si>
  <si>
    <t>370000</t>
  </si>
  <si>
    <t>Building and Grounds Cleaning and Maintenance Occupations</t>
  </si>
  <si>
    <t>390000</t>
  </si>
  <si>
    <t>Personal Care and Service Occupations</t>
  </si>
  <si>
    <t>410000</t>
  </si>
  <si>
    <t>Sales and Related Occupations</t>
  </si>
  <si>
    <t>430000</t>
  </si>
  <si>
    <t>Office and Administrative Support Occupations</t>
  </si>
  <si>
    <t>450000</t>
  </si>
  <si>
    <t>Farming, Fishing, and Forestry Occupations</t>
  </si>
  <si>
    <t>470000</t>
  </si>
  <si>
    <t>Construction and Extraction Occupations</t>
  </si>
  <si>
    <t>490000</t>
  </si>
  <si>
    <t>Installation, Maintenance, and Repair Occupations</t>
  </si>
  <si>
    <t>510000</t>
  </si>
  <si>
    <t>Production Occupations</t>
  </si>
  <si>
    <t>530000</t>
  </si>
  <si>
    <t>Transportation and Material Moving Occupations</t>
  </si>
  <si>
    <t>2-Digit SOC Code</t>
  </si>
  <si>
    <t>Occupation Cluster</t>
  </si>
  <si>
    <t>Statewide</t>
  </si>
  <si>
    <t>Supply and Demand - Apprentices</t>
  </si>
  <si>
    <t>439061</t>
  </si>
  <si>
    <t>Office Clerks, General</t>
  </si>
  <si>
    <t>HS and Below</t>
  </si>
  <si>
    <t>Sub-BA</t>
  </si>
  <si>
    <t>111021</t>
  </si>
  <si>
    <t>General and Operations Managers</t>
  </si>
  <si>
    <t>BA+</t>
  </si>
  <si>
    <t>113011</t>
  </si>
  <si>
    <t>Administrative Services Managers</t>
  </si>
  <si>
    <t>119021</t>
  </si>
  <si>
    <t>Construction Managers</t>
  </si>
  <si>
    <t>119041</t>
  </si>
  <si>
    <t>Architectural and Engineering Managers</t>
  </si>
  <si>
    <t>131111</t>
  </si>
  <si>
    <t>Management Analysts</t>
  </si>
  <si>
    <t>131151</t>
  </si>
  <si>
    <t>Training and Development Specialists</t>
  </si>
  <si>
    <t>132011</t>
  </si>
  <si>
    <t>Accountants and Auditors</t>
  </si>
  <si>
    <t>172071</t>
  </si>
  <si>
    <t>Electrical Engineers</t>
  </si>
  <si>
    <t>173023</t>
  </si>
  <si>
    <t>Electrical and Electronics Engineering Technicians</t>
  </si>
  <si>
    <t>Associate's degree</t>
  </si>
  <si>
    <t>431011</t>
  </si>
  <si>
    <t>First-Line Supervisors of Office and Administrative Support Workers</t>
  </si>
  <si>
    <t>433031</t>
  </si>
  <si>
    <t>Bookkeeping, Accounting, and Auditing Clerks</t>
  </si>
  <si>
    <t>434051</t>
  </si>
  <si>
    <t>Customer Service Representatives</t>
  </si>
  <si>
    <t>435032</t>
  </si>
  <si>
    <t>Dispatchers, Except Police, Fire, and Ambulance</t>
  </si>
  <si>
    <t>435041</t>
  </si>
  <si>
    <t>Meter Readers, Utilities</t>
  </si>
  <si>
    <t>435061</t>
  </si>
  <si>
    <t>Production, Planning, and Expediting Clerks</t>
  </si>
  <si>
    <t>436011</t>
  </si>
  <si>
    <t>Executive Secretaries and Executive Administrative Assistants</t>
  </si>
  <si>
    <t>436014</t>
  </si>
  <si>
    <t>471011</t>
  </si>
  <si>
    <t>First-Line Supervisors of Construction Trades and Extraction Workers</t>
  </si>
  <si>
    <t>474011</t>
  </si>
  <si>
    <t>Construction and Building Inspectors</t>
  </si>
  <si>
    <t>491011</t>
  </si>
  <si>
    <t>First-Line Supervisors of Mechanics, Installers, and Repairers</t>
  </si>
  <si>
    <t>518013</t>
  </si>
  <si>
    <t>Power Plant Operators</t>
  </si>
  <si>
    <t>518031</t>
  </si>
  <si>
    <t>Water and Wastewater Treatment Plant and System Operators</t>
  </si>
  <si>
    <t>112021</t>
  </si>
  <si>
    <t>Marketing Managers</t>
  </si>
  <si>
    <t>112022</t>
  </si>
  <si>
    <t>Sales Managers</t>
  </si>
  <si>
    <t>113021</t>
  </si>
  <si>
    <t>Computer and Information Systems Managers</t>
  </si>
  <si>
    <t>113031</t>
  </si>
  <si>
    <t>Financial Managers</t>
  </si>
  <si>
    <t>113121</t>
  </si>
  <si>
    <t>Human Resources Managers</t>
  </si>
  <si>
    <t>119141</t>
  </si>
  <si>
    <t>Property, Real Estate, and Community Association Managers</t>
  </si>
  <si>
    <t>131023</t>
  </si>
  <si>
    <t>Purchasing Agents, Except Wholesale, Retail, and Farm Products</t>
  </si>
  <si>
    <t>131041</t>
  </si>
  <si>
    <t>Compliance Officers</t>
  </si>
  <si>
    <t>131051</t>
  </si>
  <si>
    <t>Cost Estimators</t>
  </si>
  <si>
    <t>131161</t>
  </si>
  <si>
    <t>Market Research Analysts and Marketing Specialists</t>
  </si>
  <si>
    <t>151151</t>
  </si>
  <si>
    <t>Computer User Support Specialists</t>
  </si>
  <si>
    <t>171011</t>
  </si>
  <si>
    <t>Architects, Except Landscape and Naval</t>
  </si>
  <si>
    <t>171022</t>
  </si>
  <si>
    <t>Surveyors</t>
  </si>
  <si>
    <t>172051</t>
  </si>
  <si>
    <t>Civil Engineers</t>
  </si>
  <si>
    <t>172111</t>
  </si>
  <si>
    <t>Health and Safety Engineers, Except Mining Safety Engineers and Inspectors</t>
  </si>
  <si>
    <t>172112</t>
  </si>
  <si>
    <t>Industrial Engineers</t>
  </si>
  <si>
    <t>172141</t>
  </si>
  <si>
    <t>Mechanical Engineers</t>
  </si>
  <si>
    <t>173011</t>
  </si>
  <si>
    <t>Architectural and Civil Drafters</t>
  </si>
  <si>
    <t>173013</t>
  </si>
  <si>
    <t>Mechanical Drafters</t>
  </si>
  <si>
    <t>299011</t>
  </si>
  <si>
    <t>Occupational Health and Safety Specialists</t>
  </si>
  <si>
    <t>412031</t>
  </si>
  <si>
    <t>Retail Salespersons</t>
  </si>
  <si>
    <t>414011</t>
  </si>
  <si>
    <t>414012</t>
  </si>
  <si>
    <t>433021</t>
  </si>
  <si>
    <t>Billing and Posting Clerks</t>
  </si>
  <si>
    <t>433051</t>
  </si>
  <si>
    <t>Payroll and Timekeeping Clerks</t>
  </si>
  <si>
    <t>435071</t>
  </si>
  <si>
    <t>Shipping, Receiving, and Traffic Clerks</t>
  </si>
  <si>
    <t>435081</t>
  </si>
  <si>
    <t>Stock Clerks and Order Fillers</t>
  </si>
  <si>
    <t>472041</t>
  </si>
  <si>
    <t>Carpet Installers</t>
  </si>
  <si>
    <t>472071</t>
  </si>
  <si>
    <t>Paving, Surfacing, and Tamping Equipment Operators</t>
  </si>
  <si>
    <t>472081</t>
  </si>
  <si>
    <t>Drywall and Ceiling Tile Installers</t>
  </si>
  <si>
    <t>472151</t>
  </si>
  <si>
    <t>Pipelayers</t>
  </si>
  <si>
    <t>473013</t>
  </si>
  <si>
    <t>Helpers--Electricians</t>
  </si>
  <si>
    <t>473015</t>
  </si>
  <si>
    <t>Helpers--Pipelayers, Plumbers, Pipefitters, and Steamfitters</t>
  </si>
  <si>
    <t>474031</t>
  </si>
  <si>
    <t>Fence Erectors</t>
  </si>
  <si>
    <t>474041</t>
  </si>
  <si>
    <t>Hazardous Materials Removal Workers</t>
  </si>
  <si>
    <t>474071</t>
  </si>
  <si>
    <t>Septic Tank Servicers and Sewer Pipe Cleaners</t>
  </si>
  <si>
    <t>492098</t>
  </si>
  <si>
    <t>Security and Fire Alarm Systems Installers</t>
  </si>
  <si>
    <t>499098</t>
  </si>
  <si>
    <t>Helpers--Installation, Maintenance, and Repair Workers</t>
  </si>
  <si>
    <t>514121</t>
  </si>
  <si>
    <t>Welders, Cutters, Solderers, and Brazers</t>
  </si>
  <si>
    <t>517011</t>
  </si>
  <si>
    <t>Cabinetmakers and Bench Carpenters</t>
  </si>
  <si>
    <t>519021</t>
  </si>
  <si>
    <t>Crushing, Grinding, and Polishing Machine Setters, Operators, and Tenders</t>
  </si>
  <si>
    <t>519195</t>
  </si>
  <si>
    <t>Molders, Shapers, and Casters, Except Metal and Plastic</t>
  </si>
  <si>
    <t>531021</t>
  </si>
  <si>
    <t>First-Line Supervisors of Helpers, Laborers, and Material Movers, Hand</t>
  </si>
  <si>
    <t>531031</t>
  </si>
  <si>
    <t>533033</t>
  </si>
  <si>
    <t>Light Truck or Delivery Services Drivers</t>
  </si>
  <si>
    <t>537032</t>
  </si>
  <si>
    <t>Excavating and Loading Machine and Dragline Operators</t>
  </si>
  <si>
    <t>537051</t>
  </si>
  <si>
    <t>Industrial Truck and Tractor Operators</t>
  </si>
  <si>
    <t>537062</t>
  </si>
  <si>
    <t>Laborers and Freight, Stock, and Material Movers, Hand</t>
  </si>
  <si>
    <t>112031</t>
  </si>
  <si>
    <t>Public Relations and Fundraising Managers</t>
  </si>
  <si>
    <t>113051</t>
  </si>
  <si>
    <t>Industrial Production Managers</t>
  </si>
  <si>
    <t>113061</t>
  </si>
  <si>
    <t>Purchasing Managers</t>
  </si>
  <si>
    <t>113071</t>
  </si>
  <si>
    <t>Transportation, Storage, and Distribution Managers</t>
  </si>
  <si>
    <t>113111</t>
  </si>
  <si>
    <t>Compensation and Benefits Managers</t>
  </si>
  <si>
    <t>113131</t>
  </si>
  <si>
    <t>Training and Development Managers</t>
  </si>
  <si>
    <t>119121</t>
  </si>
  <si>
    <t>Natural Sciences Managers</t>
  </si>
  <si>
    <t>131022</t>
  </si>
  <si>
    <t>Wholesale and Retail Buyers, Except Farm Products</t>
  </si>
  <si>
    <t>131081</t>
  </si>
  <si>
    <t>Logisticians</t>
  </si>
  <si>
    <t>131121</t>
  </si>
  <si>
    <t>Meeting, Convention, and Event Planners</t>
  </si>
  <si>
    <t>131141</t>
  </si>
  <si>
    <t>Compensation, Benefits, and Job Analysis Specialists</t>
  </si>
  <si>
    <t>132031</t>
  </si>
  <si>
    <t>Budget Analysts</t>
  </si>
  <si>
    <t>132041</t>
  </si>
  <si>
    <t>Credit Analysts</t>
  </si>
  <si>
    <t>132051</t>
  </si>
  <si>
    <t>Financial Analysts</t>
  </si>
  <si>
    <t>151122</t>
  </si>
  <si>
    <t>Information Security Analysts</t>
  </si>
  <si>
    <t>151131</t>
  </si>
  <si>
    <t>Computer Programmers</t>
  </si>
  <si>
    <t>151132</t>
  </si>
  <si>
    <t>Software Developers, Applications</t>
  </si>
  <si>
    <t>151133</t>
  </si>
  <si>
    <t>Software Developers, Systems Software</t>
  </si>
  <si>
    <t>151134</t>
  </si>
  <si>
    <t>Web Developers</t>
  </si>
  <si>
    <t>151141</t>
  </si>
  <si>
    <t>Database Administrators</t>
  </si>
  <si>
    <t>151142</t>
  </si>
  <si>
    <t>Network and Computer Systems Administrators</t>
  </si>
  <si>
    <t>151143</t>
  </si>
  <si>
    <t>Computer Network Architects</t>
  </si>
  <si>
    <t>151152</t>
  </si>
  <si>
    <t>Computer Network Support Specialists</t>
  </si>
  <si>
    <t>152031</t>
  </si>
  <si>
    <t>Operations Research Analysts</t>
  </si>
  <si>
    <t>152041</t>
  </si>
  <si>
    <t>Statisticians</t>
  </si>
  <si>
    <t>Master's degree</t>
  </si>
  <si>
    <t>172031</t>
  </si>
  <si>
    <t>Biomedical Engineers</t>
  </si>
  <si>
    <t>172041</t>
  </si>
  <si>
    <t>Chemical Engineers</t>
  </si>
  <si>
    <t>172061</t>
  </si>
  <si>
    <t>Computer Hardware Engineers</t>
  </si>
  <si>
    <t>172072</t>
  </si>
  <si>
    <t>Electronics Engineers, Except Computer</t>
  </si>
  <si>
    <t>172131</t>
  </si>
  <si>
    <t>Materials Engineers</t>
  </si>
  <si>
    <t>173012</t>
  </si>
  <si>
    <t>Electrical and Electronics Drafters</t>
  </si>
  <si>
    <t>173024</t>
  </si>
  <si>
    <t>Electro-Mechanical Technicians</t>
  </si>
  <si>
    <t>173026</t>
  </si>
  <si>
    <t>Industrial Engineering Technicians</t>
  </si>
  <si>
    <t>173027</t>
  </si>
  <si>
    <t>Mechanical Engineering Technicians</t>
  </si>
  <si>
    <t>191021</t>
  </si>
  <si>
    <t>Biochemists and Biophysicists</t>
  </si>
  <si>
    <t>Doctoral or professional degree</t>
  </si>
  <si>
    <t>191022</t>
  </si>
  <si>
    <t>Microbiologists</t>
  </si>
  <si>
    <t>191042</t>
  </si>
  <si>
    <t>Medical Scientists, Except Epidemiologists</t>
  </si>
  <si>
    <t>192031</t>
  </si>
  <si>
    <t>Chemists</t>
  </si>
  <si>
    <t>194021</t>
  </si>
  <si>
    <t>Biological Technicians</t>
  </si>
  <si>
    <t>194031</t>
  </si>
  <si>
    <t>Chemical Technicians</t>
  </si>
  <si>
    <t>231011</t>
  </si>
  <si>
    <t>Lawyers</t>
  </si>
  <si>
    <t>232011</t>
  </si>
  <si>
    <t>Paralegals and Legal Assistants</t>
  </si>
  <si>
    <t>271011</t>
  </si>
  <si>
    <t>Art Directors</t>
  </si>
  <si>
    <t>271013</t>
  </si>
  <si>
    <t>Fine Artists, Including Painters, Sculptors, and Illustrators</t>
  </si>
  <si>
    <t>271021</t>
  </si>
  <si>
    <t>Commercial and Industrial Designers</t>
  </si>
  <si>
    <t>271024</t>
  </si>
  <si>
    <t>Graphic Designers</t>
  </si>
  <si>
    <t>273031</t>
  </si>
  <si>
    <t>Public Relations Specialists</t>
  </si>
  <si>
    <t>273042</t>
  </si>
  <si>
    <t>Technical Writers</t>
  </si>
  <si>
    <t>339032</t>
  </si>
  <si>
    <t>Security Guards</t>
  </si>
  <si>
    <t>351011</t>
  </si>
  <si>
    <t>Chefs and Head Cooks</t>
  </si>
  <si>
    <t>351012</t>
  </si>
  <si>
    <t>First-Line Supervisors of Food Preparation and Serving Workers</t>
  </si>
  <si>
    <t>352021</t>
  </si>
  <si>
    <t>Food Preparation Workers</t>
  </si>
  <si>
    <t>353011</t>
  </si>
  <si>
    <t>Bartenders</t>
  </si>
  <si>
    <t>353021</t>
  </si>
  <si>
    <t>Combined Food Preparation and Serving Workers, Including Fast Food</t>
  </si>
  <si>
    <t>353022</t>
  </si>
  <si>
    <t>Counter Attendants, Cafeteria, Food Concession, and Coffee Shop</t>
  </si>
  <si>
    <t>353031</t>
  </si>
  <si>
    <t>Waiters and Waitresses</t>
  </si>
  <si>
    <t>371011</t>
  </si>
  <si>
    <t>First-Line Supervisors of Housekeeping and Janitorial Workers</t>
  </si>
  <si>
    <t>372011</t>
  </si>
  <si>
    <t>Janitors and Cleaners, Except Maids and Housekeeping Cleaners</t>
  </si>
  <si>
    <t>411011</t>
  </si>
  <si>
    <t>First-Line Supervisors of Retail Sales Workers</t>
  </si>
  <si>
    <t>411012</t>
  </si>
  <si>
    <t>First-Line Supervisors of Non-Retail Sales Workers</t>
  </si>
  <si>
    <t>412011</t>
  </si>
  <si>
    <t>Cashiers</t>
  </si>
  <si>
    <t>419031</t>
  </si>
  <si>
    <t>Sales Engineers</t>
  </si>
  <si>
    <t>433011</t>
  </si>
  <si>
    <t>Bill and Account Collectors</t>
  </si>
  <si>
    <t>433061</t>
  </si>
  <si>
    <t>Procurement Clerks</t>
  </si>
  <si>
    <t>434041</t>
  </si>
  <si>
    <t>Credit Authorizers, Checkers, and Clerks</t>
  </si>
  <si>
    <t>434071</t>
  </si>
  <si>
    <t>File Clerks</t>
  </si>
  <si>
    <t>434151</t>
  </si>
  <si>
    <t>Order Clerks</t>
  </si>
  <si>
    <t>434161</t>
  </si>
  <si>
    <t>Human Resources Assistants, Except Payroll and Timekeeping</t>
  </si>
  <si>
    <t>435111</t>
  </si>
  <si>
    <t>Weighers, Measurers, Checkers, and Samplers, Recordkeeping</t>
  </si>
  <si>
    <t>439021</t>
  </si>
  <si>
    <t>Data Entry Keyers</t>
  </si>
  <si>
    <t>439051</t>
  </si>
  <si>
    <t>Mail Clerks and Mail Machine Operators, Except Postal Service</t>
  </si>
  <si>
    <t>499043</t>
  </si>
  <si>
    <t>Maintenance Workers, Machinery</t>
  </si>
  <si>
    <t>512022</t>
  </si>
  <si>
    <t>Electrical and Electronic Equipment Assemblers</t>
  </si>
  <si>
    <t>512023</t>
  </si>
  <si>
    <t>Electromechanical Equipment Assemblers</t>
  </si>
  <si>
    <t>512041</t>
  </si>
  <si>
    <t>Structural Metal Fabricators and Fitters</t>
  </si>
  <si>
    <t>512092</t>
  </si>
  <si>
    <t>Team Assemblers</t>
  </si>
  <si>
    <t>513011</t>
  </si>
  <si>
    <t>Bakers</t>
  </si>
  <si>
    <t>513092</t>
  </si>
  <si>
    <t>Food Batchmakers</t>
  </si>
  <si>
    <t>513093</t>
  </si>
  <si>
    <t>Food Cooking Machine Operators and Tenders</t>
  </si>
  <si>
    <t>514011</t>
  </si>
  <si>
    <t>Computer-Controlled Machine Tool Operators, Metal and Plastic</t>
  </si>
  <si>
    <t>514021</t>
  </si>
  <si>
    <t>514023</t>
  </si>
  <si>
    <t>Rolling Machine Setters, Operators, and Tenders, Metal and Plastic</t>
  </si>
  <si>
    <t>514031</t>
  </si>
  <si>
    <t>514033</t>
  </si>
  <si>
    <t>514122</t>
  </si>
  <si>
    <t>Welding, Soldering, and Brazing Machine Setters, Operators, and Tenders</t>
  </si>
  <si>
    <t>514191</t>
  </si>
  <si>
    <t>Heat Treating Equipment Setters, Operators, and Tenders, Metal and Plastic</t>
  </si>
  <si>
    <t>514193</t>
  </si>
  <si>
    <t>515111</t>
  </si>
  <si>
    <t>Prepress Technicians and Workers</t>
  </si>
  <si>
    <t>516021</t>
  </si>
  <si>
    <t>Pressers, Textile, Garment, and Related Materials</t>
  </si>
  <si>
    <t>516031</t>
  </si>
  <si>
    <t>Sewing Machine Operators</t>
  </si>
  <si>
    <t>516052</t>
  </si>
  <si>
    <t>Tailors, Dressmakers, and Custom Sewers</t>
  </si>
  <si>
    <t>516061</t>
  </si>
  <si>
    <t>Textile Bleaching and Dyeing Machine Operators and Tenders</t>
  </si>
  <si>
    <t>516064</t>
  </si>
  <si>
    <t>517042</t>
  </si>
  <si>
    <t>Woodworking Machine Setters, Operators, and Tenders, Except Sawing</t>
  </si>
  <si>
    <t>518021</t>
  </si>
  <si>
    <t>Stationary Engineers and Boiler Operators</t>
  </si>
  <si>
    <t>519011</t>
  </si>
  <si>
    <t>Chemical Equipment Operators and Tenders</t>
  </si>
  <si>
    <t>519012</t>
  </si>
  <si>
    <t>519022</t>
  </si>
  <si>
    <t>Grinding and Polishing Workers, Hand</t>
  </si>
  <si>
    <t>519023</t>
  </si>
  <si>
    <t>Mixing and Blending Machine Setters, Operators, and Tenders</t>
  </si>
  <si>
    <t>519032</t>
  </si>
  <si>
    <t>Cutting and Slicing Machine Setters, Operators, and Tenders</t>
  </si>
  <si>
    <t>519041</t>
  </si>
  <si>
    <t>519051</t>
  </si>
  <si>
    <t>Furnace, Kiln, Oven, Drier, and Kettle Operators and Tenders</t>
  </si>
  <si>
    <t>519071</t>
  </si>
  <si>
    <t>Jewelers and Precious Stone and Metal Workers</t>
  </si>
  <si>
    <t>519081</t>
  </si>
  <si>
    <t>Dental Laboratory Technicians</t>
  </si>
  <si>
    <t>519082</t>
  </si>
  <si>
    <t>Medical Appliance Technicians</t>
  </si>
  <si>
    <t>519083</t>
  </si>
  <si>
    <t>Ophthalmic Laboratory Technicians</t>
  </si>
  <si>
    <t>519111</t>
  </si>
  <si>
    <t>Packaging and Filling Machine Operators and Tenders</t>
  </si>
  <si>
    <t>519141</t>
  </si>
  <si>
    <t>Semiconductor Processors</t>
  </si>
  <si>
    <t>519192</t>
  </si>
  <si>
    <t>Cleaning, Washing, and Metal Pickling Equipment Operators and Tenders</t>
  </si>
  <si>
    <t>519194</t>
  </si>
  <si>
    <t>Etchers and Engravers</t>
  </si>
  <si>
    <t>519196</t>
  </si>
  <si>
    <t>Paper Goods Machine Setters, Operators, and Tenders</t>
  </si>
  <si>
    <t>519198</t>
  </si>
  <si>
    <t>Helpers--Production Workers</t>
  </si>
  <si>
    <t>537061</t>
  </si>
  <si>
    <t>Cleaners of Vehicles and Equipment</t>
  </si>
  <si>
    <t>537063</t>
  </si>
  <si>
    <t>Machine Feeders and Offbearers</t>
  </si>
  <si>
    <t>537064</t>
  </si>
  <si>
    <t>Packers and Packagers, Hand</t>
  </si>
  <si>
    <t>271022</t>
  </si>
  <si>
    <t>Fashion Designers</t>
  </si>
  <si>
    <t>271025</t>
  </si>
  <si>
    <t>Interior Designers</t>
  </si>
  <si>
    <t>271026</t>
  </si>
  <si>
    <t>Merchandise Displayers and Window Trimmers</t>
  </si>
  <si>
    <t>273041</t>
  </si>
  <si>
    <t>Editors</t>
  </si>
  <si>
    <t>412021</t>
  </si>
  <si>
    <t>Counter and Rental Clerks</t>
  </si>
  <si>
    <t>419041</t>
  </si>
  <si>
    <t>Telemarketers</t>
  </si>
  <si>
    <t>434021</t>
  </si>
  <si>
    <t>Correspondence Clerks</t>
  </si>
  <si>
    <t>439011</t>
  </si>
  <si>
    <t>Computer Operators</t>
  </si>
  <si>
    <t>452092</t>
  </si>
  <si>
    <t>Farmworkers and Laborers, Crop, Nursery, and Greenhouse</t>
  </si>
  <si>
    <t>492011</t>
  </si>
  <si>
    <t>Computer, Automated Teller, and Office Machine Repairers</t>
  </si>
  <si>
    <t>499062</t>
  </si>
  <si>
    <t>Medical Equipment Repairers</t>
  </si>
  <si>
    <t>513022</t>
  </si>
  <si>
    <t>Meat, Poultry, and Fish Cutters and Trimmers</t>
  </si>
  <si>
    <t>132071</t>
  </si>
  <si>
    <t>Credit Counselors</t>
  </si>
  <si>
    <t>253021</t>
  </si>
  <si>
    <t>Self-Enrichment Education Teachers</t>
  </si>
  <si>
    <t>271023</t>
  </si>
  <si>
    <t>Floral Designers</t>
  </si>
  <si>
    <t>272012</t>
  </si>
  <si>
    <t>Producers and Directors</t>
  </si>
  <si>
    <t>274021</t>
  </si>
  <si>
    <t>Photographers</t>
  </si>
  <si>
    <t>291051</t>
  </si>
  <si>
    <t>Pharmacists</t>
  </si>
  <si>
    <t>359021</t>
  </si>
  <si>
    <t>Dishwashers</t>
  </si>
  <si>
    <t>391021</t>
  </si>
  <si>
    <t>First-Line Supervisors of Personal Service Workers</t>
  </si>
  <si>
    <t>392021</t>
  </si>
  <si>
    <t>Nonfarm Animal Caretakers</t>
  </si>
  <si>
    <t>395012</t>
  </si>
  <si>
    <t>Hairdressers, Hairstylists, and Cosmetologists</t>
  </si>
  <si>
    <t>395094</t>
  </si>
  <si>
    <t>Skincare Specialists</t>
  </si>
  <si>
    <t>432011</t>
  </si>
  <si>
    <t>Switchboard Operators, Including Answering Service</t>
  </si>
  <si>
    <t>435021</t>
  </si>
  <si>
    <t>Couriers and Messengers</t>
  </si>
  <si>
    <t>493021</t>
  </si>
  <si>
    <t>Automotive Body and Related Repairers</t>
  </si>
  <si>
    <t>493051</t>
  </si>
  <si>
    <t>Motorboat Mechanics and Service Technicians</t>
  </si>
  <si>
    <t>493053</t>
  </si>
  <si>
    <t>Outdoor Power Equipment and Other Small Engine Mechanics</t>
  </si>
  <si>
    <t>493093</t>
  </si>
  <si>
    <t>Tire Repairers and Changers</t>
  </si>
  <si>
    <t>533041</t>
  </si>
  <si>
    <t>Taxi Drivers and Chauffeurs</t>
  </si>
  <si>
    <t>536021</t>
  </si>
  <si>
    <t>Parking Lot Attendants</t>
  </si>
  <si>
    <t>536031</t>
  </si>
  <si>
    <t>Automotive and Watercraft Service Attendants</t>
  </si>
  <si>
    <t>359011</t>
  </si>
  <si>
    <t>Dining Room and Cafeteria Attendants and Bartender Helpers</t>
  </si>
  <si>
    <t>396011</t>
  </si>
  <si>
    <t>Baggage Porters and Bellhops</t>
  </si>
  <si>
    <t>434181</t>
  </si>
  <si>
    <t>Reservation and Transportation Ticket Agents and Travel Clerks</t>
  </si>
  <si>
    <t>435011</t>
  </si>
  <si>
    <t>Cargo and Freight Agents</t>
  </si>
  <si>
    <t>435051</t>
  </si>
  <si>
    <t>Postal Service Clerks</t>
  </si>
  <si>
    <t>435052</t>
  </si>
  <si>
    <t>Postal Service Mail Carriers</t>
  </si>
  <si>
    <t>435053</t>
  </si>
  <si>
    <t>Postal Service Mail Sorters, Processors, and Processing Machine Operators</t>
  </si>
  <si>
    <t>493011</t>
  </si>
  <si>
    <t>Aircraft Mechanics and Service Technicians</t>
  </si>
  <si>
    <t>531011</t>
  </si>
  <si>
    <t>Aircraft Cargo Handling Supervisors</t>
  </si>
  <si>
    <t>533021</t>
  </si>
  <si>
    <t>533022</t>
  </si>
  <si>
    <t>535011</t>
  </si>
  <si>
    <t>Sailors and Marine Oilers</t>
  </si>
  <si>
    <t>535021</t>
  </si>
  <si>
    <t>Captains, Mates, and Pilots of Water Vessels</t>
  </si>
  <si>
    <t>112011</t>
  </si>
  <si>
    <t>Advertising and Promotions Managers</t>
  </si>
  <si>
    <t>131131</t>
  </si>
  <si>
    <t>Fundraisers</t>
  </si>
  <si>
    <t>151111</t>
  </si>
  <si>
    <t>Computer and Information Research Scientists</t>
  </si>
  <si>
    <t>254021</t>
  </si>
  <si>
    <t>Librarians</t>
  </si>
  <si>
    <t>254031</t>
  </si>
  <si>
    <t>Library Technicians</t>
  </si>
  <si>
    <t>271014</t>
  </si>
  <si>
    <t>Multimedia Artists and Animators</t>
  </si>
  <si>
    <t>273022</t>
  </si>
  <si>
    <t>Reporters and Correspondents</t>
  </si>
  <si>
    <t>273043</t>
  </si>
  <si>
    <t>Writers and Authors</t>
  </si>
  <si>
    <t>274011</t>
  </si>
  <si>
    <t>Audio and Video Equipment Technicians</t>
  </si>
  <si>
    <t>274012</t>
  </si>
  <si>
    <t>Broadcast Technicians</t>
  </si>
  <si>
    <t>274014</t>
  </si>
  <si>
    <t>Sound Engineering Technicians</t>
  </si>
  <si>
    <t>274031</t>
  </si>
  <si>
    <t>Camera Operators, Television, Video, and Motion Picture</t>
  </si>
  <si>
    <t>274032</t>
  </si>
  <si>
    <t>Film and Video Editors</t>
  </si>
  <si>
    <t>393031</t>
  </si>
  <si>
    <t>Ushers, Lobby Attendants, and Ticket Takers</t>
  </si>
  <si>
    <t>413011</t>
  </si>
  <si>
    <t>Advertising Sales Agents</t>
  </si>
  <si>
    <t>434121</t>
  </si>
  <si>
    <t>Library Assistants, Clerical</t>
  </si>
  <si>
    <t>439081</t>
  </si>
  <si>
    <t>Proofreaders and Copy Markers</t>
  </si>
  <si>
    <t>119111</t>
  </si>
  <si>
    <t>Medical and Health Services Managers</t>
  </si>
  <si>
    <t>131031</t>
  </si>
  <si>
    <t>Claims Adjusters, Examiners, and Investigators</t>
  </si>
  <si>
    <t>132052</t>
  </si>
  <si>
    <t>Personal Financial Advisors</t>
  </si>
  <si>
    <t>132053</t>
  </si>
  <si>
    <t>Insurance Underwriters</t>
  </si>
  <si>
    <t>132061</t>
  </si>
  <si>
    <t>Financial Examiners</t>
  </si>
  <si>
    <t>132072</t>
  </si>
  <si>
    <t>Loan Officers</t>
  </si>
  <si>
    <t>152011</t>
  </si>
  <si>
    <t>Actuaries</t>
  </si>
  <si>
    <t>211012</t>
  </si>
  <si>
    <t>Educational, Guidance, School, and Vocational Counselors</t>
  </si>
  <si>
    <t>211091</t>
  </si>
  <si>
    <t>291141</t>
  </si>
  <si>
    <t>Registered Nurses</t>
  </si>
  <si>
    <t>413021</t>
  </si>
  <si>
    <t>Insurance Sales Agents</t>
  </si>
  <si>
    <t>413031</t>
  </si>
  <si>
    <t>Securities, Commodities, and Financial Services Sales Agents</t>
  </si>
  <si>
    <t>419021</t>
  </si>
  <si>
    <t>Real Estate Brokers</t>
  </si>
  <si>
    <t>433071</t>
  </si>
  <si>
    <t>Tellers</t>
  </si>
  <si>
    <t>434011</t>
  </si>
  <si>
    <t>Brokerage Clerks</t>
  </si>
  <si>
    <t>434131</t>
  </si>
  <si>
    <t>Loan Interviewers and Clerks</t>
  </si>
  <si>
    <t>434141</t>
  </si>
  <si>
    <t>New Accounts Clerks</t>
  </si>
  <si>
    <t>439041</t>
  </si>
  <si>
    <t>Insurance Claims and Policy Processing Clerks</t>
  </si>
  <si>
    <t>439071</t>
  </si>
  <si>
    <t>Office Machine Operators, Except Computer</t>
  </si>
  <si>
    <t>439111</t>
  </si>
  <si>
    <t>Statistical Assistants</t>
  </si>
  <si>
    <t>132021</t>
  </si>
  <si>
    <t>Appraisers and Assessors of Real Estate</t>
  </si>
  <si>
    <t>339092</t>
  </si>
  <si>
    <t>Lifeguards, Ski Patrol, and Other Recreational Protective Service Workers</t>
  </si>
  <si>
    <t>393091</t>
  </si>
  <si>
    <t>Amusement and Recreation Attendants</t>
  </si>
  <si>
    <t>396012</t>
  </si>
  <si>
    <t>Concierges</t>
  </si>
  <si>
    <t>399021</t>
  </si>
  <si>
    <t>Personal Care Aides</t>
  </si>
  <si>
    <t>419022</t>
  </si>
  <si>
    <t>Real Estate Sales Agents</t>
  </si>
  <si>
    <t>119151</t>
  </si>
  <si>
    <t>Social and Community Service Managers</t>
  </si>
  <si>
    <t>132082</t>
  </si>
  <si>
    <t>Tax Preparers</t>
  </si>
  <si>
    <t>171012</t>
  </si>
  <si>
    <t>Landscape Architects</t>
  </si>
  <si>
    <t>172011</t>
  </si>
  <si>
    <t>Aerospace Engineers</t>
  </si>
  <si>
    <t>172081</t>
  </si>
  <si>
    <t>Environmental Engineers</t>
  </si>
  <si>
    <t>173025</t>
  </si>
  <si>
    <t>Environmental Engineering Technicians</t>
  </si>
  <si>
    <t>173031</t>
  </si>
  <si>
    <t>Surveying and Mapping Technicians</t>
  </si>
  <si>
    <t>191023</t>
  </si>
  <si>
    <t>Zoologists and Wildlife Biologists</t>
  </si>
  <si>
    <t>191041</t>
  </si>
  <si>
    <t>Epidemiologists</t>
  </si>
  <si>
    <t>192012</t>
  </si>
  <si>
    <t>Physicists</t>
  </si>
  <si>
    <t>192041</t>
  </si>
  <si>
    <t>Environmental Scientists and Specialists, Including Health</t>
  </si>
  <si>
    <t>193022</t>
  </si>
  <si>
    <t>Survey Researchers</t>
  </si>
  <si>
    <t>193051</t>
  </si>
  <si>
    <t>Urban and Regional Planners</t>
  </si>
  <si>
    <t>194061</t>
  </si>
  <si>
    <t>Social Science Research Assistants</t>
  </si>
  <si>
    <t>211022</t>
  </si>
  <si>
    <t>Healthcare Social Workers</t>
  </si>
  <si>
    <t>259031</t>
  </si>
  <si>
    <t>Instructional Coordinators</t>
  </si>
  <si>
    <t>273091</t>
  </si>
  <si>
    <t>Interpreters and Translators</t>
  </si>
  <si>
    <t>291131</t>
  </si>
  <si>
    <t>Veterinarians</t>
  </si>
  <si>
    <t>292011</t>
  </si>
  <si>
    <t>Medical and Clinical Laboratory Technologists</t>
  </si>
  <si>
    <t>292012</t>
  </si>
  <si>
    <t>Medical and Clinical Laboratory Technicians</t>
  </si>
  <si>
    <t>292056</t>
  </si>
  <si>
    <t>Veterinary Technologists and Technicians</t>
  </si>
  <si>
    <t>319093</t>
  </si>
  <si>
    <t>Medical Equipment Preparers</t>
  </si>
  <si>
    <t>319096</t>
  </si>
  <si>
    <t>Veterinary Assistants and Laboratory Animal Caretakers</t>
  </si>
  <si>
    <t>434111</t>
  </si>
  <si>
    <t>Interviewers, Except Eligibility and Loan</t>
  </si>
  <si>
    <t>436012</t>
  </si>
  <si>
    <t>Legal Secretaries</t>
  </si>
  <si>
    <t>436013</t>
  </si>
  <si>
    <t>Medical Secretaries</t>
  </si>
  <si>
    <t>439022</t>
  </si>
  <si>
    <t>Word Processors and Typists</t>
  </si>
  <si>
    <t>131075</t>
  </si>
  <si>
    <t>Labor Relations Specialists</t>
  </si>
  <si>
    <t>211015</t>
  </si>
  <si>
    <t>Rehabilitation Counselors</t>
  </si>
  <si>
    <t>211021</t>
  </si>
  <si>
    <t>Child, Family, and School Social Workers</t>
  </si>
  <si>
    <t>211023</t>
  </si>
  <si>
    <t>Mental Health and Substance Abuse Social Workers</t>
  </si>
  <si>
    <t>211093</t>
  </si>
  <si>
    <t>Social and Human Service Assistants</t>
  </si>
  <si>
    <t>252011</t>
  </si>
  <si>
    <t>Preschool Teachers, Except Special Education</t>
  </si>
  <si>
    <t>292061</t>
  </si>
  <si>
    <t>Licensed Practical and Licensed Vocational Nurses</t>
  </si>
  <si>
    <t>399011</t>
  </si>
  <si>
    <t>Childcare Workers</t>
  </si>
  <si>
    <t>291122</t>
  </si>
  <si>
    <t>Occupational Therapists</t>
  </si>
  <si>
    <t>291123</t>
  </si>
  <si>
    <t>Physical Therapists</t>
  </si>
  <si>
    <t>291127</t>
  </si>
  <si>
    <t>Speech-Language Pathologists</t>
  </si>
  <si>
    <t>292021</t>
  </si>
  <si>
    <t>Dental Hygienists</t>
  </si>
  <si>
    <t>311011</t>
  </si>
  <si>
    <t>Home Health Aides</t>
  </si>
  <si>
    <t>311014</t>
  </si>
  <si>
    <t>Nursing Assistants</t>
  </si>
  <si>
    <t>319091</t>
  </si>
  <si>
    <t>Dental Assistants</t>
  </si>
  <si>
    <t>319092</t>
  </si>
  <si>
    <t>Medical Assistants</t>
  </si>
  <si>
    <t>319097</t>
  </si>
  <si>
    <t>Phlebotomists</t>
  </si>
  <si>
    <t>371012</t>
  </si>
  <si>
    <t>373013</t>
  </si>
  <si>
    <t>Tree Trimmers and Pruners</t>
  </si>
  <si>
    <t>413041</t>
  </si>
  <si>
    <t>Travel Agents</t>
  </si>
  <si>
    <t>516011</t>
  </si>
  <si>
    <t>Laundry and Dry-Cleaning Workers</t>
  </si>
  <si>
    <t>537081</t>
  </si>
  <si>
    <t>Refuse and Recyclable Material Collectors</t>
  </si>
  <si>
    <t>119031</t>
  </si>
  <si>
    <t>Education Administrators, Preschool and Childcare Center/Program</t>
  </si>
  <si>
    <t>119032</t>
  </si>
  <si>
    <t>Education Administrators, Elementary and Secondary School</t>
  </si>
  <si>
    <t>193031</t>
  </si>
  <si>
    <t>Clinical, Counseling, and School Psychologists</t>
  </si>
  <si>
    <t>211011</t>
  </si>
  <si>
    <t>Substance Abuse and Behavioral Disorder Counselors</t>
  </si>
  <si>
    <t>211014</t>
  </si>
  <si>
    <t>Mental Health Counselors</t>
  </si>
  <si>
    <t>211094</t>
  </si>
  <si>
    <t>Community Health Workers</t>
  </si>
  <si>
    <t>212011</t>
  </si>
  <si>
    <t>Clergy</t>
  </si>
  <si>
    <t>251011</t>
  </si>
  <si>
    <t>Business Teachers, Postsecondary</t>
  </si>
  <si>
    <t>251021</t>
  </si>
  <si>
    <t>Computer Science Teachers, Postsecondary</t>
  </si>
  <si>
    <t>251022</t>
  </si>
  <si>
    <t>Mathematical Science Teachers, Postsecondary</t>
  </si>
  <si>
    <t>251032</t>
  </si>
  <si>
    <t>Engineering Teachers, Postsecondary</t>
  </si>
  <si>
    <t>251042</t>
  </si>
  <si>
    <t>Biological Science Teachers, Postsecondary</t>
  </si>
  <si>
    <t>251052</t>
  </si>
  <si>
    <t>Chemistry Teachers, Postsecondary</t>
  </si>
  <si>
    <t>251054</t>
  </si>
  <si>
    <t>Physics Teachers, Postsecondary</t>
  </si>
  <si>
    <t>251062</t>
  </si>
  <si>
    <t>Area, Ethnic, and Cultural Studies Teachers, Postsecondary</t>
  </si>
  <si>
    <t>251063</t>
  </si>
  <si>
    <t>Economics Teachers, Postsecondary</t>
  </si>
  <si>
    <t>251065</t>
  </si>
  <si>
    <t>Political Science Teachers, Postsecondary</t>
  </si>
  <si>
    <t>251066</t>
  </si>
  <si>
    <t>Psychology Teachers, Postsecondary</t>
  </si>
  <si>
    <t>251071</t>
  </si>
  <si>
    <t>Health Specialties Teachers, Postsecondary</t>
  </si>
  <si>
    <t>251072</t>
  </si>
  <si>
    <t>Nursing Instructors and Teachers, Postsecondary</t>
  </si>
  <si>
    <t>251081</t>
  </si>
  <si>
    <t>Education Teachers, Postsecondary</t>
  </si>
  <si>
    <t>251112</t>
  </si>
  <si>
    <t>Law Teachers, Postsecondary</t>
  </si>
  <si>
    <t>251121</t>
  </si>
  <si>
    <t>Art, Drama, and Music Teachers, Postsecondary</t>
  </si>
  <si>
    <t>251123</t>
  </si>
  <si>
    <t>English Language and Literature Teachers, Postsecondary</t>
  </si>
  <si>
    <t>251124</t>
  </si>
  <si>
    <t>Foreign Language and Literature Teachers, Postsecondary</t>
  </si>
  <si>
    <t>251125</t>
  </si>
  <si>
    <t>History Teachers, Postsecondary</t>
  </si>
  <si>
    <t>251126</t>
  </si>
  <si>
    <t>Philosophy and Religion Teachers, Postsecondary</t>
  </si>
  <si>
    <t>251194</t>
  </si>
  <si>
    <t>Vocational Education Teachers, Postsecondary</t>
  </si>
  <si>
    <t>252012</t>
  </si>
  <si>
    <t>Kindergarten Teachers, Except Special Education</t>
  </si>
  <si>
    <t>252021</t>
  </si>
  <si>
    <t>Elementary School Teachers, Except Special Education</t>
  </si>
  <si>
    <t>252022</t>
  </si>
  <si>
    <t>Middle School Teachers, Except Special and Career/Technical Education</t>
  </si>
  <si>
    <t>252031</t>
  </si>
  <si>
    <t>Secondary School Teachers, Except Special and Career/Technical Education</t>
  </si>
  <si>
    <t>252032</t>
  </si>
  <si>
    <t>Career/Technical Education Teachers, Secondary School</t>
  </si>
  <si>
    <t>252051</t>
  </si>
  <si>
    <t>Special Education Teachers, Preschool</t>
  </si>
  <si>
    <t>252052</t>
  </si>
  <si>
    <t>Special Education Teachers, Kindergarten and Elementary School</t>
  </si>
  <si>
    <t>252053</t>
  </si>
  <si>
    <t>Special Education Teachers, Middle School</t>
  </si>
  <si>
    <t>252054</t>
  </si>
  <si>
    <t>Special Education Teachers, Secondary School</t>
  </si>
  <si>
    <t>253011</t>
  </si>
  <si>
    <t>254012</t>
  </si>
  <si>
    <t>Curators</t>
  </si>
  <si>
    <t>254013</t>
  </si>
  <si>
    <t>Museum Technicians and Conservators</t>
  </si>
  <si>
    <t>272022</t>
  </si>
  <si>
    <t>Coaches and Scouts</t>
  </si>
  <si>
    <t>272031</t>
  </si>
  <si>
    <t>Dancers</t>
  </si>
  <si>
    <t>272041</t>
  </si>
  <si>
    <t>Music Directors and Composers</t>
  </si>
  <si>
    <t>272042</t>
  </si>
  <si>
    <t>Musicians and Singers</t>
  </si>
  <si>
    <t>291031</t>
  </si>
  <si>
    <t>Dietitians and Nutritionists</t>
  </si>
  <si>
    <t>291062</t>
  </si>
  <si>
    <t>Family and General Practitioners</t>
  </si>
  <si>
    <t>291066</t>
  </si>
  <si>
    <t>Psychiatrists</t>
  </si>
  <si>
    <t>291125</t>
  </si>
  <si>
    <t>Recreational Therapists</t>
  </si>
  <si>
    <t>291171</t>
  </si>
  <si>
    <t>Nurse Practitioners</t>
  </si>
  <si>
    <t>312011</t>
  </si>
  <si>
    <t>Occupational Therapy Assistants</t>
  </si>
  <si>
    <t>312021</t>
  </si>
  <si>
    <t>Physical Therapist Assistants</t>
  </si>
  <si>
    <t>331012</t>
  </si>
  <si>
    <t>First-Line Supervisors of Police and Detectives</t>
  </si>
  <si>
    <t>339091</t>
  </si>
  <si>
    <t>Crossing Guards</t>
  </si>
  <si>
    <t>352012</t>
  </si>
  <si>
    <t>Cooks, Institution and Cafeteria</t>
  </si>
  <si>
    <t>353041</t>
  </si>
  <si>
    <t>Food Servers, Nonrestaurant</t>
  </si>
  <si>
    <t>399031</t>
  </si>
  <si>
    <t>Fitness Trainers and Aerobics Instructors</t>
  </si>
  <si>
    <t>399032</t>
  </si>
  <si>
    <t>Recreation Workers</t>
  </si>
  <si>
    <t>399041</t>
  </si>
  <si>
    <t>Residential Advisors</t>
  </si>
  <si>
    <t>435031</t>
  </si>
  <si>
    <t>Police, Fire, and Ambulance Dispatchers</t>
  </si>
  <si>
    <t>291011</t>
  </si>
  <si>
    <t>Chiropractors</t>
  </si>
  <si>
    <t>291021</t>
  </si>
  <si>
    <t>Dentists, General</t>
  </si>
  <si>
    <t>291041</t>
  </si>
  <si>
    <t>Optometrists</t>
  </si>
  <si>
    <t>291061</t>
  </si>
  <si>
    <t>Anesthesiologists</t>
  </si>
  <si>
    <t>291063</t>
  </si>
  <si>
    <t>Internists, General</t>
  </si>
  <si>
    <t>291064</t>
  </si>
  <si>
    <t>Obstetricians and Gynecologists</t>
  </si>
  <si>
    <t>291065</t>
  </si>
  <si>
    <t>Pediatricians, General</t>
  </si>
  <si>
    <t>291067</t>
  </si>
  <si>
    <t>Surgeons</t>
  </si>
  <si>
    <t>291071</t>
  </si>
  <si>
    <t>Physician Assistants</t>
  </si>
  <si>
    <t>291126</t>
  </si>
  <si>
    <t>Respiratory Therapists</t>
  </si>
  <si>
    <t>291128</t>
  </si>
  <si>
    <t>Exercise Physiologists</t>
  </si>
  <si>
    <t>291151</t>
  </si>
  <si>
    <t>Nurse Anesthetists</t>
  </si>
  <si>
    <t>292031</t>
  </si>
  <si>
    <t>Cardiovascular Technologists and Technicians</t>
  </si>
  <si>
    <t>292032</t>
  </si>
  <si>
    <t>Diagnostic Medical Sonographers</t>
  </si>
  <si>
    <t>292033</t>
  </si>
  <si>
    <t>Nuclear Medicine Technologists</t>
  </si>
  <si>
    <t>292034</t>
  </si>
  <si>
    <t>292041</t>
  </si>
  <si>
    <t>Emergency Medical Technicians and Paramedics</t>
  </si>
  <si>
    <t>292051</t>
  </si>
  <si>
    <t>Dietetic Technicians</t>
  </si>
  <si>
    <t>292053</t>
  </si>
  <si>
    <t>Psychiatric Technicians</t>
  </si>
  <si>
    <t>292055</t>
  </si>
  <si>
    <t>Surgical Technologists</t>
  </si>
  <si>
    <t>292057</t>
  </si>
  <si>
    <t>Ophthalmic Medical Technicians</t>
  </si>
  <si>
    <t>292091</t>
  </si>
  <si>
    <t>Orthotists and Prosthetists</t>
  </si>
  <si>
    <t>311015</t>
  </si>
  <si>
    <t>Orderlies</t>
  </si>
  <si>
    <t>312022</t>
  </si>
  <si>
    <t>Physical Therapist Aides</t>
  </si>
  <si>
    <t>319011</t>
  </si>
  <si>
    <t>Massage Therapists</t>
  </si>
  <si>
    <t>319094</t>
  </si>
  <si>
    <t>Medical Transcriptionists</t>
  </si>
  <si>
    <t>359031</t>
  </si>
  <si>
    <t>Hosts and Hostesses, Restaurant, Lounge, and Coffee Shop</t>
  </si>
  <si>
    <t>434061</t>
  </si>
  <si>
    <t>Eligibility Interviewers, Government Programs</t>
  </si>
  <si>
    <t>271027</t>
  </si>
  <si>
    <t>Set and Exhibit Designers</t>
  </si>
  <si>
    <t>272011</t>
  </si>
  <si>
    <t>Actors</t>
  </si>
  <si>
    <t>272023</t>
  </si>
  <si>
    <t>Umpires, Referees, and Other Sports Officials</t>
  </si>
  <si>
    <t>352011</t>
  </si>
  <si>
    <t>Cooks, Fast Food</t>
  </si>
  <si>
    <t>397011</t>
  </si>
  <si>
    <t>Tour Guides and Escorts</t>
  </si>
  <si>
    <t>499096</t>
  </si>
  <si>
    <t>Riggers</t>
  </si>
  <si>
    <t>119081</t>
  </si>
  <si>
    <t>Lodging Managers</t>
  </si>
  <si>
    <t>434081</t>
  </si>
  <si>
    <t>Hotel, Motel, and Resort Desk Clerks</t>
  </si>
  <si>
    <t>119061</t>
  </si>
  <si>
    <t>Funeral Service Managers</t>
  </si>
  <si>
    <t>395092</t>
  </si>
  <si>
    <t>Manicurists and Pedicurists</t>
  </si>
  <si>
    <t>395093</t>
  </si>
  <si>
    <t>Shampooers</t>
  </si>
  <si>
    <t>493022</t>
  </si>
  <si>
    <t>Automotive Glass Installers and Repairers</t>
  </si>
  <si>
    <t>132081</t>
  </si>
  <si>
    <t>Tax Examiners and Collectors, and Revenue Agents</t>
  </si>
  <si>
    <t>231021</t>
  </si>
  <si>
    <t>Administrative Law Judges, Adjudicators, and Hearing Officers</t>
  </si>
  <si>
    <t>331021</t>
  </si>
  <si>
    <t>First-Line Supervisors of Fire Fighting and Prevention Workers</t>
  </si>
  <si>
    <t>333021</t>
  </si>
  <si>
    <t>Detectives and Criminal Investigators</t>
  </si>
  <si>
    <t>434031</t>
  </si>
  <si>
    <t>Court, Municipal, and License Clerks</t>
  </si>
  <si>
    <t>474051</t>
  </si>
  <si>
    <t>Highway Maintenance Workers</t>
  </si>
  <si>
    <t>536051</t>
  </si>
  <si>
    <t>Transportation Inspectors</t>
  </si>
  <si>
    <t>Educational Attainment</t>
  </si>
  <si>
    <t>Wages</t>
  </si>
  <si>
    <t>LT Ann Ops</t>
  </si>
  <si>
    <t>ST Ann Ops</t>
  </si>
  <si>
    <t>AVG</t>
  </si>
  <si>
    <t>Licenses</t>
  </si>
  <si>
    <t>First-Line Supervisors of Landscaping, Lawn Service, and Groundskeeping Workers</t>
  </si>
  <si>
    <t>Sales Representatives, Wholesale and Manufacturing, Except Technical and Scientific Products</t>
  </si>
  <si>
    <t>119013</t>
  </si>
  <si>
    <t>Farmers, Ranchers, and Other Agricultural Managers</t>
  </si>
  <si>
    <t>Secretaries and Administrative Assistants, Except Legal, Medical, and Executive</t>
  </si>
  <si>
    <t>Bus Drivers, School or Special Client</t>
  </si>
  <si>
    <t>412022</t>
  </si>
  <si>
    <t>Parts Salespersons</t>
  </si>
  <si>
    <t>Sales Representatives, Wholesale and Manufacturing, Technical and Scientific Products</t>
  </si>
  <si>
    <t>Radiologic Technologists</t>
  </si>
  <si>
    <t>Health Educators</t>
  </si>
  <si>
    <t>Extruding and Drawing Machine Setters, Operators, and Tenders, Metal and Plastic</t>
  </si>
  <si>
    <t>Cutting, Punching, and Press Machine Setters, Operators, and Tenders, Metal and Plastic</t>
  </si>
  <si>
    <t>Grinding, Lapping, Polishing, and Buffing Machine Tool Setters, Operators, and Tenders, Metal and Plastic</t>
  </si>
  <si>
    <t>Separating, Filtering, Clarifying, Precipitating, and Still Machine Setters, Operators, and Tenders</t>
  </si>
  <si>
    <t>First-Line Supervisors of Transportation and Material-Moving Machine and Vehicle Operators</t>
  </si>
  <si>
    <t>Bus Drivers, Transit and Intercity</t>
  </si>
  <si>
    <t>Adult Basic and Secondary Education and Literacy Teachers and Instructors</t>
  </si>
  <si>
    <t>452093</t>
  </si>
  <si>
    <t>Farmworkers, Farm, Ranch, and Aquacultural Animals</t>
  </si>
  <si>
    <t>394021</t>
  </si>
  <si>
    <t>Funeral Attendants</t>
  </si>
  <si>
    <t>492092</t>
  </si>
  <si>
    <t>Electric Motor, Power Tool, and Related Repairers</t>
  </si>
  <si>
    <t>Plating and Coating Machine Setters, Operators, and Tenders, Metal and Plastic</t>
  </si>
  <si>
    <t>Textile Winding, Twisting, and Drawing Out Machine Setters, Operators, and Tenders</t>
  </si>
  <si>
    <t>Extruding, Forming, Pressing, and Compacting Machine Setters, Operators, and Tenders</t>
  </si>
  <si>
    <t>Sum of Wages</t>
  </si>
  <si>
    <t>Sum of STAR Ranking</t>
  </si>
  <si>
    <t>Apprentices as a % of Total Occupation Employment*</t>
  </si>
  <si>
    <t>Apprentice Employment Assumptions</t>
  </si>
  <si>
    <t xml:space="preserve">*The general apprentice assumption value is calculated as the number of apprentices in all apprenticeable trades, divided by total 2018 employment in all apprenticeable trades. 
</t>
  </si>
  <si>
    <t>Trades with fewer than 100 apprentices enrolled statewide are not included.</t>
  </si>
  <si>
    <t>*Supply is calculated as the number of currently enrolled apprentices. Estimates of qualified individuals are not given for trades with fewer than 100 apprentices enrollled statewide.</t>
  </si>
  <si>
    <t>Demand from Existing Jobs:</t>
  </si>
  <si>
    <t>New Demand Measure:</t>
  </si>
  <si>
    <t>**Demand is calculated as a percent of existing jobs + new demand from short term openings from replacement and growth (2020), long term openings from replacement and growth (2026), and advertised online postings, averaged.</t>
  </si>
  <si>
    <t>Sum of Ratio</t>
  </si>
  <si>
    <t>SOC</t>
  </si>
  <si>
    <t>Title</t>
  </si>
  <si>
    <t>BG Count</t>
  </si>
  <si>
    <t>BG Annualized</t>
  </si>
  <si>
    <t>LT Base</t>
  </si>
  <si>
    <t>LT Proj</t>
  </si>
  <si>
    <t>LT Proj Rank</t>
  </si>
  <si>
    <t>LT Change</t>
  </si>
  <si>
    <t>LT Change Rank</t>
  </si>
  <si>
    <t>LT Total Rank</t>
  </si>
  <si>
    <t>ST Base</t>
  </si>
  <si>
    <t>ST Openings Rank</t>
  </si>
  <si>
    <t>ST Change</t>
  </si>
  <si>
    <t>ST Change Rank</t>
  </si>
  <si>
    <t>ST  Total Rank</t>
  </si>
  <si>
    <t>BG Count2</t>
  </si>
  <si>
    <t>BG Rank</t>
  </si>
  <si>
    <t>Wages Annual Median</t>
  </si>
  <si>
    <t>Wages Rank</t>
  </si>
  <si>
    <t xml:space="preserve">AVG </t>
  </si>
  <si>
    <t>STARS</t>
  </si>
  <si>
    <t>Voc-Tech Certification (3 year average)</t>
  </si>
  <si>
    <t>Voc Tech Retention Rate</t>
  </si>
  <si>
    <t>Community College Certificate (0-1 Year)</t>
  </si>
  <si>
    <t>Community College Certificate (1-2 Years)</t>
  </si>
  <si>
    <t>Community College Associate</t>
  </si>
  <si>
    <t>Community College Retention Rate</t>
  </si>
  <si>
    <t>Private University Certificate (0-1 Year)</t>
  </si>
  <si>
    <t>Private University Certificate (1-2 Years)</t>
  </si>
  <si>
    <t>Private University Certificate (2-4 Years)</t>
  </si>
  <si>
    <t>Private University Associate</t>
  </si>
  <si>
    <t>Private University Bachelor</t>
  </si>
  <si>
    <t>Private University Post-Bacc. Certificate</t>
  </si>
  <si>
    <t>Private University Master</t>
  </si>
  <si>
    <t>Private University Post-master's certificate</t>
  </si>
  <si>
    <t>Private University Doctoral</t>
  </si>
  <si>
    <t>Private University Retention Rate</t>
  </si>
  <si>
    <t>State University Certificate (0-1 Year)</t>
  </si>
  <si>
    <t>State University Certificate (1-2 Years)</t>
  </si>
  <si>
    <t>State University Bachelor</t>
  </si>
  <si>
    <t>State University Certificate of Adv. Grad. Study</t>
  </si>
  <si>
    <t>State University Post-Bacc. Certificate</t>
  </si>
  <si>
    <t>State University Master</t>
  </si>
  <si>
    <t>State University Retention Rate</t>
  </si>
  <si>
    <t>Umass Certificate (0-1 Year)</t>
  </si>
  <si>
    <t>Umass Certificate (1-2 Years)</t>
  </si>
  <si>
    <t>Umass First-Professional Degree</t>
  </si>
  <si>
    <t>Umass Associate</t>
  </si>
  <si>
    <t>Umass Bachelor</t>
  </si>
  <si>
    <t>Umass Certificate of Adv. Grad. Study</t>
  </si>
  <si>
    <t>Umass Post-Bacc. Certificate</t>
  </si>
  <si>
    <t>Umass Master</t>
  </si>
  <si>
    <t>Umass Doctoral</t>
  </si>
  <si>
    <t>Umass Retention Rate</t>
  </si>
  <si>
    <t>VocTech Total</t>
  </si>
  <si>
    <t>Post Secondary non-degree Total</t>
  </si>
  <si>
    <t>Associate's total</t>
  </si>
  <si>
    <t>Bachelor's Total</t>
  </si>
  <si>
    <t>Master's Total</t>
  </si>
  <si>
    <t>Doctoral or Professional Degree Total</t>
  </si>
  <si>
    <t>Unique UI Claims</t>
  </si>
  <si>
    <t>(Multiple Items)</t>
  </si>
  <si>
    <t>Source: Division of Apprentice Standards,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</si>
</sst>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1" formatCode="_(* #,##0_);_(* \(#,##0\);_(* &quot;-&quot;_);_(@_)"/>
    <numFmt numFmtId="164" formatCode="0.0%"/>
    <numFmt numFmtId="165" formatCode="_(* #,##0.0_);_(* \(#,##0.0\);_(* &quot;-&quot;_);_(@_)"/>
    <numFmt numFmtId="166" formatCode="&quot;$&quot;#,##0"/>
    <numFmt numFmtId="167" formatCode="&quot;$&quot;#,##0.00"/>
    <numFmt numFmtId="168" formatCode="0.0"/>
  </numFmts>
  <fonts count="22" x14ac:knownFonts="1">
    <font>
      <sz val="11"/>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theme="1" tint="4.9989318521683403E-2"/>
      <name val="Calibri Light"/>
      <family val="2"/>
      <scheme val="major"/>
    </font>
    <font>
      <sz val="10"/>
      <color theme="1" tint="4.9989318521683403E-2"/>
      <name val="Calibri"/>
      <family val="2"/>
      <scheme val="minor"/>
    </font>
    <font>
      <sz val="10"/>
      <name val="Calibri"/>
      <family val="2"/>
      <scheme val="minor"/>
    </font>
    <font>
      <b/>
      <sz val="17"/>
      <color theme="0"/>
      <name val="Verdana"/>
      <family val="2"/>
    </font>
    <font>
      <b/>
      <sz val="14"/>
      <color theme="0"/>
      <name val="Verdana"/>
      <family val="2"/>
    </font>
    <font>
      <b/>
      <i/>
      <sz val="18"/>
      <color theme="0" tint="-0.14999847407452621"/>
      <name val="Verdana"/>
      <family val="2"/>
    </font>
    <font>
      <sz val="20"/>
      <color theme="1"/>
      <name val="Arial Black"/>
      <family val="2"/>
    </font>
    <font>
      <b/>
      <i/>
      <sz val="11"/>
      <color theme="1"/>
      <name val="Calibri"/>
      <family val="2"/>
      <scheme val="minor"/>
    </font>
    <font>
      <sz val="11"/>
      <color rgb="FFFF3300"/>
      <name val="Calibri"/>
      <family val="2"/>
      <scheme val="minor"/>
    </font>
    <font>
      <b/>
      <sz val="20"/>
      <color theme="1"/>
      <name val="Calibri"/>
      <family val="2"/>
      <scheme val="minor"/>
    </font>
    <font>
      <b/>
      <sz val="11"/>
      <name val="Calibri"/>
      <family val="2"/>
      <scheme val="minor"/>
    </font>
    <font>
      <sz val="11"/>
      <name val="Calibri"/>
      <family val="2"/>
      <scheme val="minor"/>
    </font>
    <font>
      <sz val="11"/>
      <color theme="0"/>
      <name val="Calibri"/>
      <family val="2"/>
      <scheme val="minor"/>
    </font>
    <font>
      <b/>
      <sz val="10"/>
      <color theme="0"/>
      <name val="Calibri"/>
      <family val="2"/>
      <scheme val="minor"/>
    </font>
    <font>
      <sz val="8"/>
      <color theme="1"/>
      <name val="Calibri"/>
      <family val="2"/>
      <scheme val="minor"/>
    </font>
    <font>
      <i/>
      <sz val="9"/>
      <color theme="1"/>
      <name val="Calibri"/>
      <family val="2"/>
      <scheme val="minor"/>
    </font>
    <font>
      <b/>
      <sz val="10"/>
      <color theme="1"/>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1F497D"/>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79998168889431442"/>
        <bgColor indexed="64"/>
      </patternFill>
    </fill>
  </fills>
  <borders count="31">
    <border>
      <left/>
      <right/>
      <top/>
      <bottom/>
      <diagonal/>
    </border>
    <border>
      <left/>
      <right/>
      <top/>
      <bottom style="thin">
        <color theme="4" tint="0.39997558519241921"/>
      </bottom>
      <diagonal/>
    </border>
    <border>
      <left/>
      <right/>
      <top/>
      <bottom style="double">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s>
  <cellStyleXfs count="4">
    <xf numFmtId="0" fontId="0" fillId="0" borderId="0"/>
    <xf numFmtId="41"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cellStyleXfs>
  <cellXfs count="164">
    <xf numFmtId="0" fontId="0" fillId="0" borderId="0" xfId="0"/>
    <xf numFmtId="0" fontId="0" fillId="0" borderId="0" xfId="0" pivotButton="1"/>
    <xf numFmtId="0" fontId="0" fillId="0" borderId="0" xfId="0" applyAlignment="1">
      <alignment horizontal="left"/>
    </xf>
    <xf numFmtId="3" fontId="0" fillId="0" borderId="0" xfId="0" applyNumberFormat="1"/>
    <xf numFmtId="0" fontId="0" fillId="0" borderId="2" xfId="0" applyBorder="1"/>
    <xf numFmtId="0" fontId="4" fillId="3" borderId="2" xfId="0" applyFont="1" applyFill="1" applyBorder="1" applyAlignment="1">
      <alignment horizontal="center"/>
    </xf>
    <xf numFmtId="0" fontId="1" fillId="0" borderId="2" xfId="0" applyFont="1" applyBorder="1" applyAlignment="1">
      <alignment horizontal="center" vertical="center" wrapText="1"/>
    </xf>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41" fontId="0" fillId="0" borderId="0" xfId="1" applyFont="1"/>
    <xf numFmtId="164" fontId="0" fillId="0" borderId="0" xfId="3" applyNumberFormat="1" applyFont="1"/>
    <xf numFmtId="165" fontId="0" fillId="0" borderId="0" xfId="1" applyNumberFormat="1" applyFont="1"/>
    <xf numFmtId="4" fontId="0" fillId="0" borderId="0" xfId="0" applyNumberFormat="1" applyAlignment="1">
      <alignment horizontal="center"/>
    </xf>
    <xf numFmtId="3" fontId="1" fillId="0" borderId="0" xfId="0" applyNumberFormat="1" applyFont="1"/>
    <xf numFmtId="4" fontId="1" fillId="0" borderId="0" xfId="0" applyNumberFormat="1" applyFont="1" applyAlignment="1">
      <alignment horizontal="center"/>
    </xf>
    <xf numFmtId="41" fontId="1" fillId="0" borderId="0" xfId="1" applyFont="1"/>
    <xf numFmtId="0" fontId="0" fillId="0" borderId="0" xfId="0" applyNumberFormat="1"/>
    <xf numFmtId="0" fontId="0" fillId="6" borderId="0" xfId="0" applyFill="1"/>
    <xf numFmtId="0" fontId="0" fillId="7" borderId="6" xfId="0" applyFill="1" applyBorder="1"/>
    <xf numFmtId="0" fontId="0" fillId="7" borderId="0" xfId="0" applyFill="1" applyBorder="1"/>
    <xf numFmtId="0" fontId="0" fillId="7" borderId="7" xfId="0" applyFill="1" applyBorder="1"/>
    <xf numFmtId="0" fontId="0" fillId="7" borderId="0" xfId="0" applyFill="1" applyBorder="1" applyProtection="1"/>
    <xf numFmtId="0" fontId="0" fillId="7" borderId="6" xfId="0" applyFill="1" applyBorder="1" applyProtection="1"/>
    <xf numFmtId="0" fontId="0" fillId="7" borderId="7" xfId="0" applyFill="1" applyBorder="1" applyProtection="1"/>
    <xf numFmtId="0" fontId="0" fillId="7" borderId="0" xfId="0" applyFill="1" applyBorder="1" applyAlignment="1" applyProtection="1"/>
    <xf numFmtId="0" fontId="0" fillId="10" borderId="0" xfId="0" applyFill="1" applyBorder="1" applyProtection="1"/>
    <xf numFmtId="0" fontId="0" fillId="7" borderId="8" xfId="0" applyFill="1" applyBorder="1" applyProtection="1"/>
    <xf numFmtId="0" fontId="0" fillId="7" borderId="9" xfId="0" applyFill="1" applyBorder="1" applyProtection="1"/>
    <xf numFmtId="0" fontId="0" fillId="7" borderId="10" xfId="0" applyFill="1" applyBorder="1" applyProtection="1"/>
    <xf numFmtId="0" fontId="0" fillId="7" borderId="19" xfId="0" applyFill="1" applyBorder="1" applyProtection="1"/>
    <xf numFmtId="0" fontId="0" fillId="7" borderId="12" xfId="0" applyFill="1" applyBorder="1" applyProtection="1"/>
    <xf numFmtId="0" fontId="0" fillId="7" borderId="12" xfId="0" applyFill="1" applyBorder="1"/>
    <xf numFmtId="0" fontId="0" fillId="7" borderId="20" xfId="0" applyFill="1" applyBorder="1"/>
    <xf numFmtId="0" fontId="3" fillId="7" borderId="6" xfId="0" applyFont="1" applyFill="1" applyBorder="1" applyProtection="1"/>
    <xf numFmtId="0" fontId="13" fillId="7" borderId="0" xfId="0" applyFont="1" applyFill="1" applyBorder="1" applyProtection="1"/>
    <xf numFmtId="0" fontId="0" fillId="7" borderId="0" xfId="0" applyFont="1" applyFill="1" applyBorder="1" applyProtection="1"/>
    <xf numFmtId="0" fontId="0" fillId="7" borderId="0" xfId="0" applyFill="1" applyBorder="1" applyAlignment="1" applyProtection="1">
      <alignment horizontal="center"/>
    </xf>
    <xf numFmtId="0" fontId="0" fillId="7" borderId="21" xfId="0" applyFill="1" applyBorder="1" applyProtection="1"/>
    <xf numFmtId="0" fontId="0" fillId="7" borderId="17" xfId="0" applyFill="1" applyBorder="1"/>
    <xf numFmtId="0" fontId="0" fillId="7" borderId="22" xfId="0" applyFill="1" applyBorder="1"/>
    <xf numFmtId="0" fontId="0" fillId="10" borderId="11" xfId="0" applyFill="1" applyBorder="1"/>
    <xf numFmtId="0" fontId="0" fillId="10" borderId="12" xfId="0" applyFill="1" applyBorder="1"/>
    <xf numFmtId="0" fontId="0" fillId="10" borderId="13" xfId="0" applyFill="1" applyBorder="1"/>
    <xf numFmtId="0" fontId="0" fillId="10" borderId="14" xfId="0" applyFill="1" applyBorder="1"/>
    <xf numFmtId="0" fontId="0" fillId="10" borderId="0" xfId="0" applyFill="1" applyBorder="1"/>
    <xf numFmtId="0" fontId="0" fillId="10" borderId="15" xfId="0" applyFill="1" applyBorder="1"/>
    <xf numFmtId="0" fontId="0" fillId="10" borderId="3" xfId="0" applyFill="1" applyBorder="1" applyProtection="1"/>
    <xf numFmtId="0" fontId="0" fillId="10" borderId="4" xfId="0" applyFill="1" applyBorder="1" applyProtection="1"/>
    <xf numFmtId="0" fontId="0" fillId="10" borderId="5" xfId="0" applyFill="1" applyBorder="1" applyProtection="1"/>
    <xf numFmtId="0" fontId="12" fillId="10" borderId="0" xfId="0" applyFont="1" applyFill="1" applyBorder="1" applyProtection="1"/>
    <xf numFmtId="0" fontId="0" fillId="10" borderId="7" xfId="0" applyFill="1" applyBorder="1" applyProtection="1"/>
    <xf numFmtId="167" fontId="0" fillId="10" borderId="0" xfId="0" applyNumberFormat="1" applyFill="1" applyBorder="1" applyAlignment="1" applyProtection="1"/>
    <xf numFmtId="167" fontId="0" fillId="10" borderId="7" xfId="0" applyNumberFormat="1" applyFill="1" applyBorder="1" applyAlignment="1" applyProtection="1"/>
    <xf numFmtId="0" fontId="0" fillId="10" borderId="0" xfId="0" applyNumberFormat="1" applyFill="1" applyBorder="1" applyAlignment="1" applyProtection="1"/>
    <xf numFmtId="0" fontId="0" fillId="10" borderId="7" xfId="0" applyNumberFormat="1" applyFill="1" applyBorder="1" applyAlignment="1" applyProtection="1"/>
    <xf numFmtId="0" fontId="0" fillId="10" borderId="9" xfId="0" applyFill="1" applyBorder="1" applyProtection="1"/>
    <xf numFmtId="0" fontId="0" fillId="10" borderId="10" xfId="0" applyFill="1" applyBorder="1" applyProtection="1"/>
    <xf numFmtId="0" fontId="15" fillId="7" borderId="3" xfId="0" applyFont="1" applyFill="1" applyBorder="1" applyProtection="1"/>
    <xf numFmtId="0" fontId="16" fillId="7" borderId="4" xfId="0" applyFont="1" applyFill="1" applyBorder="1" applyProtection="1"/>
    <xf numFmtId="1" fontId="16" fillId="7" borderId="4" xfId="0" applyNumberFormat="1" applyFont="1" applyFill="1" applyBorder="1" applyAlignment="1" applyProtection="1"/>
    <xf numFmtId="1" fontId="16" fillId="7" borderId="5" xfId="0" applyNumberFormat="1" applyFont="1" applyFill="1" applyBorder="1" applyAlignment="1" applyProtection="1"/>
    <xf numFmtId="0" fontId="16" fillId="7" borderId="6" xfId="0" applyFont="1" applyFill="1" applyBorder="1" applyProtection="1"/>
    <xf numFmtId="0" fontId="16" fillId="7" borderId="0" xfId="0" applyFont="1" applyFill="1" applyBorder="1" applyProtection="1"/>
    <xf numFmtId="0" fontId="16" fillId="7" borderId="7" xfId="0" applyFont="1" applyFill="1" applyBorder="1" applyProtection="1"/>
    <xf numFmtId="0" fontId="15" fillId="7" borderId="6" xfId="0" applyFont="1" applyFill="1" applyBorder="1" applyProtection="1"/>
    <xf numFmtId="1" fontId="16" fillId="7" borderId="0" xfId="0" applyNumberFormat="1" applyFont="1" applyFill="1" applyBorder="1" applyAlignment="1" applyProtection="1"/>
    <xf numFmtId="1" fontId="16" fillId="7" borderId="7" xfId="0" applyNumberFormat="1" applyFont="1" applyFill="1" applyBorder="1" applyAlignment="1" applyProtection="1"/>
    <xf numFmtId="2" fontId="16" fillId="7" borderId="0" xfId="0" applyNumberFormat="1" applyFont="1" applyFill="1" applyBorder="1" applyAlignment="1" applyProtection="1"/>
    <xf numFmtId="0" fontId="0" fillId="7" borderId="8" xfId="0" applyFill="1" applyBorder="1" applyAlignment="1" applyProtection="1"/>
    <xf numFmtId="0" fontId="0" fillId="7" borderId="9" xfId="0" applyFill="1" applyBorder="1" applyAlignment="1" applyProtection="1"/>
    <xf numFmtId="0" fontId="0" fillId="7" borderId="10" xfId="0" applyFill="1" applyBorder="1" applyAlignment="1" applyProtection="1"/>
    <xf numFmtId="0" fontId="0" fillId="10" borderId="16" xfId="0" applyFill="1" applyBorder="1"/>
    <xf numFmtId="0" fontId="0" fillId="10" borderId="17" xfId="0" applyFill="1" applyBorder="1"/>
    <xf numFmtId="0" fontId="0" fillId="10" borderId="18" xfId="0" applyFill="1" applyBorder="1"/>
    <xf numFmtId="164" fontId="0" fillId="7" borderId="2" xfId="3" applyNumberFormat="1" applyFont="1" applyFill="1" applyBorder="1" applyAlignment="1" applyProtection="1">
      <alignment horizontal="center"/>
    </xf>
    <xf numFmtId="0" fontId="3" fillId="0" borderId="1" xfId="0" applyFont="1" applyFill="1" applyBorder="1"/>
    <xf numFmtId="0" fontId="0" fillId="0" borderId="0" xfId="0" applyFill="1"/>
    <xf numFmtId="0" fontId="12" fillId="10" borderId="6" xfId="0" applyFont="1" applyFill="1" applyBorder="1" applyAlignment="1" applyProtection="1">
      <alignment wrapText="1"/>
    </xf>
    <xf numFmtId="0" fontId="12" fillId="10" borderId="8" xfId="0" applyFont="1" applyFill="1" applyBorder="1" applyAlignment="1" applyProtection="1">
      <alignment wrapText="1"/>
    </xf>
    <xf numFmtId="0" fontId="12" fillId="10" borderId="9" xfId="0" applyFont="1" applyFill="1" applyBorder="1" applyAlignment="1" applyProtection="1">
      <alignment wrapText="1"/>
    </xf>
    <xf numFmtId="0" fontId="17" fillId="0" borderId="0" xfId="0" applyFont="1"/>
    <xf numFmtId="3" fontId="16" fillId="7" borderId="4" xfId="1" applyNumberFormat="1" applyFont="1" applyFill="1" applyBorder="1" applyAlignment="1" applyProtection="1"/>
    <xf numFmtId="3" fontId="16" fillId="7" borderId="0" xfId="1" applyNumberFormat="1" applyFont="1" applyFill="1" applyBorder="1" applyProtection="1"/>
    <xf numFmtId="3" fontId="16" fillId="7" borderId="0" xfId="1" applyNumberFormat="1" applyFont="1" applyFill="1" applyBorder="1" applyAlignment="1" applyProtection="1"/>
    <xf numFmtId="0" fontId="19" fillId="7" borderId="0" xfId="0" applyFont="1" applyFill="1" applyBorder="1" applyAlignment="1" applyProtection="1"/>
    <xf numFmtId="0" fontId="1" fillId="7" borderId="0" xfId="0" applyFont="1" applyFill="1" applyBorder="1" applyAlignment="1" applyProtection="1">
      <alignment wrapText="1"/>
    </xf>
    <xf numFmtId="0" fontId="1" fillId="7" borderId="17" xfId="0" applyFont="1" applyFill="1" applyBorder="1" applyAlignment="1" applyProtection="1">
      <alignment wrapText="1"/>
    </xf>
    <xf numFmtId="0" fontId="1" fillId="7" borderId="0" xfId="0" applyFont="1" applyFill="1" applyBorder="1" applyAlignment="1" applyProtection="1"/>
    <xf numFmtId="0" fontId="20" fillId="7" borderId="0" xfId="0" applyFont="1" applyFill="1" applyBorder="1" applyAlignment="1" applyProtection="1"/>
    <xf numFmtId="0" fontId="19" fillId="7" borderId="0" xfId="0" applyFont="1" applyFill="1" applyBorder="1" applyAlignment="1" applyProtection="1">
      <alignment wrapText="1"/>
    </xf>
    <xf numFmtId="0" fontId="19" fillId="7" borderId="0" xfId="0" applyFont="1" applyFill="1" applyBorder="1" applyAlignment="1"/>
    <xf numFmtId="2" fontId="0" fillId="0" borderId="0" xfId="0" applyNumberFormat="1"/>
    <xf numFmtId="0" fontId="1" fillId="0" borderId="26" xfId="0" applyFont="1" applyBorder="1" applyAlignment="1">
      <alignment wrapText="1"/>
    </xf>
    <xf numFmtId="49" fontId="1" fillId="0" borderId="10" xfId="0" applyNumberFormat="1" applyFont="1" applyBorder="1" applyAlignment="1">
      <alignment wrapText="1"/>
    </xf>
    <xf numFmtId="0" fontId="1" fillId="0" borderId="28" xfId="0" applyFont="1" applyBorder="1" applyAlignment="1">
      <alignment wrapText="1"/>
    </xf>
    <xf numFmtId="1" fontId="1" fillId="0" borderId="28" xfId="0" applyNumberFormat="1" applyFont="1" applyBorder="1" applyAlignment="1">
      <alignment wrapText="1"/>
    </xf>
    <xf numFmtId="0" fontId="18" fillId="0" borderId="28" xfId="0" applyFont="1" applyFill="1" applyBorder="1" applyAlignment="1">
      <alignment wrapText="1"/>
    </xf>
    <xf numFmtId="0" fontId="18" fillId="0" borderId="26" xfId="0" applyFont="1" applyFill="1" applyBorder="1" applyAlignment="1">
      <alignment wrapText="1"/>
    </xf>
    <xf numFmtId="0" fontId="18" fillId="0" borderId="8" xfId="0" applyFont="1" applyFill="1" applyBorder="1" applyAlignment="1">
      <alignment wrapText="1"/>
    </xf>
    <xf numFmtId="0" fontId="18" fillId="0" borderId="29" xfId="0" applyFont="1" applyFill="1" applyBorder="1" applyAlignment="1">
      <alignment wrapText="1"/>
    </xf>
    <xf numFmtId="0" fontId="1" fillId="0" borderId="28" xfId="0" applyFont="1" applyBorder="1"/>
    <xf numFmtId="0" fontId="1" fillId="0" borderId="25" xfId="0" applyFont="1" applyBorder="1"/>
    <xf numFmtId="0" fontId="1" fillId="12" borderId="0" xfId="0" applyFont="1" applyFill="1" applyBorder="1"/>
    <xf numFmtId="1" fontId="1" fillId="12" borderId="0" xfId="0" applyNumberFormat="1" applyFont="1" applyFill="1" applyBorder="1"/>
    <xf numFmtId="0" fontId="1" fillId="9" borderId="0" xfId="0" applyFont="1" applyFill="1" applyBorder="1"/>
    <xf numFmtId="42" fontId="1" fillId="9" borderId="0" xfId="2" applyFont="1" applyFill="1" applyBorder="1"/>
    <xf numFmtId="168" fontId="21" fillId="9" borderId="30" xfId="0" applyNumberFormat="1" applyFont="1" applyFill="1" applyBorder="1" applyAlignment="1">
      <alignment horizontal="center"/>
    </xf>
    <xf numFmtId="1" fontId="21" fillId="9" borderId="30" xfId="0" applyNumberFormat="1" applyFont="1" applyFill="1" applyBorder="1" applyAlignment="1">
      <alignment horizontal="center"/>
    </xf>
    <xf numFmtId="1" fontId="1" fillId="0" borderId="25" xfId="0" applyNumberFormat="1" applyFont="1" applyBorder="1"/>
    <xf numFmtId="164" fontId="1" fillId="0" borderId="28" xfId="3" applyNumberFormat="1" applyFont="1" applyBorder="1"/>
    <xf numFmtId="1" fontId="1" fillId="0" borderId="28" xfId="0" applyNumberFormat="1" applyFont="1" applyBorder="1"/>
    <xf numFmtId="0" fontId="1" fillId="0" borderId="23" xfId="0" applyFont="1" applyBorder="1"/>
    <xf numFmtId="1" fontId="1" fillId="0" borderId="26" xfId="0" applyNumberFormat="1" applyFont="1" applyBorder="1"/>
    <xf numFmtId="1" fontId="1" fillId="0" borderId="27" xfId="0" applyNumberFormat="1" applyFont="1" applyBorder="1"/>
    <xf numFmtId="41" fontId="0" fillId="0" borderId="0" xfId="0" applyNumberFormat="1"/>
    <xf numFmtId="164" fontId="0" fillId="0" borderId="0" xfId="0" applyNumberFormat="1"/>
    <xf numFmtId="0" fontId="1" fillId="0" borderId="0" xfId="0" applyFont="1" applyBorder="1" applyAlignment="1">
      <alignment horizontal="center" vertical="center" wrapText="1"/>
    </xf>
    <xf numFmtId="41" fontId="0" fillId="8" borderId="27" xfId="1" applyFont="1" applyFill="1" applyBorder="1" applyAlignment="1">
      <alignment horizontal="center"/>
    </xf>
    <xf numFmtId="41" fontId="0" fillId="8" borderId="30" xfId="1" applyFont="1" applyFill="1" applyBorder="1" applyAlignment="1">
      <alignment horizontal="center"/>
    </xf>
    <xf numFmtId="3" fontId="3" fillId="0" borderId="0" xfId="0" applyNumberFormat="1" applyFont="1" applyAlignment="1">
      <alignment horizontal="center"/>
    </xf>
    <xf numFmtId="42" fontId="0" fillId="0" borderId="0" xfId="2" applyFont="1"/>
    <xf numFmtId="166" fontId="0" fillId="0" borderId="0" xfId="0" applyNumberFormat="1"/>
    <xf numFmtId="1" fontId="0" fillId="0" borderId="0" xfId="0" applyNumberFormat="1"/>
    <xf numFmtId="0" fontId="0" fillId="10" borderId="4" xfId="0" applyFill="1" applyBorder="1" applyAlignment="1" applyProtection="1"/>
    <xf numFmtId="0" fontId="0" fillId="7" borderId="6" xfId="0" applyFill="1" applyBorder="1" applyAlignment="1" applyProtection="1">
      <alignment horizontal="center"/>
    </xf>
    <xf numFmtId="0" fontId="0" fillId="7" borderId="0" xfId="0" applyFill="1" applyBorder="1" applyAlignment="1" applyProtection="1">
      <alignment horizontal="center"/>
    </xf>
    <xf numFmtId="0" fontId="0" fillId="7" borderId="7" xfId="0" applyFill="1" applyBorder="1" applyAlignment="1" applyProtection="1">
      <alignment horizontal="center"/>
    </xf>
    <xf numFmtId="1" fontId="0" fillId="10" borderId="0" xfId="0" applyNumberFormat="1" applyFill="1" applyBorder="1" applyAlignment="1" applyProtection="1">
      <alignment horizontal="center"/>
    </xf>
    <xf numFmtId="0" fontId="0" fillId="10" borderId="0" xfId="0" applyNumberFormat="1" applyFill="1" applyBorder="1" applyAlignment="1" applyProtection="1">
      <alignment horizontal="center"/>
    </xf>
    <xf numFmtId="0" fontId="3" fillId="12" borderId="23" xfId="0" applyFont="1" applyFill="1" applyBorder="1" applyAlignment="1" applyProtection="1">
      <alignment horizontal="center" vertical="center"/>
    </xf>
    <xf numFmtId="0" fontId="3" fillId="12" borderId="24" xfId="0" applyFont="1" applyFill="1" applyBorder="1" applyAlignment="1" applyProtection="1">
      <alignment horizontal="center" vertical="center"/>
    </xf>
    <xf numFmtId="0" fontId="3" fillId="12" borderId="25" xfId="0" applyFont="1" applyFill="1" applyBorder="1" applyAlignment="1" applyProtection="1">
      <alignment horizontal="center" vertical="center"/>
    </xf>
    <xf numFmtId="0" fontId="0" fillId="7" borderId="0" xfId="0" applyFill="1" applyBorder="1" applyAlignment="1">
      <alignment horizontal="center"/>
    </xf>
    <xf numFmtId="0" fontId="0" fillId="7" borderId="7" xfId="0" applyFill="1" applyBorder="1" applyAlignment="1">
      <alignment horizontal="center"/>
    </xf>
    <xf numFmtId="0" fontId="19" fillId="7" borderId="0" xfId="0" applyFont="1" applyFill="1" applyBorder="1" applyAlignment="1">
      <alignment horizontal="left" vertical="center"/>
    </xf>
    <xf numFmtId="0" fontId="19" fillId="7" borderId="0" xfId="0" applyFont="1" applyFill="1" applyBorder="1" applyAlignment="1" applyProtection="1">
      <alignment horizontal="left" vertical="center" wrapText="1"/>
    </xf>
    <xf numFmtId="167" fontId="0" fillId="10" borderId="0" xfId="0" applyNumberFormat="1" applyFill="1" applyBorder="1" applyAlignment="1" applyProtection="1">
      <alignment horizontal="center"/>
    </xf>
    <xf numFmtId="0" fontId="8" fillId="5" borderId="3" xfId="0" applyFont="1" applyFill="1" applyBorder="1" applyAlignment="1" applyProtection="1">
      <alignment horizontal="center"/>
    </xf>
    <xf numFmtId="0" fontId="8" fillId="5" borderId="4" xfId="0" applyFont="1" applyFill="1" applyBorder="1" applyAlignment="1" applyProtection="1">
      <alignment horizontal="center"/>
    </xf>
    <xf numFmtId="0" fontId="8" fillId="5" borderId="5" xfId="0" applyFont="1" applyFill="1" applyBorder="1" applyAlignment="1" applyProtection="1">
      <alignment horizontal="center"/>
    </xf>
    <xf numFmtId="0" fontId="9" fillId="5" borderId="6" xfId="0" applyFont="1" applyFill="1" applyBorder="1" applyAlignment="1" applyProtection="1">
      <alignment horizontal="center"/>
    </xf>
    <xf numFmtId="0" fontId="9" fillId="5" borderId="0" xfId="0" applyFont="1" applyFill="1" applyBorder="1" applyAlignment="1" applyProtection="1">
      <alignment horizontal="center"/>
    </xf>
    <xf numFmtId="0" fontId="9" fillId="5" borderId="7" xfId="0" applyFont="1" applyFill="1" applyBorder="1" applyAlignment="1" applyProtection="1">
      <alignment horizontal="center"/>
    </xf>
    <xf numFmtId="14" fontId="10" fillId="5" borderId="6" xfId="0" applyNumberFormat="1" applyFont="1" applyFill="1" applyBorder="1" applyAlignment="1" applyProtection="1">
      <alignment horizontal="center"/>
    </xf>
    <xf numFmtId="14" fontId="10" fillId="5" borderId="0" xfId="0" applyNumberFormat="1" applyFont="1" applyFill="1" applyBorder="1" applyAlignment="1" applyProtection="1">
      <alignment horizontal="center"/>
    </xf>
    <xf numFmtId="14" fontId="10" fillId="5" borderId="7" xfId="0" applyNumberFormat="1" applyFont="1" applyFill="1" applyBorder="1" applyAlignment="1" applyProtection="1">
      <alignment horizontal="center"/>
    </xf>
    <xf numFmtId="0" fontId="11" fillId="11" borderId="3" xfId="0" applyFont="1" applyFill="1" applyBorder="1" applyAlignment="1" applyProtection="1">
      <alignment horizontal="left"/>
    </xf>
    <xf numFmtId="0" fontId="11" fillId="11" borderId="4" xfId="0" applyFont="1" applyFill="1" applyBorder="1" applyAlignment="1" applyProtection="1">
      <alignment horizontal="left"/>
    </xf>
    <xf numFmtId="0" fontId="11" fillId="11" borderId="5" xfId="0" applyFont="1" applyFill="1" applyBorder="1" applyAlignment="1" applyProtection="1">
      <alignment horizontal="left"/>
    </xf>
    <xf numFmtId="0" fontId="11" fillId="11" borderId="8" xfId="0" applyFont="1" applyFill="1" applyBorder="1" applyAlignment="1" applyProtection="1">
      <alignment horizontal="left"/>
    </xf>
    <xf numFmtId="0" fontId="11" fillId="11" borderId="9" xfId="0" applyFont="1" applyFill="1" applyBorder="1" applyAlignment="1" applyProtection="1">
      <alignment horizontal="left"/>
    </xf>
    <xf numFmtId="0" fontId="11" fillId="11" borderId="10" xfId="0" applyFont="1" applyFill="1" applyBorder="1" applyAlignment="1" applyProtection="1">
      <alignment horizontal="left"/>
    </xf>
    <xf numFmtId="0" fontId="1" fillId="7" borderId="0" xfId="0" applyFont="1" applyFill="1" applyBorder="1" applyAlignment="1" applyProtection="1">
      <alignment horizontal="left"/>
    </xf>
    <xf numFmtId="0" fontId="14" fillId="12" borderId="3" xfId="0" applyFont="1" applyFill="1" applyBorder="1" applyAlignment="1" applyProtection="1">
      <alignment horizontal="center" vertical="center"/>
    </xf>
    <xf numFmtId="0" fontId="14" fillId="12" borderId="4" xfId="0" applyFont="1" applyFill="1" applyBorder="1" applyAlignment="1" applyProtection="1">
      <alignment horizontal="center" vertical="center"/>
    </xf>
    <xf numFmtId="0" fontId="14" fillId="12" borderId="5" xfId="0" applyFont="1" applyFill="1" applyBorder="1" applyAlignment="1" applyProtection="1">
      <alignment horizontal="center" vertical="center"/>
    </xf>
    <xf numFmtId="0" fontId="14" fillId="12" borderId="8" xfId="0" applyFont="1" applyFill="1" applyBorder="1" applyAlignment="1" applyProtection="1">
      <alignment horizontal="center" vertical="center"/>
    </xf>
    <xf numFmtId="0" fontId="14" fillId="12" borderId="9" xfId="0" applyFont="1" applyFill="1" applyBorder="1" applyAlignment="1" applyProtection="1">
      <alignment horizontal="center" vertical="center"/>
    </xf>
    <xf numFmtId="0" fontId="14" fillId="12" borderId="10" xfId="0" applyFont="1" applyFill="1" applyBorder="1" applyAlignment="1" applyProtection="1">
      <alignment horizontal="center" vertical="center"/>
    </xf>
    <xf numFmtId="0" fontId="0" fillId="10" borderId="0" xfId="0" applyFill="1" applyBorder="1" applyAlignment="1" applyProtection="1">
      <alignment horizontal="center"/>
    </xf>
    <xf numFmtId="0" fontId="0" fillId="10" borderId="7" xfId="0" applyFill="1" applyBorder="1" applyAlignment="1" applyProtection="1">
      <alignment horizontal="center"/>
    </xf>
    <xf numFmtId="0" fontId="4" fillId="2" borderId="2" xfId="0" applyFont="1" applyFill="1" applyBorder="1" applyAlignment="1">
      <alignment horizontal="center"/>
    </xf>
  </cellXfs>
  <cellStyles count="4">
    <cellStyle name="Comma [0]" xfId="1" builtinId="6"/>
    <cellStyle name="Currency [0]" xfId="2" builtinId="7"/>
    <cellStyle name="Normal" xfId="0" builtinId="0"/>
    <cellStyle name="Percent" xfId="3" builtinId="5"/>
  </cellStyles>
  <dxfs count="128">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dxf>
    <dxf>
      <numFmt numFmtId="3" formatCode="#,##0"/>
    </dxf>
    <dxf>
      <numFmt numFmtId="3" formatCode="#,##0"/>
    </dxf>
    <dxf>
      <numFmt numFmtId="3" formatCode="#,##0"/>
    </dxf>
    <dxf>
      <numFmt numFmtId="0" formatCode="General"/>
    </dxf>
    <dxf>
      <numFmt numFmtId="0" formatCode="General"/>
    </dxf>
    <dxf>
      <border>
        <bottom style="double">
          <color rgb="FF000000"/>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name val="Calibri"/>
        <scheme val="minor"/>
      </font>
      <fill>
        <patternFill patternType="none">
          <fgColor indexed="64"/>
          <bgColor auto="1"/>
        </patternFill>
      </fill>
    </dxf>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dxf>
    <dxf>
      <numFmt numFmtId="3" formatCode="#,##0"/>
    </dxf>
    <dxf>
      <numFmt numFmtId="3" formatCode="#,##0"/>
    </dxf>
    <dxf>
      <numFmt numFmtId="3" formatCode="#,##0"/>
    </dxf>
    <dxf>
      <border>
        <bottom style="double">
          <color rgb="FF000000"/>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0" formatCode="General"/>
      <border diagonalUp="0" diagonalDown="0">
        <left style="thin">
          <color indexed="64"/>
        </left>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1" formatCode="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scheme val="minor"/>
      </font>
      <numFmt numFmtId="1" formatCode="0"/>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0"/>
        <color theme="1"/>
        <name val="Calibri"/>
        <scheme val="minor"/>
      </font>
      <numFmt numFmtId="168" formatCode="0.0"/>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 formatCode="0"/>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right style="thin">
          <color indexed="64"/>
        </right>
        <top style="thin">
          <color indexed="64"/>
        </top>
        <bottom style="thin">
          <color indexed="64"/>
        </bottom>
        <vertical/>
        <horizontal/>
      </border>
    </dxf>
    <dxf>
      <font>
        <strike val="0"/>
        <outline val="0"/>
        <shadow val="0"/>
        <u val="none"/>
        <vertAlign val="baseline"/>
        <sz val="10"/>
        <name val="Calibri"/>
        <scheme val="minor"/>
      </font>
      <numFmt numFmtId="30" formatCode="@"/>
      <border diagonalUp="0" diagonalDown="0">
        <left style="thin">
          <color indexed="64"/>
        </left>
        <right style="thin">
          <color indexed="64"/>
        </right>
        <top style="thin">
          <color indexed="64"/>
        </top>
        <bottom style="thin">
          <color indexed="64"/>
        </bottom>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Calibri"/>
        <scheme val="minor"/>
      </font>
    </dxf>
    <dxf>
      <border>
        <bottom style="thin">
          <color rgb="FF000000"/>
        </bottom>
      </border>
    </dxf>
    <dxf>
      <font>
        <strike val="0"/>
        <outline val="0"/>
        <shadow val="0"/>
        <u val="none"/>
        <vertAlign val="baseline"/>
        <sz val="10"/>
        <name val="Calibri"/>
        <scheme val="minor"/>
      </font>
      <alignment horizontal="general" vertical="bottom" textRotation="0" wrapText="1" indent="0" justifyLastLine="0" shrinkToFit="0" readingOrder="0"/>
      <border diagonalUp="0" diagonalDown="0" outline="0">
        <left style="thin">
          <color indexed="64"/>
        </left>
        <right style="thin">
          <color indexed="64"/>
        </right>
        <top/>
        <bottom/>
      </border>
    </dxf>
    <dxf>
      <numFmt numFmtId="3" formatCode="#,##0"/>
    </dxf>
    <dxf>
      <numFmt numFmtId="4" formatCode="#,##0.00"/>
      <alignment horizontal="center" vertical="bottom" textRotation="0" wrapText="0" indent="0" justifyLastLine="0" shrinkToFit="0" readingOrder="0"/>
    </dxf>
    <dxf>
      <numFmt numFmtId="3" formatCode="#,##0"/>
    </dxf>
    <dxf>
      <numFmt numFmtId="3" formatCode="#,##0"/>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3" formatCode="_(* #,##0_);_(* \(#,##0\);_(* &quot;-&quot;_);_(@_)"/>
    </dxf>
    <dxf>
      <font>
        <b val="0"/>
        <i val="0"/>
        <strike val="0"/>
        <condense val="0"/>
        <extend val="0"/>
        <outline val="0"/>
        <shadow val="0"/>
        <u val="none"/>
        <vertAlign val="baseline"/>
        <sz val="11"/>
        <color theme="1"/>
        <name val="Calibri"/>
        <scheme val="minor"/>
      </font>
      <numFmt numFmtId="164" formatCode="0.0%"/>
    </dxf>
    <dxf>
      <numFmt numFmtId="33" formatCode="_(* #,##0_);_(* \(#,##0\);_(* &quot;-&quot;_);_(@_)"/>
      <border outline="0">
        <left style="thin">
          <color indexed="64"/>
        </left>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outline="0">
        <right style="thin">
          <color indexed="64"/>
        </right>
      </border>
    </dxf>
    <dxf>
      <numFmt numFmtId="3" formatCode="#,##0"/>
    </dxf>
    <dxf>
      <font>
        <b/>
      </font>
      <numFmt numFmtId="3" formatCode="#,##0"/>
      <alignment horizontal="center" vertical="bottom" textRotation="0" wrapText="0" indent="0" justifyLastLine="0" shrinkToFit="0" readingOrder="0"/>
    </dxf>
    <dxf>
      <numFmt numFmtId="0" formatCode="General"/>
    </dxf>
    <dxf>
      <numFmt numFmtId="0" formatCode="General"/>
    </dxf>
    <dxf>
      <border>
        <bottom style="double">
          <color indexed="64"/>
        </bottom>
      </border>
    </dxf>
    <dxf>
      <font>
        <b val="0"/>
        <strike val="0"/>
        <outline val="0"/>
        <shadow val="0"/>
        <u val="none"/>
        <vertAlign val="baseline"/>
        <sz val="10"/>
        <color theme="1"/>
        <name val="Calibri"/>
        <scheme val="minor"/>
      </font>
      <alignment horizontal="center" vertical="center" textRotation="0" wrapText="1" indent="0" justifyLastLine="0" shrinkToFit="0" readingOrder="0"/>
    </dxf>
    <dxf>
      <font>
        <b/>
        <i/>
        <color rgb="FFFF3300"/>
      </font>
    </dxf>
    <dxf>
      <fill>
        <patternFill>
          <bgColor theme="4" tint="0.79998168889431442"/>
        </patternFill>
      </fill>
      <border diagonalUp="0" diagonalDown="0">
        <left/>
        <right/>
        <top/>
        <bottom/>
        <vertical/>
        <horizontal/>
      </border>
    </dxf>
    <dxf>
      <font>
        <color theme="0"/>
      </font>
      <fill>
        <patternFill>
          <bgColor theme="4"/>
        </patternFill>
      </fill>
      <border diagonalUp="0" diagonalDown="0">
        <left/>
        <right/>
        <top style="double">
          <color auto="1"/>
        </top>
        <bottom style="double">
          <color auto="1"/>
        </bottom>
        <vertical/>
        <horizontal/>
      </border>
    </dxf>
  </dxfs>
  <tableStyles count="1" defaultTableStyle="TableStyleMedium2" defaultPivotStyle="PivotStyleLight16">
    <tableStyle name="Table Style 1" pivot="0" count="2">
      <tableStyleElement type="headerRow" dxfId="127"/>
      <tableStyleElement type="firstRowStripe" dxfId="1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Supply and Demand</a:t>
            </a:r>
          </a:p>
        </c:rich>
      </c:tx>
      <c:layout/>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E0D-442A-964D-2749B9551F92}"/>
              </c:ext>
            </c:extLst>
          </c:dPt>
          <c:dPt>
            <c:idx val="1"/>
            <c:bubble3D val="0"/>
            <c:spPr>
              <a:solidFill>
                <a:schemeClr val="accent2">
                  <a:alpha val="8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E0D-442A-964D-2749B9551F92}"/>
              </c:ext>
            </c:extLst>
          </c:dPt>
          <c:cat>
            <c:strRef>
              <c:f>'SD Graph'!$A$1:$B$1</c:f>
              <c:strCache>
                <c:ptCount val="2"/>
                <c:pt idx="0">
                  <c:v>Supply</c:v>
                </c:pt>
                <c:pt idx="1">
                  <c:v>Demand</c:v>
                </c:pt>
              </c:strCache>
            </c:strRef>
          </c:cat>
          <c:val>
            <c:numRef>
              <c:f>'SD Graph'!$A$2:$B$2</c:f>
              <c:numCache>
                <c:formatCode>General</c:formatCode>
                <c:ptCount val="2"/>
                <c:pt idx="0">
                  <c:v>42</c:v>
                </c:pt>
                <c:pt idx="1">
                  <c:v>32</c:v>
                </c:pt>
              </c:numCache>
            </c:numRef>
          </c:val>
          <c:extLst xmlns:c16r2="http://schemas.microsoft.com/office/drawing/2015/06/chart">
            <c:ext xmlns:c16="http://schemas.microsoft.com/office/drawing/2014/chart" uri="{C3380CC4-5D6E-409C-BE32-E72D297353CC}">
              <c16:uniqueId val="{00000004-FE0D-442A-964D-2749B9551F9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[Apprenticeships-Report- protected.xlsx]Supply Gap - Statewide!PivotTable1</c:name>
    <c:fmtId val="2"/>
  </c:pivotSource>
  <c:chart>
    <c:autoTitleDeleted val="1"/>
    <c:pivotFmts>
      <c:pivotFmt>
        <c:idx val="0"/>
        <c:spPr>
          <a:solidFill>
            <a:schemeClr val="accent1"/>
          </a:solidFill>
          <a:ln>
            <a:noFill/>
          </a:ln>
          <a:effectLst/>
        </c:spPr>
        <c:marker>
          <c:symbol val="none"/>
        </c:marker>
      </c:pivotFmt>
      <c:pivotFmt>
        <c:idx val="1"/>
        <c:spPr>
          <a:solidFill>
            <a:schemeClr val="accent4"/>
          </a:solidFill>
          <a:ln>
            <a:noFill/>
          </a:ln>
          <a:effectLst/>
        </c:spPr>
      </c:pivotFmt>
      <c:pivotFmt>
        <c:idx val="2"/>
        <c:spPr>
          <a:solidFill>
            <a:schemeClr val="accent4"/>
          </a:solidFill>
          <a:ln>
            <a:noFill/>
          </a:ln>
          <a:effectLst/>
        </c:spPr>
      </c:pivotFmt>
      <c:pivotFmt>
        <c:idx val="3"/>
        <c:spPr>
          <a:solidFill>
            <a:schemeClr val="accent4"/>
          </a:solidFill>
          <a:ln>
            <a:noFill/>
          </a:ln>
          <a:effectLst/>
        </c:spPr>
      </c:pivotFmt>
      <c:pivotFmt>
        <c:idx val="4"/>
        <c:spPr>
          <a:solidFill>
            <a:schemeClr val="accent4"/>
          </a:solidFill>
          <a:ln>
            <a:noFill/>
          </a:ln>
          <a:effectLst/>
        </c:spPr>
      </c:pivotFmt>
      <c:pivotFmt>
        <c:idx val="5"/>
        <c:spPr>
          <a:solidFill>
            <a:schemeClr val="accent4"/>
          </a:solidFill>
          <a:ln>
            <a:noFill/>
          </a:ln>
          <a:effectLst/>
        </c:spPr>
      </c:pivotFmt>
      <c:pivotFmt>
        <c:idx val="6"/>
        <c:spPr>
          <a:solidFill>
            <a:schemeClr val="accent4"/>
          </a:solidFill>
          <a:ln>
            <a:noFill/>
          </a:ln>
          <a:effectLst/>
        </c:spPr>
      </c:pivotFmt>
      <c:pivotFmt>
        <c:idx val="7"/>
        <c:spPr>
          <a:solidFill>
            <a:schemeClr val="accent4"/>
          </a:solidFill>
          <a:ln>
            <a:noFill/>
          </a:ln>
          <a:effectLst/>
        </c:spPr>
      </c:pivotFmt>
      <c:pivotFmt>
        <c:idx val="8"/>
        <c:spPr>
          <a:solidFill>
            <a:schemeClr val="accent4"/>
          </a:solidFill>
          <a:ln>
            <a:noFill/>
          </a:ln>
          <a:effectLst/>
        </c:spPr>
      </c:pivotFmt>
    </c:pivotFmts>
    <c:plotArea>
      <c:layout/>
      <c:barChart>
        <c:barDir val="bar"/>
        <c:grouping val="clustered"/>
        <c:varyColors val="0"/>
        <c:ser>
          <c:idx val="0"/>
          <c:order val="0"/>
          <c:tx>
            <c:strRef>
              <c:f>'Supply Gap - Statewide'!$B$3</c:f>
              <c:strCache>
                <c:ptCount val="1"/>
                <c:pt idx="0">
                  <c:v>Total</c:v>
                </c:pt>
              </c:strCache>
            </c:strRef>
          </c:tx>
          <c:spPr>
            <a:solidFill>
              <a:schemeClr val="accent1"/>
            </a:solidFill>
            <a:ln>
              <a:noFill/>
            </a:ln>
            <a:effectLst/>
          </c:spPr>
          <c:invertIfNegative val="0"/>
          <c:dPt>
            <c:idx val="1"/>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8-80D6-4884-B17F-6EC537436C44}"/>
              </c:ext>
            </c:extLst>
          </c:dPt>
          <c:dPt>
            <c:idx val="5"/>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3F76-4689-92AB-07E6E5DB1658}"/>
              </c:ext>
            </c:extLst>
          </c:dPt>
          <c:dPt>
            <c:idx val="8"/>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80D6-4884-B17F-6EC537436C44}"/>
              </c:ext>
            </c:extLst>
          </c:dPt>
          <c:dPt>
            <c:idx val="11"/>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5-80D6-4884-B17F-6EC537436C44}"/>
              </c:ext>
            </c:extLst>
          </c:dPt>
          <c:dPt>
            <c:idx val="1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4-80D6-4884-B17F-6EC537436C44}"/>
              </c:ext>
            </c:extLst>
          </c:dPt>
          <c:dPt>
            <c:idx val="14"/>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0D6-4884-B17F-6EC537436C44}"/>
              </c:ext>
            </c:extLst>
          </c:dPt>
          <c:cat>
            <c:strRef>
              <c:f>'Supply Gap - Statewide'!$A$4:$A$19</c:f>
              <c:strCache>
                <c:ptCount val="15"/>
                <c:pt idx="0">
                  <c:v>Floor Layers, Except Carpet, Wood, and Hard Tiles</c:v>
                </c:pt>
                <c:pt idx="1">
                  <c:v>Elevator Installers and Repairers</c:v>
                </c:pt>
                <c:pt idx="2">
                  <c:v>Structural Iron and Steel Workers</c:v>
                </c:pt>
                <c:pt idx="3">
                  <c:v>Painting, Coating, and Decorating Workers</c:v>
                </c:pt>
                <c:pt idx="4">
                  <c:v>Opticians, Dispensing</c:v>
                </c:pt>
                <c:pt idx="5">
                  <c:v>Electricians</c:v>
                </c:pt>
                <c:pt idx="6">
                  <c:v>Glaziers</c:v>
                </c:pt>
                <c:pt idx="7">
                  <c:v>Roofers</c:v>
                </c:pt>
                <c:pt idx="8">
                  <c:v>Plumbers, Pipefitters, and Steamfitters</c:v>
                </c:pt>
                <c:pt idx="9">
                  <c:v>Sheet Metal Workers</c:v>
                </c:pt>
                <c:pt idx="10">
                  <c:v>Brickmasons and Blockmasons</c:v>
                </c:pt>
                <c:pt idx="11">
                  <c:v>Carpenters</c:v>
                </c:pt>
                <c:pt idx="12">
                  <c:v>Heating, Air Conditioning, and Refrigeration Mechanics and Installers</c:v>
                </c:pt>
                <c:pt idx="13">
                  <c:v>Telecommunications Equipment Installers and Repairers, Except Line Installers</c:v>
                </c:pt>
                <c:pt idx="14">
                  <c:v>Construction Laborers</c:v>
                </c:pt>
              </c:strCache>
            </c:strRef>
          </c:cat>
          <c:val>
            <c:numRef>
              <c:f>'Supply Gap - Statewide'!$B$4:$B$19</c:f>
              <c:numCache>
                <c:formatCode>0.00</c:formatCode>
                <c:ptCount val="15"/>
                <c:pt idx="0">
                  <c:v>7.4499545040946318</c:v>
                </c:pt>
                <c:pt idx="1">
                  <c:v>4.841023189098733</c:v>
                </c:pt>
                <c:pt idx="2">
                  <c:v>4.0842961628153489</c:v>
                </c:pt>
                <c:pt idx="3">
                  <c:v>2.8789460754207101</c:v>
                </c:pt>
                <c:pt idx="4">
                  <c:v>1.7403824647729813</c:v>
                </c:pt>
                <c:pt idx="5">
                  <c:v>1.363775995575718</c:v>
                </c:pt>
                <c:pt idx="6">
                  <c:v>0.97552515770990045</c:v>
                </c:pt>
                <c:pt idx="7">
                  <c:v>0.90544871794871795</c:v>
                </c:pt>
                <c:pt idx="8">
                  <c:v>0.84523553970582954</c:v>
                </c:pt>
                <c:pt idx="9">
                  <c:v>0.72843336117408419</c:v>
                </c:pt>
                <c:pt idx="10">
                  <c:v>0.68565867468813579</c:v>
                </c:pt>
                <c:pt idx="11">
                  <c:v>0.51007414594487777</c:v>
                </c:pt>
                <c:pt idx="12">
                  <c:v>0.43180941879183699</c:v>
                </c:pt>
                <c:pt idx="13">
                  <c:v>0.30814129624126407</c:v>
                </c:pt>
                <c:pt idx="14">
                  <c:v>0.28839833445466212</c:v>
                </c:pt>
              </c:numCache>
            </c:numRef>
          </c:val>
          <c:extLst xmlns:c16r2="http://schemas.microsoft.com/office/drawing/2015/06/chart">
            <c:ext xmlns:c16="http://schemas.microsoft.com/office/drawing/2014/chart" uri="{C3380CC4-5D6E-409C-BE32-E72D297353CC}">
              <c16:uniqueId val="{00000000-80D6-4884-B17F-6EC537436C44}"/>
            </c:ext>
          </c:extLst>
        </c:ser>
        <c:dLbls>
          <c:showLegendKey val="0"/>
          <c:showVal val="0"/>
          <c:showCatName val="0"/>
          <c:showSerName val="0"/>
          <c:showPercent val="0"/>
          <c:showBubbleSize val="0"/>
        </c:dLbls>
        <c:gapWidth val="182"/>
        <c:axId val="109453696"/>
        <c:axId val="110323968"/>
      </c:barChart>
      <c:catAx>
        <c:axId val="109453696"/>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crossAx val="110323968"/>
        <c:crosses val="autoZero"/>
        <c:auto val="1"/>
        <c:lblAlgn val="ctr"/>
        <c:lblOffset val="100"/>
        <c:noMultiLvlLbl val="0"/>
      </c:catAx>
      <c:valAx>
        <c:axId val="110323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anose="020B0604020202020204" pitchFamily="34" charset="0"/>
                    <a:ea typeface="+mn-ea"/>
                    <a:cs typeface="Helvetica" panose="020B0604020202020204" pitchFamily="34" charset="0"/>
                  </a:defRPr>
                </a:pPr>
                <a:r>
                  <a:rPr lang="en-US"/>
                  <a:t>Supply Gap Ratio</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Helvetica" panose="020B0604020202020204" pitchFamily="34" charset="0"/>
                <a:ea typeface="+mn-ea"/>
                <a:cs typeface="Helvetica" panose="020B0604020202020204" pitchFamily="34" charset="0"/>
              </a:defRPr>
            </a:pPr>
            <a:endParaRPr lang="en-US"/>
          </a:p>
        </c:txPr>
        <c:crossAx val="10945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chemeClr val="tx1"/>
          </a:solidFill>
          <a:latin typeface="Helvetica" panose="020B0604020202020204" pitchFamily="34" charset="0"/>
          <a:cs typeface="Helvetica" panose="020B0604020202020204" pitchFamily="34" charset="0"/>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Supply and Demand</a:t>
            </a:r>
          </a:p>
        </c:rich>
      </c:tx>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E91-4A03-911E-D76B4AD7E41E}"/>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E91-4A03-911E-D76B4AD7E41E}"/>
              </c:ext>
            </c:extLst>
          </c:dPt>
          <c:cat>
            <c:strRef>
              <c:f>'SD Graph'!$A$1:$B$1</c:f>
              <c:strCache>
                <c:ptCount val="2"/>
                <c:pt idx="0">
                  <c:v>Supply</c:v>
                </c:pt>
                <c:pt idx="1">
                  <c:v>Demand</c:v>
                </c:pt>
              </c:strCache>
            </c:strRef>
          </c:cat>
          <c:val>
            <c:numRef>
              <c:f>'SD Graph'!$A$2:$B$2</c:f>
              <c:numCache>
                <c:formatCode>General</c:formatCode>
                <c:ptCount val="2"/>
                <c:pt idx="0">
                  <c:v>42</c:v>
                </c:pt>
                <c:pt idx="1">
                  <c:v>32</c:v>
                </c:pt>
              </c:numCache>
            </c:numRef>
          </c:val>
          <c:extLst xmlns:c16r2="http://schemas.microsoft.com/office/drawing/2015/06/chart">
            <c:ext xmlns:c16="http://schemas.microsoft.com/office/drawing/2014/chart" uri="{C3380CC4-5D6E-409C-BE32-E72D297353CC}">
              <c16:uniqueId val="{00000000-06B5-412F-A832-3F2244FA4D0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18</xdr:col>
      <xdr:colOff>0</xdr:colOff>
      <xdr:row>27</xdr:row>
      <xdr:rowOff>31750</xdr:rowOff>
    </xdr:from>
    <xdr:to>
      <xdr:col>25</xdr:col>
      <xdr:colOff>523875</xdr:colOff>
      <xdr:row>47</xdr:row>
      <xdr:rowOff>63499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148255</xdr:colOff>
      <xdr:row>1</xdr:row>
      <xdr:rowOff>69681</xdr:rowOff>
    </xdr:from>
    <xdr:to>
      <xdr:col>2</xdr:col>
      <xdr:colOff>180175</xdr:colOff>
      <xdr:row>3</xdr:row>
      <xdr:rowOff>209268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580" y="260181"/>
          <a:ext cx="641520" cy="644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476250</xdr:colOff>
      <xdr:row>7</xdr:row>
      <xdr:rowOff>31750</xdr:rowOff>
    </xdr:from>
    <xdr:to>
      <xdr:col>35</xdr:col>
      <xdr:colOff>133350</xdr:colOff>
      <xdr:row>12</xdr:row>
      <xdr:rowOff>53340</xdr:rowOff>
    </xdr:to>
    <mc:AlternateContent xmlns:mc="http://schemas.openxmlformats.org/markup-compatibility/2006" xmlns:a14="http://schemas.microsoft.com/office/drawing/2010/main">
      <mc:Choice Requires="a14">
        <xdr:graphicFrame macro="">
          <xdr:nvGraphicFramePr>
            <xdr:cNvPr id="10" name="Region 3"/>
            <xdr:cNvGraphicFramePr/>
          </xdr:nvGraphicFramePr>
          <xdr:xfrm>
            <a:off x="0" y="0"/>
            <a:ext cx="0" cy="0"/>
          </xdr:xfrm>
          <a:graphic>
            <a:graphicData uri="http://schemas.microsoft.com/office/drawing/2010/slicer">
              <sle:slicer xmlns:sle="http://schemas.microsoft.com/office/drawing/2010/slicer" name="Region 3"/>
            </a:graphicData>
          </a:graphic>
        </xdr:graphicFrame>
      </mc:Choice>
      <mc:Fallback xmlns="">
        <xdr:sp macro="" textlink="">
          <xdr:nvSpPr>
            <xdr:cNvPr id="0" name=""/>
            <xdr:cNvSpPr>
              <a:spLocks noTextEdit="1"/>
            </xdr:cNvSpPr>
          </xdr:nvSpPr>
          <xdr:spPr>
            <a:xfrm>
              <a:off x="10586357" y="1610179"/>
              <a:ext cx="10678886" cy="10013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111125</xdr:colOff>
      <xdr:row>17</xdr:row>
      <xdr:rowOff>0</xdr:rowOff>
    </xdr:from>
    <xdr:to>
      <xdr:col>8</xdr:col>
      <xdr:colOff>12065</xdr:colOff>
      <xdr:row>21</xdr:row>
      <xdr:rowOff>152400</xdr:rowOff>
    </xdr:to>
    <mc:AlternateContent xmlns:mc="http://schemas.openxmlformats.org/markup-compatibility/2006" xmlns:a14="http://schemas.microsoft.com/office/drawing/2010/main">
      <mc:Choice Requires="a14">
        <xdr:graphicFrame macro="">
          <xdr:nvGraphicFramePr>
            <xdr:cNvPr id="11" name="STAR Ranking 2"/>
            <xdr:cNvGraphicFramePr/>
          </xdr:nvGraphicFramePr>
          <xdr:xfrm>
            <a:off x="0" y="0"/>
            <a:ext cx="0" cy="0"/>
          </xdr:xfrm>
          <a:graphic>
            <a:graphicData uri="http://schemas.microsoft.com/office/drawing/2010/slicer">
              <sle:slicer xmlns:sle="http://schemas.microsoft.com/office/drawing/2010/slicer" name="STAR Ranking 2"/>
            </a:graphicData>
          </a:graphic>
        </xdr:graphicFrame>
      </mc:Choice>
      <mc:Fallback xmlns="">
        <xdr:sp macro="" textlink="">
          <xdr:nvSpPr>
            <xdr:cNvPr id="0" name=""/>
            <xdr:cNvSpPr>
              <a:spLocks noTextEdit="1"/>
            </xdr:cNvSpPr>
          </xdr:nvSpPr>
          <xdr:spPr>
            <a:xfrm>
              <a:off x="1036411" y="3510643"/>
              <a:ext cx="3574868"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111125</xdr:colOff>
      <xdr:row>27</xdr:row>
      <xdr:rowOff>174624</xdr:rowOff>
    </xdr:from>
    <xdr:to>
      <xdr:col>8</xdr:col>
      <xdr:colOff>12065</xdr:colOff>
      <xdr:row>48</xdr:row>
      <xdr:rowOff>95250</xdr:rowOff>
    </xdr:to>
    <mc:AlternateContent xmlns:mc="http://schemas.openxmlformats.org/markup-compatibility/2006" xmlns:a14="http://schemas.microsoft.com/office/drawing/2010/main">
      <mc:Choice Requires="a14">
        <xdr:graphicFrame macro="">
          <xdr:nvGraphicFramePr>
            <xdr:cNvPr id="12" name="Occupation Cluster 3"/>
            <xdr:cNvGraphicFramePr/>
          </xdr:nvGraphicFramePr>
          <xdr:xfrm>
            <a:off x="0" y="0"/>
            <a:ext cx="0" cy="0"/>
          </xdr:xfrm>
          <a:graphic>
            <a:graphicData uri="http://schemas.microsoft.com/office/drawing/2010/slicer">
              <sle:slicer xmlns:sle="http://schemas.microsoft.com/office/drawing/2010/slicer" name="Occupation Cluster 3"/>
            </a:graphicData>
          </a:graphic>
        </xdr:graphicFrame>
      </mc:Choice>
      <mc:Fallback xmlns="">
        <xdr:sp macro="" textlink="">
          <xdr:nvSpPr>
            <xdr:cNvPr id="0" name=""/>
            <xdr:cNvSpPr>
              <a:spLocks noTextEdit="1"/>
            </xdr:cNvSpPr>
          </xdr:nvSpPr>
          <xdr:spPr>
            <a:xfrm>
              <a:off x="1036411" y="5590267"/>
              <a:ext cx="3574868" cy="39211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88898</xdr:colOff>
      <xdr:row>22</xdr:row>
      <xdr:rowOff>82550</xdr:rowOff>
    </xdr:from>
    <xdr:to>
      <xdr:col>7</xdr:col>
      <xdr:colOff>593088</xdr:colOff>
      <xdr:row>27</xdr:row>
      <xdr:rowOff>44450</xdr:rowOff>
    </xdr:to>
    <mc:AlternateContent xmlns:mc="http://schemas.openxmlformats.org/markup-compatibility/2006" xmlns:a14="http://schemas.microsoft.com/office/drawing/2010/main">
      <mc:Choice Requires="a14">
        <xdr:graphicFrame macro="">
          <xdr:nvGraphicFramePr>
            <xdr:cNvPr id="13" name="Characterization 3"/>
            <xdr:cNvGraphicFramePr/>
          </xdr:nvGraphicFramePr>
          <xdr:xfrm>
            <a:off x="0" y="0"/>
            <a:ext cx="0" cy="0"/>
          </xdr:xfrm>
          <a:graphic>
            <a:graphicData uri="http://schemas.microsoft.com/office/drawing/2010/slicer">
              <sle:slicer xmlns:sle="http://schemas.microsoft.com/office/drawing/2010/slicer" name="Characterization 3"/>
            </a:graphicData>
          </a:graphic>
        </xdr:graphicFrame>
      </mc:Choice>
      <mc:Fallback xmlns="">
        <xdr:sp macro="" textlink="">
          <xdr:nvSpPr>
            <xdr:cNvPr id="0" name=""/>
            <xdr:cNvSpPr>
              <a:spLocks noTextEdit="1"/>
            </xdr:cNvSpPr>
          </xdr:nvSpPr>
          <xdr:spPr>
            <a:xfrm>
              <a:off x="1014184" y="4545693"/>
              <a:ext cx="3565797"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90486</xdr:colOff>
      <xdr:row>16</xdr:row>
      <xdr:rowOff>166684</xdr:rowOff>
    </xdr:from>
    <xdr:to>
      <xdr:col>16</xdr:col>
      <xdr:colOff>403414</xdr:colOff>
      <xdr:row>48</xdr:row>
      <xdr:rowOff>95249</xdr:rowOff>
    </xdr:to>
    <mc:AlternateContent xmlns:mc="http://schemas.openxmlformats.org/markup-compatibility/2006" xmlns:a14="http://schemas.microsoft.com/office/drawing/2010/main">
      <mc:Choice Requires="a14">
        <xdr:graphicFrame macro="">
          <xdr:nvGraphicFramePr>
            <xdr:cNvPr id="14" name="Occupation Title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Occupation Title 3"/>
            </a:graphicData>
          </a:graphic>
        </xdr:graphicFrame>
      </mc:Choice>
      <mc:Fallback xmlns="">
        <xdr:sp macro="" textlink="">
          <xdr:nvSpPr>
            <xdr:cNvPr id="0" name=""/>
            <xdr:cNvSpPr>
              <a:spLocks noTextEdit="1"/>
            </xdr:cNvSpPr>
          </xdr:nvSpPr>
          <xdr:spPr>
            <a:xfrm>
              <a:off x="4689700" y="3486827"/>
              <a:ext cx="5211500" cy="60245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22</xdr:col>
      <xdr:colOff>138476</xdr:colOff>
      <xdr:row>57</xdr:row>
      <xdr:rowOff>13358</xdr:rowOff>
    </xdr:from>
    <xdr:ext cx="5052216" cy="233654"/>
    <mc:AlternateContent xmlns:mc="http://schemas.openxmlformats.org/markup-compatibility/2006" xmlns:a14="http://schemas.microsoft.com/office/drawing/2010/main">
      <mc:Choice Requires="a14">
        <xdr:sp macro="" textlink="">
          <xdr:nvSpPr>
            <xdr:cNvPr id="15" name="TextBox 14"/>
            <xdr:cNvSpPr txBox="1"/>
          </xdr:nvSpPr>
          <xdr:spPr>
            <a:xfrm>
              <a:off x="13254401" y="23568683"/>
              <a:ext cx="5052216" cy="233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800" i="1">
                            <a:latin typeface="Cambria Math"/>
                            <a:ea typeface="Cambria Math" panose="02040503050406030204" pitchFamily="18" charset="0"/>
                          </a:rPr>
                        </m:ctrlPr>
                      </m:fPr>
                      <m:num>
                        <m:r>
                          <a:rPr lang="en-US" sz="800" b="0" i="1">
                            <a:latin typeface="Cambria Math" panose="02040503050406030204" pitchFamily="18" charset="0"/>
                            <a:ea typeface="Cambria Math" panose="02040503050406030204" pitchFamily="18" charset="0"/>
                          </a:rPr>
                          <m:t>𝑃𝑟𝑜𝑗𝑒𝑐𝑡𝑒𝑑</m:t>
                        </m:r>
                        <m:r>
                          <a:rPr lang="en-US" sz="800" b="0" i="1">
                            <a:latin typeface="Cambria Math" panose="02040503050406030204" pitchFamily="18" charset="0"/>
                            <a:ea typeface="Cambria Math" panose="02040503050406030204" pitchFamily="18" charset="0"/>
                          </a:rPr>
                          <m:t> 2020 </m:t>
                        </m:r>
                        <m:r>
                          <a:rPr lang="en-US" sz="800" b="0" i="1">
                            <a:latin typeface="Cambria Math" panose="02040503050406030204" pitchFamily="18" charset="0"/>
                            <a:ea typeface="Cambria Math" panose="02040503050406030204" pitchFamily="18" charset="0"/>
                          </a:rPr>
                          <m:t>𝑆h𝑜𝑟𝑡</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𝑇𝑒𝑟𝑚</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𝑂𝑝𝑒𝑛𝑖𝑛𝑔𝑠</m:t>
                        </m:r>
                        <m:r>
                          <a:rPr lang="en-US" sz="800" b="0" i="1">
                            <a:latin typeface="Cambria Math" panose="02040503050406030204" pitchFamily="18" charset="0"/>
                            <a:ea typeface="Cambria Math" panose="02040503050406030204" pitchFamily="18" charset="0"/>
                          </a:rPr>
                          <m:t>+</m:t>
                        </m:r>
                        <m:r>
                          <a:rPr lang="en-US" sz="800" b="0" i="1">
                            <a:latin typeface="Cambria Math" panose="02040503050406030204" pitchFamily="18" charset="0"/>
                            <a:ea typeface="Cambria Math" panose="02040503050406030204" pitchFamily="18" charset="0"/>
                          </a:rPr>
                          <m:t>𝑃𝑟𝑜𝑗𝑒𝑐𝑡𝑒𝑑</m:t>
                        </m:r>
                        <m:r>
                          <a:rPr lang="en-US" sz="800" b="0" i="1">
                            <a:latin typeface="Cambria Math" panose="02040503050406030204" pitchFamily="18" charset="0"/>
                            <a:ea typeface="Cambria Math" panose="02040503050406030204" pitchFamily="18" charset="0"/>
                          </a:rPr>
                          <m:t> 2026 </m:t>
                        </m:r>
                        <m:r>
                          <a:rPr lang="en-US" sz="800" b="0" i="1">
                            <a:latin typeface="Cambria Math" panose="02040503050406030204" pitchFamily="18" charset="0"/>
                            <a:ea typeface="Cambria Math" panose="02040503050406030204" pitchFamily="18" charset="0"/>
                          </a:rPr>
                          <m:t>𝐿𝑜𝑛𝑔</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𝑇𝑒𝑟𝑚</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𝑂𝑝𝑒𝑛𝑖𝑛𝑔𝑠</m:t>
                        </m:r>
                        <m:r>
                          <a:rPr lang="en-US" sz="800" b="0" i="1">
                            <a:latin typeface="Cambria Math" panose="02040503050406030204" pitchFamily="18" charset="0"/>
                            <a:ea typeface="Cambria Math" panose="02040503050406030204" pitchFamily="18" charset="0"/>
                          </a:rPr>
                          <m:t>+12 </m:t>
                        </m:r>
                        <m:r>
                          <a:rPr lang="en-US" sz="800" b="0" i="1">
                            <a:latin typeface="Cambria Math" panose="02040503050406030204" pitchFamily="18" charset="0"/>
                            <a:ea typeface="Cambria Math" panose="02040503050406030204" pitchFamily="18" charset="0"/>
                          </a:rPr>
                          <m:t>𝑀𝑜𝑛𝑡h</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𝑂𝑛𝑙𝑖𝑛𝑒</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𝐽𝑜𝑏</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𝑃𝑜𝑠𝑡𝑖𝑛𝑔𝑠</m:t>
                        </m:r>
                      </m:num>
                      <m:den>
                        <m:r>
                          <a:rPr lang="en-US" sz="800" b="0" i="1">
                            <a:latin typeface="Cambria Math" panose="02040503050406030204" pitchFamily="18" charset="0"/>
                            <a:ea typeface="Cambria Math" panose="02040503050406030204" pitchFamily="18" charset="0"/>
                          </a:rPr>
                          <m:t>3</m:t>
                        </m:r>
                      </m:den>
                    </m:f>
                  </m:oMath>
                </m:oMathPara>
              </a14:m>
              <a:endParaRPr lang="en-US" sz="800"/>
            </a:p>
          </xdr:txBody>
        </xdr:sp>
      </mc:Choice>
      <mc:Fallback xmlns="">
        <xdr:sp macro="" textlink="">
          <xdr:nvSpPr>
            <xdr:cNvPr id="15" name="TextBox 14"/>
            <xdr:cNvSpPr txBox="1"/>
          </xdr:nvSpPr>
          <xdr:spPr>
            <a:xfrm>
              <a:off x="13254401" y="23568683"/>
              <a:ext cx="5052216" cy="233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𝑃𝑟𝑜𝑗𝑒𝑐𝑡𝑒𝑑 2020 𝑆ℎ𝑜𝑟𝑡 𝑇𝑒𝑟𝑚 𝑂𝑝𝑒𝑛𝑖𝑛𝑔𝑠+𝑃𝑟𝑜𝑗𝑒𝑐𝑡𝑒𝑑 2026 𝐿𝑜𝑛𝑔 𝑇𝑒𝑟𝑚 𝑂𝑝𝑒𝑛𝑖𝑛𝑔𝑠+12 𝑀𝑜𝑛𝑡ℎ 𝑂𝑛𝑙𝑖𝑛𝑒 𝐽𝑜𝑏 𝑃𝑜𝑠𝑡𝑖𝑛𝑔𝑠)/3</a:t>
              </a:r>
              <a:endParaRPr lang="en-US" sz="800"/>
            </a:p>
          </xdr:txBody>
        </xdr:sp>
      </mc:Fallback>
    </mc:AlternateContent>
    <xdr:clientData/>
  </xdr:oneCellAnchor>
  <xdr:oneCellAnchor>
    <xdr:from>
      <xdr:col>22</xdr:col>
      <xdr:colOff>445417</xdr:colOff>
      <xdr:row>54</xdr:row>
      <xdr:rowOff>185212</xdr:rowOff>
    </xdr:from>
    <xdr:ext cx="3836307" cy="255070"/>
    <mc:AlternateContent xmlns:mc="http://schemas.openxmlformats.org/markup-compatibility/2006" xmlns:a14="http://schemas.microsoft.com/office/drawing/2010/main">
      <mc:Choice Requires="a14">
        <xdr:sp macro="" textlink="">
          <xdr:nvSpPr>
            <xdr:cNvPr id="16" name="TextBox 15"/>
            <xdr:cNvSpPr txBox="1"/>
          </xdr:nvSpPr>
          <xdr:spPr>
            <a:xfrm>
              <a:off x="13561342" y="23169037"/>
              <a:ext cx="3836307"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800" i="1">
                            <a:latin typeface="Cambria Math"/>
                          </a:rPr>
                        </m:ctrlPr>
                      </m:fPr>
                      <m:num>
                        <m:r>
                          <a:rPr lang="en-US" sz="800" b="0" i="1">
                            <a:latin typeface="Cambria Math" panose="02040503050406030204" pitchFamily="18" charset="0"/>
                          </a:rPr>
                          <m:t>𝑇𝑜𝑡𝑎𝑙</m:t>
                        </m:r>
                        <m:r>
                          <a:rPr lang="en-US" sz="800" b="0" i="1">
                            <a:latin typeface="Cambria Math" panose="02040503050406030204" pitchFamily="18" charset="0"/>
                          </a:rPr>
                          <m:t> </m:t>
                        </m:r>
                        <m:r>
                          <a:rPr lang="en-US" sz="800" b="0" i="1">
                            <a:latin typeface="Cambria Math" panose="02040503050406030204" pitchFamily="18" charset="0"/>
                          </a:rPr>
                          <m:t>𝑁𝑢𝑚𝑏𝑒𝑟</m:t>
                        </m:r>
                        <m:r>
                          <a:rPr lang="en-US" sz="800" b="0" i="1">
                            <a:latin typeface="Cambria Math" panose="02040503050406030204" pitchFamily="18" charset="0"/>
                          </a:rPr>
                          <m:t> </m:t>
                        </m:r>
                        <m:r>
                          <a:rPr lang="en-US" sz="800" b="0" i="1">
                            <a:latin typeface="Cambria Math" panose="02040503050406030204" pitchFamily="18" charset="0"/>
                          </a:rPr>
                          <m:t>𝑜𝑓</m:t>
                        </m:r>
                        <m:r>
                          <a:rPr lang="en-US" sz="800" b="0" i="1">
                            <a:latin typeface="Cambria Math" panose="02040503050406030204" pitchFamily="18" charset="0"/>
                          </a:rPr>
                          <m:t> </m:t>
                        </m:r>
                        <m:r>
                          <a:rPr lang="en-US" sz="800" b="0" i="1">
                            <a:latin typeface="Cambria Math" panose="02040503050406030204" pitchFamily="18" charset="0"/>
                          </a:rPr>
                          <m:t>𝐴𝑝𝑝𝑟𝑒𝑛𝑡𝑖𝑐𝑒𝑠</m:t>
                        </m:r>
                      </m:num>
                      <m:den>
                        <m:r>
                          <a:rPr lang="en-US" sz="800" b="0" i="1">
                            <a:latin typeface="Cambria Math" panose="02040503050406030204" pitchFamily="18" charset="0"/>
                          </a:rPr>
                          <m:t>𝑇𝑜𝑡𝑎𝑙</m:t>
                        </m:r>
                        <m:r>
                          <a:rPr lang="en-US" sz="800" b="0" i="1">
                            <a:latin typeface="Cambria Math" panose="02040503050406030204" pitchFamily="18" charset="0"/>
                          </a:rPr>
                          <m:t> 2018 </m:t>
                        </m:r>
                        <m:r>
                          <a:rPr lang="en-US" sz="800" b="0" i="1">
                            <a:latin typeface="Cambria Math" panose="02040503050406030204" pitchFamily="18" charset="0"/>
                          </a:rPr>
                          <m:t>𝐸𝑚𝑝𝑙𝑜𝑦𝑚𝑒𝑛𝑡</m:t>
                        </m:r>
                        <m:r>
                          <a:rPr lang="en-US" sz="800" b="0" i="1">
                            <a:latin typeface="Cambria Math" panose="02040503050406030204" pitchFamily="18" charset="0"/>
                          </a:rPr>
                          <m:t> </m:t>
                        </m:r>
                        <m:r>
                          <a:rPr lang="en-US" sz="800" b="0" i="1">
                            <a:latin typeface="Cambria Math" panose="02040503050406030204" pitchFamily="18" charset="0"/>
                          </a:rPr>
                          <m:t>𝑖𝑛</m:t>
                        </m:r>
                        <m:r>
                          <a:rPr lang="en-US" sz="800" b="0" i="1">
                            <a:latin typeface="Cambria Math" panose="02040503050406030204" pitchFamily="18" charset="0"/>
                          </a:rPr>
                          <m:t> </m:t>
                        </m:r>
                        <m:r>
                          <a:rPr lang="en-US" sz="800" b="0" i="1">
                            <a:latin typeface="Cambria Math" panose="02040503050406030204" pitchFamily="18" charset="0"/>
                          </a:rPr>
                          <m:t>𝐴𝑝𝑝𝑟𝑒𝑛𝑡𝑖𝑐𝑒𝑎𝑏𝑙𝑒</m:t>
                        </m:r>
                        <m:r>
                          <a:rPr lang="en-US" sz="800" b="0" i="1">
                            <a:latin typeface="Cambria Math" panose="02040503050406030204" pitchFamily="18" charset="0"/>
                          </a:rPr>
                          <m:t> </m:t>
                        </m:r>
                        <m:r>
                          <a:rPr lang="en-US" sz="800" b="0" i="1">
                            <a:latin typeface="Cambria Math" panose="02040503050406030204" pitchFamily="18" charset="0"/>
                          </a:rPr>
                          <m:t>𝑇𝑟𝑎𝑑𝑒𝑠</m:t>
                        </m:r>
                      </m:den>
                    </m:f>
                    <m:r>
                      <a:rPr lang="en-US" sz="800" i="1">
                        <a:latin typeface="Cambria Math" panose="02040503050406030204" pitchFamily="18" charset="0"/>
                        <a:ea typeface="Cambria Math" panose="02040503050406030204" pitchFamily="18" charset="0"/>
                      </a:rPr>
                      <m:t>×</m:t>
                    </m:r>
                    <m:r>
                      <a:rPr lang="en-US" sz="800" b="0" i="1">
                        <a:latin typeface="Cambria Math" panose="02040503050406030204" pitchFamily="18" charset="0"/>
                        <a:ea typeface="Cambria Math" panose="02040503050406030204" pitchFamily="18" charset="0"/>
                      </a:rPr>
                      <m:t>2018 </m:t>
                    </m:r>
                    <m:r>
                      <a:rPr lang="en-US" sz="800" b="0" i="1">
                        <a:latin typeface="Cambria Math" panose="02040503050406030204" pitchFamily="18" charset="0"/>
                        <a:ea typeface="Cambria Math" panose="02040503050406030204" pitchFamily="18" charset="0"/>
                      </a:rPr>
                      <m:t>𝑂𝑐𝑐𝑢𝑝𝑎𝑡𝑖𝑜𝑛</m:t>
                    </m:r>
                    <m:r>
                      <a:rPr lang="en-US" sz="800" b="0" i="1">
                        <a:latin typeface="Cambria Math" panose="02040503050406030204" pitchFamily="18" charset="0"/>
                        <a:ea typeface="Cambria Math" panose="02040503050406030204" pitchFamily="18" charset="0"/>
                      </a:rPr>
                      <m:t> </m:t>
                    </m:r>
                    <m:r>
                      <a:rPr lang="en-US" sz="800" b="0" i="1">
                        <a:latin typeface="Cambria Math" panose="02040503050406030204" pitchFamily="18" charset="0"/>
                        <a:ea typeface="Cambria Math" panose="02040503050406030204" pitchFamily="18" charset="0"/>
                      </a:rPr>
                      <m:t>𝐸𝑚𝑝𝑙𝑜𝑦𝑚𝑒𝑛𝑡</m:t>
                    </m:r>
                  </m:oMath>
                </m:oMathPara>
              </a14:m>
              <a:endParaRPr lang="en-US" sz="800"/>
            </a:p>
          </xdr:txBody>
        </xdr:sp>
      </mc:Choice>
      <mc:Fallback xmlns="">
        <xdr:sp macro="" textlink="">
          <xdr:nvSpPr>
            <xdr:cNvPr id="16" name="TextBox 15"/>
            <xdr:cNvSpPr txBox="1"/>
          </xdr:nvSpPr>
          <xdr:spPr>
            <a:xfrm>
              <a:off x="13561342" y="23169037"/>
              <a:ext cx="3836307"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800" i="0">
                  <a:latin typeface="Cambria Math" panose="02040503050406030204" pitchFamily="18" charset="0"/>
                </a:rPr>
                <a:t>(</a:t>
              </a:r>
              <a:r>
                <a:rPr lang="en-US" sz="800" b="0" i="0">
                  <a:latin typeface="Cambria Math" panose="02040503050406030204" pitchFamily="18" charset="0"/>
                </a:rPr>
                <a:t>𝑇𝑜𝑡𝑎𝑙 𝑁𝑢𝑚𝑏𝑒𝑟 𝑜𝑓 𝐴𝑝𝑝𝑟𝑒𝑛𝑡𝑖𝑐𝑒𝑠)/(𝑇𝑜𝑡𝑎𝑙 2018 𝐸𝑚𝑝𝑙𝑜𝑦𝑚𝑒𝑛𝑡 𝑖𝑛 𝐴𝑝𝑝𝑟𝑒𝑛𝑡𝑖𝑐𝑒𝑎𝑏𝑙𝑒 𝑇𝑟𝑎𝑑𝑒𝑠)</a:t>
              </a: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2018 𝑂𝑐𝑐𝑢𝑝𝑎𝑡𝑖𝑜𝑛 𝐸𝑚𝑝𝑙𝑜𝑦𝑚𝑒𝑛𝑡</a:t>
              </a:r>
              <a:endParaRPr lang="en-US" sz="8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200025</xdr:colOff>
      <xdr:row>2</xdr:row>
      <xdr:rowOff>133350</xdr:rowOff>
    </xdr:from>
    <xdr:to>
      <xdr:col>14</xdr:col>
      <xdr:colOff>200025</xdr:colOff>
      <xdr:row>15</xdr:row>
      <xdr:rowOff>180975</xdr:rowOff>
    </xdr:to>
    <mc:AlternateContent xmlns:mc="http://schemas.openxmlformats.org/markup-compatibility/2006" xmlns:a14="http://schemas.microsoft.com/office/drawing/2010/main">
      <mc:Choice Requires="a14">
        <xdr:graphicFrame macro="">
          <xdr:nvGraphicFramePr>
            <xdr:cNvPr id="2" name="Region"/>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9544050" y="5143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571500</xdr:colOff>
      <xdr:row>2</xdr:row>
      <xdr:rowOff>142875</xdr:rowOff>
    </xdr:from>
    <xdr:to>
      <xdr:col>10</xdr:col>
      <xdr:colOff>571500</xdr:colOff>
      <xdr:row>16</xdr:row>
      <xdr:rowOff>0</xdr:rowOff>
    </xdr:to>
    <mc:AlternateContent xmlns:mc="http://schemas.openxmlformats.org/markup-compatibility/2006" xmlns:a14="http://schemas.microsoft.com/office/drawing/2010/main">
      <mc:Choice Requires="a14">
        <xdr:graphicFrame macro="">
          <xdr:nvGraphicFramePr>
            <xdr:cNvPr id="3" name="Occupation Title"/>
            <xdr:cNvGraphicFramePr/>
          </xdr:nvGraphicFramePr>
          <xdr:xfrm>
            <a:off x="0" y="0"/>
            <a:ext cx="0" cy="0"/>
          </xdr:xfrm>
          <a:graphic>
            <a:graphicData uri="http://schemas.microsoft.com/office/drawing/2010/slicer">
              <sle:slicer xmlns:sle="http://schemas.microsoft.com/office/drawing/2010/slicer" name="Occupation Title"/>
            </a:graphicData>
          </a:graphic>
        </xdr:graphicFrame>
      </mc:Choice>
      <mc:Fallback xmlns="">
        <xdr:sp macro="" textlink="">
          <xdr:nvSpPr>
            <xdr:cNvPr id="0" name=""/>
            <xdr:cNvSpPr>
              <a:spLocks noTextEdit="1"/>
            </xdr:cNvSpPr>
          </xdr:nvSpPr>
          <xdr:spPr>
            <a:xfrm>
              <a:off x="10182225" y="5238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561975</xdr:colOff>
      <xdr:row>18</xdr:row>
      <xdr:rowOff>57150</xdr:rowOff>
    </xdr:from>
    <xdr:to>
      <xdr:col>6</xdr:col>
      <xdr:colOff>466725</xdr:colOff>
      <xdr:row>31</xdr:row>
      <xdr:rowOff>104775</xdr:rowOff>
    </xdr:to>
    <mc:AlternateContent xmlns:mc="http://schemas.openxmlformats.org/markup-compatibility/2006" xmlns:a14="http://schemas.microsoft.com/office/drawing/2010/main">
      <mc:Choice Requires="a14">
        <xdr:graphicFrame macro="">
          <xdr:nvGraphicFramePr>
            <xdr:cNvPr id="4" name="STAR Ranking"/>
            <xdr:cNvGraphicFramePr/>
          </xdr:nvGraphicFramePr>
          <xdr:xfrm>
            <a:off x="0" y="0"/>
            <a:ext cx="0" cy="0"/>
          </xdr:xfrm>
          <a:graphic>
            <a:graphicData uri="http://schemas.microsoft.com/office/drawing/2010/slicer">
              <sle:slicer xmlns:sle="http://schemas.microsoft.com/office/drawing/2010/slicer" name="STAR Ranking"/>
            </a:graphicData>
          </a:graphic>
        </xdr:graphicFrame>
      </mc:Choice>
      <mc:Fallback xmlns="">
        <xdr:sp macro="" textlink="">
          <xdr:nvSpPr>
            <xdr:cNvPr id="0" name=""/>
            <xdr:cNvSpPr>
              <a:spLocks noTextEdit="1"/>
            </xdr:cNvSpPr>
          </xdr:nvSpPr>
          <xdr:spPr>
            <a:xfrm>
              <a:off x="8343900" y="3486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495300</xdr:colOff>
      <xdr:row>18</xdr:row>
      <xdr:rowOff>9525</xdr:rowOff>
    </xdr:from>
    <xdr:to>
      <xdr:col>12</xdr:col>
      <xdr:colOff>495300</xdr:colOff>
      <xdr:row>31</xdr:row>
      <xdr:rowOff>57150</xdr:rowOff>
    </xdr:to>
    <mc:AlternateContent xmlns:mc="http://schemas.openxmlformats.org/markup-compatibility/2006" xmlns:a14="http://schemas.microsoft.com/office/drawing/2010/main">
      <mc:Choice Requires="a14">
        <xdr:graphicFrame macro="">
          <xdr:nvGraphicFramePr>
            <xdr:cNvPr id="5" name="Characterization"/>
            <xdr:cNvGraphicFramePr/>
          </xdr:nvGraphicFramePr>
          <xdr:xfrm>
            <a:off x="0" y="0"/>
            <a:ext cx="0" cy="0"/>
          </xdr:xfrm>
          <a:graphic>
            <a:graphicData uri="http://schemas.microsoft.com/office/drawing/2010/slicer">
              <sle:slicer xmlns:sle="http://schemas.microsoft.com/office/drawing/2010/slicer" name="Characterization"/>
            </a:graphicData>
          </a:graphic>
        </xdr:graphicFrame>
      </mc:Choice>
      <mc:Fallback xmlns="">
        <xdr:sp macro="" textlink="">
          <xdr:nvSpPr>
            <xdr:cNvPr id="0" name=""/>
            <xdr:cNvSpPr>
              <a:spLocks noTextEdit="1"/>
            </xdr:cNvSpPr>
          </xdr:nvSpPr>
          <xdr:spPr>
            <a:xfrm>
              <a:off x="11325225" y="3438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552450</xdr:colOff>
      <xdr:row>12</xdr:row>
      <xdr:rowOff>28575</xdr:rowOff>
    </xdr:from>
    <xdr:to>
      <xdr:col>2</xdr:col>
      <xdr:colOff>1038225</xdr:colOff>
      <xdr:row>25</xdr:row>
      <xdr:rowOff>76200</xdr:rowOff>
    </xdr:to>
    <mc:AlternateContent xmlns:mc="http://schemas.openxmlformats.org/markup-compatibility/2006" xmlns:a14="http://schemas.microsoft.com/office/drawing/2010/main">
      <mc:Choice Requires="a14">
        <xdr:graphicFrame macro="">
          <xdr:nvGraphicFramePr>
            <xdr:cNvPr id="6" name="Occupation Cluster"/>
            <xdr:cNvGraphicFramePr/>
          </xdr:nvGraphicFramePr>
          <xdr:xfrm>
            <a:off x="0" y="0"/>
            <a:ext cx="0" cy="0"/>
          </xdr:xfrm>
          <a:graphic>
            <a:graphicData uri="http://schemas.microsoft.com/office/drawing/2010/slicer">
              <sle:slicer xmlns:sle="http://schemas.microsoft.com/office/drawing/2010/slicer" name="Occupation Cluster"/>
            </a:graphicData>
          </a:graphic>
        </xdr:graphicFrame>
      </mc:Choice>
      <mc:Fallback xmlns="">
        <xdr:sp macro="" textlink="">
          <xdr:nvSpPr>
            <xdr:cNvPr id="0" name=""/>
            <xdr:cNvSpPr>
              <a:spLocks noTextEdit="1"/>
            </xdr:cNvSpPr>
          </xdr:nvSpPr>
          <xdr:spPr>
            <a:xfrm>
              <a:off x="5143500" y="2314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242887</xdr:colOff>
      <xdr:row>2</xdr:row>
      <xdr:rowOff>0</xdr:rowOff>
    </xdr:from>
    <xdr:to>
      <xdr:col>21</xdr:col>
      <xdr:colOff>139255</xdr:colOff>
      <xdr:row>21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361950</xdr:colOff>
      <xdr:row>11</xdr:row>
      <xdr:rowOff>161925</xdr:rowOff>
    </xdr:from>
    <xdr:to>
      <xdr:col>14</xdr:col>
      <xdr:colOff>57150</xdr:colOff>
      <xdr:row>26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Supply%20Gap%20Analysis/All%20Regions%20-%202016%20Supply%20+%202019%20Demand%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Supply%20Gap%20Analysis/All%20Regions%20-%20DPL%20Analysis%20(Dynam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riyani.diazgranados/Desktop/Regional%20Planning/2019/Data%20Package%20Update/All%20Regions/5%20Star%20Rankings/Drafts/All%20Regions%20-%20ST%20Projections%20(1%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and Demand"/>
      <sheetName val="2019 UI Claimants"/>
      <sheetName val="2016 Data Aggregated"/>
      <sheetName val="d_Model"/>
      <sheetName val="Data"/>
      <sheetName val="2010 SOC Codes"/>
      <sheetName val="Ed Reqs - MA"/>
    </sheetNames>
    <sheetDataSet>
      <sheetData sheetId="0"/>
      <sheetData sheetId="1"/>
      <sheetData sheetId="2"/>
      <sheetData sheetId="3">
        <row r="5">
          <cell r="A5" t="str">
            <v>Region</v>
          </cell>
          <cell r="B5" t="str">
            <v>SOC Code</v>
          </cell>
          <cell r="C5" t="str">
            <v>Occupation Title</v>
          </cell>
          <cell r="D5" t="str">
            <v>Critical Trade</v>
          </cell>
          <cell r="E5" t="str">
            <v>Educational Requirement</v>
          </cell>
          <cell r="F5" t="str">
            <v>Educational Attainment</v>
          </cell>
          <cell r="G5" t="str">
            <v>Median Wage</v>
          </cell>
          <cell r="H5" t="str">
            <v>STARS</v>
          </cell>
          <cell r="I5" t="str">
            <v>ST Openings</v>
          </cell>
          <cell r="J5" t="str">
            <v>LT Ann Ops</v>
          </cell>
          <cell r="K5" t="str">
            <v>ST Ann Ops</v>
          </cell>
          <cell r="L5" t="str">
            <v>BG Ann Posts</v>
          </cell>
          <cell r="M5" t="str">
            <v>Annual Demand</v>
          </cell>
          <cell r="N5" t="str">
            <v>Voc Tech Grads</v>
          </cell>
          <cell r="O5" t="str">
            <v>UI Claimants</v>
          </cell>
          <cell r="P5" t="str">
            <v>Occupation Licensure</v>
          </cell>
          <cell r="Q5" t="str">
            <v>License Count</v>
          </cell>
          <cell r="R5" t="str">
            <v>State License Count</v>
          </cell>
        </row>
        <row r="6">
          <cell r="A6" t="str">
            <v>Berkshire</v>
          </cell>
          <cell r="B6" t="str">
            <v>111011</v>
          </cell>
          <cell r="C6" t="str">
            <v>Chief Executives</v>
          </cell>
          <cell r="D6">
            <v>0</v>
          </cell>
          <cell r="E6" t="str">
            <v>Bachelor's degree</v>
          </cell>
          <cell r="F6" t="str">
            <v>BA+</v>
          </cell>
          <cell r="G6">
            <v>149884</v>
          </cell>
          <cell r="H6">
            <v>0</v>
          </cell>
          <cell r="I6">
            <v>0</v>
          </cell>
          <cell r="J6">
            <v>0</v>
          </cell>
          <cell r="K6">
            <v>0</v>
          </cell>
          <cell r="L6">
            <v>12</v>
          </cell>
          <cell r="M6">
            <v>12</v>
          </cell>
          <cell r="N6">
            <v>0</v>
          </cell>
          <cell r="O6">
            <v>19</v>
          </cell>
          <cell r="P6" t="str">
            <v>Not Licensed</v>
          </cell>
          <cell r="Q6">
            <v>0</v>
          </cell>
          <cell r="R6">
            <v>0</v>
          </cell>
        </row>
        <row r="7">
          <cell r="B7" t="str">
            <v>111021</v>
          </cell>
          <cell r="C7" t="str">
            <v>General and Operations Managers</v>
          </cell>
          <cell r="D7">
            <v>0</v>
          </cell>
          <cell r="E7" t="str">
            <v>Bachelor's degree</v>
          </cell>
          <cell r="F7" t="str">
            <v>BA+</v>
          </cell>
          <cell r="G7">
            <v>81804</v>
          </cell>
          <cell r="H7">
            <v>5</v>
          </cell>
          <cell r="I7">
            <v>1457</v>
          </cell>
          <cell r="J7">
            <v>130</v>
          </cell>
          <cell r="K7">
            <v>135</v>
          </cell>
          <cell r="L7">
            <v>57</v>
          </cell>
          <cell r="M7">
            <v>107</v>
          </cell>
          <cell r="N7">
            <v>0</v>
          </cell>
          <cell r="O7">
            <v>79</v>
          </cell>
          <cell r="P7" t="str">
            <v>Not Licensed</v>
          </cell>
          <cell r="Q7">
            <v>0</v>
          </cell>
          <cell r="R7">
            <v>0</v>
          </cell>
        </row>
        <row r="8">
          <cell r="B8" t="str">
            <v>111031</v>
          </cell>
          <cell r="C8" t="str">
            <v>Legislators</v>
          </cell>
          <cell r="D8">
            <v>0</v>
          </cell>
          <cell r="E8" t="str">
            <v>Bachelor's degree</v>
          </cell>
          <cell r="F8" t="str">
            <v>BA+</v>
          </cell>
          <cell r="G8">
            <v>0</v>
          </cell>
          <cell r="H8">
            <v>0</v>
          </cell>
          <cell r="I8">
            <v>0</v>
          </cell>
          <cell r="J8">
            <v>0</v>
          </cell>
          <cell r="K8">
            <v>0</v>
          </cell>
          <cell r="L8">
            <v>0</v>
          </cell>
          <cell r="M8">
            <v>0</v>
          </cell>
          <cell r="N8">
            <v>0</v>
          </cell>
          <cell r="O8">
            <v>0</v>
          </cell>
          <cell r="P8" t="str">
            <v>Not Licensed</v>
          </cell>
          <cell r="Q8">
            <v>0</v>
          </cell>
          <cell r="R8">
            <v>0</v>
          </cell>
        </row>
        <row r="9">
          <cell r="B9" t="str">
            <v>112011</v>
          </cell>
          <cell r="C9" t="str">
            <v>Advertising and Promotions Managers</v>
          </cell>
          <cell r="D9">
            <v>0</v>
          </cell>
          <cell r="E9" t="str">
            <v>Bachelor's degree</v>
          </cell>
          <cell r="F9" t="str">
            <v>BA+</v>
          </cell>
          <cell r="G9">
            <v>0</v>
          </cell>
          <cell r="H9">
            <v>0</v>
          </cell>
          <cell r="I9">
            <v>0</v>
          </cell>
          <cell r="J9">
            <v>0</v>
          </cell>
          <cell r="K9">
            <v>0</v>
          </cell>
          <cell r="L9">
            <v>0</v>
          </cell>
          <cell r="M9">
            <v>0</v>
          </cell>
          <cell r="N9">
            <v>0</v>
          </cell>
          <cell r="O9">
            <v>0</v>
          </cell>
          <cell r="P9" t="str">
            <v>Not Licensed</v>
          </cell>
          <cell r="Q9">
            <v>0</v>
          </cell>
          <cell r="R9">
            <v>0</v>
          </cell>
        </row>
        <row r="10">
          <cell r="B10" t="str">
            <v>112021</v>
          </cell>
          <cell r="C10" t="str">
            <v>Marketing Managers</v>
          </cell>
          <cell r="D10">
            <v>0</v>
          </cell>
          <cell r="E10" t="str">
            <v>Bachelor's degree</v>
          </cell>
          <cell r="F10" t="str">
            <v>BA+</v>
          </cell>
          <cell r="G10">
            <v>88905</v>
          </cell>
          <cell r="H10">
            <v>0</v>
          </cell>
          <cell r="I10">
            <v>0</v>
          </cell>
          <cell r="J10">
            <v>0</v>
          </cell>
          <cell r="K10">
            <v>0</v>
          </cell>
          <cell r="L10">
            <v>34</v>
          </cell>
          <cell r="M10">
            <v>34</v>
          </cell>
          <cell r="N10">
            <v>0</v>
          </cell>
          <cell r="O10">
            <v>20</v>
          </cell>
          <cell r="P10" t="str">
            <v>Not Licensed</v>
          </cell>
          <cell r="Q10">
            <v>0</v>
          </cell>
          <cell r="R10">
            <v>0</v>
          </cell>
        </row>
        <row r="11">
          <cell r="B11" t="str">
            <v>112022</v>
          </cell>
          <cell r="C11" t="str">
            <v>Sales Managers</v>
          </cell>
          <cell r="D11">
            <v>0</v>
          </cell>
          <cell r="E11" t="str">
            <v>Bachelor's degree</v>
          </cell>
          <cell r="F11" t="str">
            <v>BA+</v>
          </cell>
          <cell r="G11">
            <v>101969</v>
          </cell>
          <cell r="H11">
            <v>0</v>
          </cell>
          <cell r="I11">
            <v>0</v>
          </cell>
          <cell r="J11">
            <v>0</v>
          </cell>
          <cell r="K11">
            <v>0</v>
          </cell>
          <cell r="L11">
            <v>35</v>
          </cell>
          <cell r="M11">
            <v>35</v>
          </cell>
          <cell r="N11">
            <v>0</v>
          </cell>
          <cell r="O11">
            <v>38</v>
          </cell>
          <cell r="P11" t="str">
            <v>Not Licensed</v>
          </cell>
          <cell r="Q11">
            <v>0</v>
          </cell>
          <cell r="R11">
            <v>0</v>
          </cell>
        </row>
        <row r="12">
          <cell r="B12" t="str">
            <v>112031</v>
          </cell>
          <cell r="C12" t="str">
            <v>Public Relations and Fundraising Managers</v>
          </cell>
          <cell r="D12">
            <v>0</v>
          </cell>
          <cell r="E12" t="str">
            <v>Bachelor's degree</v>
          </cell>
          <cell r="F12" t="str">
            <v>BA+</v>
          </cell>
          <cell r="G12">
            <v>95598</v>
          </cell>
          <cell r="H12">
            <v>0</v>
          </cell>
          <cell r="I12">
            <v>0</v>
          </cell>
          <cell r="J12">
            <v>0</v>
          </cell>
          <cell r="K12">
            <v>0</v>
          </cell>
          <cell r="L12">
            <v>37</v>
          </cell>
          <cell r="M12">
            <v>37</v>
          </cell>
          <cell r="N12">
            <v>0</v>
          </cell>
          <cell r="O12">
            <v>3</v>
          </cell>
          <cell r="P12" t="str">
            <v>Not Licensed</v>
          </cell>
          <cell r="Q12">
            <v>0</v>
          </cell>
          <cell r="R12">
            <v>0</v>
          </cell>
        </row>
        <row r="13">
          <cell r="B13" t="str">
            <v>113011</v>
          </cell>
          <cell r="C13" t="str">
            <v>Administrative Services Managers</v>
          </cell>
          <cell r="D13">
            <v>0</v>
          </cell>
          <cell r="E13" t="str">
            <v>Bachelor's degree</v>
          </cell>
          <cell r="F13" t="str">
            <v>BA+</v>
          </cell>
          <cell r="G13">
            <v>89390</v>
          </cell>
          <cell r="H13">
            <v>4</v>
          </cell>
          <cell r="I13">
            <v>174</v>
          </cell>
          <cell r="J13">
            <v>15</v>
          </cell>
          <cell r="K13">
            <v>15</v>
          </cell>
          <cell r="L13">
            <v>18</v>
          </cell>
          <cell r="M13">
            <v>16</v>
          </cell>
          <cell r="N13">
            <v>0</v>
          </cell>
          <cell r="O13">
            <v>18</v>
          </cell>
          <cell r="P13" t="str">
            <v>Not Licensed</v>
          </cell>
          <cell r="Q13">
            <v>0</v>
          </cell>
          <cell r="R13">
            <v>0</v>
          </cell>
        </row>
        <row r="14">
          <cell r="B14" t="str">
            <v>113021</v>
          </cell>
          <cell r="C14" t="str">
            <v>Computer and Information Systems Managers</v>
          </cell>
          <cell r="D14">
            <v>0</v>
          </cell>
          <cell r="E14" t="str">
            <v>Bachelor's degree</v>
          </cell>
          <cell r="F14" t="str">
            <v>BA+</v>
          </cell>
          <cell r="G14">
            <v>111874</v>
          </cell>
          <cell r="H14">
            <v>4</v>
          </cell>
          <cell r="I14">
            <v>114</v>
          </cell>
          <cell r="J14">
            <v>9</v>
          </cell>
          <cell r="K14">
            <v>10</v>
          </cell>
          <cell r="L14">
            <v>7</v>
          </cell>
          <cell r="M14">
            <v>9</v>
          </cell>
          <cell r="N14">
            <v>315</v>
          </cell>
          <cell r="O14">
            <v>10</v>
          </cell>
          <cell r="P14" t="str">
            <v>Not Licensed</v>
          </cell>
          <cell r="Q14">
            <v>0</v>
          </cell>
          <cell r="R14">
            <v>0</v>
          </cell>
        </row>
        <row r="15">
          <cell r="B15" t="str">
            <v>113031</v>
          </cell>
          <cell r="C15" t="str">
            <v>Financial Managers</v>
          </cell>
          <cell r="D15">
            <v>0</v>
          </cell>
          <cell r="E15" t="str">
            <v>Bachelor's degree</v>
          </cell>
          <cell r="F15" t="str">
            <v>BA+</v>
          </cell>
          <cell r="G15">
            <v>92288</v>
          </cell>
          <cell r="H15">
            <v>5</v>
          </cell>
          <cell r="I15">
            <v>298</v>
          </cell>
          <cell r="J15">
            <v>27</v>
          </cell>
          <cell r="K15">
            <v>24</v>
          </cell>
          <cell r="L15">
            <v>46</v>
          </cell>
          <cell r="M15">
            <v>32</v>
          </cell>
          <cell r="N15">
            <v>0</v>
          </cell>
          <cell r="O15">
            <v>24</v>
          </cell>
          <cell r="P15" t="str">
            <v>Not Licensed</v>
          </cell>
          <cell r="Q15">
            <v>0</v>
          </cell>
          <cell r="R15">
            <v>0</v>
          </cell>
        </row>
        <row r="16">
          <cell r="B16" t="str">
            <v>113051</v>
          </cell>
          <cell r="C16" t="str">
            <v>Industrial Production Managers</v>
          </cell>
          <cell r="D16">
            <v>0</v>
          </cell>
          <cell r="E16" t="str">
            <v>Bachelor's degree</v>
          </cell>
          <cell r="F16" t="str">
            <v>BA+</v>
          </cell>
          <cell r="G16">
            <v>103286</v>
          </cell>
          <cell r="H16">
            <v>0</v>
          </cell>
          <cell r="I16">
            <v>0</v>
          </cell>
          <cell r="J16">
            <v>0</v>
          </cell>
          <cell r="K16">
            <v>0</v>
          </cell>
          <cell r="L16">
            <v>16</v>
          </cell>
          <cell r="M16">
            <v>16</v>
          </cell>
          <cell r="N16">
            <v>0</v>
          </cell>
          <cell r="O16">
            <v>6</v>
          </cell>
          <cell r="P16" t="str">
            <v>Not Licensed</v>
          </cell>
          <cell r="Q16">
            <v>0</v>
          </cell>
          <cell r="R16">
            <v>0</v>
          </cell>
        </row>
        <row r="17">
          <cell r="B17" t="str">
            <v>113061</v>
          </cell>
          <cell r="C17" t="str">
            <v>Purchasing Managers</v>
          </cell>
          <cell r="D17">
            <v>0</v>
          </cell>
          <cell r="E17" t="str">
            <v>Bachelor's degree</v>
          </cell>
          <cell r="F17" t="str">
            <v>BA+</v>
          </cell>
          <cell r="G17">
            <v>80324</v>
          </cell>
          <cell r="H17">
            <v>0</v>
          </cell>
          <cell r="I17">
            <v>0</v>
          </cell>
          <cell r="J17">
            <v>0</v>
          </cell>
          <cell r="K17">
            <v>0</v>
          </cell>
          <cell r="L17">
            <v>4</v>
          </cell>
          <cell r="M17">
            <v>4</v>
          </cell>
          <cell r="N17">
            <v>0</v>
          </cell>
          <cell r="O17">
            <v>4</v>
          </cell>
          <cell r="P17" t="str">
            <v>Not Licensed</v>
          </cell>
          <cell r="Q17">
            <v>0</v>
          </cell>
          <cell r="R17">
            <v>0</v>
          </cell>
        </row>
        <row r="18">
          <cell r="B18" t="str">
            <v>113071</v>
          </cell>
          <cell r="C18" t="str">
            <v>Transportation, Storage, and Distribution Managers</v>
          </cell>
          <cell r="D18">
            <v>0</v>
          </cell>
          <cell r="E18" t="str">
            <v>High school diploma or equivalent</v>
          </cell>
          <cell r="F18" t="str">
            <v>HS and Below</v>
          </cell>
          <cell r="G18">
            <v>76186</v>
          </cell>
          <cell r="H18">
            <v>0</v>
          </cell>
          <cell r="I18">
            <v>0</v>
          </cell>
          <cell r="J18">
            <v>0</v>
          </cell>
          <cell r="K18">
            <v>0</v>
          </cell>
          <cell r="L18">
            <v>5</v>
          </cell>
          <cell r="M18">
            <v>5</v>
          </cell>
          <cell r="N18">
            <v>0</v>
          </cell>
          <cell r="O18">
            <v>6</v>
          </cell>
          <cell r="P18" t="str">
            <v>Not Licensed</v>
          </cell>
          <cell r="Q18">
            <v>0</v>
          </cell>
          <cell r="R18">
            <v>0</v>
          </cell>
        </row>
        <row r="19">
          <cell r="B19" t="str">
            <v>113111</v>
          </cell>
          <cell r="C19" t="str">
            <v>Compensation and Benefits Managers</v>
          </cell>
          <cell r="D19">
            <v>0</v>
          </cell>
          <cell r="E19" t="str">
            <v>Bachelor's degree</v>
          </cell>
          <cell r="F19" t="str">
            <v>BA+</v>
          </cell>
          <cell r="G19">
            <v>0</v>
          </cell>
          <cell r="H19">
            <v>0</v>
          </cell>
          <cell r="I19">
            <v>0</v>
          </cell>
          <cell r="J19">
            <v>0</v>
          </cell>
          <cell r="K19">
            <v>0</v>
          </cell>
          <cell r="L19">
            <v>7</v>
          </cell>
          <cell r="M19">
            <v>7</v>
          </cell>
          <cell r="N19">
            <v>0</v>
          </cell>
          <cell r="O19">
            <v>0</v>
          </cell>
          <cell r="P19" t="str">
            <v>Not Licensed</v>
          </cell>
          <cell r="Q19">
            <v>0</v>
          </cell>
          <cell r="R19">
            <v>0</v>
          </cell>
        </row>
        <row r="20">
          <cell r="B20" t="str">
            <v>113121</v>
          </cell>
          <cell r="C20" t="str">
            <v>Human Resources Managers</v>
          </cell>
          <cell r="D20">
            <v>0</v>
          </cell>
          <cell r="E20" t="str">
            <v>Bachelor's degree</v>
          </cell>
          <cell r="F20" t="str">
            <v>BA+</v>
          </cell>
          <cell r="G20">
            <v>85290</v>
          </cell>
          <cell r="H20">
            <v>0</v>
          </cell>
          <cell r="I20">
            <v>0</v>
          </cell>
          <cell r="J20">
            <v>0</v>
          </cell>
          <cell r="K20">
            <v>0</v>
          </cell>
          <cell r="L20">
            <v>23</v>
          </cell>
          <cell r="M20">
            <v>23</v>
          </cell>
          <cell r="N20">
            <v>0</v>
          </cell>
          <cell r="O20">
            <v>6</v>
          </cell>
          <cell r="P20" t="str">
            <v>Not Licensed</v>
          </cell>
          <cell r="Q20">
            <v>0</v>
          </cell>
          <cell r="R20">
            <v>0</v>
          </cell>
        </row>
        <row r="21">
          <cell r="B21" t="str">
            <v>113131</v>
          </cell>
          <cell r="C21" t="str">
            <v>Training and Development Managers</v>
          </cell>
          <cell r="D21">
            <v>0</v>
          </cell>
          <cell r="E21" t="str">
            <v>Bachelor's degree</v>
          </cell>
          <cell r="F21" t="str">
            <v>BA+</v>
          </cell>
          <cell r="G21">
            <v>108670</v>
          </cell>
          <cell r="H21">
            <v>0</v>
          </cell>
          <cell r="I21">
            <v>0</v>
          </cell>
          <cell r="J21">
            <v>0</v>
          </cell>
          <cell r="K21">
            <v>0</v>
          </cell>
          <cell r="L21">
            <v>8</v>
          </cell>
          <cell r="M21">
            <v>8</v>
          </cell>
          <cell r="N21">
            <v>0</v>
          </cell>
          <cell r="O21">
            <v>2</v>
          </cell>
          <cell r="P21" t="str">
            <v>Not Licensed</v>
          </cell>
          <cell r="Q21">
            <v>0</v>
          </cell>
          <cell r="R21">
            <v>0</v>
          </cell>
        </row>
        <row r="22">
          <cell r="B22" t="str">
            <v>119013</v>
          </cell>
          <cell r="C22" t="str">
            <v>Farmers, Ranchers, and Other Agricultural Managers</v>
          </cell>
          <cell r="D22">
            <v>0</v>
          </cell>
          <cell r="E22" t="str">
            <v>High school diploma or equivalent</v>
          </cell>
          <cell r="F22" t="str">
            <v>HS and Below</v>
          </cell>
          <cell r="G22">
            <v>0</v>
          </cell>
          <cell r="H22">
            <v>0</v>
          </cell>
          <cell r="I22">
            <v>0</v>
          </cell>
          <cell r="J22">
            <v>0</v>
          </cell>
          <cell r="K22">
            <v>0</v>
          </cell>
          <cell r="L22">
            <v>4</v>
          </cell>
          <cell r="M22">
            <v>4</v>
          </cell>
          <cell r="N22">
            <v>111</v>
          </cell>
          <cell r="O22">
            <v>10</v>
          </cell>
          <cell r="P22" t="str">
            <v>Not Licensed</v>
          </cell>
          <cell r="Q22">
            <v>0</v>
          </cell>
          <cell r="R22">
            <v>0</v>
          </cell>
        </row>
        <row r="23">
          <cell r="B23" t="str">
            <v>119021</v>
          </cell>
          <cell r="C23" t="str">
            <v>Construction Managers</v>
          </cell>
          <cell r="D23">
            <v>0</v>
          </cell>
          <cell r="E23" t="str">
            <v>Bachelor's degree</v>
          </cell>
          <cell r="F23" t="str">
            <v>BA+</v>
          </cell>
          <cell r="G23">
            <v>78817</v>
          </cell>
          <cell r="H23">
            <v>0</v>
          </cell>
          <cell r="I23">
            <v>0</v>
          </cell>
          <cell r="J23">
            <v>0</v>
          </cell>
          <cell r="K23">
            <v>0</v>
          </cell>
          <cell r="L23">
            <v>19</v>
          </cell>
          <cell r="M23">
            <v>19</v>
          </cell>
          <cell r="N23">
            <v>0</v>
          </cell>
          <cell r="O23">
            <v>24</v>
          </cell>
          <cell r="P23" t="str">
            <v>Not Licensed</v>
          </cell>
          <cell r="Q23">
            <v>0</v>
          </cell>
          <cell r="R23">
            <v>0</v>
          </cell>
        </row>
        <row r="24">
          <cell r="B24" t="str">
            <v>119031</v>
          </cell>
          <cell r="C24" t="str">
            <v>Education Administrators, Preschool and Childcare Center/Program</v>
          </cell>
          <cell r="D24">
            <v>0</v>
          </cell>
          <cell r="E24" t="str">
            <v>Bachelor's degree</v>
          </cell>
          <cell r="F24" t="str">
            <v>BA+</v>
          </cell>
          <cell r="G24">
            <v>38748</v>
          </cell>
          <cell r="H24">
            <v>0</v>
          </cell>
          <cell r="I24">
            <v>0</v>
          </cell>
          <cell r="J24">
            <v>0</v>
          </cell>
          <cell r="K24">
            <v>0</v>
          </cell>
          <cell r="L24">
            <v>0</v>
          </cell>
          <cell r="M24">
            <v>0</v>
          </cell>
          <cell r="N24">
            <v>0</v>
          </cell>
          <cell r="O24">
            <v>1</v>
          </cell>
          <cell r="P24" t="str">
            <v>Not Licensed</v>
          </cell>
          <cell r="Q24">
            <v>0</v>
          </cell>
          <cell r="R24">
            <v>0</v>
          </cell>
        </row>
        <row r="25">
          <cell r="B25" t="str">
            <v>119032</v>
          </cell>
          <cell r="C25" t="str">
            <v>Education Administrators, Elementary and Secondary School</v>
          </cell>
          <cell r="D25">
            <v>0</v>
          </cell>
          <cell r="E25" t="str">
            <v>Master's degree</v>
          </cell>
          <cell r="F25" t="str">
            <v>BA+</v>
          </cell>
          <cell r="G25">
            <v>91319</v>
          </cell>
          <cell r="H25">
            <v>4</v>
          </cell>
          <cell r="I25">
            <v>135</v>
          </cell>
          <cell r="J25">
            <v>11</v>
          </cell>
          <cell r="K25">
            <v>11</v>
          </cell>
          <cell r="L25">
            <v>39</v>
          </cell>
          <cell r="M25">
            <v>20</v>
          </cell>
          <cell r="N25">
            <v>0</v>
          </cell>
          <cell r="O25">
            <v>2</v>
          </cell>
          <cell r="P25" t="str">
            <v>Not Licensed</v>
          </cell>
          <cell r="Q25">
            <v>0</v>
          </cell>
          <cell r="R25">
            <v>0</v>
          </cell>
        </row>
        <row r="26">
          <cell r="B26" t="str">
            <v>119033</v>
          </cell>
          <cell r="C26" t="str">
            <v>Education Administrators, Postsecondary</v>
          </cell>
          <cell r="D26">
            <v>0</v>
          </cell>
          <cell r="E26" t="str">
            <v>Master's degree</v>
          </cell>
          <cell r="F26" t="str">
            <v>BA+</v>
          </cell>
          <cell r="G26">
            <v>89035</v>
          </cell>
          <cell r="H26">
            <v>0</v>
          </cell>
          <cell r="I26">
            <v>0</v>
          </cell>
          <cell r="J26">
            <v>0</v>
          </cell>
          <cell r="K26">
            <v>0</v>
          </cell>
          <cell r="L26">
            <v>53</v>
          </cell>
          <cell r="M26">
            <v>53</v>
          </cell>
          <cell r="N26">
            <v>0</v>
          </cell>
          <cell r="O26">
            <v>1</v>
          </cell>
          <cell r="P26" t="str">
            <v>Not Licensed</v>
          </cell>
          <cell r="Q26">
            <v>0</v>
          </cell>
          <cell r="R26">
            <v>0</v>
          </cell>
        </row>
        <row r="27">
          <cell r="B27" t="str">
            <v>119041</v>
          </cell>
          <cell r="C27" t="str">
            <v>Architectural and Engineering Managers</v>
          </cell>
          <cell r="D27">
            <v>0</v>
          </cell>
          <cell r="E27" t="str">
            <v>Bachelor's degree</v>
          </cell>
          <cell r="F27" t="str">
            <v>BA+</v>
          </cell>
          <cell r="G27">
            <v>114733</v>
          </cell>
          <cell r="H27">
            <v>0</v>
          </cell>
          <cell r="I27">
            <v>0</v>
          </cell>
          <cell r="J27">
            <v>0</v>
          </cell>
          <cell r="K27">
            <v>0</v>
          </cell>
          <cell r="L27">
            <v>24</v>
          </cell>
          <cell r="M27">
            <v>24</v>
          </cell>
          <cell r="N27">
            <v>0</v>
          </cell>
          <cell r="O27">
            <v>1</v>
          </cell>
          <cell r="P27" t="str">
            <v>Not Licensed</v>
          </cell>
          <cell r="Q27">
            <v>0</v>
          </cell>
          <cell r="R27">
            <v>0</v>
          </cell>
        </row>
        <row r="28">
          <cell r="B28" t="str">
            <v>119051</v>
          </cell>
          <cell r="C28" t="str">
            <v>Food Service Managers</v>
          </cell>
          <cell r="D28">
            <v>0</v>
          </cell>
          <cell r="E28" t="str">
            <v>High school diploma or equivalent</v>
          </cell>
          <cell r="F28" t="str">
            <v>HS and Below</v>
          </cell>
          <cell r="G28">
            <v>56008</v>
          </cell>
          <cell r="H28">
            <v>4</v>
          </cell>
          <cell r="I28">
            <v>162</v>
          </cell>
          <cell r="J28">
            <v>18</v>
          </cell>
          <cell r="K28">
            <v>18</v>
          </cell>
          <cell r="L28">
            <v>38</v>
          </cell>
          <cell r="M28">
            <v>25</v>
          </cell>
          <cell r="N28">
            <v>0</v>
          </cell>
          <cell r="O28">
            <v>37</v>
          </cell>
          <cell r="P28" t="str">
            <v>Not Licensed</v>
          </cell>
          <cell r="Q28">
            <v>0</v>
          </cell>
          <cell r="R28">
            <v>0</v>
          </cell>
        </row>
        <row r="29">
          <cell r="B29" t="str">
            <v>119061</v>
          </cell>
          <cell r="C29" t="str">
            <v>Funeral Service Managers</v>
          </cell>
          <cell r="D29">
            <v>0</v>
          </cell>
          <cell r="E29" t="str">
            <v>Associate's degree</v>
          </cell>
          <cell r="F29" t="str">
            <v>Sub-BA</v>
          </cell>
          <cell r="G29">
            <v>0</v>
          </cell>
          <cell r="H29">
            <v>0</v>
          </cell>
          <cell r="I29">
            <v>0</v>
          </cell>
          <cell r="J29">
            <v>0</v>
          </cell>
          <cell r="K29">
            <v>0</v>
          </cell>
          <cell r="L29">
            <v>0</v>
          </cell>
          <cell r="M29">
            <v>0</v>
          </cell>
          <cell r="N29">
            <v>0</v>
          </cell>
          <cell r="O29">
            <v>0</v>
          </cell>
          <cell r="P29" t="str">
            <v>Not Licensed</v>
          </cell>
          <cell r="Q29">
            <v>0</v>
          </cell>
          <cell r="R29">
            <v>0</v>
          </cell>
        </row>
        <row r="30">
          <cell r="B30" t="str">
            <v>119071</v>
          </cell>
          <cell r="C30" t="str">
            <v>Gaming Managers</v>
          </cell>
          <cell r="D30">
            <v>0</v>
          </cell>
          <cell r="E30">
            <v>0</v>
          </cell>
          <cell r="F30">
            <v>0</v>
          </cell>
          <cell r="G30">
            <v>0</v>
          </cell>
          <cell r="H30">
            <v>0</v>
          </cell>
          <cell r="I30">
            <v>0</v>
          </cell>
          <cell r="J30">
            <v>0</v>
          </cell>
          <cell r="K30">
            <v>0</v>
          </cell>
          <cell r="L30">
            <v>0</v>
          </cell>
          <cell r="M30">
            <v>0</v>
          </cell>
          <cell r="N30">
            <v>0</v>
          </cell>
          <cell r="O30">
            <v>0</v>
          </cell>
          <cell r="P30" t="str">
            <v>Not Licensed</v>
          </cell>
          <cell r="Q30">
            <v>0</v>
          </cell>
          <cell r="R30">
            <v>0</v>
          </cell>
        </row>
        <row r="31">
          <cell r="B31" t="str">
            <v>119081</v>
          </cell>
          <cell r="C31" t="str">
            <v>Lodging Managers</v>
          </cell>
          <cell r="D31">
            <v>0</v>
          </cell>
          <cell r="E31" t="str">
            <v>High school diploma or equivalent</v>
          </cell>
          <cell r="F31" t="str">
            <v>HS and Below</v>
          </cell>
          <cell r="G31">
            <v>55466</v>
          </cell>
          <cell r="H31">
            <v>0</v>
          </cell>
          <cell r="I31">
            <v>0</v>
          </cell>
          <cell r="J31">
            <v>0</v>
          </cell>
          <cell r="K31">
            <v>0</v>
          </cell>
          <cell r="L31">
            <v>10</v>
          </cell>
          <cell r="M31">
            <v>10</v>
          </cell>
          <cell r="N31">
            <v>0</v>
          </cell>
          <cell r="O31">
            <v>8</v>
          </cell>
          <cell r="P31" t="str">
            <v>Not Licensed</v>
          </cell>
          <cell r="Q31">
            <v>0</v>
          </cell>
          <cell r="R31">
            <v>0</v>
          </cell>
        </row>
        <row r="32">
          <cell r="B32" t="str">
            <v>119111</v>
          </cell>
          <cell r="C32" t="str">
            <v>Medical and Health Services Managers</v>
          </cell>
          <cell r="D32">
            <v>0</v>
          </cell>
          <cell r="E32" t="str">
            <v>Bachelor's degree</v>
          </cell>
          <cell r="F32" t="str">
            <v>BA+</v>
          </cell>
          <cell r="G32">
            <v>109149</v>
          </cell>
          <cell r="H32">
            <v>5</v>
          </cell>
          <cell r="I32">
            <v>360</v>
          </cell>
          <cell r="J32">
            <v>32</v>
          </cell>
          <cell r="K32">
            <v>31</v>
          </cell>
          <cell r="L32">
            <v>88</v>
          </cell>
          <cell r="M32">
            <v>50</v>
          </cell>
          <cell r="N32">
            <v>0</v>
          </cell>
          <cell r="O32">
            <v>10</v>
          </cell>
          <cell r="P32" t="str">
            <v>Not Licensed</v>
          </cell>
          <cell r="Q32">
            <v>0</v>
          </cell>
          <cell r="R32">
            <v>0</v>
          </cell>
        </row>
        <row r="33">
          <cell r="B33" t="str">
            <v>119121</v>
          </cell>
          <cell r="C33" t="str">
            <v>Natural Sciences Managers</v>
          </cell>
          <cell r="D33">
            <v>0</v>
          </cell>
          <cell r="E33" t="str">
            <v>Bachelor's degree</v>
          </cell>
          <cell r="F33" t="str">
            <v>BA+</v>
          </cell>
          <cell r="G33">
            <v>80717</v>
          </cell>
          <cell r="H33">
            <v>0</v>
          </cell>
          <cell r="I33">
            <v>0</v>
          </cell>
          <cell r="J33">
            <v>0</v>
          </cell>
          <cell r="K33">
            <v>0</v>
          </cell>
          <cell r="L33">
            <v>7</v>
          </cell>
          <cell r="M33">
            <v>7</v>
          </cell>
          <cell r="N33">
            <v>0</v>
          </cell>
          <cell r="O33">
            <v>0</v>
          </cell>
          <cell r="P33" t="str">
            <v>Not Licensed</v>
          </cell>
          <cell r="Q33">
            <v>0</v>
          </cell>
          <cell r="R33">
            <v>0</v>
          </cell>
        </row>
        <row r="34">
          <cell r="B34" t="str">
            <v>119131</v>
          </cell>
          <cell r="C34" t="str">
            <v>Postmasters and Mail Superintendents</v>
          </cell>
          <cell r="D34">
            <v>0</v>
          </cell>
          <cell r="E34" t="str">
            <v>High school diploma or equivalent</v>
          </cell>
          <cell r="F34" t="str">
            <v>HS and Below</v>
          </cell>
          <cell r="G34">
            <v>75785</v>
          </cell>
          <cell r="H34">
            <v>0</v>
          </cell>
          <cell r="I34">
            <v>0</v>
          </cell>
          <cell r="J34">
            <v>0</v>
          </cell>
          <cell r="K34">
            <v>0</v>
          </cell>
          <cell r="L34">
            <v>0</v>
          </cell>
          <cell r="M34">
            <v>0</v>
          </cell>
          <cell r="N34">
            <v>0</v>
          </cell>
          <cell r="O34">
            <v>0</v>
          </cell>
          <cell r="P34" t="str">
            <v>Not Licensed</v>
          </cell>
          <cell r="Q34">
            <v>0</v>
          </cell>
          <cell r="R34">
            <v>0</v>
          </cell>
        </row>
        <row r="35">
          <cell r="B35" t="str">
            <v>119141</v>
          </cell>
          <cell r="C35" t="str">
            <v>Property, Real Estate, and Community Association Managers</v>
          </cell>
          <cell r="D35">
            <v>0</v>
          </cell>
          <cell r="E35" t="str">
            <v>High school diploma or equivalent</v>
          </cell>
          <cell r="F35" t="str">
            <v>HS and Below</v>
          </cell>
          <cell r="G35">
            <v>73106</v>
          </cell>
          <cell r="H35">
            <v>0</v>
          </cell>
          <cell r="I35">
            <v>100</v>
          </cell>
          <cell r="J35">
            <v>0</v>
          </cell>
          <cell r="K35">
            <v>8</v>
          </cell>
          <cell r="L35">
            <v>7</v>
          </cell>
          <cell r="M35">
            <v>8</v>
          </cell>
          <cell r="N35">
            <v>0</v>
          </cell>
          <cell r="O35">
            <v>2</v>
          </cell>
          <cell r="P35" t="str">
            <v>Not Licensed</v>
          </cell>
          <cell r="Q35">
            <v>0</v>
          </cell>
          <cell r="R35">
            <v>0</v>
          </cell>
        </row>
        <row r="36">
          <cell r="B36" t="str">
            <v>119151</v>
          </cell>
          <cell r="C36" t="str">
            <v>Social and Community Service Managers</v>
          </cell>
          <cell r="D36">
            <v>0</v>
          </cell>
          <cell r="E36" t="str">
            <v>Bachelor's degree</v>
          </cell>
          <cell r="F36" t="str">
            <v>BA+</v>
          </cell>
          <cell r="G36">
            <v>54639</v>
          </cell>
          <cell r="H36">
            <v>4</v>
          </cell>
          <cell r="I36">
            <v>174</v>
          </cell>
          <cell r="J36">
            <v>18</v>
          </cell>
          <cell r="K36">
            <v>18</v>
          </cell>
          <cell r="L36">
            <v>17</v>
          </cell>
          <cell r="M36">
            <v>18</v>
          </cell>
          <cell r="N36">
            <v>0</v>
          </cell>
          <cell r="O36">
            <v>4</v>
          </cell>
          <cell r="P36" t="str">
            <v>Not Licensed</v>
          </cell>
          <cell r="Q36">
            <v>0</v>
          </cell>
          <cell r="R36">
            <v>0</v>
          </cell>
        </row>
        <row r="37">
          <cell r="B37" t="str">
            <v>119161</v>
          </cell>
          <cell r="C37" t="str">
            <v>Emergency Management Directors</v>
          </cell>
          <cell r="D37">
            <v>0</v>
          </cell>
          <cell r="E37" t="str">
            <v>Bachelor's degree</v>
          </cell>
          <cell r="F37" t="str">
            <v>BA+</v>
          </cell>
          <cell r="G37">
            <v>49234</v>
          </cell>
          <cell r="H37">
            <v>0</v>
          </cell>
          <cell r="I37">
            <v>0</v>
          </cell>
          <cell r="J37">
            <v>0</v>
          </cell>
          <cell r="K37">
            <v>0</v>
          </cell>
          <cell r="L37">
            <v>1</v>
          </cell>
          <cell r="M37">
            <v>1</v>
          </cell>
          <cell r="N37">
            <v>0</v>
          </cell>
          <cell r="O37">
            <v>0</v>
          </cell>
          <cell r="P37" t="str">
            <v>Not Licensed</v>
          </cell>
          <cell r="Q37">
            <v>0</v>
          </cell>
          <cell r="R37">
            <v>0</v>
          </cell>
        </row>
        <row r="38">
          <cell r="B38" t="str">
            <v>131011</v>
          </cell>
          <cell r="C38" t="str">
            <v>Agents and Business Managers of Artists, Performers, and Athletes</v>
          </cell>
          <cell r="D38">
            <v>0</v>
          </cell>
          <cell r="E38" t="str">
            <v>Bachelor's degree</v>
          </cell>
          <cell r="F38" t="str">
            <v>BA+</v>
          </cell>
          <cell r="G38">
            <v>0</v>
          </cell>
          <cell r="H38">
            <v>0</v>
          </cell>
          <cell r="I38">
            <v>0</v>
          </cell>
          <cell r="J38">
            <v>0</v>
          </cell>
          <cell r="K38">
            <v>0</v>
          </cell>
          <cell r="L38">
            <v>0</v>
          </cell>
          <cell r="M38">
            <v>0</v>
          </cell>
          <cell r="N38">
            <v>0</v>
          </cell>
          <cell r="O38">
            <v>0</v>
          </cell>
          <cell r="P38" t="str">
            <v>Not Licensed</v>
          </cell>
          <cell r="Q38">
            <v>0</v>
          </cell>
          <cell r="R38">
            <v>0</v>
          </cell>
        </row>
        <row r="39">
          <cell r="B39" t="str">
            <v>131021</v>
          </cell>
          <cell r="C39" t="str">
            <v>Buyers and Purchasing Agents, Farm Products</v>
          </cell>
          <cell r="D39">
            <v>0</v>
          </cell>
          <cell r="E39">
            <v>0</v>
          </cell>
          <cell r="F39">
            <v>0</v>
          </cell>
          <cell r="G39">
            <v>0</v>
          </cell>
          <cell r="H39">
            <v>0</v>
          </cell>
          <cell r="I39">
            <v>0</v>
          </cell>
          <cell r="J39">
            <v>0</v>
          </cell>
          <cell r="K39">
            <v>0</v>
          </cell>
          <cell r="L39">
            <v>0</v>
          </cell>
          <cell r="M39">
            <v>0</v>
          </cell>
          <cell r="N39">
            <v>0</v>
          </cell>
          <cell r="O39">
            <v>0</v>
          </cell>
          <cell r="P39" t="str">
            <v>Not Licensed</v>
          </cell>
          <cell r="Q39">
            <v>0</v>
          </cell>
          <cell r="R39">
            <v>0</v>
          </cell>
        </row>
        <row r="40">
          <cell r="B40" t="str">
            <v>131022</v>
          </cell>
          <cell r="C40" t="str">
            <v>Wholesale and Retail Buyers, Except Farm Products</v>
          </cell>
          <cell r="D40">
            <v>0</v>
          </cell>
          <cell r="E40">
            <v>0</v>
          </cell>
          <cell r="F40">
            <v>0</v>
          </cell>
          <cell r="G40">
            <v>44891</v>
          </cell>
          <cell r="H40">
            <v>0</v>
          </cell>
          <cell r="I40">
            <v>0</v>
          </cell>
          <cell r="J40">
            <v>0</v>
          </cell>
          <cell r="K40">
            <v>0</v>
          </cell>
          <cell r="L40">
            <v>0</v>
          </cell>
          <cell r="M40">
            <v>0</v>
          </cell>
          <cell r="N40">
            <v>0</v>
          </cell>
          <cell r="O40">
            <v>4</v>
          </cell>
          <cell r="P40" t="str">
            <v>Not Licensed</v>
          </cell>
          <cell r="Q40">
            <v>0</v>
          </cell>
          <cell r="R40">
            <v>0</v>
          </cell>
        </row>
        <row r="41">
          <cell r="B41" t="str">
            <v>131023</v>
          </cell>
          <cell r="C41" t="str">
            <v>Purchasing Agents, Except Wholesale, Retail, and Farm Products</v>
          </cell>
          <cell r="D41">
            <v>0</v>
          </cell>
          <cell r="E41">
            <v>0</v>
          </cell>
          <cell r="F41">
            <v>0</v>
          </cell>
          <cell r="G41">
            <v>69255</v>
          </cell>
          <cell r="H41">
            <v>0</v>
          </cell>
          <cell r="I41">
            <v>0</v>
          </cell>
          <cell r="J41">
            <v>0</v>
          </cell>
          <cell r="K41">
            <v>0</v>
          </cell>
          <cell r="L41">
            <v>6</v>
          </cell>
          <cell r="M41">
            <v>6</v>
          </cell>
          <cell r="N41">
            <v>0</v>
          </cell>
          <cell r="O41">
            <v>0</v>
          </cell>
          <cell r="P41" t="str">
            <v>Not Licensed</v>
          </cell>
          <cell r="Q41">
            <v>0</v>
          </cell>
          <cell r="R41">
            <v>0</v>
          </cell>
        </row>
        <row r="42">
          <cell r="B42" t="str">
            <v>131031</v>
          </cell>
          <cell r="C42" t="str">
            <v>Claims Adjusters, Examiners, and Investigators</v>
          </cell>
          <cell r="D42">
            <v>0</v>
          </cell>
          <cell r="E42" t="str">
            <v>High school diploma or equivalent</v>
          </cell>
          <cell r="F42" t="str">
            <v>HS and Below</v>
          </cell>
          <cell r="G42">
            <v>70127</v>
          </cell>
          <cell r="H42">
            <v>0</v>
          </cell>
          <cell r="I42">
            <v>0</v>
          </cell>
          <cell r="J42">
            <v>0</v>
          </cell>
          <cell r="K42">
            <v>0</v>
          </cell>
          <cell r="L42">
            <v>5</v>
          </cell>
          <cell r="M42">
            <v>5</v>
          </cell>
          <cell r="N42">
            <v>0</v>
          </cell>
          <cell r="O42">
            <v>0</v>
          </cell>
          <cell r="P42" t="str">
            <v>Not Licensed</v>
          </cell>
          <cell r="Q42">
            <v>0</v>
          </cell>
          <cell r="R42">
            <v>0</v>
          </cell>
        </row>
        <row r="43">
          <cell r="B43" t="str">
            <v>131032</v>
          </cell>
          <cell r="C43" t="str">
            <v>Insurance Appraisers, Auto Damage</v>
          </cell>
          <cell r="D43">
            <v>0</v>
          </cell>
          <cell r="E43" t="str">
            <v>Postsecondary non-degree award</v>
          </cell>
          <cell r="F43" t="str">
            <v>Sub-BA</v>
          </cell>
          <cell r="G43">
            <v>0</v>
          </cell>
          <cell r="H43">
            <v>0</v>
          </cell>
          <cell r="I43">
            <v>0</v>
          </cell>
          <cell r="J43">
            <v>0</v>
          </cell>
          <cell r="K43">
            <v>0</v>
          </cell>
          <cell r="L43">
            <v>1</v>
          </cell>
          <cell r="M43">
            <v>1</v>
          </cell>
          <cell r="N43">
            <v>8</v>
          </cell>
          <cell r="O43">
            <v>1</v>
          </cell>
          <cell r="P43" t="str">
            <v>Not Licensed</v>
          </cell>
          <cell r="Q43">
            <v>0</v>
          </cell>
          <cell r="R43">
            <v>0</v>
          </cell>
        </row>
        <row r="44">
          <cell r="B44" t="str">
            <v>131041</v>
          </cell>
          <cell r="C44" t="str">
            <v>Compliance Officers</v>
          </cell>
          <cell r="D44">
            <v>0</v>
          </cell>
          <cell r="E44" t="str">
            <v>Bachelor's degree</v>
          </cell>
          <cell r="F44" t="str">
            <v>BA+</v>
          </cell>
          <cell r="G44">
            <v>68537</v>
          </cell>
          <cell r="H44">
            <v>0</v>
          </cell>
          <cell r="I44">
            <v>0</v>
          </cell>
          <cell r="J44">
            <v>0</v>
          </cell>
          <cell r="K44">
            <v>0</v>
          </cell>
          <cell r="L44">
            <v>7</v>
          </cell>
          <cell r="M44">
            <v>7</v>
          </cell>
          <cell r="N44">
            <v>0</v>
          </cell>
          <cell r="O44">
            <v>3</v>
          </cell>
          <cell r="P44" t="str">
            <v>Not Licensed</v>
          </cell>
          <cell r="Q44">
            <v>0</v>
          </cell>
          <cell r="R44">
            <v>0</v>
          </cell>
        </row>
        <row r="45">
          <cell r="B45" t="str">
            <v>131051</v>
          </cell>
          <cell r="C45" t="str">
            <v>Cost Estimators</v>
          </cell>
          <cell r="D45">
            <v>0</v>
          </cell>
          <cell r="E45" t="str">
            <v>Bachelor's degree</v>
          </cell>
          <cell r="F45" t="str">
            <v>BA+</v>
          </cell>
          <cell r="G45">
            <v>57615</v>
          </cell>
          <cell r="H45">
            <v>0</v>
          </cell>
          <cell r="I45">
            <v>0</v>
          </cell>
          <cell r="J45">
            <v>0</v>
          </cell>
          <cell r="K45">
            <v>0</v>
          </cell>
          <cell r="L45">
            <v>11</v>
          </cell>
          <cell r="M45">
            <v>11</v>
          </cell>
          <cell r="N45">
            <v>0</v>
          </cell>
          <cell r="O45">
            <v>1</v>
          </cell>
          <cell r="P45" t="str">
            <v>Not Licensed</v>
          </cell>
          <cell r="Q45">
            <v>0</v>
          </cell>
          <cell r="R45">
            <v>0</v>
          </cell>
        </row>
        <row r="46">
          <cell r="B46" t="str">
            <v>131071</v>
          </cell>
          <cell r="C46" t="str">
            <v>Human Resources Specialists</v>
          </cell>
          <cell r="D46">
            <v>0</v>
          </cell>
          <cell r="E46" t="str">
            <v>Bachelor's degree</v>
          </cell>
          <cell r="F46" t="str">
            <v>BA+</v>
          </cell>
          <cell r="G46">
            <v>50912</v>
          </cell>
          <cell r="H46">
            <v>3</v>
          </cell>
          <cell r="I46">
            <v>173</v>
          </cell>
          <cell r="J46">
            <v>17</v>
          </cell>
          <cell r="K46">
            <v>17</v>
          </cell>
          <cell r="L46">
            <v>67</v>
          </cell>
          <cell r="M46">
            <v>34</v>
          </cell>
          <cell r="N46">
            <v>0</v>
          </cell>
          <cell r="O46">
            <v>8</v>
          </cell>
          <cell r="P46" t="str">
            <v>Not Licensed</v>
          </cell>
          <cell r="Q46">
            <v>0</v>
          </cell>
          <cell r="R46">
            <v>0</v>
          </cell>
        </row>
        <row r="47">
          <cell r="B47" t="str">
            <v>131074</v>
          </cell>
          <cell r="C47" t="str">
            <v>Farm Labor Contractors</v>
          </cell>
          <cell r="D47">
            <v>0</v>
          </cell>
          <cell r="E47">
            <v>0</v>
          </cell>
          <cell r="F47">
            <v>0</v>
          </cell>
          <cell r="G47">
            <v>0</v>
          </cell>
          <cell r="H47">
            <v>0</v>
          </cell>
          <cell r="I47">
            <v>0</v>
          </cell>
          <cell r="J47">
            <v>0</v>
          </cell>
          <cell r="K47">
            <v>0</v>
          </cell>
          <cell r="L47">
            <v>3</v>
          </cell>
          <cell r="M47">
            <v>3</v>
          </cell>
          <cell r="N47">
            <v>0</v>
          </cell>
          <cell r="O47">
            <v>0</v>
          </cell>
          <cell r="P47" t="str">
            <v>Not Licensed</v>
          </cell>
          <cell r="Q47">
            <v>0</v>
          </cell>
          <cell r="R47">
            <v>0</v>
          </cell>
        </row>
        <row r="48">
          <cell r="B48" t="str">
            <v>131075</v>
          </cell>
          <cell r="C48" t="str">
            <v>Labor Relations Specialists</v>
          </cell>
          <cell r="D48">
            <v>0</v>
          </cell>
          <cell r="E48" t="str">
            <v>Bachelor's degree</v>
          </cell>
          <cell r="F48" t="str">
            <v>BA+</v>
          </cell>
          <cell r="G48">
            <v>0</v>
          </cell>
          <cell r="H48">
            <v>0</v>
          </cell>
          <cell r="I48">
            <v>0</v>
          </cell>
          <cell r="J48">
            <v>0</v>
          </cell>
          <cell r="K48">
            <v>0</v>
          </cell>
          <cell r="L48">
            <v>5</v>
          </cell>
          <cell r="M48">
            <v>5</v>
          </cell>
          <cell r="N48">
            <v>0</v>
          </cell>
          <cell r="O48">
            <v>0</v>
          </cell>
          <cell r="P48" t="str">
            <v>Not Licensed</v>
          </cell>
          <cell r="Q48">
            <v>0</v>
          </cell>
          <cell r="R48">
            <v>0</v>
          </cell>
        </row>
        <row r="49">
          <cell r="B49" t="str">
            <v>131081</v>
          </cell>
          <cell r="C49" t="str">
            <v>Logisticians</v>
          </cell>
          <cell r="D49">
            <v>0</v>
          </cell>
          <cell r="E49" t="str">
            <v>Bachelor's degree</v>
          </cell>
          <cell r="F49" t="str">
            <v>BA+</v>
          </cell>
          <cell r="G49">
            <v>87710</v>
          </cell>
          <cell r="H49">
            <v>0</v>
          </cell>
          <cell r="I49">
            <v>0</v>
          </cell>
          <cell r="J49">
            <v>0</v>
          </cell>
          <cell r="K49">
            <v>0</v>
          </cell>
          <cell r="L49">
            <v>15</v>
          </cell>
          <cell r="M49">
            <v>15</v>
          </cell>
          <cell r="N49">
            <v>0</v>
          </cell>
          <cell r="O49">
            <v>2</v>
          </cell>
          <cell r="P49" t="str">
            <v>Not Licensed</v>
          </cell>
          <cell r="Q49">
            <v>0</v>
          </cell>
          <cell r="R49">
            <v>0</v>
          </cell>
        </row>
        <row r="50">
          <cell r="B50" t="str">
            <v>131111</v>
          </cell>
          <cell r="C50" t="str">
            <v>Management Analysts</v>
          </cell>
          <cell r="D50">
            <v>0</v>
          </cell>
          <cell r="E50" t="str">
            <v>Bachelor's degree</v>
          </cell>
          <cell r="F50" t="str">
            <v>BA+</v>
          </cell>
          <cell r="G50">
            <v>81500</v>
          </cell>
          <cell r="H50">
            <v>4</v>
          </cell>
          <cell r="I50">
            <v>168</v>
          </cell>
          <cell r="J50">
            <v>18</v>
          </cell>
          <cell r="K50">
            <v>18</v>
          </cell>
          <cell r="L50">
            <v>18</v>
          </cell>
          <cell r="M50">
            <v>18</v>
          </cell>
          <cell r="N50">
            <v>0</v>
          </cell>
          <cell r="O50">
            <v>0</v>
          </cell>
          <cell r="P50" t="str">
            <v>Not Licensed</v>
          </cell>
          <cell r="Q50">
            <v>0</v>
          </cell>
          <cell r="R50">
            <v>0</v>
          </cell>
        </row>
        <row r="51">
          <cell r="B51" t="str">
            <v>131121</v>
          </cell>
          <cell r="C51" t="str">
            <v>Meeting, Convention, and Event Planners</v>
          </cell>
          <cell r="D51">
            <v>0</v>
          </cell>
          <cell r="E51" t="str">
            <v>Bachelor's degree</v>
          </cell>
          <cell r="F51" t="str">
            <v>BA+</v>
          </cell>
          <cell r="G51">
            <v>40766</v>
          </cell>
          <cell r="H51">
            <v>0</v>
          </cell>
          <cell r="I51">
            <v>0</v>
          </cell>
          <cell r="J51">
            <v>0</v>
          </cell>
          <cell r="K51">
            <v>0</v>
          </cell>
          <cell r="L51">
            <v>10</v>
          </cell>
          <cell r="M51">
            <v>10</v>
          </cell>
          <cell r="N51">
            <v>0</v>
          </cell>
          <cell r="O51">
            <v>6</v>
          </cell>
          <cell r="P51" t="str">
            <v>Not Licensed</v>
          </cell>
          <cell r="Q51">
            <v>0</v>
          </cell>
          <cell r="R51">
            <v>0</v>
          </cell>
        </row>
        <row r="52">
          <cell r="B52" t="str">
            <v>131131</v>
          </cell>
          <cell r="C52" t="str">
            <v>Fundraisers</v>
          </cell>
          <cell r="D52">
            <v>0</v>
          </cell>
          <cell r="E52" t="str">
            <v>Bachelor's degree</v>
          </cell>
          <cell r="F52" t="str">
            <v>BA+</v>
          </cell>
          <cell r="G52">
            <v>72732</v>
          </cell>
          <cell r="H52">
            <v>0</v>
          </cell>
          <cell r="I52">
            <v>0</v>
          </cell>
          <cell r="J52">
            <v>0</v>
          </cell>
          <cell r="K52">
            <v>0</v>
          </cell>
          <cell r="L52">
            <v>5</v>
          </cell>
          <cell r="M52">
            <v>5</v>
          </cell>
          <cell r="N52">
            <v>0</v>
          </cell>
          <cell r="O52">
            <v>1</v>
          </cell>
          <cell r="P52" t="str">
            <v>Not Licensed</v>
          </cell>
          <cell r="Q52">
            <v>0</v>
          </cell>
          <cell r="R52">
            <v>0</v>
          </cell>
        </row>
        <row r="53">
          <cell r="B53" t="str">
            <v>131141</v>
          </cell>
          <cell r="C53" t="str">
            <v>Compensation, Benefits, and Job Analysis Specialists</v>
          </cell>
          <cell r="D53">
            <v>0</v>
          </cell>
          <cell r="E53" t="str">
            <v>Bachelor's degree</v>
          </cell>
          <cell r="F53" t="str">
            <v>BA+</v>
          </cell>
          <cell r="G53">
            <v>63889</v>
          </cell>
          <cell r="H53">
            <v>0</v>
          </cell>
          <cell r="I53">
            <v>0</v>
          </cell>
          <cell r="J53">
            <v>0</v>
          </cell>
          <cell r="K53">
            <v>0</v>
          </cell>
          <cell r="L53">
            <v>10</v>
          </cell>
          <cell r="M53">
            <v>10</v>
          </cell>
          <cell r="N53">
            <v>0</v>
          </cell>
          <cell r="O53">
            <v>0</v>
          </cell>
          <cell r="P53" t="str">
            <v>Not Licensed</v>
          </cell>
          <cell r="Q53">
            <v>0</v>
          </cell>
          <cell r="R53">
            <v>0</v>
          </cell>
        </row>
        <row r="54">
          <cell r="B54" t="str">
            <v>131151</v>
          </cell>
          <cell r="C54" t="str">
            <v>Training and Development Specialists</v>
          </cell>
          <cell r="D54">
            <v>0</v>
          </cell>
          <cell r="E54" t="str">
            <v>Bachelor's degree</v>
          </cell>
          <cell r="F54" t="str">
            <v>BA+</v>
          </cell>
          <cell r="G54">
            <v>45278</v>
          </cell>
          <cell r="H54">
            <v>3</v>
          </cell>
          <cell r="I54">
            <v>106</v>
          </cell>
          <cell r="J54">
            <v>11</v>
          </cell>
          <cell r="K54">
            <v>11</v>
          </cell>
          <cell r="L54">
            <v>19</v>
          </cell>
          <cell r="M54">
            <v>14</v>
          </cell>
          <cell r="N54">
            <v>0</v>
          </cell>
          <cell r="O54">
            <v>7</v>
          </cell>
          <cell r="P54" t="str">
            <v>Not Licensed</v>
          </cell>
          <cell r="Q54">
            <v>0</v>
          </cell>
          <cell r="R54">
            <v>0</v>
          </cell>
        </row>
        <row r="55">
          <cell r="B55" t="str">
            <v>131161</v>
          </cell>
          <cell r="C55" t="str">
            <v>Market Research Analysts and Marketing Specialists</v>
          </cell>
          <cell r="D55">
            <v>0</v>
          </cell>
          <cell r="E55" t="str">
            <v>Bachelor's degree</v>
          </cell>
          <cell r="F55" t="str">
            <v>BA+</v>
          </cell>
          <cell r="G55">
            <v>46537</v>
          </cell>
          <cell r="H55">
            <v>3</v>
          </cell>
          <cell r="I55">
            <v>116</v>
          </cell>
          <cell r="J55">
            <v>13</v>
          </cell>
          <cell r="K55">
            <v>13</v>
          </cell>
          <cell r="L55">
            <v>15</v>
          </cell>
          <cell r="M55">
            <v>14</v>
          </cell>
          <cell r="N55">
            <v>0</v>
          </cell>
          <cell r="O55">
            <v>5</v>
          </cell>
          <cell r="P55" t="str">
            <v>Not Licensed</v>
          </cell>
          <cell r="Q55">
            <v>0</v>
          </cell>
          <cell r="R55">
            <v>0</v>
          </cell>
        </row>
        <row r="56">
          <cell r="B56" t="str">
            <v>132011</v>
          </cell>
          <cell r="C56" t="str">
            <v>Accountants and Auditors</v>
          </cell>
          <cell r="D56">
            <v>0</v>
          </cell>
          <cell r="E56" t="str">
            <v>Bachelor's degree</v>
          </cell>
          <cell r="F56" t="str">
            <v>BA+</v>
          </cell>
          <cell r="G56">
            <v>65104</v>
          </cell>
          <cell r="H56">
            <v>5</v>
          </cell>
          <cell r="I56">
            <v>601</v>
          </cell>
          <cell r="J56">
            <v>57</v>
          </cell>
          <cell r="K56">
            <v>60</v>
          </cell>
          <cell r="L56">
            <v>30</v>
          </cell>
          <cell r="M56">
            <v>49</v>
          </cell>
          <cell r="N56">
            <v>0</v>
          </cell>
          <cell r="O56">
            <v>8</v>
          </cell>
          <cell r="P56" t="str">
            <v>Licensed</v>
          </cell>
          <cell r="Q56">
            <v>106</v>
          </cell>
          <cell r="R56" t="str">
            <v xml:space="preserve"> 15,541</v>
          </cell>
        </row>
        <row r="57">
          <cell r="B57" t="str">
            <v>132021</v>
          </cell>
          <cell r="C57" t="str">
            <v>Appraisers and Assessors of Real Estate</v>
          </cell>
          <cell r="D57">
            <v>0</v>
          </cell>
          <cell r="E57" t="str">
            <v>Bachelor's degree</v>
          </cell>
          <cell r="F57" t="str">
            <v>BA+</v>
          </cell>
          <cell r="G57">
            <v>41999</v>
          </cell>
          <cell r="H57">
            <v>0</v>
          </cell>
          <cell r="I57">
            <v>0</v>
          </cell>
          <cell r="J57">
            <v>0</v>
          </cell>
          <cell r="K57">
            <v>0</v>
          </cell>
          <cell r="L57">
            <v>1</v>
          </cell>
          <cell r="M57">
            <v>1</v>
          </cell>
          <cell r="N57">
            <v>0</v>
          </cell>
          <cell r="O57">
            <v>1</v>
          </cell>
          <cell r="P57" t="str">
            <v>Licensed</v>
          </cell>
          <cell r="Q57">
            <v>15</v>
          </cell>
          <cell r="R57" t="str">
            <v xml:space="preserve"> 1,766</v>
          </cell>
        </row>
        <row r="58">
          <cell r="B58" t="str">
            <v>132031</v>
          </cell>
          <cell r="C58" t="str">
            <v>Budget Analysts</v>
          </cell>
          <cell r="D58">
            <v>0</v>
          </cell>
          <cell r="E58" t="str">
            <v>Bachelor's degree</v>
          </cell>
          <cell r="F58" t="str">
            <v>BA+</v>
          </cell>
          <cell r="G58">
            <v>96937</v>
          </cell>
          <cell r="H58">
            <v>0</v>
          </cell>
          <cell r="I58">
            <v>0</v>
          </cell>
          <cell r="J58">
            <v>0</v>
          </cell>
          <cell r="K58">
            <v>0</v>
          </cell>
          <cell r="L58">
            <v>4</v>
          </cell>
          <cell r="M58">
            <v>4</v>
          </cell>
          <cell r="N58">
            <v>0</v>
          </cell>
          <cell r="O58">
            <v>1</v>
          </cell>
          <cell r="P58" t="str">
            <v>Not Licensed</v>
          </cell>
          <cell r="Q58">
            <v>0</v>
          </cell>
          <cell r="R58">
            <v>0</v>
          </cell>
        </row>
        <row r="59">
          <cell r="B59" t="str">
            <v>132041</v>
          </cell>
          <cell r="C59" t="str">
            <v>Credit Analysts</v>
          </cell>
          <cell r="D59">
            <v>0</v>
          </cell>
          <cell r="E59" t="str">
            <v>Bachelor's degree</v>
          </cell>
          <cell r="F59" t="str">
            <v>BA+</v>
          </cell>
          <cell r="G59">
            <v>64854</v>
          </cell>
          <cell r="H59">
            <v>0</v>
          </cell>
          <cell r="I59">
            <v>0</v>
          </cell>
          <cell r="J59">
            <v>0</v>
          </cell>
          <cell r="K59">
            <v>0</v>
          </cell>
          <cell r="L59">
            <v>0</v>
          </cell>
          <cell r="M59">
            <v>0</v>
          </cell>
          <cell r="N59">
            <v>0</v>
          </cell>
          <cell r="O59">
            <v>0</v>
          </cell>
          <cell r="P59" t="str">
            <v>Not Licensed</v>
          </cell>
          <cell r="Q59">
            <v>0</v>
          </cell>
          <cell r="R59">
            <v>0</v>
          </cell>
        </row>
        <row r="60">
          <cell r="B60" t="str">
            <v>132051</v>
          </cell>
          <cell r="C60" t="str">
            <v>Financial Analysts</v>
          </cell>
          <cell r="D60">
            <v>0</v>
          </cell>
          <cell r="E60" t="str">
            <v>Bachelor's degree</v>
          </cell>
          <cell r="F60" t="str">
            <v>BA+</v>
          </cell>
          <cell r="G60">
            <v>83503</v>
          </cell>
          <cell r="H60">
            <v>4</v>
          </cell>
          <cell r="I60">
            <v>140</v>
          </cell>
          <cell r="J60">
            <v>13</v>
          </cell>
          <cell r="K60">
            <v>12</v>
          </cell>
          <cell r="L60">
            <v>13</v>
          </cell>
          <cell r="M60">
            <v>13</v>
          </cell>
          <cell r="N60">
            <v>0</v>
          </cell>
          <cell r="O60">
            <v>0</v>
          </cell>
          <cell r="P60" t="str">
            <v>Not Licensed</v>
          </cell>
          <cell r="Q60">
            <v>0</v>
          </cell>
          <cell r="R60">
            <v>0</v>
          </cell>
        </row>
        <row r="61">
          <cell r="B61" t="str">
            <v>132052</v>
          </cell>
          <cell r="C61" t="str">
            <v>Personal Financial Advisors</v>
          </cell>
          <cell r="D61">
            <v>0</v>
          </cell>
          <cell r="E61" t="str">
            <v>Bachelor's degree</v>
          </cell>
          <cell r="F61" t="str">
            <v>BA+</v>
          </cell>
          <cell r="G61">
            <v>120560</v>
          </cell>
          <cell r="H61">
            <v>0</v>
          </cell>
          <cell r="I61">
            <v>0</v>
          </cell>
          <cell r="J61">
            <v>0</v>
          </cell>
          <cell r="K61">
            <v>0</v>
          </cell>
          <cell r="L61">
            <v>4</v>
          </cell>
          <cell r="M61">
            <v>4</v>
          </cell>
          <cell r="N61">
            <v>0</v>
          </cell>
          <cell r="O61">
            <v>2</v>
          </cell>
          <cell r="P61" t="str">
            <v>Not Licensed</v>
          </cell>
          <cell r="Q61">
            <v>0</v>
          </cell>
          <cell r="R61">
            <v>0</v>
          </cell>
        </row>
        <row r="62">
          <cell r="B62" t="str">
            <v>132053</v>
          </cell>
          <cell r="C62" t="str">
            <v>Insurance Underwriters</v>
          </cell>
          <cell r="D62">
            <v>0</v>
          </cell>
          <cell r="E62" t="str">
            <v>Bachelor's degree</v>
          </cell>
          <cell r="F62" t="str">
            <v>BA+</v>
          </cell>
          <cell r="G62">
            <v>0</v>
          </cell>
          <cell r="H62">
            <v>0</v>
          </cell>
          <cell r="I62">
            <v>0</v>
          </cell>
          <cell r="J62">
            <v>0</v>
          </cell>
          <cell r="K62">
            <v>0</v>
          </cell>
          <cell r="L62">
            <v>1</v>
          </cell>
          <cell r="M62">
            <v>1</v>
          </cell>
          <cell r="N62">
            <v>0</v>
          </cell>
          <cell r="O62">
            <v>0</v>
          </cell>
          <cell r="P62" t="str">
            <v>Not Licensed</v>
          </cell>
          <cell r="Q62">
            <v>0</v>
          </cell>
          <cell r="R62">
            <v>0</v>
          </cell>
        </row>
        <row r="63">
          <cell r="B63" t="str">
            <v>132061</v>
          </cell>
          <cell r="C63" t="str">
            <v>Financial Examiners</v>
          </cell>
          <cell r="D63">
            <v>0</v>
          </cell>
          <cell r="E63" t="str">
            <v>Bachelor's degree</v>
          </cell>
          <cell r="F63" t="str">
            <v>BA+</v>
          </cell>
          <cell r="G63">
            <v>0</v>
          </cell>
          <cell r="H63">
            <v>0</v>
          </cell>
          <cell r="I63">
            <v>0</v>
          </cell>
          <cell r="J63">
            <v>0</v>
          </cell>
          <cell r="K63">
            <v>0</v>
          </cell>
          <cell r="L63">
            <v>0</v>
          </cell>
          <cell r="M63">
            <v>0</v>
          </cell>
          <cell r="N63">
            <v>0</v>
          </cell>
          <cell r="O63">
            <v>1</v>
          </cell>
          <cell r="P63" t="str">
            <v>Not Licensed</v>
          </cell>
          <cell r="Q63">
            <v>0</v>
          </cell>
          <cell r="R63">
            <v>0</v>
          </cell>
        </row>
        <row r="64">
          <cell r="B64" t="str">
            <v>132071</v>
          </cell>
          <cell r="C64" t="str">
            <v>Credit Counselors</v>
          </cell>
          <cell r="D64">
            <v>0</v>
          </cell>
          <cell r="E64" t="str">
            <v>Bachelor's degree</v>
          </cell>
          <cell r="F64" t="str">
            <v>BA+</v>
          </cell>
          <cell r="G64">
            <v>0</v>
          </cell>
          <cell r="H64">
            <v>0</v>
          </cell>
          <cell r="I64">
            <v>0</v>
          </cell>
          <cell r="J64">
            <v>0</v>
          </cell>
          <cell r="K64">
            <v>0</v>
          </cell>
          <cell r="L64">
            <v>4</v>
          </cell>
          <cell r="M64">
            <v>4</v>
          </cell>
          <cell r="N64">
            <v>0</v>
          </cell>
          <cell r="O64">
            <v>0</v>
          </cell>
          <cell r="P64" t="str">
            <v>Not Licensed</v>
          </cell>
          <cell r="Q64">
            <v>0</v>
          </cell>
          <cell r="R64">
            <v>0</v>
          </cell>
        </row>
        <row r="65">
          <cell r="B65" t="str">
            <v>132072</v>
          </cell>
          <cell r="C65" t="str">
            <v>Loan Officers</v>
          </cell>
          <cell r="D65">
            <v>0</v>
          </cell>
          <cell r="E65" t="str">
            <v>Bachelor's degree</v>
          </cell>
          <cell r="F65" t="str">
            <v>BA+</v>
          </cell>
          <cell r="G65">
            <v>56595</v>
          </cell>
          <cell r="H65">
            <v>0</v>
          </cell>
          <cell r="I65">
            <v>0</v>
          </cell>
          <cell r="J65">
            <v>0</v>
          </cell>
          <cell r="K65">
            <v>0</v>
          </cell>
          <cell r="L65">
            <v>1</v>
          </cell>
          <cell r="M65">
            <v>1</v>
          </cell>
          <cell r="N65">
            <v>0</v>
          </cell>
          <cell r="O65">
            <v>3</v>
          </cell>
          <cell r="P65" t="str">
            <v>Not Licensed</v>
          </cell>
          <cell r="Q65">
            <v>0</v>
          </cell>
          <cell r="R65">
            <v>0</v>
          </cell>
        </row>
        <row r="66">
          <cell r="B66" t="str">
            <v>132081</v>
          </cell>
          <cell r="C66" t="str">
            <v>Tax Examiners and Collectors, and Revenue Agents</v>
          </cell>
          <cell r="D66">
            <v>0</v>
          </cell>
          <cell r="E66" t="str">
            <v>Bachelor's degree</v>
          </cell>
          <cell r="F66" t="str">
            <v>BA+</v>
          </cell>
          <cell r="G66">
            <v>49241</v>
          </cell>
          <cell r="H66">
            <v>0</v>
          </cell>
          <cell r="I66">
            <v>0</v>
          </cell>
          <cell r="J66">
            <v>0</v>
          </cell>
          <cell r="K66">
            <v>0</v>
          </cell>
          <cell r="L66">
            <v>0</v>
          </cell>
          <cell r="M66">
            <v>0</v>
          </cell>
          <cell r="N66">
            <v>0</v>
          </cell>
          <cell r="O66">
            <v>0</v>
          </cell>
          <cell r="P66" t="str">
            <v>Not Licensed</v>
          </cell>
          <cell r="Q66">
            <v>0</v>
          </cell>
          <cell r="R66">
            <v>0</v>
          </cell>
        </row>
        <row r="67">
          <cell r="B67" t="str">
            <v>132082</v>
          </cell>
          <cell r="C67" t="str">
            <v>Tax Preparers</v>
          </cell>
          <cell r="D67">
            <v>0</v>
          </cell>
          <cell r="E67" t="str">
            <v>High school diploma or equivalent</v>
          </cell>
          <cell r="F67" t="str">
            <v>HS and Below</v>
          </cell>
          <cell r="G67">
            <v>0</v>
          </cell>
          <cell r="H67">
            <v>0</v>
          </cell>
          <cell r="I67">
            <v>0</v>
          </cell>
          <cell r="J67">
            <v>0</v>
          </cell>
          <cell r="K67">
            <v>0</v>
          </cell>
          <cell r="L67">
            <v>20</v>
          </cell>
          <cell r="M67">
            <v>20</v>
          </cell>
          <cell r="N67">
            <v>0</v>
          </cell>
          <cell r="O67">
            <v>14</v>
          </cell>
          <cell r="P67" t="str">
            <v>Not Licensed</v>
          </cell>
          <cell r="Q67">
            <v>0</v>
          </cell>
          <cell r="R67">
            <v>0</v>
          </cell>
        </row>
        <row r="68">
          <cell r="B68" t="str">
            <v>151111</v>
          </cell>
          <cell r="C68" t="str">
            <v>Computer and Information Research Scientists</v>
          </cell>
          <cell r="D68">
            <v>0</v>
          </cell>
          <cell r="E68" t="str">
            <v>Doctoral or professional degree</v>
          </cell>
          <cell r="F68" t="str">
            <v>BA+</v>
          </cell>
          <cell r="G68">
            <v>0</v>
          </cell>
          <cell r="H68">
            <v>0</v>
          </cell>
          <cell r="I68">
            <v>0</v>
          </cell>
          <cell r="J68">
            <v>0</v>
          </cell>
          <cell r="K68">
            <v>0</v>
          </cell>
          <cell r="L68">
            <v>3</v>
          </cell>
          <cell r="M68">
            <v>3</v>
          </cell>
          <cell r="N68">
            <v>0</v>
          </cell>
          <cell r="O68">
            <v>0</v>
          </cell>
          <cell r="P68" t="str">
            <v>Not Licensed</v>
          </cell>
          <cell r="Q68">
            <v>0</v>
          </cell>
          <cell r="R68">
            <v>0</v>
          </cell>
        </row>
        <row r="69">
          <cell r="B69" t="str">
            <v>151121</v>
          </cell>
          <cell r="C69" t="str">
            <v>Computer Systems Analysts</v>
          </cell>
          <cell r="D69">
            <v>0</v>
          </cell>
          <cell r="E69" t="str">
            <v>Bachelor's degree</v>
          </cell>
          <cell r="F69" t="str">
            <v>BA+</v>
          </cell>
          <cell r="G69">
            <v>83005</v>
          </cell>
          <cell r="H69">
            <v>0</v>
          </cell>
          <cell r="I69">
            <v>0</v>
          </cell>
          <cell r="J69">
            <v>0</v>
          </cell>
          <cell r="K69">
            <v>0</v>
          </cell>
          <cell r="L69">
            <v>12</v>
          </cell>
          <cell r="M69">
            <v>12</v>
          </cell>
          <cell r="N69">
            <v>0</v>
          </cell>
          <cell r="O69">
            <v>6</v>
          </cell>
          <cell r="P69" t="str">
            <v>Not Licensed</v>
          </cell>
          <cell r="Q69">
            <v>0</v>
          </cell>
          <cell r="R69">
            <v>0</v>
          </cell>
        </row>
        <row r="70">
          <cell r="B70" t="str">
            <v>151122</v>
          </cell>
          <cell r="C70" t="str">
            <v>Information Security Analysts</v>
          </cell>
          <cell r="D70">
            <v>0</v>
          </cell>
          <cell r="E70" t="str">
            <v>Bachelor's degree</v>
          </cell>
          <cell r="F70" t="str">
            <v>BA+</v>
          </cell>
          <cell r="G70">
            <v>0</v>
          </cell>
          <cell r="H70">
            <v>0</v>
          </cell>
          <cell r="I70">
            <v>0</v>
          </cell>
          <cell r="J70">
            <v>0</v>
          </cell>
          <cell r="K70">
            <v>0</v>
          </cell>
          <cell r="L70">
            <v>42</v>
          </cell>
          <cell r="M70">
            <v>42</v>
          </cell>
          <cell r="N70">
            <v>0</v>
          </cell>
          <cell r="O70">
            <v>0</v>
          </cell>
          <cell r="P70" t="str">
            <v>Not Licensed</v>
          </cell>
          <cell r="Q70">
            <v>0</v>
          </cell>
          <cell r="R70">
            <v>0</v>
          </cell>
        </row>
        <row r="71">
          <cell r="B71" t="str">
            <v>151131</v>
          </cell>
          <cell r="C71" t="str">
            <v>Computer Programmers</v>
          </cell>
          <cell r="D71">
            <v>0</v>
          </cell>
          <cell r="E71" t="str">
            <v>Bachelor's degree</v>
          </cell>
          <cell r="F71" t="str">
            <v>BA+</v>
          </cell>
          <cell r="G71">
            <v>93127</v>
          </cell>
          <cell r="H71">
            <v>0</v>
          </cell>
          <cell r="I71">
            <v>0</v>
          </cell>
          <cell r="J71">
            <v>0</v>
          </cell>
          <cell r="K71">
            <v>0</v>
          </cell>
          <cell r="L71">
            <v>6</v>
          </cell>
          <cell r="M71">
            <v>6</v>
          </cell>
          <cell r="N71">
            <v>0</v>
          </cell>
          <cell r="O71">
            <v>2</v>
          </cell>
          <cell r="P71" t="str">
            <v>Not Licensed</v>
          </cell>
          <cell r="Q71">
            <v>0</v>
          </cell>
          <cell r="R71">
            <v>0</v>
          </cell>
        </row>
        <row r="72">
          <cell r="B72" t="str">
            <v>151132</v>
          </cell>
          <cell r="C72" t="str">
            <v>Software Developers, Applications</v>
          </cell>
          <cell r="D72">
            <v>0</v>
          </cell>
          <cell r="E72" t="str">
            <v>Bachelor's degree</v>
          </cell>
          <cell r="F72" t="str">
            <v>BA+</v>
          </cell>
          <cell r="G72">
            <v>90548</v>
          </cell>
          <cell r="H72">
            <v>0</v>
          </cell>
          <cell r="I72">
            <v>0</v>
          </cell>
          <cell r="J72">
            <v>0</v>
          </cell>
          <cell r="K72">
            <v>0</v>
          </cell>
          <cell r="L72">
            <v>102</v>
          </cell>
          <cell r="M72">
            <v>102</v>
          </cell>
          <cell r="N72">
            <v>0</v>
          </cell>
          <cell r="O72">
            <v>3</v>
          </cell>
          <cell r="P72" t="str">
            <v>Not Licensed</v>
          </cell>
          <cell r="Q72">
            <v>0</v>
          </cell>
          <cell r="R72">
            <v>0</v>
          </cell>
        </row>
        <row r="73">
          <cell r="B73" t="str">
            <v>151133</v>
          </cell>
          <cell r="C73" t="str">
            <v>Software Developers, Systems Software</v>
          </cell>
          <cell r="D73">
            <v>0</v>
          </cell>
          <cell r="E73" t="str">
            <v>Bachelor's degree</v>
          </cell>
          <cell r="F73" t="str">
            <v>BA+</v>
          </cell>
          <cell r="G73">
            <v>107174</v>
          </cell>
          <cell r="H73">
            <v>0</v>
          </cell>
          <cell r="I73">
            <v>0</v>
          </cell>
          <cell r="J73">
            <v>0</v>
          </cell>
          <cell r="K73">
            <v>0</v>
          </cell>
          <cell r="L73">
            <v>1</v>
          </cell>
          <cell r="M73">
            <v>1</v>
          </cell>
          <cell r="N73">
            <v>0</v>
          </cell>
          <cell r="O73">
            <v>1</v>
          </cell>
          <cell r="P73" t="str">
            <v>Not Licensed</v>
          </cell>
          <cell r="Q73">
            <v>0</v>
          </cell>
          <cell r="R73">
            <v>0</v>
          </cell>
        </row>
        <row r="74">
          <cell r="B74" t="str">
            <v>151134</v>
          </cell>
          <cell r="C74" t="str">
            <v>Web Developers</v>
          </cell>
          <cell r="D74">
            <v>0</v>
          </cell>
          <cell r="E74" t="str">
            <v>Associate's degree</v>
          </cell>
          <cell r="F74" t="str">
            <v>Sub-BA</v>
          </cell>
          <cell r="G74">
            <v>69686</v>
          </cell>
          <cell r="H74">
            <v>0</v>
          </cell>
          <cell r="I74">
            <v>0</v>
          </cell>
          <cell r="J74">
            <v>0</v>
          </cell>
          <cell r="K74">
            <v>0</v>
          </cell>
          <cell r="L74">
            <v>12</v>
          </cell>
          <cell r="M74">
            <v>12</v>
          </cell>
          <cell r="N74">
            <v>0</v>
          </cell>
          <cell r="O74">
            <v>7</v>
          </cell>
          <cell r="P74" t="str">
            <v>Not Licensed</v>
          </cell>
          <cell r="Q74">
            <v>0</v>
          </cell>
          <cell r="R74">
            <v>0</v>
          </cell>
        </row>
        <row r="75">
          <cell r="B75" t="str">
            <v>151141</v>
          </cell>
          <cell r="C75" t="str">
            <v>Database Administrators</v>
          </cell>
          <cell r="D75">
            <v>0</v>
          </cell>
          <cell r="E75" t="str">
            <v>Bachelor's degree</v>
          </cell>
          <cell r="F75" t="str">
            <v>BA+</v>
          </cell>
          <cell r="G75">
            <v>0</v>
          </cell>
          <cell r="H75">
            <v>0</v>
          </cell>
          <cell r="I75">
            <v>0</v>
          </cell>
          <cell r="J75">
            <v>0</v>
          </cell>
          <cell r="K75">
            <v>0</v>
          </cell>
          <cell r="L75">
            <v>4</v>
          </cell>
          <cell r="M75">
            <v>4</v>
          </cell>
          <cell r="N75">
            <v>0</v>
          </cell>
          <cell r="O75">
            <v>0</v>
          </cell>
          <cell r="P75" t="str">
            <v>Not Licensed</v>
          </cell>
          <cell r="Q75">
            <v>0</v>
          </cell>
          <cell r="R75">
            <v>0</v>
          </cell>
        </row>
        <row r="76">
          <cell r="B76" t="str">
            <v>151142</v>
          </cell>
          <cell r="C76" t="str">
            <v>Network and Computer Systems Administrators</v>
          </cell>
          <cell r="D76">
            <v>0</v>
          </cell>
          <cell r="E76" t="str">
            <v>Bachelor's degree</v>
          </cell>
          <cell r="F76" t="str">
            <v>BA+</v>
          </cell>
          <cell r="G76">
            <v>73296</v>
          </cell>
          <cell r="H76">
            <v>0</v>
          </cell>
          <cell r="I76">
            <v>0</v>
          </cell>
          <cell r="J76">
            <v>0</v>
          </cell>
          <cell r="K76">
            <v>0</v>
          </cell>
          <cell r="L76">
            <v>21</v>
          </cell>
          <cell r="M76">
            <v>21</v>
          </cell>
          <cell r="N76">
            <v>0</v>
          </cell>
          <cell r="O76">
            <v>4</v>
          </cell>
          <cell r="P76" t="str">
            <v>Not Licensed</v>
          </cell>
          <cell r="Q76">
            <v>0</v>
          </cell>
          <cell r="R76">
            <v>0</v>
          </cell>
        </row>
        <row r="77">
          <cell r="B77" t="str">
            <v>151143</v>
          </cell>
          <cell r="C77" t="str">
            <v>Computer Network Architects</v>
          </cell>
          <cell r="D77">
            <v>0</v>
          </cell>
          <cell r="E77" t="str">
            <v>Bachelor's degree</v>
          </cell>
          <cell r="F77" t="str">
            <v>BA+</v>
          </cell>
          <cell r="G77">
            <v>129031</v>
          </cell>
          <cell r="H77">
            <v>0</v>
          </cell>
          <cell r="I77">
            <v>0</v>
          </cell>
          <cell r="J77">
            <v>0</v>
          </cell>
          <cell r="K77">
            <v>0</v>
          </cell>
          <cell r="L77">
            <v>23</v>
          </cell>
          <cell r="M77">
            <v>23</v>
          </cell>
          <cell r="N77">
            <v>0</v>
          </cell>
          <cell r="O77">
            <v>0</v>
          </cell>
          <cell r="P77" t="str">
            <v>Not Licensed</v>
          </cell>
          <cell r="Q77">
            <v>0</v>
          </cell>
          <cell r="R77">
            <v>0</v>
          </cell>
        </row>
        <row r="78">
          <cell r="B78" t="str">
            <v>151151</v>
          </cell>
          <cell r="C78" t="str">
            <v>Computer User Support Specialists</v>
          </cell>
          <cell r="D78">
            <v>0</v>
          </cell>
          <cell r="E78" t="str">
            <v>Some college, no degree</v>
          </cell>
          <cell r="F78" t="str">
            <v>Sub-BA</v>
          </cell>
          <cell r="G78">
            <v>45451</v>
          </cell>
          <cell r="H78">
            <v>4</v>
          </cell>
          <cell r="I78">
            <v>200</v>
          </cell>
          <cell r="J78">
            <v>16</v>
          </cell>
          <cell r="K78">
            <v>17</v>
          </cell>
          <cell r="L78">
            <v>36</v>
          </cell>
          <cell r="M78">
            <v>23</v>
          </cell>
          <cell r="N78">
            <v>0</v>
          </cell>
          <cell r="O78">
            <v>3</v>
          </cell>
          <cell r="P78" t="str">
            <v>Not Licensed</v>
          </cell>
          <cell r="Q78">
            <v>0</v>
          </cell>
          <cell r="R78">
            <v>0</v>
          </cell>
        </row>
        <row r="79">
          <cell r="B79" t="str">
            <v>151152</v>
          </cell>
          <cell r="C79" t="str">
            <v>Computer Network Support Specialists</v>
          </cell>
          <cell r="D79">
            <v>0</v>
          </cell>
          <cell r="E79" t="str">
            <v>Associate's degree</v>
          </cell>
          <cell r="F79" t="str">
            <v>Sub-BA</v>
          </cell>
          <cell r="G79">
            <v>69691</v>
          </cell>
          <cell r="H79">
            <v>0</v>
          </cell>
          <cell r="I79">
            <v>0</v>
          </cell>
          <cell r="J79">
            <v>0</v>
          </cell>
          <cell r="K79">
            <v>0</v>
          </cell>
          <cell r="L79">
            <v>1</v>
          </cell>
          <cell r="M79">
            <v>1</v>
          </cell>
          <cell r="N79">
            <v>0</v>
          </cell>
          <cell r="O79">
            <v>2</v>
          </cell>
          <cell r="P79" t="str">
            <v>Not Licensed</v>
          </cell>
          <cell r="Q79">
            <v>0</v>
          </cell>
          <cell r="R79">
            <v>0</v>
          </cell>
        </row>
        <row r="80">
          <cell r="B80" t="str">
            <v>152011</v>
          </cell>
          <cell r="C80" t="str">
            <v>Actuaries</v>
          </cell>
          <cell r="D80">
            <v>0</v>
          </cell>
          <cell r="E80" t="str">
            <v>Bachelor's degree</v>
          </cell>
          <cell r="F80" t="str">
            <v>BA+</v>
          </cell>
          <cell r="G80">
            <v>0</v>
          </cell>
          <cell r="H80">
            <v>0</v>
          </cell>
          <cell r="I80">
            <v>0</v>
          </cell>
          <cell r="J80">
            <v>0</v>
          </cell>
          <cell r="K80">
            <v>0</v>
          </cell>
          <cell r="L80">
            <v>0</v>
          </cell>
          <cell r="M80">
            <v>0</v>
          </cell>
          <cell r="N80">
            <v>0</v>
          </cell>
          <cell r="O80">
            <v>0</v>
          </cell>
          <cell r="P80" t="str">
            <v>Not Licensed</v>
          </cell>
          <cell r="Q80">
            <v>0</v>
          </cell>
          <cell r="R80">
            <v>0</v>
          </cell>
        </row>
        <row r="81">
          <cell r="B81" t="str">
            <v>152021</v>
          </cell>
          <cell r="C81" t="str">
            <v>Mathematicians</v>
          </cell>
          <cell r="D81">
            <v>0</v>
          </cell>
          <cell r="E81" t="str">
            <v>Master's degree</v>
          </cell>
          <cell r="F81" t="str">
            <v>BA+</v>
          </cell>
          <cell r="G81">
            <v>0</v>
          </cell>
          <cell r="H81">
            <v>0</v>
          </cell>
          <cell r="I81">
            <v>0</v>
          </cell>
          <cell r="J81">
            <v>0</v>
          </cell>
          <cell r="K81">
            <v>0</v>
          </cell>
          <cell r="L81">
            <v>1</v>
          </cell>
          <cell r="M81">
            <v>1</v>
          </cell>
          <cell r="N81">
            <v>0</v>
          </cell>
          <cell r="O81">
            <v>0</v>
          </cell>
          <cell r="P81" t="str">
            <v>Not Licensed</v>
          </cell>
          <cell r="Q81">
            <v>0</v>
          </cell>
          <cell r="R81">
            <v>0</v>
          </cell>
        </row>
        <row r="82">
          <cell r="B82" t="str">
            <v>152031</v>
          </cell>
          <cell r="C82" t="str">
            <v>Operations Research Analysts</v>
          </cell>
          <cell r="D82">
            <v>0</v>
          </cell>
          <cell r="E82" t="str">
            <v>Bachelor's degree</v>
          </cell>
          <cell r="F82" t="str">
            <v>BA+</v>
          </cell>
          <cell r="G82">
            <v>0</v>
          </cell>
          <cell r="H82">
            <v>0</v>
          </cell>
          <cell r="I82">
            <v>0</v>
          </cell>
          <cell r="J82">
            <v>0</v>
          </cell>
          <cell r="K82">
            <v>0</v>
          </cell>
          <cell r="L82">
            <v>14</v>
          </cell>
          <cell r="M82">
            <v>14</v>
          </cell>
          <cell r="N82">
            <v>0</v>
          </cell>
          <cell r="O82">
            <v>1</v>
          </cell>
          <cell r="P82" t="str">
            <v>Not Licensed</v>
          </cell>
          <cell r="Q82">
            <v>0</v>
          </cell>
          <cell r="R82">
            <v>0</v>
          </cell>
        </row>
        <row r="83">
          <cell r="B83" t="str">
            <v>152041</v>
          </cell>
          <cell r="C83" t="str">
            <v>Statisticians</v>
          </cell>
          <cell r="D83">
            <v>0</v>
          </cell>
          <cell r="E83" t="str">
            <v>Master's degree</v>
          </cell>
          <cell r="F83" t="str">
            <v>BA+</v>
          </cell>
          <cell r="G83">
            <v>0</v>
          </cell>
          <cell r="H83">
            <v>0</v>
          </cell>
          <cell r="I83">
            <v>0</v>
          </cell>
          <cell r="J83">
            <v>0</v>
          </cell>
          <cell r="K83">
            <v>0</v>
          </cell>
          <cell r="L83">
            <v>3</v>
          </cell>
          <cell r="M83">
            <v>3</v>
          </cell>
          <cell r="N83">
            <v>0</v>
          </cell>
          <cell r="O83">
            <v>0</v>
          </cell>
          <cell r="P83" t="str">
            <v>Not Licensed</v>
          </cell>
          <cell r="Q83">
            <v>0</v>
          </cell>
          <cell r="R83">
            <v>0</v>
          </cell>
        </row>
        <row r="84">
          <cell r="B84" t="str">
            <v>152091</v>
          </cell>
          <cell r="C84" t="str">
            <v>Mathematical Technicians</v>
          </cell>
          <cell r="D84">
            <v>0</v>
          </cell>
          <cell r="E84">
            <v>0</v>
          </cell>
          <cell r="F84">
            <v>0</v>
          </cell>
          <cell r="G84">
            <v>0</v>
          </cell>
          <cell r="H84">
            <v>0</v>
          </cell>
          <cell r="I84">
            <v>0</v>
          </cell>
          <cell r="J84">
            <v>0</v>
          </cell>
          <cell r="K84">
            <v>0</v>
          </cell>
          <cell r="L84">
            <v>0</v>
          </cell>
          <cell r="M84">
            <v>0</v>
          </cell>
          <cell r="N84">
            <v>0</v>
          </cell>
          <cell r="O84">
            <v>0</v>
          </cell>
          <cell r="P84" t="str">
            <v>Not Licensed</v>
          </cell>
          <cell r="Q84">
            <v>0</v>
          </cell>
          <cell r="R84">
            <v>0</v>
          </cell>
        </row>
        <row r="85">
          <cell r="B85" t="str">
            <v>171011</v>
          </cell>
          <cell r="C85" t="str">
            <v>Architects, Except Landscape and Naval</v>
          </cell>
          <cell r="D85">
            <v>0</v>
          </cell>
          <cell r="E85" t="str">
            <v>Bachelor's degree</v>
          </cell>
          <cell r="F85" t="str">
            <v>BA+</v>
          </cell>
          <cell r="G85">
            <v>59762</v>
          </cell>
          <cell r="H85">
            <v>0</v>
          </cell>
          <cell r="I85">
            <v>0</v>
          </cell>
          <cell r="J85">
            <v>0</v>
          </cell>
          <cell r="K85">
            <v>0</v>
          </cell>
          <cell r="L85">
            <v>5</v>
          </cell>
          <cell r="M85">
            <v>5</v>
          </cell>
          <cell r="N85">
            <v>0</v>
          </cell>
          <cell r="O85">
            <v>0</v>
          </cell>
          <cell r="P85" t="str">
            <v>Licensed</v>
          </cell>
          <cell r="Q85">
            <v>52</v>
          </cell>
          <cell r="R85" t="str">
            <v xml:space="preserve"> 4,265</v>
          </cell>
        </row>
        <row r="86">
          <cell r="B86" t="str">
            <v>171012</v>
          </cell>
          <cell r="C86" t="str">
            <v>Landscape Architects</v>
          </cell>
          <cell r="D86">
            <v>0</v>
          </cell>
          <cell r="E86" t="str">
            <v>Bachelor's degree</v>
          </cell>
          <cell r="F86" t="str">
            <v>BA+</v>
          </cell>
          <cell r="G86">
            <v>62552</v>
          </cell>
          <cell r="H86">
            <v>0</v>
          </cell>
          <cell r="I86">
            <v>0</v>
          </cell>
          <cell r="J86">
            <v>0</v>
          </cell>
          <cell r="K86">
            <v>0</v>
          </cell>
          <cell r="L86">
            <v>1</v>
          </cell>
          <cell r="M86">
            <v>1</v>
          </cell>
          <cell r="N86">
            <v>0</v>
          </cell>
          <cell r="O86">
            <v>0</v>
          </cell>
          <cell r="P86" t="str">
            <v>Licensed</v>
          </cell>
          <cell r="Q86">
            <v>11</v>
          </cell>
          <cell r="R86">
            <v>539</v>
          </cell>
        </row>
        <row r="87">
          <cell r="B87" t="str">
            <v>171021</v>
          </cell>
          <cell r="C87" t="str">
            <v>Cartographers and Photogrammetrists</v>
          </cell>
          <cell r="D87">
            <v>0</v>
          </cell>
          <cell r="E87" t="str">
            <v>Bachelor's degree</v>
          </cell>
          <cell r="F87" t="str">
            <v>BA+</v>
          </cell>
          <cell r="G87">
            <v>0</v>
          </cell>
          <cell r="H87">
            <v>0</v>
          </cell>
          <cell r="I87">
            <v>0</v>
          </cell>
          <cell r="J87">
            <v>0</v>
          </cell>
          <cell r="K87">
            <v>0</v>
          </cell>
          <cell r="L87">
            <v>0</v>
          </cell>
          <cell r="M87">
            <v>0</v>
          </cell>
          <cell r="N87">
            <v>0</v>
          </cell>
          <cell r="O87">
            <v>0</v>
          </cell>
          <cell r="P87" t="str">
            <v>Not Licensed</v>
          </cell>
          <cell r="Q87">
            <v>0</v>
          </cell>
          <cell r="R87">
            <v>0</v>
          </cell>
        </row>
        <row r="88">
          <cell r="B88" t="str">
            <v>171022</v>
          </cell>
          <cell r="C88" t="str">
            <v>Surveyors</v>
          </cell>
          <cell r="D88">
            <v>0</v>
          </cell>
          <cell r="E88" t="str">
            <v>Bachelor's degree</v>
          </cell>
          <cell r="F88" t="str">
            <v>BA+</v>
          </cell>
          <cell r="G88">
            <v>0</v>
          </cell>
          <cell r="H88">
            <v>0</v>
          </cell>
          <cell r="I88">
            <v>0</v>
          </cell>
          <cell r="J88">
            <v>0</v>
          </cell>
          <cell r="K88">
            <v>0</v>
          </cell>
          <cell r="L88">
            <v>1</v>
          </cell>
          <cell r="M88">
            <v>1</v>
          </cell>
          <cell r="N88">
            <v>0</v>
          </cell>
          <cell r="O88">
            <v>1</v>
          </cell>
          <cell r="P88" t="str">
            <v>Licensed</v>
          </cell>
          <cell r="Q88">
            <v>18</v>
          </cell>
          <cell r="R88">
            <v>866</v>
          </cell>
        </row>
        <row r="89">
          <cell r="B89" t="str">
            <v>172011</v>
          </cell>
          <cell r="C89" t="str">
            <v>Aerospace Engineers</v>
          </cell>
          <cell r="D89">
            <v>0</v>
          </cell>
          <cell r="E89" t="str">
            <v>Bachelor's degree</v>
          </cell>
          <cell r="F89" t="str">
            <v>BA+</v>
          </cell>
          <cell r="G89">
            <v>0</v>
          </cell>
          <cell r="H89">
            <v>0</v>
          </cell>
          <cell r="I89">
            <v>0</v>
          </cell>
          <cell r="J89">
            <v>0</v>
          </cell>
          <cell r="K89">
            <v>0</v>
          </cell>
          <cell r="L89">
            <v>3</v>
          </cell>
          <cell r="M89">
            <v>3</v>
          </cell>
          <cell r="N89">
            <v>0</v>
          </cell>
          <cell r="O89">
            <v>1</v>
          </cell>
          <cell r="P89" t="str">
            <v>Not Licensed</v>
          </cell>
          <cell r="Q89">
            <v>0</v>
          </cell>
          <cell r="R89">
            <v>0</v>
          </cell>
        </row>
        <row r="90">
          <cell r="B90" t="str">
            <v>172021</v>
          </cell>
          <cell r="C90" t="str">
            <v>Agricultural Engineers</v>
          </cell>
          <cell r="D90">
            <v>0</v>
          </cell>
          <cell r="E90">
            <v>0</v>
          </cell>
          <cell r="F90">
            <v>0</v>
          </cell>
          <cell r="G90">
            <v>0</v>
          </cell>
          <cell r="H90">
            <v>0</v>
          </cell>
          <cell r="I90">
            <v>0</v>
          </cell>
          <cell r="J90">
            <v>0</v>
          </cell>
          <cell r="K90">
            <v>0</v>
          </cell>
          <cell r="L90">
            <v>0</v>
          </cell>
          <cell r="M90">
            <v>0</v>
          </cell>
          <cell r="N90">
            <v>0</v>
          </cell>
          <cell r="O90">
            <v>0</v>
          </cell>
          <cell r="P90" t="str">
            <v>Not Licensed</v>
          </cell>
          <cell r="Q90">
            <v>0</v>
          </cell>
          <cell r="R90">
            <v>0</v>
          </cell>
        </row>
        <row r="91">
          <cell r="B91" t="str">
            <v>172031</v>
          </cell>
          <cell r="C91" t="str">
            <v>Biomedical Engineers</v>
          </cell>
          <cell r="D91">
            <v>0</v>
          </cell>
          <cell r="E91" t="str">
            <v>Bachelor's degree</v>
          </cell>
          <cell r="F91" t="str">
            <v>BA+</v>
          </cell>
          <cell r="G91">
            <v>0</v>
          </cell>
          <cell r="H91">
            <v>0</v>
          </cell>
          <cell r="I91">
            <v>0</v>
          </cell>
          <cell r="J91">
            <v>0</v>
          </cell>
          <cell r="K91">
            <v>0</v>
          </cell>
          <cell r="L91">
            <v>0</v>
          </cell>
          <cell r="M91">
            <v>0</v>
          </cell>
          <cell r="N91">
            <v>0</v>
          </cell>
          <cell r="O91">
            <v>0</v>
          </cell>
          <cell r="P91" t="str">
            <v>Not Licensed</v>
          </cell>
          <cell r="Q91">
            <v>0</v>
          </cell>
          <cell r="R91">
            <v>0</v>
          </cell>
        </row>
        <row r="92">
          <cell r="B92" t="str">
            <v>172041</v>
          </cell>
          <cell r="C92" t="str">
            <v>Chemical Engineers</v>
          </cell>
          <cell r="D92">
            <v>0</v>
          </cell>
          <cell r="E92" t="str">
            <v>Bachelor's degree</v>
          </cell>
          <cell r="F92" t="str">
            <v>BA+</v>
          </cell>
          <cell r="G92">
            <v>0</v>
          </cell>
          <cell r="H92">
            <v>0</v>
          </cell>
          <cell r="I92">
            <v>0</v>
          </cell>
          <cell r="J92">
            <v>0</v>
          </cell>
          <cell r="K92">
            <v>0</v>
          </cell>
          <cell r="L92">
            <v>11</v>
          </cell>
          <cell r="M92">
            <v>11</v>
          </cell>
          <cell r="N92">
            <v>0</v>
          </cell>
          <cell r="O92">
            <v>1</v>
          </cell>
          <cell r="P92" t="str">
            <v>Not Licensed</v>
          </cell>
          <cell r="Q92">
            <v>0</v>
          </cell>
          <cell r="R92">
            <v>0</v>
          </cell>
        </row>
        <row r="93">
          <cell r="B93" t="str">
            <v>172051</v>
          </cell>
          <cell r="C93" t="str">
            <v>Civil Engineers</v>
          </cell>
          <cell r="D93">
            <v>0</v>
          </cell>
          <cell r="E93" t="str">
            <v>Bachelor's degree</v>
          </cell>
          <cell r="F93" t="str">
            <v>BA+</v>
          </cell>
          <cell r="G93">
            <v>83879</v>
          </cell>
          <cell r="H93">
            <v>4</v>
          </cell>
          <cell r="I93">
            <v>147</v>
          </cell>
          <cell r="J93">
            <v>12</v>
          </cell>
          <cell r="K93">
            <v>14</v>
          </cell>
          <cell r="L93">
            <v>8</v>
          </cell>
          <cell r="M93">
            <v>11</v>
          </cell>
          <cell r="N93">
            <v>0</v>
          </cell>
          <cell r="O93">
            <v>1</v>
          </cell>
          <cell r="P93" t="str">
            <v>Not Licensed</v>
          </cell>
          <cell r="Q93">
            <v>0</v>
          </cell>
          <cell r="R93">
            <v>0</v>
          </cell>
        </row>
        <row r="94">
          <cell r="B94" t="str">
            <v>172061</v>
          </cell>
          <cell r="C94" t="str">
            <v>Computer Hardware Engineers</v>
          </cell>
          <cell r="D94">
            <v>0</v>
          </cell>
          <cell r="E94" t="str">
            <v>Bachelor's degree</v>
          </cell>
          <cell r="F94" t="str">
            <v>BA+</v>
          </cell>
          <cell r="G94">
            <v>0</v>
          </cell>
          <cell r="H94">
            <v>0</v>
          </cell>
          <cell r="I94">
            <v>0</v>
          </cell>
          <cell r="J94">
            <v>0</v>
          </cell>
          <cell r="K94">
            <v>0</v>
          </cell>
          <cell r="L94">
            <v>3</v>
          </cell>
          <cell r="M94">
            <v>3</v>
          </cell>
          <cell r="N94">
            <v>0</v>
          </cell>
          <cell r="O94">
            <v>0</v>
          </cell>
          <cell r="P94" t="str">
            <v>Not Licensed</v>
          </cell>
          <cell r="Q94">
            <v>0</v>
          </cell>
          <cell r="R94">
            <v>0</v>
          </cell>
        </row>
        <row r="95">
          <cell r="B95" t="str">
            <v>172071</v>
          </cell>
          <cell r="C95" t="str">
            <v>Electrical Engineers</v>
          </cell>
          <cell r="D95">
            <v>0</v>
          </cell>
          <cell r="E95" t="str">
            <v>Bachelor's degree</v>
          </cell>
          <cell r="F95" t="str">
            <v>BA+</v>
          </cell>
          <cell r="G95">
            <v>76555</v>
          </cell>
          <cell r="H95">
            <v>0</v>
          </cell>
          <cell r="I95">
            <v>0</v>
          </cell>
          <cell r="J95">
            <v>0</v>
          </cell>
          <cell r="K95">
            <v>0</v>
          </cell>
          <cell r="L95">
            <v>54</v>
          </cell>
          <cell r="M95">
            <v>54</v>
          </cell>
          <cell r="N95">
            <v>0</v>
          </cell>
          <cell r="O95">
            <v>2</v>
          </cell>
          <cell r="P95" t="str">
            <v>Not Licensed</v>
          </cell>
          <cell r="Q95">
            <v>0</v>
          </cell>
          <cell r="R95">
            <v>0</v>
          </cell>
        </row>
        <row r="96">
          <cell r="B96" t="str">
            <v>172072</v>
          </cell>
          <cell r="C96" t="str">
            <v>Electronics Engineers, Except Computer</v>
          </cell>
          <cell r="D96">
            <v>0</v>
          </cell>
          <cell r="E96" t="str">
            <v>Bachelor's degree</v>
          </cell>
          <cell r="F96" t="str">
            <v>BA+</v>
          </cell>
          <cell r="G96">
            <v>0</v>
          </cell>
          <cell r="H96">
            <v>0</v>
          </cell>
          <cell r="I96">
            <v>0</v>
          </cell>
          <cell r="J96">
            <v>0</v>
          </cell>
          <cell r="K96">
            <v>0</v>
          </cell>
          <cell r="L96">
            <v>3</v>
          </cell>
          <cell r="M96">
            <v>3</v>
          </cell>
          <cell r="N96">
            <v>0</v>
          </cell>
          <cell r="O96">
            <v>0</v>
          </cell>
          <cell r="P96" t="str">
            <v>Not Licensed</v>
          </cell>
          <cell r="Q96">
            <v>0</v>
          </cell>
          <cell r="R96">
            <v>0</v>
          </cell>
        </row>
        <row r="97">
          <cell r="B97" t="str">
            <v>172081</v>
          </cell>
          <cell r="C97" t="str">
            <v>Environmental Engineers</v>
          </cell>
          <cell r="D97">
            <v>0</v>
          </cell>
          <cell r="E97" t="str">
            <v>Bachelor's degree</v>
          </cell>
          <cell r="F97" t="str">
            <v>BA+</v>
          </cell>
          <cell r="G97">
            <v>76196</v>
          </cell>
          <cell r="H97">
            <v>0</v>
          </cell>
          <cell r="I97">
            <v>0</v>
          </cell>
          <cell r="J97">
            <v>0</v>
          </cell>
          <cell r="K97">
            <v>0</v>
          </cell>
          <cell r="L97">
            <v>4</v>
          </cell>
          <cell r="M97">
            <v>4</v>
          </cell>
          <cell r="N97">
            <v>0</v>
          </cell>
          <cell r="O97">
            <v>0</v>
          </cell>
          <cell r="P97" t="str">
            <v>Not Licensed</v>
          </cell>
          <cell r="Q97">
            <v>0</v>
          </cell>
          <cell r="R97">
            <v>0</v>
          </cell>
        </row>
        <row r="98">
          <cell r="B98" t="str">
            <v>172111</v>
          </cell>
          <cell r="C98" t="str">
            <v>Health and Safety Engineers, Except Mining Safety Engineers and Inspectors</v>
          </cell>
          <cell r="D98">
            <v>0</v>
          </cell>
          <cell r="E98" t="str">
            <v>Bachelor's degree</v>
          </cell>
          <cell r="F98" t="str">
            <v>BA+</v>
          </cell>
          <cell r="G98">
            <v>75374</v>
          </cell>
          <cell r="H98">
            <v>0</v>
          </cell>
          <cell r="I98">
            <v>0</v>
          </cell>
          <cell r="J98">
            <v>0</v>
          </cell>
          <cell r="K98">
            <v>0</v>
          </cell>
          <cell r="L98">
            <v>1</v>
          </cell>
          <cell r="M98">
            <v>1</v>
          </cell>
          <cell r="N98">
            <v>0</v>
          </cell>
          <cell r="O98">
            <v>0</v>
          </cell>
          <cell r="P98" t="str">
            <v>Not Licensed</v>
          </cell>
          <cell r="Q98">
            <v>0</v>
          </cell>
          <cell r="R98">
            <v>0</v>
          </cell>
        </row>
        <row r="99">
          <cell r="B99" t="str">
            <v>172112</v>
          </cell>
          <cell r="C99" t="str">
            <v>Industrial Engineers</v>
          </cell>
          <cell r="D99">
            <v>0</v>
          </cell>
          <cell r="E99" t="str">
            <v>Bachelor's degree</v>
          </cell>
          <cell r="F99" t="str">
            <v>BA+</v>
          </cell>
          <cell r="G99">
            <v>97351</v>
          </cell>
          <cell r="H99">
            <v>4</v>
          </cell>
          <cell r="I99">
            <v>149</v>
          </cell>
          <cell r="J99">
            <v>13</v>
          </cell>
          <cell r="K99">
            <v>14</v>
          </cell>
          <cell r="L99">
            <v>10</v>
          </cell>
          <cell r="M99">
            <v>12</v>
          </cell>
          <cell r="N99">
            <v>0</v>
          </cell>
          <cell r="O99">
            <v>0</v>
          </cell>
          <cell r="P99" t="str">
            <v>Not Licensed</v>
          </cell>
          <cell r="Q99">
            <v>0</v>
          </cell>
          <cell r="R99">
            <v>0</v>
          </cell>
        </row>
        <row r="100">
          <cell r="B100" t="str">
            <v>172121</v>
          </cell>
          <cell r="C100" t="str">
            <v>Marine Engineers and Naval Architects</v>
          </cell>
          <cell r="D100">
            <v>0</v>
          </cell>
          <cell r="E100" t="str">
            <v>Bachelor's degree</v>
          </cell>
          <cell r="F100" t="str">
            <v>BA+</v>
          </cell>
          <cell r="G100">
            <v>0</v>
          </cell>
          <cell r="H100">
            <v>0</v>
          </cell>
          <cell r="I100">
            <v>0</v>
          </cell>
          <cell r="J100">
            <v>0</v>
          </cell>
          <cell r="K100">
            <v>0</v>
          </cell>
          <cell r="L100">
            <v>0</v>
          </cell>
          <cell r="M100">
            <v>0</v>
          </cell>
          <cell r="N100">
            <v>0</v>
          </cell>
          <cell r="O100">
            <v>0</v>
          </cell>
          <cell r="P100" t="str">
            <v>Not Licensed</v>
          </cell>
          <cell r="Q100">
            <v>0</v>
          </cell>
          <cell r="R100">
            <v>0</v>
          </cell>
        </row>
        <row r="101">
          <cell r="B101" t="str">
            <v>172131</v>
          </cell>
          <cell r="C101" t="str">
            <v>Materials Engineers</v>
          </cell>
          <cell r="D101">
            <v>0</v>
          </cell>
          <cell r="E101" t="str">
            <v>Bachelor's degree</v>
          </cell>
          <cell r="F101" t="str">
            <v>BA+</v>
          </cell>
          <cell r="G101">
            <v>0</v>
          </cell>
          <cell r="H101">
            <v>0</v>
          </cell>
          <cell r="I101">
            <v>0</v>
          </cell>
          <cell r="J101">
            <v>0</v>
          </cell>
          <cell r="K101">
            <v>0</v>
          </cell>
          <cell r="L101">
            <v>0</v>
          </cell>
          <cell r="M101">
            <v>0</v>
          </cell>
          <cell r="N101">
            <v>0</v>
          </cell>
          <cell r="O101">
            <v>0</v>
          </cell>
          <cell r="P101" t="str">
            <v>Not Licensed</v>
          </cell>
          <cell r="Q101">
            <v>0</v>
          </cell>
          <cell r="R101">
            <v>0</v>
          </cell>
        </row>
        <row r="102">
          <cell r="B102" t="str">
            <v>172141</v>
          </cell>
          <cell r="C102" t="str">
            <v>Mechanical Engineers</v>
          </cell>
          <cell r="D102">
            <v>0</v>
          </cell>
          <cell r="E102" t="str">
            <v>Bachelor's degree</v>
          </cell>
          <cell r="F102" t="str">
            <v>BA+</v>
          </cell>
          <cell r="G102">
            <v>76550</v>
          </cell>
          <cell r="H102">
            <v>4</v>
          </cell>
          <cell r="I102">
            <v>118</v>
          </cell>
          <cell r="J102">
            <v>7</v>
          </cell>
          <cell r="K102">
            <v>9</v>
          </cell>
          <cell r="L102">
            <v>53</v>
          </cell>
          <cell r="M102">
            <v>23</v>
          </cell>
          <cell r="N102">
            <v>0</v>
          </cell>
          <cell r="O102">
            <v>1</v>
          </cell>
          <cell r="P102" t="str">
            <v>Not Licensed</v>
          </cell>
          <cell r="Q102">
            <v>0</v>
          </cell>
          <cell r="R102">
            <v>0</v>
          </cell>
        </row>
        <row r="103">
          <cell r="B103" t="str">
            <v>172151</v>
          </cell>
          <cell r="C103" t="str">
            <v>Mining and Geological Engineers, Including Mining Safety Engineers</v>
          </cell>
          <cell r="D103">
            <v>0</v>
          </cell>
          <cell r="E103" t="str">
            <v>Bachelor's degree</v>
          </cell>
          <cell r="F103" t="str">
            <v>BA+</v>
          </cell>
          <cell r="G103">
            <v>0</v>
          </cell>
          <cell r="H103">
            <v>0</v>
          </cell>
          <cell r="I103">
            <v>0</v>
          </cell>
          <cell r="J103">
            <v>0</v>
          </cell>
          <cell r="K103">
            <v>0</v>
          </cell>
          <cell r="L103">
            <v>0</v>
          </cell>
          <cell r="M103">
            <v>0</v>
          </cell>
          <cell r="N103">
            <v>0</v>
          </cell>
          <cell r="O103">
            <v>0</v>
          </cell>
          <cell r="P103" t="str">
            <v>Not Licensed</v>
          </cell>
          <cell r="Q103">
            <v>0</v>
          </cell>
          <cell r="R103">
            <v>0</v>
          </cell>
        </row>
        <row r="104">
          <cell r="B104" t="str">
            <v>172161</v>
          </cell>
          <cell r="C104" t="str">
            <v>Nuclear Engineers</v>
          </cell>
          <cell r="D104">
            <v>0</v>
          </cell>
          <cell r="E104">
            <v>0</v>
          </cell>
          <cell r="F104">
            <v>0</v>
          </cell>
          <cell r="G104">
            <v>0</v>
          </cell>
          <cell r="H104">
            <v>0</v>
          </cell>
          <cell r="I104">
            <v>0</v>
          </cell>
          <cell r="J104">
            <v>0</v>
          </cell>
          <cell r="K104">
            <v>0</v>
          </cell>
          <cell r="L104">
            <v>3</v>
          </cell>
          <cell r="M104">
            <v>3</v>
          </cell>
          <cell r="N104">
            <v>0</v>
          </cell>
          <cell r="O104">
            <v>0</v>
          </cell>
          <cell r="P104" t="str">
            <v>Not Licensed</v>
          </cell>
          <cell r="Q104">
            <v>0</v>
          </cell>
          <cell r="R104">
            <v>0</v>
          </cell>
        </row>
        <row r="105">
          <cell r="B105" t="str">
            <v>172171</v>
          </cell>
          <cell r="C105" t="str">
            <v>Petroleum Engineers</v>
          </cell>
          <cell r="D105">
            <v>0</v>
          </cell>
          <cell r="E105">
            <v>0</v>
          </cell>
          <cell r="F105">
            <v>0</v>
          </cell>
          <cell r="G105">
            <v>0</v>
          </cell>
          <cell r="H105">
            <v>0</v>
          </cell>
          <cell r="I105">
            <v>0</v>
          </cell>
          <cell r="J105">
            <v>0</v>
          </cell>
          <cell r="K105">
            <v>0</v>
          </cell>
          <cell r="L105">
            <v>0</v>
          </cell>
          <cell r="M105">
            <v>0</v>
          </cell>
          <cell r="N105">
            <v>0</v>
          </cell>
          <cell r="O105">
            <v>0</v>
          </cell>
          <cell r="P105" t="str">
            <v>Not Licensed</v>
          </cell>
          <cell r="Q105">
            <v>0</v>
          </cell>
          <cell r="R105">
            <v>0</v>
          </cell>
        </row>
        <row r="106">
          <cell r="B106" t="str">
            <v>173011</v>
          </cell>
          <cell r="C106" t="str">
            <v>Architectural and Civil Drafters</v>
          </cell>
          <cell r="D106">
            <v>0</v>
          </cell>
          <cell r="E106" t="str">
            <v>Associate's degree</v>
          </cell>
          <cell r="F106" t="str">
            <v>Sub-BA</v>
          </cell>
          <cell r="G106">
            <v>42529</v>
          </cell>
          <cell r="H106">
            <v>0</v>
          </cell>
          <cell r="I106">
            <v>0</v>
          </cell>
          <cell r="J106">
            <v>0</v>
          </cell>
          <cell r="K106">
            <v>0</v>
          </cell>
          <cell r="L106">
            <v>2</v>
          </cell>
          <cell r="M106">
            <v>2</v>
          </cell>
          <cell r="N106">
            <v>127</v>
          </cell>
          <cell r="O106">
            <v>3</v>
          </cell>
          <cell r="P106" t="str">
            <v>Not Licensed</v>
          </cell>
          <cell r="Q106">
            <v>0</v>
          </cell>
          <cell r="R106">
            <v>0</v>
          </cell>
        </row>
        <row r="107">
          <cell r="B107" t="str">
            <v>173012</v>
          </cell>
          <cell r="C107" t="str">
            <v>Electrical and Electronics Drafters</v>
          </cell>
          <cell r="D107">
            <v>0</v>
          </cell>
          <cell r="E107" t="str">
            <v>Associate's degree</v>
          </cell>
          <cell r="F107" t="str">
            <v>Sub-BA</v>
          </cell>
          <cell r="G107">
            <v>0</v>
          </cell>
          <cell r="H107">
            <v>0</v>
          </cell>
          <cell r="I107">
            <v>0</v>
          </cell>
          <cell r="J107">
            <v>0</v>
          </cell>
          <cell r="K107">
            <v>0</v>
          </cell>
          <cell r="L107">
            <v>1</v>
          </cell>
          <cell r="M107">
            <v>1</v>
          </cell>
          <cell r="N107">
            <v>0</v>
          </cell>
          <cell r="O107">
            <v>0</v>
          </cell>
          <cell r="P107" t="str">
            <v>Not Licensed</v>
          </cell>
          <cell r="Q107">
            <v>0</v>
          </cell>
          <cell r="R107">
            <v>0</v>
          </cell>
        </row>
        <row r="108">
          <cell r="B108" t="str">
            <v>173013</v>
          </cell>
          <cell r="C108" t="str">
            <v>Mechanical Drafters</v>
          </cell>
          <cell r="D108">
            <v>0</v>
          </cell>
          <cell r="E108" t="str">
            <v>Associate's degree</v>
          </cell>
          <cell r="F108" t="str">
            <v>Sub-BA</v>
          </cell>
          <cell r="G108">
            <v>49159</v>
          </cell>
          <cell r="H108">
            <v>0</v>
          </cell>
          <cell r="I108">
            <v>0</v>
          </cell>
          <cell r="J108">
            <v>0</v>
          </cell>
          <cell r="K108">
            <v>0</v>
          </cell>
          <cell r="L108">
            <v>3</v>
          </cell>
          <cell r="M108">
            <v>3</v>
          </cell>
          <cell r="N108">
            <v>0</v>
          </cell>
          <cell r="O108">
            <v>3</v>
          </cell>
          <cell r="P108" t="str">
            <v>Not Licensed</v>
          </cell>
          <cell r="Q108">
            <v>0</v>
          </cell>
          <cell r="R108">
            <v>0</v>
          </cell>
        </row>
        <row r="109">
          <cell r="B109" t="str">
            <v>173021</v>
          </cell>
          <cell r="C109" t="str">
            <v>Aerospace Engineering and Operations Technicians</v>
          </cell>
          <cell r="D109">
            <v>0</v>
          </cell>
          <cell r="E109">
            <v>0</v>
          </cell>
          <cell r="F109">
            <v>0</v>
          </cell>
          <cell r="G109">
            <v>0</v>
          </cell>
          <cell r="H109">
            <v>0</v>
          </cell>
          <cell r="I109">
            <v>0</v>
          </cell>
          <cell r="J109">
            <v>0</v>
          </cell>
          <cell r="K109">
            <v>0</v>
          </cell>
          <cell r="L109">
            <v>0</v>
          </cell>
          <cell r="M109">
            <v>0</v>
          </cell>
          <cell r="N109">
            <v>0</v>
          </cell>
          <cell r="O109">
            <v>0</v>
          </cell>
          <cell r="P109" t="str">
            <v>Not Licensed</v>
          </cell>
          <cell r="Q109">
            <v>0</v>
          </cell>
          <cell r="R109">
            <v>0</v>
          </cell>
        </row>
        <row r="110">
          <cell r="B110" t="str">
            <v>173022</v>
          </cell>
          <cell r="C110" t="str">
            <v>Civil Engineering Technicians</v>
          </cell>
          <cell r="D110">
            <v>0</v>
          </cell>
          <cell r="E110" t="str">
            <v>Associate's degree</v>
          </cell>
          <cell r="F110" t="str">
            <v>Sub-BA</v>
          </cell>
          <cell r="G110">
            <v>0</v>
          </cell>
          <cell r="H110">
            <v>0</v>
          </cell>
          <cell r="I110">
            <v>0</v>
          </cell>
          <cell r="J110">
            <v>0</v>
          </cell>
          <cell r="K110">
            <v>0</v>
          </cell>
          <cell r="L110">
            <v>2</v>
          </cell>
          <cell r="M110">
            <v>2</v>
          </cell>
          <cell r="N110">
            <v>0</v>
          </cell>
          <cell r="O110">
            <v>1</v>
          </cell>
          <cell r="P110" t="str">
            <v>Not Licensed</v>
          </cell>
          <cell r="Q110">
            <v>0</v>
          </cell>
          <cell r="R110">
            <v>0</v>
          </cell>
        </row>
        <row r="111">
          <cell r="B111" t="str">
            <v>173023</v>
          </cell>
          <cell r="C111" t="str">
            <v>Electrical and Electronics Engineering Technicians</v>
          </cell>
          <cell r="D111">
            <v>0</v>
          </cell>
          <cell r="E111" t="str">
            <v>Associate's degree</v>
          </cell>
          <cell r="F111" t="str">
            <v>Sub-BA</v>
          </cell>
          <cell r="G111">
            <v>62453</v>
          </cell>
          <cell r="H111">
            <v>0</v>
          </cell>
          <cell r="I111">
            <v>0</v>
          </cell>
          <cell r="J111">
            <v>0</v>
          </cell>
          <cell r="K111">
            <v>0</v>
          </cell>
          <cell r="L111">
            <v>8</v>
          </cell>
          <cell r="M111">
            <v>8</v>
          </cell>
          <cell r="N111">
            <v>0</v>
          </cell>
          <cell r="O111">
            <v>4</v>
          </cell>
          <cell r="P111" t="str">
            <v>Not Licensed</v>
          </cell>
          <cell r="Q111">
            <v>0</v>
          </cell>
          <cell r="R111">
            <v>0</v>
          </cell>
        </row>
        <row r="112">
          <cell r="B112" t="str">
            <v>173024</v>
          </cell>
          <cell r="C112" t="str">
            <v>Electro-Mechanical Technicians</v>
          </cell>
          <cell r="D112">
            <v>0</v>
          </cell>
          <cell r="E112" t="str">
            <v>Associate's degree</v>
          </cell>
          <cell r="F112" t="str">
            <v>Sub-BA</v>
          </cell>
          <cell r="G112">
            <v>0</v>
          </cell>
          <cell r="H112">
            <v>0</v>
          </cell>
          <cell r="I112">
            <v>0</v>
          </cell>
          <cell r="J112">
            <v>0</v>
          </cell>
          <cell r="K112">
            <v>0</v>
          </cell>
          <cell r="L112">
            <v>2</v>
          </cell>
          <cell r="M112">
            <v>2</v>
          </cell>
          <cell r="N112">
            <v>1</v>
          </cell>
          <cell r="O112">
            <v>0</v>
          </cell>
          <cell r="P112" t="str">
            <v>Not Licensed</v>
          </cell>
          <cell r="Q112">
            <v>0</v>
          </cell>
          <cell r="R112">
            <v>0</v>
          </cell>
        </row>
        <row r="113">
          <cell r="B113" t="str">
            <v>173025</v>
          </cell>
          <cell r="C113" t="str">
            <v>Environmental Engineering Technicians</v>
          </cell>
          <cell r="D113">
            <v>0</v>
          </cell>
          <cell r="E113" t="str">
            <v>Associate's degree</v>
          </cell>
          <cell r="F113" t="str">
            <v>Sub-BA</v>
          </cell>
          <cell r="G113">
            <v>0</v>
          </cell>
          <cell r="H113">
            <v>0</v>
          </cell>
          <cell r="I113">
            <v>0</v>
          </cell>
          <cell r="J113">
            <v>0</v>
          </cell>
          <cell r="K113">
            <v>0</v>
          </cell>
          <cell r="L113">
            <v>0</v>
          </cell>
          <cell r="M113">
            <v>0</v>
          </cell>
          <cell r="N113">
            <v>33</v>
          </cell>
          <cell r="O113">
            <v>0</v>
          </cell>
          <cell r="P113" t="str">
            <v>Not Licensed</v>
          </cell>
          <cell r="Q113">
            <v>0</v>
          </cell>
          <cell r="R113">
            <v>0</v>
          </cell>
        </row>
        <row r="114">
          <cell r="B114" t="str">
            <v>173026</v>
          </cell>
          <cell r="C114" t="str">
            <v>Industrial Engineering Technicians</v>
          </cell>
          <cell r="D114">
            <v>0</v>
          </cell>
          <cell r="E114" t="str">
            <v>Associate's degree</v>
          </cell>
          <cell r="F114" t="str">
            <v>Sub-BA</v>
          </cell>
          <cell r="G114">
            <v>50228</v>
          </cell>
          <cell r="H114">
            <v>0</v>
          </cell>
          <cell r="I114">
            <v>0</v>
          </cell>
          <cell r="J114">
            <v>0</v>
          </cell>
          <cell r="K114">
            <v>0</v>
          </cell>
          <cell r="L114">
            <v>27</v>
          </cell>
          <cell r="M114">
            <v>27</v>
          </cell>
          <cell r="N114">
            <v>0</v>
          </cell>
          <cell r="O114">
            <v>1</v>
          </cell>
          <cell r="P114" t="str">
            <v>Not Licensed</v>
          </cell>
          <cell r="Q114">
            <v>0</v>
          </cell>
          <cell r="R114">
            <v>0</v>
          </cell>
        </row>
        <row r="115">
          <cell r="B115" t="str">
            <v>173027</v>
          </cell>
          <cell r="C115" t="str">
            <v>Mechanical Engineering Technicians</v>
          </cell>
          <cell r="D115">
            <v>0</v>
          </cell>
          <cell r="E115" t="str">
            <v>Associate's degree</v>
          </cell>
          <cell r="F115" t="str">
            <v>Sub-BA</v>
          </cell>
          <cell r="G115">
            <v>0</v>
          </cell>
          <cell r="H115">
            <v>0</v>
          </cell>
          <cell r="I115">
            <v>0</v>
          </cell>
          <cell r="J115">
            <v>0</v>
          </cell>
          <cell r="K115">
            <v>0</v>
          </cell>
          <cell r="L115">
            <v>1</v>
          </cell>
          <cell r="M115">
            <v>1</v>
          </cell>
          <cell r="N115">
            <v>0</v>
          </cell>
          <cell r="O115">
            <v>0</v>
          </cell>
          <cell r="P115" t="str">
            <v>Not Licensed</v>
          </cell>
          <cell r="Q115">
            <v>0</v>
          </cell>
          <cell r="R115">
            <v>0</v>
          </cell>
        </row>
        <row r="116">
          <cell r="B116" t="str">
            <v>173031</v>
          </cell>
          <cell r="C116" t="str">
            <v>Surveying and Mapping Technicians</v>
          </cell>
          <cell r="D116">
            <v>0</v>
          </cell>
          <cell r="E116" t="str">
            <v>High school diploma or equivalent</v>
          </cell>
          <cell r="F116" t="str">
            <v>HS and Below</v>
          </cell>
          <cell r="G116">
            <v>0</v>
          </cell>
          <cell r="H116">
            <v>0</v>
          </cell>
          <cell r="I116">
            <v>0</v>
          </cell>
          <cell r="J116">
            <v>0</v>
          </cell>
          <cell r="K116">
            <v>0</v>
          </cell>
          <cell r="L116">
            <v>1</v>
          </cell>
          <cell r="M116">
            <v>1</v>
          </cell>
          <cell r="N116">
            <v>0</v>
          </cell>
          <cell r="O116">
            <v>2</v>
          </cell>
          <cell r="P116" t="str">
            <v>Not Licensed</v>
          </cell>
          <cell r="Q116">
            <v>0</v>
          </cell>
          <cell r="R116">
            <v>0</v>
          </cell>
        </row>
        <row r="117">
          <cell r="B117" t="str">
            <v>191011</v>
          </cell>
          <cell r="C117" t="str">
            <v>Animal Scientists</v>
          </cell>
          <cell r="D117">
            <v>0</v>
          </cell>
          <cell r="E117">
            <v>0</v>
          </cell>
          <cell r="F117">
            <v>0</v>
          </cell>
          <cell r="G117">
            <v>0</v>
          </cell>
          <cell r="H117">
            <v>0</v>
          </cell>
          <cell r="I117">
            <v>0</v>
          </cell>
          <cell r="J117">
            <v>0</v>
          </cell>
          <cell r="K117">
            <v>0</v>
          </cell>
          <cell r="L117">
            <v>0</v>
          </cell>
          <cell r="M117">
            <v>0</v>
          </cell>
          <cell r="N117">
            <v>0</v>
          </cell>
          <cell r="O117">
            <v>0</v>
          </cell>
          <cell r="P117" t="str">
            <v>Not Licensed</v>
          </cell>
          <cell r="Q117">
            <v>0</v>
          </cell>
          <cell r="R117">
            <v>0</v>
          </cell>
        </row>
        <row r="118">
          <cell r="B118" t="str">
            <v>191012</v>
          </cell>
          <cell r="C118" t="str">
            <v>Food Scientists and Technologists</v>
          </cell>
          <cell r="D118">
            <v>0</v>
          </cell>
          <cell r="E118" t="str">
            <v>Bachelor's degree</v>
          </cell>
          <cell r="F118" t="str">
            <v>BA+</v>
          </cell>
          <cell r="G118">
            <v>0</v>
          </cell>
          <cell r="H118">
            <v>0</v>
          </cell>
          <cell r="I118">
            <v>0</v>
          </cell>
          <cell r="J118">
            <v>0</v>
          </cell>
          <cell r="K118">
            <v>0</v>
          </cell>
          <cell r="L118">
            <v>0</v>
          </cell>
          <cell r="M118">
            <v>0</v>
          </cell>
          <cell r="N118">
            <v>0</v>
          </cell>
          <cell r="O118">
            <v>0</v>
          </cell>
          <cell r="P118" t="str">
            <v>Not Licensed</v>
          </cell>
          <cell r="Q118">
            <v>0</v>
          </cell>
          <cell r="R118">
            <v>0</v>
          </cell>
        </row>
        <row r="119">
          <cell r="B119" t="str">
            <v>191013</v>
          </cell>
          <cell r="C119" t="str">
            <v>Soil and Plant Scientists</v>
          </cell>
          <cell r="D119">
            <v>0</v>
          </cell>
          <cell r="E119" t="str">
            <v>Bachelor's degree</v>
          </cell>
          <cell r="F119" t="str">
            <v>BA+</v>
          </cell>
          <cell r="G119">
            <v>0</v>
          </cell>
          <cell r="H119">
            <v>0</v>
          </cell>
          <cell r="I119">
            <v>0</v>
          </cell>
          <cell r="J119">
            <v>0</v>
          </cell>
          <cell r="K119">
            <v>0</v>
          </cell>
          <cell r="L119">
            <v>0</v>
          </cell>
          <cell r="M119">
            <v>0</v>
          </cell>
          <cell r="N119">
            <v>0</v>
          </cell>
          <cell r="O119">
            <v>3</v>
          </cell>
          <cell r="P119" t="str">
            <v>Not Licensed</v>
          </cell>
          <cell r="Q119">
            <v>0</v>
          </cell>
          <cell r="R119">
            <v>0</v>
          </cell>
        </row>
        <row r="120">
          <cell r="B120" t="str">
            <v>191021</v>
          </cell>
          <cell r="C120" t="str">
            <v>Biochemists and Biophysicists</v>
          </cell>
          <cell r="D120">
            <v>0</v>
          </cell>
          <cell r="E120" t="str">
            <v>Doctoral or professional degree</v>
          </cell>
          <cell r="F120" t="str">
            <v>BA+</v>
          </cell>
          <cell r="G120">
            <v>0</v>
          </cell>
          <cell r="H120">
            <v>0</v>
          </cell>
          <cell r="I120">
            <v>0</v>
          </cell>
          <cell r="J120">
            <v>0</v>
          </cell>
          <cell r="K120">
            <v>0</v>
          </cell>
          <cell r="L120">
            <v>0</v>
          </cell>
          <cell r="M120">
            <v>0</v>
          </cell>
          <cell r="N120">
            <v>0</v>
          </cell>
          <cell r="O120">
            <v>0</v>
          </cell>
          <cell r="P120" t="str">
            <v>Not Licensed</v>
          </cell>
          <cell r="Q120">
            <v>0</v>
          </cell>
          <cell r="R120">
            <v>0</v>
          </cell>
        </row>
        <row r="121">
          <cell r="B121" t="str">
            <v>191022</v>
          </cell>
          <cell r="C121" t="str">
            <v>Microbiologists</v>
          </cell>
          <cell r="D121">
            <v>0</v>
          </cell>
          <cell r="E121" t="str">
            <v>Bachelor's degree</v>
          </cell>
          <cell r="F121" t="str">
            <v>BA+</v>
          </cell>
          <cell r="G121">
            <v>0</v>
          </cell>
          <cell r="H121">
            <v>0</v>
          </cell>
          <cell r="I121">
            <v>0</v>
          </cell>
          <cell r="J121">
            <v>0</v>
          </cell>
          <cell r="K121">
            <v>0</v>
          </cell>
          <cell r="L121">
            <v>0</v>
          </cell>
          <cell r="M121">
            <v>0</v>
          </cell>
          <cell r="N121">
            <v>0</v>
          </cell>
          <cell r="O121">
            <v>0</v>
          </cell>
          <cell r="P121" t="str">
            <v>Not Licensed</v>
          </cell>
          <cell r="Q121">
            <v>0</v>
          </cell>
          <cell r="R121">
            <v>0</v>
          </cell>
        </row>
        <row r="122">
          <cell r="B122" t="str">
            <v>191023</v>
          </cell>
          <cell r="C122" t="str">
            <v>Zoologists and Wildlife Biologists</v>
          </cell>
          <cell r="D122">
            <v>0</v>
          </cell>
          <cell r="E122" t="str">
            <v>Bachelor's degree</v>
          </cell>
          <cell r="F122" t="str">
            <v>BA+</v>
          </cell>
          <cell r="G122">
            <v>0</v>
          </cell>
          <cell r="H122">
            <v>0</v>
          </cell>
          <cell r="I122">
            <v>0</v>
          </cell>
          <cell r="J122">
            <v>0</v>
          </cell>
          <cell r="K122">
            <v>0</v>
          </cell>
          <cell r="L122">
            <v>0</v>
          </cell>
          <cell r="M122">
            <v>0</v>
          </cell>
          <cell r="N122">
            <v>0</v>
          </cell>
          <cell r="O122">
            <v>0</v>
          </cell>
          <cell r="P122" t="str">
            <v>Not Licensed</v>
          </cell>
          <cell r="Q122">
            <v>0</v>
          </cell>
          <cell r="R122">
            <v>0</v>
          </cell>
        </row>
        <row r="123">
          <cell r="B123" t="str">
            <v>191031</v>
          </cell>
          <cell r="C123" t="str">
            <v>Conservation Scientists</v>
          </cell>
          <cell r="D123">
            <v>0</v>
          </cell>
          <cell r="E123" t="str">
            <v>Bachelor's degree</v>
          </cell>
          <cell r="F123" t="str">
            <v>BA+</v>
          </cell>
          <cell r="G123">
            <v>0</v>
          </cell>
          <cell r="H123">
            <v>0</v>
          </cell>
          <cell r="I123">
            <v>0</v>
          </cell>
          <cell r="J123">
            <v>0</v>
          </cell>
          <cell r="K123">
            <v>0</v>
          </cell>
          <cell r="L123">
            <v>2</v>
          </cell>
          <cell r="M123">
            <v>2</v>
          </cell>
          <cell r="N123">
            <v>0</v>
          </cell>
          <cell r="O123">
            <v>1</v>
          </cell>
          <cell r="P123" t="str">
            <v>Not Licensed</v>
          </cell>
          <cell r="Q123">
            <v>0</v>
          </cell>
          <cell r="R123">
            <v>0</v>
          </cell>
        </row>
        <row r="124">
          <cell r="B124" t="str">
            <v>191032</v>
          </cell>
          <cell r="C124" t="str">
            <v>Foresters</v>
          </cell>
          <cell r="D124">
            <v>0</v>
          </cell>
          <cell r="E124" t="str">
            <v>Bachelor's degree</v>
          </cell>
          <cell r="F124" t="str">
            <v>BA+</v>
          </cell>
          <cell r="G124">
            <v>0</v>
          </cell>
          <cell r="H124">
            <v>0</v>
          </cell>
          <cell r="I124">
            <v>0</v>
          </cell>
          <cell r="J124">
            <v>0</v>
          </cell>
          <cell r="K124">
            <v>0</v>
          </cell>
          <cell r="L124">
            <v>2</v>
          </cell>
          <cell r="M124">
            <v>2</v>
          </cell>
          <cell r="N124">
            <v>0</v>
          </cell>
          <cell r="O124">
            <v>0</v>
          </cell>
          <cell r="P124" t="str">
            <v>Not Licensed</v>
          </cell>
          <cell r="Q124">
            <v>0</v>
          </cell>
          <cell r="R124">
            <v>0</v>
          </cell>
        </row>
        <row r="125">
          <cell r="B125" t="str">
            <v>191041</v>
          </cell>
          <cell r="C125" t="str">
            <v>Epidemiologists</v>
          </cell>
          <cell r="D125">
            <v>0</v>
          </cell>
          <cell r="E125" t="str">
            <v>Master's degree</v>
          </cell>
          <cell r="F125" t="str">
            <v>BA+</v>
          </cell>
          <cell r="G125">
            <v>0</v>
          </cell>
          <cell r="H125">
            <v>0</v>
          </cell>
          <cell r="I125">
            <v>0</v>
          </cell>
          <cell r="J125">
            <v>0</v>
          </cell>
          <cell r="K125">
            <v>0</v>
          </cell>
          <cell r="L125">
            <v>0</v>
          </cell>
          <cell r="M125">
            <v>0</v>
          </cell>
          <cell r="N125">
            <v>0</v>
          </cell>
          <cell r="O125">
            <v>0</v>
          </cell>
          <cell r="P125" t="str">
            <v>Not Licensed</v>
          </cell>
          <cell r="Q125">
            <v>0</v>
          </cell>
          <cell r="R125">
            <v>0</v>
          </cell>
        </row>
        <row r="126">
          <cell r="B126" t="str">
            <v>191042</v>
          </cell>
          <cell r="C126" t="str">
            <v>Medical Scientists, Except Epidemiologists</v>
          </cell>
          <cell r="D126">
            <v>0</v>
          </cell>
          <cell r="E126" t="str">
            <v>Doctoral or professional degree</v>
          </cell>
          <cell r="F126" t="str">
            <v>BA+</v>
          </cell>
          <cell r="G126">
            <v>0</v>
          </cell>
          <cell r="H126">
            <v>0</v>
          </cell>
          <cell r="I126">
            <v>0</v>
          </cell>
          <cell r="J126">
            <v>0</v>
          </cell>
          <cell r="K126">
            <v>0</v>
          </cell>
          <cell r="L126">
            <v>10</v>
          </cell>
          <cell r="M126">
            <v>10</v>
          </cell>
          <cell r="N126">
            <v>0</v>
          </cell>
          <cell r="O126">
            <v>0</v>
          </cell>
          <cell r="P126" t="str">
            <v>Not Licensed</v>
          </cell>
          <cell r="Q126">
            <v>0</v>
          </cell>
          <cell r="R126">
            <v>0</v>
          </cell>
        </row>
        <row r="127">
          <cell r="B127" t="str">
            <v>192011</v>
          </cell>
          <cell r="C127" t="str">
            <v>Astronomers</v>
          </cell>
          <cell r="D127">
            <v>0</v>
          </cell>
          <cell r="E127">
            <v>0</v>
          </cell>
          <cell r="F127">
            <v>0</v>
          </cell>
          <cell r="G127">
            <v>0</v>
          </cell>
          <cell r="H127">
            <v>0</v>
          </cell>
          <cell r="I127">
            <v>0</v>
          </cell>
          <cell r="J127">
            <v>0</v>
          </cell>
          <cell r="K127">
            <v>0</v>
          </cell>
          <cell r="L127">
            <v>0</v>
          </cell>
          <cell r="M127">
            <v>0</v>
          </cell>
          <cell r="N127">
            <v>0</v>
          </cell>
          <cell r="O127">
            <v>0</v>
          </cell>
          <cell r="P127" t="str">
            <v>Not Licensed</v>
          </cell>
          <cell r="Q127">
            <v>0</v>
          </cell>
          <cell r="R127">
            <v>0</v>
          </cell>
        </row>
        <row r="128">
          <cell r="B128" t="str">
            <v>192012</v>
          </cell>
          <cell r="C128" t="str">
            <v>Physicists</v>
          </cell>
          <cell r="D128">
            <v>0</v>
          </cell>
          <cell r="E128" t="str">
            <v>Doctoral or professional degree</v>
          </cell>
          <cell r="F128" t="str">
            <v>BA+</v>
          </cell>
          <cell r="G128">
            <v>0</v>
          </cell>
          <cell r="H128">
            <v>0</v>
          </cell>
          <cell r="I128">
            <v>0</v>
          </cell>
          <cell r="J128">
            <v>0</v>
          </cell>
          <cell r="K128">
            <v>0</v>
          </cell>
          <cell r="L128">
            <v>3</v>
          </cell>
          <cell r="M128">
            <v>3</v>
          </cell>
          <cell r="N128">
            <v>0</v>
          </cell>
          <cell r="O128">
            <v>0</v>
          </cell>
          <cell r="P128" t="str">
            <v>Not Licensed</v>
          </cell>
          <cell r="Q128">
            <v>0</v>
          </cell>
          <cell r="R128">
            <v>0</v>
          </cell>
        </row>
        <row r="129">
          <cell r="B129" t="str">
            <v>192021</v>
          </cell>
          <cell r="C129" t="str">
            <v>Atmospheric and Space Scientists</v>
          </cell>
          <cell r="D129">
            <v>0</v>
          </cell>
          <cell r="E129" t="str">
            <v>Bachelor's degree</v>
          </cell>
          <cell r="F129" t="str">
            <v>BA+</v>
          </cell>
          <cell r="G129">
            <v>0</v>
          </cell>
          <cell r="H129">
            <v>0</v>
          </cell>
          <cell r="I129">
            <v>0</v>
          </cell>
          <cell r="J129">
            <v>0</v>
          </cell>
          <cell r="K129">
            <v>0</v>
          </cell>
          <cell r="L129">
            <v>0</v>
          </cell>
          <cell r="M129">
            <v>0</v>
          </cell>
          <cell r="N129">
            <v>0</v>
          </cell>
          <cell r="O129">
            <v>0</v>
          </cell>
          <cell r="P129" t="str">
            <v>Not Licensed</v>
          </cell>
          <cell r="Q129">
            <v>0</v>
          </cell>
          <cell r="R129">
            <v>0</v>
          </cell>
        </row>
        <row r="130">
          <cell r="B130" t="str">
            <v>192031</v>
          </cell>
          <cell r="C130" t="str">
            <v>Chemists</v>
          </cell>
          <cell r="D130">
            <v>0</v>
          </cell>
          <cell r="E130" t="str">
            <v>Bachelor's degree</v>
          </cell>
          <cell r="F130" t="str">
            <v>BA+</v>
          </cell>
          <cell r="G130">
            <v>51142</v>
          </cell>
          <cell r="H130">
            <v>0</v>
          </cell>
          <cell r="I130">
            <v>0</v>
          </cell>
          <cell r="J130">
            <v>0</v>
          </cell>
          <cell r="K130">
            <v>0</v>
          </cell>
          <cell r="L130">
            <v>2</v>
          </cell>
          <cell r="M130">
            <v>2</v>
          </cell>
          <cell r="N130">
            <v>0</v>
          </cell>
          <cell r="O130">
            <v>0</v>
          </cell>
          <cell r="P130" t="str">
            <v>Not Licensed</v>
          </cell>
          <cell r="Q130">
            <v>0</v>
          </cell>
          <cell r="R130">
            <v>0</v>
          </cell>
        </row>
        <row r="131">
          <cell r="B131" t="str">
            <v>192032</v>
          </cell>
          <cell r="C131" t="str">
            <v>Materials Scientists</v>
          </cell>
          <cell r="D131">
            <v>0</v>
          </cell>
          <cell r="E131" t="str">
            <v>Bachelor's degree</v>
          </cell>
          <cell r="F131" t="str">
            <v>BA+</v>
          </cell>
          <cell r="G131">
            <v>0</v>
          </cell>
          <cell r="H131">
            <v>0</v>
          </cell>
          <cell r="I131">
            <v>0</v>
          </cell>
          <cell r="J131">
            <v>0</v>
          </cell>
          <cell r="K131">
            <v>0</v>
          </cell>
          <cell r="L131">
            <v>1</v>
          </cell>
          <cell r="M131">
            <v>1</v>
          </cell>
          <cell r="N131">
            <v>0</v>
          </cell>
          <cell r="O131">
            <v>0</v>
          </cell>
          <cell r="P131" t="str">
            <v>Not Licensed</v>
          </cell>
          <cell r="Q131">
            <v>0</v>
          </cell>
          <cell r="R131">
            <v>0</v>
          </cell>
        </row>
        <row r="132">
          <cell r="B132" t="str">
            <v>192041</v>
          </cell>
          <cell r="C132" t="str">
            <v>Environmental Scientists and Specialists, Including Health</v>
          </cell>
          <cell r="D132">
            <v>0</v>
          </cell>
          <cell r="E132" t="str">
            <v>Bachelor's degree</v>
          </cell>
          <cell r="F132" t="str">
            <v>BA+</v>
          </cell>
          <cell r="G132">
            <v>49368</v>
          </cell>
          <cell r="H132">
            <v>0</v>
          </cell>
          <cell r="I132">
            <v>0</v>
          </cell>
          <cell r="J132">
            <v>0</v>
          </cell>
          <cell r="K132">
            <v>0</v>
          </cell>
          <cell r="L132">
            <v>1</v>
          </cell>
          <cell r="M132">
            <v>1</v>
          </cell>
          <cell r="N132">
            <v>0</v>
          </cell>
          <cell r="O132">
            <v>0</v>
          </cell>
          <cell r="P132" t="str">
            <v>Not Licensed</v>
          </cell>
          <cell r="Q132">
            <v>0</v>
          </cell>
          <cell r="R132">
            <v>0</v>
          </cell>
        </row>
        <row r="133">
          <cell r="B133" t="str">
            <v>192042</v>
          </cell>
          <cell r="C133" t="str">
            <v>Geoscientists, Except Hydrologists and Geographers</v>
          </cell>
          <cell r="D133">
            <v>0</v>
          </cell>
          <cell r="E133" t="str">
            <v>Bachelor's degree</v>
          </cell>
          <cell r="F133" t="str">
            <v>BA+</v>
          </cell>
          <cell r="G133">
            <v>0</v>
          </cell>
          <cell r="H133">
            <v>0</v>
          </cell>
          <cell r="I133">
            <v>0</v>
          </cell>
          <cell r="J133">
            <v>0</v>
          </cell>
          <cell r="K133">
            <v>0</v>
          </cell>
          <cell r="L133">
            <v>1</v>
          </cell>
          <cell r="M133">
            <v>1</v>
          </cell>
          <cell r="N133">
            <v>0</v>
          </cell>
          <cell r="O133">
            <v>0</v>
          </cell>
          <cell r="P133" t="str">
            <v>Not Licensed</v>
          </cell>
          <cell r="Q133">
            <v>0</v>
          </cell>
          <cell r="R133">
            <v>0</v>
          </cell>
        </row>
        <row r="134">
          <cell r="B134" t="str">
            <v>192043</v>
          </cell>
          <cell r="C134" t="str">
            <v>Hydrologists</v>
          </cell>
          <cell r="D134">
            <v>0</v>
          </cell>
          <cell r="E134" t="str">
            <v>Bachelor's degree</v>
          </cell>
          <cell r="F134" t="str">
            <v>BA+</v>
          </cell>
          <cell r="G134">
            <v>0</v>
          </cell>
          <cell r="H134">
            <v>0</v>
          </cell>
          <cell r="I134">
            <v>0</v>
          </cell>
          <cell r="J134">
            <v>0</v>
          </cell>
          <cell r="K134">
            <v>0</v>
          </cell>
          <cell r="L134">
            <v>0</v>
          </cell>
          <cell r="M134">
            <v>0</v>
          </cell>
          <cell r="N134">
            <v>0</v>
          </cell>
          <cell r="O134">
            <v>0</v>
          </cell>
          <cell r="P134" t="str">
            <v>Not Licensed</v>
          </cell>
          <cell r="Q134">
            <v>0</v>
          </cell>
          <cell r="R134">
            <v>0</v>
          </cell>
        </row>
        <row r="135">
          <cell r="B135" t="str">
            <v>193011</v>
          </cell>
          <cell r="C135" t="str">
            <v>Economists</v>
          </cell>
          <cell r="D135">
            <v>0</v>
          </cell>
          <cell r="E135" t="str">
            <v>Master's degree</v>
          </cell>
          <cell r="F135" t="str">
            <v>BA+</v>
          </cell>
          <cell r="G135">
            <v>0</v>
          </cell>
          <cell r="H135">
            <v>0</v>
          </cell>
          <cell r="I135">
            <v>0</v>
          </cell>
          <cell r="J135">
            <v>0</v>
          </cell>
          <cell r="K135">
            <v>0</v>
          </cell>
          <cell r="L135">
            <v>1</v>
          </cell>
          <cell r="M135">
            <v>1</v>
          </cell>
          <cell r="N135">
            <v>0</v>
          </cell>
          <cell r="O135">
            <v>0</v>
          </cell>
          <cell r="P135" t="str">
            <v>Not Licensed</v>
          </cell>
          <cell r="Q135">
            <v>0</v>
          </cell>
          <cell r="R135">
            <v>0</v>
          </cell>
        </row>
        <row r="136">
          <cell r="B136" t="str">
            <v>193022</v>
          </cell>
          <cell r="C136" t="str">
            <v>Survey Researchers</v>
          </cell>
          <cell r="D136">
            <v>0</v>
          </cell>
          <cell r="E136" t="str">
            <v>Master's degree</v>
          </cell>
          <cell r="F136" t="str">
            <v>BA+</v>
          </cell>
          <cell r="G136">
            <v>0</v>
          </cell>
          <cell r="H136">
            <v>0</v>
          </cell>
          <cell r="I136">
            <v>0</v>
          </cell>
          <cell r="J136">
            <v>0</v>
          </cell>
          <cell r="K136">
            <v>0</v>
          </cell>
          <cell r="L136">
            <v>0</v>
          </cell>
          <cell r="M136">
            <v>0</v>
          </cell>
          <cell r="N136">
            <v>0</v>
          </cell>
          <cell r="O136">
            <v>1</v>
          </cell>
          <cell r="P136" t="str">
            <v>Not Licensed</v>
          </cell>
          <cell r="Q136">
            <v>0</v>
          </cell>
          <cell r="R136">
            <v>0</v>
          </cell>
        </row>
        <row r="137">
          <cell r="B137" t="str">
            <v>193031</v>
          </cell>
          <cell r="C137" t="str">
            <v>Clinical, Counseling, and School Psychologists</v>
          </cell>
          <cell r="D137">
            <v>0</v>
          </cell>
          <cell r="E137" t="str">
            <v>Doctoral or professional degree</v>
          </cell>
          <cell r="F137" t="str">
            <v>BA+</v>
          </cell>
          <cell r="G137">
            <v>68582</v>
          </cell>
          <cell r="H137">
            <v>4</v>
          </cell>
          <cell r="I137">
            <v>172</v>
          </cell>
          <cell r="J137">
            <v>14</v>
          </cell>
          <cell r="K137">
            <v>12</v>
          </cell>
          <cell r="L137">
            <v>10</v>
          </cell>
          <cell r="M137">
            <v>12</v>
          </cell>
          <cell r="N137">
            <v>0</v>
          </cell>
          <cell r="O137">
            <v>1</v>
          </cell>
          <cell r="P137" t="str">
            <v>Not Licensed</v>
          </cell>
          <cell r="Q137">
            <v>0</v>
          </cell>
          <cell r="R137">
            <v>0</v>
          </cell>
        </row>
        <row r="138">
          <cell r="B138" t="str">
            <v>193032</v>
          </cell>
          <cell r="C138" t="str">
            <v>Industrial-Organizational Psychologists</v>
          </cell>
          <cell r="D138">
            <v>0</v>
          </cell>
          <cell r="E138" t="str">
            <v>Master's degree</v>
          </cell>
          <cell r="F138" t="str">
            <v>BA+</v>
          </cell>
          <cell r="G138">
            <v>0</v>
          </cell>
          <cell r="H138">
            <v>0</v>
          </cell>
          <cell r="I138">
            <v>0</v>
          </cell>
          <cell r="J138">
            <v>0</v>
          </cell>
          <cell r="K138">
            <v>0</v>
          </cell>
          <cell r="L138">
            <v>1</v>
          </cell>
          <cell r="M138">
            <v>1</v>
          </cell>
          <cell r="N138">
            <v>0</v>
          </cell>
          <cell r="O138">
            <v>0</v>
          </cell>
          <cell r="P138" t="str">
            <v>Not Licensed</v>
          </cell>
          <cell r="Q138">
            <v>0</v>
          </cell>
          <cell r="R138">
            <v>0</v>
          </cell>
        </row>
        <row r="139">
          <cell r="B139" t="str">
            <v>193041</v>
          </cell>
          <cell r="C139" t="str">
            <v>Sociologists</v>
          </cell>
          <cell r="D139">
            <v>0</v>
          </cell>
          <cell r="E139" t="str">
            <v>Master's degree</v>
          </cell>
          <cell r="F139" t="str">
            <v>BA+</v>
          </cell>
          <cell r="G139">
            <v>0</v>
          </cell>
          <cell r="H139">
            <v>0</v>
          </cell>
          <cell r="I139">
            <v>0</v>
          </cell>
          <cell r="J139">
            <v>0</v>
          </cell>
          <cell r="K139">
            <v>0</v>
          </cell>
          <cell r="L139">
            <v>1</v>
          </cell>
          <cell r="M139">
            <v>1</v>
          </cell>
          <cell r="N139">
            <v>0</v>
          </cell>
          <cell r="O139">
            <v>0</v>
          </cell>
          <cell r="P139" t="str">
            <v>Not Licensed</v>
          </cell>
          <cell r="Q139">
            <v>0</v>
          </cell>
          <cell r="R139">
            <v>0</v>
          </cell>
        </row>
        <row r="140">
          <cell r="B140" t="str">
            <v>193051</v>
          </cell>
          <cell r="C140" t="str">
            <v>Urban and Regional Planners</v>
          </cell>
          <cell r="D140">
            <v>0</v>
          </cell>
          <cell r="E140" t="str">
            <v>Master's degree</v>
          </cell>
          <cell r="F140" t="str">
            <v>BA+</v>
          </cell>
          <cell r="G140">
            <v>69005</v>
          </cell>
          <cell r="H140">
            <v>0</v>
          </cell>
          <cell r="I140">
            <v>0</v>
          </cell>
          <cell r="J140">
            <v>0</v>
          </cell>
          <cell r="K140">
            <v>0</v>
          </cell>
          <cell r="L140">
            <v>0</v>
          </cell>
          <cell r="M140">
            <v>0</v>
          </cell>
          <cell r="N140">
            <v>0</v>
          </cell>
          <cell r="O140">
            <v>1</v>
          </cell>
          <cell r="P140" t="str">
            <v>Not Licensed</v>
          </cell>
          <cell r="Q140">
            <v>0</v>
          </cell>
          <cell r="R140">
            <v>0</v>
          </cell>
        </row>
        <row r="141">
          <cell r="B141" t="str">
            <v>193091</v>
          </cell>
          <cell r="C141" t="str">
            <v>Anthropologists and Archeologists</v>
          </cell>
          <cell r="D141">
            <v>0</v>
          </cell>
          <cell r="E141" t="str">
            <v>Master's degree</v>
          </cell>
          <cell r="F141" t="str">
            <v>BA+</v>
          </cell>
          <cell r="G141">
            <v>0</v>
          </cell>
          <cell r="H141">
            <v>0</v>
          </cell>
          <cell r="I141">
            <v>0</v>
          </cell>
          <cell r="J141">
            <v>0</v>
          </cell>
          <cell r="K141">
            <v>0</v>
          </cell>
          <cell r="L141">
            <v>1</v>
          </cell>
          <cell r="M141">
            <v>1</v>
          </cell>
          <cell r="N141">
            <v>0</v>
          </cell>
          <cell r="O141">
            <v>0</v>
          </cell>
          <cell r="P141" t="str">
            <v>Not Licensed</v>
          </cell>
          <cell r="Q141">
            <v>0</v>
          </cell>
          <cell r="R141">
            <v>0</v>
          </cell>
        </row>
        <row r="142">
          <cell r="B142" t="str">
            <v>193092</v>
          </cell>
          <cell r="C142" t="str">
            <v>Geographers</v>
          </cell>
          <cell r="D142">
            <v>0</v>
          </cell>
          <cell r="E142">
            <v>0</v>
          </cell>
          <cell r="F142">
            <v>0</v>
          </cell>
          <cell r="G142">
            <v>0</v>
          </cell>
          <cell r="H142">
            <v>0</v>
          </cell>
          <cell r="I142">
            <v>0</v>
          </cell>
          <cell r="J142">
            <v>0</v>
          </cell>
          <cell r="K142">
            <v>0</v>
          </cell>
          <cell r="L142">
            <v>0</v>
          </cell>
          <cell r="M142">
            <v>0</v>
          </cell>
          <cell r="N142">
            <v>0</v>
          </cell>
          <cell r="O142">
            <v>0</v>
          </cell>
          <cell r="P142" t="str">
            <v>Not Licensed</v>
          </cell>
          <cell r="Q142">
            <v>0</v>
          </cell>
          <cell r="R142">
            <v>0</v>
          </cell>
        </row>
        <row r="143">
          <cell r="B143" t="str">
            <v>193093</v>
          </cell>
          <cell r="C143" t="str">
            <v>Historians</v>
          </cell>
          <cell r="D143">
            <v>0</v>
          </cell>
          <cell r="E143" t="str">
            <v>Master's degree</v>
          </cell>
          <cell r="F143" t="str">
            <v>BA+</v>
          </cell>
          <cell r="G143">
            <v>0</v>
          </cell>
          <cell r="H143">
            <v>0</v>
          </cell>
          <cell r="I143">
            <v>0</v>
          </cell>
          <cell r="J143">
            <v>0</v>
          </cell>
          <cell r="K143">
            <v>0</v>
          </cell>
          <cell r="L143">
            <v>0</v>
          </cell>
          <cell r="M143">
            <v>0</v>
          </cell>
          <cell r="N143">
            <v>0</v>
          </cell>
          <cell r="O143">
            <v>0</v>
          </cell>
          <cell r="P143" t="str">
            <v>Not Licensed</v>
          </cell>
          <cell r="Q143">
            <v>0</v>
          </cell>
          <cell r="R143">
            <v>0</v>
          </cell>
        </row>
        <row r="144">
          <cell r="B144" t="str">
            <v>193094</v>
          </cell>
          <cell r="C144" t="str">
            <v>Political Scientists</v>
          </cell>
          <cell r="D144">
            <v>0</v>
          </cell>
          <cell r="E144" t="str">
            <v>Master's degree</v>
          </cell>
          <cell r="F144" t="str">
            <v>BA+</v>
          </cell>
          <cell r="G144">
            <v>0</v>
          </cell>
          <cell r="H144">
            <v>0</v>
          </cell>
          <cell r="I144">
            <v>0</v>
          </cell>
          <cell r="J144">
            <v>0</v>
          </cell>
          <cell r="K144">
            <v>0</v>
          </cell>
          <cell r="L144">
            <v>2</v>
          </cell>
          <cell r="M144">
            <v>2</v>
          </cell>
          <cell r="N144">
            <v>0</v>
          </cell>
          <cell r="O144">
            <v>0</v>
          </cell>
          <cell r="P144" t="str">
            <v>Not Licensed</v>
          </cell>
          <cell r="Q144">
            <v>0</v>
          </cell>
          <cell r="R144">
            <v>0</v>
          </cell>
        </row>
        <row r="145">
          <cell r="B145" t="str">
            <v>194011</v>
          </cell>
          <cell r="C145" t="str">
            <v>Agricultural and Food Science Technicians</v>
          </cell>
          <cell r="D145">
            <v>0</v>
          </cell>
          <cell r="E145" t="str">
            <v>Associate's degree</v>
          </cell>
          <cell r="F145" t="str">
            <v>Sub-BA</v>
          </cell>
          <cell r="G145">
            <v>0</v>
          </cell>
          <cell r="H145">
            <v>0</v>
          </cell>
          <cell r="I145">
            <v>0</v>
          </cell>
          <cell r="J145">
            <v>0</v>
          </cell>
          <cell r="K145">
            <v>0</v>
          </cell>
          <cell r="L145">
            <v>2</v>
          </cell>
          <cell r="M145">
            <v>2</v>
          </cell>
          <cell r="N145">
            <v>0</v>
          </cell>
          <cell r="O145">
            <v>0</v>
          </cell>
          <cell r="P145" t="str">
            <v>Not Licensed</v>
          </cell>
          <cell r="Q145">
            <v>0</v>
          </cell>
          <cell r="R145">
            <v>0</v>
          </cell>
        </row>
        <row r="146">
          <cell r="B146" t="str">
            <v>194021</v>
          </cell>
          <cell r="C146" t="str">
            <v>Biological Technicians</v>
          </cell>
          <cell r="D146">
            <v>0</v>
          </cell>
          <cell r="E146" t="str">
            <v>Bachelor's degree</v>
          </cell>
          <cell r="F146" t="str">
            <v>BA+</v>
          </cell>
          <cell r="G146">
            <v>0</v>
          </cell>
          <cell r="H146">
            <v>0</v>
          </cell>
          <cell r="I146">
            <v>0</v>
          </cell>
          <cell r="J146">
            <v>0</v>
          </cell>
          <cell r="K146">
            <v>0</v>
          </cell>
          <cell r="L146">
            <v>2</v>
          </cell>
          <cell r="M146">
            <v>2</v>
          </cell>
          <cell r="N146">
            <v>0</v>
          </cell>
          <cell r="O146">
            <v>1</v>
          </cell>
          <cell r="P146" t="str">
            <v>Not Licensed</v>
          </cell>
          <cell r="Q146">
            <v>0</v>
          </cell>
          <cell r="R146">
            <v>0</v>
          </cell>
        </row>
        <row r="147">
          <cell r="B147" t="str">
            <v>194031</v>
          </cell>
          <cell r="C147" t="str">
            <v>Chemical Technicians</v>
          </cell>
          <cell r="D147">
            <v>0</v>
          </cell>
          <cell r="E147" t="str">
            <v>Associate's degree</v>
          </cell>
          <cell r="F147" t="str">
            <v>Sub-BA</v>
          </cell>
          <cell r="G147">
            <v>54371</v>
          </cell>
          <cell r="H147">
            <v>0</v>
          </cell>
          <cell r="I147">
            <v>0</v>
          </cell>
          <cell r="J147">
            <v>0</v>
          </cell>
          <cell r="K147">
            <v>0</v>
          </cell>
          <cell r="L147">
            <v>6</v>
          </cell>
          <cell r="M147">
            <v>6</v>
          </cell>
          <cell r="N147">
            <v>0</v>
          </cell>
          <cell r="O147">
            <v>0</v>
          </cell>
          <cell r="P147" t="str">
            <v>Not Licensed</v>
          </cell>
          <cell r="Q147">
            <v>0</v>
          </cell>
          <cell r="R147">
            <v>0</v>
          </cell>
        </row>
        <row r="148">
          <cell r="B148" t="str">
            <v>194041</v>
          </cell>
          <cell r="C148" t="str">
            <v>Geological and Petroleum Technicians</v>
          </cell>
          <cell r="D148">
            <v>0</v>
          </cell>
          <cell r="E148" t="str">
            <v>Associate's degree</v>
          </cell>
          <cell r="F148" t="str">
            <v>Sub-BA</v>
          </cell>
          <cell r="G148">
            <v>0</v>
          </cell>
          <cell r="H148">
            <v>0</v>
          </cell>
          <cell r="I148">
            <v>0</v>
          </cell>
          <cell r="J148">
            <v>0</v>
          </cell>
          <cell r="K148">
            <v>0</v>
          </cell>
          <cell r="L148">
            <v>0</v>
          </cell>
          <cell r="M148">
            <v>0</v>
          </cell>
          <cell r="N148">
            <v>0</v>
          </cell>
          <cell r="O148">
            <v>0</v>
          </cell>
          <cell r="P148" t="str">
            <v>Not Licensed</v>
          </cell>
          <cell r="Q148">
            <v>0</v>
          </cell>
          <cell r="R148">
            <v>0</v>
          </cell>
        </row>
        <row r="149">
          <cell r="B149" t="str">
            <v>194051</v>
          </cell>
          <cell r="C149" t="str">
            <v>Nuclear Technicians</v>
          </cell>
          <cell r="D149">
            <v>0</v>
          </cell>
          <cell r="E149">
            <v>0</v>
          </cell>
          <cell r="F149">
            <v>0</v>
          </cell>
          <cell r="G149">
            <v>0</v>
          </cell>
          <cell r="H149">
            <v>0</v>
          </cell>
          <cell r="I149">
            <v>0</v>
          </cell>
          <cell r="J149">
            <v>0</v>
          </cell>
          <cell r="K149">
            <v>0</v>
          </cell>
          <cell r="L149">
            <v>0</v>
          </cell>
          <cell r="M149">
            <v>0</v>
          </cell>
          <cell r="N149">
            <v>0</v>
          </cell>
          <cell r="O149">
            <v>0</v>
          </cell>
          <cell r="P149" t="str">
            <v>Not Licensed</v>
          </cell>
          <cell r="Q149">
            <v>0</v>
          </cell>
          <cell r="R149">
            <v>0</v>
          </cell>
        </row>
        <row r="150">
          <cell r="B150" t="str">
            <v>194061</v>
          </cell>
          <cell r="C150" t="str">
            <v>Social Science Research Assistants</v>
          </cell>
          <cell r="D150">
            <v>0</v>
          </cell>
          <cell r="E150" t="str">
            <v>Bachelor's degree</v>
          </cell>
          <cell r="F150" t="str">
            <v>BA+</v>
          </cell>
          <cell r="G150">
            <v>0</v>
          </cell>
          <cell r="H150">
            <v>0</v>
          </cell>
          <cell r="I150">
            <v>0</v>
          </cell>
          <cell r="J150">
            <v>0</v>
          </cell>
          <cell r="K150">
            <v>0</v>
          </cell>
          <cell r="L150">
            <v>0</v>
          </cell>
          <cell r="M150">
            <v>0</v>
          </cell>
          <cell r="N150">
            <v>0</v>
          </cell>
          <cell r="O150">
            <v>0</v>
          </cell>
          <cell r="P150" t="str">
            <v>Not Licensed</v>
          </cell>
          <cell r="Q150">
            <v>0</v>
          </cell>
          <cell r="R150">
            <v>0</v>
          </cell>
        </row>
        <row r="151">
          <cell r="B151" t="str">
            <v>194091</v>
          </cell>
          <cell r="C151" t="str">
            <v>Environmental Science and Protection Technicians, Including Health</v>
          </cell>
          <cell r="D151">
            <v>0</v>
          </cell>
          <cell r="E151" t="str">
            <v>Associate's degree</v>
          </cell>
          <cell r="F151" t="str">
            <v>Sub-BA</v>
          </cell>
          <cell r="G151">
            <v>0</v>
          </cell>
          <cell r="H151">
            <v>0</v>
          </cell>
          <cell r="I151">
            <v>0</v>
          </cell>
          <cell r="J151">
            <v>0</v>
          </cell>
          <cell r="K151">
            <v>0</v>
          </cell>
          <cell r="L151">
            <v>2</v>
          </cell>
          <cell r="M151">
            <v>2</v>
          </cell>
          <cell r="N151">
            <v>0</v>
          </cell>
          <cell r="O151">
            <v>3</v>
          </cell>
          <cell r="P151" t="str">
            <v>Licensed</v>
          </cell>
          <cell r="Q151">
            <v>8</v>
          </cell>
          <cell r="R151">
            <v>316</v>
          </cell>
        </row>
        <row r="152">
          <cell r="B152" t="str">
            <v>194092</v>
          </cell>
          <cell r="C152" t="str">
            <v>Forensic Science Technicians</v>
          </cell>
          <cell r="D152">
            <v>0</v>
          </cell>
          <cell r="E152" t="str">
            <v>Bachelor's degree</v>
          </cell>
          <cell r="F152" t="str">
            <v>BA+</v>
          </cell>
          <cell r="G152">
            <v>0</v>
          </cell>
          <cell r="H152">
            <v>0</v>
          </cell>
          <cell r="I152">
            <v>0</v>
          </cell>
          <cell r="J152">
            <v>0</v>
          </cell>
          <cell r="K152">
            <v>0</v>
          </cell>
          <cell r="L152">
            <v>0</v>
          </cell>
          <cell r="M152">
            <v>0</v>
          </cell>
          <cell r="N152">
            <v>0</v>
          </cell>
          <cell r="O152">
            <v>0</v>
          </cell>
          <cell r="P152" t="str">
            <v>Not Licensed</v>
          </cell>
          <cell r="Q152">
            <v>0</v>
          </cell>
          <cell r="R152">
            <v>0</v>
          </cell>
        </row>
        <row r="153">
          <cell r="B153" t="str">
            <v>194093</v>
          </cell>
          <cell r="C153" t="str">
            <v>Forest and Conservation Technicians</v>
          </cell>
          <cell r="D153">
            <v>0</v>
          </cell>
          <cell r="E153" t="str">
            <v>Associate's degree</v>
          </cell>
          <cell r="F153" t="str">
            <v>Sub-BA</v>
          </cell>
          <cell r="G153">
            <v>0</v>
          </cell>
          <cell r="H153">
            <v>0</v>
          </cell>
          <cell r="I153">
            <v>0</v>
          </cell>
          <cell r="J153">
            <v>0</v>
          </cell>
          <cell r="K153">
            <v>0</v>
          </cell>
          <cell r="L153">
            <v>6</v>
          </cell>
          <cell r="M153">
            <v>6</v>
          </cell>
          <cell r="N153">
            <v>0</v>
          </cell>
          <cell r="O153">
            <v>7</v>
          </cell>
          <cell r="P153" t="str">
            <v>Not Licensed</v>
          </cell>
          <cell r="Q153">
            <v>0</v>
          </cell>
          <cell r="R153">
            <v>0</v>
          </cell>
        </row>
        <row r="154">
          <cell r="B154" t="str">
            <v>211011</v>
          </cell>
          <cell r="C154" t="str">
            <v>Substance Abuse and Behavioral Disorder Counselors</v>
          </cell>
          <cell r="D154">
            <v>0</v>
          </cell>
          <cell r="E154" t="str">
            <v>Bachelor's degree</v>
          </cell>
          <cell r="F154" t="str">
            <v>BA+</v>
          </cell>
          <cell r="G154">
            <v>31366</v>
          </cell>
          <cell r="H154">
            <v>2</v>
          </cell>
          <cell r="I154">
            <v>167</v>
          </cell>
          <cell r="J154">
            <v>26</v>
          </cell>
          <cell r="K154">
            <v>19</v>
          </cell>
          <cell r="L154">
            <v>1</v>
          </cell>
          <cell r="M154">
            <v>15</v>
          </cell>
          <cell r="N154">
            <v>0</v>
          </cell>
          <cell r="O154">
            <v>4</v>
          </cell>
          <cell r="P154" t="str">
            <v>Licensed</v>
          </cell>
          <cell r="Q154">
            <v>17</v>
          </cell>
          <cell r="R154" t="str">
            <v xml:space="preserve"> 2,083</v>
          </cell>
        </row>
        <row r="155">
          <cell r="B155" t="str">
            <v>211012</v>
          </cell>
          <cell r="C155" t="str">
            <v>Educational, Guidance, School, and Vocational Counselors</v>
          </cell>
          <cell r="D155">
            <v>0</v>
          </cell>
          <cell r="E155" t="str">
            <v>Master's degree</v>
          </cell>
          <cell r="F155" t="str">
            <v>BA+</v>
          </cell>
          <cell r="G155">
            <v>37239</v>
          </cell>
          <cell r="H155">
            <v>3</v>
          </cell>
          <cell r="I155">
            <v>226</v>
          </cell>
          <cell r="J155">
            <v>29</v>
          </cell>
          <cell r="K155">
            <v>24</v>
          </cell>
          <cell r="L155">
            <v>67</v>
          </cell>
          <cell r="M155">
            <v>40</v>
          </cell>
          <cell r="N155">
            <v>0</v>
          </cell>
          <cell r="O155">
            <v>4</v>
          </cell>
          <cell r="P155" t="str">
            <v>Licensed</v>
          </cell>
          <cell r="Q155">
            <v>3</v>
          </cell>
          <cell r="R155">
            <v>319</v>
          </cell>
        </row>
        <row r="156">
          <cell r="B156" t="str">
            <v>211013</v>
          </cell>
          <cell r="C156" t="str">
            <v>Marriage and Family Therapists</v>
          </cell>
          <cell r="D156">
            <v>0</v>
          </cell>
          <cell r="E156" t="str">
            <v>Master's degree</v>
          </cell>
          <cell r="F156" t="str">
            <v>BA+</v>
          </cell>
          <cell r="G156">
            <v>0</v>
          </cell>
          <cell r="H156">
            <v>0</v>
          </cell>
          <cell r="I156">
            <v>0</v>
          </cell>
          <cell r="J156">
            <v>0</v>
          </cell>
          <cell r="K156">
            <v>0</v>
          </cell>
          <cell r="L156">
            <v>7</v>
          </cell>
          <cell r="M156">
            <v>7</v>
          </cell>
          <cell r="N156">
            <v>0</v>
          </cell>
          <cell r="O156">
            <v>0</v>
          </cell>
          <cell r="P156" t="str">
            <v>Licensed</v>
          </cell>
          <cell r="Q156">
            <v>7</v>
          </cell>
          <cell r="R156">
            <v>618</v>
          </cell>
        </row>
        <row r="157">
          <cell r="B157" t="str">
            <v>211014</v>
          </cell>
          <cell r="C157" t="str">
            <v>Mental Health Counselors</v>
          </cell>
          <cell r="D157">
            <v>0</v>
          </cell>
          <cell r="E157">
            <v>0</v>
          </cell>
          <cell r="F157">
            <v>0</v>
          </cell>
          <cell r="G157">
            <v>38039</v>
          </cell>
          <cell r="H157">
            <v>0</v>
          </cell>
          <cell r="I157">
            <v>0</v>
          </cell>
          <cell r="J157">
            <v>0</v>
          </cell>
          <cell r="K157">
            <v>0</v>
          </cell>
          <cell r="L157">
            <v>17</v>
          </cell>
          <cell r="M157">
            <v>17</v>
          </cell>
          <cell r="N157">
            <v>0</v>
          </cell>
          <cell r="O157">
            <v>1</v>
          </cell>
          <cell r="P157" t="str">
            <v>Licensed</v>
          </cell>
          <cell r="Q157">
            <v>120</v>
          </cell>
          <cell r="R157" t="str">
            <v xml:space="preserve"> 6,449</v>
          </cell>
        </row>
        <row r="158">
          <cell r="B158" t="str">
            <v>211015</v>
          </cell>
          <cell r="C158" t="str">
            <v>Rehabilitation Counselors</v>
          </cell>
          <cell r="D158">
            <v>0</v>
          </cell>
          <cell r="E158" t="str">
            <v>Master's degree</v>
          </cell>
          <cell r="F158" t="str">
            <v>BA+</v>
          </cell>
          <cell r="G158">
            <v>41841</v>
          </cell>
          <cell r="H158">
            <v>0</v>
          </cell>
          <cell r="I158">
            <v>0</v>
          </cell>
          <cell r="J158">
            <v>0</v>
          </cell>
          <cell r="K158">
            <v>0</v>
          </cell>
          <cell r="L158">
            <v>5</v>
          </cell>
          <cell r="M158">
            <v>5</v>
          </cell>
          <cell r="N158">
            <v>0</v>
          </cell>
          <cell r="O158">
            <v>0</v>
          </cell>
          <cell r="P158" t="str">
            <v>Licensed</v>
          </cell>
          <cell r="Q158">
            <v>3</v>
          </cell>
          <cell r="R158">
            <v>212</v>
          </cell>
        </row>
        <row r="159">
          <cell r="B159" t="str">
            <v>211021</v>
          </cell>
          <cell r="C159" t="str">
            <v>Child, Family, and School Social Workers</v>
          </cell>
          <cell r="D159">
            <v>0</v>
          </cell>
          <cell r="E159" t="str">
            <v>Bachelor's degree</v>
          </cell>
          <cell r="F159" t="str">
            <v>BA+</v>
          </cell>
          <cell r="G159">
            <v>37112</v>
          </cell>
          <cell r="H159">
            <v>0</v>
          </cell>
          <cell r="I159">
            <v>0</v>
          </cell>
          <cell r="J159">
            <v>0</v>
          </cell>
          <cell r="K159">
            <v>0</v>
          </cell>
          <cell r="L159">
            <v>7</v>
          </cell>
          <cell r="M159">
            <v>7</v>
          </cell>
          <cell r="N159">
            <v>0</v>
          </cell>
          <cell r="O159">
            <v>4</v>
          </cell>
          <cell r="P159" t="str">
            <v>Licensed</v>
          </cell>
          <cell r="Q159">
            <v>184</v>
          </cell>
          <cell r="R159" t="str">
            <v xml:space="preserve"> 5,458</v>
          </cell>
        </row>
        <row r="160">
          <cell r="B160" t="str">
            <v>211022</v>
          </cell>
          <cell r="C160" t="str">
            <v>Healthcare Social Workers</v>
          </cell>
          <cell r="D160">
            <v>0</v>
          </cell>
          <cell r="E160" t="str">
            <v>Master's degree</v>
          </cell>
          <cell r="F160" t="str">
            <v>BA+</v>
          </cell>
          <cell r="G160">
            <v>49730</v>
          </cell>
          <cell r="H160">
            <v>4</v>
          </cell>
          <cell r="I160">
            <v>323</v>
          </cell>
          <cell r="J160">
            <v>34</v>
          </cell>
          <cell r="K160">
            <v>36</v>
          </cell>
          <cell r="L160">
            <v>8</v>
          </cell>
          <cell r="M160">
            <v>26</v>
          </cell>
          <cell r="N160">
            <v>0</v>
          </cell>
          <cell r="O160">
            <v>1</v>
          </cell>
          <cell r="P160" t="str">
            <v>Licensed</v>
          </cell>
          <cell r="Q160">
            <v>113</v>
          </cell>
          <cell r="R160" t="str">
            <v xml:space="preserve"> 5,211</v>
          </cell>
        </row>
        <row r="161">
          <cell r="B161" t="str">
            <v>211023</v>
          </cell>
          <cell r="C161" t="str">
            <v>Mental Health and Substance Abuse Social Workers</v>
          </cell>
          <cell r="D161">
            <v>0</v>
          </cell>
          <cell r="E161" t="str">
            <v>Bachelor's degree</v>
          </cell>
          <cell r="F161" t="str">
            <v>BA+</v>
          </cell>
          <cell r="G161">
            <v>32910</v>
          </cell>
          <cell r="H161">
            <v>3</v>
          </cell>
          <cell r="I161">
            <v>160</v>
          </cell>
          <cell r="J161">
            <v>20</v>
          </cell>
          <cell r="K161">
            <v>18</v>
          </cell>
          <cell r="L161">
            <v>4</v>
          </cell>
          <cell r="M161">
            <v>14</v>
          </cell>
          <cell r="N161">
            <v>0</v>
          </cell>
          <cell r="O161">
            <v>7</v>
          </cell>
          <cell r="P161" t="str">
            <v>Licensed</v>
          </cell>
          <cell r="Q161">
            <v>269</v>
          </cell>
          <cell r="R161" t="str">
            <v xml:space="preserve"> 12,706</v>
          </cell>
        </row>
        <row r="162">
          <cell r="B162" t="str">
            <v>211091</v>
          </cell>
          <cell r="C162" t="str">
            <v>Health Educators</v>
          </cell>
          <cell r="D162">
            <v>0</v>
          </cell>
          <cell r="E162" t="str">
            <v>Bachelor's degree</v>
          </cell>
          <cell r="F162" t="str">
            <v>BA+</v>
          </cell>
          <cell r="G162">
            <v>70216</v>
          </cell>
          <cell r="H162">
            <v>0</v>
          </cell>
          <cell r="I162">
            <v>0</v>
          </cell>
          <cell r="J162">
            <v>0</v>
          </cell>
          <cell r="K162">
            <v>0</v>
          </cell>
          <cell r="L162">
            <v>8</v>
          </cell>
          <cell r="M162">
            <v>8</v>
          </cell>
          <cell r="N162">
            <v>0</v>
          </cell>
          <cell r="O162">
            <v>0</v>
          </cell>
          <cell r="P162" t="str">
            <v>Not Licensed</v>
          </cell>
          <cell r="Q162">
            <v>0</v>
          </cell>
          <cell r="R162">
            <v>0</v>
          </cell>
        </row>
        <row r="163">
          <cell r="B163" t="str">
            <v>211092</v>
          </cell>
          <cell r="C163" t="str">
            <v>Probation Officers and Correctional Treatment Specialists</v>
          </cell>
          <cell r="D163">
            <v>0</v>
          </cell>
          <cell r="E163" t="str">
            <v>Bachelor's degree</v>
          </cell>
          <cell r="F163" t="str">
            <v>BA+</v>
          </cell>
          <cell r="G163">
            <v>0</v>
          </cell>
          <cell r="H163">
            <v>0</v>
          </cell>
          <cell r="I163">
            <v>0</v>
          </cell>
          <cell r="J163">
            <v>0</v>
          </cell>
          <cell r="K163">
            <v>0</v>
          </cell>
          <cell r="L163">
            <v>0</v>
          </cell>
          <cell r="M163">
            <v>0</v>
          </cell>
          <cell r="N163">
            <v>0</v>
          </cell>
          <cell r="O163">
            <v>0</v>
          </cell>
          <cell r="P163" t="str">
            <v>Not Licensed</v>
          </cell>
          <cell r="Q163">
            <v>0</v>
          </cell>
          <cell r="R163">
            <v>0</v>
          </cell>
        </row>
        <row r="164">
          <cell r="B164" t="str">
            <v>211093</v>
          </cell>
          <cell r="C164" t="str">
            <v>Social and Human Service Assistants</v>
          </cell>
          <cell r="D164">
            <v>0</v>
          </cell>
          <cell r="E164" t="str">
            <v>High school diploma or equivalent</v>
          </cell>
          <cell r="F164" t="str">
            <v>HS and Below</v>
          </cell>
          <cell r="G164">
            <v>33605</v>
          </cell>
          <cell r="H164">
            <v>3</v>
          </cell>
          <cell r="I164">
            <v>383</v>
          </cell>
          <cell r="J164">
            <v>49</v>
          </cell>
          <cell r="K164">
            <v>48</v>
          </cell>
          <cell r="L164">
            <v>11</v>
          </cell>
          <cell r="M164">
            <v>36</v>
          </cell>
          <cell r="N164">
            <v>0</v>
          </cell>
          <cell r="O164">
            <v>18</v>
          </cell>
          <cell r="P164" t="str">
            <v>Not Licensed</v>
          </cell>
          <cell r="Q164">
            <v>0</v>
          </cell>
          <cell r="R164">
            <v>0</v>
          </cell>
        </row>
        <row r="165">
          <cell r="B165" t="str">
            <v>211094</v>
          </cell>
          <cell r="C165" t="str">
            <v>Community Health Workers</v>
          </cell>
          <cell r="D165">
            <v>0</v>
          </cell>
          <cell r="E165" t="str">
            <v>High school diploma or equivalent</v>
          </cell>
          <cell r="F165" t="str">
            <v>HS and Below</v>
          </cell>
          <cell r="G165">
            <v>37967</v>
          </cell>
          <cell r="H165">
            <v>0</v>
          </cell>
          <cell r="I165">
            <v>107</v>
          </cell>
          <cell r="J165">
            <v>0</v>
          </cell>
          <cell r="K165">
            <v>15</v>
          </cell>
          <cell r="L165">
            <v>0</v>
          </cell>
          <cell r="M165">
            <v>15</v>
          </cell>
          <cell r="N165">
            <v>0</v>
          </cell>
          <cell r="O165">
            <v>2</v>
          </cell>
          <cell r="P165" t="str">
            <v>Not Licensed</v>
          </cell>
          <cell r="Q165">
            <v>0</v>
          </cell>
          <cell r="R165">
            <v>0</v>
          </cell>
        </row>
        <row r="166">
          <cell r="B166" t="str">
            <v>212011</v>
          </cell>
          <cell r="C166" t="str">
            <v>Clergy</v>
          </cell>
          <cell r="D166">
            <v>0</v>
          </cell>
          <cell r="E166" t="str">
            <v>Bachelor's degree</v>
          </cell>
          <cell r="F166" t="str">
            <v>BA+</v>
          </cell>
          <cell r="G166">
            <v>60065</v>
          </cell>
          <cell r="H166">
            <v>0</v>
          </cell>
          <cell r="I166">
            <v>0</v>
          </cell>
          <cell r="J166">
            <v>0</v>
          </cell>
          <cell r="K166">
            <v>0</v>
          </cell>
          <cell r="L166">
            <v>1</v>
          </cell>
          <cell r="M166">
            <v>1</v>
          </cell>
          <cell r="N166">
            <v>0</v>
          </cell>
          <cell r="O166">
            <v>0</v>
          </cell>
          <cell r="P166" t="str">
            <v>Not Licensed</v>
          </cell>
          <cell r="Q166">
            <v>0</v>
          </cell>
          <cell r="R166">
            <v>0</v>
          </cell>
        </row>
        <row r="167">
          <cell r="B167" t="str">
            <v>212021</v>
          </cell>
          <cell r="C167" t="str">
            <v>Directors, Religious Activities and Education</v>
          </cell>
          <cell r="D167">
            <v>0</v>
          </cell>
          <cell r="E167" t="str">
            <v>Bachelor's degree</v>
          </cell>
          <cell r="F167" t="str">
            <v>BA+</v>
          </cell>
          <cell r="G167">
            <v>0</v>
          </cell>
          <cell r="H167">
            <v>0</v>
          </cell>
          <cell r="I167">
            <v>0</v>
          </cell>
          <cell r="J167">
            <v>0</v>
          </cell>
          <cell r="K167">
            <v>0</v>
          </cell>
          <cell r="L167">
            <v>0</v>
          </cell>
          <cell r="M167">
            <v>0</v>
          </cell>
          <cell r="N167">
            <v>0</v>
          </cell>
          <cell r="O167">
            <v>0</v>
          </cell>
          <cell r="P167" t="str">
            <v>Not Licensed</v>
          </cell>
          <cell r="Q167">
            <v>0</v>
          </cell>
          <cell r="R167">
            <v>0</v>
          </cell>
        </row>
        <row r="168">
          <cell r="B168" t="str">
            <v>231011</v>
          </cell>
          <cell r="C168" t="str">
            <v>Lawyers</v>
          </cell>
          <cell r="D168">
            <v>0</v>
          </cell>
          <cell r="E168" t="str">
            <v>Doctoral or professional degree</v>
          </cell>
          <cell r="F168" t="str">
            <v>BA+</v>
          </cell>
          <cell r="G168">
            <v>100132</v>
          </cell>
          <cell r="H168">
            <v>4</v>
          </cell>
          <cell r="I168">
            <v>150</v>
          </cell>
          <cell r="J168">
            <v>8</v>
          </cell>
          <cell r="K168">
            <v>9</v>
          </cell>
          <cell r="L168">
            <v>28</v>
          </cell>
          <cell r="M168">
            <v>15</v>
          </cell>
          <cell r="N168">
            <v>0</v>
          </cell>
          <cell r="O168">
            <v>1</v>
          </cell>
          <cell r="P168" t="str">
            <v>Not Licensed</v>
          </cell>
          <cell r="Q168">
            <v>0</v>
          </cell>
          <cell r="R168">
            <v>0</v>
          </cell>
        </row>
        <row r="169">
          <cell r="B169" t="str">
            <v>231012</v>
          </cell>
          <cell r="C169" t="str">
            <v>Judicial Law Clerks</v>
          </cell>
          <cell r="D169">
            <v>0</v>
          </cell>
          <cell r="E169">
            <v>0</v>
          </cell>
          <cell r="F169">
            <v>0</v>
          </cell>
          <cell r="G169">
            <v>0</v>
          </cell>
          <cell r="H169">
            <v>0</v>
          </cell>
          <cell r="I169">
            <v>0</v>
          </cell>
          <cell r="J169">
            <v>0</v>
          </cell>
          <cell r="K169">
            <v>0</v>
          </cell>
          <cell r="L169">
            <v>0</v>
          </cell>
          <cell r="M169">
            <v>0</v>
          </cell>
          <cell r="N169">
            <v>0</v>
          </cell>
          <cell r="O169">
            <v>0</v>
          </cell>
          <cell r="P169" t="str">
            <v>Not Licensed</v>
          </cell>
          <cell r="Q169">
            <v>0</v>
          </cell>
          <cell r="R169">
            <v>0</v>
          </cell>
        </row>
        <row r="170">
          <cell r="B170" t="str">
            <v>231021</v>
          </cell>
          <cell r="C170" t="str">
            <v>Administrative Law Judges, Adjudicators, and Hearing Officers</v>
          </cell>
          <cell r="D170">
            <v>0</v>
          </cell>
          <cell r="E170" t="str">
            <v>Doctoral or professional degree</v>
          </cell>
          <cell r="F170" t="str">
            <v>BA+</v>
          </cell>
          <cell r="G170">
            <v>0</v>
          </cell>
          <cell r="H170">
            <v>0</v>
          </cell>
          <cell r="I170">
            <v>0</v>
          </cell>
          <cell r="J170">
            <v>0</v>
          </cell>
          <cell r="K170">
            <v>0</v>
          </cell>
          <cell r="L170">
            <v>4</v>
          </cell>
          <cell r="M170">
            <v>4</v>
          </cell>
          <cell r="N170">
            <v>0</v>
          </cell>
          <cell r="O170">
            <v>0</v>
          </cell>
          <cell r="P170" t="str">
            <v>Not Licensed</v>
          </cell>
          <cell r="Q170">
            <v>0</v>
          </cell>
          <cell r="R170">
            <v>0</v>
          </cell>
        </row>
        <row r="171">
          <cell r="B171" t="str">
            <v>231022</v>
          </cell>
          <cell r="C171" t="str">
            <v>Arbitrators, Mediators, and Conciliators</v>
          </cell>
          <cell r="D171">
            <v>0</v>
          </cell>
          <cell r="E171" t="str">
            <v>Bachelor's degree</v>
          </cell>
          <cell r="F171" t="str">
            <v>BA+</v>
          </cell>
          <cell r="G171">
            <v>0</v>
          </cell>
          <cell r="H171">
            <v>0</v>
          </cell>
          <cell r="I171">
            <v>0</v>
          </cell>
          <cell r="J171">
            <v>0</v>
          </cell>
          <cell r="K171">
            <v>0</v>
          </cell>
          <cell r="L171">
            <v>0</v>
          </cell>
          <cell r="M171">
            <v>0</v>
          </cell>
          <cell r="N171">
            <v>0</v>
          </cell>
          <cell r="O171">
            <v>0</v>
          </cell>
          <cell r="P171" t="str">
            <v>Not Licensed</v>
          </cell>
          <cell r="Q171">
            <v>0</v>
          </cell>
          <cell r="R171">
            <v>0</v>
          </cell>
        </row>
        <row r="172">
          <cell r="B172" t="str">
            <v>231023</v>
          </cell>
          <cell r="C172" t="str">
            <v>Judges, Magistrate Judges, and Magistrates</v>
          </cell>
          <cell r="D172">
            <v>0</v>
          </cell>
          <cell r="E172">
            <v>0</v>
          </cell>
          <cell r="F172">
            <v>0</v>
          </cell>
          <cell r="G172">
            <v>0</v>
          </cell>
          <cell r="H172">
            <v>0</v>
          </cell>
          <cell r="I172">
            <v>0</v>
          </cell>
          <cell r="J172">
            <v>0</v>
          </cell>
          <cell r="K172">
            <v>0</v>
          </cell>
          <cell r="L172">
            <v>0</v>
          </cell>
          <cell r="M172">
            <v>0</v>
          </cell>
          <cell r="N172">
            <v>0</v>
          </cell>
          <cell r="O172">
            <v>0</v>
          </cell>
          <cell r="P172" t="str">
            <v>Not Licensed</v>
          </cell>
          <cell r="Q172">
            <v>0</v>
          </cell>
          <cell r="R172">
            <v>0</v>
          </cell>
        </row>
        <row r="173">
          <cell r="B173" t="str">
            <v>232011</v>
          </cell>
          <cell r="C173" t="str">
            <v>Paralegals and Legal Assistants</v>
          </cell>
          <cell r="D173">
            <v>0</v>
          </cell>
          <cell r="E173" t="str">
            <v>Associate's degree</v>
          </cell>
          <cell r="F173" t="str">
            <v>Sub-BA</v>
          </cell>
          <cell r="G173">
            <v>39051</v>
          </cell>
          <cell r="H173">
            <v>0</v>
          </cell>
          <cell r="I173">
            <v>0</v>
          </cell>
          <cell r="J173">
            <v>0</v>
          </cell>
          <cell r="K173">
            <v>0</v>
          </cell>
          <cell r="L173">
            <v>2</v>
          </cell>
          <cell r="M173">
            <v>2</v>
          </cell>
          <cell r="N173">
            <v>0</v>
          </cell>
          <cell r="O173">
            <v>5</v>
          </cell>
          <cell r="P173" t="str">
            <v>Not Licensed</v>
          </cell>
          <cell r="Q173">
            <v>0</v>
          </cell>
          <cell r="R173">
            <v>0</v>
          </cell>
        </row>
        <row r="174">
          <cell r="B174" t="str">
            <v>232091</v>
          </cell>
          <cell r="C174" t="str">
            <v>Court Reporters</v>
          </cell>
          <cell r="D174">
            <v>0</v>
          </cell>
          <cell r="E174" t="str">
            <v>Postsecondary non-degree award</v>
          </cell>
          <cell r="F174" t="str">
            <v>Sub-BA</v>
          </cell>
          <cell r="G174">
            <v>0</v>
          </cell>
          <cell r="H174">
            <v>0</v>
          </cell>
          <cell r="I174">
            <v>0</v>
          </cell>
          <cell r="J174">
            <v>0</v>
          </cell>
          <cell r="K174">
            <v>0</v>
          </cell>
          <cell r="L174">
            <v>0</v>
          </cell>
          <cell r="M174">
            <v>0</v>
          </cell>
          <cell r="N174">
            <v>0</v>
          </cell>
          <cell r="O174">
            <v>0</v>
          </cell>
          <cell r="P174" t="str">
            <v>Not Licensed</v>
          </cell>
          <cell r="Q174">
            <v>0</v>
          </cell>
          <cell r="R174">
            <v>0</v>
          </cell>
        </row>
        <row r="175">
          <cell r="B175" t="str">
            <v>232093</v>
          </cell>
          <cell r="C175" t="str">
            <v>Title Examiners, Abstractors, and Searchers</v>
          </cell>
          <cell r="D175">
            <v>0</v>
          </cell>
          <cell r="E175" t="str">
            <v>High school diploma or equivalent</v>
          </cell>
          <cell r="F175" t="str">
            <v>HS and Below</v>
          </cell>
          <cell r="G175">
            <v>0</v>
          </cell>
          <cell r="H175">
            <v>0</v>
          </cell>
          <cell r="I175">
            <v>0</v>
          </cell>
          <cell r="J175">
            <v>0</v>
          </cell>
          <cell r="K175">
            <v>0</v>
          </cell>
          <cell r="L175">
            <v>0</v>
          </cell>
          <cell r="M175">
            <v>0</v>
          </cell>
          <cell r="N175">
            <v>0</v>
          </cell>
          <cell r="O175">
            <v>0</v>
          </cell>
          <cell r="P175" t="str">
            <v>Not Licensed</v>
          </cell>
          <cell r="Q175">
            <v>0</v>
          </cell>
          <cell r="R175">
            <v>0</v>
          </cell>
        </row>
        <row r="176">
          <cell r="B176" t="str">
            <v>251011</v>
          </cell>
          <cell r="C176" t="str">
            <v>Business Teachers, Postsecondary</v>
          </cell>
          <cell r="D176">
            <v>0</v>
          </cell>
          <cell r="E176" t="str">
            <v>Doctoral or professional degree</v>
          </cell>
          <cell r="F176" t="str">
            <v>BA+</v>
          </cell>
          <cell r="G176">
            <v>0</v>
          </cell>
          <cell r="H176">
            <v>0</v>
          </cell>
          <cell r="I176">
            <v>0</v>
          </cell>
          <cell r="J176">
            <v>0</v>
          </cell>
          <cell r="K176">
            <v>0</v>
          </cell>
          <cell r="L176">
            <v>1</v>
          </cell>
          <cell r="M176">
            <v>1</v>
          </cell>
          <cell r="N176">
            <v>0</v>
          </cell>
          <cell r="O176">
            <v>0</v>
          </cell>
          <cell r="P176" t="str">
            <v>Not Licensed</v>
          </cell>
          <cell r="Q176">
            <v>0</v>
          </cell>
          <cell r="R176">
            <v>0</v>
          </cell>
        </row>
        <row r="177">
          <cell r="B177" t="str">
            <v>251021</v>
          </cell>
          <cell r="C177" t="str">
            <v>Computer Science Teachers, Postsecondary</v>
          </cell>
          <cell r="D177">
            <v>0</v>
          </cell>
          <cell r="E177" t="str">
            <v>Doctoral or professional degree</v>
          </cell>
          <cell r="F177" t="str">
            <v>BA+</v>
          </cell>
          <cell r="G177">
            <v>0</v>
          </cell>
          <cell r="H177">
            <v>0</v>
          </cell>
          <cell r="I177">
            <v>0</v>
          </cell>
          <cell r="J177">
            <v>0</v>
          </cell>
          <cell r="K177">
            <v>0</v>
          </cell>
          <cell r="L177">
            <v>4</v>
          </cell>
          <cell r="M177">
            <v>4</v>
          </cell>
          <cell r="N177">
            <v>0</v>
          </cell>
          <cell r="O177">
            <v>0</v>
          </cell>
          <cell r="P177" t="str">
            <v>Not Licensed</v>
          </cell>
          <cell r="Q177">
            <v>0</v>
          </cell>
          <cell r="R177">
            <v>0</v>
          </cell>
        </row>
        <row r="178">
          <cell r="B178" t="str">
            <v>251022</v>
          </cell>
          <cell r="C178" t="str">
            <v>Mathematical Science Teachers, Postsecondary</v>
          </cell>
          <cell r="D178">
            <v>0</v>
          </cell>
          <cell r="E178" t="str">
            <v>Doctoral or professional degree</v>
          </cell>
          <cell r="F178" t="str">
            <v>BA+</v>
          </cell>
          <cell r="G178">
            <v>0</v>
          </cell>
          <cell r="H178">
            <v>0</v>
          </cell>
          <cell r="I178">
            <v>0</v>
          </cell>
          <cell r="J178">
            <v>0</v>
          </cell>
          <cell r="K178">
            <v>0</v>
          </cell>
          <cell r="L178">
            <v>5</v>
          </cell>
          <cell r="M178">
            <v>5</v>
          </cell>
          <cell r="N178">
            <v>0</v>
          </cell>
          <cell r="O178">
            <v>0</v>
          </cell>
          <cell r="P178" t="str">
            <v>Not Licensed</v>
          </cell>
          <cell r="Q178">
            <v>0</v>
          </cell>
          <cell r="R178">
            <v>0</v>
          </cell>
        </row>
        <row r="179">
          <cell r="B179" t="str">
            <v>251031</v>
          </cell>
          <cell r="C179" t="str">
            <v>Architecture Teachers, Postsecondary</v>
          </cell>
          <cell r="D179">
            <v>0</v>
          </cell>
          <cell r="E179" t="str">
            <v>Doctoral or professional degree</v>
          </cell>
          <cell r="F179" t="str">
            <v>BA+</v>
          </cell>
          <cell r="G179">
            <v>0</v>
          </cell>
          <cell r="H179">
            <v>0</v>
          </cell>
          <cell r="I179">
            <v>0</v>
          </cell>
          <cell r="J179">
            <v>0</v>
          </cell>
          <cell r="K179">
            <v>0</v>
          </cell>
          <cell r="L179">
            <v>0</v>
          </cell>
          <cell r="M179">
            <v>0</v>
          </cell>
          <cell r="N179">
            <v>0</v>
          </cell>
          <cell r="O179">
            <v>0</v>
          </cell>
          <cell r="P179" t="str">
            <v>Not Licensed</v>
          </cell>
          <cell r="Q179">
            <v>0</v>
          </cell>
          <cell r="R179">
            <v>0</v>
          </cell>
        </row>
        <row r="180">
          <cell r="B180" t="str">
            <v>251032</v>
          </cell>
          <cell r="C180" t="str">
            <v>Engineering Teachers, Postsecondary</v>
          </cell>
          <cell r="D180">
            <v>0</v>
          </cell>
          <cell r="E180" t="str">
            <v>Doctoral or professional degree</v>
          </cell>
          <cell r="F180" t="str">
            <v>BA+</v>
          </cell>
          <cell r="G180">
            <v>0</v>
          </cell>
          <cell r="H180">
            <v>0</v>
          </cell>
          <cell r="I180">
            <v>0</v>
          </cell>
          <cell r="J180">
            <v>0</v>
          </cell>
          <cell r="K180">
            <v>0</v>
          </cell>
          <cell r="L180">
            <v>0</v>
          </cell>
          <cell r="M180">
            <v>0</v>
          </cell>
          <cell r="N180">
            <v>0</v>
          </cell>
          <cell r="O180">
            <v>0</v>
          </cell>
          <cell r="P180" t="str">
            <v>Not Licensed</v>
          </cell>
          <cell r="Q180">
            <v>0</v>
          </cell>
          <cell r="R180">
            <v>0</v>
          </cell>
        </row>
        <row r="181">
          <cell r="B181" t="str">
            <v>251041</v>
          </cell>
          <cell r="C181" t="str">
            <v>Agricultural Sciences Teachers, Postsecondary</v>
          </cell>
          <cell r="D181">
            <v>0</v>
          </cell>
          <cell r="E181" t="str">
            <v>Doctoral or professional degree</v>
          </cell>
          <cell r="F181" t="str">
            <v>BA+</v>
          </cell>
          <cell r="G181">
            <v>0</v>
          </cell>
          <cell r="H181">
            <v>0</v>
          </cell>
          <cell r="I181">
            <v>0</v>
          </cell>
          <cell r="J181">
            <v>0</v>
          </cell>
          <cell r="K181">
            <v>0</v>
          </cell>
          <cell r="L181">
            <v>0</v>
          </cell>
          <cell r="M181">
            <v>0</v>
          </cell>
          <cell r="N181">
            <v>0</v>
          </cell>
          <cell r="O181">
            <v>0</v>
          </cell>
          <cell r="P181" t="str">
            <v>Not Licensed</v>
          </cell>
          <cell r="Q181">
            <v>0</v>
          </cell>
          <cell r="R181">
            <v>0</v>
          </cell>
        </row>
        <row r="182">
          <cell r="B182" t="str">
            <v>251042</v>
          </cell>
          <cell r="C182" t="str">
            <v>Biological Science Teachers, Postsecondary</v>
          </cell>
          <cell r="D182">
            <v>0</v>
          </cell>
          <cell r="E182" t="str">
            <v>Doctoral or professional degree</v>
          </cell>
          <cell r="F182" t="str">
            <v>BA+</v>
          </cell>
          <cell r="G182">
            <v>0</v>
          </cell>
          <cell r="H182">
            <v>0</v>
          </cell>
          <cell r="I182">
            <v>0</v>
          </cell>
          <cell r="J182">
            <v>0</v>
          </cell>
          <cell r="K182">
            <v>0</v>
          </cell>
          <cell r="L182">
            <v>5</v>
          </cell>
          <cell r="M182">
            <v>5</v>
          </cell>
          <cell r="N182">
            <v>0</v>
          </cell>
          <cell r="O182">
            <v>0</v>
          </cell>
          <cell r="P182" t="str">
            <v>Not Licensed</v>
          </cell>
          <cell r="Q182">
            <v>0</v>
          </cell>
          <cell r="R182">
            <v>0</v>
          </cell>
        </row>
        <row r="183">
          <cell r="B183" t="str">
            <v>251043</v>
          </cell>
          <cell r="C183" t="str">
            <v>Forestry and Conservation Science Teachers, Postsecondary</v>
          </cell>
          <cell r="D183">
            <v>0</v>
          </cell>
          <cell r="E183">
            <v>0</v>
          </cell>
          <cell r="F183">
            <v>0</v>
          </cell>
          <cell r="G183">
            <v>0</v>
          </cell>
          <cell r="H183">
            <v>0</v>
          </cell>
          <cell r="I183">
            <v>0</v>
          </cell>
          <cell r="J183">
            <v>0</v>
          </cell>
          <cell r="K183">
            <v>0</v>
          </cell>
          <cell r="L183">
            <v>0</v>
          </cell>
          <cell r="M183">
            <v>0</v>
          </cell>
          <cell r="N183">
            <v>0</v>
          </cell>
          <cell r="O183">
            <v>0</v>
          </cell>
          <cell r="P183" t="str">
            <v>Not Licensed</v>
          </cell>
          <cell r="Q183">
            <v>0</v>
          </cell>
          <cell r="R183">
            <v>0</v>
          </cell>
        </row>
        <row r="184">
          <cell r="B184" t="str">
            <v>251051</v>
          </cell>
          <cell r="C184" t="str">
            <v>Atmospheric, Earth, Marine, and Space Sciences Teachers, Postsecondary</v>
          </cell>
          <cell r="D184">
            <v>0</v>
          </cell>
          <cell r="E184" t="str">
            <v>Doctoral or professional degree</v>
          </cell>
          <cell r="F184" t="str">
            <v>BA+</v>
          </cell>
          <cell r="G184">
            <v>0</v>
          </cell>
          <cell r="H184">
            <v>0</v>
          </cell>
          <cell r="I184">
            <v>0</v>
          </cell>
          <cell r="J184">
            <v>0</v>
          </cell>
          <cell r="K184">
            <v>0</v>
          </cell>
          <cell r="L184">
            <v>0</v>
          </cell>
          <cell r="M184">
            <v>0</v>
          </cell>
          <cell r="N184">
            <v>0</v>
          </cell>
          <cell r="O184">
            <v>0</v>
          </cell>
          <cell r="P184" t="str">
            <v>Not Licensed</v>
          </cell>
          <cell r="Q184">
            <v>0</v>
          </cell>
          <cell r="R184">
            <v>0</v>
          </cell>
        </row>
        <row r="185">
          <cell r="B185" t="str">
            <v>251052</v>
          </cell>
          <cell r="C185" t="str">
            <v>Chemistry Teachers, Postsecondary</v>
          </cell>
          <cell r="D185">
            <v>0</v>
          </cell>
          <cell r="E185" t="str">
            <v>Doctoral or professional degree</v>
          </cell>
          <cell r="F185" t="str">
            <v>BA+</v>
          </cell>
          <cell r="G185">
            <v>0</v>
          </cell>
          <cell r="H185">
            <v>0</v>
          </cell>
          <cell r="I185">
            <v>0</v>
          </cell>
          <cell r="J185">
            <v>0</v>
          </cell>
          <cell r="K185">
            <v>0</v>
          </cell>
          <cell r="L185">
            <v>3</v>
          </cell>
          <cell r="M185">
            <v>3</v>
          </cell>
          <cell r="N185">
            <v>0</v>
          </cell>
          <cell r="O185">
            <v>0</v>
          </cell>
          <cell r="P185" t="str">
            <v>Not Licensed</v>
          </cell>
          <cell r="Q185">
            <v>0</v>
          </cell>
          <cell r="R185">
            <v>0</v>
          </cell>
        </row>
        <row r="186">
          <cell r="B186" t="str">
            <v>251053</v>
          </cell>
          <cell r="C186" t="str">
            <v>Environmental Science Teachers, Postsecondary</v>
          </cell>
          <cell r="D186">
            <v>0</v>
          </cell>
          <cell r="E186" t="str">
            <v>Doctoral or professional degree</v>
          </cell>
          <cell r="F186" t="str">
            <v>BA+</v>
          </cell>
          <cell r="G186">
            <v>0</v>
          </cell>
          <cell r="H186">
            <v>0</v>
          </cell>
          <cell r="I186">
            <v>0</v>
          </cell>
          <cell r="J186">
            <v>0</v>
          </cell>
          <cell r="K186">
            <v>0</v>
          </cell>
          <cell r="L186">
            <v>0</v>
          </cell>
          <cell r="M186">
            <v>0</v>
          </cell>
          <cell r="N186">
            <v>0</v>
          </cell>
          <cell r="O186">
            <v>0</v>
          </cell>
          <cell r="P186" t="str">
            <v>Not Licensed</v>
          </cell>
          <cell r="Q186">
            <v>0</v>
          </cell>
          <cell r="R186">
            <v>0</v>
          </cell>
        </row>
        <row r="187">
          <cell r="B187" t="str">
            <v>251054</v>
          </cell>
          <cell r="C187" t="str">
            <v>Physics Teachers, Postsecondary</v>
          </cell>
          <cell r="D187">
            <v>0</v>
          </cell>
          <cell r="E187" t="str">
            <v>Doctoral or professional degree</v>
          </cell>
          <cell r="F187" t="str">
            <v>BA+</v>
          </cell>
          <cell r="G187">
            <v>0</v>
          </cell>
          <cell r="H187">
            <v>0</v>
          </cell>
          <cell r="I187">
            <v>0</v>
          </cell>
          <cell r="J187">
            <v>0</v>
          </cell>
          <cell r="K187">
            <v>0</v>
          </cell>
          <cell r="L187">
            <v>2</v>
          </cell>
          <cell r="M187">
            <v>2</v>
          </cell>
          <cell r="N187">
            <v>0</v>
          </cell>
          <cell r="O187">
            <v>0</v>
          </cell>
          <cell r="P187" t="str">
            <v>Not Licensed</v>
          </cell>
          <cell r="Q187">
            <v>0</v>
          </cell>
          <cell r="R187">
            <v>0</v>
          </cell>
        </row>
        <row r="188">
          <cell r="B188" t="str">
            <v>251061</v>
          </cell>
          <cell r="C188" t="str">
            <v>Anthropology and Archeology Teachers, Postsecondary</v>
          </cell>
          <cell r="D188">
            <v>0</v>
          </cell>
          <cell r="E188" t="str">
            <v>Doctoral or professional degree</v>
          </cell>
          <cell r="F188" t="str">
            <v>BA+</v>
          </cell>
          <cell r="G188">
            <v>0</v>
          </cell>
          <cell r="H188">
            <v>0</v>
          </cell>
          <cell r="I188">
            <v>0</v>
          </cell>
          <cell r="J188">
            <v>0</v>
          </cell>
          <cell r="K188">
            <v>0</v>
          </cell>
          <cell r="L188">
            <v>0</v>
          </cell>
          <cell r="M188">
            <v>0</v>
          </cell>
          <cell r="N188">
            <v>0</v>
          </cell>
          <cell r="O188">
            <v>0</v>
          </cell>
          <cell r="P188" t="str">
            <v>Not Licensed</v>
          </cell>
          <cell r="Q188">
            <v>0</v>
          </cell>
          <cell r="R188">
            <v>0</v>
          </cell>
        </row>
        <row r="189">
          <cell r="B189" t="str">
            <v>251062</v>
          </cell>
          <cell r="C189" t="str">
            <v>Area, Ethnic, and Cultural Studies Teachers, Postsecondary</v>
          </cell>
          <cell r="D189">
            <v>0</v>
          </cell>
          <cell r="E189" t="str">
            <v>Doctoral or professional degree</v>
          </cell>
          <cell r="F189" t="str">
            <v>BA+</v>
          </cell>
          <cell r="G189">
            <v>0</v>
          </cell>
          <cell r="H189">
            <v>0</v>
          </cell>
          <cell r="I189">
            <v>0</v>
          </cell>
          <cell r="J189">
            <v>0</v>
          </cell>
          <cell r="K189">
            <v>0</v>
          </cell>
          <cell r="L189">
            <v>0</v>
          </cell>
          <cell r="M189">
            <v>0</v>
          </cell>
          <cell r="N189">
            <v>0</v>
          </cell>
          <cell r="O189">
            <v>0</v>
          </cell>
          <cell r="P189" t="str">
            <v>Not Licensed</v>
          </cell>
          <cell r="Q189">
            <v>0</v>
          </cell>
          <cell r="R189">
            <v>0</v>
          </cell>
        </row>
        <row r="190">
          <cell r="B190" t="str">
            <v>251063</v>
          </cell>
          <cell r="C190" t="str">
            <v>Economics Teachers, Postsecondary</v>
          </cell>
          <cell r="D190">
            <v>0</v>
          </cell>
          <cell r="E190" t="str">
            <v>Doctoral or professional degree</v>
          </cell>
          <cell r="F190" t="str">
            <v>BA+</v>
          </cell>
          <cell r="G190">
            <v>0</v>
          </cell>
          <cell r="H190">
            <v>0</v>
          </cell>
          <cell r="I190">
            <v>0</v>
          </cell>
          <cell r="J190">
            <v>0</v>
          </cell>
          <cell r="K190">
            <v>0</v>
          </cell>
          <cell r="L190">
            <v>0</v>
          </cell>
          <cell r="M190">
            <v>0</v>
          </cell>
          <cell r="N190">
            <v>0</v>
          </cell>
          <cell r="O190">
            <v>0</v>
          </cell>
          <cell r="P190" t="str">
            <v>Not Licensed</v>
          </cell>
          <cell r="Q190">
            <v>0</v>
          </cell>
          <cell r="R190">
            <v>0</v>
          </cell>
        </row>
        <row r="191">
          <cell r="B191" t="str">
            <v>251064</v>
          </cell>
          <cell r="C191" t="str">
            <v>Geography Teachers, Postsecondary</v>
          </cell>
          <cell r="D191">
            <v>0</v>
          </cell>
          <cell r="E191" t="str">
            <v>Doctoral or professional degree</v>
          </cell>
          <cell r="F191" t="str">
            <v>BA+</v>
          </cell>
          <cell r="G191">
            <v>0</v>
          </cell>
          <cell r="H191">
            <v>0</v>
          </cell>
          <cell r="I191">
            <v>0</v>
          </cell>
          <cell r="J191">
            <v>0</v>
          </cell>
          <cell r="K191">
            <v>0</v>
          </cell>
          <cell r="L191">
            <v>0</v>
          </cell>
          <cell r="M191">
            <v>0</v>
          </cell>
          <cell r="N191">
            <v>0</v>
          </cell>
          <cell r="O191">
            <v>0</v>
          </cell>
          <cell r="P191" t="str">
            <v>Not Licensed</v>
          </cell>
          <cell r="Q191">
            <v>0</v>
          </cell>
          <cell r="R191">
            <v>0</v>
          </cell>
        </row>
        <row r="192">
          <cell r="B192" t="str">
            <v>251065</v>
          </cell>
          <cell r="C192" t="str">
            <v>Political Science Teachers, Postsecondary</v>
          </cell>
          <cell r="D192">
            <v>0</v>
          </cell>
          <cell r="E192" t="str">
            <v>Doctoral or professional degree</v>
          </cell>
          <cell r="F192" t="str">
            <v>BA+</v>
          </cell>
          <cell r="G192">
            <v>0</v>
          </cell>
          <cell r="H192">
            <v>0</v>
          </cell>
          <cell r="I192">
            <v>0</v>
          </cell>
          <cell r="J192">
            <v>0</v>
          </cell>
          <cell r="K192">
            <v>0</v>
          </cell>
          <cell r="L192">
            <v>0</v>
          </cell>
          <cell r="M192">
            <v>0</v>
          </cell>
          <cell r="N192">
            <v>0</v>
          </cell>
          <cell r="O192">
            <v>0</v>
          </cell>
          <cell r="P192" t="str">
            <v>Not Licensed</v>
          </cell>
          <cell r="Q192">
            <v>0</v>
          </cell>
          <cell r="R192">
            <v>0</v>
          </cell>
        </row>
        <row r="193">
          <cell r="B193" t="str">
            <v>251066</v>
          </cell>
          <cell r="C193" t="str">
            <v>Psychology Teachers, Postsecondary</v>
          </cell>
          <cell r="D193">
            <v>0</v>
          </cell>
          <cell r="E193" t="str">
            <v>Doctoral or professional degree</v>
          </cell>
          <cell r="F193" t="str">
            <v>BA+</v>
          </cell>
          <cell r="G193">
            <v>0</v>
          </cell>
          <cell r="H193">
            <v>0</v>
          </cell>
          <cell r="I193">
            <v>0</v>
          </cell>
          <cell r="J193">
            <v>0</v>
          </cell>
          <cell r="K193">
            <v>0</v>
          </cell>
          <cell r="L193">
            <v>1</v>
          </cell>
          <cell r="M193">
            <v>1</v>
          </cell>
          <cell r="N193">
            <v>0</v>
          </cell>
          <cell r="O193">
            <v>0</v>
          </cell>
          <cell r="P193" t="str">
            <v>Not Licensed</v>
          </cell>
          <cell r="Q193">
            <v>0</v>
          </cell>
          <cell r="R193">
            <v>0</v>
          </cell>
        </row>
        <row r="194">
          <cell r="B194" t="str">
            <v>251067</v>
          </cell>
          <cell r="C194" t="str">
            <v>Sociology Teachers, Postsecondary</v>
          </cell>
          <cell r="D194">
            <v>0</v>
          </cell>
          <cell r="E194" t="str">
            <v>Doctoral or professional degree</v>
          </cell>
          <cell r="F194" t="str">
            <v>BA+</v>
          </cell>
          <cell r="G194">
            <v>0</v>
          </cell>
          <cell r="H194">
            <v>0</v>
          </cell>
          <cell r="I194">
            <v>0</v>
          </cell>
          <cell r="J194">
            <v>0</v>
          </cell>
          <cell r="K194">
            <v>0</v>
          </cell>
          <cell r="L194">
            <v>1</v>
          </cell>
          <cell r="M194">
            <v>1</v>
          </cell>
          <cell r="N194">
            <v>0</v>
          </cell>
          <cell r="O194">
            <v>0</v>
          </cell>
          <cell r="P194" t="str">
            <v>Not Licensed</v>
          </cell>
          <cell r="Q194">
            <v>0</v>
          </cell>
          <cell r="R194">
            <v>0</v>
          </cell>
        </row>
        <row r="195">
          <cell r="B195" t="str">
            <v>251071</v>
          </cell>
          <cell r="C195" t="str">
            <v>Health Specialties Teachers, Postsecondary</v>
          </cell>
          <cell r="D195">
            <v>0</v>
          </cell>
          <cell r="E195" t="str">
            <v>Doctoral or professional degree</v>
          </cell>
          <cell r="F195" t="str">
            <v>BA+</v>
          </cell>
          <cell r="G195">
            <v>0</v>
          </cell>
          <cell r="H195">
            <v>0</v>
          </cell>
          <cell r="I195">
            <v>0</v>
          </cell>
          <cell r="J195">
            <v>0</v>
          </cell>
          <cell r="K195">
            <v>0</v>
          </cell>
          <cell r="L195">
            <v>3</v>
          </cell>
          <cell r="M195">
            <v>3</v>
          </cell>
          <cell r="N195">
            <v>0</v>
          </cell>
          <cell r="O195">
            <v>1</v>
          </cell>
          <cell r="P195" t="str">
            <v>Not Licensed</v>
          </cell>
          <cell r="Q195">
            <v>0</v>
          </cell>
          <cell r="R195">
            <v>0</v>
          </cell>
        </row>
        <row r="196">
          <cell r="B196" t="str">
            <v>251072</v>
          </cell>
          <cell r="C196" t="str">
            <v>Nursing Instructors and Teachers, Postsecondary</v>
          </cell>
          <cell r="D196">
            <v>0</v>
          </cell>
          <cell r="E196" t="str">
            <v>Master's degree</v>
          </cell>
          <cell r="F196" t="str">
            <v>BA+</v>
          </cell>
          <cell r="G196">
            <v>0</v>
          </cell>
          <cell r="H196">
            <v>0</v>
          </cell>
          <cell r="I196">
            <v>0</v>
          </cell>
          <cell r="J196">
            <v>0</v>
          </cell>
          <cell r="K196">
            <v>0</v>
          </cell>
          <cell r="L196">
            <v>10</v>
          </cell>
          <cell r="M196">
            <v>10</v>
          </cell>
          <cell r="N196">
            <v>0</v>
          </cell>
          <cell r="O196">
            <v>0</v>
          </cell>
          <cell r="P196" t="str">
            <v>Not Licensed</v>
          </cell>
          <cell r="Q196">
            <v>0</v>
          </cell>
          <cell r="R196">
            <v>0</v>
          </cell>
        </row>
        <row r="197">
          <cell r="B197" t="str">
            <v>251081</v>
          </cell>
          <cell r="C197" t="str">
            <v>Education Teachers, Postsecondary</v>
          </cell>
          <cell r="D197">
            <v>0</v>
          </cell>
          <cell r="E197" t="str">
            <v>Doctoral or professional degree</v>
          </cell>
          <cell r="F197" t="str">
            <v>BA+</v>
          </cell>
          <cell r="G197">
            <v>0</v>
          </cell>
          <cell r="H197">
            <v>0</v>
          </cell>
          <cell r="I197">
            <v>0</v>
          </cell>
          <cell r="J197">
            <v>0</v>
          </cell>
          <cell r="K197">
            <v>0</v>
          </cell>
          <cell r="L197">
            <v>2</v>
          </cell>
          <cell r="M197">
            <v>2</v>
          </cell>
          <cell r="N197">
            <v>0</v>
          </cell>
          <cell r="O197">
            <v>0</v>
          </cell>
          <cell r="P197" t="str">
            <v>Not Licensed</v>
          </cell>
          <cell r="Q197">
            <v>0</v>
          </cell>
          <cell r="R197">
            <v>0</v>
          </cell>
        </row>
        <row r="198">
          <cell r="B198" t="str">
            <v>251082</v>
          </cell>
          <cell r="C198" t="str">
            <v>Library Science Teachers, Postsecondary</v>
          </cell>
          <cell r="D198">
            <v>0</v>
          </cell>
          <cell r="E198">
            <v>0</v>
          </cell>
          <cell r="F198">
            <v>0</v>
          </cell>
          <cell r="G198">
            <v>0</v>
          </cell>
          <cell r="H198">
            <v>0</v>
          </cell>
          <cell r="I198">
            <v>0</v>
          </cell>
          <cell r="J198">
            <v>0</v>
          </cell>
          <cell r="K198">
            <v>0</v>
          </cell>
          <cell r="L198">
            <v>0</v>
          </cell>
          <cell r="M198">
            <v>0</v>
          </cell>
          <cell r="N198">
            <v>0</v>
          </cell>
          <cell r="O198">
            <v>0</v>
          </cell>
          <cell r="P198" t="str">
            <v>Not Licensed</v>
          </cell>
          <cell r="Q198">
            <v>0</v>
          </cell>
          <cell r="R198">
            <v>0</v>
          </cell>
        </row>
        <row r="199">
          <cell r="B199" t="str">
            <v>251111</v>
          </cell>
          <cell r="C199" t="str">
            <v>Criminal Justice and Law Enforcement Teachers, Postsecondary</v>
          </cell>
          <cell r="D199">
            <v>0</v>
          </cell>
          <cell r="E199" t="str">
            <v>Doctoral or professional degree</v>
          </cell>
          <cell r="F199" t="str">
            <v>BA+</v>
          </cell>
          <cell r="G199">
            <v>0</v>
          </cell>
          <cell r="H199">
            <v>0</v>
          </cell>
          <cell r="I199">
            <v>0</v>
          </cell>
          <cell r="J199">
            <v>0</v>
          </cell>
          <cell r="K199">
            <v>0</v>
          </cell>
          <cell r="L199">
            <v>0</v>
          </cell>
          <cell r="M199">
            <v>0</v>
          </cell>
          <cell r="N199">
            <v>0</v>
          </cell>
          <cell r="O199">
            <v>0</v>
          </cell>
          <cell r="P199" t="str">
            <v>Not Licensed</v>
          </cell>
          <cell r="Q199">
            <v>0</v>
          </cell>
          <cell r="R199">
            <v>0</v>
          </cell>
        </row>
        <row r="200">
          <cell r="B200" t="str">
            <v>251112</v>
          </cell>
          <cell r="C200" t="str">
            <v>Law Teachers, Postsecondary</v>
          </cell>
          <cell r="D200">
            <v>0</v>
          </cell>
          <cell r="E200" t="str">
            <v>Doctoral or professional degree</v>
          </cell>
          <cell r="F200" t="str">
            <v>BA+</v>
          </cell>
          <cell r="G200">
            <v>0</v>
          </cell>
          <cell r="H200">
            <v>0</v>
          </cell>
          <cell r="I200">
            <v>0</v>
          </cell>
          <cell r="J200">
            <v>0</v>
          </cell>
          <cell r="K200">
            <v>0</v>
          </cell>
          <cell r="L200">
            <v>0</v>
          </cell>
          <cell r="M200">
            <v>0</v>
          </cell>
          <cell r="N200">
            <v>0</v>
          </cell>
          <cell r="O200">
            <v>0</v>
          </cell>
          <cell r="P200" t="str">
            <v>Not Licensed</v>
          </cell>
          <cell r="Q200">
            <v>0</v>
          </cell>
          <cell r="R200">
            <v>0</v>
          </cell>
        </row>
        <row r="201">
          <cell r="B201" t="str">
            <v>251113</v>
          </cell>
          <cell r="C201" t="str">
            <v>Social Work Teachers, Postsecondary</v>
          </cell>
          <cell r="D201">
            <v>0</v>
          </cell>
          <cell r="E201" t="str">
            <v>Doctoral or professional degree</v>
          </cell>
          <cell r="F201" t="str">
            <v>BA+</v>
          </cell>
          <cell r="G201">
            <v>0</v>
          </cell>
          <cell r="H201">
            <v>0</v>
          </cell>
          <cell r="I201">
            <v>0</v>
          </cell>
          <cell r="J201">
            <v>0</v>
          </cell>
          <cell r="K201">
            <v>0</v>
          </cell>
          <cell r="L201">
            <v>3</v>
          </cell>
          <cell r="M201">
            <v>3</v>
          </cell>
          <cell r="N201">
            <v>0</v>
          </cell>
          <cell r="O201">
            <v>0</v>
          </cell>
          <cell r="P201" t="str">
            <v>Not Licensed</v>
          </cell>
          <cell r="Q201">
            <v>0</v>
          </cell>
          <cell r="R201">
            <v>0</v>
          </cell>
        </row>
        <row r="202">
          <cell r="B202" t="str">
            <v>251121</v>
          </cell>
          <cell r="C202" t="str">
            <v>Art, Drama, and Music Teachers, Postsecondary</v>
          </cell>
          <cell r="D202">
            <v>0</v>
          </cell>
          <cell r="E202" t="str">
            <v>Master's degree</v>
          </cell>
          <cell r="F202" t="str">
            <v>BA+</v>
          </cell>
          <cell r="G202">
            <v>0</v>
          </cell>
          <cell r="H202">
            <v>0</v>
          </cell>
          <cell r="I202">
            <v>0</v>
          </cell>
          <cell r="J202">
            <v>0</v>
          </cell>
          <cell r="K202">
            <v>0</v>
          </cell>
          <cell r="L202">
            <v>3</v>
          </cell>
          <cell r="M202">
            <v>3</v>
          </cell>
          <cell r="N202">
            <v>183</v>
          </cell>
          <cell r="O202">
            <v>1</v>
          </cell>
          <cell r="P202" t="str">
            <v>Not Licensed</v>
          </cell>
          <cell r="Q202">
            <v>0</v>
          </cell>
          <cell r="R202">
            <v>0</v>
          </cell>
        </row>
        <row r="203">
          <cell r="B203" t="str">
            <v>251122</v>
          </cell>
          <cell r="C203" t="str">
            <v>Communications Teachers, Postsecondary</v>
          </cell>
          <cell r="D203">
            <v>0</v>
          </cell>
          <cell r="E203" t="str">
            <v>Doctoral or professional degree</v>
          </cell>
          <cell r="F203" t="str">
            <v>BA+</v>
          </cell>
          <cell r="G203">
            <v>0</v>
          </cell>
          <cell r="H203">
            <v>0</v>
          </cell>
          <cell r="I203">
            <v>0</v>
          </cell>
          <cell r="J203">
            <v>0</v>
          </cell>
          <cell r="K203">
            <v>0</v>
          </cell>
          <cell r="L203">
            <v>0</v>
          </cell>
          <cell r="M203">
            <v>0</v>
          </cell>
          <cell r="N203">
            <v>0</v>
          </cell>
          <cell r="O203">
            <v>0</v>
          </cell>
          <cell r="P203" t="str">
            <v>Not Licensed</v>
          </cell>
          <cell r="Q203">
            <v>0</v>
          </cell>
          <cell r="R203">
            <v>0</v>
          </cell>
        </row>
        <row r="204">
          <cell r="B204" t="str">
            <v>251123</v>
          </cell>
          <cell r="C204" t="str">
            <v>English Language and Literature Teachers, Postsecondary</v>
          </cell>
          <cell r="D204">
            <v>0</v>
          </cell>
          <cell r="E204" t="str">
            <v>Doctoral or professional degree</v>
          </cell>
          <cell r="F204" t="str">
            <v>BA+</v>
          </cell>
          <cell r="G204">
            <v>0</v>
          </cell>
          <cell r="H204">
            <v>0</v>
          </cell>
          <cell r="I204">
            <v>0</v>
          </cell>
          <cell r="J204">
            <v>0</v>
          </cell>
          <cell r="K204">
            <v>0</v>
          </cell>
          <cell r="L204">
            <v>3</v>
          </cell>
          <cell r="M204">
            <v>3</v>
          </cell>
          <cell r="N204">
            <v>0</v>
          </cell>
          <cell r="O204">
            <v>2</v>
          </cell>
          <cell r="P204" t="str">
            <v>Not Licensed</v>
          </cell>
          <cell r="Q204">
            <v>0</v>
          </cell>
          <cell r="R204">
            <v>0</v>
          </cell>
        </row>
        <row r="205">
          <cell r="B205" t="str">
            <v>251124</v>
          </cell>
          <cell r="C205" t="str">
            <v>Foreign Language and Literature Teachers, Postsecondary</v>
          </cell>
          <cell r="D205">
            <v>0</v>
          </cell>
          <cell r="E205" t="str">
            <v>Doctoral or professional degree</v>
          </cell>
          <cell r="F205" t="str">
            <v>BA+</v>
          </cell>
          <cell r="G205">
            <v>0</v>
          </cell>
          <cell r="H205">
            <v>0</v>
          </cell>
          <cell r="I205">
            <v>0</v>
          </cell>
          <cell r="J205">
            <v>0</v>
          </cell>
          <cell r="K205">
            <v>0</v>
          </cell>
          <cell r="L205">
            <v>3</v>
          </cell>
          <cell r="M205">
            <v>3</v>
          </cell>
          <cell r="N205">
            <v>0</v>
          </cell>
          <cell r="O205">
            <v>0</v>
          </cell>
          <cell r="P205" t="str">
            <v>Not Licensed</v>
          </cell>
          <cell r="Q205">
            <v>0</v>
          </cell>
          <cell r="R205">
            <v>0</v>
          </cell>
        </row>
        <row r="206">
          <cell r="B206" t="str">
            <v>251125</v>
          </cell>
          <cell r="C206" t="str">
            <v>History Teachers, Postsecondary</v>
          </cell>
          <cell r="D206">
            <v>0</v>
          </cell>
          <cell r="E206" t="str">
            <v>Doctoral or professional degree</v>
          </cell>
          <cell r="F206" t="str">
            <v>BA+</v>
          </cell>
          <cell r="G206">
            <v>0</v>
          </cell>
          <cell r="H206">
            <v>0</v>
          </cell>
          <cell r="I206">
            <v>0</v>
          </cell>
          <cell r="J206">
            <v>0</v>
          </cell>
          <cell r="K206">
            <v>0</v>
          </cell>
          <cell r="L206">
            <v>1</v>
          </cell>
          <cell r="M206">
            <v>1</v>
          </cell>
          <cell r="N206">
            <v>0</v>
          </cell>
          <cell r="O206">
            <v>0</v>
          </cell>
          <cell r="P206" t="str">
            <v>Not Licensed</v>
          </cell>
          <cell r="Q206">
            <v>0</v>
          </cell>
          <cell r="R206">
            <v>0</v>
          </cell>
        </row>
        <row r="207">
          <cell r="B207" t="str">
            <v>251126</v>
          </cell>
          <cell r="C207" t="str">
            <v>Philosophy and Religion Teachers, Postsecondary</v>
          </cell>
          <cell r="D207">
            <v>0</v>
          </cell>
          <cell r="E207" t="str">
            <v>Doctoral or professional degree</v>
          </cell>
          <cell r="F207" t="str">
            <v>BA+</v>
          </cell>
          <cell r="G207">
            <v>0</v>
          </cell>
          <cell r="H207">
            <v>0</v>
          </cell>
          <cell r="I207">
            <v>0</v>
          </cell>
          <cell r="J207">
            <v>0</v>
          </cell>
          <cell r="K207">
            <v>0</v>
          </cell>
          <cell r="L207">
            <v>0</v>
          </cell>
          <cell r="M207">
            <v>0</v>
          </cell>
          <cell r="N207">
            <v>0</v>
          </cell>
          <cell r="O207">
            <v>0</v>
          </cell>
          <cell r="P207" t="str">
            <v>Not Licensed</v>
          </cell>
          <cell r="Q207">
            <v>0</v>
          </cell>
          <cell r="R207">
            <v>0</v>
          </cell>
        </row>
        <row r="208">
          <cell r="B208" t="str">
            <v>251191</v>
          </cell>
          <cell r="C208" t="str">
            <v>Graduate Teaching Assistants</v>
          </cell>
          <cell r="D208">
            <v>0</v>
          </cell>
          <cell r="E208" t="str">
            <v>Bachelor's degree</v>
          </cell>
          <cell r="F208" t="str">
            <v>BA+</v>
          </cell>
          <cell r="G208">
            <v>0</v>
          </cell>
          <cell r="H208">
            <v>0</v>
          </cell>
          <cell r="I208">
            <v>0</v>
          </cell>
          <cell r="J208">
            <v>0</v>
          </cell>
          <cell r="K208">
            <v>0</v>
          </cell>
          <cell r="L208">
            <v>2</v>
          </cell>
          <cell r="M208">
            <v>2</v>
          </cell>
          <cell r="N208">
            <v>0</v>
          </cell>
          <cell r="O208">
            <v>0</v>
          </cell>
          <cell r="P208" t="str">
            <v>Not Licensed</v>
          </cell>
          <cell r="Q208">
            <v>0</v>
          </cell>
          <cell r="R208">
            <v>0</v>
          </cell>
        </row>
        <row r="209">
          <cell r="B209" t="str">
            <v>251192</v>
          </cell>
          <cell r="C209" t="str">
            <v>Home Economics Teachers, Postsecondary</v>
          </cell>
          <cell r="D209">
            <v>0</v>
          </cell>
          <cell r="E209" t="str">
            <v>Master's degree</v>
          </cell>
          <cell r="F209" t="str">
            <v>BA+</v>
          </cell>
          <cell r="G209">
            <v>0</v>
          </cell>
          <cell r="H209">
            <v>0</v>
          </cell>
          <cell r="I209">
            <v>0</v>
          </cell>
          <cell r="J209">
            <v>0</v>
          </cell>
          <cell r="K209">
            <v>0</v>
          </cell>
          <cell r="L209">
            <v>0</v>
          </cell>
          <cell r="M209">
            <v>0</v>
          </cell>
          <cell r="N209">
            <v>0</v>
          </cell>
          <cell r="O209">
            <v>0</v>
          </cell>
          <cell r="P209" t="str">
            <v>Not Licensed</v>
          </cell>
          <cell r="Q209">
            <v>0</v>
          </cell>
          <cell r="R209">
            <v>0</v>
          </cell>
        </row>
        <row r="210">
          <cell r="B210" t="str">
            <v>251193</v>
          </cell>
          <cell r="C210" t="str">
            <v>Recreation and Fitness Studies Teachers, Postsecondary</v>
          </cell>
          <cell r="D210">
            <v>0</v>
          </cell>
          <cell r="E210" t="str">
            <v>Doctoral or professional degree</v>
          </cell>
          <cell r="F210" t="str">
            <v>BA+</v>
          </cell>
          <cell r="G210">
            <v>0</v>
          </cell>
          <cell r="H210">
            <v>0</v>
          </cell>
          <cell r="I210">
            <v>0</v>
          </cell>
          <cell r="J210">
            <v>0</v>
          </cell>
          <cell r="K210">
            <v>0</v>
          </cell>
          <cell r="L210">
            <v>0</v>
          </cell>
          <cell r="M210">
            <v>0</v>
          </cell>
          <cell r="N210">
            <v>0</v>
          </cell>
          <cell r="O210">
            <v>0</v>
          </cell>
          <cell r="P210" t="str">
            <v>Not Licensed</v>
          </cell>
          <cell r="Q210">
            <v>0</v>
          </cell>
          <cell r="R210">
            <v>0</v>
          </cell>
        </row>
        <row r="211">
          <cell r="B211" t="str">
            <v>251194</v>
          </cell>
          <cell r="C211" t="str">
            <v>Vocational Education Teachers, Postsecondary</v>
          </cell>
          <cell r="D211">
            <v>0</v>
          </cell>
          <cell r="E211" t="str">
            <v>Bachelor's degree</v>
          </cell>
          <cell r="F211" t="str">
            <v>BA+</v>
          </cell>
          <cell r="G211">
            <v>0</v>
          </cell>
          <cell r="H211">
            <v>0</v>
          </cell>
          <cell r="I211">
            <v>0</v>
          </cell>
          <cell r="J211">
            <v>0</v>
          </cell>
          <cell r="K211">
            <v>0</v>
          </cell>
          <cell r="L211">
            <v>18</v>
          </cell>
          <cell r="M211">
            <v>18</v>
          </cell>
          <cell r="N211">
            <v>0</v>
          </cell>
          <cell r="O211">
            <v>1</v>
          </cell>
          <cell r="P211" t="str">
            <v>Licensed</v>
          </cell>
          <cell r="Q211">
            <v>16</v>
          </cell>
          <cell r="R211" t="str">
            <v xml:space="preserve"> 1,062</v>
          </cell>
        </row>
        <row r="212">
          <cell r="B212" t="str">
            <v>252011</v>
          </cell>
          <cell r="C212" t="str">
            <v>Preschool Teachers, Except Special Education</v>
          </cell>
          <cell r="D212">
            <v>0</v>
          </cell>
          <cell r="E212" t="str">
            <v>Associate's degree</v>
          </cell>
          <cell r="F212" t="str">
            <v>Sub-BA</v>
          </cell>
          <cell r="G212">
            <v>26193</v>
          </cell>
          <cell r="H212">
            <v>1</v>
          </cell>
          <cell r="I212">
            <v>201</v>
          </cell>
          <cell r="J212">
            <v>18</v>
          </cell>
          <cell r="K212">
            <v>20</v>
          </cell>
          <cell r="L212">
            <v>22</v>
          </cell>
          <cell r="M212">
            <v>20</v>
          </cell>
          <cell r="N212">
            <v>85</v>
          </cell>
          <cell r="O212">
            <v>9</v>
          </cell>
          <cell r="P212" t="str">
            <v>Not Licensed</v>
          </cell>
          <cell r="Q212">
            <v>0</v>
          </cell>
          <cell r="R212">
            <v>0</v>
          </cell>
        </row>
        <row r="213">
          <cell r="B213" t="str">
            <v>252012</v>
          </cell>
          <cell r="C213" t="str">
            <v>Kindergarten Teachers, Except Special Education</v>
          </cell>
          <cell r="D213">
            <v>0</v>
          </cell>
          <cell r="E213" t="str">
            <v>Bachelor's degree</v>
          </cell>
          <cell r="F213" t="str">
            <v>BA+</v>
          </cell>
          <cell r="G213">
            <v>68531</v>
          </cell>
          <cell r="H213">
            <v>0</v>
          </cell>
          <cell r="I213">
            <v>0</v>
          </cell>
          <cell r="J213">
            <v>0</v>
          </cell>
          <cell r="K213">
            <v>0</v>
          </cell>
          <cell r="L213">
            <v>5</v>
          </cell>
          <cell r="M213">
            <v>5</v>
          </cell>
          <cell r="N213">
            <v>0</v>
          </cell>
          <cell r="O213">
            <v>0</v>
          </cell>
          <cell r="P213" t="str">
            <v>Not Licensed</v>
          </cell>
          <cell r="Q213">
            <v>0</v>
          </cell>
          <cell r="R213">
            <v>0</v>
          </cell>
        </row>
        <row r="214">
          <cell r="B214" t="str">
            <v>252021</v>
          </cell>
          <cell r="C214" t="str">
            <v>Elementary School Teachers, Except Special Education</v>
          </cell>
          <cell r="D214">
            <v>0</v>
          </cell>
          <cell r="E214" t="str">
            <v>Bachelor's degree</v>
          </cell>
          <cell r="F214" t="str">
            <v>BA+</v>
          </cell>
          <cell r="G214">
            <v>73554</v>
          </cell>
          <cell r="H214">
            <v>5</v>
          </cell>
          <cell r="I214">
            <v>467</v>
          </cell>
          <cell r="J214">
            <v>38</v>
          </cell>
          <cell r="K214">
            <v>35</v>
          </cell>
          <cell r="L214">
            <v>81</v>
          </cell>
          <cell r="M214">
            <v>51</v>
          </cell>
          <cell r="N214">
            <v>0</v>
          </cell>
          <cell r="O214">
            <v>7</v>
          </cell>
          <cell r="P214" t="str">
            <v>Not Licensed</v>
          </cell>
          <cell r="Q214">
            <v>0</v>
          </cell>
          <cell r="R214">
            <v>0</v>
          </cell>
        </row>
        <row r="215">
          <cell r="B215" t="str">
            <v>252022</v>
          </cell>
          <cell r="C215" t="str">
            <v>Middle School Teachers, Except Special and Career/Technical Education</v>
          </cell>
          <cell r="D215">
            <v>0</v>
          </cell>
          <cell r="E215" t="str">
            <v>Bachelor's degree</v>
          </cell>
          <cell r="F215" t="str">
            <v>BA+</v>
          </cell>
          <cell r="G215">
            <v>74534</v>
          </cell>
          <cell r="H215">
            <v>5</v>
          </cell>
          <cell r="I215">
            <v>298</v>
          </cell>
          <cell r="J215">
            <v>24</v>
          </cell>
          <cell r="K215">
            <v>23</v>
          </cell>
          <cell r="L215">
            <v>136</v>
          </cell>
          <cell r="M215">
            <v>61</v>
          </cell>
          <cell r="N215">
            <v>0</v>
          </cell>
          <cell r="O215">
            <v>5</v>
          </cell>
          <cell r="P215" t="str">
            <v>Not Licensed</v>
          </cell>
          <cell r="Q215">
            <v>0</v>
          </cell>
          <cell r="R215">
            <v>0</v>
          </cell>
        </row>
        <row r="216">
          <cell r="B216" t="str">
            <v>252023</v>
          </cell>
          <cell r="C216" t="str">
            <v>Career/Technical Education Teachers, Middle School</v>
          </cell>
          <cell r="D216">
            <v>0</v>
          </cell>
          <cell r="E216" t="str">
            <v>Bachelor's degree</v>
          </cell>
          <cell r="F216" t="str">
            <v>BA+</v>
          </cell>
          <cell r="G216">
            <v>51638</v>
          </cell>
          <cell r="H216">
            <v>0</v>
          </cell>
          <cell r="I216">
            <v>0</v>
          </cell>
          <cell r="J216">
            <v>0</v>
          </cell>
          <cell r="K216">
            <v>0</v>
          </cell>
          <cell r="L216">
            <v>0</v>
          </cell>
          <cell r="M216">
            <v>0</v>
          </cell>
          <cell r="N216">
            <v>0</v>
          </cell>
          <cell r="O216">
            <v>0</v>
          </cell>
          <cell r="P216" t="str">
            <v>Not Licensed</v>
          </cell>
          <cell r="Q216">
            <v>0</v>
          </cell>
          <cell r="R216">
            <v>0</v>
          </cell>
        </row>
        <row r="217">
          <cell r="B217" t="str">
            <v>252031</v>
          </cell>
          <cell r="C217" t="str">
            <v>Secondary School Teachers, Except Special and Career/Technical Education</v>
          </cell>
          <cell r="D217">
            <v>0</v>
          </cell>
          <cell r="E217" t="str">
            <v>Bachelor's degree</v>
          </cell>
          <cell r="F217" t="str">
            <v>BA+</v>
          </cell>
          <cell r="G217">
            <v>73053</v>
          </cell>
          <cell r="H217">
            <v>5</v>
          </cell>
          <cell r="I217">
            <v>661</v>
          </cell>
          <cell r="J217">
            <v>52</v>
          </cell>
          <cell r="K217">
            <v>48</v>
          </cell>
          <cell r="L217">
            <v>47</v>
          </cell>
          <cell r="M217">
            <v>49</v>
          </cell>
          <cell r="N217">
            <v>0</v>
          </cell>
          <cell r="O217">
            <v>10</v>
          </cell>
          <cell r="P217" t="str">
            <v>Not Licensed</v>
          </cell>
          <cell r="Q217">
            <v>0</v>
          </cell>
          <cell r="R217">
            <v>0</v>
          </cell>
        </row>
        <row r="218">
          <cell r="B218" t="str">
            <v>252032</v>
          </cell>
          <cell r="C218" t="str">
            <v>Career/Technical Education Teachers, Secondary School</v>
          </cell>
          <cell r="D218">
            <v>0</v>
          </cell>
          <cell r="E218" t="str">
            <v>Bachelor's degree</v>
          </cell>
          <cell r="F218" t="str">
            <v>BA+</v>
          </cell>
          <cell r="G218">
            <v>73663</v>
          </cell>
          <cell r="H218">
            <v>0</v>
          </cell>
          <cell r="I218">
            <v>0</v>
          </cell>
          <cell r="J218">
            <v>0</v>
          </cell>
          <cell r="K218">
            <v>0</v>
          </cell>
          <cell r="L218">
            <v>3</v>
          </cell>
          <cell r="M218">
            <v>3</v>
          </cell>
          <cell r="N218">
            <v>0</v>
          </cell>
          <cell r="O218">
            <v>0</v>
          </cell>
          <cell r="P218" t="str">
            <v>Not Licensed</v>
          </cell>
          <cell r="Q218">
            <v>0</v>
          </cell>
          <cell r="R218">
            <v>0</v>
          </cell>
        </row>
        <row r="219">
          <cell r="B219" t="str">
            <v>252051</v>
          </cell>
          <cell r="C219" t="str">
            <v>Special Education Teachers, Preschool</v>
          </cell>
          <cell r="D219">
            <v>0</v>
          </cell>
          <cell r="E219" t="str">
            <v>Bachelor's degree</v>
          </cell>
          <cell r="F219" t="str">
            <v>BA+</v>
          </cell>
          <cell r="G219">
            <v>0</v>
          </cell>
          <cell r="H219">
            <v>0</v>
          </cell>
          <cell r="I219">
            <v>0</v>
          </cell>
          <cell r="J219">
            <v>0</v>
          </cell>
          <cell r="K219">
            <v>0</v>
          </cell>
          <cell r="L219">
            <v>1</v>
          </cell>
          <cell r="M219">
            <v>1</v>
          </cell>
          <cell r="N219">
            <v>0</v>
          </cell>
          <cell r="O219">
            <v>1</v>
          </cell>
          <cell r="P219" t="str">
            <v>Not Licensed</v>
          </cell>
          <cell r="Q219">
            <v>0</v>
          </cell>
          <cell r="R219">
            <v>0</v>
          </cell>
        </row>
        <row r="220">
          <cell r="B220" t="str">
            <v>252052</v>
          </cell>
          <cell r="C220" t="str">
            <v>Special Education Teachers, Kindergarten and Elementary School</v>
          </cell>
          <cell r="D220">
            <v>0</v>
          </cell>
          <cell r="E220" t="str">
            <v>Bachelor's degree</v>
          </cell>
          <cell r="F220" t="str">
            <v>BA+</v>
          </cell>
          <cell r="G220">
            <v>59710</v>
          </cell>
          <cell r="H220">
            <v>0</v>
          </cell>
          <cell r="I220">
            <v>0</v>
          </cell>
          <cell r="J220">
            <v>0</v>
          </cell>
          <cell r="K220">
            <v>0</v>
          </cell>
          <cell r="L220">
            <v>9</v>
          </cell>
          <cell r="M220">
            <v>9</v>
          </cell>
          <cell r="N220">
            <v>0</v>
          </cell>
          <cell r="O220">
            <v>4</v>
          </cell>
          <cell r="P220" t="str">
            <v>Not Licensed</v>
          </cell>
          <cell r="Q220">
            <v>0</v>
          </cell>
          <cell r="R220">
            <v>0</v>
          </cell>
        </row>
        <row r="221">
          <cell r="B221" t="str">
            <v>252053</v>
          </cell>
          <cell r="C221" t="str">
            <v>Special Education Teachers, Middle School</v>
          </cell>
          <cell r="D221">
            <v>0</v>
          </cell>
          <cell r="E221" t="str">
            <v>Bachelor's degree</v>
          </cell>
          <cell r="F221" t="str">
            <v>BA+</v>
          </cell>
          <cell r="G221">
            <v>67935</v>
          </cell>
          <cell r="H221">
            <v>0</v>
          </cell>
          <cell r="I221">
            <v>0</v>
          </cell>
          <cell r="J221">
            <v>0</v>
          </cell>
          <cell r="K221">
            <v>0</v>
          </cell>
          <cell r="L221">
            <v>53</v>
          </cell>
          <cell r="M221">
            <v>53</v>
          </cell>
          <cell r="N221">
            <v>0</v>
          </cell>
          <cell r="O221">
            <v>3</v>
          </cell>
          <cell r="P221" t="str">
            <v>Not Licensed</v>
          </cell>
          <cell r="Q221">
            <v>0</v>
          </cell>
          <cell r="R221">
            <v>0</v>
          </cell>
        </row>
        <row r="222">
          <cell r="B222" t="str">
            <v>252054</v>
          </cell>
          <cell r="C222" t="str">
            <v>Special Education Teachers, Secondary School</v>
          </cell>
          <cell r="D222">
            <v>0</v>
          </cell>
          <cell r="E222" t="str">
            <v>Bachelor's degree</v>
          </cell>
          <cell r="F222" t="str">
            <v>BA+</v>
          </cell>
          <cell r="G222">
            <v>67010</v>
          </cell>
          <cell r="H222">
            <v>4</v>
          </cell>
          <cell r="I222">
            <v>177</v>
          </cell>
          <cell r="J222">
            <v>15</v>
          </cell>
          <cell r="K222">
            <v>12</v>
          </cell>
          <cell r="L222">
            <v>0</v>
          </cell>
          <cell r="M222">
            <v>14</v>
          </cell>
          <cell r="N222">
            <v>0</v>
          </cell>
          <cell r="O222">
            <v>3</v>
          </cell>
          <cell r="P222" t="str">
            <v>Not Licensed</v>
          </cell>
          <cell r="Q222">
            <v>0</v>
          </cell>
          <cell r="R222">
            <v>0</v>
          </cell>
        </row>
        <row r="223">
          <cell r="B223" t="str">
            <v>253011</v>
          </cell>
          <cell r="C223" t="str">
            <v>Adult Basic and Secondary Education and Literacy Teachers and Instructors</v>
          </cell>
          <cell r="D223">
            <v>0</v>
          </cell>
          <cell r="E223" t="str">
            <v>Bachelor's degree</v>
          </cell>
          <cell r="F223" t="str">
            <v>BA+</v>
          </cell>
          <cell r="G223">
            <v>0</v>
          </cell>
          <cell r="H223">
            <v>0</v>
          </cell>
          <cell r="I223">
            <v>0</v>
          </cell>
          <cell r="J223">
            <v>0</v>
          </cell>
          <cell r="K223">
            <v>0</v>
          </cell>
          <cell r="L223">
            <v>5</v>
          </cell>
          <cell r="M223">
            <v>5</v>
          </cell>
          <cell r="N223">
            <v>0</v>
          </cell>
          <cell r="O223">
            <v>0</v>
          </cell>
          <cell r="P223" t="str">
            <v>Not Licensed</v>
          </cell>
          <cell r="Q223">
            <v>0</v>
          </cell>
          <cell r="R223">
            <v>0</v>
          </cell>
        </row>
        <row r="224">
          <cell r="B224" t="str">
            <v>253021</v>
          </cell>
          <cell r="C224" t="str">
            <v>Self-Enrichment Education Teachers</v>
          </cell>
          <cell r="D224">
            <v>0</v>
          </cell>
          <cell r="E224" t="str">
            <v>High school diploma or equivalent</v>
          </cell>
          <cell r="F224" t="str">
            <v>HS and Below</v>
          </cell>
          <cell r="G224">
            <v>58133</v>
          </cell>
          <cell r="H224">
            <v>4</v>
          </cell>
          <cell r="I224">
            <v>372</v>
          </cell>
          <cell r="J224">
            <v>47</v>
          </cell>
          <cell r="K224">
            <v>45</v>
          </cell>
          <cell r="L224">
            <v>9</v>
          </cell>
          <cell r="M224">
            <v>34</v>
          </cell>
          <cell r="N224">
            <v>0</v>
          </cell>
          <cell r="O224">
            <v>1</v>
          </cell>
          <cell r="P224" t="str">
            <v>Not Licensed</v>
          </cell>
          <cell r="Q224">
            <v>0</v>
          </cell>
          <cell r="R224">
            <v>0</v>
          </cell>
        </row>
        <row r="225">
          <cell r="B225" t="str">
            <v>254011</v>
          </cell>
          <cell r="C225" t="str">
            <v>Archivists</v>
          </cell>
          <cell r="D225">
            <v>0</v>
          </cell>
          <cell r="E225" t="str">
            <v>Master's degree</v>
          </cell>
          <cell r="F225" t="str">
            <v>BA+</v>
          </cell>
          <cell r="G225">
            <v>0</v>
          </cell>
          <cell r="H225">
            <v>0</v>
          </cell>
          <cell r="I225">
            <v>0</v>
          </cell>
          <cell r="J225">
            <v>0</v>
          </cell>
          <cell r="K225">
            <v>0</v>
          </cell>
          <cell r="L225">
            <v>0</v>
          </cell>
          <cell r="M225">
            <v>0</v>
          </cell>
          <cell r="N225">
            <v>0</v>
          </cell>
          <cell r="O225">
            <v>0</v>
          </cell>
          <cell r="P225" t="str">
            <v>Not Licensed</v>
          </cell>
          <cell r="Q225">
            <v>0</v>
          </cell>
          <cell r="R225">
            <v>0</v>
          </cell>
        </row>
        <row r="226">
          <cell r="B226" t="str">
            <v>254012</v>
          </cell>
          <cell r="C226" t="str">
            <v>Curators</v>
          </cell>
          <cell r="D226">
            <v>0</v>
          </cell>
          <cell r="E226" t="str">
            <v>Master's degree</v>
          </cell>
          <cell r="F226" t="str">
            <v>BA+</v>
          </cell>
          <cell r="G226">
            <v>57219</v>
          </cell>
          <cell r="H226">
            <v>0</v>
          </cell>
          <cell r="I226">
            <v>0</v>
          </cell>
          <cell r="J226">
            <v>0</v>
          </cell>
          <cell r="K226">
            <v>0</v>
          </cell>
          <cell r="L226">
            <v>3</v>
          </cell>
          <cell r="M226">
            <v>3</v>
          </cell>
          <cell r="N226">
            <v>0</v>
          </cell>
          <cell r="O226">
            <v>0</v>
          </cell>
          <cell r="P226" t="str">
            <v>Not Licensed</v>
          </cell>
          <cell r="Q226">
            <v>0</v>
          </cell>
          <cell r="R226">
            <v>0</v>
          </cell>
        </row>
        <row r="227">
          <cell r="B227" t="str">
            <v>254013</v>
          </cell>
          <cell r="C227" t="str">
            <v>Museum Technicians and Conservators</v>
          </cell>
          <cell r="D227">
            <v>0</v>
          </cell>
          <cell r="E227" t="str">
            <v>Bachelor's degree</v>
          </cell>
          <cell r="F227" t="str">
            <v>BA+</v>
          </cell>
          <cell r="G227">
            <v>50316</v>
          </cell>
          <cell r="H227">
            <v>0</v>
          </cell>
          <cell r="I227">
            <v>0</v>
          </cell>
          <cell r="J227">
            <v>0</v>
          </cell>
          <cell r="K227">
            <v>0</v>
          </cell>
          <cell r="L227">
            <v>7</v>
          </cell>
          <cell r="M227">
            <v>7</v>
          </cell>
          <cell r="N227">
            <v>0</v>
          </cell>
          <cell r="O227">
            <v>2</v>
          </cell>
          <cell r="P227" t="str">
            <v>Not Licensed</v>
          </cell>
          <cell r="Q227">
            <v>0</v>
          </cell>
          <cell r="R227">
            <v>0</v>
          </cell>
        </row>
        <row r="228">
          <cell r="B228" t="str">
            <v>254021</v>
          </cell>
          <cell r="C228" t="str">
            <v>Librarians</v>
          </cell>
          <cell r="D228">
            <v>0</v>
          </cell>
          <cell r="E228" t="str">
            <v>Master's degree</v>
          </cell>
          <cell r="F228" t="str">
            <v>BA+</v>
          </cell>
          <cell r="G228">
            <v>48990</v>
          </cell>
          <cell r="H228">
            <v>3</v>
          </cell>
          <cell r="I228">
            <v>115</v>
          </cell>
          <cell r="J228">
            <v>11</v>
          </cell>
          <cell r="K228">
            <v>12</v>
          </cell>
          <cell r="L228">
            <v>7</v>
          </cell>
          <cell r="M228">
            <v>10</v>
          </cell>
          <cell r="N228">
            <v>0</v>
          </cell>
          <cell r="O228">
            <v>1</v>
          </cell>
          <cell r="P228" t="str">
            <v>Not Licensed</v>
          </cell>
          <cell r="Q228">
            <v>0</v>
          </cell>
          <cell r="R228">
            <v>0</v>
          </cell>
        </row>
        <row r="229">
          <cell r="B229" t="str">
            <v>254031</v>
          </cell>
          <cell r="C229" t="str">
            <v>Library Technicians</v>
          </cell>
          <cell r="D229">
            <v>0</v>
          </cell>
          <cell r="E229" t="str">
            <v>Postsecondary non-degree award</v>
          </cell>
          <cell r="F229" t="str">
            <v>Sub-BA</v>
          </cell>
          <cell r="G229">
            <v>35428</v>
          </cell>
          <cell r="H229">
            <v>0</v>
          </cell>
          <cell r="I229">
            <v>0</v>
          </cell>
          <cell r="J229">
            <v>0</v>
          </cell>
          <cell r="K229">
            <v>0</v>
          </cell>
          <cell r="L229">
            <v>3</v>
          </cell>
          <cell r="M229">
            <v>3</v>
          </cell>
          <cell r="N229">
            <v>0</v>
          </cell>
          <cell r="O229">
            <v>0</v>
          </cell>
          <cell r="P229" t="str">
            <v>Not Licensed</v>
          </cell>
          <cell r="Q229">
            <v>0</v>
          </cell>
          <cell r="R229">
            <v>0</v>
          </cell>
        </row>
        <row r="230">
          <cell r="B230" t="str">
            <v>259011</v>
          </cell>
          <cell r="C230" t="str">
            <v>Audio-Visual and Multimedia Collections Specialists</v>
          </cell>
          <cell r="D230">
            <v>0</v>
          </cell>
          <cell r="E230" t="str">
            <v>Bachelor's degree</v>
          </cell>
          <cell r="F230" t="str">
            <v>BA+</v>
          </cell>
          <cell r="G230">
            <v>0</v>
          </cell>
          <cell r="H230">
            <v>0</v>
          </cell>
          <cell r="I230">
            <v>0</v>
          </cell>
          <cell r="J230">
            <v>0</v>
          </cell>
          <cell r="K230">
            <v>0</v>
          </cell>
          <cell r="L230">
            <v>0</v>
          </cell>
          <cell r="M230">
            <v>0</v>
          </cell>
          <cell r="N230">
            <v>0</v>
          </cell>
          <cell r="O230">
            <v>0</v>
          </cell>
          <cell r="P230" t="str">
            <v>Not Licensed</v>
          </cell>
          <cell r="Q230">
            <v>0</v>
          </cell>
          <cell r="R230">
            <v>0</v>
          </cell>
        </row>
        <row r="231">
          <cell r="B231" t="str">
            <v>259021</v>
          </cell>
          <cell r="C231" t="str">
            <v>Farm and Home Management Advisors</v>
          </cell>
          <cell r="D231">
            <v>0</v>
          </cell>
          <cell r="E231">
            <v>0</v>
          </cell>
          <cell r="F231">
            <v>0</v>
          </cell>
          <cell r="G231">
            <v>0</v>
          </cell>
          <cell r="H231">
            <v>0</v>
          </cell>
          <cell r="I231">
            <v>0</v>
          </cell>
          <cell r="J231">
            <v>0</v>
          </cell>
          <cell r="K231">
            <v>0</v>
          </cell>
          <cell r="L231">
            <v>3</v>
          </cell>
          <cell r="M231">
            <v>3</v>
          </cell>
          <cell r="N231">
            <v>0</v>
          </cell>
          <cell r="O231">
            <v>0</v>
          </cell>
          <cell r="P231" t="str">
            <v>Not Licensed</v>
          </cell>
          <cell r="Q231">
            <v>0</v>
          </cell>
          <cell r="R231">
            <v>0</v>
          </cell>
        </row>
        <row r="232">
          <cell r="B232" t="str">
            <v>259031</v>
          </cell>
          <cell r="C232" t="str">
            <v>Instructional Coordinators</v>
          </cell>
          <cell r="D232">
            <v>0</v>
          </cell>
          <cell r="E232" t="str">
            <v>Master's degree</v>
          </cell>
          <cell r="F232" t="str">
            <v>BA+</v>
          </cell>
          <cell r="G232">
            <v>60261</v>
          </cell>
          <cell r="H232">
            <v>0</v>
          </cell>
          <cell r="I232">
            <v>0</v>
          </cell>
          <cell r="J232">
            <v>0</v>
          </cell>
          <cell r="K232">
            <v>0</v>
          </cell>
          <cell r="L232">
            <v>18</v>
          </cell>
          <cell r="M232">
            <v>18</v>
          </cell>
          <cell r="N232">
            <v>0</v>
          </cell>
          <cell r="O232">
            <v>1</v>
          </cell>
          <cell r="P232" t="str">
            <v>Not Licensed</v>
          </cell>
          <cell r="Q232">
            <v>0</v>
          </cell>
          <cell r="R232">
            <v>0</v>
          </cell>
        </row>
        <row r="233">
          <cell r="B233" t="str">
            <v>259041</v>
          </cell>
          <cell r="C233" t="str">
            <v>Teacher Assistants</v>
          </cell>
          <cell r="D233">
            <v>0</v>
          </cell>
          <cell r="E233" t="str">
            <v>Some college, no degree</v>
          </cell>
          <cell r="F233" t="str">
            <v>Sub-BA</v>
          </cell>
          <cell r="G233">
            <v>28061</v>
          </cell>
          <cell r="H233">
            <v>2</v>
          </cell>
          <cell r="I233">
            <v>749</v>
          </cell>
          <cell r="J233">
            <v>85</v>
          </cell>
          <cell r="K233">
            <v>80</v>
          </cell>
          <cell r="L233">
            <v>107</v>
          </cell>
          <cell r="M233">
            <v>91</v>
          </cell>
          <cell r="N233">
            <v>0</v>
          </cell>
          <cell r="O233">
            <v>13</v>
          </cell>
          <cell r="P233" t="str">
            <v>Not Licensed</v>
          </cell>
          <cell r="Q233">
            <v>0</v>
          </cell>
          <cell r="R233">
            <v>0</v>
          </cell>
        </row>
        <row r="234">
          <cell r="B234" t="str">
            <v>271011</v>
          </cell>
          <cell r="C234" t="str">
            <v>Art Directors</v>
          </cell>
          <cell r="D234">
            <v>0</v>
          </cell>
          <cell r="E234" t="str">
            <v>Bachelor's degree</v>
          </cell>
          <cell r="F234" t="str">
            <v>BA+</v>
          </cell>
          <cell r="G234">
            <v>0</v>
          </cell>
          <cell r="H234">
            <v>0</v>
          </cell>
          <cell r="I234">
            <v>0</v>
          </cell>
          <cell r="J234">
            <v>0</v>
          </cell>
          <cell r="K234">
            <v>0</v>
          </cell>
          <cell r="L234">
            <v>2</v>
          </cell>
          <cell r="M234">
            <v>2</v>
          </cell>
          <cell r="N234">
            <v>0</v>
          </cell>
          <cell r="O234">
            <v>5</v>
          </cell>
          <cell r="P234" t="str">
            <v>Not Licensed</v>
          </cell>
          <cell r="Q234">
            <v>0</v>
          </cell>
          <cell r="R234">
            <v>0</v>
          </cell>
        </row>
        <row r="235">
          <cell r="B235" t="str">
            <v>271012</v>
          </cell>
          <cell r="C235" t="str">
            <v>Craft Artists</v>
          </cell>
          <cell r="D235">
            <v>0</v>
          </cell>
          <cell r="E235" t="str">
            <v>No formal educational credential</v>
          </cell>
          <cell r="F235" t="str">
            <v>HS and Below</v>
          </cell>
          <cell r="G235">
            <v>0</v>
          </cell>
          <cell r="H235">
            <v>0</v>
          </cell>
          <cell r="I235">
            <v>0</v>
          </cell>
          <cell r="J235">
            <v>0</v>
          </cell>
          <cell r="K235">
            <v>0</v>
          </cell>
          <cell r="L235">
            <v>0</v>
          </cell>
          <cell r="M235">
            <v>0</v>
          </cell>
          <cell r="N235">
            <v>0</v>
          </cell>
          <cell r="O235">
            <v>1</v>
          </cell>
          <cell r="P235" t="str">
            <v>Not Licensed</v>
          </cell>
          <cell r="Q235">
            <v>0</v>
          </cell>
          <cell r="R235">
            <v>0</v>
          </cell>
        </row>
        <row r="236">
          <cell r="B236" t="str">
            <v>271013</v>
          </cell>
          <cell r="C236" t="str">
            <v>Fine Artists, Including Painters, Sculptors, and Illustrators</v>
          </cell>
          <cell r="D236">
            <v>0</v>
          </cell>
          <cell r="E236" t="str">
            <v>Bachelor's degree</v>
          </cell>
          <cell r="F236" t="str">
            <v>BA+</v>
          </cell>
          <cell r="G236">
            <v>0</v>
          </cell>
          <cell r="H236">
            <v>0</v>
          </cell>
          <cell r="I236">
            <v>0</v>
          </cell>
          <cell r="J236">
            <v>0</v>
          </cell>
          <cell r="K236">
            <v>0</v>
          </cell>
          <cell r="L236">
            <v>3</v>
          </cell>
          <cell r="M236">
            <v>3</v>
          </cell>
          <cell r="N236">
            <v>0</v>
          </cell>
          <cell r="O236">
            <v>1</v>
          </cell>
          <cell r="P236" t="str">
            <v>Not Licensed</v>
          </cell>
          <cell r="Q236">
            <v>0</v>
          </cell>
          <cell r="R236">
            <v>0</v>
          </cell>
        </row>
        <row r="237">
          <cell r="B237" t="str">
            <v>271014</v>
          </cell>
          <cell r="C237" t="str">
            <v>Multimedia Artists and Animators</v>
          </cell>
          <cell r="D237">
            <v>0</v>
          </cell>
          <cell r="E237" t="str">
            <v>Bachelor's degree</v>
          </cell>
          <cell r="F237" t="str">
            <v>BA+</v>
          </cell>
          <cell r="G237">
            <v>0</v>
          </cell>
          <cell r="H237">
            <v>0</v>
          </cell>
          <cell r="I237">
            <v>0</v>
          </cell>
          <cell r="J237">
            <v>0</v>
          </cell>
          <cell r="K237">
            <v>0</v>
          </cell>
          <cell r="L237">
            <v>0</v>
          </cell>
          <cell r="M237">
            <v>0</v>
          </cell>
          <cell r="N237">
            <v>0</v>
          </cell>
          <cell r="O237">
            <v>0</v>
          </cell>
          <cell r="P237" t="str">
            <v>Not Licensed</v>
          </cell>
          <cell r="Q237">
            <v>0</v>
          </cell>
          <cell r="R237">
            <v>0</v>
          </cell>
        </row>
        <row r="238">
          <cell r="B238" t="str">
            <v>271021</v>
          </cell>
          <cell r="C238" t="str">
            <v>Commercial and Industrial Designers</v>
          </cell>
          <cell r="D238">
            <v>0</v>
          </cell>
          <cell r="E238" t="str">
            <v>Bachelor's degree</v>
          </cell>
          <cell r="F238" t="str">
            <v>BA+</v>
          </cell>
          <cell r="G238">
            <v>0</v>
          </cell>
          <cell r="H238">
            <v>0</v>
          </cell>
          <cell r="I238">
            <v>0</v>
          </cell>
          <cell r="J238">
            <v>0</v>
          </cell>
          <cell r="K238">
            <v>0</v>
          </cell>
          <cell r="L238">
            <v>2</v>
          </cell>
          <cell r="M238">
            <v>2</v>
          </cell>
          <cell r="N238">
            <v>0</v>
          </cell>
          <cell r="O238">
            <v>0</v>
          </cell>
          <cell r="P238" t="str">
            <v>Not Licensed</v>
          </cell>
          <cell r="Q238">
            <v>0</v>
          </cell>
          <cell r="R238">
            <v>0</v>
          </cell>
        </row>
        <row r="239">
          <cell r="B239" t="str">
            <v>271022</v>
          </cell>
          <cell r="C239" t="str">
            <v>Fashion Designers</v>
          </cell>
          <cell r="D239">
            <v>0</v>
          </cell>
          <cell r="E239" t="str">
            <v>Bachelor's degree</v>
          </cell>
          <cell r="F239" t="str">
            <v>BA+</v>
          </cell>
          <cell r="G239">
            <v>0</v>
          </cell>
          <cell r="H239">
            <v>0</v>
          </cell>
          <cell r="I239">
            <v>0</v>
          </cell>
          <cell r="J239">
            <v>0</v>
          </cell>
          <cell r="K239">
            <v>0</v>
          </cell>
          <cell r="L239">
            <v>0</v>
          </cell>
          <cell r="M239">
            <v>0</v>
          </cell>
          <cell r="N239">
            <v>0</v>
          </cell>
          <cell r="O239">
            <v>0</v>
          </cell>
          <cell r="P239" t="str">
            <v>Not Licensed</v>
          </cell>
          <cell r="Q239">
            <v>0</v>
          </cell>
          <cell r="R239">
            <v>0</v>
          </cell>
        </row>
        <row r="240">
          <cell r="B240" t="str">
            <v>271023</v>
          </cell>
          <cell r="C240" t="str">
            <v>Floral Designers</v>
          </cell>
          <cell r="D240">
            <v>0</v>
          </cell>
          <cell r="E240" t="str">
            <v>High school diploma or equivalent</v>
          </cell>
          <cell r="F240" t="str">
            <v>HS and Below</v>
          </cell>
          <cell r="G240">
            <v>24731</v>
          </cell>
          <cell r="H240">
            <v>0</v>
          </cell>
          <cell r="I240">
            <v>0</v>
          </cell>
          <cell r="J240">
            <v>0</v>
          </cell>
          <cell r="K240">
            <v>0</v>
          </cell>
          <cell r="L240">
            <v>1</v>
          </cell>
          <cell r="M240">
            <v>1</v>
          </cell>
          <cell r="N240">
            <v>0</v>
          </cell>
          <cell r="O240">
            <v>1</v>
          </cell>
          <cell r="P240" t="str">
            <v>Not Licensed</v>
          </cell>
          <cell r="Q240">
            <v>0</v>
          </cell>
          <cell r="R240">
            <v>0</v>
          </cell>
        </row>
        <row r="241">
          <cell r="B241" t="str">
            <v>271024</v>
          </cell>
          <cell r="C241" t="str">
            <v>Graphic Designers</v>
          </cell>
          <cell r="D241">
            <v>0</v>
          </cell>
          <cell r="E241" t="str">
            <v>Bachelor's degree</v>
          </cell>
          <cell r="F241" t="str">
            <v>BA+</v>
          </cell>
          <cell r="G241">
            <v>47584</v>
          </cell>
          <cell r="H241">
            <v>0</v>
          </cell>
          <cell r="I241">
            <v>0</v>
          </cell>
          <cell r="J241">
            <v>0</v>
          </cell>
          <cell r="K241">
            <v>0</v>
          </cell>
          <cell r="L241">
            <v>8</v>
          </cell>
          <cell r="M241">
            <v>8</v>
          </cell>
          <cell r="N241">
            <v>0</v>
          </cell>
          <cell r="O241">
            <v>7</v>
          </cell>
          <cell r="P241" t="str">
            <v>Not Licensed</v>
          </cell>
          <cell r="Q241">
            <v>0</v>
          </cell>
          <cell r="R241">
            <v>0</v>
          </cell>
        </row>
        <row r="242">
          <cell r="B242" t="str">
            <v>271025</v>
          </cell>
          <cell r="C242" t="str">
            <v>Interior Designers</v>
          </cell>
          <cell r="D242">
            <v>0</v>
          </cell>
          <cell r="E242" t="str">
            <v>Bachelor's degree</v>
          </cell>
          <cell r="F242" t="str">
            <v>BA+</v>
          </cell>
          <cell r="G242">
            <v>70086</v>
          </cell>
          <cell r="H242">
            <v>0</v>
          </cell>
          <cell r="I242">
            <v>0</v>
          </cell>
          <cell r="J242">
            <v>0</v>
          </cell>
          <cell r="K242">
            <v>0</v>
          </cell>
          <cell r="L242">
            <v>3</v>
          </cell>
          <cell r="M242">
            <v>3</v>
          </cell>
          <cell r="N242">
            <v>0</v>
          </cell>
          <cell r="O242">
            <v>0</v>
          </cell>
          <cell r="P242" t="str">
            <v>Not Licensed</v>
          </cell>
          <cell r="Q242">
            <v>0</v>
          </cell>
          <cell r="R242">
            <v>0</v>
          </cell>
        </row>
        <row r="243">
          <cell r="B243" t="str">
            <v>271026</v>
          </cell>
          <cell r="C243" t="str">
            <v>Merchandise Displayers and Window Trimmers</v>
          </cell>
          <cell r="D243">
            <v>0</v>
          </cell>
          <cell r="E243" t="str">
            <v>High school diploma or equivalent</v>
          </cell>
          <cell r="F243" t="str">
            <v>HS and Below</v>
          </cell>
          <cell r="G243">
            <v>0</v>
          </cell>
          <cell r="H243">
            <v>0</v>
          </cell>
          <cell r="I243">
            <v>0</v>
          </cell>
          <cell r="J243">
            <v>0</v>
          </cell>
          <cell r="K243">
            <v>0</v>
          </cell>
          <cell r="L243">
            <v>47</v>
          </cell>
          <cell r="M243">
            <v>47</v>
          </cell>
          <cell r="N243">
            <v>0</v>
          </cell>
          <cell r="O243">
            <v>4</v>
          </cell>
          <cell r="P243" t="str">
            <v>Not Licensed</v>
          </cell>
          <cell r="Q243">
            <v>0</v>
          </cell>
          <cell r="R243">
            <v>0</v>
          </cell>
        </row>
        <row r="244">
          <cell r="B244" t="str">
            <v>271027</v>
          </cell>
          <cell r="C244" t="str">
            <v>Set and Exhibit Designers</v>
          </cell>
          <cell r="D244">
            <v>0</v>
          </cell>
          <cell r="E244" t="str">
            <v>Bachelor's degree</v>
          </cell>
          <cell r="F244" t="str">
            <v>BA+</v>
          </cell>
          <cell r="G244">
            <v>0</v>
          </cell>
          <cell r="H244">
            <v>0</v>
          </cell>
          <cell r="I244">
            <v>0</v>
          </cell>
          <cell r="J244">
            <v>0</v>
          </cell>
          <cell r="K244">
            <v>0</v>
          </cell>
          <cell r="L244">
            <v>0</v>
          </cell>
          <cell r="M244">
            <v>0</v>
          </cell>
          <cell r="N244">
            <v>0</v>
          </cell>
          <cell r="O244">
            <v>0</v>
          </cell>
          <cell r="P244" t="str">
            <v>Not Licensed</v>
          </cell>
          <cell r="Q244">
            <v>0</v>
          </cell>
          <cell r="R244">
            <v>0</v>
          </cell>
        </row>
        <row r="245">
          <cell r="B245" t="str">
            <v>272011</v>
          </cell>
          <cell r="C245" t="str">
            <v>Actors</v>
          </cell>
          <cell r="D245">
            <v>0</v>
          </cell>
          <cell r="E245" t="str">
            <v>Some college, no degree</v>
          </cell>
          <cell r="F245" t="str">
            <v>Sub-BA</v>
          </cell>
          <cell r="G245">
            <v>0</v>
          </cell>
          <cell r="H245">
            <v>0</v>
          </cell>
          <cell r="I245">
            <v>0</v>
          </cell>
          <cell r="J245">
            <v>0</v>
          </cell>
          <cell r="K245">
            <v>0</v>
          </cell>
          <cell r="L245">
            <v>7</v>
          </cell>
          <cell r="M245">
            <v>7</v>
          </cell>
          <cell r="N245">
            <v>0</v>
          </cell>
          <cell r="O245">
            <v>5</v>
          </cell>
          <cell r="P245" t="str">
            <v>Not Licensed</v>
          </cell>
          <cell r="Q245">
            <v>0</v>
          </cell>
          <cell r="R245">
            <v>0</v>
          </cell>
        </row>
        <row r="246">
          <cell r="B246" t="str">
            <v>272012</v>
          </cell>
          <cell r="C246" t="str">
            <v>Producers and Directors</v>
          </cell>
          <cell r="D246">
            <v>0</v>
          </cell>
          <cell r="E246" t="str">
            <v>Bachelor's degree</v>
          </cell>
          <cell r="F246" t="str">
            <v>BA+</v>
          </cell>
          <cell r="G246">
            <v>43310</v>
          </cell>
          <cell r="H246">
            <v>0</v>
          </cell>
          <cell r="I246">
            <v>0</v>
          </cell>
          <cell r="J246">
            <v>0</v>
          </cell>
          <cell r="K246">
            <v>0</v>
          </cell>
          <cell r="L246">
            <v>4</v>
          </cell>
          <cell r="M246">
            <v>4</v>
          </cell>
          <cell r="N246">
            <v>0</v>
          </cell>
          <cell r="O246">
            <v>1</v>
          </cell>
          <cell r="P246" t="str">
            <v>Not Licensed</v>
          </cell>
          <cell r="Q246">
            <v>0</v>
          </cell>
          <cell r="R246">
            <v>0</v>
          </cell>
        </row>
        <row r="247">
          <cell r="B247" t="str">
            <v>272021</v>
          </cell>
          <cell r="C247" t="str">
            <v>Athletes and Sports Competitors</v>
          </cell>
          <cell r="D247">
            <v>0</v>
          </cell>
          <cell r="E247" t="str">
            <v>No formal educational credential</v>
          </cell>
          <cell r="F247" t="str">
            <v>HS and Below</v>
          </cell>
          <cell r="G247">
            <v>0</v>
          </cell>
          <cell r="H247">
            <v>0</v>
          </cell>
          <cell r="I247">
            <v>0</v>
          </cell>
          <cell r="J247">
            <v>0</v>
          </cell>
          <cell r="K247">
            <v>0</v>
          </cell>
          <cell r="L247">
            <v>0</v>
          </cell>
          <cell r="M247">
            <v>0</v>
          </cell>
          <cell r="N247">
            <v>0</v>
          </cell>
          <cell r="O247">
            <v>0</v>
          </cell>
          <cell r="P247" t="str">
            <v>Not Licensed</v>
          </cell>
          <cell r="Q247">
            <v>0</v>
          </cell>
          <cell r="R247">
            <v>0</v>
          </cell>
        </row>
        <row r="248">
          <cell r="B248" t="str">
            <v>272022</v>
          </cell>
          <cell r="C248" t="str">
            <v>Coaches and Scouts</v>
          </cell>
          <cell r="D248">
            <v>0</v>
          </cell>
          <cell r="E248" t="str">
            <v>Bachelor's degree</v>
          </cell>
          <cell r="F248" t="str">
            <v>BA+</v>
          </cell>
          <cell r="G248">
            <v>31262</v>
          </cell>
          <cell r="H248">
            <v>2</v>
          </cell>
          <cell r="I248">
            <v>116</v>
          </cell>
          <cell r="J248">
            <v>18</v>
          </cell>
          <cell r="K248">
            <v>16</v>
          </cell>
          <cell r="L248">
            <v>47</v>
          </cell>
          <cell r="M248">
            <v>27</v>
          </cell>
          <cell r="N248">
            <v>0</v>
          </cell>
          <cell r="O248">
            <v>3</v>
          </cell>
          <cell r="P248" t="str">
            <v>Not Licensed</v>
          </cell>
          <cell r="Q248">
            <v>0</v>
          </cell>
          <cell r="R248">
            <v>0</v>
          </cell>
        </row>
        <row r="249">
          <cell r="B249" t="str">
            <v>272023</v>
          </cell>
          <cell r="C249" t="str">
            <v>Umpires, Referees, and Other Sports Officials</v>
          </cell>
          <cell r="D249">
            <v>0</v>
          </cell>
          <cell r="E249" t="str">
            <v>High school diploma or equivalent</v>
          </cell>
          <cell r="F249" t="str">
            <v>HS and Below</v>
          </cell>
          <cell r="G249">
            <v>0</v>
          </cell>
          <cell r="H249">
            <v>0</v>
          </cell>
          <cell r="I249">
            <v>0</v>
          </cell>
          <cell r="J249">
            <v>0</v>
          </cell>
          <cell r="K249">
            <v>0</v>
          </cell>
          <cell r="L249">
            <v>0</v>
          </cell>
          <cell r="M249">
            <v>0</v>
          </cell>
          <cell r="N249">
            <v>0</v>
          </cell>
          <cell r="O249">
            <v>0</v>
          </cell>
          <cell r="P249" t="str">
            <v>Not Licensed</v>
          </cell>
          <cell r="Q249">
            <v>0</v>
          </cell>
          <cell r="R249">
            <v>0</v>
          </cell>
        </row>
        <row r="250">
          <cell r="B250" t="str">
            <v>272031</v>
          </cell>
          <cell r="C250" t="str">
            <v>Dancers</v>
          </cell>
          <cell r="D250">
            <v>0</v>
          </cell>
          <cell r="E250" t="str">
            <v>No formal educational credential</v>
          </cell>
          <cell r="F250" t="str">
            <v>HS and Below</v>
          </cell>
          <cell r="G250">
            <v>0</v>
          </cell>
          <cell r="H250">
            <v>0</v>
          </cell>
          <cell r="I250">
            <v>0</v>
          </cell>
          <cell r="J250">
            <v>0</v>
          </cell>
          <cell r="K250">
            <v>0</v>
          </cell>
          <cell r="L250">
            <v>0</v>
          </cell>
          <cell r="M250">
            <v>0</v>
          </cell>
          <cell r="N250">
            <v>0</v>
          </cell>
          <cell r="O250">
            <v>0</v>
          </cell>
          <cell r="P250" t="str">
            <v>Not Licensed</v>
          </cell>
          <cell r="Q250">
            <v>0</v>
          </cell>
          <cell r="R250">
            <v>0</v>
          </cell>
        </row>
        <row r="251">
          <cell r="B251" t="str">
            <v>272032</v>
          </cell>
          <cell r="C251" t="str">
            <v>Choreographers</v>
          </cell>
          <cell r="D251">
            <v>0</v>
          </cell>
          <cell r="E251" t="str">
            <v>High school diploma or equivalent</v>
          </cell>
          <cell r="F251" t="str">
            <v>HS and Below</v>
          </cell>
          <cell r="G251">
            <v>0</v>
          </cell>
          <cell r="H251">
            <v>0</v>
          </cell>
          <cell r="I251">
            <v>0</v>
          </cell>
          <cell r="J251">
            <v>0</v>
          </cell>
          <cell r="K251">
            <v>0</v>
          </cell>
          <cell r="L251">
            <v>0</v>
          </cell>
          <cell r="M251">
            <v>0</v>
          </cell>
          <cell r="N251">
            <v>0</v>
          </cell>
          <cell r="O251">
            <v>0</v>
          </cell>
          <cell r="P251" t="str">
            <v>Not Licensed</v>
          </cell>
          <cell r="Q251">
            <v>0</v>
          </cell>
          <cell r="R251">
            <v>0</v>
          </cell>
        </row>
        <row r="252">
          <cell r="B252" t="str">
            <v>272041</v>
          </cell>
          <cell r="C252" t="str">
            <v>Music Directors and Composers</v>
          </cell>
          <cell r="D252">
            <v>0</v>
          </cell>
          <cell r="E252" t="str">
            <v>Bachelor's degree</v>
          </cell>
          <cell r="F252" t="str">
            <v>BA+</v>
          </cell>
          <cell r="G252">
            <v>0</v>
          </cell>
          <cell r="H252">
            <v>0</v>
          </cell>
          <cell r="I252">
            <v>0</v>
          </cell>
          <cell r="J252">
            <v>0</v>
          </cell>
          <cell r="K252">
            <v>0</v>
          </cell>
          <cell r="L252">
            <v>2</v>
          </cell>
          <cell r="M252">
            <v>2</v>
          </cell>
          <cell r="N252">
            <v>0</v>
          </cell>
          <cell r="O252">
            <v>1</v>
          </cell>
          <cell r="P252" t="str">
            <v>Not Licensed</v>
          </cell>
          <cell r="Q252">
            <v>0</v>
          </cell>
          <cell r="R252">
            <v>0</v>
          </cell>
        </row>
        <row r="253">
          <cell r="B253" t="str">
            <v>272042</v>
          </cell>
          <cell r="C253" t="str">
            <v>Musicians and Singers</v>
          </cell>
          <cell r="D253">
            <v>0</v>
          </cell>
          <cell r="E253" t="str">
            <v>No formal educational credential</v>
          </cell>
          <cell r="F253" t="str">
            <v>HS and Below</v>
          </cell>
          <cell r="G253">
            <v>0</v>
          </cell>
          <cell r="H253">
            <v>0</v>
          </cell>
          <cell r="I253">
            <v>0</v>
          </cell>
          <cell r="J253">
            <v>0</v>
          </cell>
          <cell r="K253">
            <v>0</v>
          </cell>
          <cell r="L253">
            <v>1</v>
          </cell>
          <cell r="M253">
            <v>1</v>
          </cell>
          <cell r="N253">
            <v>0</v>
          </cell>
          <cell r="O253">
            <v>0</v>
          </cell>
          <cell r="P253" t="str">
            <v>Not Licensed</v>
          </cell>
          <cell r="Q253">
            <v>0</v>
          </cell>
          <cell r="R253">
            <v>0</v>
          </cell>
        </row>
        <row r="254">
          <cell r="B254" t="str">
            <v>273011</v>
          </cell>
          <cell r="C254" t="str">
            <v>Radio and Television Announcers</v>
          </cell>
          <cell r="D254">
            <v>0</v>
          </cell>
          <cell r="E254" t="str">
            <v>Bachelor's degree</v>
          </cell>
          <cell r="F254" t="str">
            <v>BA+</v>
          </cell>
          <cell r="G254">
            <v>0</v>
          </cell>
          <cell r="H254">
            <v>0</v>
          </cell>
          <cell r="I254">
            <v>0</v>
          </cell>
          <cell r="J254">
            <v>0</v>
          </cell>
          <cell r="K254">
            <v>0</v>
          </cell>
          <cell r="L254">
            <v>0</v>
          </cell>
          <cell r="M254">
            <v>0</v>
          </cell>
          <cell r="N254">
            <v>0</v>
          </cell>
          <cell r="O254">
            <v>0</v>
          </cell>
          <cell r="P254" t="str">
            <v>Not Licensed</v>
          </cell>
          <cell r="Q254">
            <v>0</v>
          </cell>
          <cell r="R254">
            <v>0</v>
          </cell>
        </row>
        <row r="255">
          <cell r="B255" t="str">
            <v>273012</v>
          </cell>
          <cell r="C255" t="str">
            <v>Public Address System and Other Announcers</v>
          </cell>
          <cell r="D255">
            <v>0</v>
          </cell>
          <cell r="E255" t="str">
            <v>High school diploma or equivalent</v>
          </cell>
          <cell r="F255" t="str">
            <v>HS and Below</v>
          </cell>
          <cell r="G255">
            <v>0</v>
          </cell>
          <cell r="H255">
            <v>0</v>
          </cell>
          <cell r="I255">
            <v>0</v>
          </cell>
          <cell r="J255">
            <v>0</v>
          </cell>
          <cell r="K255">
            <v>0</v>
          </cell>
          <cell r="L255">
            <v>0</v>
          </cell>
          <cell r="M255">
            <v>0</v>
          </cell>
          <cell r="N255">
            <v>0</v>
          </cell>
          <cell r="O255">
            <v>0</v>
          </cell>
          <cell r="P255" t="str">
            <v>Not Licensed</v>
          </cell>
          <cell r="Q255">
            <v>0</v>
          </cell>
          <cell r="R255">
            <v>0</v>
          </cell>
        </row>
        <row r="256">
          <cell r="B256" t="str">
            <v>273021</v>
          </cell>
          <cell r="C256" t="str">
            <v>Broadcast News Analysts</v>
          </cell>
          <cell r="D256">
            <v>0</v>
          </cell>
          <cell r="E256" t="str">
            <v>Bachelor's degree</v>
          </cell>
          <cell r="F256" t="str">
            <v>BA+</v>
          </cell>
          <cell r="G256">
            <v>0</v>
          </cell>
          <cell r="H256">
            <v>0</v>
          </cell>
          <cell r="I256">
            <v>0</v>
          </cell>
          <cell r="J256">
            <v>0</v>
          </cell>
          <cell r="K256">
            <v>0</v>
          </cell>
          <cell r="L256">
            <v>0</v>
          </cell>
          <cell r="M256">
            <v>0</v>
          </cell>
          <cell r="N256">
            <v>0</v>
          </cell>
          <cell r="O256">
            <v>0</v>
          </cell>
          <cell r="P256" t="str">
            <v>Not Licensed</v>
          </cell>
          <cell r="Q256">
            <v>0</v>
          </cell>
          <cell r="R256">
            <v>0</v>
          </cell>
        </row>
        <row r="257">
          <cell r="B257" t="str">
            <v>273022</v>
          </cell>
          <cell r="C257" t="str">
            <v>Reporters and Correspondents</v>
          </cell>
          <cell r="D257">
            <v>0</v>
          </cell>
          <cell r="E257" t="str">
            <v>Bachelor's degree</v>
          </cell>
          <cell r="F257" t="str">
            <v>BA+</v>
          </cell>
          <cell r="G257">
            <v>0</v>
          </cell>
          <cell r="H257">
            <v>0</v>
          </cell>
          <cell r="I257">
            <v>0</v>
          </cell>
          <cell r="J257">
            <v>0</v>
          </cell>
          <cell r="K257">
            <v>0</v>
          </cell>
          <cell r="L257">
            <v>2</v>
          </cell>
          <cell r="M257">
            <v>2</v>
          </cell>
          <cell r="N257">
            <v>0</v>
          </cell>
          <cell r="O257">
            <v>0</v>
          </cell>
          <cell r="P257" t="str">
            <v>Not Licensed</v>
          </cell>
          <cell r="Q257">
            <v>0</v>
          </cell>
          <cell r="R257">
            <v>0</v>
          </cell>
        </row>
        <row r="258">
          <cell r="B258" t="str">
            <v>273031</v>
          </cell>
          <cell r="C258" t="str">
            <v>Public Relations Specialists</v>
          </cell>
          <cell r="D258">
            <v>0</v>
          </cell>
          <cell r="E258" t="str">
            <v>Bachelor's degree</v>
          </cell>
          <cell r="F258" t="str">
            <v>BA+</v>
          </cell>
          <cell r="G258">
            <v>47951</v>
          </cell>
          <cell r="H258">
            <v>3</v>
          </cell>
          <cell r="I258">
            <v>125</v>
          </cell>
          <cell r="J258">
            <v>13</v>
          </cell>
          <cell r="K258">
            <v>13</v>
          </cell>
          <cell r="L258">
            <v>16</v>
          </cell>
          <cell r="M258">
            <v>14</v>
          </cell>
          <cell r="N258">
            <v>0</v>
          </cell>
          <cell r="O258">
            <v>2</v>
          </cell>
          <cell r="P258" t="str">
            <v>Not Licensed</v>
          </cell>
          <cell r="Q258">
            <v>0</v>
          </cell>
          <cell r="R258">
            <v>0</v>
          </cell>
        </row>
        <row r="259">
          <cell r="B259" t="str">
            <v>273041</v>
          </cell>
          <cell r="C259" t="str">
            <v>Editors</v>
          </cell>
          <cell r="D259">
            <v>0</v>
          </cell>
          <cell r="E259" t="str">
            <v>Bachelor's degree</v>
          </cell>
          <cell r="F259" t="str">
            <v>BA+</v>
          </cell>
          <cell r="G259">
            <v>50813</v>
          </cell>
          <cell r="H259">
            <v>0</v>
          </cell>
          <cell r="I259">
            <v>0</v>
          </cell>
          <cell r="J259">
            <v>0</v>
          </cell>
          <cell r="K259">
            <v>0</v>
          </cell>
          <cell r="L259">
            <v>5</v>
          </cell>
          <cell r="M259">
            <v>5</v>
          </cell>
          <cell r="N259">
            <v>0</v>
          </cell>
          <cell r="O259">
            <v>1</v>
          </cell>
          <cell r="P259" t="str">
            <v>Not Licensed</v>
          </cell>
          <cell r="Q259">
            <v>0</v>
          </cell>
          <cell r="R259">
            <v>0</v>
          </cell>
        </row>
        <row r="260">
          <cell r="B260" t="str">
            <v>273042</v>
          </cell>
          <cell r="C260" t="str">
            <v>Technical Writers</v>
          </cell>
          <cell r="D260">
            <v>0</v>
          </cell>
          <cell r="E260" t="str">
            <v>Bachelor's degree</v>
          </cell>
          <cell r="F260" t="str">
            <v>BA+</v>
          </cell>
          <cell r="G260">
            <v>61535</v>
          </cell>
          <cell r="H260">
            <v>0</v>
          </cell>
          <cell r="I260">
            <v>0</v>
          </cell>
          <cell r="J260">
            <v>0</v>
          </cell>
          <cell r="K260">
            <v>0</v>
          </cell>
          <cell r="L260">
            <v>3</v>
          </cell>
          <cell r="M260">
            <v>3</v>
          </cell>
          <cell r="N260">
            <v>0</v>
          </cell>
          <cell r="O260">
            <v>0</v>
          </cell>
          <cell r="P260" t="str">
            <v>Not Licensed</v>
          </cell>
          <cell r="Q260">
            <v>0</v>
          </cell>
          <cell r="R260">
            <v>0</v>
          </cell>
        </row>
        <row r="261">
          <cell r="B261" t="str">
            <v>273043</v>
          </cell>
          <cell r="C261" t="str">
            <v>Writers and Authors</v>
          </cell>
          <cell r="D261">
            <v>0</v>
          </cell>
          <cell r="E261" t="str">
            <v>Bachelor's degree</v>
          </cell>
          <cell r="F261" t="str">
            <v>BA+</v>
          </cell>
          <cell r="G261">
            <v>0</v>
          </cell>
          <cell r="H261">
            <v>0</v>
          </cell>
          <cell r="I261">
            <v>0</v>
          </cell>
          <cell r="J261">
            <v>0</v>
          </cell>
          <cell r="K261">
            <v>0</v>
          </cell>
          <cell r="L261">
            <v>2</v>
          </cell>
          <cell r="M261">
            <v>2</v>
          </cell>
          <cell r="N261">
            <v>0</v>
          </cell>
          <cell r="O261">
            <v>2</v>
          </cell>
          <cell r="P261" t="str">
            <v>Not Licensed</v>
          </cell>
          <cell r="Q261">
            <v>0</v>
          </cell>
          <cell r="R261">
            <v>0</v>
          </cell>
        </row>
        <row r="262">
          <cell r="B262" t="str">
            <v>273091</v>
          </cell>
          <cell r="C262" t="str">
            <v>Interpreters and Translators</v>
          </cell>
          <cell r="D262">
            <v>0</v>
          </cell>
          <cell r="E262" t="str">
            <v>Bachelor's degree</v>
          </cell>
          <cell r="F262" t="str">
            <v>BA+</v>
          </cell>
          <cell r="G262">
            <v>37533</v>
          </cell>
          <cell r="H262">
            <v>0</v>
          </cell>
          <cell r="I262">
            <v>0</v>
          </cell>
          <cell r="J262">
            <v>0</v>
          </cell>
          <cell r="K262">
            <v>0</v>
          </cell>
          <cell r="L262">
            <v>7</v>
          </cell>
          <cell r="M262">
            <v>7</v>
          </cell>
          <cell r="N262">
            <v>0</v>
          </cell>
          <cell r="O262">
            <v>3</v>
          </cell>
          <cell r="P262" t="str">
            <v>Not Licensed</v>
          </cell>
          <cell r="Q262">
            <v>0</v>
          </cell>
          <cell r="R262">
            <v>0</v>
          </cell>
        </row>
        <row r="263">
          <cell r="B263" t="str">
            <v>274011</v>
          </cell>
          <cell r="C263" t="str">
            <v>Audio and Video Equipment Technicians</v>
          </cell>
          <cell r="D263">
            <v>0</v>
          </cell>
          <cell r="E263" t="str">
            <v>Postsecondary non-degree award</v>
          </cell>
          <cell r="F263" t="str">
            <v>Sub-BA</v>
          </cell>
          <cell r="G263">
            <v>42001</v>
          </cell>
          <cell r="H263">
            <v>0</v>
          </cell>
          <cell r="I263">
            <v>0</v>
          </cell>
          <cell r="J263">
            <v>0</v>
          </cell>
          <cell r="K263">
            <v>0</v>
          </cell>
          <cell r="L263">
            <v>2</v>
          </cell>
          <cell r="M263">
            <v>2</v>
          </cell>
          <cell r="N263">
            <v>0</v>
          </cell>
          <cell r="O263">
            <v>0</v>
          </cell>
          <cell r="P263" t="str">
            <v>Not Licensed</v>
          </cell>
          <cell r="Q263">
            <v>0</v>
          </cell>
          <cell r="R263">
            <v>0</v>
          </cell>
        </row>
        <row r="264">
          <cell r="B264" t="str">
            <v>274012</v>
          </cell>
          <cell r="C264" t="str">
            <v>Broadcast Technicians</v>
          </cell>
          <cell r="D264">
            <v>0</v>
          </cell>
          <cell r="E264" t="str">
            <v>Associate's degree</v>
          </cell>
          <cell r="F264" t="str">
            <v>Sub-BA</v>
          </cell>
          <cell r="G264">
            <v>0</v>
          </cell>
          <cell r="H264">
            <v>0</v>
          </cell>
          <cell r="I264">
            <v>0</v>
          </cell>
          <cell r="J264">
            <v>0</v>
          </cell>
          <cell r="K264">
            <v>0</v>
          </cell>
          <cell r="L264">
            <v>0</v>
          </cell>
          <cell r="M264">
            <v>0</v>
          </cell>
          <cell r="N264">
            <v>0</v>
          </cell>
          <cell r="O264">
            <v>0</v>
          </cell>
          <cell r="P264" t="str">
            <v>Not Licensed</v>
          </cell>
          <cell r="Q264">
            <v>0</v>
          </cell>
          <cell r="R264">
            <v>0</v>
          </cell>
        </row>
        <row r="265">
          <cell r="B265" t="str">
            <v>274013</v>
          </cell>
          <cell r="C265" t="str">
            <v>Radio Operators</v>
          </cell>
          <cell r="D265">
            <v>0</v>
          </cell>
          <cell r="E265" t="str">
            <v>High school diploma or equivalent</v>
          </cell>
          <cell r="F265" t="str">
            <v>HS and Below</v>
          </cell>
          <cell r="G265">
            <v>0</v>
          </cell>
          <cell r="H265">
            <v>0</v>
          </cell>
          <cell r="I265">
            <v>0</v>
          </cell>
          <cell r="J265">
            <v>0</v>
          </cell>
          <cell r="K265">
            <v>0</v>
          </cell>
          <cell r="L265">
            <v>0</v>
          </cell>
          <cell r="M265">
            <v>0</v>
          </cell>
          <cell r="N265">
            <v>0</v>
          </cell>
          <cell r="O265">
            <v>0</v>
          </cell>
          <cell r="P265" t="str">
            <v>Not Licensed</v>
          </cell>
          <cell r="Q265">
            <v>0</v>
          </cell>
          <cell r="R265">
            <v>0</v>
          </cell>
        </row>
        <row r="266">
          <cell r="B266" t="str">
            <v>274014</v>
          </cell>
          <cell r="C266" t="str">
            <v>Sound Engineering Technicians</v>
          </cell>
          <cell r="D266">
            <v>0</v>
          </cell>
          <cell r="E266" t="str">
            <v>Postsecondary non-degree award</v>
          </cell>
          <cell r="F266" t="str">
            <v>Sub-BA</v>
          </cell>
          <cell r="G266">
            <v>0</v>
          </cell>
          <cell r="H266">
            <v>0</v>
          </cell>
          <cell r="I266">
            <v>0</v>
          </cell>
          <cell r="J266">
            <v>0</v>
          </cell>
          <cell r="K266">
            <v>0</v>
          </cell>
          <cell r="L266">
            <v>2</v>
          </cell>
          <cell r="M266">
            <v>2</v>
          </cell>
          <cell r="N266">
            <v>0</v>
          </cell>
          <cell r="O266">
            <v>1</v>
          </cell>
          <cell r="P266" t="str">
            <v>Not Licensed</v>
          </cell>
          <cell r="Q266">
            <v>0</v>
          </cell>
          <cell r="R266">
            <v>0</v>
          </cell>
        </row>
        <row r="267">
          <cell r="B267" t="str">
            <v>274021</v>
          </cell>
          <cell r="C267" t="str">
            <v>Photographers</v>
          </cell>
          <cell r="D267">
            <v>0</v>
          </cell>
          <cell r="E267" t="str">
            <v>High school diploma or equivalent</v>
          </cell>
          <cell r="F267" t="str">
            <v>HS and Below</v>
          </cell>
          <cell r="G267">
            <v>0</v>
          </cell>
          <cell r="H267">
            <v>0</v>
          </cell>
          <cell r="I267">
            <v>0</v>
          </cell>
          <cell r="J267">
            <v>0</v>
          </cell>
          <cell r="K267">
            <v>0</v>
          </cell>
          <cell r="L267">
            <v>2</v>
          </cell>
          <cell r="M267">
            <v>2</v>
          </cell>
          <cell r="N267">
            <v>0</v>
          </cell>
          <cell r="O267">
            <v>1</v>
          </cell>
          <cell r="P267" t="str">
            <v>Not Licensed</v>
          </cell>
          <cell r="Q267">
            <v>0</v>
          </cell>
          <cell r="R267">
            <v>0</v>
          </cell>
        </row>
        <row r="268">
          <cell r="B268" t="str">
            <v>274031</v>
          </cell>
          <cell r="C268" t="str">
            <v>Camera Operators, Television, Video, and Motion Picture</v>
          </cell>
          <cell r="D268">
            <v>0</v>
          </cell>
          <cell r="E268" t="str">
            <v>Bachelor's degree</v>
          </cell>
          <cell r="F268" t="str">
            <v>BA+</v>
          </cell>
          <cell r="G268">
            <v>0</v>
          </cell>
          <cell r="H268">
            <v>0</v>
          </cell>
          <cell r="I268">
            <v>0</v>
          </cell>
          <cell r="J268">
            <v>0</v>
          </cell>
          <cell r="K268">
            <v>0</v>
          </cell>
          <cell r="L268">
            <v>1</v>
          </cell>
          <cell r="M268">
            <v>1</v>
          </cell>
          <cell r="N268">
            <v>0</v>
          </cell>
          <cell r="O268">
            <v>1</v>
          </cell>
          <cell r="P268" t="str">
            <v>Not Licensed</v>
          </cell>
          <cell r="Q268">
            <v>0</v>
          </cell>
          <cell r="R268">
            <v>0</v>
          </cell>
        </row>
        <row r="269">
          <cell r="B269" t="str">
            <v>274032</v>
          </cell>
          <cell r="C269" t="str">
            <v>Film and Video Editors</v>
          </cell>
          <cell r="D269">
            <v>0</v>
          </cell>
          <cell r="E269" t="str">
            <v>Bachelor's degree</v>
          </cell>
          <cell r="F269" t="str">
            <v>BA+</v>
          </cell>
          <cell r="G269">
            <v>0</v>
          </cell>
          <cell r="H269">
            <v>0</v>
          </cell>
          <cell r="I269">
            <v>0</v>
          </cell>
          <cell r="J269">
            <v>0</v>
          </cell>
          <cell r="K269">
            <v>0</v>
          </cell>
          <cell r="L269">
            <v>0</v>
          </cell>
          <cell r="M269">
            <v>0</v>
          </cell>
          <cell r="N269">
            <v>0</v>
          </cell>
          <cell r="O269">
            <v>0</v>
          </cell>
          <cell r="P269" t="str">
            <v>Not Licensed</v>
          </cell>
          <cell r="Q269">
            <v>0</v>
          </cell>
          <cell r="R269">
            <v>0</v>
          </cell>
        </row>
        <row r="270">
          <cell r="B270" t="str">
            <v>29035</v>
          </cell>
          <cell r="C270" t="str">
            <v>Magnetic Resonance Imaging Technologists</v>
          </cell>
          <cell r="D270">
            <v>0</v>
          </cell>
          <cell r="E270">
            <v>0</v>
          </cell>
          <cell r="F270">
            <v>0</v>
          </cell>
          <cell r="G270">
            <v>0</v>
          </cell>
          <cell r="H270">
            <v>0</v>
          </cell>
          <cell r="I270">
            <v>0</v>
          </cell>
          <cell r="J270">
            <v>0</v>
          </cell>
          <cell r="K270">
            <v>0</v>
          </cell>
          <cell r="L270">
            <v>0</v>
          </cell>
          <cell r="M270">
            <v>0</v>
          </cell>
          <cell r="N270">
            <v>0</v>
          </cell>
          <cell r="O270">
            <v>0</v>
          </cell>
          <cell r="P270" t="str">
            <v>Not Licensed</v>
          </cell>
          <cell r="Q270">
            <v>0</v>
          </cell>
          <cell r="R270">
            <v>0</v>
          </cell>
        </row>
        <row r="271">
          <cell r="B271" t="str">
            <v>291011</v>
          </cell>
          <cell r="C271" t="str">
            <v>Chiropractors</v>
          </cell>
          <cell r="D271">
            <v>0</v>
          </cell>
          <cell r="E271" t="str">
            <v>Doctoral or professional degree</v>
          </cell>
          <cell r="F271" t="str">
            <v>BA+</v>
          </cell>
          <cell r="G271">
            <v>0</v>
          </cell>
          <cell r="H271">
            <v>0</v>
          </cell>
          <cell r="I271">
            <v>0</v>
          </cell>
          <cell r="J271">
            <v>0</v>
          </cell>
          <cell r="K271">
            <v>0</v>
          </cell>
          <cell r="L271">
            <v>0</v>
          </cell>
          <cell r="M271">
            <v>0</v>
          </cell>
          <cell r="N271">
            <v>0</v>
          </cell>
          <cell r="O271">
            <v>0</v>
          </cell>
          <cell r="P271" t="str">
            <v>Licensed</v>
          </cell>
          <cell r="Q271">
            <v>35</v>
          </cell>
          <cell r="R271" t="str">
            <v xml:space="preserve"> 1,454</v>
          </cell>
        </row>
        <row r="272">
          <cell r="B272" t="str">
            <v>291021</v>
          </cell>
          <cell r="C272" t="str">
            <v>Dentists, General</v>
          </cell>
          <cell r="D272">
            <v>0</v>
          </cell>
          <cell r="E272" t="str">
            <v>Doctoral or professional degree</v>
          </cell>
          <cell r="F272" t="str">
            <v>BA+</v>
          </cell>
          <cell r="G272">
            <v>176021</v>
          </cell>
          <cell r="H272">
            <v>0</v>
          </cell>
          <cell r="I272">
            <v>0</v>
          </cell>
          <cell r="J272">
            <v>0</v>
          </cell>
          <cell r="K272">
            <v>0</v>
          </cell>
          <cell r="L272">
            <v>11</v>
          </cell>
          <cell r="M272">
            <v>11</v>
          </cell>
          <cell r="N272">
            <v>0</v>
          </cell>
          <cell r="O272">
            <v>1</v>
          </cell>
          <cell r="P272" t="str">
            <v>Not Licensed</v>
          </cell>
          <cell r="Q272">
            <v>0</v>
          </cell>
          <cell r="R272">
            <v>0</v>
          </cell>
        </row>
        <row r="273">
          <cell r="B273" t="str">
            <v>291022</v>
          </cell>
          <cell r="C273" t="str">
            <v>Oral and Maxillofacial Surgeons</v>
          </cell>
          <cell r="D273">
            <v>0</v>
          </cell>
          <cell r="E273" t="str">
            <v>Doctoral or professional degree</v>
          </cell>
          <cell r="F273" t="str">
            <v>BA+</v>
          </cell>
          <cell r="G273">
            <v>0</v>
          </cell>
          <cell r="H273">
            <v>0</v>
          </cell>
          <cell r="I273">
            <v>0</v>
          </cell>
          <cell r="J273">
            <v>0</v>
          </cell>
          <cell r="K273">
            <v>0</v>
          </cell>
          <cell r="L273">
            <v>0</v>
          </cell>
          <cell r="M273">
            <v>0</v>
          </cell>
          <cell r="N273">
            <v>0</v>
          </cell>
          <cell r="O273">
            <v>0</v>
          </cell>
          <cell r="P273" t="str">
            <v>Not Licensed</v>
          </cell>
          <cell r="Q273">
            <v>0</v>
          </cell>
          <cell r="R273">
            <v>0</v>
          </cell>
        </row>
        <row r="274">
          <cell r="B274" t="str">
            <v>291023</v>
          </cell>
          <cell r="C274" t="str">
            <v>Orthodontists</v>
          </cell>
          <cell r="D274">
            <v>0</v>
          </cell>
          <cell r="E274" t="str">
            <v>Doctoral or professional degree</v>
          </cell>
          <cell r="F274" t="str">
            <v>BA+</v>
          </cell>
          <cell r="G274">
            <v>0</v>
          </cell>
          <cell r="H274">
            <v>0</v>
          </cell>
          <cell r="I274">
            <v>0</v>
          </cell>
          <cell r="J274">
            <v>0</v>
          </cell>
          <cell r="K274">
            <v>0</v>
          </cell>
          <cell r="L274">
            <v>0</v>
          </cell>
          <cell r="M274">
            <v>0</v>
          </cell>
          <cell r="N274">
            <v>0</v>
          </cell>
          <cell r="O274">
            <v>0</v>
          </cell>
          <cell r="P274" t="str">
            <v>Not Licensed</v>
          </cell>
          <cell r="Q274">
            <v>0</v>
          </cell>
          <cell r="R274">
            <v>0</v>
          </cell>
        </row>
        <row r="275">
          <cell r="B275" t="str">
            <v>291024</v>
          </cell>
          <cell r="C275" t="str">
            <v>Prosthodontists</v>
          </cell>
          <cell r="D275">
            <v>0</v>
          </cell>
          <cell r="E275">
            <v>0</v>
          </cell>
          <cell r="F275">
            <v>0</v>
          </cell>
          <cell r="G275">
            <v>0</v>
          </cell>
          <cell r="H275">
            <v>0</v>
          </cell>
          <cell r="I275">
            <v>0</v>
          </cell>
          <cell r="J275">
            <v>0</v>
          </cell>
          <cell r="K275">
            <v>0</v>
          </cell>
          <cell r="L275">
            <v>0</v>
          </cell>
          <cell r="M275">
            <v>0</v>
          </cell>
          <cell r="N275">
            <v>0</v>
          </cell>
          <cell r="O275">
            <v>0</v>
          </cell>
          <cell r="P275" t="str">
            <v>Not Licensed</v>
          </cell>
          <cell r="Q275">
            <v>0</v>
          </cell>
          <cell r="R275">
            <v>0</v>
          </cell>
        </row>
        <row r="276">
          <cell r="B276" t="str">
            <v>291031</v>
          </cell>
          <cell r="C276" t="str">
            <v>Dietitians and Nutritionists</v>
          </cell>
          <cell r="D276">
            <v>0</v>
          </cell>
          <cell r="E276" t="str">
            <v>Bachelor's degree</v>
          </cell>
          <cell r="F276" t="str">
            <v>BA+</v>
          </cell>
          <cell r="G276">
            <v>67980</v>
          </cell>
          <cell r="H276">
            <v>0</v>
          </cell>
          <cell r="I276">
            <v>0</v>
          </cell>
          <cell r="J276">
            <v>0</v>
          </cell>
          <cell r="K276">
            <v>0</v>
          </cell>
          <cell r="L276">
            <v>18</v>
          </cell>
          <cell r="M276">
            <v>18</v>
          </cell>
          <cell r="N276">
            <v>0</v>
          </cell>
          <cell r="O276">
            <v>2</v>
          </cell>
          <cell r="P276" t="str">
            <v>Licensed</v>
          </cell>
          <cell r="Q276">
            <v>50</v>
          </cell>
          <cell r="R276" t="str">
            <v xml:space="preserve"> 2,429</v>
          </cell>
        </row>
        <row r="277">
          <cell r="B277" t="str">
            <v>291041</v>
          </cell>
          <cell r="C277" t="str">
            <v>Optometrists</v>
          </cell>
          <cell r="D277">
            <v>0</v>
          </cell>
          <cell r="E277" t="str">
            <v>Doctoral or professional degree</v>
          </cell>
          <cell r="F277" t="str">
            <v>BA+</v>
          </cell>
          <cell r="G277">
            <v>0</v>
          </cell>
          <cell r="H277">
            <v>0</v>
          </cell>
          <cell r="I277">
            <v>0</v>
          </cell>
          <cell r="J277">
            <v>0</v>
          </cell>
          <cell r="K277">
            <v>0</v>
          </cell>
          <cell r="L277">
            <v>4</v>
          </cell>
          <cell r="M277">
            <v>4</v>
          </cell>
          <cell r="N277">
            <v>0</v>
          </cell>
          <cell r="O277">
            <v>0</v>
          </cell>
          <cell r="P277" t="str">
            <v>Licensed</v>
          </cell>
          <cell r="Q277">
            <v>15</v>
          </cell>
          <cell r="R277" t="str">
            <v xml:space="preserve"> 1,165</v>
          </cell>
        </row>
        <row r="278">
          <cell r="B278" t="str">
            <v>291051</v>
          </cell>
          <cell r="C278" t="str">
            <v>Pharmacists</v>
          </cell>
          <cell r="D278">
            <v>0</v>
          </cell>
          <cell r="E278" t="str">
            <v>Doctoral or professional degree</v>
          </cell>
          <cell r="F278" t="str">
            <v>BA+</v>
          </cell>
          <cell r="G278">
            <v>140597</v>
          </cell>
          <cell r="H278">
            <v>0</v>
          </cell>
          <cell r="I278">
            <v>0</v>
          </cell>
          <cell r="J278">
            <v>0</v>
          </cell>
          <cell r="K278">
            <v>0</v>
          </cell>
          <cell r="L278">
            <v>13</v>
          </cell>
          <cell r="M278">
            <v>13</v>
          </cell>
          <cell r="N278">
            <v>0</v>
          </cell>
          <cell r="O278">
            <v>2</v>
          </cell>
          <cell r="P278" t="str">
            <v>Not Licensed</v>
          </cell>
          <cell r="Q278">
            <v>0</v>
          </cell>
          <cell r="R278">
            <v>0</v>
          </cell>
        </row>
        <row r="279">
          <cell r="B279" t="str">
            <v>291061</v>
          </cell>
          <cell r="C279" t="str">
            <v>Anesthesiologists</v>
          </cell>
          <cell r="D279">
            <v>0</v>
          </cell>
          <cell r="E279" t="str">
            <v>Doctoral or professional degree</v>
          </cell>
          <cell r="F279" t="str">
            <v>BA+</v>
          </cell>
          <cell r="G279">
            <v>0</v>
          </cell>
          <cell r="H279">
            <v>0</v>
          </cell>
          <cell r="I279">
            <v>0</v>
          </cell>
          <cell r="J279">
            <v>0</v>
          </cell>
          <cell r="K279">
            <v>0</v>
          </cell>
          <cell r="L279">
            <v>13</v>
          </cell>
          <cell r="M279">
            <v>13</v>
          </cell>
          <cell r="N279">
            <v>0</v>
          </cell>
          <cell r="O279">
            <v>0</v>
          </cell>
          <cell r="P279" t="str">
            <v>Not Licensed</v>
          </cell>
          <cell r="Q279">
            <v>0</v>
          </cell>
          <cell r="R279">
            <v>0</v>
          </cell>
        </row>
        <row r="280">
          <cell r="B280" t="str">
            <v>291062</v>
          </cell>
          <cell r="C280" t="str">
            <v>Family and General Practitioners</v>
          </cell>
          <cell r="D280">
            <v>0</v>
          </cell>
          <cell r="E280" t="str">
            <v>Doctoral or professional degree</v>
          </cell>
          <cell r="F280" t="str">
            <v>BA+</v>
          </cell>
          <cell r="G280">
            <v>0</v>
          </cell>
          <cell r="H280">
            <v>0</v>
          </cell>
          <cell r="I280">
            <v>0</v>
          </cell>
          <cell r="J280">
            <v>0</v>
          </cell>
          <cell r="K280">
            <v>0</v>
          </cell>
          <cell r="L280">
            <v>20</v>
          </cell>
          <cell r="M280">
            <v>20</v>
          </cell>
          <cell r="N280">
            <v>0</v>
          </cell>
          <cell r="O280">
            <v>0</v>
          </cell>
          <cell r="P280" t="str">
            <v>Not Licensed</v>
          </cell>
          <cell r="Q280">
            <v>0</v>
          </cell>
          <cell r="R280">
            <v>0</v>
          </cell>
        </row>
        <row r="281">
          <cell r="B281" t="str">
            <v>291063</v>
          </cell>
          <cell r="C281" t="str">
            <v>Internists, General</v>
          </cell>
          <cell r="D281">
            <v>0</v>
          </cell>
          <cell r="E281" t="str">
            <v>Doctoral or professional degree</v>
          </cell>
          <cell r="F281" t="str">
            <v>BA+</v>
          </cell>
          <cell r="G281">
            <v>0</v>
          </cell>
          <cell r="H281">
            <v>0</v>
          </cell>
          <cell r="I281">
            <v>0</v>
          </cell>
          <cell r="J281">
            <v>0</v>
          </cell>
          <cell r="K281">
            <v>0</v>
          </cell>
          <cell r="L281">
            <v>44</v>
          </cell>
          <cell r="M281">
            <v>44</v>
          </cell>
          <cell r="N281">
            <v>0</v>
          </cell>
          <cell r="O281">
            <v>0</v>
          </cell>
          <cell r="P281" t="str">
            <v>Not Licensed</v>
          </cell>
          <cell r="Q281">
            <v>0</v>
          </cell>
          <cell r="R281">
            <v>0</v>
          </cell>
        </row>
        <row r="282">
          <cell r="B282" t="str">
            <v>291064</v>
          </cell>
          <cell r="C282" t="str">
            <v>Obstetricians and Gynecologists</v>
          </cell>
          <cell r="D282">
            <v>0</v>
          </cell>
          <cell r="E282" t="str">
            <v>Doctoral or professional degree</v>
          </cell>
          <cell r="F282" t="str">
            <v>BA+</v>
          </cell>
          <cell r="G282">
            <v>0</v>
          </cell>
          <cell r="H282">
            <v>0</v>
          </cell>
          <cell r="I282">
            <v>0</v>
          </cell>
          <cell r="J282">
            <v>0</v>
          </cell>
          <cell r="K282">
            <v>0</v>
          </cell>
          <cell r="L282">
            <v>2</v>
          </cell>
          <cell r="M282">
            <v>2</v>
          </cell>
          <cell r="N282">
            <v>0</v>
          </cell>
          <cell r="O282">
            <v>0</v>
          </cell>
          <cell r="P282" t="str">
            <v>Not Licensed</v>
          </cell>
          <cell r="Q282">
            <v>0</v>
          </cell>
          <cell r="R282">
            <v>0</v>
          </cell>
        </row>
        <row r="283">
          <cell r="B283" t="str">
            <v>291065</v>
          </cell>
          <cell r="C283" t="str">
            <v>Pediatricians, General</v>
          </cell>
          <cell r="D283">
            <v>0</v>
          </cell>
          <cell r="E283" t="str">
            <v>Doctoral or professional degree</v>
          </cell>
          <cell r="F283" t="str">
            <v>BA+</v>
          </cell>
          <cell r="G283">
            <v>0</v>
          </cell>
          <cell r="H283">
            <v>0</v>
          </cell>
          <cell r="I283">
            <v>0</v>
          </cell>
          <cell r="J283">
            <v>0</v>
          </cell>
          <cell r="K283">
            <v>0</v>
          </cell>
          <cell r="L283">
            <v>2</v>
          </cell>
          <cell r="M283">
            <v>2</v>
          </cell>
          <cell r="N283">
            <v>0</v>
          </cell>
          <cell r="O283">
            <v>0</v>
          </cell>
          <cell r="P283" t="str">
            <v>Not Licensed</v>
          </cell>
          <cell r="Q283">
            <v>0</v>
          </cell>
          <cell r="R283">
            <v>0</v>
          </cell>
        </row>
        <row r="284">
          <cell r="B284" t="str">
            <v>291066</v>
          </cell>
          <cell r="C284" t="str">
            <v>Psychiatrists</v>
          </cell>
          <cell r="D284">
            <v>0</v>
          </cell>
          <cell r="E284" t="str">
            <v>Doctoral or professional degree</v>
          </cell>
          <cell r="F284" t="str">
            <v>BA+</v>
          </cell>
          <cell r="G284">
            <v>142721</v>
          </cell>
          <cell r="H284">
            <v>0</v>
          </cell>
          <cell r="I284">
            <v>0</v>
          </cell>
          <cell r="J284">
            <v>0</v>
          </cell>
          <cell r="K284">
            <v>0</v>
          </cell>
          <cell r="L284">
            <v>7</v>
          </cell>
          <cell r="M284">
            <v>7</v>
          </cell>
          <cell r="N284">
            <v>0</v>
          </cell>
          <cell r="O284">
            <v>0</v>
          </cell>
          <cell r="P284" t="str">
            <v>Not Licensed</v>
          </cell>
          <cell r="Q284">
            <v>0</v>
          </cell>
          <cell r="R284">
            <v>0</v>
          </cell>
        </row>
        <row r="285">
          <cell r="B285" t="str">
            <v>291067</v>
          </cell>
          <cell r="C285" t="str">
            <v>Surgeons</v>
          </cell>
          <cell r="D285">
            <v>0</v>
          </cell>
          <cell r="E285" t="str">
            <v>Doctoral or professional degree</v>
          </cell>
          <cell r="F285" t="str">
            <v>BA+</v>
          </cell>
          <cell r="G285">
            <v>0</v>
          </cell>
          <cell r="H285">
            <v>0</v>
          </cell>
          <cell r="I285">
            <v>0</v>
          </cell>
          <cell r="J285">
            <v>0</v>
          </cell>
          <cell r="K285">
            <v>0</v>
          </cell>
          <cell r="L285">
            <v>14</v>
          </cell>
          <cell r="M285">
            <v>14</v>
          </cell>
          <cell r="N285">
            <v>0</v>
          </cell>
          <cell r="O285">
            <v>0</v>
          </cell>
          <cell r="P285" t="str">
            <v>Not Licensed</v>
          </cell>
          <cell r="Q285">
            <v>0</v>
          </cell>
          <cell r="R285">
            <v>0</v>
          </cell>
        </row>
        <row r="286">
          <cell r="B286" t="str">
            <v>291071</v>
          </cell>
          <cell r="C286" t="str">
            <v>Physician Assistants</v>
          </cell>
          <cell r="D286">
            <v>0</v>
          </cell>
          <cell r="E286" t="str">
            <v>Master's degree</v>
          </cell>
          <cell r="F286" t="str">
            <v>BA+</v>
          </cell>
          <cell r="G286">
            <v>112460</v>
          </cell>
          <cell r="H286">
            <v>0</v>
          </cell>
          <cell r="I286">
            <v>0</v>
          </cell>
          <cell r="J286">
            <v>0</v>
          </cell>
          <cell r="K286">
            <v>0</v>
          </cell>
          <cell r="L286">
            <v>24</v>
          </cell>
          <cell r="M286">
            <v>24</v>
          </cell>
          <cell r="N286">
            <v>0</v>
          </cell>
          <cell r="O286">
            <v>0</v>
          </cell>
          <cell r="P286" t="str">
            <v>Licensed</v>
          </cell>
          <cell r="Q286">
            <v>26</v>
          </cell>
          <cell r="R286">
            <v>857</v>
          </cell>
        </row>
        <row r="287">
          <cell r="B287" t="str">
            <v>291081</v>
          </cell>
          <cell r="C287" t="str">
            <v>Podiatrists</v>
          </cell>
          <cell r="D287">
            <v>0</v>
          </cell>
          <cell r="E287" t="str">
            <v>Doctoral or professional degree</v>
          </cell>
          <cell r="F287" t="str">
            <v>BA+</v>
          </cell>
          <cell r="G287">
            <v>0</v>
          </cell>
          <cell r="H287">
            <v>0</v>
          </cell>
          <cell r="I287">
            <v>0</v>
          </cell>
          <cell r="J287">
            <v>0</v>
          </cell>
          <cell r="K287">
            <v>0</v>
          </cell>
          <cell r="L287">
            <v>0</v>
          </cell>
          <cell r="M287">
            <v>0</v>
          </cell>
          <cell r="N287">
            <v>0</v>
          </cell>
          <cell r="O287">
            <v>0</v>
          </cell>
          <cell r="P287" t="str">
            <v>Licensed</v>
          </cell>
          <cell r="Q287">
            <v>4</v>
          </cell>
          <cell r="R287">
            <v>395</v>
          </cell>
        </row>
        <row r="288">
          <cell r="B288" t="str">
            <v>291122</v>
          </cell>
          <cell r="C288" t="str">
            <v>Occupational Therapists</v>
          </cell>
          <cell r="D288">
            <v>0</v>
          </cell>
          <cell r="E288" t="str">
            <v>Master's degree</v>
          </cell>
          <cell r="F288" t="str">
            <v>BA+</v>
          </cell>
          <cell r="G288">
            <v>78878</v>
          </cell>
          <cell r="H288">
            <v>4</v>
          </cell>
          <cell r="I288">
            <v>108</v>
          </cell>
          <cell r="J288">
            <v>7</v>
          </cell>
          <cell r="K288">
            <v>7</v>
          </cell>
          <cell r="L288">
            <v>32</v>
          </cell>
          <cell r="M288">
            <v>15</v>
          </cell>
          <cell r="N288">
            <v>0</v>
          </cell>
          <cell r="O288">
            <v>3</v>
          </cell>
          <cell r="P288" t="str">
            <v>Licensed</v>
          </cell>
          <cell r="Q288">
            <v>77</v>
          </cell>
          <cell r="R288" t="str">
            <v xml:space="preserve"> 5,183</v>
          </cell>
        </row>
        <row r="289">
          <cell r="B289" t="str">
            <v>291123</v>
          </cell>
          <cell r="C289" t="str">
            <v>Physical Therapists</v>
          </cell>
          <cell r="D289">
            <v>0</v>
          </cell>
          <cell r="E289" t="str">
            <v>Doctoral or professional degree</v>
          </cell>
          <cell r="F289" t="str">
            <v>BA+</v>
          </cell>
          <cell r="G289">
            <v>88438</v>
          </cell>
          <cell r="H289">
            <v>4</v>
          </cell>
          <cell r="I289">
            <v>162</v>
          </cell>
          <cell r="J289">
            <v>10</v>
          </cell>
          <cell r="K289">
            <v>9</v>
          </cell>
          <cell r="L289">
            <v>193</v>
          </cell>
          <cell r="M289">
            <v>71</v>
          </cell>
          <cell r="N289">
            <v>0</v>
          </cell>
          <cell r="O289">
            <v>0</v>
          </cell>
          <cell r="P289" t="str">
            <v>Licensed</v>
          </cell>
          <cell r="Q289">
            <v>138</v>
          </cell>
          <cell r="R289" t="str">
            <v xml:space="preserve"> 8,347</v>
          </cell>
        </row>
        <row r="290">
          <cell r="B290" t="str">
            <v>291124</v>
          </cell>
          <cell r="C290" t="str">
            <v>Radiation Therapists</v>
          </cell>
          <cell r="D290">
            <v>0</v>
          </cell>
          <cell r="E290" t="str">
            <v>Associate's degree</v>
          </cell>
          <cell r="F290" t="str">
            <v>Sub-BA</v>
          </cell>
          <cell r="G290">
            <v>0</v>
          </cell>
          <cell r="H290">
            <v>0</v>
          </cell>
          <cell r="I290">
            <v>0</v>
          </cell>
          <cell r="J290">
            <v>0</v>
          </cell>
          <cell r="K290">
            <v>0</v>
          </cell>
          <cell r="L290">
            <v>2</v>
          </cell>
          <cell r="M290">
            <v>2</v>
          </cell>
          <cell r="N290">
            <v>0</v>
          </cell>
          <cell r="O290">
            <v>1</v>
          </cell>
          <cell r="P290" t="str">
            <v>Not Licensed</v>
          </cell>
          <cell r="Q290">
            <v>0</v>
          </cell>
          <cell r="R290">
            <v>0</v>
          </cell>
        </row>
        <row r="291">
          <cell r="B291" t="str">
            <v>291125</v>
          </cell>
          <cell r="C291" t="str">
            <v>Recreational Therapists</v>
          </cell>
          <cell r="D291">
            <v>0</v>
          </cell>
          <cell r="E291" t="str">
            <v>Bachelor's degree</v>
          </cell>
          <cell r="F291" t="str">
            <v>BA+</v>
          </cell>
          <cell r="G291">
            <v>76580</v>
          </cell>
          <cell r="H291">
            <v>0</v>
          </cell>
          <cell r="I291">
            <v>0</v>
          </cell>
          <cell r="J291">
            <v>0</v>
          </cell>
          <cell r="K291">
            <v>0</v>
          </cell>
          <cell r="L291">
            <v>0</v>
          </cell>
          <cell r="M291">
            <v>0</v>
          </cell>
          <cell r="N291">
            <v>0</v>
          </cell>
          <cell r="O291">
            <v>2</v>
          </cell>
          <cell r="P291" t="str">
            <v>Not Licensed</v>
          </cell>
          <cell r="Q291">
            <v>0</v>
          </cell>
          <cell r="R291">
            <v>0</v>
          </cell>
        </row>
        <row r="292">
          <cell r="B292" t="str">
            <v>291126</v>
          </cell>
          <cell r="C292" t="str">
            <v>Respiratory Therapists</v>
          </cell>
          <cell r="D292">
            <v>0</v>
          </cell>
          <cell r="E292" t="str">
            <v>Associate's degree</v>
          </cell>
          <cell r="F292" t="str">
            <v>Sub-BA</v>
          </cell>
          <cell r="G292">
            <v>0</v>
          </cell>
          <cell r="H292">
            <v>0</v>
          </cell>
          <cell r="I292">
            <v>0</v>
          </cell>
          <cell r="J292">
            <v>0</v>
          </cell>
          <cell r="K292">
            <v>0</v>
          </cell>
          <cell r="L292">
            <v>5</v>
          </cell>
          <cell r="M292">
            <v>5</v>
          </cell>
          <cell r="N292">
            <v>0</v>
          </cell>
          <cell r="O292">
            <v>3</v>
          </cell>
          <cell r="P292" t="str">
            <v>Not Licensed</v>
          </cell>
          <cell r="Q292">
            <v>0</v>
          </cell>
          <cell r="R292">
            <v>0</v>
          </cell>
        </row>
        <row r="293">
          <cell r="B293" t="str">
            <v>291127</v>
          </cell>
          <cell r="C293" t="str">
            <v>Speech-Language Pathologists</v>
          </cell>
          <cell r="D293">
            <v>0</v>
          </cell>
          <cell r="E293" t="str">
            <v>Master's degree</v>
          </cell>
          <cell r="F293" t="str">
            <v>BA+</v>
          </cell>
          <cell r="G293">
            <v>72715</v>
          </cell>
          <cell r="H293">
            <v>0</v>
          </cell>
          <cell r="I293">
            <v>0</v>
          </cell>
          <cell r="J293">
            <v>0</v>
          </cell>
          <cell r="K293">
            <v>0</v>
          </cell>
          <cell r="L293">
            <v>176</v>
          </cell>
          <cell r="M293">
            <v>176</v>
          </cell>
          <cell r="N293">
            <v>0</v>
          </cell>
          <cell r="O293">
            <v>1</v>
          </cell>
          <cell r="P293" t="str">
            <v>Licensed</v>
          </cell>
          <cell r="Q293">
            <v>59</v>
          </cell>
          <cell r="R293" t="str">
            <v xml:space="preserve"> 5,023</v>
          </cell>
        </row>
        <row r="294">
          <cell r="B294" t="str">
            <v>291128</v>
          </cell>
          <cell r="C294" t="str">
            <v>Exercise Physiologists</v>
          </cell>
          <cell r="D294">
            <v>0</v>
          </cell>
          <cell r="E294" t="str">
            <v>Bachelor's degree</v>
          </cell>
          <cell r="F294" t="str">
            <v>BA+</v>
          </cell>
          <cell r="G294">
            <v>0</v>
          </cell>
          <cell r="H294">
            <v>0</v>
          </cell>
          <cell r="I294">
            <v>0</v>
          </cell>
          <cell r="J294">
            <v>0</v>
          </cell>
          <cell r="K294">
            <v>0</v>
          </cell>
          <cell r="L294">
            <v>3</v>
          </cell>
          <cell r="M294">
            <v>3</v>
          </cell>
          <cell r="N294">
            <v>0</v>
          </cell>
          <cell r="O294">
            <v>0</v>
          </cell>
          <cell r="P294" t="str">
            <v>Not Licensed</v>
          </cell>
          <cell r="Q294">
            <v>0</v>
          </cell>
          <cell r="R294">
            <v>0</v>
          </cell>
        </row>
        <row r="295">
          <cell r="B295" t="str">
            <v>291131</v>
          </cell>
          <cell r="C295" t="str">
            <v>Veterinarians</v>
          </cell>
          <cell r="D295">
            <v>0</v>
          </cell>
          <cell r="E295" t="str">
            <v>Doctoral or professional degree</v>
          </cell>
          <cell r="F295" t="str">
            <v>BA+</v>
          </cell>
          <cell r="G295">
            <v>75024</v>
          </cell>
          <cell r="H295">
            <v>0</v>
          </cell>
          <cell r="I295">
            <v>0</v>
          </cell>
          <cell r="J295">
            <v>0</v>
          </cell>
          <cell r="K295">
            <v>0</v>
          </cell>
          <cell r="L295">
            <v>3</v>
          </cell>
          <cell r="M295">
            <v>3</v>
          </cell>
          <cell r="N295">
            <v>0</v>
          </cell>
          <cell r="O295">
            <v>0</v>
          </cell>
          <cell r="P295" t="str">
            <v>Licensed</v>
          </cell>
          <cell r="Q295">
            <v>53</v>
          </cell>
          <cell r="R295" t="str">
            <v xml:space="preserve"> 2,380</v>
          </cell>
        </row>
        <row r="296">
          <cell r="B296" t="str">
            <v>291141</v>
          </cell>
          <cell r="C296" t="str">
            <v>Registered Nurses</v>
          </cell>
          <cell r="D296">
            <v>0</v>
          </cell>
          <cell r="E296" t="str">
            <v>Bachelor's degree</v>
          </cell>
          <cell r="F296" t="str">
            <v>BA+</v>
          </cell>
          <cell r="G296">
            <v>77735</v>
          </cell>
          <cell r="H296">
            <v>5</v>
          </cell>
          <cell r="I296">
            <v>1697</v>
          </cell>
          <cell r="J296">
            <v>103</v>
          </cell>
          <cell r="K296">
            <v>104</v>
          </cell>
          <cell r="L296">
            <v>540</v>
          </cell>
          <cell r="M296">
            <v>249</v>
          </cell>
          <cell r="N296">
            <v>0</v>
          </cell>
          <cell r="O296">
            <v>22</v>
          </cell>
          <cell r="P296" t="str">
            <v>Not Licensed</v>
          </cell>
          <cell r="Q296">
            <v>0</v>
          </cell>
          <cell r="R296">
            <v>0</v>
          </cell>
        </row>
        <row r="297">
          <cell r="B297" t="str">
            <v>291151</v>
          </cell>
          <cell r="C297" t="str">
            <v>Nurse Anesthetists</v>
          </cell>
          <cell r="D297">
            <v>0</v>
          </cell>
          <cell r="E297" t="str">
            <v>Master's degree</v>
          </cell>
          <cell r="F297" t="str">
            <v>BA+</v>
          </cell>
          <cell r="G297">
            <v>0</v>
          </cell>
          <cell r="H297">
            <v>0</v>
          </cell>
          <cell r="I297">
            <v>0</v>
          </cell>
          <cell r="J297">
            <v>0</v>
          </cell>
          <cell r="K297">
            <v>0</v>
          </cell>
          <cell r="L297">
            <v>2</v>
          </cell>
          <cell r="M297">
            <v>2</v>
          </cell>
          <cell r="N297">
            <v>0</v>
          </cell>
          <cell r="O297">
            <v>0</v>
          </cell>
          <cell r="P297" t="str">
            <v>Not Licensed</v>
          </cell>
          <cell r="Q297">
            <v>0</v>
          </cell>
          <cell r="R297">
            <v>0</v>
          </cell>
        </row>
        <row r="298">
          <cell r="B298" t="str">
            <v>291161</v>
          </cell>
          <cell r="C298" t="str">
            <v>Nurse Midwives</v>
          </cell>
          <cell r="D298">
            <v>0</v>
          </cell>
          <cell r="E298" t="str">
            <v>Master's degree</v>
          </cell>
          <cell r="F298" t="str">
            <v>BA+</v>
          </cell>
          <cell r="G298">
            <v>0</v>
          </cell>
          <cell r="H298">
            <v>0</v>
          </cell>
          <cell r="I298">
            <v>0</v>
          </cell>
          <cell r="J298">
            <v>0</v>
          </cell>
          <cell r="K298">
            <v>0</v>
          </cell>
          <cell r="L298">
            <v>0</v>
          </cell>
          <cell r="M298">
            <v>0</v>
          </cell>
          <cell r="N298">
            <v>0</v>
          </cell>
          <cell r="O298">
            <v>0</v>
          </cell>
          <cell r="P298" t="str">
            <v>Not Licensed</v>
          </cell>
          <cell r="Q298">
            <v>0</v>
          </cell>
          <cell r="R298">
            <v>0</v>
          </cell>
        </row>
        <row r="299">
          <cell r="B299" t="str">
            <v>291171</v>
          </cell>
          <cell r="C299" t="str">
            <v>Nurse Practitioners</v>
          </cell>
          <cell r="D299">
            <v>0</v>
          </cell>
          <cell r="E299" t="str">
            <v>Master's degree</v>
          </cell>
          <cell r="F299" t="str">
            <v>BA+</v>
          </cell>
          <cell r="G299">
            <v>0</v>
          </cell>
          <cell r="H299">
            <v>0</v>
          </cell>
          <cell r="I299">
            <v>0</v>
          </cell>
          <cell r="J299">
            <v>0</v>
          </cell>
          <cell r="K299">
            <v>0</v>
          </cell>
          <cell r="L299">
            <v>68</v>
          </cell>
          <cell r="M299">
            <v>68</v>
          </cell>
          <cell r="N299">
            <v>0</v>
          </cell>
          <cell r="O299">
            <v>2</v>
          </cell>
          <cell r="P299" t="str">
            <v>Not Licensed</v>
          </cell>
          <cell r="Q299">
            <v>0</v>
          </cell>
          <cell r="R299">
            <v>0</v>
          </cell>
        </row>
        <row r="300">
          <cell r="B300" t="str">
            <v>291181</v>
          </cell>
          <cell r="C300" t="str">
            <v>Audiologists</v>
          </cell>
          <cell r="D300">
            <v>0</v>
          </cell>
          <cell r="E300" t="str">
            <v>Doctoral or professional degree</v>
          </cell>
          <cell r="F300" t="str">
            <v>BA+</v>
          </cell>
          <cell r="G300">
            <v>0</v>
          </cell>
          <cell r="H300">
            <v>0</v>
          </cell>
          <cell r="I300">
            <v>0</v>
          </cell>
          <cell r="J300">
            <v>0</v>
          </cell>
          <cell r="K300">
            <v>0</v>
          </cell>
          <cell r="L300">
            <v>5</v>
          </cell>
          <cell r="M300">
            <v>5</v>
          </cell>
          <cell r="N300">
            <v>0</v>
          </cell>
          <cell r="O300">
            <v>0</v>
          </cell>
          <cell r="P300" t="str">
            <v>Licensed</v>
          </cell>
          <cell r="Q300">
            <v>6</v>
          </cell>
          <cell r="R300">
            <v>488</v>
          </cell>
        </row>
        <row r="301">
          <cell r="B301" t="str">
            <v>292011</v>
          </cell>
          <cell r="C301" t="str">
            <v>Medical and Clinical Laboratory Technologists</v>
          </cell>
          <cell r="D301">
            <v>0</v>
          </cell>
          <cell r="E301">
            <v>0</v>
          </cell>
          <cell r="F301">
            <v>0</v>
          </cell>
          <cell r="G301">
            <v>0</v>
          </cell>
          <cell r="H301">
            <v>0</v>
          </cell>
          <cell r="I301">
            <v>0</v>
          </cell>
          <cell r="J301">
            <v>0</v>
          </cell>
          <cell r="K301">
            <v>0</v>
          </cell>
          <cell r="L301">
            <v>0</v>
          </cell>
          <cell r="M301">
            <v>0</v>
          </cell>
          <cell r="N301">
            <v>0</v>
          </cell>
          <cell r="O301">
            <v>0</v>
          </cell>
          <cell r="P301" t="str">
            <v>Not Licensed</v>
          </cell>
          <cell r="Q301">
            <v>0</v>
          </cell>
          <cell r="R301">
            <v>0</v>
          </cell>
        </row>
        <row r="302">
          <cell r="B302" t="str">
            <v>292012</v>
          </cell>
          <cell r="C302" t="str">
            <v>Medical and Clinical Laboratory Technicians</v>
          </cell>
          <cell r="D302">
            <v>0</v>
          </cell>
          <cell r="E302">
            <v>0</v>
          </cell>
          <cell r="F302">
            <v>0</v>
          </cell>
          <cell r="G302">
            <v>36329</v>
          </cell>
          <cell r="H302">
            <v>0</v>
          </cell>
          <cell r="I302">
            <v>0</v>
          </cell>
          <cell r="J302">
            <v>0</v>
          </cell>
          <cell r="K302">
            <v>0</v>
          </cell>
          <cell r="L302">
            <v>12</v>
          </cell>
          <cell r="M302">
            <v>12</v>
          </cell>
          <cell r="N302">
            <v>0</v>
          </cell>
          <cell r="O302">
            <v>2</v>
          </cell>
          <cell r="P302" t="str">
            <v>Not Licensed</v>
          </cell>
          <cell r="Q302">
            <v>0</v>
          </cell>
          <cell r="R302">
            <v>0</v>
          </cell>
        </row>
        <row r="303">
          <cell r="B303" t="str">
            <v>292021</v>
          </cell>
          <cell r="C303" t="str">
            <v>Dental Hygienists</v>
          </cell>
          <cell r="D303">
            <v>0</v>
          </cell>
          <cell r="E303" t="str">
            <v>Associate's degree</v>
          </cell>
          <cell r="F303" t="str">
            <v>Sub-BA</v>
          </cell>
          <cell r="G303">
            <v>78899</v>
          </cell>
          <cell r="H303">
            <v>4</v>
          </cell>
          <cell r="I303">
            <v>151</v>
          </cell>
          <cell r="J303">
            <v>10</v>
          </cell>
          <cell r="K303">
            <v>11</v>
          </cell>
          <cell r="L303">
            <v>8</v>
          </cell>
          <cell r="M303">
            <v>10</v>
          </cell>
          <cell r="N303">
            <v>0</v>
          </cell>
          <cell r="O303">
            <v>4</v>
          </cell>
          <cell r="P303" t="str">
            <v>Not Licensed</v>
          </cell>
          <cell r="Q303">
            <v>0</v>
          </cell>
          <cell r="R303">
            <v>0</v>
          </cell>
        </row>
        <row r="304">
          <cell r="B304" t="str">
            <v>292031</v>
          </cell>
          <cell r="C304" t="str">
            <v>Cardiovascular Technologists and Technicians</v>
          </cell>
          <cell r="D304">
            <v>0</v>
          </cell>
          <cell r="E304" t="str">
            <v>Associate's degree</v>
          </cell>
          <cell r="F304" t="str">
            <v>Sub-BA</v>
          </cell>
          <cell r="G304">
            <v>0</v>
          </cell>
          <cell r="H304">
            <v>0</v>
          </cell>
          <cell r="I304">
            <v>0</v>
          </cell>
          <cell r="J304">
            <v>0</v>
          </cell>
          <cell r="K304">
            <v>0</v>
          </cell>
          <cell r="L304">
            <v>8</v>
          </cell>
          <cell r="M304">
            <v>8</v>
          </cell>
          <cell r="N304">
            <v>0</v>
          </cell>
          <cell r="O304">
            <v>2</v>
          </cell>
          <cell r="P304" t="str">
            <v>Not Licensed</v>
          </cell>
          <cell r="Q304">
            <v>0</v>
          </cell>
          <cell r="R304">
            <v>0</v>
          </cell>
        </row>
        <row r="305">
          <cell r="B305" t="str">
            <v>292032</v>
          </cell>
          <cell r="C305" t="str">
            <v>Diagnostic Medical Sonographers</v>
          </cell>
          <cell r="D305">
            <v>0</v>
          </cell>
          <cell r="E305" t="str">
            <v>Associate's degree</v>
          </cell>
          <cell r="F305" t="str">
            <v>Sub-BA</v>
          </cell>
          <cell r="G305">
            <v>0</v>
          </cell>
          <cell r="H305">
            <v>0</v>
          </cell>
          <cell r="I305">
            <v>0</v>
          </cell>
          <cell r="J305">
            <v>0</v>
          </cell>
          <cell r="K305">
            <v>0</v>
          </cell>
          <cell r="L305">
            <v>5</v>
          </cell>
          <cell r="M305">
            <v>5</v>
          </cell>
          <cell r="N305">
            <v>0</v>
          </cell>
          <cell r="O305">
            <v>1</v>
          </cell>
          <cell r="P305" t="str">
            <v>Not Licensed</v>
          </cell>
          <cell r="Q305">
            <v>0</v>
          </cell>
          <cell r="R305">
            <v>0</v>
          </cell>
        </row>
        <row r="306">
          <cell r="B306" t="str">
            <v>292033</v>
          </cell>
          <cell r="C306" t="str">
            <v>Nuclear Medicine Technologists</v>
          </cell>
          <cell r="D306">
            <v>0</v>
          </cell>
          <cell r="E306" t="str">
            <v>Associate's degree</v>
          </cell>
          <cell r="F306" t="str">
            <v>Sub-BA</v>
          </cell>
          <cell r="G306">
            <v>0</v>
          </cell>
          <cell r="H306">
            <v>0</v>
          </cell>
          <cell r="I306">
            <v>0</v>
          </cell>
          <cell r="J306">
            <v>0</v>
          </cell>
          <cell r="K306">
            <v>0</v>
          </cell>
          <cell r="L306">
            <v>0</v>
          </cell>
          <cell r="M306">
            <v>0</v>
          </cell>
          <cell r="N306">
            <v>0</v>
          </cell>
          <cell r="O306">
            <v>0</v>
          </cell>
          <cell r="P306" t="str">
            <v>Not Licensed</v>
          </cell>
          <cell r="Q306">
            <v>0</v>
          </cell>
          <cell r="R306">
            <v>0</v>
          </cell>
        </row>
        <row r="307">
          <cell r="B307" t="str">
            <v>292034</v>
          </cell>
          <cell r="C307" t="str">
            <v>Radiologic Technologists</v>
          </cell>
          <cell r="D307">
            <v>0</v>
          </cell>
          <cell r="E307" t="str">
            <v>Associate's degree</v>
          </cell>
          <cell r="F307" t="str">
            <v>Sub-BA</v>
          </cell>
          <cell r="G307">
            <v>0</v>
          </cell>
          <cell r="H307">
            <v>0</v>
          </cell>
          <cell r="I307">
            <v>0</v>
          </cell>
          <cell r="J307">
            <v>0</v>
          </cell>
          <cell r="K307">
            <v>0</v>
          </cell>
          <cell r="L307">
            <v>2</v>
          </cell>
          <cell r="M307">
            <v>2</v>
          </cell>
          <cell r="N307">
            <v>0</v>
          </cell>
          <cell r="O307">
            <v>1</v>
          </cell>
          <cell r="P307" t="str">
            <v>Not Licensed</v>
          </cell>
          <cell r="Q307">
            <v>0</v>
          </cell>
          <cell r="R307">
            <v>0</v>
          </cell>
        </row>
        <row r="308">
          <cell r="B308" t="str">
            <v>292041</v>
          </cell>
          <cell r="C308" t="str">
            <v>Emergency Medical Technicians and Paramedics</v>
          </cell>
          <cell r="D308">
            <v>0</v>
          </cell>
          <cell r="E308" t="str">
            <v>Postsecondary non-degree award</v>
          </cell>
          <cell r="F308" t="str">
            <v>Sub-BA</v>
          </cell>
          <cell r="G308">
            <v>35106</v>
          </cell>
          <cell r="H308">
            <v>3</v>
          </cell>
          <cell r="I308">
            <v>332</v>
          </cell>
          <cell r="J308">
            <v>22</v>
          </cell>
          <cell r="K308">
            <v>26</v>
          </cell>
          <cell r="L308">
            <v>2</v>
          </cell>
          <cell r="M308">
            <v>17</v>
          </cell>
          <cell r="N308">
            <v>0</v>
          </cell>
          <cell r="O308">
            <v>2</v>
          </cell>
          <cell r="P308" t="str">
            <v>Not Licensed</v>
          </cell>
          <cell r="Q308">
            <v>0</v>
          </cell>
          <cell r="R308">
            <v>0</v>
          </cell>
        </row>
        <row r="309">
          <cell r="B309" t="str">
            <v>292051</v>
          </cell>
          <cell r="C309" t="str">
            <v>Dietetic Technicians</v>
          </cell>
          <cell r="D309">
            <v>0</v>
          </cell>
          <cell r="E309" t="str">
            <v>Associate's degree</v>
          </cell>
          <cell r="F309" t="str">
            <v>Sub-BA</v>
          </cell>
          <cell r="G309">
            <v>0</v>
          </cell>
          <cell r="H309">
            <v>0</v>
          </cell>
          <cell r="I309">
            <v>0</v>
          </cell>
          <cell r="J309">
            <v>0</v>
          </cell>
          <cell r="K309">
            <v>0</v>
          </cell>
          <cell r="L309">
            <v>6</v>
          </cell>
          <cell r="M309">
            <v>6</v>
          </cell>
          <cell r="N309">
            <v>0</v>
          </cell>
          <cell r="O309">
            <v>0</v>
          </cell>
          <cell r="P309" t="str">
            <v>Not Licensed</v>
          </cell>
          <cell r="Q309">
            <v>0</v>
          </cell>
          <cell r="R309">
            <v>0</v>
          </cell>
        </row>
        <row r="310">
          <cell r="B310" t="str">
            <v>292052</v>
          </cell>
          <cell r="C310" t="str">
            <v>Pharmacy Technicians</v>
          </cell>
          <cell r="D310">
            <v>0</v>
          </cell>
          <cell r="E310" t="str">
            <v>High school diploma or equivalent</v>
          </cell>
          <cell r="F310" t="str">
            <v>HS and Below</v>
          </cell>
          <cell r="G310">
            <v>34601</v>
          </cell>
          <cell r="H310">
            <v>2</v>
          </cell>
          <cell r="I310">
            <v>111</v>
          </cell>
          <cell r="J310">
            <v>9</v>
          </cell>
          <cell r="K310">
            <v>10</v>
          </cell>
          <cell r="L310">
            <v>46</v>
          </cell>
          <cell r="M310">
            <v>22</v>
          </cell>
          <cell r="N310">
            <v>0</v>
          </cell>
          <cell r="O310">
            <v>2</v>
          </cell>
          <cell r="P310" t="str">
            <v>Not Licensed</v>
          </cell>
          <cell r="Q310">
            <v>0</v>
          </cell>
          <cell r="R310">
            <v>0</v>
          </cell>
        </row>
        <row r="311">
          <cell r="B311" t="str">
            <v>292053</v>
          </cell>
          <cell r="C311" t="str">
            <v>Psychiatric Technicians</v>
          </cell>
          <cell r="D311">
            <v>0</v>
          </cell>
          <cell r="E311" t="str">
            <v>Postsecondary non-degree award</v>
          </cell>
          <cell r="F311" t="str">
            <v>Sub-BA</v>
          </cell>
          <cell r="G311">
            <v>0</v>
          </cell>
          <cell r="H311">
            <v>0</v>
          </cell>
          <cell r="I311">
            <v>0</v>
          </cell>
          <cell r="J311">
            <v>0</v>
          </cell>
          <cell r="K311">
            <v>0</v>
          </cell>
          <cell r="L311">
            <v>1</v>
          </cell>
          <cell r="M311">
            <v>1</v>
          </cell>
          <cell r="N311">
            <v>0</v>
          </cell>
          <cell r="O311">
            <v>1</v>
          </cell>
          <cell r="P311" t="str">
            <v>Not Licensed</v>
          </cell>
          <cell r="Q311">
            <v>0</v>
          </cell>
          <cell r="R311">
            <v>0</v>
          </cell>
        </row>
        <row r="312">
          <cell r="B312" t="str">
            <v>292054</v>
          </cell>
          <cell r="C312" t="str">
            <v>Respiratory Therapy Technicians</v>
          </cell>
          <cell r="D312">
            <v>0</v>
          </cell>
          <cell r="E312" t="str">
            <v>Associate's degree</v>
          </cell>
          <cell r="F312" t="str">
            <v>Sub-BA</v>
          </cell>
          <cell r="G312">
            <v>0</v>
          </cell>
          <cell r="H312">
            <v>0</v>
          </cell>
          <cell r="I312">
            <v>0</v>
          </cell>
          <cell r="J312">
            <v>0</v>
          </cell>
          <cell r="K312">
            <v>0</v>
          </cell>
          <cell r="L312">
            <v>0</v>
          </cell>
          <cell r="M312">
            <v>0</v>
          </cell>
          <cell r="N312">
            <v>0</v>
          </cell>
          <cell r="O312">
            <v>0</v>
          </cell>
          <cell r="P312" t="str">
            <v>Not Licensed</v>
          </cell>
          <cell r="Q312">
            <v>0</v>
          </cell>
          <cell r="R312">
            <v>0</v>
          </cell>
        </row>
        <row r="313">
          <cell r="B313" t="str">
            <v>292055</v>
          </cell>
          <cell r="C313" t="str">
            <v>Surgical Technologists</v>
          </cell>
          <cell r="D313">
            <v>0</v>
          </cell>
          <cell r="E313" t="str">
            <v>Postsecondary non-degree award</v>
          </cell>
          <cell r="F313" t="str">
            <v>Sub-BA</v>
          </cell>
          <cell r="G313">
            <v>49847</v>
          </cell>
          <cell r="H313">
            <v>0</v>
          </cell>
          <cell r="I313">
            <v>0</v>
          </cell>
          <cell r="J313">
            <v>0</v>
          </cell>
          <cell r="K313">
            <v>0</v>
          </cell>
          <cell r="L313">
            <v>27</v>
          </cell>
          <cell r="M313">
            <v>27</v>
          </cell>
          <cell r="N313">
            <v>0</v>
          </cell>
          <cell r="O313">
            <v>1</v>
          </cell>
          <cell r="P313" t="str">
            <v>Not Licensed</v>
          </cell>
          <cell r="Q313">
            <v>0</v>
          </cell>
          <cell r="R313">
            <v>0</v>
          </cell>
        </row>
        <row r="314">
          <cell r="B314" t="str">
            <v>292056</v>
          </cell>
          <cell r="C314" t="str">
            <v>Veterinary Technologists and Technicians</v>
          </cell>
          <cell r="D314">
            <v>0</v>
          </cell>
          <cell r="E314" t="str">
            <v>Associate's degree</v>
          </cell>
          <cell r="F314" t="str">
            <v>Sub-BA</v>
          </cell>
          <cell r="G314">
            <v>34820</v>
          </cell>
          <cell r="H314">
            <v>0</v>
          </cell>
          <cell r="I314">
            <v>0</v>
          </cell>
          <cell r="J314">
            <v>0</v>
          </cell>
          <cell r="K314">
            <v>0</v>
          </cell>
          <cell r="L314">
            <v>0</v>
          </cell>
          <cell r="M314">
            <v>0</v>
          </cell>
          <cell r="N314">
            <v>0</v>
          </cell>
          <cell r="O314">
            <v>2</v>
          </cell>
          <cell r="P314" t="str">
            <v>Not Licensed</v>
          </cell>
          <cell r="Q314">
            <v>0</v>
          </cell>
          <cell r="R314">
            <v>0</v>
          </cell>
        </row>
        <row r="315">
          <cell r="B315" t="str">
            <v>292057</v>
          </cell>
          <cell r="C315" t="str">
            <v>Ophthalmic Medical Technicians</v>
          </cell>
          <cell r="D315">
            <v>0</v>
          </cell>
          <cell r="E315" t="str">
            <v>Postsecondary non-degree award</v>
          </cell>
          <cell r="F315" t="str">
            <v>Sub-BA</v>
          </cell>
          <cell r="G315">
            <v>0</v>
          </cell>
          <cell r="H315">
            <v>0</v>
          </cell>
          <cell r="I315">
            <v>0</v>
          </cell>
          <cell r="J315">
            <v>0</v>
          </cell>
          <cell r="K315">
            <v>0</v>
          </cell>
          <cell r="L315">
            <v>0</v>
          </cell>
          <cell r="M315">
            <v>0</v>
          </cell>
          <cell r="N315">
            <v>0</v>
          </cell>
          <cell r="O315">
            <v>0</v>
          </cell>
          <cell r="P315" t="str">
            <v>Not Licensed</v>
          </cell>
          <cell r="Q315">
            <v>0</v>
          </cell>
          <cell r="R315">
            <v>0</v>
          </cell>
        </row>
        <row r="316">
          <cell r="B316" t="str">
            <v>292061</v>
          </cell>
          <cell r="C316" t="str">
            <v>Licensed Practical and Licensed Vocational Nurses</v>
          </cell>
          <cell r="D316">
            <v>0</v>
          </cell>
          <cell r="E316" t="str">
            <v>Postsecondary non-degree award</v>
          </cell>
          <cell r="F316" t="str">
            <v>Sub-BA</v>
          </cell>
          <cell r="G316">
            <v>50278</v>
          </cell>
          <cell r="H316">
            <v>4</v>
          </cell>
          <cell r="I316">
            <v>456</v>
          </cell>
          <cell r="J316">
            <v>40</v>
          </cell>
          <cell r="K316">
            <v>34</v>
          </cell>
          <cell r="L316">
            <v>129</v>
          </cell>
          <cell r="M316">
            <v>68</v>
          </cell>
          <cell r="N316">
            <v>0</v>
          </cell>
          <cell r="O316">
            <v>11</v>
          </cell>
          <cell r="P316" t="str">
            <v>Not Licensed</v>
          </cell>
          <cell r="Q316">
            <v>0</v>
          </cell>
          <cell r="R316">
            <v>0</v>
          </cell>
        </row>
        <row r="317">
          <cell r="B317" t="str">
            <v>292071</v>
          </cell>
          <cell r="C317" t="str">
            <v>Medical Records and Health Information Technicians</v>
          </cell>
          <cell r="D317">
            <v>0</v>
          </cell>
          <cell r="E317" t="str">
            <v>Postsecondary non-degree award</v>
          </cell>
          <cell r="F317" t="str">
            <v>Sub-BA</v>
          </cell>
          <cell r="G317">
            <v>45503</v>
          </cell>
          <cell r="H317">
            <v>3</v>
          </cell>
          <cell r="I317">
            <v>127</v>
          </cell>
          <cell r="J317">
            <v>9</v>
          </cell>
          <cell r="K317">
            <v>8</v>
          </cell>
          <cell r="L317">
            <v>77</v>
          </cell>
          <cell r="M317">
            <v>31</v>
          </cell>
          <cell r="N317">
            <v>0</v>
          </cell>
          <cell r="O317">
            <v>2</v>
          </cell>
          <cell r="P317" t="str">
            <v>Not Licensed</v>
          </cell>
          <cell r="Q317">
            <v>0</v>
          </cell>
          <cell r="R317">
            <v>0</v>
          </cell>
        </row>
        <row r="318">
          <cell r="B318" t="str">
            <v>292081</v>
          </cell>
          <cell r="C318" t="str">
            <v>Opticians, Dispensing</v>
          </cell>
          <cell r="D318">
            <v>0</v>
          </cell>
          <cell r="E318" t="str">
            <v>High school diploma or equivalent</v>
          </cell>
          <cell r="F318" t="str">
            <v>HS and Below</v>
          </cell>
          <cell r="G318">
            <v>58422</v>
          </cell>
          <cell r="H318">
            <v>0</v>
          </cell>
          <cell r="I318">
            <v>0</v>
          </cell>
          <cell r="J318">
            <v>0</v>
          </cell>
          <cell r="K318">
            <v>0</v>
          </cell>
          <cell r="L318">
            <v>1</v>
          </cell>
          <cell r="M318">
            <v>1</v>
          </cell>
          <cell r="N318">
            <v>0</v>
          </cell>
          <cell r="O318">
            <v>0</v>
          </cell>
          <cell r="P318" t="str">
            <v>Licensed</v>
          </cell>
          <cell r="Q318">
            <v>32</v>
          </cell>
          <cell r="R318" t="str">
            <v xml:space="preserve"> 1,266</v>
          </cell>
        </row>
        <row r="319">
          <cell r="B319" t="str">
            <v>292091</v>
          </cell>
          <cell r="C319" t="str">
            <v>Orthotists and Prosthetists</v>
          </cell>
          <cell r="D319">
            <v>0</v>
          </cell>
          <cell r="E319" t="str">
            <v>Master's degree</v>
          </cell>
          <cell r="F319" t="str">
            <v>BA+</v>
          </cell>
          <cell r="G319">
            <v>0</v>
          </cell>
          <cell r="H319">
            <v>0</v>
          </cell>
          <cell r="I319">
            <v>0</v>
          </cell>
          <cell r="J319">
            <v>0</v>
          </cell>
          <cell r="K319">
            <v>0</v>
          </cell>
          <cell r="L319">
            <v>1</v>
          </cell>
          <cell r="M319">
            <v>1</v>
          </cell>
          <cell r="N319">
            <v>0</v>
          </cell>
          <cell r="O319">
            <v>1</v>
          </cell>
          <cell r="P319" t="str">
            <v>Not Licensed</v>
          </cell>
          <cell r="Q319">
            <v>0</v>
          </cell>
          <cell r="R319">
            <v>0</v>
          </cell>
        </row>
        <row r="320">
          <cell r="B320" t="str">
            <v>292092</v>
          </cell>
          <cell r="C320" t="str">
            <v>Hearing Aid Specialists</v>
          </cell>
          <cell r="D320">
            <v>0</v>
          </cell>
          <cell r="E320" t="str">
            <v>High school diploma or equivalent</v>
          </cell>
          <cell r="F320" t="str">
            <v>HS and Below</v>
          </cell>
          <cell r="G320">
            <v>0</v>
          </cell>
          <cell r="H320">
            <v>0</v>
          </cell>
          <cell r="I320">
            <v>0</v>
          </cell>
          <cell r="J320">
            <v>0</v>
          </cell>
          <cell r="K320">
            <v>0</v>
          </cell>
          <cell r="L320">
            <v>0</v>
          </cell>
          <cell r="M320">
            <v>0</v>
          </cell>
          <cell r="N320">
            <v>0</v>
          </cell>
          <cell r="O320">
            <v>0</v>
          </cell>
          <cell r="P320" t="str">
            <v>Licensed</v>
          </cell>
          <cell r="Q320">
            <v>9</v>
          </cell>
          <cell r="R320">
            <v>373</v>
          </cell>
        </row>
        <row r="321">
          <cell r="B321" t="str">
            <v>299011</v>
          </cell>
          <cell r="C321" t="str">
            <v>Occupational Health and Safety Specialists</v>
          </cell>
          <cell r="D321">
            <v>0</v>
          </cell>
          <cell r="E321" t="str">
            <v>Bachelor's degree</v>
          </cell>
          <cell r="F321" t="str">
            <v>BA+</v>
          </cell>
          <cell r="G321">
            <v>64746</v>
          </cell>
          <cell r="H321">
            <v>0</v>
          </cell>
          <cell r="I321">
            <v>0</v>
          </cell>
          <cell r="J321">
            <v>0</v>
          </cell>
          <cell r="K321">
            <v>0</v>
          </cell>
          <cell r="L321">
            <v>7</v>
          </cell>
          <cell r="M321">
            <v>7</v>
          </cell>
          <cell r="N321">
            <v>0</v>
          </cell>
          <cell r="O321">
            <v>2</v>
          </cell>
          <cell r="P321" t="str">
            <v>Not Licensed</v>
          </cell>
          <cell r="Q321">
            <v>0</v>
          </cell>
          <cell r="R321">
            <v>0</v>
          </cell>
        </row>
        <row r="322">
          <cell r="B322" t="str">
            <v>299012</v>
          </cell>
          <cell r="C322" t="str">
            <v>Occupational Health and Safety Technicians</v>
          </cell>
          <cell r="D322">
            <v>0</v>
          </cell>
          <cell r="E322" t="str">
            <v>High school diploma or equivalent</v>
          </cell>
          <cell r="F322" t="str">
            <v>HS and Below</v>
          </cell>
          <cell r="G322">
            <v>0</v>
          </cell>
          <cell r="H322">
            <v>0</v>
          </cell>
          <cell r="I322">
            <v>0</v>
          </cell>
          <cell r="J322">
            <v>0</v>
          </cell>
          <cell r="K322">
            <v>0</v>
          </cell>
          <cell r="L322">
            <v>0</v>
          </cell>
          <cell r="M322">
            <v>0</v>
          </cell>
          <cell r="N322">
            <v>0</v>
          </cell>
          <cell r="O322">
            <v>0</v>
          </cell>
          <cell r="P322" t="str">
            <v>Not Licensed</v>
          </cell>
          <cell r="Q322">
            <v>0</v>
          </cell>
          <cell r="R322">
            <v>0</v>
          </cell>
        </row>
        <row r="323">
          <cell r="B323" t="str">
            <v>299091</v>
          </cell>
          <cell r="C323" t="str">
            <v>Athletic Trainers</v>
          </cell>
          <cell r="D323">
            <v>0</v>
          </cell>
          <cell r="E323" t="str">
            <v>Bachelor's degree</v>
          </cell>
          <cell r="F323" t="str">
            <v>BA+</v>
          </cell>
          <cell r="G323">
            <v>0</v>
          </cell>
          <cell r="H323">
            <v>0</v>
          </cell>
          <cell r="I323">
            <v>0</v>
          </cell>
          <cell r="J323">
            <v>0</v>
          </cell>
          <cell r="K323">
            <v>0</v>
          </cell>
          <cell r="L323">
            <v>0</v>
          </cell>
          <cell r="M323">
            <v>0</v>
          </cell>
          <cell r="N323">
            <v>0</v>
          </cell>
          <cell r="O323">
            <v>0</v>
          </cell>
          <cell r="P323" t="str">
            <v>Licensed</v>
          </cell>
          <cell r="Q323">
            <v>20</v>
          </cell>
          <cell r="R323" t="str">
            <v xml:space="preserve"> 1,168</v>
          </cell>
        </row>
        <row r="324">
          <cell r="B324" t="str">
            <v>299092</v>
          </cell>
          <cell r="C324" t="str">
            <v>Genetic Counselors</v>
          </cell>
          <cell r="D324">
            <v>0</v>
          </cell>
          <cell r="E324" t="str">
            <v>Master's degree</v>
          </cell>
          <cell r="F324" t="str">
            <v>BA+</v>
          </cell>
          <cell r="G324">
            <v>0</v>
          </cell>
          <cell r="H324">
            <v>0</v>
          </cell>
          <cell r="I324">
            <v>0</v>
          </cell>
          <cell r="J324">
            <v>0</v>
          </cell>
          <cell r="K324">
            <v>0</v>
          </cell>
          <cell r="L324">
            <v>0</v>
          </cell>
          <cell r="M324">
            <v>0</v>
          </cell>
          <cell r="N324">
            <v>0</v>
          </cell>
          <cell r="O324">
            <v>1</v>
          </cell>
          <cell r="P324" t="str">
            <v>Not Licensed</v>
          </cell>
          <cell r="Q324">
            <v>0</v>
          </cell>
          <cell r="R324">
            <v>0</v>
          </cell>
        </row>
        <row r="325">
          <cell r="B325" t="str">
            <v>311011</v>
          </cell>
          <cell r="C325" t="str">
            <v>Home Health Aides</v>
          </cell>
          <cell r="D325">
            <v>0</v>
          </cell>
          <cell r="E325" t="str">
            <v>No formal educational credential</v>
          </cell>
          <cell r="F325" t="str">
            <v>HS and Below</v>
          </cell>
          <cell r="G325">
            <v>29629</v>
          </cell>
          <cell r="H325">
            <v>2</v>
          </cell>
          <cell r="I325">
            <v>380</v>
          </cell>
          <cell r="J325">
            <v>55</v>
          </cell>
          <cell r="K325">
            <v>52</v>
          </cell>
          <cell r="L325">
            <v>49</v>
          </cell>
          <cell r="M325">
            <v>52</v>
          </cell>
          <cell r="N325">
            <v>0</v>
          </cell>
          <cell r="O325">
            <v>17</v>
          </cell>
          <cell r="P325" t="str">
            <v>Not Licensed</v>
          </cell>
          <cell r="Q325">
            <v>0</v>
          </cell>
          <cell r="R325">
            <v>0</v>
          </cell>
        </row>
        <row r="326">
          <cell r="B326" t="str">
            <v>311013</v>
          </cell>
          <cell r="C326" t="str">
            <v>Psychiatric Aides</v>
          </cell>
          <cell r="D326">
            <v>0</v>
          </cell>
          <cell r="E326" t="str">
            <v>High school diploma or equivalent</v>
          </cell>
          <cell r="F326" t="str">
            <v>HS and Below</v>
          </cell>
          <cell r="G326">
            <v>0</v>
          </cell>
          <cell r="H326">
            <v>0</v>
          </cell>
          <cell r="I326">
            <v>0</v>
          </cell>
          <cell r="J326">
            <v>0</v>
          </cell>
          <cell r="K326">
            <v>0</v>
          </cell>
          <cell r="L326">
            <v>0</v>
          </cell>
          <cell r="M326">
            <v>0</v>
          </cell>
          <cell r="N326">
            <v>0</v>
          </cell>
          <cell r="O326">
            <v>0</v>
          </cell>
          <cell r="P326" t="str">
            <v>Not Licensed</v>
          </cell>
          <cell r="Q326">
            <v>0</v>
          </cell>
          <cell r="R326">
            <v>0</v>
          </cell>
        </row>
        <row r="327">
          <cell r="B327" t="str">
            <v>311014</v>
          </cell>
          <cell r="C327" t="str">
            <v>Nursing Assistants</v>
          </cell>
          <cell r="D327">
            <v>0</v>
          </cell>
          <cell r="E327" t="str">
            <v>Postsecondary non-degree award</v>
          </cell>
          <cell r="F327" t="str">
            <v>Sub-BA</v>
          </cell>
          <cell r="G327">
            <v>31101</v>
          </cell>
          <cell r="H327">
            <v>2</v>
          </cell>
          <cell r="I327">
            <v>840</v>
          </cell>
          <cell r="J327">
            <v>115</v>
          </cell>
          <cell r="K327">
            <v>95</v>
          </cell>
          <cell r="L327">
            <v>82</v>
          </cell>
          <cell r="M327">
            <v>97</v>
          </cell>
          <cell r="N327">
            <v>0</v>
          </cell>
          <cell r="O327">
            <v>12</v>
          </cell>
          <cell r="P327" t="str">
            <v>Licensed</v>
          </cell>
          <cell r="Q327" t="str">
            <v xml:space="preserve"> 1,158</v>
          </cell>
          <cell r="R327" t="str">
            <v xml:space="preserve"> 51,518</v>
          </cell>
        </row>
        <row r="328">
          <cell r="B328" t="str">
            <v>311015</v>
          </cell>
          <cell r="C328" t="str">
            <v>Orderlies</v>
          </cell>
          <cell r="D328">
            <v>0</v>
          </cell>
          <cell r="E328" t="str">
            <v>High school diploma or equivalent</v>
          </cell>
          <cell r="F328" t="str">
            <v>HS and Below</v>
          </cell>
          <cell r="G328">
            <v>0</v>
          </cell>
          <cell r="H328">
            <v>0</v>
          </cell>
          <cell r="I328">
            <v>0</v>
          </cell>
          <cell r="J328">
            <v>0</v>
          </cell>
          <cell r="K328">
            <v>0</v>
          </cell>
          <cell r="L328">
            <v>6</v>
          </cell>
          <cell r="M328">
            <v>6</v>
          </cell>
          <cell r="N328">
            <v>0</v>
          </cell>
          <cell r="O328">
            <v>0</v>
          </cell>
          <cell r="P328" t="str">
            <v>Not Licensed</v>
          </cell>
          <cell r="Q328">
            <v>0</v>
          </cell>
          <cell r="R328">
            <v>0</v>
          </cell>
        </row>
        <row r="329">
          <cell r="B329" t="str">
            <v>312011</v>
          </cell>
          <cell r="C329" t="str">
            <v>Occupational Therapy Assistants</v>
          </cell>
          <cell r="D329">
            <v>0</v>
          </cell>
          <cell r="E329" t="str">
            <v>Associate's degree</v>
          </cell>
          <cell r="F329" t="str">
            <v>Sub-BA</v>
          </cell>
          <cell r="G329">
            <v>57101</v>
          </cell>
          <cell r="H329">
            <v>0</v>
          </cell>
          <cell r="I329">
            <v>0</v>
          </cell>
          <cell r="J329">
            <v>0</v>
          </cell>
          <cell r="K329">
            <v>0</v>
          </cell>
          <cell r="L329">
            <v>8</v>
          </cell>
          <cell r="M329">
            <v>8</v>
          </cell>
          <cell r="N329">
            <v>0</v>
          </cell>
          <cell r="O329">
            <v>1</v>
          </cell>
          <cell r="P329" t="str">
            <v>Licensed</v>
          </cell>
          <cell r="Q329">
            <v>30</v>
          </cell>
          <cell r="R329" t="str">
            <v xml:space="preserve"> 1,758</v>
          </cell>
        </row>
        <row r="330">
          <cell r="B330" t="str">
            <v>312012</v>
          </cell>
          <cell r="C330" t="str">
            <v>Occupational Therapy Aides</v>
          </cell>
          <cell r="D330">
            <v>0</v>
          </cell>
          <cell r="E330" t="str">
            <v>High school diploma or equivalent</v>
          </cell>
          <cell r="F330" t="str">
            <v>HS and Below</v>
          </cell>
          <cell r="G330">
            <v>0</v>
          </cell>
          <cell r="H330">
            <v>0</v>
          </cell>
          <cell r="I330">
            <v>0</v>
          </cell>
          <cell r="J330">
            <v>0</v>
          </cell>
          <cell r="K330">
            <v>0</v>
          </cell>
          <cell r="L330">
            <v>0</v>
          </cell>
          <cell r="M330">
            <v>0</v>
          </cell>
          <cell r="N330">
            <v>0</v>
          </cell>
          <cell r="O330">
            <v>0</v>
          </cell>
          <cell r="P330" t="str">
            <v>Not Licensed</v>
          </cell>
          <cell r="Q330">
            <v>0</v>
          </cell>
          <cell r="R330">
            <v>0</v>
          </cell>
        </row>
        <row r="331">
          <cell r="B331" t="str">
            <v>312021</v>
          </cell>
          <cell r="C331" t="str">
            <v>Physical Therapist Assistants</v>
          </cell>
          <cell r="D331">
            <v>0</v>
          </cell>
          <cell r="E331" t="str">
            <v>Associate's degree</v>
          </cell>
          <cell r="F331" t="str">
            <v>Sub-BA</v>
          </cell>
          <cell r="G331">
            <v>65074</v>
          </cell>
          <cell r="H331">
            <v>0</v>
          </cell>
          <cell r="I331">
            <v>0</v>
          </cell>
          <cell r="J331">
            <v>0</v>
          </cell>
          <cell r="K331">
            <v>0</v>
          </cell>
          <cell r="L331">
            <v>54</v>
          </cell>
          <cell r="M331">
            <v>54</v>
          </cell>
          <cell r="N331">
            <v>0</v>
          </cell>
          <cell r="O331">
            <v>1</v>
          </cell>
          <cell r="P331" t="str">
            <v>Licensed</v>
          </cell>
          <cell r="Q331">
            <v>95</v>
          </cell>
          <cell r="R331" t="str">
            <v xml:space="preserve"> 2,941</v>
          </cell>
        </row>
        <row r="332">
          <cell r="B332" t="str">
            <v>312022</v>
          </cell>
          <cell r="C332" t="str">
            <v>Physical Therapist Aides</v>
          </cell>
          <cell r="D332">
            <v>0</v>
          </cell>
          <cell r="E332" t="str">
            <v>High school diploma or equivalent</v>
          </cell>
          <cell r="F332" t="str">
            <v>HS and Below</v>
          </cell>
          <cell r="G332">
            <v>0</v>
          </cell>
          <cell r="H332">
            <v>0</v>
          </cell>
          <cell r="I332">
            <v>0</v>
          </cell>
          <cell r="J332">
            <v>0</v>
          </cell>
          <cell r="K332">
            <v>0</v>
          </cell>
          <cell r="L332">
            <v>0</v>
          </cell>
          <cell r="M332">
            <v>0</v>
          </cell>
          <cell r="N332">
            <v>0</v>
          </cell>
          <cell r="O332">
            <v>0</v>
          </cell>
          <cell r="P332" t="str">
            <v>Not Licensed</v>
          </cell>
          <cell r="Q332">
            <v>0</v>
          </cell>
          <cell r="R332">
            <v>0</v>
          </cell>
        </row>
        <row r="333">
          <cell r="B333" t="str">
            <v>319011</v>
          </cell>
          <cell r="C333" t="str">
            <v>Massage Therapists</v>
          </cell>
          <cell r="D333">
            <v>0</v>
          </cell>
          <cell r="E333" t="str">
            <v>Postsecondary non-degree award</v>
          </cell>
          <cell r="F333" t="str">
            <v>Sub-BA</v>
          </cell>
          <cell r="G333">
            <v>50680</v>
          </cell>
          <cell r="H333">
            <v>3</v>
          </cell>
          <cell r="I333">
            <v>147</v>
          </cell>
          <cell r="J333">
            <v>15</v>
          </cell>
          <cell r="K333">
            <v>16</v>
          </cell>
          <cell r="L333">
            <v>3</v>
          </cell>
          <cell r="M333">
            <v>11</v>
          </cell>
          <cell r="N333">
            <v>0</v>
          </cell>
          <cell r="O333">
            <v>8</v>
          </cell>
          <cell r="P333" t="str">
            <v>Licensed</v>
          </cell>
          <cell r="Q333">
            <v>308</v>
          </cell>
          <cell r="R333" t="str">
            <v xml:space="preserve"> 7,742</v>
          </cell>
        </row>
        <row r="334">
          <cell r="B334" t="str">
            <v>319091</v>
          </cell>
          <cell r="C334" t="str">
            <v>Dental Assistants</v>
          </cell>
          <cell r="D334">
            <v>0</v>
          </cell>
          <cell r="E334" t="str">
            <v>Postsecondary non-degree award</v>
          </cell>
          <cell r="F334" t="str">
            <v>Sub-BA</v>
          </cell>
          <cell r="G334">
            <v>40419</v>
          </cell>
          <cell r="H334">
            <v>2</v>
          </cell>
          <cell r="I334">
            <v>150</v>
          </cell>
          <cell r="J334">
            <v>18</v>
          </cell>
          <cell r="K334">
            <v>18</v>
          </cell>
          <cell r="L334">
            <v>7</v>
          </cell>
          <cell r="M334">
            <v>14</v>
          </cell>
          <cell r="N334">
            <v>0</v>
          </cell>
          <cell r="O334">
            <v>8</v>
          </cell>
          <cell r="P334" t="str">
            <v>Not Licensed</v>
          </cell>
          <cell r="Q334">
            <v>0</v>
          </cell>
          <cell r="R334">
            <v>0</v>
          </cell>
        </row>
        <row r="335">
          <cell r="B335" t="str">
            <v>319092</v>
          </cell>
          <cell r="C335" t="str">
            <v>Medical Assistants</v>
          </cell>
          <cell r="D335">
            <v>0</v>
          </cell>
          <cell r="E335" t="str">
            <v>Postsecondary non-degree award</v>
          </cell>
          <cell r="F335" t="str">
            <v>Sub-BA</v>
          </cell>
          <cell r="G335">
            <v>37606</v>
          </cell>
          <cell r="H335">
            <v>4</v>
          </cell>
          <cell r="I335">
            <v>254</v>
          </cell>
          <cell r="J335">
            <v>30</v>
          </cell>
          <cell r="K335">
            <v>31</v>
          </cell>
          <cell r="L335">
            <v>24</v>
          </cell>
          <cell r="M335">
            <v>28</v>
          </cell>
          <cell r="N335">
            <v>0</v>
          </cell>
          <cell r="O335">
            <v>14</v>
          </cell>
          <cell r="P335" t="str">
            <v>Not Licensed</v>
          </cell>
          <cell r="Q335">
            <v>0</v>
          </cell>
          <cell r="R335">
            <v>0</v>
          </cell>
        </row>
        <row r="336">
          <cell r="B336" t="str">
            <v>319093</v>
          </cell>
          <cell r="C336" t="str">
            <v>Medical Equipment Preparers</v>
          </cell>
          <cell r="D336">
            <v>0</v>
          </cell>
          <cell r="E336" t="str">
            <v>High school diploma or equivalent</v>
          </cell>
          <cell r="F336" t="str">
            <v>HS and Below</v>
          </cell>
          <cell r="G336">
            <v>0</v>
          </cell>
          <cell r="H336">
            <v>0</v>
          </cell>
          <cell r="I336">
            <v>0</v>
          </cell>
          <cell r="J336">
            <v>0</v>
          </cell>
          <cell r="K336">
            <v>0</v>
          </cell>
          <cell r="L336">
            <v>10</v>
          </cell>
          <cell r="M336">
            <v>10</v>
          </cell>
          <cell r="N336">
            <v>0</v>
          </cell>
          <cell r="O336">
            <v>0</v>
          </cell>
          <cell r="P336" t="str">
            <v>Not Licensed</v>
          </cell>
          <cell r="Q336">
            <v>0</v>
          </cell>
          <cell r="R336">
            <v>0</v>
          </cell>
        </row>
        <row r="337">
          <cell r="B337" t="str">
            <v>319094</v>
          </cell>
          <cell r="C337" t="str">
            <v>Medical Transcriptionists</v>
          </cell>
          <cell r="D337">
            <v>0</v>
          </cell>
          <cell r="E337" t="str">
            <v>Postsecondary non-degree award</v>
          </cell>
          <cell r="F337" t="str">
            <v>Sub-BA</v>
          </cell>
          <cell r="G337">
            <v>0</v>
          </cell>
          <cell r="H337">
            <v>0</v>
          </cell>
          <cell r="I337">
            <v>0</v>
          </cell>
          <cell r="J337">
            <v>0</v>
          </cell>
          <cell r="K337">
            <v>0</v>
          </cell>
          <cell r="L337">
            <v>26</v>
          </cell>
          <cell r="M337">
            <v>26</v>
          </cell>
          <cell r="N337">
            <v>0</v>
          </cell>
          <cell r="O337">
            <v>1</v>
          </cell>
          <cell r="P337" t="str">
            <v>Not Licensed</v>
          </cell>
          <cell r="Q337">
            <v>0</v>
          </cell>
          <cell r="R337">
            <v>0</v>
          </cell>
        </row>
        <row r="338">
          <cell r="B338" t="str">
            <v>319095</v>
          </cell>
          <cell r="C338" t="str">
            <v>Pharmacy Aides</v>
          </cell>
          <cell r="D338">
            <v>0</v>
          </cell>
          <cell r="E338" t="str">
            <v>High school diploma or equivalent</v>
          </cell>
          <cell r="F338" t="str">
            <v>HS and Below</v>
          </cell>
          <cell r="G338">
            <v>0</v>
          </cell>
          <cell r="H338">
            <v>0</v>
          </cell>
          <cell r="I338">
            <v>0</v>
          </cell>
          <cell r="J338">
            <v>0</v>
          </cell>
          <cell r="K338">
            <v>0</v>
          </cell>
          <cell r="L338">
            <v>0</v>
          </cell>
          <cell r="M338">
            <v>0</v>
          </cell>
          <cell r="N338">
            <v>0</v>
          </cell>
          <cell r="O338">
            <v>0</v>
          </cell>
          <cell r="P338" t="str">
            <v>Not Licensed</v>
          </cell>
          <cell r="Q338">
            <v>0</v>
          </cell>
          <cell r="R338">
            <v>0</v>
          </cell>
        </row>
        <row r="339">
          <cell r="B339" t="str">
            <v>319096</v>
          </cell>
          <cell r="C339" t="str">
            <v>Veterinary Assistants and Laboratory Animal Caretakers</v>
          </cell>
          <cell r="D339">
            <v>0</v>
          </cell>
          <cell r="E339" t="str">
            <v>High school diploma or equivalent</v>
          </cell>
          <cell r="F339" t="str">
            <v>HS and Below</v>
          </cell>
          <cell r="G339">
            <v>0</v>
          </cell>
          <cell r="H339">
            <v>0</v>
          </cell>
          <cell r="I339">
            <v>0</v>
          </cell>
          <cell r="J339">
            <v>0</v>
          </cell>
          <cell r="K339">
            <v>0</v>
          </cell>
          <cell r="L339">
            <v>0</v>
          </cell>
          <cell r="M339">
            <v>0</v>
          </cell>
          <cell r="N339">
            <v>0</v>
          </cell>
          <cell r="O339">
            <v>0</v>
          </cell>
          <cell r="P339" t="str">
            <v>Not Licensed</v>
          </cell>
          <cell r="Q339">
            <v>0</v>
          </cell>
          <cell r="R339">
            <v>0</v>
          </cell>
        </row>
        <row r="340">
          <cell r="B340" t="str">
            <v>319097</v>
          </cell>
          <cell r="C340" t="str">
            <v>Phlebotomists</v>
          </cell>
          <cell r="D340">
            <v>0</v>
          </cell>
          <cell r="E340" t="str">
            <v>Postsecondary non-degree award</v>
          </cell>
          <cell r="F340" t="str">
            <v>Sub-BA</v>
          </cell>
          <cell r="G340">
            <v>0</v>
          </cell>
          <cell r="H340">
            <v>0</v>
          </cell>
          <cell r="I340">
            <v>0</v>
          </cell>
          <cell r="J340">
            <v>0</v>
          </cell>
          <cell r="K340">
            <v>0</v>
          </cell>
          <cell r="L340">
            <v>2</v>
          </cell>
          <cell r="M340">
            <v>2</v>
          </cell>
          <cell r="N340">
            <v>0</v>
          </cell>
          <cell r="O340">
            <v>0</v>
          </cell>
          <cell r="P340" t="str">
            <v>Not Licensed</v>
          </cell>
          <cell r="Q340">
            <v>0</v>
          </cell>
          <cell r="R340">
            <v>0</v>
          </cell>
        </row>
        <row r="341">
          <cell r="B341" t="str">
            <v>33093</v>
          </cell>
          <cell r="C341" t="str">
            <v>Transportation Security Screeners</v>
          </cell>
          <cell r="D341">
            <v>0</v>
          </cell>
          <cell r="E341">
            <v>0</v>
          </cell>
          <cell r="F341">
            <v>0</v>
          </cell>
          <cell r="G341">
            <v>0</v>
          </cell>
          <cell r="H341">
            <v>0</v>
          </cell>
          <cell r="I341">
            <v>0</v>
          </cell>
          <cell r="J341">
            <v>0</v>
          </cell>
          <cell r="K341">
            <v>0</v>
          </cell>
          <cell r="L341">
            <v>0</v>
          </cell>
          <cell r="M341">
            <v>0</v>
          </cell>
          <cell r="N341">
            <v>0</v>
          </cell>
          <cell r="O341">
            <v>0</v>
          </cell>
          <cell r="P341" t="str">
            <v>Not Licensed</v>
          </cell>
          <cell r="Q341">
            <v>0</v>
          </cell>
          <cell r="R341">
            <v>0</v>
          </cell>
        </row>
        <row r="342">
          <cell r="B342" t="str">
            <v>331011</v>
          </cell>
          <cell r="C342" t="str">
            <v>First-Line Supervisors of Correctional Officers</v>
          </cell>
          <cell r="D342">
            <v>0</v>
          </cell>
          <cell r="E342" t="str">
            <v>High school diploma or equivalent</v>
          </cell>
          <cell r="F342" t="str">
            <v>HS and Below</v>
          </cell>
          <cell r="G342">
            <v>0</v>
          </cell>
          <cell r="H342">
            <v>0</v>
          </cell>
          <cell r="I342">
            <v>0</v>
          </cell>
          <cell r="J342">
            <v>0</v>
          </cell>
          <cell r="K342">
            <v>0</v>
          </cell>
          <cell r="L342">
            <v>0</v>
          </cell>
          <cell r="M342">
            <v>0</v>
          </cell>
          <cell r="N342">
            <v>0</v>
          </cell>
          <cell r="O342">
            <v>0</v>
          </cell>
          <cell r="P342" t="str">
            <v>Not Licensed</v>
          </cell>
          <cell r="Q342">
            <v>0</v>
          </cell>
          <cell r="R342">
            <v>0</v>
          </cell>
        </row>
        <row r="343">
          <cell r="B343" t="str">
            <v>331012</v>
          </cell>
          <cell r="C343" t="str">
            <v>First-Line Supervisors of Police and Detectives</v>
          </cell>
          <cell r="D343">
            <v>0</v>
          </cell>
          <cell r="E343" t="str">
            <v>High school diploma or equivalent</v>
          </cell>
          <cell r="F343" t="str">
            <v>HS and Below</v>
          </cell>
          <cell r="G343">
            <v>77172</v>
          </cell>
          <cell r="H343">
            <v>0</v>
          </cell>
          <cell r="I343">
            <v>0</v>
          </cell>
          <cell r="J343">
            <v>0</v>
          </cell>
          <cell r="K343">
            <v>0</v>
          </cell>
          <cell r="L343">
            <v>0</v>
          </cell>
          <cell r="M343">
            <v>0</v>
          </cell>
          <cell r="N343">
            <v>0</v>
          </cell>
          <cell r="O343">
            <v>2</v>
          </cell>
          <cell r="P343" t="str">
            <v>Not Licensed</v>
          </cell>
          <cell r="Q343">
            <v>0</v>
          </cell>
          <cell r="R343">
            <v>0</v>
          </cell>
        </row>
        <row r="344">
          <cell r="B344" t="str">
            <v>331021</v>
          </cell>
          <cell r="C344" t="str">
            <v>First-Line Supervisors of Fire Fighting and Prevention Workers</v>
          </cell>
          <cell r="D344">
            <v>0</v>
          </cell>
          <cell r="E344" t="str">
            <v>Postsecondary non-degree award</v>
          </cell>
          <cell r="F344" t="str">
            <v>Sub-BA</v>
          </cell>
          <cell r="G344">
            <v>82280</v>
          </cell>
          <cell r="H344">
            <v>0</v>
          </cell>
          <cell r="I344">
            <v>0</v>
          </cell>
          <cell r="J344">
            <v>0</v>
          </cell>
          <cell r="K344">
            <v>0</v>
          </cell>
          <cell r="L344">
            <v>1</v>
          </cell>
          <cell r="M344">
            <v>1</v>
          </cell>
          <cell r="N344">
            <v>0</v>
          </cell>
          <cell r="O344">
            <v>1</v>
          </cell>
          <cell r="P344" t="str">
            <v>Not Licensed</v>
          </cell>
          <cell r="Q344">
            <v>0</v>
          </cell>
          <cell r="R344">
            <v>0</v>
          </cell>
        </row>
        <row r="345">
          <cell r="B345" t="str">
            <v>332011</v>
          </cell>
          <cell r="C345" t="str">
            <v>Firefighters</v>
          </cell>
          <cell r="D345">
            <v>0</v>
          </cell>
          <cell r="E345" t="str">
            <v>Postsecondary non-degree award</v>
          </cell>
          <cell r="F345" t="str">
            <v>Sub-BA</v>
          </cell>
          <cell r="G345">
            <v>38478</v>
          </cell>
          <cell r="H345">
            <v>0</v>
          </cell>
          <cell r="I345">
            <v>0</v>
          </cell>
          <cell r="J345">
            <v>0</v>
          </cell>
          <cell r="K345">
            <v>0</v>
          </cell>
          <cell r="L345">
            <v>0</v>
          </cell>
          <cell r="M345">
            <v>0</v>
          </cell>
          <cell r="N345">
            <v>0</v>
          </cell>
          <cell r="O345">
            <v>1</v>
          </cell>
          <cell r="P345" t="str">
            <v>Not Licensed</v>
          </cell>
          <cell r="Q345">
            <v>0</v>
          </cell>
          <cell r="R345">
            <v>0</v>
          </cell>
        </row>
        <row r="346">
          <cell r="B346" t="str">
            <v>332021</v>
          </cell>
          <cell r="C346" t="str">
            <v>Fire Inspectors and Investigators</v>
          </cell>
          <cell r="D346">
            <v>0</v>
          </cell>
          <cell r="E346" t="str">
            <v>Postsecondary non-degree award</v>
          </cell>
          <cell r="F346" t="str">
            <v>Sub-BA</v>
          </cell>
          <cell r="G346">
            <v>0</v>
          </cell>
          <cell r="H346">
            <v>0</v>
          </cell>
          <cell r="I346">
            <v>0</v>
          </cell>
          <cell r="J346">
            <v>0</v>
          </cell>
          <cell r="K346">
            <v>0</v>
          </cell>
          <cell r="L346">
            <v>0</v>
          </cell>
          <cell r="M346">
            <v>0</v>
          </cell>
          <cell r="N346">
            <v>0</v>
          </cell>
          <cell r="O346">
            <v>0</v>
          </cell>
          <cell r="P346" t="str">
            <v>Not Licensed</v>
          </cell>
          <cell r="Q346">
            <v>0</v>
          </cell>
          <cell r="R346">
            <v>0</v>
          </cell>
        </row>
        <row r="347">
          <cell r="B347" t="str">
            <v>332022</v>
          </cell>
          <cell r="C347" t="str">
            <v>Forest Fire Inspectors and Prevention Specialists</v>
          </cell>
          <cell r="D347">
            <v>0</v>
          </cell>
          <cell r="E347" t="str">
            <v>High school diploma or equivalent</v>
          </cell>
          <cell r="F347" t="str">
            <v>HS and Below</v>
          </cell>
          <cell r="G347">
            <v>0</v>
          </cell>
          <cell r="H347">
            <v>0</v>
          </cell>
          <cell r="I347">
            <v>0</v>
          </cell>
          <cell r="J347">
            <v>0</v>
          </cell>
          <cell r="K347">
            <v>0</v>
          </cell>
          <cell r="L347">
            <v>11</v>
          </cell>
          <cell r="M347">
            <v>11</v>
          </cell>
          <cell r="N347">
            <v>0</v>
          </cell>
          <cell r="O347">
            <v>0</v>
          </cell>
          <cell r="P347" t="str">
            <v>Not Licensed</v>
          </cell>
          <cell r="Q347">
            <v>0</v>
          </cell>
          <cell r="R347">
            <v>0</v>
          </cell>
        </row>
        <row r="348">
          <cell r="B348" t="str">
            <v>333011</v>
          </cell>
          <cell r="C348" t="str">
            <v>Bailiffs</v>
          </cell>
          <cell r="D348">
            <v>0</v>
          </cell>
          <cell r="E348">
            <v>0</v>
          </cell>
          <cell r="F348">
            <v>0</v>
          </cell>
          <cell r="G348">
            <v>0</v>
          </cell>
          <cell r="H348">
            <v>0</v>
          </cell>
          <cell r="I348">
            <v>0</v>
          </cell>
          <cell r="J348">
            <v>0</v>
          </cell>
          <cell r="K348">
            <v>0</v>
          </cell>
          <cell r="L348">
            <v>0</v>
          </cell>
          <cell r="M348">
            <v>0</v>
          </cell>
          <cell r="N348">
            <v>0</v>
          </cell>
          <cell r="O348">
            <v>0</v>
          </cell>
          <cell r="P348" t="str">
            <v>Not Licensed</v>
          </cell>
          <cell r="Q348">
            <v>0</v>
          </cell>
          <cell r="R348">
            <v>0</v>
          </cell>
        </row>
        <row r="349">
          <cell r="B349" t="str">
            <v>333012</v>
          </cell>
          <cell r="C349" t="str">
            <v>Correctional Officers and Jailers</v>
          </cell>
          <cell r="D349">
            <v>0</v>
          </cell>
          <cell r="E349" t="str">
            <v>High school diploma or equivalent</v>
          </cell>
          <cell r="F349" t="str">
            <v>HS and Below</v>
          </cell>
          <cell r="G349">
            <v>0</v>
          </cell>
          <cell r="H349">
            <v>0</v>
          </cell>
          <cell r="I349">
            <v>0</v>
          </cell>
          <cell r="J349">
            <v>0</v>
          </cell>
          <cell r="K349">
            <v>0</v>
          </cell>
          <cell r="L349">
            <v>0</v>
          </cell>
          <cell r="M349">
            <v>0</v>
          </cell>
          <cell r="N349">
            <v>0</v>
          </cell>
          <cell r="O349">
            <v>2</v>
          </cell>
          <cell r="P349" t="str">
            <v>Not Licensed</v>
          </cell>
          <cell r="Q349">
            <v>0</v>
          </cell>
          <cell r="R349">
            <v>0</v>
          </cell>
        </row>
        <row r="350">
          <cell r="B350" t="str">
            <v>333021</v>
          </cell>
          <cell r="C350" t="str">
            <v>Detectives and Criminal Investigators</v>
          </cell>
          <cell r="D350">
            <v>0</v>
          </cell>
          <cell r="E350" t="str">
            <v>High school diploma or equivalent</v>
          </cell>
          <cell r="F350" t="str">
            <v>HS and Below</v>
          </cell>
          <cell r="G350">
            <v>61493</v>
          </cell>
          <cell r="H350">
            <v>0</v>
          </cell>
          <cell r="I350">
            <v>0</v>
          </cell>
          <cell r="J350">
            <v>0</v>
          </cell>
          <cell r="K350">
            <v>0</v>
          </cell>
          <cell r="L350">
            <v>7</v>
          </cell>
          <cell r="M350">
            <v>7</v>
          </cell>
          <cell r="N350">
            <v>0</v>
          </cell>
          <cell r="O350">
            <v>0</v>
          </cell>
          <cell r="P350" t="str">
            <v>Not Licensed</v>
          </cell>
          <cell r="Q350">
            <v>0</v>
          </cell>
          <cell r="R350">
            <v>0</v>
          </cell>
        </row>
        <row r="351">
          <cell r="B351" t="str">
            <v>333031</v>
          </cell>
          <cell r="C351" t="str">
            <v>Fish and Game Wardens</v>
          </cell>
          <cell r="D351">
            <v>0</v>
          </cell>
          <cell r="E351" t="str">
            <v>Bachelor's degree</v>
          </cell>
          <cell r="F351" t="str">
            <v>BA+</v>
          </cell>
          <cell r="G351">
            <v>0</v>
          </cell>
          <cell r="H351">
            <v>0</v>
          </cell>
          <cell r="I351">
            <v>0</v>
          </cell>
          <cell r="J351">
            <v>0</v>
          </cell>
          <cell r="K351">
            <v>0</v>
          </cell>
          <cell r="L351">
            <v>0</v>
          </cell>
          <cell r="M351">
            <v>0</v>
          </cell>
          <cell r="N351">
            <v>0</v>
          </cell>
          <cell r="O351">
            <v>0</v>
          </cell>
          <cell r="P351" t="str">
            <v>Not Licensed</v>
          </cell>
          <cell r="Q351">
            <v>0</v>
          </cell>
          <cell r="R351">
            <v>0</v>
          </cell>
        </row>
        <row r="352">
          <cell r="B352" t="str">
            <v>333041</v>
          </cell>
          <cell r="C352" t="str">
            <v>Parking Enforcement Workers</v>
          </cell>
          <cell r="D352">
            <v>0</v>
          </cell>
          <cell r="E352" t="str">
            <v>High school diploma or equivalent</v>
          </cell>
          <cell r="F352" t="str">
            <v>HS and Below</v>
          </cell>
          <cell r="G352">
            <v>0</v>
          </cell>
          <cell r="H352">
            <v>0</v>
          </cell>
          <cell r="I352">
            <v>0</v>
          </cell>
          <cell r="J352">
            <v>0</v>
          </cell>
          <cell r="K352">
            <v>0</v>
          </cell>
          <cell r="L352">
            <v>1</v>
          </cell>
          <cell r="M352">
            <v>1</v>
          </cell>
          <cell r="N352">
            <v>0</v>
          </cell>
          <cell r="O352">
            <v>0</v>
          </cell>
          <cell r="P352" t="str">
            <v>Not Licensed</v>
          </cell>
          <cell r="Q352">
            <v>0</v>
          </cell>
          <cell r="R352">
            <v>0</v>
          </cell>
        </row>
        <row r="353">
          <cell r="B353" t="str">
            <v>333051</v>
          </cell>
          <cell r="C353" t="str">
            <v>Police and Sheriff's Patrol Officers</v>
          </cell>
          <cell r="D353">
            <v>0</v>
          </cell>
          <cell r="E353" t="str">
            <v>High school diploma or equivalent</v>
          </cell>
          <cell r="F353" t="str">
            <v>HS and Below</v>
          </cell>
          <cell r="G353">
            <v>50155</v>
          </cell>
          <cell r="H353">
            <v>3</v>
          </cell>
          <cell r="I353">
            <v>263</v>
          </cell>
          <cell r="J353">
            <v>17</v>
          </cell>
          <cell r="K353">
            <v>19</v>
          </cell>
          <cell r="L353">
            <v>4</v>
          </cell>
          <cell r="M353">
            <v>13</v>
          </cell>
          <cell r="N353">
            <v>0</v>
          </cell>
          <cell r="O353">
            <v>3</v>
          </cell>
          <cell r="P353" t="str">
            <v>Not Licensed</v>
          </cell>
          <cell r="Q353">
            <v>0</v>
          </cell>
          <cell r="R353">
            <v>0</v>
          </cell>
        </row>
        <row r="354">
          <cell r="B354" t="str">
            <v>333052</v>
          </cell>
          <cell r="C354" t="str">
            <v>Transit and Railroad Police</v>
          </cell>
          <cell r="D354">
            <v>0</v>
          </cell>
          <cell r="E354">
            <v>0</v>
          </cell>
          <cell r="F354">
            <v>0</v>
          </cell>
          <cell r="G354">
            <v>0</v>
          </cell>
          <cell r="H354">
            <v>0</v>
          </cell>
          <cell r="I354">
            <v>0</v>
          </cell>
          <cell r="J354">
            <v>0</v>
          </cell>
          <cell r="K354">
            <v>0</v>
          </cell>
          <cell r="L354">
            <v>0</v>
          </cell>
          <cell r="M354">
            <v>0</v>
          </cell>
          <cell r="N354">
            <v>0</v>
          </cell>
          <cell r="O354">
            <v>0</v>
          </cell>
          <cell r="P354" t="str">
            <v>Not Licensed</v>
          </cell>
          <cell r="Q354">
            <v>0</v>
          </cell>
          <cell r="R354">
            <v>0</v>
          </cell>
        </row>
        <row r="355">
          <cell r="B355" t="str">
            <v>339011</v>
          </cell>
          <cell r="C355" t="str">
            <v>Animal Control Workers</v>
          </cell>
          <cell r="D355">
            <v>0</v>
          </cell>
          <cell r="E355" t="str">
            <v>High school diploma or equivalent</v>
          </cell>
          <cell r="F355" t="str">
            <v>HS and Below</v>
          </cell>
          <cell r="G355">
            <v>32375</v>
          </cell>
          <cell r="H355">
            <v>0</v>
          </cell>
          <cell r="I355">
            <v>0</v>
          </cell>
          <cell r="J355">
            <v>0</v>
          </cell>
          <cell r="K355">
            <v>0</v>
          </cell>
          <cell r="L355">
            <v>0</v>
          </cell>
          <cell r="M355">
            <v>0</v>
          </cell>
          <cell r="N355">
            <v>0</v>
          </cell>
          <cell r="O355">
            <v>0</v>
          </cell>
          <cell r="P355" t="str">
            <v>Not Licensed</v>
          </cell>
          <cell r="Q355">
            <v>0</v>
          </cell>
          <cell r="R355">
            <v>0</v>
          </cell>
        </row>
        <row r="356">
          <cell r="B356" t="str">
            <v>339021</v>
          </cell>
          <cell r="C356" t="str">
            <v>Private Detectives and Investigators</v>
          </cell>
          <cell r="D356">
            <v>0</v>
          </cell>
          <cell r="E356" t="str">
            <v>High school diploma or equivalent</v>
          </cell>
          <cell r="F356" t="str">
            <v>HS and Below</v>
          </cell>
          <cell r="G356">
            <v>0</v>
          </cell>
          <cell r="H356">
            <v>0</v>
          </cell>
          <cell r="I356">
            <v>0</v>
          </cell>
          <cell r="J356">
            <v>0</v>
          </cell>
          <cell r="K356">
            <v>0</v>
          </cell>
          <cell r="L356">
            <v>1</v>
          </cell>
          <cell r="M356">
            <v>1</v>
          </cell>
          <cell r="N356">
            <v>0</v>
          </cell>
          <cell r="O356">
            <v>0</v>
          </cell>
          <cell r="P356" t="str">
            <v>Not Licensed</v>
          </cell>
          <cell r="Q356">
            <v>0</v>
          </cell>
          <cell r="R356">
            <v>0</v>
          </cell>
        </row>
        <row r="357">
          <cell r="B357" t="str">
            <v>339031</v>
          </cell>
          <cell r="C357" t="str">
            <v>Gaming Surveillance Officers and Gaming Investigators</v>
          </cell>
          <cell r="D357">
            <v>0</v>
          </cell>
          <cell r="E357">
            <v>0</v>
          </cell>
          <cell r="F357">
            <v>0</v>
          </cell>
          <cell r="G357">
            <v>0</v>
          </cell>
          <cell r="H357">
            <v>0</v>
          </cell>
          <cell r="I357">
            <v>0</v>
          </cell>
          <cell r="J357">
            <v>0</v>
          </cell>
          <cell r="K357">
            <v>0</v>
          </cell>
          <cell r="L357">
            <v>0</v>
          </cell>
          <cell r="M357">
            <v>0</v>
          </cell>
          <cell r="N357">
            <v>0</v>
          </cell>
          <cell r="O357">
            <v>0</v>
          </cell>
          <cell r="P357" t="str">
            <v>Not Licensed</v>
          </cell>
          <cell r="Q357">
            <v>0</v>
          </cell>
          <cell r="R357">
            <v>0</v>
          </cell>
        </row>
        <row r="358">
          <cell r="B358" t="str">
            <v>339032</v>
          </cell>
          <cell r="C358" t="str">
            <v>Security Guards</v>
          </cell>
          <cell r="D358">
            <v>0</v>
          </cell>
          <cell r="E358" t="str">
            <v>High school diploma or equivalent</v>
          </cell>
          <cell r="F358" t="str">
            <v>HS and Below</v>
          </cell>
          <cell r="G358">
            <v>31633</v>
          </cell>
          <cell r="H358">
            <v>2</v>
          </cell>
          <cell r="I358">
            <v>304</v>
          </cell>
          <cell r="J358">
            <v>34</v>
          </cell>
          <cell r="K358">
            <v>42</v>
          </cell>
          <cell r="L358">
            <v>49</v>
          </cell>
          <cell r="M358">
            <v>42</v>
          </cell>
          <cell r="N358">
            <v>0</v>
          </cell>
          <cell r="O358">
            <v>23</v>
          </cell>
          <cell r="P358" t="str">
            <v>Not Licensed</v>
          </cell>
          <cell r="Q358">
            <v>0</v>
          </cell>
          <cell r="R358">
            <v>0</v>
          </cell>
        </row>
        <row r="359">
          <cell r="B359" t="str">
            <v>339091</v>
          </cell>
          <cell r="C359" t="str">
            <v>Crossing Guards</v>
          </cell>
          <cell r="D359">
            <v>0</v>
          </cell>
          <cell r="E359" t="str">
            <v>No formal educational credential</v>
          </cell>
          <cell r="F359" t="str">
            <v>HS and Below</v>
          </cell>
          <cell r="G359">
            <v>0</v>
          </cell>
          <cell r="H359">
            <v>0</v>
          </cell>
          <cell r="I359">
            <v>0</v>
          </cell>
          <cell r="J359">
            <v>0</v>
          </cell>
          <cell r="K359">
            <v>0</v>
          </cell>
          <cell r="L359">
            <v>0</v>
          </cell>
          <cell r="M359">
            <v>0</v>
          </cell>
          <cell r="N359">
            <v>0</v>
          </cell>
          <cell r="O359">
            <v>2</v>
          </cell>
          <cell r="P359" t="str">
            <v>Not Licensed</v>
          </cell>
          <cell r="Q359">
            <v>0</v>
          </cell>
          <cell r="R359">
            <v>0</v>
          </cell>
        </row>
        <row r="360">
          <cell r="B360" t="str">
            <v>339092</v>
          </cell>
          <cell r="C360" t="str">
            <v>Lifeguards, Ski Patrol, and Other Recreational Protective Service Workers</v>
          </cell>
          <cell r="D360">
            <v>0</v>
          </cell>
          <cell r="E360" t="str">
            <v>No formal educational credential</v>
          </cell>
          <cell r="F360" t="str">
            <v>HS and Below</v>
          </cell>
          <cell r="G360">
            <v>24620</v>
          </cell>
          <cell r="H360">
            <v>0</v>
          </cell>
          <cell r="I360">
            <v>0</v>
          </cell>
          <cell r="J360">
            <v>0</v>
          </cell>
          <cell r="K360">
            <v>0</v>
          </cell>
          <cell r="L360">
            <v>7</v>
          </cell>
          <cell r="M360">
            <v>7</v>
          </cell>
          <cell r="N360">
            <v>0</v>
          </cell>
          <cell r="O360">
            <v>4</v>
          </cell>
          <cell r="P360" t="str">
            <v>Not Licensed</v>
          </cell>
          <cell r="Q360">
            <v>0</v>
          </cell>
          <cell r="R360">
            <v>0</v>
          </cell>
        </row>
        <row r="361">
          <cell r="B361" t="str">
            <v>351011</v>
          </cell>
          <cell r="C361" t="str">
            <v>Chefs and Head Cooks</v>
          </cell>
          <cell r="D361">
            <v>0</v>
          </cell>
          <cell r="E361" t="str">
            <v>High school diploma or equivalent</v>
          </cell>
          <cell r="F361" t="str">
            <v>HS and Below</v>
          </cell>
          <cell r="G361">
            <v>51829</v>
          </cell>
          <cell r="H361">
            <v>3</v>
          </cell>
          <cell r="I361">
            <v>162</v>
          </cell>
          <cell r="J361">
            <v>20</v>
          </cell>
          <cell r="K361">
            <v>21</v>
          </cell>
          <cell r="L361">
            <v>26</v>
          </cell>
          <cell r="M361">
            <v>22</v>
          </cell>
          <cell r="N361">
            <v>301</v>
          </cell>
          <cell r="O361">
            <v>42</v>
          </cell>
          <cell r="P361" t="str">
            <v>Not Licensed</v>
          </cell>
          <cell r="Q361">
            <v>0</v>
          </cell>
          <cell r="R361">
            <v>0</v>
          </cell>
        </row>
        <row r="362">
          <cell r="B362" t="str">
            <v>351012</v>
          </cell>
          <cell r="C362" t="str">
            <v>First-Line Supervisors of Food Preparation and Serving Workers</v>
          </cell>
          <cell r="D362">
            <v>0</v>
          </cell>
          <cell r="E362" t="str">
            <v>High school diploma or equivalent</v>
          </cell>
          <cell r="F362" t="str">
            <v>HS and Below</v>
          </cell>
          <cell r="G362">
            <v>31070</v>
          </cell>
          <cell r="H362">
            <v>2</v>
          </cell>
          <cell r="I362">
            <v>508</v>
          </cell>
          <cell r="J362">
            <v>75</v>
          </cell>
          <cell r="K362">
            <v>74</v>
          </cell>
          <cell r="L362">
            <v>52</v>
          </cell>
          <cell r="M362">
            <v>67</v>
          </cell>
          <cell r="N362">
            <v>0</v>
          </cell>
          <cell r="O362">
            <v>16</v>
          </cell>
          <cell r="P362" t="str">
            <v>Not Licensed</v>
          </cell>
          <cell r="Q362">
            <v>0</v>
          </cell>
          <cell r="R362">
            <v>0</v>
          </cell>
        </row>
        <row r="363">
          <cell r="B363" t="str">
            <v>352011</v>
          </cell>
          <cell r="C363" t="str">
            <v>Cooks, Fast Food</v>
          </cell>
          <cell r="D363">
            <v>0</v>
          </cell>
          <cell r="E363" t="str">
            <v>No formal educational credential</v>
          </cell>
          <cell r="F363" t="str">
            <v>HS and Below</v>
          </cell>
          <cell r="G363">
            <v>26959</v>
          </cell>
          <cell r="H363">
            <v>1</v>
          </cell>
          <cell r="I363">
            <v>168</v>
          </cell>
          <cell r="J363">
            <v>22</v>
          </cell>
          <cell r="K363">
            <v>23</v>
          </cell>
          <cell r="L363">
            <v>0</v>
          </cell>
          <cell r="M363">
            <v>23</v>
          </cell>
          <cell r="N363">
            <v>0</v>
          </cell>
          <cell r="O363">
            <v>8</v>
          </cell>
          <cell r="P363" t="str">
            <v>Not Licensed</v>
          </cell>
          <cell r="Q363">
            <v>0</v>
          </cell>
          <cell r="R363">
            <v>0</v>
          </cell>
        </row>
        <row r="364">
          <cell r="B364" t="str">
            <v>352012</v>
          </cell>
          <cell r="C364" t="str">
            <v>Cooks, Institution and Cafeteria</v>
          </cell>
          <cell r="D364">
            <v>0</v>
          </cell>
          <cell r="E364" t="str">
            <v>No formal educational credential</v>
          </cell>
          <cell r="F364" t="str">
            <v>HS and Below</v>
          </cell>
          <cell r="G364">
            <v>31895</v>
          </cell>
          <cell r="H364">
            <v>2</v>
          </cell>
          <cell r="I364">
            <v>223</v>
          </cell>
          <cell r="J364">
            <v>35</v>
          </cell>
          <cell r="K364">
            <v>32</v>
          </cell>
          <cell r="L364">
            <v>0</v>
          </cell>
          <cell r="M364">
            <v>34</v>
          </cell>
          <cell r="N364">
            <v>0</v>
          </cell>
          <cell r="O364">
            <v>15</v>
          </cell>
          <cell r="P364" t="str">
            <v>Not Licensed</v>
          </cell>
          <cell r="Q364">
            <v>0</v>
          </cell>
          <cell r="R364">
            <v>0</v>
          </cell>
        </row>
        <row r="365">
          <cell r="B365" t="str">
            <v>352013</v>
          </cell>
          <cell r="C365" t="str">
            <v>Cooks, Private Household</v>
          </cell>
          <cell r="D365">
            <v>0</v>
          </cell>
          <cell r="E365">
            <v>0</v>
          </cell>
          <cell r="F365">
            <v>0</v>
          </cell>
          <cell r="G365">
            <v>0</v>
          </cell>
          <cell r="H365">
            <v>0</v>
          </cell>
          <cell r="I365">
            <v>0</v>
          </cell>
          <cell r="J365">
            <v>0</v>
          </cell>
          <cell r="K365">
            <v>0</v>
          </cell>
          <cell r="L365">
            <v>0</v>
          </cell>
          <cell r="M365">
            <v>0</v>
          </cell>
          <cell r="N365">
            <v>0</v>
          </cell>
          <cell r="O365">
            <v>0</v>
          </cell>
          <cell r="P365" t="str">
            <v>Not Licensed</v>
          </cell>
          <cell r="Q365">
            <v>0</v>
          </cell>
          <cell r="R365">
            <v>0</v>
          </cell>
        </row>
        <row r="366">
          <cell r="B366" t="str">
            <v>352014</v>
          </cell>
          <cell r="C366" t="str">
            <v>Cooks, Restaurant</v>
          </cell>
          <cell r="D366">
            <v>0</v>
          </cell>
          <cell r="E366" t="str">
            <v>No formal educational credential</v>
          </cell>
          <cell r="F366" t="str">
            <v>HS and Below</v>
          </cell>
          <cell r="G366">
            <v>28047</v>
          </cell>
          <cell r="H366">
            <v>2</v>
          </cell>
          <cell r="I366">
            <v>630</v>
          </cell>
          <cell r="J366">
            <v>91</v>
          </cell>
          <cell r="K366">
            <v>91</v>
          </cell>
          <cell r="L366">
            <v>62</v>
          </cell>
          <cell r="M366">
            <v>81</v>
          </cell>
          <cell r="N366">
            <v>0</v>
          </cell>
          <cell r="O366">
            <v>50</v>
          </cell>
          <cell r="P366" t="str">
            <v>Not Licensed</v>
          </cell>
          <cell r="Q366">
            <v>0</v>
          </cell>
          <cell r="R366">
            <v>0</v>
          </cell>
        </row>
        <row r="367">
          <cell r="B367" t="str">
            <v>352015</v>
          </cell>
          <cell r="C367" t="str">
            <v>Cooks, Short Order</v>
          </cell>
          <cell r="D367">
            <v>0</v>
          </cell>
          <cell r="E367" t="str">
            <v>No formal educational credential</v>
          </cell>
          <cell r="F367" t="str">
            <v>HS and Below</v>
          </cell>
          <cell r="G367">
            <v>33093</v>
          </cell>
          <cell r="H367">
            <v>0</v>
          </cell>
          <cell r="I367">
            <v>0</v>
          </cell>
          <cell r="J367">
            <v>0</v>
          </cell>
          <cell r="K367">
            <v>0</v>
          </cell>
          <cell r="L367">
            <v>4</v>
          </cell>
          <cell r="M367">
            <v>4</v>
          </cell>
          <cell r="N367">
            <v>0</v>
          </cell>
          <cell r="O367">
            <v>7</v>
          </cell>
          <cell r="P367" t="str">
            <v>Not Licensed</v>
          </cell>
          <cell r="Q367">
            <v>0</v>
          </cell>
          <cell r="R367">
            <v>0</v>
          </cell>
        </row>
        <row r="368">
          <cell r="B368" t="str">
            <v>352021</v>
          </cell>
          <cell r="C368" t="str">
            <v>Food Preparation Workers</v>
          </cell>
          <cell r="D368">
            <v>0</v>
          </cell>
          <cell r="E368" t="str">
            <v>No formal educational credential</v>
          </cell>
          <cell r="F368" t="str">
            <v>HS and Below</v>
          </cell>
          <cell r="G368">
            <v>25336</v>
          </cell>
          <cell r="H368">
            <v>1</v>
          </cell>
          <cell r="I368">
            <v>251</v>
          </cell>
          <cell r="J368">
            <v>43</v>
          </cell>
          <cell r="K368">
            <v>44</v>
          </cell>
          <cell r="L368">
            <v>13</v>
          </cell>
          <cell r="M368">
            <v>33</v>
          </cell>
          <cell r="N368">
            <v>0</v>
          </cell>
          <cell r="O368">
            <v>16</v>
          </cell>
          <cell r="P368" t="str">
            <v>Not Licensed</v>
          </cell>
          <cell r="Q368">
            <v>0</v>
          </cell>
          <cell r="R368">
            <v>0</v>
          </cell>
        </row>
        <row r="369">
          <cell r="B369" t="str">
            <v>353011</v>
          </cell>
          <cell r="C369" t="str">
            <v>Bartenders</v>
          </cell>
          <cell r="D369">
            <v>0</v>
          </cell>
          <cell r="E369" t="str">
            <v>No formal educational credential</v>
          </cell>
          <cell r="F369" t="str">
            <v>HS and Below</v>
          </cell>
          <cell r="G369">
            <v>24367</v>
          </cell>
          <cell r="H369">
            <v>1</v>
          </cell>
          <cell r="I369">
            <v>574</v>
          </cell>
          <cell r="J369">
            <v>93</v>
          </cell>
          <cell r="K369">
            <v>94</v>
          </cell>
          <cell r="L369">
            <v>3</v>
          </cell>
          <cell r="M369">
            <v>63</v>
          </cell>
          <cell r="N369">
            <v>0</v>
          </cell>
          <cell r="O369">
            <v>17</v>
          </cell>
          <cell r="P369" t="str">
            <v>Not Licensed</v>
          </cell>
          <cell r="Q369">
            <v>0</v>
          </cell>
          <cell r="R369">
            <v>0</v>
          </cell>
        </row>
        <row r="370">
          <cell r="B370" t="str">
            <v>353021</v>
          </cell>
          <cell r="C370" t="str">
            <v>Combined Food Preparation and Serving Workers, Including Fast Food</v>
          </cell>
          <cell r="D370">
            <v>0</v>
          </cell>
          <cell r="E370" t="str">
            <v>No formal educational credential</v>
          </cell>
          <cell r="F370" t="str">
            <v>HS and Below</v>
          </cell>
          <cell r="G370">
            <v>24743</v>
          </cell>
          <cell r="H370">
            <v>1</v>
          </cell>
          <cell r="I370">
            <v>1049</v>
          </cell>
          <cell r="J370">
            <v>204</v>
          </cell>
          <cell r="K370">
            <v>203</v>
          </cell>
          <cell r="L370">
            <v>78</v>
          </cell>
          <cell r="M370">
            <v>162</v>
          </cell>
          <cell r="N370">
            <v>0</v>
          </cell>
          <cell r="O370">
            <v>19</v>
          </cell>
          <cell r="P370" t="str">
            <v>Not Licensed</v>
          </cell>
          <cell r="Q370">
            <v>0</v>
          </cell>
          <cell r="R370">
            <v>0</v>
          </cell>
        </row>
        <row r="371">
          <cell r="B371" t="str">
            <v>353022</v>
          </cell>
          <cell r="C371" t="str">
            <v>Counter Attendants, Cafeteria, Food Concession, and Coffee Shop</v>
          </cell>
          <cell r="D371">
            <v>0</v>
          </cell>
          <cell r="E371" t="str">
            <v>No formal educational credential</v>
          </cell>
          <cell r="F371" t="str">
            <v>HS and Below</v>
          </cell>
          <cell r="G371">
            <v>24994</v>
          </cell>
          <cell r="H371">
            <v>1</v>
          </cell>
          <cell r="I371">
            <v>434</v>
          </cell>
          <cell r="J371">
            <v>92</v>
          </cell>
          <cell r="K371">
            <v>94</v>
          </cell>
          <cell r="L371">
            <v>16</v>
          </cell>
          <cell r="M371">
            <v>67</v>
          </cell>
          <cell r="N371">
            <v>0</v>
          </cell>
          <cell r="O371">
            <v>7</v>
          </cell>
          <cell r="P371" t="str">
            <v>Not Licensed</v>
          </cell>
          <cell r="Q371">
            <v>0</v>
          </cell>
          <cell r="R371">
            <v>0</v>
          </cell>
        </row>
        <row r="372">
          <cell r="B372" t="str">
            <v>353031</v>
          </cell>
          <cell r="C372" t="str">
            <v>Waiters and Waitresses</v>
          </cell>
          <cell r="D372">
            <v>0</v>
          </cell>
          <cell r="E372" t="str">
            <v>No formal educational credential</v>
          </cell>
          <cell r="F372" t="str">
            <v>HS and Below</v>
          </cell>
          <cell r="G372">
            <v>24827</v>
          </cell>
          <cell r="H372">
            <v>1</v>
          </cell>
          <cell r="I372">
            <v>1488</v>
          </cell>
          <cell r="J372">
            <v>283</v>
          </cell>
          <cell r="K372">
            <v>284</v>
          </cell>
          <cell r="L372">
            <v>43</v>
          </cell>
          <cell r="M372">
            <v>203</v>
          </cell>
          <cell r="N372">
            <v>0</v>
          </cell>
          <cell r="O372">
            <v>61</v>
          </cell>
          <cell r="P372" t="str">
            <v>Not Licensed</v>
          </cell>
          <cell r="Q372">
            <v>0</v>
          </cell>
          <cell r="R372">
            <v>0</v>
          </cell>
        </row>
        <row r="373">
          <cell r="B373" t="str">
            <v>353041</v>
          </cell>
          <cell r="C373" t="str">
            <v>Food Servers, Nonrestaurant</v>
          </cell>
          <cell r="D373">
            <v>0</v>
          </cell>
          <cell r="E373" t="str">
            <v>No formal educational credential</v>
          </cell>
          <cell r="F373" t="str">
            <v>HS and Below</v>
          </cell>
          <cell r="G373">
            <v>25423</v>
          </cell>
          <cell r="H373">
            <v>1</v>
          </cell>
          <cell r="I373">
            <v>168</v>
          </cell>
          <cell r="J373">
            <v>30</v>
          </cell>
          <cell r="K373">
            <v>24</v>
          </cell>
          <cell r="L373">
            <v>1</v>
          </cell>
          <cell r="M373">
            <v>18</v>
          </cell>
          <cell r="N373">
            <v>0</v>
          </cell>
          <cell r="O373">
            <v>3</v>
          </cell>
          <cell r="P373" t="str">
            <v>Not Licensed</v>
          </cell>
          <cell r="Q373">
            <v>0</v>
          </cell>
          <cell r="R373">
            <v>0</v>
          </cell>
        </row>
        <row r="374">
          <cell r="B374" t="str">
            <v>359011</v>
          </cell>
          <cell r="C374" t="str">
            <v>Dining Room and Cafeteria Attendants and Bartender Helpers</v>
          </cell>
          <cell r="D374">
            <v>0</v>
          </cell>
          <cell r="E374" t="str">
            <v>No formal educational credential</v>
          </cell>
          <cell r="F374" t="str">
            <v>HS and Below</v>
          </cell>
          <cell r="G374">
            <v>25033</v>
          </cell>
          <cell r="H374">
            <v>1</v>
          </cell>
          <cell r="I374">
            <v>292</v>
          </cell>
          <cell r="J374">
            <v>50</v>
          </cell>
          <cell r="K374">
            <v>50</v>
          </cell>
          <cell r="L374">
            <v>9</v>
          </cell>
          <cell r="M374">
            <v>36</v>
          </cell>
          <cell r="N374">
            <v>0</v>
          </cell>
          <cell r="O374">
            <v>8</v>
          </cell>
          <cell r="P374" t="str">
            <v>Not Licensed</v>
          </cell>
          <cell r="Q374">
            <v>0</v>
          </cell>
          <cell r="R374">
            <v>0</v>
          </cell>
        </row>
        <row r="375">
          <cell r="B375" t="str">
            <v>359021</v>
          </cell>
          <cell r="C375" t="str">
            <v>Dishwashers</v>
          </cell>
          <cell r="D375">
            <v>0</v>
          </cell>
          <cell r="E375" t="str">
            <v>No formal educational credential</v>
          </cell>
          <cell r="F375" t="str">
            <v>HS and Below</v>
          </cell>
          <cell r="G375">
            <v>24721</v>
          </cell>
          <cell r="H375">
            <v>1</v>
          </cell>
          <cell r="I375">
            <v>396</v>
          </cell>
          <cell r="J375">
            <v>62</v>
          </cell>
          <cell r="K375">
            <v>63</v>
          </cell>
          <cell r="L375">
            <v>30</v>
          </cell>
          <cell r="M375">
            <v>52</v>
          </cell>
          <cell r="N375">
            <v>0</v>
          </cell>
          <cell r="O375">
            <v>20</v>
          </cell>
          <cell r="P375" t="str">
            <v>Not Licensed</v>
          </cell>
          <cell r="Q375">
            <v>0</v>
          </cell>
          <cell r="R375">
            <v>0</v>
          </cell>
        </row>
        <row r="376">
          <cell r="B376" t="str">
            <v>359031</v>
          </cell>
          <cell r="C376" t="str">
            <v>Hosts and Hostesses, Restaurant, Lounge, and Coffee Shop</v>
          </cell>
          <cell r="D376">
            <v>0</v>
          </cell>
          <cell r="E376" t="str">
            <v>No formal educational credential</v>
          </cell>
          <cell r="F376" t="str">
            <v>HS and Below</v>
          </cell>
          <cell r="G376">
            <v>24951</v>
          </cell>
          <cell r="H376">
            <v>0</v>
          </cell>
          <cell r="I376">
            <v>0</v>
          </cell>
          <cell r="J376">
            <v>0</v>
          </cell>
          <cell r="K376">
            <v>0</v>
          </cell>
          <cell r="L376">
            <v>7</v>
          </cell>
          <cell r="M376">
            <v>7</v>
          </cell>
          <cell r="N376">
            <v>0</v>
          </cell>
          <cell r="O376">
            <v>2</v>
          </cell>
          <cell r="P376" t="str">
            <v>Not Licensed</v>
          </cell>
          <cell r="Q376">
            <v>0</v>
          </cell>
          <cell r="R376">
            <v>0</v>
          </cell>
        </row>
        <row r="377">
          <cell r="B377" t="str">
            <v>371011</v>
          </cell>
          <cell r="C377" t="str">
            <v>First-Line Supervisors of Housekeeping and Janitorial Workers</v>
          </cell>
          <cell r="D377">
            <v>0</v>
          </cell>
          <cell r="E377" t="str">
            <v>High school diploma or equivalent</v>
          </cell>
          <cell r="F377" t="str">
            <v>HS and Below</v>
          </cell>
          <cell r="G377">
            <v>41588</v>
          </cell>
          <cell r="H377">
            <v>3</v>
          </cell>
          <cell r="I377">
            <v>194</v>
          </cell>
          <cell r="J377">
            <v>22</v>
          </cell>
          <cell r="K377">
            <v>24</v>
          </cell>
          <cell r="L377">
            <v>5</v>
          </cell>
          <cell r="M377">
            <v>17</v>
          </cell>
          <cell r="N377">
            <v>62</v>
          </cell>
          <cell r="O377">
            <v>4</v>
          </cell>
          <cell r="P377" t="str">
            <v>Not Licensed</v>
          </cell>
          <cell r="Q377">
            <v>0</v>
          </cell>
          <cell r="R377">
            <v>0</v>
          </cell>
        </row>
        <row r="378">
          <cell r="B378" t="str">
            <v>371012</v>
          </cell>
          <cell r="C378" t="str">
            <v>First-Line Supervisors of Landscaping, Lawn Service, and Groundskeeping Workers</v>
          </cell>
          <cell r="D378">
            <v>0</v>
          </cell>
          <cell r="E378" t="str">
            <v>High school diploma or equivalent</v>
          </cell>
          <cell r="F378" t="str">
            <v>HS and Below</v>
          </cell>
          <cell r="G378">
            <v>58124</v>
          </cell>
          <cell r="H378">
            <v>3</v>
          </cell>
          <cell r="I378">
            <v>188</v>
          </cell>
          <cell r="J378">
            <v>17</v>
          </cell>
          <cell r="K378">
            <v>21</v>
          </cell>
          <cell r="L378">
            <v>2</v>
          </cell>
          <cell r="M378">
            <v>13</v>
          </cell>
          <cell r="N378">
            <v>0</v>
          </cell>
          <cell r="O378">
            <v>42</v>
          </cell>
          <cell r="P378" t="str">
            <v>Not Licensed</v>
          </cell>
          <cell r="Q378">
            <v>0</v>
          </cell>
          <cell r="R378">
            <v>0</v>
          </cell>
        </row>
        <row r="379">
          <cell r="B379" t="str">
            <v>372011</v>
          </cell>
          <cell r="C379" t="str">
            <v>Janitors and Cleaners, Except Maids and Housekeeping Cleaners</v>
          </cell>
          <cell r="D379">
            <v>0</v>
          </cell>
          <cell r="E379" t="str">
            <v>No formal educational credential</v>
          </cell>
          <cell r="F379" t="str">
            <v>HS and Below</v>
          </cell>
          <cell r="G379">
            <v>29895</v>
          </cell>
          <cell r="H379">
            <v>2</v>
          </cell>
          <cell r="I379">
            <v>925</v>
          </cell>
          <cell r="J379">
            <v>122</v>
          </cell>
          <cell r="K379">
            <v>128</v>
          </cell>
          <cell r="L379">
            <v>32</v>
          </cell>
          <cell r="M379">
            <v>94</v>
          </cell>
          <cell r="N379">
            <v>0</v>
          </cell>
          <cell r="O379">
            <v>38</v>
          </cell>
          <cell r="P379" t="str">
            <v>Not Licensed</v>
          </cell>
          <cell r="Q379">
            <v>0</v>
          </cell>
          <cell r="R379">
            <v>0</v>
          </cell>
        </row>
        <row r="380">
          <cell r="B380" t="str">
            <v>372012</v>
          </cell>
          <cell r="C380" t="str">
            <v>Maids and Housekeeping Cleaners</v>
          </cell>
          <cell r="D380">
            <v>0</v>
          </cell>
          <cell r="E380" t="str">
            <v>No formal educational credential</v>
          </cell>
          <cell r="F380" t="str">
            <v>HS and Below</v>
          </cell>
          <cell r="G380">
            <v>26871</v>
          </cell>
          <cell r="H380">
            <v>1</v>
          </cell>
          <cell r="I380">
            <v>797</v>
          </cell>
          <cell r="J380">
            <v>112</v>
          </cell>
          <cell r="K380">
            <v>105</v>
          </cell>
          <cell r="L380">
            <v>50</v>
          </cell>
          <cell r="M380">
            <v>89</v>
          </cell>
          <cell r="N380">
            <v>0</v>
          </cell>
          <cell r="O380">
            <v>27</v>
          </cell>
          <cell r="P380" t="str">
            <v>Not Licensed</v>
          </cell>
          <cell r="Q380">
            <v>0</v>
          </cell>
          <cell r="R380">
            <v>0</v>
          </cell>
        </row>
        <row r="381">
          <cell r="B381" t="str">
            <v>372021</v>
          </cell>
          <cell r="C381" t="str">
            <v>Pest Control Workers</v>
          </cell>
          <cell r="D381">
            <v>0</v>
          </cell>
          <cell r="E381" t="str">
            <v>High school diploma or equivalent</v>
          </cell>
          <cell r="F381" t="str">
            <v>HS and Below</v>
          </cell>
          <cell r="G381">
            <v>0</v>
          </cell>
          <cell r="H381">
            <v>0</v>
          </cell>
          <cell r="I381">
            <v>0</v>
          </cell>
          <cell r="J381">
            <v>0</v>
          </cell>
          <cell r="K381">
            <v>0</v>
          </cell>
          <cell r="L381">
            <v>3</v>
          </cell>
          <cell r="M381">
            <v>3</v>
          </cell>
          <cell r="N381">
            <v>0</v>
          </cell>
          <cell r="O381">
            <v>2</v>
          </cell>
          <cell r="P381" t="str">
            <v>Not Licensed</v>
          </cell>
          <cell r="Q381">
            <v>0</v>
          </cell>
          <cell r="R381">
            <v>0</v>
          </cell>
        </row>
        <row r="382">
          <cell r="B382" t="str">
            <v>373011</v>
          </cell>
          <cell r="C382" t="str">
            <v>Landscaping and Groundskeeping Workers</v>
          </cell>
          <cell r="D382">
            <v>0</v>
          </cell>
          <cell r="E382" t="str">
            <v>No formal educational credential</v>
          </cell>
          <cell r="F382" t="str">
            <v>HS and Below</v>
          </cell>
          <cell r="G382">
            <v>35134</v>
          </cell>
          <cell r="H382">
            <v>4</v>
          </cell>
          <cell r="I382">
            <v>1036</v>
          </cell>
          <cell r="J382">
            <v>113</v>
          </cell>
          <cell r="K382">
            <v>140</v>
          </cell>
          <cell r="L382">
            <v>16</v>
          </cell>
          <cell r="M382">
            <v>90</v>
          </cell>
          <cell r="N382">
            <v>0</v>
          </cell>
          <cell r="O382">
            <v>305</v>
          </cell>
          <cell r="P382" t="str">
            <v>Not Licensed</v>
          </cell>
          <cell r="Q382">
            <v>0</v>
          </cell>
          <cell r="R382">
            <v>0</v>
          </cell>
        </row>
        <row r="383">
          <cell r="B383" t="str">
            <v>373012</v>
          </cell>
          <cell r="C383" t="str">
            <v>Pesticide Handlers, Sprayers, and Applicators, Vegetation</v>
          </cell>
          <cell r="D383">
            <v>0</v>
          </cell>
          <cell r="E383" t="str">
            <v>High school diploma or equivalent</v>
          </cell>
          <cell r="F383" t="str">
            <v>HS and Below</v>
          </cell>
          <cell r="G383">
            <v>0</v>
          </cell>
          <cell r="H383">
            <v>0</v>
          </cell>
          <cell r="I383">
            <v>0</v>
          </cell>
          <cell r="J383">
            <v>0</v>
          </cell>
          <cell r="K383">
            <v>0</v>
          </cell>
          <cell r="L383">
            <v>0</v>
          </cell>
          <cell r="M383">
            <v>0</v>
          </cell>
          <cell r="N383">
            <v>0</v>
          </cell>
          <cell r="O383">
            <v>7</v>
          </cell>
          <cell r="P383" t="str">
            <v>Not Licensed</v>
          </cell>
          <cell r="Q383">
            <v>0</v>
          </cell>
          <cell r="R383">
            <v>0</v>
          </cell>
        </row>
        <row r="384">
          <cell r="B384" t="str">
            <v>373013</v>
          </cell>
          <cell r="C384" t="str">
            <v>Tree Trimmers and Pruners</v>
          </cell>
          <cell r="D384">
            <v>0</v>
          </cell>
          <cell r="E384" t="str">
            <v>High school diploma or equivalent</v>
          </cell>
          <cell r="F384" t="str">
            <v>HS and Below</v>
          </cell>
          <cell r="G384">
            <v>41072</v>
          </cell>
          <cell r="H384">
            <v>0</v>
          </cell>
          <cell r="I384">
            <v>0</v>
          </cell>
          <cell r="J384">
            <v>0</v>
          </cell>
          <cell r="K384">
            <v>0</v>
          </cell>
          <cell r="L384">
            <v>4</v>
          </cell>
          <cell r="M384">
            <v>4</v>
          </cell>
          <cell r="N384">
            <v>0</v>
          </cell>
          <cell r="O384">
            <v>13</v>
          </cell>
          <cell r="P384" t="str">
            <v>Not Licensed</v>
          </cell>
          <cell r="Q384">
            <v>0</v>
          </cell>
          <cell r="R384">
            <v>0</v>
          </cell>
        </row>
        <row r="385">
          <cell r="B385" t="str">
            <v>391011</v>
          </cell>
          <cell r="C385" t="str">
            <v>Gaming Supervisors</v>
          </cell>
          <cell r="D385">
            <v>0</v>
          </cell>
          <cell r="E385">
            <v>0</v>
          </cell>
          <cell r="F385">
            <v>0</v>
          </cell>
          <cell r="G385">
            <v>0</v>
          </cell>
          <cell r="H385">
            <v>0</v>
          </cell>
          <cell r="I385">
            <v>0</v>
          </cell>
          <cell r="J385">
            <v>0</v>
          </cell>
          <cell r="K385">
            <v>0</v>
          </cell>
          <cell r="L385">
            <v>1</v>
          </cell>
          <cell r="M385">
            <v>1</v>
          </cell>
          <cell r="N385">
            <v>0</v>
          </cell>
          <cell r="O385">
            <v>0</v>
          </cell>
          <cell r="P385" t="str">
            <v>Not Licensed</v>
          </cell>
          <cell r="Q385">
            <v>0</v>
          </cell>
          <cell r="R385">
            <v>0</v>
          </cell>
        </row>
        <row r="386">
          <cell r="B386" t="str">
            <v>391012</v>
          </cell>
          <cell r="C386" t="str">
            <v>Slot Supervisors</v>
          </cell>
          <cell r="D386">
            <v>0</v>
          </cell>
          <cell r="E386">
            <v>0</v>
          </cell>
          <cell r="F386">
            <v>0</v>
          </cell>
          <cell r="G386">
            <v>0</v>
          </cell>
          <cell r="H386">
            <v>0</v>
          </cell>
          <cell r="I386">
            <v>0</v>
          </cell>
          <cell r="J386">
            <v>0</v>
          </cell>
          <cell r="K386">
            <v>0</v>
          </cell>
          <cell r="L386">
            <v>0</v>
          </cell>
          <cell r="M386">
            <v>0</v>
          </cell>
          <cell r="N386">
            <v>0</v>
          </cell>
          <cell r="O386">
            <v>0</v>
          </cell>
          <cell r="P386" t="str">
            <v>Not Licensed</v>
          </cell>
          <cell r="Q386">
            <v>0</v>
          </cell>
          <cell r="R386">
            <v>0</v>
          </cell>
        </row>
        <row r="387">
          <cell r="B387" t="str">
            <v>391021</v>
          </cell>
          <cell r="C387" t="str">
            <v>First-Line Supervisors of Personal Service Workers</v>
          </cell>
          <cell r="D387">
            <v>0</v>
          </cell>
          <cell r="E387" t="str">
            <v>High school diploma or equivalent</v>
          </cell>
          <cell r="F387" t="str">
            <v>HS and Below</v>
          </cell>
          <cell r="G387">
            <v>39923</v>
          </cell>
          <cell r="H387">
            <v>3</v>
          </cell>
          <cell r="I387">
            <v>126</v>
          </cell>
          <cell r="J387">
            <v>15</v>
          </cell>
          <cell r="K387">
            <v>14</v>
          </cell>
          <cell r="L387">
            <v>4</v>
          </cell>
          <cell r="M387">
            <v>11</v>
          </cell>
          <cell r="N387">
            <v>0</v>
          </cell>
          <cell r="O387">
            <v>1</v>
          </cell>
          <cell r="P387" t="str">
            <v>Not Licensed</v>
          </cell>
          <cell r="Q387">
            <v>0</v>
          </cell>
          <cell r="R387">
            <v>0</v>
          </cell>
        </row>
        <row r="388">
          <cell r="B388" t="str">
            <v>392011</v>
          </cell>
          <cell r="C388" t="str">
            <v>Animal Trainers</v>
          </cell>
          <cell r="D388">
            <v>0</v>
          </cell>
          <cell r="E388" t="str">
            <v>High school diploma or equivalent</v>
          </cell>
          <cell r="F388" t="str">
            <v>HS and Below</v>
          </cell>
          <cell r="G388">
            <v>0</v>
          </cell>
          <cell r="H388">
            <v>0</v>
          </cell>
          <cell r="I388">
            <v>0</v>
          </cell>
          <cell r="J388">
            <v>0</v>
          </cell>
          <cell r="K388">
            <v>0</v>
          </cell>
          <cell r="L388">
            <v>0</v>
          </cell>
          <cell r="M388">
            <v>0</v>
          </cell>
          <cell r="N388">
            <v>0</v>
          </cell>
          <cell r="O388">
            <v>1</v>
          </cell>
          <cell r="P388" t="str">
            <v>Not Licensed</v>
          </cell>
          <cell r="Q388">
            <v>0</v>
          </cell>
          <cell r="R388">
            <v>0</v>
          </cell>
        </row>
        <row r="389">
          <cell r="B389" t="str">
            <v>392021</v>
          </cell>
          <cell r="C389" t="str">
            <v>Nonfarm Animal Caretakers</v>
          </cell>
          <cell r="D389">
            <v>0</v>
          </cell>
          <cell r="E389" t="str">
            <v>High school diploma or equivalent</v>
          </cell>
          <cell r="F389" t="str">
            <v>HS and Below</v>
          </cell>
          <cell r="G389">
            <v>28303</v>
          </cell>
          <cell r="H389">
            <v>0</v>
          </cell>
          <cell r="I389">
            <v>0</v>
          </cell>
          <cell r="J389">
            <v>0</v>
          </cell>
          <cell r="K389">
            <v>0</v>
          </cell>
          <cell r="L389">
            <v>7</v>
          </cell>
          <cell r="M389">
            <v>7</v>
          </cell>
          <cell r="N389">
            <v>0</v>
          </cell>
          <cell r="O389">
            <v>0</v>
          </cell>
          <cell r="P389" t="str">
            <v>Not Licensed</v>
          </cell>
          <cell r="Q389">
            <v>0</v>
          </cell>
          <cell r="R389">
            <v>0</v>
          </cell>
        </row>
        <row r="390">
          <cell r="B390" t="str">
            <v>393011</v>
          </cell>
          <cell r="C390" t="str">
            <v>Gaming Dealers</v>
          </cell>
          <cell r="D390">
            <v>0</v>
          </cell>
          <cell r="E390">
            <v>0</v>
          </cell>
          <cell r="F390">
            <v>0</v>
          </cell>
          <cell r="G390">
            <v>0</v>
          </cell>
          <cell r="H390">
            <v>0</v>
          </cell>
          <cell r="I390">
            <v>0</v>
          </cell>
          <cell r="J390">
            <v>0</v>
          </cell>
          <cell r="K390">
            <v>0</v>
          </cell>
          <cell r="L390">
            <v>0</v>
          </cell>
          <cell r="M390">
            <v>0</v>
          </cell>
          <cell r="N390">
            <v>0</v>
          </cell>
          <cell r="O390">
            <v>0</v>
          </cell>
          <cell r="P390" t="str">
            <v>Not Licensed</v>
          </cell>
          <cell r="Q390">
            <v>0</v>
          </cell>
          <cell r="R390">
            <v>0</v>
          </cell>
        </row>
        <row r="391">
          <cell r="B391" t="str">
            <v>393012</v>
          </cell>
          <cell r="C391" t="str">
            <v>Gaming and Sports Book Writers and Runners</v>
          </cell>
          <cell r="D391">
            <v>0</v>
          </cell>
          <cell r="E391">
            <v>0</v>
          </cell>
          <cell r="F391">
            <v>0</v>
          </cell>
          <cell r="G391">
            <v>0</v>
          </cell>
          <cell r="H391">
            <v>0</v>
          </cell>
          <cell r="I391">
            <v>0</v>
          </cell>
          <cell r="J391">
            <v>0</v>
          </cell>
          <cell r="K391">
            <v>0</v>
          </cell>
          <cell r="L391">
            <v>0</v>
          </cell>
          <cell r="M391">
            <v>0</v>
          </cell>
          <cell r="N391">
            <v>0</v>
          </cell>
          <cell r="O391">
            <v>0</v>
          </cell>
          <cell r="P391" t="str">
            <v>Not Licensed</v>
          </cell>
          <cell r="Q391">
            <v>0</v>
          </cell>
          <cell r="R391">
            <v>0</v>
          </cell>
        </row>
        <row r="392">
          <cell r="B392" t="str">
            <v>393021</v>
          </cell>
          <cell r="C392" t="str">
            <v>Motion Picture Projectionists</v>
          </cell>
          <cell r="D392">
            <v>0</v>
          </cell>
          <cell r="E392" t="str">
            <v>No formal educational credential</v>
          </cell>
          <cell r="F392" t="str">
            <v>HS and Below</v>
          </cell>
          <cell r="G392">
            <v>0</v>
          </cell>
          <cell r="H392">
            <v>0</v>
          </cell>
          <cell r="I392">
            <v>0</v>
          </cell>
          <cell r="J392">
            <v>0</v>
          </cell>
          <cell r="K392">
            <v>0</v>
          </cell>
          <cell r="L392">
            <v>0</v>
          </cell>
          <cell r="M392">
            <v>0</v>
          </cell>
          <cell r="N392">
            <v>0</v>
          </cell>
          <cell r="O392">
            <v>0</v>
          </cell>
          <cell r="P392" t="str">
            <v>Not Licensed</v>
          </cell>
          <cell r="Q392">
            <v>0</v>
          </cell>
          <cell r="R392">
            <v>0</v>
          </cell>
        </row>
        <row r="393">
          <cell r="B393" t="str">
            <v>393031</v>
          </cell>
          <cell r="C393" t="str">
            <v>Ushers, Lobby Attendants, and Ticket Takers</v>
          </cell>
          <cell r="D393">
            <v>0</v>
          </cell>
          <cell r="E393" t="str">
            <v>No formal educational credential</v>
          </cell>
          <cell r="F393" t="str">
            <v>HS and Below</v>
          </cell>
          <cell r="G393">
            <v>26400</v>
          </cell>
          <cell r="H393">
            <v>0</v>
          </cell>
          <cell r="I393">
            <v>0</v>
          </cell>
          <cell r="J393">
            <v>0</v>
          </cell>
          <cell r="K393">
            <v>0</v>
          </cell>
          <cell r="L393">
            <v>6</v>
          </cell>
          <cell r="M393">
            <v>6</v>
          </cell>
          <cell r="N393">
            <v>0</v>
          </cell>
          <cell r="O393">
            <v>0</v>
          </cell>
          <cell r="P393" t="str">
            <v>Not Licensed</v>
          </cell>
          <cell r="Q393">
            <v>0</v>
          </cell>
          <cell r="R393">
            <v>0</v>
          </cell>
        </row>
        <row r="394">
          <cell r="B394" t="str">
            <v>393091</v>
          </cell>
          <cell r="C394" t="str">
            <v>Amusement and Recreation Attendants</v>
          </cell>
          <cell r="D394">
            <v>0</v>
          </cell>
          <cell r="E394" t="str">
            <v>No formal educational credential</v>
          </cell>
          <cell r="F394" t="str">
            <v>HS and Below</v>
          </cell>
          <cell r="G394">
            <v>24668</v>
          </cell>
          <cell r="H394">
            <v>1</v>
          </cell>
          <cell r="I394">
            <v>134</v>
          </cell>
          <cell r="J394">
            <v>38</v>
          </cell>
          <cell r="K394">
            <v>30</v>
          </cell>
          <cell r="L394">
            <v>0</v>
          </cell>
          <cell r="M394">
            <v>34</v>
          </cell>
          <cell r="N394">
            <v>0</v>
          </cell>
          <cell r="O394">
            <v>6</v>
          </cell>
          <cell r="P394" t="str">
            <v>Not Licensed</v>
          </cell>
          <cell r="Q394">
            <v>0</v>
          </cell>
          <cell r="R394">
            <v>0</v>
          </cell>
        </row>
        <row r="395">
          <cell r="B395" t="str">
            <v>393092</v>
          </cell>
          <cell r="C395" t="str">
            <v>Costume Attendants</v>
          </cell>
          <cell r="D395">
            <v>0</v>
          </cell>
          <cell r="E395" t="str">
            <v>High school diploma or equivalent</v>
          </cell>
          <cell r="F395" t="str">
            <v>HS and Below</v>
          </cell>
          <cell r="G395">
            <v>0</v>
          </cell>
          <cell r="H395">
            <v>0</v>
          </cell>
          <cell r="I395">
            <v>0</v>
          </cell>
          <cell r="J395">
            <v>0</v>
          </cell>
          <cell r="K395">
            <v>0</v>
          </cell>
          <cell r="L395">
            <v>0</v>
          </cell>
          <cell r="M395">
            <v>0</v>
          </cell>
          <cell r="N395">
            <v>0</v>
          </cell>
          <cell r="O395">
            <v>0</v>
          </cell>
          <cell r="P395" t="str">
            <v>Not Licensed</v>
          </cell>
          <cell r="Q395">
            <v>0</v>
          </cell>
          <cell r="R395">
            <v>0</v>
          </cell>
        </row>
        <row r="396">
          <cell r="B396" t="str">
            <v>393093</v>
          </cell>
          <cell r="C396" t="str">
            <v>Locker Room, Coatroom, and Dressing Room Attendants</v>
          </cell>
          <cell r="D396">
            <v>0</v>
          </cell>
          <cell r="E396" t="str">
            <v>High school diploma or equivalent</v>
          </cell>
          <cell r="F396" t="str">
            <v>HS and Below</v>
          </cell>
          <cell r="G396">
            <v>0</v>
          </cell>
          <cell r="H396">
            <v>0</v>
          </cell>
          <cell r="I396">
            <v>0</v>
          </cell>
          <cell r="J396">
            <v>0</v>
          </cell>
          <cell r="K396">
            <v>0</v>
          </cell>
          <cell r="L396">
            <v>26</v>
          </cell>
          <cell r="M396">
            <v>26</v>
          </cell>
          <cell r="N396">
            <v>0</v>
          </cell>
          <cell r="O396">
            <v>3</v>
          </cell>
          <cell r="P396" t="str">
            <v>Not Licensed</v>
          </cell>
          <cell r="Q396">
            <v>0</v>
          </cell>
          <cell r="R396">
            <v>0</v>
          </cell>
        </row>
        <row r="397">
          <cell r="B397" t="str">
            <v>394011</v>
          </cell>
          <cell r="C397" t="str">
            <v>Embalmers</v>
          </cell>
          <cell r="D397">
            <v>0</v>
          </cell>
          <cell r="E397" t="str">
            <v>Postsecondary non-degree award</v>
          </cell>
          <cell r="F397" t="str">
            <v>Sub-BA</v>
          </cell>
          <cell r="G397">
            <v>0</v>
          </cell>
          <cell r="H397">
            <v>0</v>
          </cell>
          <cell r="I397">
            <v>0</v>
          </cell>
          <cell r="J397">
            <v>0</v>
          </cell>
          <cell r="K397">
            <v>0</v>
          </cell>
          <cell r="L397">
            <v>0</v>
          </cell>
          <cell r="M397">
            <v>0</v>
          </cell>
          <cell r="N397">
            <v>0</v>
          </cell>
          <cell r="O397">
            <v>0</v>
          </cell>
          <cell r="P397" t="str">
            <v>Licensed</v>
          </cell>
          <cell r="Q397">
            <v>6</v>
          </cell>
          <cell r="R397">
            <v>191</v>
          </cell>
        </row>
        <row r="398">
          <cell r="B398" t="str">
            <v>394021</v>
          </cell>
          <cell r="C398" t="str">
            <v>Funeral Attendants</v>
          </cell>
          <cell r="D398">
            <v>0</v>
          </cell>
          <cell r="E398" t="str">
            <v>High school diploma or equivalent</v>
          </cell>
          <cell r="F398" t="str">
            <v>HS and Below</v>
          </cell>
          <cell r="G398">
            <v>0</v>
          </cell>
          <cell r="H398">
            <v>0</v>
          </cell>
          <cell r="I398">
            <v>0</v>
          </cell>
          <cell r="J398">
            <v>0</v>
          </cell>
          <cell r="K398">
            <v>0</v>
          </cell>
          <cell r="L398">
            <v>0</v>
          </cell>
          <cell r="M398">
            <v>0</v>
          </cell>
          <cell r="N398">
            <v>0</v>
          </cell>
          <cell r="O398">
            <v>0</v>
          </cell>
          <cell r="P398" t="str">
            <v>Licensed</v>
          </cell>
          <cell r="Q398">
            <v>7</v>
          </cell>
          <cell r="R398">
            <v>436</v>
          </cell>
        </row>
        <row r="399">
          <cell r="B399" t="str">
            <v>394031</v>
          </cell>
          <cell r="C399" t="str">
            <v>Morticians, Undertakers, and Funeral Directors</v>
          </cell>
          <cell r="D399">
            <v>0</v>
          </cell>
          <cell r="E399" t="str">
            <v>Associate's degree</v>
          </cell>
          <cell r="F399" t="str">
            <v>Sub-BA</v>
          </cell>
          <cell r="G399">
            <v>0</v>
          </cell>
          <cell r="H399">
            <v>0</v>
          </cell>
          <cell r="I399">
            <v>0</v>
          </cell>
          <cell r="J399">
            <v>0</v>
          </cell>
          <cell r="K399">
            <v>0</v>
          </cell>
          <cell r="L399">
            <v>0</v>
          </cell>
          <cell r="M399">
            <v>0</v>
          </cell>
          <cell r="N399">
            <v>0</v>
          </cell>
          <cell r="O399">
            <v>0</v>
          </cell>
          <cell r="P399" t="str">
            <v>Licensed</v>
          </cell>
          <cell r="Q399">
            <v>35</v>
          </cell>
          <cell r="R399" t="str">
            <v xml:space="preserve"> 1,202</v>
          </cell>
        </row>
        <row r="400">
          <cell r="B400" t="str">
            <v>395011</v>
          </cell>
          <cell r="C400" t="str">
            <v>Barbers</v>
          </cell>
          <cell r="D400">
            <v>0</v>
          </cell>
          <cell r="E400" t="str">
            <v>Postsecondary non-degree award</v>
          </cell>
          <cell r="F400" t="str">
            <v>Sub-BA</v>
          </cell>
          <cell r="G400">
            <v>0</v>
          </cell>
          <cell r="H400">
            <v>0</v>
          </cell>
          <cell r="I400">
            <v>0</v>
          </cell>
          <cell r="J400">
            <v>0</v>
          </cell>
          <cell r="K400">
            <v>0</v>
          </cell>
          <cell r="L400">
            <v>0</v>
          </cell>
          <cell r="M400">
            <v>0</v>
          </cell>
          <cell r="N400">
            <v>0</v>
          </cell>
          <cell r="O400">
            <v>0</v>
          </cell>
          <cell r="P400" t="str">
            <v>Licensed</v>
          </cell>
          <cell r="Q400">
            <v>64</v>
          </cell>
          <cell r="R400" t="str">
            <v xml:space="preserve"> 5,160</v>
          </cell>
        </row>
        <row r="401">
          <cell r="B401" t="str">
            <v>395012</v>
          </cell>
          <cell r="C401" t="str">
            <v>Hairdressers, Hairstylists, and Cosmetologists</v>
          </cell>
          <cell r="D401">
            <v>0</v>
          </cell>
          <cell r="E401" t="str">
            <v>Postsecondary non-degree award</v>
          </cell>
          <cell r="F401" t="str">
            <v>Sub-BA</v>
          </cell>
          <cell r="G401">
            <v>33721</v>
          </cell>
          <cell r="H401">
            <v>3</v>
          </cell>
          <cell r="I401">
            <v>341</v>
          </cell>
          <cell r="J401">
            <v>44</v>
          </cell>
          <cell r="K401">
            <v>44</v>
          </cell>
          <cell r="L401">
            <v>9</v>
          </cell>
          <cell r="M401">
            <v>32</v>
          </cell>
          <cell r="N401">
            <v>75</v>
          </cell>
          <cell r="O401">
            <v>8</v>
          </cell>
          <cell r="P401" t="str">
            <v>Licensed</v>
          </cell>
          <cell r="Q401">
            <v>763</v>
          </cell>
          <cell r="R401" t="str">
            <v xml:space="preserve"> 37,775</v>
          </cell>
        </row>
        <row r="402">
          <cell r="B402" t="str">
            <v>395091</v>
          </cell>
          <cell r="C402" t="str">
            <v>Makeup Artists, Theatrical and Performance</v>
          </cell>
          <cell r="D402">
            <v>0</v>
          </cell>
          <cell r="E402">
            <v>0</v>
          </cell>
          <cell r="F402">
            <v>0</v>
          </cell>
          <cell r="G402">
            <v>0</v>
          </cell>
          <cell r="H402">
            <v>0</v>
          </cell>
          <cell r="I402">
            <v>0</v>
          </cell>
          <cell r="J402">
            <v>0</v>
          </cell>
          <cell r="K402">
            <v>0</v>
          </cell>
          <cell r="L402">
            <v>0</v>
          </cell>
          <cell r="M402">
            <v>0</v>
          </cell>
          <cell r="N402">
            <v>0</v>
          </cell>
          <cell r="O402">
            <v>0</v>
          </cell>
          <cell r="P402" t="str">
            <v>Not Licensed</v>
          </cell>
          <cell r="Q402">
            <v>0</v>
          </cell>
          <cell r="R402">
            <v>0</v>
          </cell>
        </row>
        <row r="403">
          <cell r="B403" t="str">
            <v>395092</v>
          </cell>
          <cell r="C403" t="str">
            <v>Manicurists and Pedicurists</v>
          </cell>
          <cell r="D403">
            <v>0</v>
          </cell>
          <cell r="E403" t="str">
            <v>Postsecondary non-degree award</v>
          </cell>
          <cell r="F403" t="str">
            <v>Sub-BA</v>
          </cell>
          <cell r="G403">
            <v>27866</v>
          </cell>
          <cell r="H403">
            <v>1</v>
          </cell>
          <cell r="I403">
            <v>106</v>
          </cell>
          <cell r="J403">
            <v>13</v>
          </cell>
          <cell r="K403">
            <v>14</v>
          </cell>
          <cell r="L403">
            <v>1</v>
          </cell>
          <cell r="M403">
            <v>9</v>
          </cell>
          <cell r="N403">
            <v>0</v>
          </cell>
          <cell r="O403">
            <v>2</v>
          </cell>
          <cell r="P403" t="str">
            <v>Licensed</v>
          </cell>
          <cell r="Q403">
            <v>105</v>
          </cell>
          <cell r="R403" t="str">
            <v xml:space="preserve"> 15,882</v>
          </cell>
        </row>
        <row r="404">
          <cell r="B404" t="str">
            <v>395093</v>
          </cell>
          <cell r="C404" t="str">
            <v>Shampooers</v>
          </cell>
          <cell r="D404">
            <v>0</v>
          </cell>
          <cell r="E404" t="str">
            <v>No formal educational credential</v>
          </cell>
          <cell r="F404" t="str">
            <v>HS and Below</v>
          </cell>
          <cell r="G404">
            <v>0</v>
          </cell>
          <cell r="H404">
            <v>0</v>
          </cell>
          <cell r="I404">
            <v>0</v>
          </cell>
          <cell r="J404">
            <v>0</v>
          </cell>
          <cell r="K404">
            <v>0</v>
          </cell>
          <cell r="L404">
            <v>0</v>
          </cell>
          <cell r="M404">
            <v>0</v>
          </cell>
          <cell r="N404">
            <v>0</v>
          </cell>
          <cell r="O404">
            <v>0</v>
          </cell>
          <cell r="P404" t="str">
            <v>Not Licensed</v>
          </cell>
          <cell r="Q404">
            <v>0</v>
          </cell>
          <cell r="R404">
            <v>0</v>
          </cell>
        </row>
        <row r="405">
          <cell r="B405" t="str">
            <v>395094</v>
          </cell>
          <cell r="C405" t="str">
            <v>Skincare Specialists</v>
          </cell>
          <cell r="D405">
            <v>0</v>
          </cell>
          <cell r="E405" t="str">
            <v>Postsecondary non-degree award</v>
          </cell>
          <cell r="F405" t="str">
            <v>Sub-BA</v>
          </cell>
          <cell r="G405">
            <v>42236</v>
          </cell>
          <cell r="H405">
            <v>0</v>
          </cell>
          <cell r="I405">
            <v>0</v>
          </cell>
          <cell r="J405">
            <v>0</v>
          </cell>
          <cell r="K405">
            <v>0</v>
          </cell>
          <cell r="L405">
            <v>6</v>
          </cell>
          <cell r="M405">
            <v>6</v>
          </cell>
          <cell r="N405">
            <v>0</v>
          </cell>
          <cell r="O405">
            <v>10</v>
          </cell>
          <cell r="P405" t="str">
            <v>Licensed</v>
          </cell>
          <cell r="Q405">
            <v>111</v>
          </cell>
          <cell r="R405" t="str">
            <v xml:space="preserve"> 10,915</v>
          </cell>
        </row>
        <row r="406">
          <cell r="B406" t="str">
            <v>396011</v>
          </cell>
          <cell r="C406" t="str">
            <v>Baggage Porters and Bellhops</v>
          </cell>
          <cell r="D406">
            <v>0</v>
          </cell>
          <cell r="E406" t="str">
            <v>High school diploma or equivalent</v>
          </cell>
          <cell r="F406" t="str">
            <v>HS and Below</v>
          </cell>
          <cell r="G406">
            <v>0</v>
          </cell>
          <cell r="H406">
            <v>0</v>
          </cell>
          <cell r="I406">
            <v>0</v>
          </cell>
          <cell r="J406">
            <v>0</v>
          </cell>
          <cell r="K406">
            <v>0</v>
          </cell>
          <cell r="L406">
            <v>11</v>
          </cell>
          <cell r="M406">
            <v>11</v>
          </cell>
          <cell r="N406">
            <v>0</v>
          </cell>
          <cell r="O406">
            <v>0</v>
          </cell>
          <cell r="P406" t="str">
            <v>Not Licensed</v>
          </cell>
          <cell r="Q406">
            <v>0</v>
          </cell>
          <cell r="R406">
            <v>0</v>
          </cell>
        </row>
        <row r="407">
          <cell r="B407" t="str">
            <v>396012</v>
          </cell>
          <cell r="C407" t="str">
            <v>Concierges</v>
          </cell>
          <cell r="D407">
            <v>0</v>
          </cell>
          <cell r="E407" t="str">
            <v>High school diploma or equivalent</v>
          </cell>
          <cell r="F407" t="str">
            <v>HS and Below</v>
          </cell>
          <cell r="G407">
            <v>0</v>
          </cell>
          <cell r="H407">
            <v>0</v>
          </cell>
          <cell r="I407">
            <v>0</v>
          </cell>
          <cell r="J407">
            <v>0</v>
          </cell>
          <cell r="K407">
            <v>0</v>
          </cell>
          <cell r="L407">
            <v>2</v>
          </cell>
          <cell r="M407">
            <v>2</v>
          </cell>
          <cell r="N407">
            <v>0</v>
          </cell>
          <cell r="O407">
            <v>2</v>
          </cell>
          <cell r="P407" t="str">
            <v>Not Licensed</v>
          </cell>
          <cell r="Q407">
            <v>0</v>
          </cell>
          <cell r="R407">
            <v>0</v>
          </cell>
        </row>
        <row r="408">
          <cell r="B408" t="str">
            <v>397011</v>
          </cell>
          <cell r="C408" t="str">
            <v>Tour Guides and Escorts</v>
          </cell>
          <cell r="D408">
            <v>0</v>
          </cell>
          <cell r="E408">
            <v>0</v>
          </cell>
          <cell r="F408">
            <v>0</v>
          </cell>
          <cell r="G408">
            <v>0</v>
          </cell>
          <cell r="H408">
            <v>0</v>
          </cell>
          <cell r="I408">
            <v>0</v>
          </cell>
          <cell r="J408">
            <v>0</v>
          </cell>
          <cell r="K408">
            <v>0</v>
          </cell>
          <cell r="L408">
            <v>5</v>
          </cell>
          <cell r="M408">
            <v>5</v>
          </cell>
          <cell r="N408">
            <v>0</v>
          </cell>
          <cell r="O408">
            <v>8</v>
          </cell>
          <cell r="P408" t="str">
            <v>Not Licensed</v>
          </cell>
          <cell r="Q408">
            <v>0</v>
          </cell>
          <cell r="R408">
            <v>0</v>
          </cell>
        </row>
        <row r="409">
          <cell r="B409" t="str">
            <v>397012</v>
          </cell>
          <cell r="C409" t="str">
            <v>Travel Guides</v>
          </cell>
          <cell r="D409">
            <v>0</v>
          </cell>
          <cell r="E409">
            <v>0</v>
          </cell>
          <cell r="F409">
            <v>0</v>
          </cell>
          <cell r="G409">
            <v>0</v>
          </cell>
          <cell r="H409">
            <v>0</v>
          </cell>
          <cell r="I409">
            <v>0</v>
          </cell>
          <cell r="J409">
            <v>0</v>
          </cell>
          <cell r="K409">
            <v>0</v>
          </cell>
          <cell r="L409">
            <v>0</v>
          </cell>
          <cell r="M409">
            <v>0</v>
          </cell>
          <cell r="N409">
            <v>0</v>
          </cell>
          <cell r="O409">
            <v>1</v>
          </cell>
          <cell r="P409" t="str">
            <v>Not Licensed</v>
          </cell>
          <cell r="Q409">
            <v>0</v>
          </cell>
          <cell r="R409">
            <v>0</v>
          </cell>
        </row>
        <row r="410">
          <cell r="B410" t="str">
            <v>399011</v>
          </cell>
          <cell r="C410" t="str">
            <v>Childcare Workers</v>
          </cell>
          <cell r="D410">
            <v>0</v>
          </cell>
          <cell r="E410" t="str">
            <v>High school diploma or equivalent</v>
          </cell>
          <cell r="F410" t="str">
            <v>HS and Below</v>
          </cell>
          <cell r="G410">
            <v>26130</v>
          </cell>
          <cell r="H410">
            <v>1</v>
          </cell>
          <cell r="I410">
            <v>296</v>
          </cell>
          <cell r="J410">
            <v>47</v>
          </cell>
          <cell r="K410">
            <v>39</v>
          </cell>
          <cell r="L410">
            <v>13</v>
          </cell>
          <cell r="M410">
            <v>33</v>
          </cell>
          <cell r="N410">
            <v>0</v>
          </cell>
          <cell r="O410">
            <v>9</v>
          </cell>
          <cell r="P410" t="str">
            <v>Not Licensed</v>
          </cell>
          <cell r="Q410">
            <v>0</v>
          </cell>
          <cell r="R410">
            <v>0</v>
          </cell>
        </row>
        <row r="411">
          <cell r="B411" t="str">
            <v>399021</v>
          </cell>
          <cell r="C411" t="str">
            <v>Personal Care Aides</v>
          </cell>
          <cell r="D411">
            <v>0</v>
          </cell>
          <cell r="E411" t="str">
            <v>No formal educational credential</v>
          </cell>
          <cell r="F411" t="str">
            <v>HS and Below</v>
          </cell>
          <cell r="G411">
            <v>28721</v>
          </cell>
          <cell r="H411">
            <v>2</v>
          </cell>
          <cell r="I411">
            <v>1900</v>
          </cell>
          <cell r="J411">
            <v>336</v>
          </cell>
          <cell r="K411">
            <v>319</v>
          </cell>
          <cell r="L411">
            <v>89</v>
          </cell>
          <cell r="M411">
            <v>248</v>
          </cell>
          <cell r="N411">
            <v>0</v>
          </cell>
          <cell r="O411">
            <v>124</v>
          </cell>
          <cell r="P411" t="str">
            <v>Not Licensed</v>
          </cell>
          <cell r="Q411">
            <v>0</v>
          </cell>
          <cell r="R411">
            <v>0</v>
          </cell>
        </row>
        <row r="412">
          <cell r="B412" t="str">
            <v>399031</v>
          </cell>
          <cell r="C412" t="str">
            <v>Fitness Trainers and Aerobics Instructors</v>
          </cell>
          <cell r="D412">
            <v>0</v>
          </cell>
          <cell r="E412" t="str">
            <v>High school diploma or equivalent</v>
          </cell>
          <cell r="F412" t="str">
            <v>HS and Below</v>
          </cell>
          <cell r="G412">
            <v>38004</v>
          </cell>
          <cell r="H412">
            <v>3</v>
          </cell>
          <cell r="I412">
            <v>143</v>
          </cell>
          <cell r="J412">
            <v>32</v>
          </cell>
          <cell r="K412">
            <v>25</v>
          </cell>
          <cell r="L412">
            <v>9</v>
          </cell>
          <cell r="M412">
            <v>22</v>
          </cell>
          <cell r="N412">
            <v>0</v>
          </cell>
          <cell r="O412">
            <v>1</v>
          </cell>
          <cell r="P412" t="str">
            <v>Not Licensed</v>
          </cell>
          <cell r="Q412">
            <v>0</v>
          </cell>
          <cell r="R412">
            <v>0</v>
          </cell>
        </row>
        <row r="413">
          <cell r="B413" t="str">
            <v>399032</v>
          </cell>
          <cell r="C413" t="str">
            <v>Recreation Workers</v>
          </cell>
          <cell r="D413">
            <v>0</v>
          </cell>
          <cell r="E413" t="str">
            <v>High school diploma or equivalent</v>
          </cell>
          <cell r="F413" t="str">
            <v>HS and Below</v>
          </cell>
          <cell r="G413">
            <v>27791</v>
          </cell>
          <cell r="H413">
            <v>2</v>
          </cell>
          <cell r="I413">
            <v>334</v>
          </cell>
          <cell r="J413">
            <v>72</v>
          </cell>
          <cell r="K413">
            <v>59</v>
          </cell>
          <cell r="L413">
            <v>29</v>
          </cell>
          <cell r="M413">
            <v>53</v>
          </cell>
          <cell r="N413">
            <v>0</v>
          </cell>
          <cell r="O413">
            <v>7</v>
          </cell>
          <cell r="P413" t="str">
            <v>Not Licensed</v>
          </cell>
          <cell r="Q413">
            <v>0</v>
          </cell>
          <cell r="R413">
            <v>0</v>
          </cell>
        </row>
        <row r="414">
          <cell r="B414" t="str">
            <v>399041</v>
          </cell>
          <cell r="C414" t="str">
            <v>Residential Advisors</v>
          </cell>
          <cell r="D414">
            <v>0</v>
          </cell>
          <cell r="E414" t="str">
            <v>High school diploma or equivalent</v>
          </cell>
          <cell r="F414" t="str">
            <v>HS and Below</v>
          </cell>
          <cell r="G414">
            <v>40338</v>
          </cell>
          <cell r="H414">
            <v>0</v>
          </cell>
          <cell r="I414">
            <v>0</v>
          </cell>
          <cell r="J414">
            <v>0</v>
          </cell>
          <cell r="K414">
            <v>0</v>
          </cell>
          <cell r="L414">
            <v>11</v>
          </cell>
          <cell r="M414">
            <v>11</v>
          </cell>
          <cell r="N414">
            <v>0</v>
          </cell>
          <cell r="O414">
            <v>3</v>
          </cell>
          <cell r="P414" t="str">
            <v>Not Licensed</v>
          </cell>
          <cell r="Q414">
            <v>0</v>
          </cell>
          <cell r="R414">
            <v>0</v>
          </cell>
        </row>
        <row r="415">
          <cell r="B415" t="str">
            <v>411011</v>
          </cell>
          <cell r="C415" t="str">
            <v>First-Line Supervisors of Retail Sales Workers</v>
          </cell>
          <cell r="D415">
            <v>0</v>
          </cell>
          <cell r="E415" t="str">
            <v>High school diploma or equivalent</v>
          </cell>
          <cell r="F415" t="str">
            <v>HS and Below</v>
          </cell>
          <cell r="G415">
            <v>39136</v>
          </cell>
          <cell r="H415">
            <v>3</v>
          </cell>
          <cell r="I415">
            <v>964</v>
          </cell>
          <cell r="J415">
            <v>108</v>
          </cell>
          <cell r="K415">
            <v>101</v>
          </cell>
          <cell r="L415">
            <v>182</v>
          </cell>
          <cell r="M415">
            <v>130</v>
          </cell>
          <cell r="N415">
            <v>0</v>
          </cell>
          <cell r="O415">
            <v>30</v>
          </cell>
          <cell r="P415" t="str">
            <v>Not Licensed</v>
          </cell>
          <cell r="Q415">
            <v>0</v>
          </cell>
          <cell r="R415">
            <v>0</v>
          </cell>
        </row>
        <row r="416">
          <cell r="B416" t="str">
            <v>411012</v>
          </cell>
          <cell r="C416" t="str">
            <v>First-Line Supervisors of Non-Retail Sales Workers</v>
          </cell>
          <cell r="D416">
            <v>0</v>
          </cell>
          <cell r="E416" t="str">
            <v>High school diploma or equivalent</v>
          </cell>
          <cell r="F416" t="str">
            <v>HS and Below</v>
          </cell>
          <cell r="G416">
            <v>61086</v>
          </cell>
          <cell r="H416">
            <v>3</v>
          </cell>
          <cell r="I416">
            <v>136</v>
          </cell>
          <cell r="J416">
            <v>14</v>
          </cell>
          <cell r="K416">
            <v>12</v>
          </cell>
          <cell r="L416">
            <v>20</v>
          </cell>
          <cell r="M416">
            <v>15</v>
          </cell>
          <cell r="N416">
            <v>0</v>
          </cell>
          <cell r="O416">
            <v>4</v>
          </cell>
          <cell r="P416" t="str">
            <v>Not Licensed</v>
          </cell>
          <cell r="Q416">
            <v>0</v>
          </cell>
          <cell r="R416">
            <v>0</v>
          </cell>
        </row>
        <row r="417">
          <cell r="B417" t="str">
            <v>412011</v>
          </cell>
          <cell r="C417" t="str">
            <v>Cashiers</v>
          </cell>
          <cell r="D417">
            <v>0</v>
          </cell>
          <cell r="E417" t="str">
            <v>No formal educational credential</v>
          </cell>
          <cell r="F417" t="str">
            <v>HS and Below</v>
          </cell>
          <cell r="G417">
            <v>24692</v>
          </cell>
          <cell r="H417">
            <v>1</v>
          </cell>
          <cell r="I417">
            <v>1214</v>
          </cell>
          <cell r="J417">
            <v>230</v>
          </cell>
          <cell r="K417">
            <v>223</v>
          </cell>
          <cell r="L417">
            <v>42</v>
          </cell>
          <cell r="M417">
            <v>165</v>
          </cell>
          <cell r="N417">
            <v>0</v>
          </cell>
          <cell r="O417">
            <v>56</v>
          </cell>
          <cell r="P417" t="str">
            <v>Not Licensed</v>
          </cell>
          <cell r="Q417">
            <v>0</v>
          </cell>
          <cell r="R417">
            <v>0</v>
          </cell>
        </row>
        <row r="418">
          <cell r="B418" t="str">
            <v>412012</v>
          </cell>
          <cell r="C418" t="str">
            <v>Gaming Change Persons and Booth Cashiers</v>
          </cell>
          <cell r="D418">
            <v>0</v>
          </cell>
          <cell r="E418">
            <v>0</v>
          </cell>
          <cell r="F418">
            <v>0</v>
          </cell>
          <cell r="G418">
            <v>0</v>
          </cell>
          <cell r="H418">
            <v>0</v>
          </cell>
          <cell r="I418">
            <v>0</v>
          </cell>
          <cell r="J418">
            <v>0</v>
          </cell>
          <cell r="K418">
            <v>0</v>
          </cell>
          <cell r="L418">
            <v>0</v>
          </cell>
          <cell r="M418">
            <v>0</v>
          </cell>
          <cell r="N418">
            <v>0</v>
          </cell>
          <cell r="O418">
            <v>0</v>
          </cell>
          <cell r="P418" t="str">
            <v>Not Licensed</v>
          </cell>
          <cell r="Q418">
            <v>0</v>
          </cell>
          <cell r="R418">
            <v>0</v>
          </cell>
        </row>
        <row r="419">
          <cell r="B419" t="str">
            <v>412021</v>
          </cell>
          <cell r="C419" t="str">
            <v>Counter and Rental Clerks</v>
          </cell>
          <cell r="D419">
            <v>0</v>
          </cell>
          <cell r="E419" t="str">
            <v>No formal educational credential</v>
          </cell>
          <cell r="F419" t="str">
            <v>HS and Below</v>
          </cell>
          <cell r="G419">
            <v>33459</v>
          </cell>
          <cell r="H419">
            <v>3</v>
          </cell>
          <cell r="I419">
            <v>144</v>
          </cell>
          <cell r="J419">
            <v>21</v>
          </cell>
          <cell r="K419">
            <v>20</v>
          </cell>
          <cell r="L419">
            <v>12</v>
          </cell>
          <cell r="M419">
            <v>18</v>
          </cell>
          <cell r="N419">
            <v>0</v>
          </cell>
          <cell r="O419">
            <v>2</v>
          </cell>
          <cell r="P419" t="str">
            <v>Not Licensed</v>
          </cell>
          <cell r="Q419">
            <v>0</v>
          </cell>
          <cell r="R419">
            <v>0</v>
          </cell>
        </row>
        <row r="420">
          <cell r="B420" t="str">
            <v>412022</v>
          </cell>
          <cell r="C420" t="str">
            <v>Parts Salespersons</v>
          </cell>
          <cell r="D420">
            <v>0</v>
          </cell>
          <cell r="E420" t="str">
            <v>No formal educational credential</v>
          </cell>
          <cell r="F420" t="str">
            <v>HS and Below</v>
          </cell>
          <cell r="G420">
            <v>34112</v>
          </cell>
          <cell r="H420">
            <v>0</v>
          </cell>
          <cell r="I420">
            <v>0</v>
          </cell>
          <cell r="J420">
            <v>0</v>
          </cell>
          <cell r="K420">
            <v>0</v>
          </cell>
          <cell r="L420">
            <v>2</v>
          </cell>
          <cell r="M420">
            <v>2</v>
          </cell>
          <cell r="N420">
            <v>0</v>
          </cell>
          <cell r="O420">
            <v>1</v>
          </cell>
          <cell r="P420" t="str">
            <v>Not Licensed</v>
          </cell>
          <cell r="Q420">
            <v>0</v>
          </cell>
          <cell r="R420">
            <v>0</v>
          </cell>
        </row>
        <row r="421">
          <cell r="B421" t="str">
            <v>412031</v>
          </cell>
          <cell r="C421" t="str">
            <v>Retail Salespersons</v>
          </cell>
          <cell r="D421">
            <v>0</v>
          </cell>
          <cell r="E421" t="str">
            <v>No formal educational credential</v>
          </cell>
          <cell r="F421" t="str">
            <v>HS and Below</v>
          </cell>
          <cell r="G421">
            <v>25696</v>
          </cell>
          <cell r="H421">
            <v>1</v>
          </cell>
          <cell r="I421">
            <v>3165</v>
          </cell>
          <cell r="J421">
            <v>473</v>
          </cell>
          <cell r="K421">
            <v>455</v>
          </cell>
          <cell r="L421">
            <v>231</v>
          </cell>
          <cell r="M421">
            <v>386</v>
          </cell>
          <cell r="N421">
            <v>0</v>
          </cell>
          <cell r="O421">
            <v>61</v>
          </cell>
          <cell r="P421" t="str">
            <v>Not Licensed</v>
          </cell>
          <cell r="Q421">
            <v>0</v>
          </cell>
          <cell r="R421">
            <v>0</v>
          </cell>
        </row>
        <row r="422">
          <cell r="B422" t="str">
            <v>413011</v>
          </cell>
          <cell r="C422" t="str">
            <v>Advertising Sales Agents</v>
          </cell>
          <cell r="D422">
            <v>0</v>
          </cell>
          <cell r="E422" t="str">
            <v>High school diploma or equivalent</v>
          </cell>
          <cell r="F422" t="str">
            <v>HS and Below</v>
          </cell>
          <cell r="G422">
            <v>34667</v>
          </cell>
          <cell r="H422">
            <v>0</v>
          </cell>
          <cell r="I422">
            <v>0</v>
          </cell>
          <cell r="J422">
            <v>0</v>
          </cell>
          <cell r="K422">
            <v>0</v>
          </cell>
          <cell r="L422">
            <v>1</v>
          </cell>
          <cell r="M422">
            <v>1</v>
          </cell>
          <cell r="N422">
            <v>0</v>
          </cell>
          <cell r="O422">
            <v>1</v>
          </cell>
          <cell r="P422" t="str">
            <v>Licensed</v>
          </cell>
          <cell r="Q422">
            <v>4</v>
          </cell>
          <cell r="R422">
            <v>45</v>
          </cell>
        </row>
        <row r="423">
          <cell r="B423" t="str">
            <v>413021</v>
          </cell>
          <cell r="C423" t="str">
            <v>Insurance Sales Agents</v>
          </cell>
          <cell r="D423">
            <v>0</v>
          </cell>
          <cell r="E423" t="str">
            <v>High school diploma or equivalent</v>
          </cell>
          <cell r="F423" t="str">
            <v>HS and Below</v>
          </cell>
          <cell r="G423">
            <v>57414</v>
          </cell>
          <cell r="H423">
            <v>0</v>
          </cell>
          <cell r="I423">
            <v>0</v>
          </cell>
          <cell r="J423">
            <v>0</v>
          </cell>
          <cell r="K423">
            <v>0</v>
          </cell>
          <cell r="L423">
            <v>83</v>
          </cell>
          <cell r="M423">
            <v>83</v>
          </cell>
          <cell r="N423">
            <v>0</v>
          </cell>
          <cell r="O423">
            <v>2</v>
          </cell>
          <cell r="P423" t="str">
            <v>Not Licensed</v>
          </cell>
          <cell r="Q423">
            <v>0</v>
          </cell>
          <cell r="R423">
            <v>0</v>
          </cell>
        </row>
        <row r="424">
          <cell r="B424" t="str">
            <v>413031</v>
          </cell>
          <cell r="C424" t="str">
            <v>Securities, Commodities, and Financial Services Sales Agents</v>
          </cell>
          <cell r="D424">
            <v>0</v>
          </cell>
          <cell r="E424" t="str">
            <v>Bachelor's degree</v>
          </cell>
          <cell r="F424" t="str">
            <v>BA+</v>
          </cell>
          <cell r="G424">
            <v>0</v>
          </cell>
          <cell r="H424">
            <v>0</v>
          </cell>
          <cell r="I424">
            <v>0</v>
          </cell>
          <cell r="J424">
            <v>0</v>
          </cell>
          <cell r="K424">
            <v>0</v>
          </cell>
          <cell r="L424">
            <v>16</v>
          </cell>
          <cell r="M424">
            <v>16</v>
          </cell>
          <cell r="N424">
            <v>0</v>
          </cell>
          <cell r="O424">
            <v>1</v>
          </cell>
          <cell r="P424" t="str">
            <v>Not Licensed</v>
          </cell>
          <cell r="Q424">
            <v>0</v>
          </cell>
          <cell r="R424">
            <v>0</v>
          </cell>
        </row>
        <row r="425">
          <cell r="B425" t="str">
            <v>413041</v>
          </cell>
          <cell r="C425" t="str">
            <v>Travel Agents</v>
          </cell>
          <cell r="D425">
            <v>0</v>
          </cell>
          <cell r="E425" t="str">
            <v>High school diploma or equivalent</v>
          </cell>
          <cell r="F425" t="str">
            <v>HS and Below</v>
          </cell>
          <cell r="G425">
            <v>0</v>
          </cell>
          <cell r="H425">
            <v>0</v>
          </cell>
          <cell r="I425">
            <v>0</v>
          </cell>
          <cell r="J425">
            <v>0</v>
          </cell>
          <cell r="K425">
            <v>0</v>
          </cell>
          <cell r="L425">
            <v>0</v>
          </cell>
          <cell r="M425">
            <v>0</v>
          </cell>
          <cell r="N425">
            <v>0</v>
          </cell>
          <cell r="O425">
            <v>0</v>
          </cell>
          <cell r="P425" t="str">
            <v>Not Licensed</v>
          </cell>
          <cell r="Q425">
            <v>0</v>
          </cell>
          <cell r="R425">
            <v>0</v>
          </cell>
        </row>
        <row r="426">
          <cell r="B426" t="str">
            <v>414011</v>
          </cell>
          <cell r="C426" t="str">
            <v>Sales Representatives, Wholesale and Manufacturing, Technical and Scientific Products</v>
          </cell>
          <cell r="D426">
            <v>0</v>
          </cell>
          <cell r="E426" t="str">
            <v>Bachelor's degree</v>
          </cell>
          <cell r="F426" t="str">
            <v>BA+</v>
          </cell>
          <cell r="G426">
            <v>77671</v>
          </cell>
          <cell r="H426">
            <v>0</v>
          </cell>
          <cell r="I426">
            <v>0</v>
          </cell>
          <cell r="J426">
            <v>0</v>
          </cell>
          <cell r="K426">
            <v>0</v>
          </cell>
          <cell r="L426">
            <v>18</v>
          </cell>
          <cell r="M426">
            <v>18</v>
          </cell>
          <cell r="N426">
            <v>0</v>
          </cell>
          <cell r="O426">
            <v>3</v>
          </cell>
          <cell r="P426" t="str">
            <v>Not Licensed</v>
          </cell>
          <cell r="Q426">
            <v>0</v>
          </cell>
          <cell r="R426">
            <v>0</v>
          </cell>
        </row>
        <row r="427">
          <cell r="B427" t="str">
            <v>414012</v>
          </cell>
          <cell r="C427" t="str">
            <v>Sales Representatives, Wholesale and Manufacturing, Except Technical and Scientific Products</v>
          </cell>
          <cell r="D427">
            <v>0</v>
          </cell>
          <cell r="E427" t="str">
            <v>High school diploma or equivalent</v>
          </cell>
          <cell r="F427" t="str">
            <v>HS and Below</v>
          </cell>
          <cell r="G427">
            <v>56060</v>
          </cell>
          <cell r="H427">
            <v>3</v>
          </cell>
          <cell r="I427">
            <v>111</v>
          </cell>
          <cell r="J427">
            <v>13</v>
          </cell>
          <cell r="K427">
            <v>14</v>
          </cell>
          <cell r="L427">
            <v>85</v>
          </cell>
          <cell r="M427">
            <v>37</v>
          </cell>
          <cell r="N427">
            <v>0</v>
          </cell>
          <cell r="O427">
            <v>18</v>
          </cell>
          <cell r="P427" t="str">
            <v>Not Licensed</v>
          </cell>
          <cell r="Q427">
            <v>0</v>
          </cell>
          <cell r="R427">
            <v>0</v>
          </cell>
        </row>
        <row r="428">
          <cell r="B428" t="str">
            <v>419011</v>
          </cell>
          <cell r="C428" t="str">
            <v>Demonstrators and Product Promoters</v>
          </cell>
          <cell r="D428">
            <v>0</v>
          </cell>
          <cell r="E428" t="str">
            <v>High school diploma or equivalent</v>
          </cell>
          <cell r="F428" t="str">
            <v>HS and Below</v>
          </cell>
          <cell r="G428">
            <v>0</v>
          </cell>
          <cell r="H428">
            <v>0</v>
          </cell>
          <cell r="I428">
            <v>0</v>
          </cell>
          <cell r="J428">
            <v>0</v>
          </cell>
          <cell r="K428">
            <v>0</v>
          </cell>
          <cell r="L428">
            <v>10</v>
          </cell>
          <cell r="M428">
            <v>10</v>
          </cell>
          <cell r="N428">
            <v>0</v>
          </cell>
          <cell r="O428">
            <v>1</v>
          </cell>
          <cell r="P428" t="str">
            <v>Licensed</v>
          </cell>
          <cell r="Q428">
            <v>1</v>
          </cell>
          <cell r="R428">
            <v>40</v>
          </cell>
        </row>
        <row r="429">
          <cell r="B429" t="str">
            <v>419012</v>
          </cell>
          <cell r="C429" t="str">
            <v>Models</v>
          </cell>
          <cell r="D429">
            <v>0</v>
          </cell>
          <cell r="E429" t="str">
            <v>No formal educational credential</v>
          </cell>
          <cell r="F429" t="str">
            <v>HS and Below</v>
          </cell>
          <cell r="G429">
            <v>0</v>
          </cell>
          <cell r="H429">
            <v>0</v>
          </cell>
          <cell r="I429">
            <v>0</v>
          </cell>
          <cell r="J429">
            <v>0</v>
          </cell>
          <cell r="K429">
            <v>0</v>
          </cell>
          <cell r="L429">
            <v>0</v>
          </cell>
          <cell r="M429">
            <v>0</v>
          </cell>
          <cell r="N429">
            <v>0</v>
          </cell>
          <cell r="O429">
            <v>0</v>
          </cell>
          <cell r="P429" t="str">
            <v>Not Licensed</v>
          </cell>
          <cell r="Q429">
            <v>0</v>
          </cell>
          <cell r="R429">
            <v>0</v>
          </cell>
        </row>
        <row r="430">
          <cell r="B430" t="str">
            <v>419021</v>
          </cell>
          <cell r="C430" t="str">
            <v>Real Estate Brokers</v>
          </cell>
          <cell r="D430">
            <v>0</v>
          </cell>
          <cell r="E430" t="str">
            <v>High school diploma or equivalent</v>
          </cell>
          <cell r="F430" t="str">
            <v>HS and Below</v>
          </cell>
          <cell r="G430">
            <v>0</v>
          </cell>
          <cell r="H430">
            <v>0</v>
          </cell>
          <cell r="I430">
            <v>0</v>
          </cell>
          <cell r="J430">
            <v>0</v>
          </cell>
          <cell r="K430">
            <v>0</v>
          </cell>
          <cell r="L430">
            <v>0</v>
          </cell>
          <cell r="M430">
            <v>0</v>
          </cell>
          <cell r="N430">
            <v>0</v>
          </cell>
          <cell r="O430">
            <v>0</v>
          </cell>
          <cell r="P430" t="str">
            <v>Licensed</v>
          </cell>
          <cell r="Q430">
            <v>301</v>
          </cell>
          <cell r="R430" t="str">
            <v xml:space="preserve"> 20,415</v>
          </cell>
        </row>
        <row r="431">
          <cell r="B431" t="str">
            <v>419022</v>
          </cell>
          <cell r="C431" t="str">
            <v>Real Estate Sales Agents</v>
          </cell>
          <cell r="D431">
            <v>0</v>
          </cell>
          <cell r="E431" t="str">
            <v>High school diploma or equivalent</v>
          </cell>
          <cell r="F431" t="str">
            <v>HS and Below</v>
          </cell>
          <cell r="G431">
            <v>0</v>
          </cell>
          <cell r="H431">
            <v>0</v>
          </cell>
          <cell r="I431">
            <v>246</v>
          </cell>
          <cell r="J431">
            <v>25</v>
          </cell>
          <cell r="K431">
            <v>24</v>
          </cell>
          <cell r="L431">
            <v>4</v>
          </cell>
          <cell r="M431">
            <v>18</v>
          </cell>
          <cell r="N431">
            <v>0</v>
          </cell>
          <cell r="O431">
            <v>0</v>
          </cell>
          <cell r="P431" t="str">
            <v>Licensed</v>
          </cell>
          <cell r="Q431">
            <v>513</v>
          </cell>
          <cell r="R431" t="str">
            <v xml:space="preserve"> 46,536</v>
          </cell>
        </row>
        <row r="432">
          <cell r="B432" t="str">
            <v>419031</v>
          </cell>
          <cell r="C432" t="str">
            <v>Sales Engineers</v>
          </cell>
          <cell r="D432">
            <v>0</v>
          </cell>
          <cell r="E432" t="str">
            <v>Bachelor's degree</v>
          </cell>
          <cell r="F432" t="str">
            <v>BA+</v>
          </cell>
          <cell r="G432">
            <v>110025</v>
          </cell>
          <cell r="H432">
            <v>0</v>
          </cell>
          <cell r="I432">
            <v>0</v>
          </cell>
          <cell r="J432">
            <v>0</v>
          </cell>
          <cell r="K432">
            <v>0</v>
          </cell>
          <cell r="L432">
            <v>0</v>
          </cell>
          <cell r="M432">
            <v>0</v>
          </cell>
          <cell r="N432">
            <v>0</v>
          </cell>
          <cell r="O432">
            <v>0</v>
          </cell>
          <cell r="P432" t="str">
            <v>Not Licensed</v>
          </cell>
          <cell r="Q432">
            <v>0</v>
          </cell>
          <cell r="R432">
            <v>0</v>
          </cell>
        </row>
        <row r="433">
          <cell r="B433" t="str">
            <v>419041</v>
          </cell>
          <cell r="C433" t="str">
            <v>Telemarketers</v>
          </cell>
          <cell r="D433">
            <v>0</v>
          </cell>
          <cell r="E433" t="str">
            <v>No formal educational credential</v>
          </cell>
          <cell r="F433" t="str">
            <v>HS and Below</v>
          </cell>
          <cell r="G433">
            <v>27743</v>
          </cell>
          <cell r="H433">
            <v>0</v>
          </cell>
          <cell r="I433">
            <v>0</v>
          </cell>
          <cell r="J433">
            <v>0</v>
          </cell>
          <cell r="K433">
            <v>0</v>
          </cell>
          <cell r="L433">
            <v>3</v>
          </cell>
          <cell r="M433">
            <v>3</v>
          </cell>
          <cell r="N433">
            <v>0</v>
          </cell>
          <cell r="O433">
            <v>0</v>
          </cell>
          <cell r="P433" t="str">
            <v>Not Licensed</v>
          </cell>
          <cell r="Q433">
            <v>0</v>
          </cell>
          <cell r="R433">
            <v>0</v>
          </cell>
        </row>
        <row r="434">
          <cell r="B434" t="str">
            <v>419091</v>
          </cell>
          <cell r="C434" t="str">
            <v>Door-to-Door Sales Workers, News and Street Vendors, and Related Workers</v>
          </cell>
          <cell r="D434">
            <v>0</v>
          </cell>
          <cell r="E434" t="str">
            <v>No formal educational credential</v>
          </cell>
          <cell r="F434" t="str">
            <v>HS and Below</v>
          </cell>
          <cell r="G434">
            <v>0</v>
          </cell>
          <cell r="H434">
            <v>0</v>
          </cell>
          <cell r="I434">
            <v>0</v>
          </cell>
          <cell r="J434">
            <v>0</v>
          </cell>
          <cell r="K434">
            <v>0</v>
          </cell>
          <cell r="L434">
            <v>1</v>
          </cell>
          <cell r="M434">
            <v>1</v>
          </cell>
          <cell r="N434">
            <v>0</v>
          </cell>
          <cell r="O434">
            <v>0</v>
          </cell>
          <cell r="P434" t="str">
            <v>Not Licensed</v>
          </cell>
          <cell r="Q434">
            <v>0</v>
          </cell>
          <cell r="R434">
            <v>0</v>
          </cell>
        </row>
        <row r="435">
          <cell r="B435" t="str">
            <v>431011</v>
          </cell>
          <cell r="C435" t="str">
            <v>First-Line Supervisors of Office and Administrative Support Workers</v>
          </cell>
          <cell r="D435">
            <v>0</v>
          </cell>
          <cell r="E435" t="str">
            <v>High school diploma or equivalent</v>
          </cell>
          <cell r="F435" t="str">
            <v>HS and Below</v>
          </cell>
          <cell r="G435">
            <v>48360</v>
          </cell>
          <cell r="H435">
            <v>0</v>
          </cell>
          <cell r="I435">
            <v>0</v>
          </cell>
          <cell r="J435">
            <v>0</v>
          </cell>
          <cell r="K435">
            <v>0</v>
          </cell>
          <cell r="L435">
            <v>43</v>
          </cell>
          <cell r="M435">
            <v>43</v>
          </cell>
          <cell r="N435">
            <v>0</v>
          </cell>
          <cell r="O435">
            <v>20</v>
          </cell>
          <cell r="P435" t="str">
            <v>Not Licensed</v>
          </cell>
          <cell r="Q435">
            <v>0</v>
          </cell>
          <cell r="R435">
            <v>0</v>
          </cell>
        </row>
        <row r="436">
          <cell r="B436" t="str">
            <v>432011</v>
          </cell>
          <cell r="C436" t="str">
            <v>Switchboard Operators, Including Answering Service</v>
          </cell>
          <cell r="D436">
            <v>0</v>
          </cell>
          <cell r="E436" t="str">
            <v>High school diploma or equivalent</v>
          </cell>
          <cell r="F436" t="str">
            <v>HS and Below</v>
          </cell>
          <cell r="G436">
            <v>31166</v>
          </cell>
          <cell r="H436">
            <v>0</v>
          </cell>
          <cell r="I436">
            <v>0</v>
          </cell>
          <cell r="J436">
            <v>0</v>
          </cell>
          <cell r="K436">
            <v>0</v>
          </cell>
          <cell r="L436">
            <v>6</v>
          </cell>
          <cell r="M436">
            <v>6</v>
          </cell>
          <cell r="N436">
            <v>0</v>
          </cell>
          <cell r="O436">
            <v>2</v>
          </cell>
          <cell r="P436" t="str">
            <v>Not Licensed</v>
          </cell>
          <cell r="Q436">
            <v>0</v>
          </cell>
          <cell r="R436">
            <v>0</v>
          </cell>
        </row>
        <row r="437">
          <cell r="B437" t="str">
            <v>432021</v>
          </cell>
          <cell r="C437" t="str">
            <v>Telephone Operators</v>
          </cell>
          <cell r="D437">
            <v>0</v>
          </cell>
          <cell r="E437" t="str">
            <v>High school diploma or equivalent</v>
          </cell>
          <cell r="F437" t="str">
            <v>HS and Below</v>
          </cell>
          <cell r="G437">
            <v>0</v>
          </cell>
          <cell r="H437">
            <v>0</v>
          </cell>
          <cell r="I437">
            <v>0</v>
          </cell>
          <cell r="J437">
            <v>0</v>
          </cell>
          <cell r="K437">
            <v>0</v>
          </cell>
          <cell r="L437">
            <v>1</v>
          </cell>
          <cell r="M437">
            <v>1</v>
          </cell>
          <cell r="N437">
            <v>0</v>
          </cell>
          <cell r="O437">
            <v>3</v>
          </cell>
          <cell r="P437" t="str">
            <v>Not Licensed</v>
          </cell>
          <cell r="Q437">
            <v>0</v>
          </cell>
          <cell r="R437">
            <v>0</v>
          </cell>
        </row>
        <row r="438">
          <cell r="B438" t="str">
            <v>433011</v>
          </cell>
          <cell r="C438" t="str">
            <v>Bill and Account Collectors</v>
          </cell>
          <cell r="D438">
            <v>0</v>
          </cell>
          <cell r="E438" t="str">
            <v>High school diploma or equivalent</v>
          </cell>
          <cell r="F438" t="str">
            <v>HS and Below</v>
          </cell>
          <cell r="G438">
            <v>48046</v>
          </cell>
          <cell r="H438">
            <v>0</v>
          </cell>
          <cell r="I438">
            <v>0</v>
          </cell>
          <cell r="J438">
            <v>0</v>
          </cell>
          <cell r="K438">
            <v>0</v>
          </cell>
          <cell r="L438">
            <v>17</v>
          </cell>
          <cell r="M438">
            <v>17</v>
          </cell>
          <cell r="N438">
            <v>0</v>
          </cell>
          <cell r="O438">
            <v>4</v>
          </cell>
          <cell r="P438" t="str">
            <v>Not Licensed</v>
          </cell>
          <cell r="Q438">
            <v>0</v>
          </cell>
          <cell r="R438">
            <v>0</v>
          </cell>
        </row>
        <row r="439">
          <cell r="B439" t="str">
            <v>433021</v>
          </cell>
          <cell r="C439" t="str">
            <v>Billing and Posting Clerks</v>
          </cell>
          <cell r="D439">
            <v>0</v>
          </cell>
          <cell r="E439" t="str">
            <v>High school diploma or equivalent</v>
          </cell>
          <cell r="F439" t="str">
            <v>HS and Below</v>
          </cell>
          <cell r="G439">
            <v>42219</v>
          </cell>
          <cell r="H439">
            <v>3</v>
          </cell>
          <cell r="I439">
            <v>162</v>
          </cell>
          <cell r="J439">
            <v>17</v>
          </cell>
          <cell r="K439">
            <v>18</v>
          </cell>
          <cell r="L439">
            <v>2</v>
          </cell>
          <cell r="M439">
            <v>12</v>
          </cell>
          <cell r="N439">
            <v>0</v>
          </cell>
          <cell r="O439">
            <v>2</v>
          </cell>
          <cell r="P439" t="str">
            <v>Not Licensed</v>
          </cell>
          <cell r="Q439">
            <v>0</v>
          </cell>
          <cell r="R439">
            <v>0</v>
          </cell>
        </row>
        <row r="440">
          <cell r="B440" t="str">
            <v>433031</v>
          </cell>
          <cell r="C440" t="str">
            <v>Bookkeeping, Accounting, and Auditing Clerks</v>
          </cell>
          <cell r="D440">
            <v>0</v>
          </cell>
          <cell r="E440" t="str">
            <v>Some college, no degree</v>
          </cell>
          <cell r="F440" t="str">
            <v>Sub-BA</v>
          </cell>
          <cell r="G440">
            <v>40195</v>
          </cell>
          <cell r="H440">
            <v>3</v>
          </cell>
          <cell r="I440">
            <v>888</v>
          </cell>
          <cell r="J440">
            <v>93</v>
          </cell>
          <cell r="K440">
            <v>99</v>
          </cell>
          <cell r="L440">
            <v>33</v>
          </cell>
          <cell r="M440">
            <v>75</v>
          </cell>
          <cell r="N440">
            <v>0</v>
          </cell>
          <cell r="O440">
            <v>20</v>
          </cell>
          <cell r="P440" t="str">
            <v>Not Licensed</v>
          </cell>
          <cell r="Q440">
            <v>0</v>
          </cell>
          <cell r="R440">
            <v>0</v>
          </cell>
        </row>
        <row r="441">
          <cell r="B441" t="str">
            <v>433041</v>
          </cell>
          <cell r="C441" t="str">
            <v>Gaming Cage Workers</v>
          </cell>
          <cell r="D441">
            <v>0</v>
          </cell>
          <cell r="E441">
            <v>0</v>
          </cell>
          <cell r="F441">
            <v>0</v>
          </cell>
          <cell r="G441">
            <v>0</v>
          </cell>
          <cell r="H441">
            <v>0</v>
          </cell>
          <cell r="I441">
            <v>0</v>
          </cell>
          <cell r="J441">
            <v>0</v>
          </cell>
          <cell r="K441">
            <v>0</v>
          </cell>
          <cell r="L441">
            <v>0</v>
          </cell>
          <cell r="M441">
            <v>0</v>
          </cell>
          <cell r="N441">
            <v>0</v>
          </cell>
          <cell r="O441">
            <v>0</v>
          </cell>
          <cell r="P441" t="str">
            <v>Not Licensed</v>
          </cell>
          <cell r="Q441">
            <v>0</v>
          </cell>
          <cell r="R441">
            <v>0</v>
          </cell>
        </row>
        <row r="442">
          <cell r="B442" t="str">
            <v>433051</v>
          </cell>
          <cell r="C442" t="str">
            <v>Payroll and Timekeeping Clerks</v>
          </cell>
          <cell r="D442">
            <v>0</v>
          </cell>
          <cell r="E442" t="str">
            <v>High school diploma or equivalent</v>
          </cell>
          <cell r="F442" t="str">
            <v>HS and Below</v>
          </cell>
          <cell r="G442">
            <v>44377</v>
          </cell>
          <cell r="H442">
            <v>0</v>
          </cell>
          <cell r="I442">
            <v>0</v>
          </cell>
          <cell r="J442">
            <v>0</v>
          </cell>
          <cell r="K442">
            <v>0</v>
          </cell>
          <cell r="L442">
            <v>2</v>
          </cell>
          <cell r="M442">
            <v>2</v>
          </cell>
          <cell r="N442">
            <v>0</v>
          </cell>
          <cell r="O442">
            <v>2</v>
          </cell>
          <cell r="P442" t="str">
            <v>Not Licensed</v>
          </cell>
          <cell r="Q442">
            <v>0</v>
          </cell>
          <cell r="R442">
            <v>0</v>
          </cell>
        </row>
        <row r="443">
          <cell r="B443" t="str">
            <v>433061</v>
          </cell>
          <cell r="C443" t="str">
            <v>Procurement Clerks</v>
          </cell>
          <cell r="D443">
            <v>0</v>
          </cell>
          <cell r="E443" t="str">
            <v>High school diploma or equivalent</v>
          </cell>
          <cell r="F443" t="str">
            <v>HS and Below</v>
          </cell>
          <cell r="G443">
            <v>41583</v>
          </cell>
          <cell r="H443">
            <v>0</v>
          </cell>
          <cell r="I443">
            <v>0</v>
          </cell>
          <cell r="J443">
            <v>0</v>
          </cell>
          <cell r="K443">
            <v>0</v>
          </cell>
          <cell r="L443">
            <v>5</v>
          </cell>
          <cell r="M443">
            <v>5</v>
          </cell>
          <cell r="N443">
            <v>0</v>
          </cell>
          <cell r="O443">
            <v>0</v>
          </cell>
          <cell r="P443" t="str">
            <v>Not Licensed</v>
          </cell>
          <cell r="Q443">
            <v>0</v>
          </cell>
          <cell r="R443">
            <v>0</v>
          </cell>
        </row>
        <row r="444">
          <cell r="B444" t="str">
            <v>433071</v>
          </cell>
          <cell r="C444" t="str">
            <v>Tellers</v>
          </cell>
          <cell r="D444">
            <v>0</v>
          </cell>
          <cell r="E444" t="str">
            <v>High school diploma or equivalent</v>
          </cell>
          <cell r="F444" t="str">
            <v>HS and Below</v>
          </cell>
          <cell r="G444">
            <v>31603</v>
          </cell>
          <cell r="H444">
            <v>0</v>
          </cell>
          <cell r="I444">
            <v>0</v>
          </cell>
          <cell r="J444">
            <v>0</v>
          </cell>
          <cell r="K444">
            <v>0</v>
          </cell>
          <cell r="L444">
            <v>37</v>
          </cell>
          <cell r="M444">
            <v>37</v>
          </cell>
          <cell r="N444">
            <v>0</v>
          </cell>
          <cell r="O444">
            <v>9</v>
          </cell>
          <cell r="P444" t="str">
            <v>Not Licensed</v>
          </cell>
          <cell r="Q444">
            <v>0</v>
          </cell>
          <cell r="R444">
            <v>0</v>
          </cell>
        </row>
        <row r="445">
          <cell r="B445" t="str">
            <v>434011</v>
          </cell>
          <cell r="C445" t="str">
            <v>Brokerage Clerks</v>
          </cell>
          <cell r="D445">
            <v>0</v>
          </cell>
          <cell r="E445" t="str">
            <v>High school diploma or equivalent</v>
          </cell>
          <cell r="F445" t="str">
            <v>HS and Below</v>
          </cell>
          <cell r="G445">
            <v>0</v>
          </cell>
          <cell r="H445">
            <v>0</v>
          </cell>
          <cell r="I445">
            <v>0</v>
          </cell>
          <cell r="J445">
            <v>0</v>
          </cell>
          <cell r="K445">
            <v>0</v>
          </cell>
          <cell r="L445">
            <v>0</v>
          </cell>
          <cell r="M445">
            <v>0</v>
          </cell>
          <cell r="N445">
            <v>0</v>
          </cell>
          <cell r="O445">
            <v>0</v>
          </cell>
          <cell r="P445" t="str">
            <v>Not Licensed</v>
          </cell>
          <cell r="Q445">
            <v>0</v>
          </cell>
          <cell r="R445">
            <v>0</v>
          </cell>
        </row>
        <row r="446">
          <cell r="B446" t="str">
            <v>434021</v>
          </cell>
          <cell r="C446" t="str">
            <v>Correspondence Clerks</v>
          </cell>
          <cell r="D446">
            <v>0</v>
          </cell>
          <cell r="E446" t="str">
            <v>High school diploma or equivalent</v>
          </cell>
          <cell r="F446" t="str">
            <v>HS and Below</v>
          </cell>
          <cell r="G446">
            <v>0</v>
          </cell>
          <cell r="H446">
            <v>0</v>
          </cell>
          <cell r="I446">
            <v>0</v>
          </cell>
          <cell r="J446">
            <v>0</v>
          </cell>
          <cell r="K446">
            <v>0</v>
          </cell>
          <cell r="L446">
            <v>0</v>
          </cell>
          <cell r="M446">
            <v>0</v>
          </cell>
          <cell r="N446">
            <v>0</v>
          </cell>
          <cell r="O446">
            <v>0</v>
          </cell>
          <cell r="P446" t="str">
            <v>Not Licensed</v>
          </cell>
          <cell r="Q446">
            <v>0</v>
          </cell>
          <cell r="R446">
            <v>0</v>
          </cell>
        </row>
        <row r="447">
          <cell r="B447" t="str">
            <v>434031</v>
          </cell>
          <cell r="C447" t="str">
            <v>Court, Municipal, and License Clerks</v>
          </cell>
          <cell r="D447">
            <v>0</v>
          </cell>
          <cell r="E447" t="str">
            <v>High school diploma or equivalent</v>
          </cell>
          <cell r="F447" t="str">
            <v>HS and Below</v>
          </cell>
          <cell r="G447">
            <v>32202</v>
          </cell>
          <cell r="H447">
            <v>0</v>
          </cell>
          <cell r="I447">
            <v>0</v>
          </cell>
          <cell r="J447">
            <v>0</v>
          </cell>
          <cell r="K447">
            <v>0</v>
          </cell>
          <cell r="L447">
            <v>0</v>
          </cell>
          <cell r="M447">
            <v>0</v>
          </cell>
          <cell r="N447">
            <v>0</v>
          </cell>
          <cell r="O447">
            <v>0</v>
          </cell>
          <cell r="P447" t="str">
            <v>Not Licensed</v>
          </cell>
          <cell r="Q447">
            <v>0</v>
          </cell>
          <cell r="R447">
            <v>0</v>
          </cell>
        </row>
        <row r="448">
          <cell r="B448" t="str">
            <v>434041</v>
          </cell>
          <cell r="C448" t="str">
            <v>Credit Authorizers, Checkers, and Clerks</v>
          </cell>
          <cell r="D448">
            <v>0</v>
          </cell>
          <cell r="E448" t="str">
            <v>High school diploma or equivalent</v>
          </cell>
          <cell r="F448" t="str">
            <v>HS and Below</v>
          </cell>
          <cell r="G448">
            <v>0</v>
          </cell>
          <cell r="H448">
            <v>0</v>
          </cell>
          <cell r="I448">
            <v>0</v>
          </cell>
          <cell r="J448">
            <v>0</v>
          </cell>
          <cell r="K448">
            <v>0</v>
          </cell>
          <cell r="L448">
            <v>0</v>
          </cell>
          <cell r="M448">
            <v>0</v>
          </cell>
          <cell r="N448">
            <v>0</v>
          </cell>
          <cell r="O448">
            <v>0</v>
          </cell>
          <cell r="P448" t="str">
            <v>Not Licensed</v>
          </cell>
          <cell r="Q448">
            <v>0</v>
          </cell>
          <cell r="R448">
            <v>0</v>
          </cell>
        </row>
        <row r="449">
          <cell r="B449" t="str">
            <v>434051</v>
          </cell>
          <cell r="C449" t="str">
            <v>Customer Service Representatives</v>
          </cell>
          <cell r="D449">
            <v>0</v>
          </cell>
          <cell r="E449" t="str">
            <v>High school diploma or equivalent</v>
          </cell>
          <cell r="F449" t="str">
            <v>HS and Below</v>
          </cell>
          <cell r="G449">
            <v>34054</v>
          </cell>
          <cell r="H449">
            <v>4</v>
          </cell>
          <cell r="I449">
            <v>792</v>
          </cell>
          <cell r="J449">
            <v>103</v>
          </cell>
          <cell r="K449">
            <v>103</v>
          </cell>
          <cell r="L449">
            <v>118</v>
          </cell>
          <cell r="M449">
            <v>108</v>
          </cell>
          <cell r="N449">
            <v>0</v>
          </cell>
          <cell r="O449">
            <v>47</v>
          </cell>
          <cell r="P449" t="str">
            <v>Not Licensed</v>
          </cell>
          <cell r="Q449">
            <v>0</v>
          </cell>
          <cell r="R449">
            <v>0</v>
          </cell>
        </row>
        <row r="450">
          <cell r="B450" t="str">
            <v>434061</v>
          </cell>
          <cell r="C450" t="str">
            <v>Eligibility Interviewers, Government Programs</v>
          </cell>
          <cell r="D450">
            <v>0</v>
          </cell>
          <cell r="E450" t="str">
            <v>High school diploma or equivalent</v>
          </cell>
          <cell r="F450" t="str">
            <v>HS and Below</v>
          </cell>
          <cell r="G450">
            <v>49926</v>
          </cell>
          <cell r="H450">
            <v>0</v>
          </cell>
          <cell r="I450">
            <v>0</v>
          </cell>
          <cell r="J450">
            <v>0</v>
          </cell>
          <cell r="K450">
            <v>0</v>
          </cell>
          <cell r="L450">
            <v>0</v>
          </cell>
          <cell r="M450">
            <v>0</v>
          </cell>
          <cell r="N450">
            <v>0</v>
          </cell>
          <cell r="O450">
            <v>0</v>
          </cell>
          <cell r="P450" t="str">
            <v>Not Licensed</v>
          </cell>
          <cell r="Q450">
            <v>0</v>
          </cell>
          <cell r="R450">
            <v>0</v>
          </cell>
        </row>
        <row r="451">
          <cell r="B451" t="str">
            <v>434071</v>
          </cell>
          <cell r="C451" t="str">
            <v>File Clerks</v>
          </cell>
          <cell r="D451">
            <v>0</v>
          </cell>
          <cell r="E451" t="str">
            <v>High school diploma or equivalent</v>
          </cell>
          <cell r="F451" t="str">
            <v>HS and Below</v>
          </cell>
          <cell r="G451">
            <v>34539</v>
          </cell>
          <cell r="H451">
            <v>0</v>
          </cell>
          <cell r="I451">
            <v>0</v>
          </cell>
          <cell r="J451">
            <v>0</v>
          </cell>
          <cell r="K451">
            <v>0</v>
          </cell>
          <cell r="L451">
            <v>3</v>
          </cell>
          <cell r="M451">
            <v>3</v>
          </cell>
          <cell r="N451">
            <v>0</v>
          </cell>
          <cell r="O451">
            <v>1</v>
          </cell>
          <cell r="P451" t="str">
            <v>Not Licensed</v>
          </cell>
          <cell r="Q451">
            <v>0</v>
          </cell>
          <cell r="R451">
            <v>0</v>
          </cell>
        </row>
        <row r="452">
          <cell r="B452" t="str">
            <v>434081</v>
          </cell>
          <cell r="C452" t="str">
            <v>Hotel, Motel, and Resort Desk Clerks</v>
          </cell>
          <cell r="D452">
            <v>0</v>
          </cell>
          <cell r="E452" t="str">
            <v>High school diploma or equivalent</v>
          </cell>
          <cell r="F452" t="str">
            <v>HS and Below</v>
          </cell>
          <cell r="G452">
            <v>28090</v>
          </cell>
          <cell r="H452">
            <v>2</v>
          </cell>
          <cell r="I452">
            <v>144</v>
          </cell>
          <cell r="J452">
            <v>22</v>
          </cell>
          <cell r="K452">
            <v>22</v>
          </cell>
          <cell r="L452">
            <v>33</v>
          </cell>
          <cell r="M452">
            <v>26</v>
          </cell>
          <cell r="N452">
            <v>0</v>
          </cell>
          <cell r="O452">
            <v>15</v>
          </cell>
          <cell r="P452" t="str">
            <v>Not Licensed</v>
          </cell>
          <cell r="Q452">
            <v>0</v>
          </cell>
          <cell r="R452">
            <v>0</v>
          </cell>
        </row>
        <row r="453">
          <cell r="B453" t="str">
            <v>434111</v>
          </cell>
          <cell r="C453" t="str">
            <v>Interviewers, Except Eligibility and Loan</v>
          </cell>
          <cell r="D453">
            <v>0</v>
          </cell>
          <cell r="E453" t="str">
            <v>High school diploma or equivalent</v>
          </cell>
          <cell r="F453" t="str">
            <v>HS and Below</v>
          </cell>
          <cell r="G453">
            <v>43111</v>
          </cell>
          <cell r="H453">
            <v>0</v>
          </cell>
          <cell r="I453">
            <v>0</v>
          </cell>
          <cell r="J453">
            <v>0</v>
          </cell>
          <cell r="K453">
            <v>0</v>
          </cell>
          <cell r="L453">
            <v>3</v>
          </cell>
          <cell r="M453">
            <v>3</v>
          </cell>
          <cell r="N453">
            <v>0</v>
          </cell>
          <cell r="O453">
            <v>1</v>
          </cell>
          <cell r="P453" t="str">
            <v>Not Licensed</v>
          </cell>
          <cell r="Q453">
            <v>0</v>
          </cell>
          <cell r="R453">
            <v>0</v>
          </cell>
        </row>
        <row r="454">
          <cell r="B454" t="str">
            <v>434121</v>
          </cell>
          <cell r="C454" t="str">
            <v>Library Assistants, Clerical</v>
          </cell>
          <cell r="D454">
            <v>0</v>
          </cell>
          <cell r="E454" t="str">
            <v>High school diploma or equivalent</v>
          </cell>
          <cell r="F454" t="str">
            <v>HS and Below</v>
          </cell>
          <cell r="G454">
            <v>28571</v>
          </cell>
          <cell r="H454">
            <v>0</v>
          </cell>
          <cell r="I454">
            <v>0</v>
          </cell>
          <cell r="J454">
            <v>0</v>
          </cell>
          <cell r="K454">
            <v>0</v>
          </cell>
          <cell r="L454">
            <v>1</v>
          </cell>
          <cell r="M454">
            <v>1</v>
          </cell>
          <cell r="N454">
            <v>0</v>
          </cell>
          <cell r="O454">
            <v>0</v>
          </cell>
          <cell r="P454" t="str">
            <v>Not Licensed</v>
          </cell>
          <cell r="Q454">
            <v>0</v>
          </cell>
          <cell r="R454">
            <v>0</v>
          </cell>
        </row>
        <row r="455">
          <cell r="B455" t="str">
            <v>434131</v>
          </cell>
          <cell r="C455" t="str">
            <v>Loan Interviewers and Clerks</v>
          </cell>
          <cell r="D455">
            <v>0</v>
          </cell>
          <cell r="E455" t="str">
            <v>High school diploma or equivalent</v>
          </cell>
          <cell r="F455" t="str">
            <v>HS and Below</v>
          </cell>
          <cell r="G455">
            <v>39218</v>
          </cell>
          <cell r="H455">
            <v>0</v>
          </cell>
          <cell r="I455">
            <v>0</v>
          </cell>
          <cell r="J455">
            <v>0</v>
          </cell>
          <cell r="K455">
            <v>0</v>
          </cell>
          <cell r="L455">
            <v>4</v>
          </cell>
          <cell r="M455">
            <v>4</v>
          </cell>
          <cell r="N455">
            <v>0</v>
          </cell>
          <cell r="O455">
            <v>0</v>
          </cell>
          <cell r="P455" t="str">
            <v>Not Licensed</v>
          </cell>
          <cell r="Q455">
            <v>0</v>
          </cell>
          <cell r="R455">
            <v>0</v>
          </cell>
        </row>
        <row r="456">
          <cell r="B456" t="str">
            <v>434141</v>
          </cell>
          <cell r="C456" t="str">
            <v>New Accounts Clerks</v>
          </cell>
          <cell r="D456">
            <v>0</v>
          </cell>
          <cell r="E456" t="str">
            <v>High school diploma or equivalent</v>
          </cell>
          <cell r="F456" t="str">
            <v>HS and Below</v>
          </cell>
          <cell r="G456">
            <v>0</v>
          </cell>
          <cell r="H456">
            <v>0</v>
          </cell>
          <cell r="I456">
            <v>0</v>
          </cell>
          <cell r="J456">
            <v>0</v>
          </cell>
          <cell r="K456">
            <v>0</v>
          </cell>
          <cell r="L456">
            <v>0</v>
          </cell>
          <cell r="M456">
            <v>0</v>
          </cell>
          <cell r="N456">
            <v>0</v>
          </cell>
          <cell r="O456">
            <v>0</v>
          </cell>
          <cell r="P456" t="str">
            <v>Not Licensed</v>
          </cell>
          <cell r="Q456">
            <v>0</v>
          </cell>
          <cell r="R456">
            <v>0</v>
          </cell>
        </row>
        <row r="457">
          <cell r="B457" t="str">
            <v>434151</v>
          </cell>
          <cell r="C457" t="str">
            <v>Order Clerks</v>
          </cell>
          <cell r="D457">
            <v>0</v>
          </cell>
          <cell r="E457" t="str">
            <v>High school diploma or equivalent</v>
          </cell>
          <cell r="F457" t="str">
            <v>HS and Below</v>
          </cell>
          <cell r="G457">
            <v>32743</v>
          </cell>
          <cell r="H457">
            <v>0</v>
          </cell>
          <cell r="I457">
            <v>0</v>
          </cell>
          <cell r="J457">
            <v>0</v>
          </cell>
          <cell r="K457">
            <v>0</v>
          </cell>
          <cell r="L457">
            <v>1</v>
          </cell>
          <cell r="M457">
            <v>1</v>
          </cell>
          <cell r="N457">
            <v>0</v>
          </cell>
          <cell r="O457">
            <v>1</v>
          </cell>
          <cell r="P457" t="str">
            <v>Not Licensed</v>
          </cell>
          <cell r="Q457">
            <v>0</v>
          </cell>
          <cell r="R457">
            <v>0</v>
          </cell>
        </row>
        <row r="458">
          <cell r="B458" t="str">
            <v>434161</v>
          </cell>
          <cell r="C458" t="str">
            <v>Human Resources Assistants, Except Payroll and Timekeeping</v>
          </cell>
          <cell r="D458">
            <v>0</v>
          </cell>
          <cell r="E458" t="str">
            <v>Associate's degree</v>
          </cell>
          <cell r="F458" t="str">
            <v>Sub-BA</v>
          </cell>
          <cell r="G458">
            <v>47174</v>
          </cell>
          <cell r="H458">
            <v>0</v>
          </cell>
          <cell r="I458">
            <v>0</v>
          </cell>
          <cell r="J458">
            <v>0</v>
          </cell>
          <cell r="K458">
            <v>0</v>
          </cell>
          <cell r="L458">
            <v>4</v>
          </cell>
          <cell r="M458">
            <v>4</v>
          </cell>
          <cell r="N458">
            <v>0</v>
          </cell>
          <cell r="O458">
            <v>2</v>
          </cell>
          <cell r="P458" t="str">
            <v>Not Licensed</v>
          </cell>
          <cell r="Q458">
            <v>0</v>
          </cell>
          <cell r="R458">
            <v>0</v>
          </cell>
        </row>
        <row r="459">
          <cell r="B459" t="str">
            <v>434171</v>
          </cell>
          <cell r="C459" t="str">
            <v>Receptionists and Information Clerks</v>
          </cell>
          <cell r="D459">
            <v>0</v>
          </cell>
          <cell r="E459" t="str">
            <v>High school diploma or equivalent</v>
          </cell>
          <cell r="F459" t="str">
            <v>HS and Below</v>
          </cell>
          <cell r="G459">
            <v>29191</v>
          </cell>
          <cell r="H459">
            <v>2</v>
          </cell>
          <cell r="I459">
            <v>296</v>
          </cell>
          <cell r="J459">
            <v>40</v>
          </cell>
          <cell r="K459">
            <v>40</v>
          </cell>
          <cell r="L459">
            <v>13</v>
          </cell>
          <cell r="M459">
            <v>31</v>
          </cell>
          <cell r="N459">
            <v>0</v>
          </cell>
          <cell r="O459">
            <v>14</v>
          </cell>
          <cell r="P459" t="str">
            <v>Not Licensed</v>
          </cell>
          <cell r="Q459">
            <v>0</v>
          </cell>
          <cell r="R459">
            <v>0</v>
          </cell>
        </row>
        <row r="460">
          <cell r="B460" t="str">
            <v>434181</v>
          </cell>
          <cell r="C460" t="str">
            <v>Reservation and Transportation Ticket Agents and Travel Clerks</v>
          </cell>
          <cell r="D460">
            <v>0</v>
          </cell>
          <cell r="E460" t="str">
            <v>High school diploma or equivalent</v>
          </cell>
          <cell r="F460" t="str">
            <v>HS and Below</v>
          </cell>
          <cell r="G460">
            <v>36653</v>
          </cell>
          <cell r="H460">
            <v>0</v>
          </cell>
          <cell r="I460">
            <v>0</v>
          </cell>
          <cell r="J460">
            <v>0</v>
          </cell>
          <cell r="K460">
            <v>0</v>
          </cell>
          <cell r="L460">
            <v>1</v>
          </cell>
          <cell r="M460">
            <v>1</v>
          </cell>
          <cell r="N460">
            <v>0</v>
          </cell>
          <cell r="O460">
            <v>0</v>
          </cell>
          <cell r="P460" t="str">
            <v>Not Licensed</v>
          </cell>
          <cell r="Q460">
            <v>0</v>
          </cell>
          <cell r="R460">
            <v>0</v>
          </cell>
        </row>
        <row r="461">
          <cell r="B461" t="str">
            <v>435011</v>
          </cell>
          <cell r="C461" t="str">
            <v>Cargo and Freight Agents</v>
          </cell>
          <cell r="D461">
            <v>0</v>
          </cell>
          <cell r="E461" t="str">
            <v>High school diploma or equivalent</v>
          </cell>
          <cell r="F461" t="str">
            <v>HS and Below</v>
          </cell>
          <cell r="G461">
            <v>0</v>
          </cell>
          <cell r="H461">
            <v>0</v>
          </cell>
          <cell r="I461">
            <v>0</v>
          </cell>
          <cell r="J461">
            <v>0</v>
          </cell>
          <cell r="K461">
            <v>0</v>
          </cell>
          <cell r="L461">
            <v>2</v>
          </cell>
          <cell r="M461">
            <v>2</v>
          </cell>
          <cell r="N461">
            <v>0</v>
          </cell>
          <cell r="O461">
            <v>0</v>
          </cell>
          <cell r="P461" t="str">
            <v>Not Licensed</v>
          </cell>
          <cell r="Q461">
            <v>0</v>
          </cell>
          <cell r="R461">
            <v>0</v>
          </cell>
        </row>
        <row r="462">
          <cell r="B462" t="str">
            <v>435021</v>
          </cell>
          <cell r="C462" t="str">
            <v>Couriers and Messengers</v>
          </cell>
          <cell r="D462">
            <v>0</v>
          </cell>
          <cell r="E462" t="str">
            <v>High school diploma or equivalent</v>
          </cell>
          <cell r="F462" t="str">
            <v>HS and Below</v>
          </cell>
          <cell r="G462">
            <v>0</v>
          </cell>
          <cell r="H462">
            <v>0</v>
          </cell>
          <cell r="I462">
            <v>0</v>
          </cell>
          <cell r="J462">
            <v>0</v>
          </cell>
          <cell r="K462">
            <v>0</v>
          </cell>
          <cell r="L462">
            <v>5</v>
          </cell>
          <cell r="M462">
            <v>5</v>
          </cell>
          <cell r="N462">
            <v>0</v>
          </cell>
          <cell r="O462">
            <v>0</v>
          </cell>
          <cell r="P462" t="str">
            <v>Not Licensed</v>
          </cell>
          <cell r="Q462">
            <v>0</v>
          </cell>
          <cell r="R462">
            <v>0</v>
          </cell>
        </row>
        <row r="463">
          <cell r="B463" t="str">
            <v>435031</v>
          </cell>
          <cell r="C463" t="str">
            <v>Police, Fire, and Ambulance Dispatchers</v>
          </cell>
          <cell r="D463">
            <v>0</v>
          </cell>
          <cell r="E463" t="str">
            <v>High school diploma or equivalent</v>
          </cell>
          <cell r="F463" t="str">
            <v>HS and Below</v>
          </cell>
          <cell r="G463">
            <v>39296</v>
          </cell>
          <cell r="H463">
            <v>0</v>
          </cell>
          <cell r="I463">
            <v>0</v>
          </cell>
          <cell r="J463">
            <v>0</v>
          </cell>
          <cell r="K463">
            <v>0</v>
          </cell>
          <cell r="L463">
            <v>4</v>
          </cell>
          <cell r="M463">
            <v>4</v>
          </cell>
          <cell r="N463">
            <v>0</v>
          </cell>
          <cell r="O463">
            <v>1</v>
          </cell>
          <cell r="P463" t="str">
            <v>Not Licensed</v>
          </cell>
          <cell r="Q463">
            <v>0</v>
          </cell>
          <cell r="R463">
            <v>0</v>
          </cell>
        </row>
        <row r="464">
          <cell r="B464" t="str">
            <v>435032</v>
          </cell>
          <cell r="C464" t="str">
            <v>Dispatchers, Except Police, Fire, and Ambulance</v>
          </cell>
          <cell r="D464">
            <v>0</v>
          </cell>
          <cell r="E464" t="str">
            <v>High school diploma or equivalent</v>
          </cell>
          <cell r="F464" t="str">
            <v>HS and Below</v>
          </cell>
          <cell r="G464">
            <v>35042</v>
          </cell>
          <cell r="H464">
            <v>2</v>
          </cell>
          <cell r="I464">
            <v>132</v>
          </cell>
          <cell r="J464">
            <v>8</v>
          </cell>
          <cell r="K464">
            <v>11</v>
          </cell>
          <cell r="L464">
            <v>3</v>
          </cell>
          <cell r="M464">
            <v>7</v>
          </cell>
          <cell r="N464">
            <v>0</v>
          </cell>
          <cell r="O464">
            <v>3</v>
          </cell>
          <cell r="P464" t="str">
            <v>Not Licensed</v>
          </cell>
          <cell r="Q464">
            <v>0</v>
          </cell>
          <cell r="R464">
            <v>0</v>
          </cell>
        </row>
        <row r="465">
          <cell r="B465" t="str">
            <v>435041</v>
          </cell>
          <cell r="C465" t="str">
            <v>Meter Readers, Utilities</v>
          </cell>
          <cell r="D465">
            <v>0</v>
          </cell>
          <cell r="E465" t="str">
            <v>High school diploma or equivalent</v>
          </cell>
          <cell r="F465" t="str">
            <v>HS and Below</v>
          </cell>
          <cell r="G465">
            <v>0</v>
          </cell>
          <cell r="H465">
            <v>0</v>
          </cell>
          <cell r="I465">
            <v>0</v>
          </cell>
          <cell r="J465">
            <v>0</v>
          </cell>
          <cell r="K465">
            <v>0</v>
          </cell>
          <cell r="L465">
            <v>0</v>
          </cell>
          <cell r="M465">
            <v>0</v>
          </cell>
          <cell r="N465">
            <v>0</v>
          </cell>
          <cell r="O465">
            <v>0</v>
          </cell>
          <cell r="P465" t="str">
            <v>Not Licensed</v>
          </cell>
          <cell r="Q465">
            <v>0</v>
          </cell>
          <cell r="R465">
            <v>0</v>
          </cell>
        </row>
        <row r="466">
          <cell r="B466" t="str">
            <v>435051</v>
          </cell>
          <cell r="C466" t="str">
            <v>Postal Service Clerks</v>
          </cell>
          <cell r="D466">
            <v>0</v>
          </cell>
          <cell r="E466" t="str">
            <v>High school diploma or equivalent</v>
          </cell>
          <cell r="F466" t="str">
            <v>HS and Below</v>
          </cell>
          <cell r="G466">
            <v>47490</v>
          </cell>
          <cell r="H466">
            <v>0</v>
          </cell>
          <cell r="I466">
            <v>0</v>
          </cell>
          <cell r="J466">
            <v>0</v>
          </cell>
          <cell r="K466">
            <v>0</v>
          </cell>
          <cell r="L466">
            <v>15</v>
          </cell>
          <cell r="M466">
            <v>15</v>
          </cell>
          <cell r="N466">
            <v>0</v>
          </cell>
          <cell r="O466">
            <v>0</v>
          </cell>
          <cell r="P466" t="str">
            <v>Not Licensed</v>
          </cell>
          <cell r="Q466">
            <v>0</v>
          </cell>
          <cell r="R466">
            <v>0</v>
          </cell>
        </row>
        <row r="467">
          <cell r="B467" t="str">
            <v>435052</v>
          </cell>
          <cell r="C467" t="str">
            <v>Postal Service Mail Carriers</v>
          </cell>
          <cell r="D467">
            <v>0</v>
          </cell>
          <cell r="E467" t="str">
            <v>High school diploma or equivalent</v>
          </cell>
          <cell r="F467" t="str">
            <v>HS and Below</v>
          </cell>
          <cell r="G467">
            <v>47039</v>
          </cell>
          <cell r="H467">
            <v>2</v>
          </cell>
          <cell r="I467">
            <v>158</v>
          </cell>
          <cell r="J467">
            <v>9</v>
          </cell>
          <cell r="K467">
            <v>10</v>
          </cell>
          <cell r="L467">
            <v>0</v>
          </cell>
          <cell r="M467">
            <v>10</v>
          </cell>
          <cell r="N467">
            <v>0</v>
          </cell>
          <cell r="O467">
            <v>2</v>
          </cell>
          <cell r="P467" t="str">
            <v>Not Licensed</v>
          </cell>
          <cell r="Q467">
            <v>0</v>
          </cell>
          <cell r="R467">
            <v>0</v>
          </cell>
        </row>
        <row r="468">
          <cell r="B468" t="str">
            <v>435053</v>
          </cell>
          <cell r="C468" t="str">
            <v>Postal Service Mail Sorters, Processors, and Processing Machine Operators</v>
          </cell>
          <cell r="D468">
            <v>0</v>
          </cell>
          <cell r="E468" t="str">
            <v>High school diploma or equivalent</v>
          </cell>
          <cell r="F468" t="str">
            <v>HS and Below</v>
          </cell>
          <cell r="G468">
            <v>0</v>
          </cell>
          <cell r="H468">
            <v>0</v>
          </cell>
          <cell r="I468">
            <v>0</v>
          </cell>
          <cell r="J468">
            <v>0</v>
          </cell>
          <cell r="K468">
            <v>0</v>
          </cell>
          <cell r="L468">
            <v>0</v>
          </cell>
          <cell r="M468">
            <v>0</v>
          </cell>
          <cell r="N468">
            <v>0</v>
          </cell>
          <cell r="O468">
            <v>0</v>
          </cell>
          <cell r="P468" t="str">
            <v>Not Licensed</v>
          </cell>
          <cell r="Q468">
            <v>0</v>
          </cell>
          <cell r="R468">
            <v>0</v>
          </cell>
        </row>
        <row r="469">
          <cell r="B469" t="str">
            <v>435061</v>
          </cell>
          <cell r="C469" t="str">
            <v>Production, Planning, and Expediting Clerks</v>
          </cell>
          <cell r="D469">
            <v>0</v>
          </cell>
          <cell r="E469" t="str">
            <v>High school diploma or equivalent</v>
          </cell>
          <cell r="F469" t="str">
            <v>HS and Below</v>
          </cell>
          <cell r="G469">
            <v>45877</v>
          </cell>
          <cell r="H469">
            <v>0</v>
          </cell>
          <cell r="I469">
            <v>126</v>
          </cell>
          <cell r="J469">
            <v>0</v>
          </cell>
          <cell r="K469">
            <v>12</v>
          </cell>
          <cell r="L469">
            <v>8</v>
          </cell>
          <cell r="M469">
            <v>10</v>
          </cell>
          <cell r="N469">
            <v>0</v>
          </cell>
          <cell r="O469">
            <v>6</v>
          </cell>
          <cell r="P469" t="str">
            <v>Not Licensed</v>
          </cell>
          <cell r="Q469">
            <v>0</v>
          </cell>
          <cell r="R469">
            <v>0</v>
          </cell>
        </row>
        <row r="470">
          <cell r="B470" t="str">
            <v>435071</v>
          </cell>
          <cell r="C470" t="str">
            <v>Shipping, Receiving, and Traffic Clerks</v>
          </cell>
          <cell r="D470">
            <v>0</v>
          </cell>
          <cell r="E470" t="str">
            <v>High school diploma or equivalent</v>
          </cell>
          <cell r="F470" t="str">
            <v>HS and Below</v>
          </cell>
          <cell r="G470">
            <v>32750</v>
          </cell>
          <cell r="H470">
            <v>3</v>
          </cell>
          <cell r="I470">
            <v>534</v>
          </cell>
          <cell r="J470">
            <v>47</v>
          </cell>
          <cell r="K470">
            <v>60</v>
          </cell>
          <cell r="L470">
            <v>5</v>
          </cell>
          <cell r="M470">
            <v>37</v>
          </cell>
          <cell r="N470">
            <v>0</v>
          </cell>
          <cell r="O470">
            <v>21</v>
          </cell>
          <cell r="P470" t="str">
            <v>Not Licensed</v>
          </cell>
          <cell r="Q470">
            <v>0</v>
          </cell>
          <cell r="R470">
            <v>0</v>
          </cell>
        </row>
        <row r="471">
          <cell r="B471" t="str">
            <v>435081</v>
          </cell>
          <cell r="C471" t="str">
            <v>Stock Clerks and Order Fillers</v>
          </cell>
          <cell r="D471">
            <v>0</v>
          </cell>
          <cell r="E471" t="str">
            <v>No formal educational credential</v>
          </cell>
          <cell r="F471" t="str">
            <v>HS and Below</v>
          </cell>
          <cell r="G471">
            <v>27330</v>
          </cell>
          <cell r="H471">
            <v>2</v>
          </cell>
          <cell r="I471">
            <v>668</v>
          </cell>
          <cell r="J471">
            <v>94</v>
          </cell>
          <cell r="K471">
            <v>85</v>
          </cell>
          <cell r="L471">
            <v>43</v>
          </cell>
          <cell r="M471">
            <v>74</v>
          </cell>
          <cell r="N471">
            <v>0</v>
          </cell>
          <cell r="O471">
            <v>28</v>
          </cell>
          <cell r="P471" t="str">
            <v>Not Licensed</v>
          </cell>
          <cell r="Q471">
            <v>0</v>
          </cell>
          <cell r="R471">
            <v>0</v>
          </cell>
        </row>
        <row r="472">
          <cell r="B472" t="str">
            <v>435111</v>
          </cell>
          <cell r="C472" t="str">
            <v>Weighers, Measurers, Checkers, and Samplers, Recordkeeping</v>
          </cell>
          <cell r="D472">
            <v>0</v>
          </cell>
          <cell r="E472" t="str">
            <v>High school diploma or equivalent</v>
          </cell>
          <cell r="F472" t="str">
            <v>HS and Below</v>
          </cell>
          <cell r="G472">
            <v>0</v>
          </cell>
          <cell r="H472">
            <v>0</v>
          </cell>
          <cell r="I472">
            <v>0</v>
          </cell>
          <cell r="J472">
            <v>0</v>
          </cell>
          <cell r="K472">
            <v>0</v>
          </cell>
          <cell r="L472">
            <v>4</v>
          </cell>
          <cell r="M472">
            <v>4</v>
          </cell>
          <cell r="N472">
            <v>0</v>
          </cell>
          <cell r="O472">
            <v>0</v>
          </cell>
          <cell r="P472" t="str">
            <v>Not Licensed</v>
          </cell>
          <cell r="Q472">
            <v>0</v>
          </cell>
          <cell r="R472">
            <v>0</v>
          </cell>
        </row>
        <row r="473">
          <cell r="B473" t="str">
            <v>436011</v>
          </cell>
          <cell r="C473" t="str">
            <v>Executive Secretaries and Executive Administrative Assistants</v>
          </cell>
          <cell r="D473">
            <v>0</v>
          </cell>
          <cell r="E473" t="str">
            <v>High school diploma or equivalent</v>
          </cell>
          <cell r="F473" t="str">
            <v>HS and Below</v>
          </cell>
          <cell r="G473">
            <v>47292</v>
          </cell>
          <cell r="H473">
            <v>3</v>
          </cell>
          <cell r="I473">
            <v>449</v>
          </cell>
          <cell r="J473">
            <v>37</v>
          </cell>
          <cell r="K473">
            <v>40</v>
          </cell>
          <cell r="L473">
            <v>13</v>
          </cell>
          <cell r="M473">
            <v>30</v>
          </cell>
          <cell r="N473">
            <v>0</v>
          </cell>
          <cell r="O473">
            <v>15</v>
          </cell>
          <cell r="P473" t="str">
            <v>Not Licensed</v>
          </cell>
          <cell r="Q473">
            <v>0</v>
          </cell>
          <cell r="R473">
            <v>0</v>
          </cell>
        </row>
        <row r="474">
          <cell r="B474" t="str">
            <v>436012</v>
          </cell>
          <cell r="C474" t="str">
            <v>Legal Secretaries</v>
          </cell>
          <cell r="D474">
            <v>0</v>
          </cell>
          <cell r="E474" t="str">
            <v>High school diploma or equivalent</v>
          </cell>
          <cell r="F474" t="str">
            <v>HS and Below</v>
          </cell>
          <cell r="G474">
            <v>40215</v>
          </cell>
          <cell r="H474">
            <v>0</v>
          </cell>
          <cell r="I474">
            <v>0</v>
          </cell>
          <cell r="J474">
            <v>0</v>
          </cell>
          <cell r="K474">
            <v>0</v>
          </cell>
          <cell r="L474">
            <v>0</v>
          </cell>
          <cell r="M474">
            <v>0</v>
          </cell>
          <cell r="N474">
            <v>0</v>
          </cell>
          <cell r="O474">
            <v>6</v>
          </cell>
          <cell r="P474" t="str">
            <v>Not Licensed</v>
          </cell>
          <cell r="Q474">
            <v>0</v>
          </cell>
          <cell r="R474">
            <v>0</v>
          </cell>
        </row>
        <row r="475">
          <cell r="B475" t="str">
            <v>436013</v>
          </cell>
          <cell r="C475" t="str">
            <v>Medical Secretaries</v>
          </cell>
          <cell r="D475">
            <v>0</v>
          </cell>
          <cell r="E475" t="str">
            <v>High school diploma or equivalent</v>
          </cell>
          <cell r="F475" t="str">
            <v>HS and Below</v>
          </cell>
          <cell r="G475">
            <v>40870</v>
          </cell>
          <cell r="H475">
            <v>0</v>
          </cell>
          <cell r="I475">
            <v>0</v>
          </cell>
          <cell r="J475">
            <v>0</v>
          </cell>
          <cell r="K475">
            <v>0</v>
          </cell>
          <cell r="L475">
            <v>26</v>
          </cell>
          <cell r="M475">
            <v>26</v>
          </cell>
          <cell r="N475">
            <v>0</v>
          </cell>
          <cell r="O475">
            <v>13</v>
          </cell>
          <cell r="P475" t="str">
            <v>Not Licensed</v>
          </cell>
          <cell r="Q475">
            <v>0</v>
          </cell>
          <cell r="R475">
            <v>0</v>
          </cell>
        </row>
        <row r="476">
          <cell r="B476" t="str">
            <v>436014</v>
          </cell>
          <cell r="C476" t="str">
            <v>Secretaries and Administrative Assistants, Except Legal, Medical, and Executive</v>
          </cell>
          <cell r="D476">
            <v>0</v>
          </cell>
          <cell r="E476" t="str">
            <v>High school diploma or equivalent</v>
          </cell>
          <cell r="F476" t="str">
            <v>HS and Below</v>
          </cell>
          <cell r="G476">
            <v>39085</v>
          </cell>
          <cell r="H476">
            <v>3</v>
          </cell>
          <cell r="I476">
            <v>694</v>
          </cell>
          <cell r="J476">
            <v>64</v>
          </cell>
          <cell r="K476">
            <v>73</v>
          </cell>
          <cell r="L476">
            <v>56</v>
          </cell>
          <cell r="M476">
            <v>64</v>
          </cell>
          <cell r="N476">
            <v>0</v>
          </cell>
          <cell r="O476">
            <v>42</v>
          </cell>
          <cell r="P476" t="str">
            <v>Not Licensed</v>
          </cell>
          <cell r="Q476">
            <v>0</v>
          </cell>
          <cell r="R476">
            <v>0</v>
          </cell>
        </row>
        <row r="477">
          <cell r="B477" t="str">
            <v>439011</v>
          </cell>
          <cell r="C477" t="str">
            <v>Computer Operators</v>
          </cell>
          <cell r="D477">
            <v>0</v>
          </cell>
          <cell r="E477" t="str">
            <v>High school diploma or equivalent</v>
          </cell>
          <cell r="F477" t="str">
            <v>HS and Below</v>
          </cell>
          <cell r="G477">
            <v>48169</v>
          </cell>
          <cell r="H477">
            <v>0</v>
          </cell>
          <cell r="I477">
            <v>0</v>
          </cell>
          <cell r="J477">
            <v>0</v>
          </cell>
          <cell r="K477">
            <v>0</v>
          </cell>
          <cell r="L477">
            <v>0</v>
          </cell>
          <cell r="M477">
            <v>0</v>
          </cell>
          <cell r="N477">
            <v>0</v>
          </cell>
          <cell r="O477">
            <v>0</v>
          </cell>
          <cell r="P477" t="str">
            <v>Not Licensed</v>
          </cell>
          <cell r="Q477">
            <v>0</v>
          </cell>
          <cell r="R477">
            <v>0</v>
          </cell>
        </row>
        <row r="478">
          <cell r="B478" t="str">
            <v>439021</v>
          </cell>
          <cell r="C478" t="str">
            <v>Data Entry Keyers</v>
          </cell>
          <cell r="D478">
            <v>0</v>
          </cell>
          <cell r="E478" t="str">
            <v>High school diploma or equivalent</v>
          </cell>
          <cell r="F478" t="str">
            <v>HS and Below</v>
          </cell>
          <cell r="G478">
            <v>36222</v>
          </cell>
          <cell r="H478">
            <v>0</v>
          </cell>
          <cell r="I478">
            <v>0</v>
          </cell>
          <cell r="J478">
            <v>0</v>
          </cell>
          <cell r="K478">
            <v>0</v>
          </cell>
          <cell r="L478">
            <v>10</v>
          </cell>
          <cell r="M478">
            <v>10</v>
          </cell>
          <cell r="N478">
            <v>300</v>
          </cell>
          <cell r="O478">
            <v>2</v>
          </cell>
          <cell r="P478" t="str">
            <v>Not Licensed</v>
          </cell>
          <cell r="Q478">
            <v>0</v>
          </cell>
          <cell r="R478">
            <v>0</v>
          </cell>
        </row>
        <row r="479">
          <cell r="B479" t="str">
            <v>439022</v>
          </cell>
          <cell r="C479" t="str">
            <v>Word Processors and Typists</v>
          </cell>
          <cell r="D479">
            <v>0</v>
          </cell>
          <cell r="E479" t="str">
            <v>High school diploma or equivalent</v>
          </cell>
          <cell r="F479" t="str">
            <v>HS and Below</v>
          </cell>
          <cell r="G479">
            <v>0</v>
          </cell>
          <cell r="H479">
            <v>0</v>
          </cell>
          <cell r="I479">
            <v>0</v>
          </cell>
          <cell r="J479">
            <v>0</v>
          </cell>
          <cell r="K479">
            <v>0</v>
          </cell>
          <cell r="L479">
            <v>0</v>
          </cell>
          <cell r="M479">
            <v>0</v>
          </cell>
          <cell r="N479">
            <v>0</v>
          </cell>
          <cell r="O479">
            <v>0</v>
          </cell>
          <cell r="P479" t="str">
            <v>Not Licensed</v>
          </cell>
          <cell r="Q479">
            <v>0</v>
          </cell>
          <cell r="R479">
            <v>0</v>
          </cell>
        </row>
        <row r="480">
          <cell r="B480" t="str">
            <v>439031</v>
          </cell>
          <cell r="C480" t="str">
            <v>Desktop Publishers</v>
          </cell>
          <cell r="D480">
            <v>0</v>
          </cell>
          <cell r="E480" t="str">
            <v>Associate's degree</v>
          </cell>
          <cell r="F480" t="str">
            <v>Sub-BA</v>
          </cell>
          <cell r="G480">
            <v>0</v>
          </cell>
          <cell r="H480">
            <v>0</v>
          </cell>
          <cell r="I480">
            <v>0</v>
          </cell>
          <cell r="J480">
            <v>0</v>
          </cell>
          <cell r="K480">
            <v>0</v>
          </cell>
          <cell r="L480">
            <v>0</v>
          </cell>
          <cell r="M480">
            <v>0</v>
          </cell>
          <cell r="N480">
            <v>0</v>
          </cell>
          <cell r="O480">
            <v>0</v>
          </cell>
          <cell r="P480" t="str">
            <v>Not Licensed</v>
          </cell>
          <cell r="Q480">
            <v>0</v>
          </cell>
          <cell r="R480">
            <v>0</v>
          </cell>
        </row>
        <row r="481">
          <cell r="B481" t="str">
            <v>439041</v>
          </cell>
          <cell r="C481" t="str">
            <v>Insurance Claims and Policy Processing Clerks</v>
          </cell>
          <cell r="D481">
            <v>0</v>
          </cell>
          <cell r="E481" t="str">
            <v>High school diploma or equivalent</v>
          </cell>
          <cell r="F481" t="str">
            <v>HS and Below</v>
          </cell>
          <cell r="G481">
            <v>48311</v>
          </cell>
          <cell r="H481">
            <v>0</v>
          </cell>
          <cell r="I481">
            <v>0</v>
          </cell>
          <cell r="J481">
            <v>0</v>
          </cell>
          <cell r="K481">
            <v>0</v>
          </cell>
          <cell r="L481">
            <v>0</v>
          </cell>
          <cell r="M481">
            <v>0</v>
          </cell>
          <cell r="N481">
            <v>0</v>
          </cell>
          <cell r="O481">
            <v>1</v>
          </cell>
          <cell r="P481" t="str">
            <v>Not Licensed</v>
          </cell>
          <cell r="Q481">
            <v>0</v>
          </cell>
          <cell r="R481">
            <v>0</v>
          </cell>
        </row>
        <row r="482">
          <cell r="B482" t="str">
            <v>439051</v>
          </cell>
          <cell r="C482" t="str">
            <v>Mail Clerks and Mail Machine Operators, Except Postal Service</v>
          </cell>
          <cell r="D482">
            <v>0</v>
          </cell>
          <cell r="E482" t="str">
            <v>High school diploma or equivalent</v>
          </cell>
          <cell r="F482" t="str">
            <v>HS and Below</v>
          </cell>
          <cell r="G482">
            <v>32889</v>
          </cell>
          <cell r="H482">
            <v>0</v>
          </cell>
          <cell r="I482">
            <v>0</v>
          </cell>
          <cell r="J482">
            <v>0</v>
          </cell>
          <cell r="K482">
            <v>0</v>
          </cell>
          <cell r="L482">
            <v>1</v>
          </cell>
          <cell r="M482">
            <v>1</v>
          </cell>
          <cell r="N482">
            <v>0</v>
          </cell>
          <cell r="O482">
            <v>0</v>
          </cell>
          <cell r="P482" t="str">
            <v>Not Licensed</v>
          </cell>
          <cell r="Q482">
            <v>0</v>
          </cell>
          <cell r="R482">
            <v>0</v>
          </cell>
        </row>
        <row r="483">
          <cell r="B483" t="str">
            <v>439061</v>
          </cell>
          <cell r="C483" t="str">
            <v>Office Clerks, General</v>
          </cell>
          <cell r="D483">
            <v>0</v>
          </cell>
          <cell r="E483" t="str">
            <v>High school diploma or equivalent</v>
          </cell>
          <cell r="F483" t="str">
            <v>HS and Below</v>
          </cell>
          <cell r="G483">
            <v>31811</v>
          </cell>
          <cell r="H483">
            <v>2</v>
          </cell>
          <cell r="I483">
            <v>1561</v>
          </cell>
          <cell r="J483">
            <v>165</v>
          </cell>
          <cell r="K483">
            <v>186</v>
          </cell>
          <cell r="L483">
            <v>22</v>
          </cell>
          <cell r="M483">
            <v>124</v>
          </cell>
          <cell r="N483">
            <v>0</v>
          </cell>
          <cell r="O483">
            <v>33</v>
          </cell>
          <cell r="P483" t="str">
            <v>Not Licensed</v>
          </cell>
          <cell r="Q483">
            <v>0</v>
          </cell>
          <cell r="R483">
            <v>0</v>
          </cell>
        </row>
        <row r="484">
          <cell r="B484" t="str">
            <v>439071</v>
          </cell>
          <cell r="C484" t="str">
            <v>Office Machine Operators, Except Computer</v>
          </cell>
          <cell r="D484">
            <v>0</v>
          </cell>
          <cell r="E484" t="str">
            <v>High school diploma or equivalent</v>
          </cell>
          <cell r="F484" t="str">
            <v>HS and Below</v>
          </cell>
          <cell r="G484">
            <v>0</v>
          </cell>
          <cell r="H484">
            <v>0</v>
          </cell>
          <cell r="I484">
            <v>0</v>
          </cell>
          <cell r="J484">
            <v>0</v>
          </cell>
          <cell r="K484">
            <v>0</v>
          </cell>
          <cell r="L484">
            <v>0</v>
          </cell>
          <cell r="M484">
            <v>0</v>
          </cell>
          <cell r="N484">
            <v>0</v>
          </cell>
          <cell r="O484">
            <v>0</v>
          </cell>
          <cell r="P484" t="str">
            <v>Not Licensed</v>
          </cell>
          <cell r="Q484">
            <v>0</v>
          </cell>
          <cell r="R484">
            <v>0</v>
          </cell>
        </row>
        <row r="485">
          <cell r="B485" t="str">
            <v>439081</v>
          </cell>
          <cell r="C485" t="str">
            <v>Proofreaders and Copy Markers</v>
          </cell>
          <cell r="D485">
            <v>0</v>
          </cell>
          <cell r="E485" t="str">
            <v>Bachelor's degree</v>
          </cell>
          <cell r="F485" t="str">
            <v>BA+</v>
          </cell>
          <cell r="G485">
            <v>0</v>
          </cell>
          <cell r="H485">
            <v>0</v>
          </cell>
          <cell r="I485">
            <v>0</v>
          </cell>
          <cell r="J485">
            <v>0</v>
          </cell>
          <cell r="K485">
            <v>0</v>
          </cell>
          <cell r="L485">
            <v>0</v>
          </cell>
          <cell r="M485">
            <v>0</v>
          </cell>
          <cell r="N485">
            <v>0</v>
          </cell>
          <cell r="O485">
            <v>0</v>
          </cell>
          <cell r="P485" t="str">
            <v>Not Licensed</v>
          </cell>
          <cell r="Q485">
            <v>0</v>
          </cell>
          <cell r="R485">
            <v>0</v>
          </cell>
        </row>
        <row r="486">
          <cell r="B486" t="str">
            <v>439111</v>
          </cell>
          <cell r="C486" t="str">
            <v>Statistical Assistants</v>
          </cell>
          <cell r="D486">
            <v>0</v>
          </cell>
          <cell r="E486" t="str">
            <v>Bachelor's degree</v>
          </cell>
          <cell r="F486" t="str">
            <v>BA+</v>
          </cell>
          <cell r="G486">
            <v>0</v>
          </cell>
          <cell r="H486">
            <v>0</v>
          </cell>
          <cell r="I486">
            <v>0</v>
          </cell>
          <cell r="J486">
            <v>0</v>
          </cell>
          <cell r="K486">
            <v>0</v>
          </cell>
          <cell r="L486">
            <v>0</v>
          </cell>
          <cell r="M486">
            <v>0</v>
          </cell>
          <cell r="N486">
            <v>0</v>
          </cell>
          <cell r="O486">
            <v>0</v>
          </cell>
          <cell r="P486" t="str">
            <v>Not Licensed</v>
          </cell>
          <cell r="Q486">
            <v>0</v>
          </cell>
          <cell r="R486">
            <v>0</v>
          </cell>
        </row>
        <row r="487">
          <cell r="B487" t="str">
            <v>451011</v>
          </cell>
          <cell r="C487" t="str">
            <v>First-Line Supervisors of Farming, Fishing, and Forestry Workers</v>
          </cell>
          <cell r="D487">
            <v>0</v>
          </cell>
          <cell r="E487" t="str">
            <v>High school diploma or equivalent</v>
          </cell>
          <cell r="F487" t="str">
            <v>HS and Below</v>
          </cell>
          <cell r="G487">
            <v>46100</v>
          </cell>
          <cell r="H487">
            <v>0</v>
          </cell>
          <cell r="I487">
            <v>0</v>
          </cell>
          <cell r="J487">
            <v>0</v>
          </cell>
          <cell r="K487">
            <v>0</v>
          </cell>
          <cell r="L487">
            <v>0</v>
          </cell>
          <cell r="M487">
            <v>0</v>
          </cell>
          <cell r="N487">
            <v>0</v>
          </cell>
          <cell r="O487">
            <v>3</v>
          </cell>
          <cell r="P487" t="str">
            <v>Not Licensed</v>
          </cell>
          <cell r="Q487">
            <v>0</v>
          </cell>
          <cell r="R487">
            <v>0</v>
          </cell>
        </row>
        <row r="488">
          <cell r="B488" t="str">
            <v>452011</v>
          </cell>
          <cell r="C488" t="str">
            <v>Agricultural Inspectors</v>
          </cell>
          <cell r="D488">
            <v>0</v>
          </cell>
          <cell r="E488">
            <v>0</v>
          </cell>
          <cell r="F488">
            <v>0</v>
          </cell>
          <cell r="G488">
            <v>0</v>
          </cell>
          <cell r="H488">
            <v>0</v>
          </cell>
          <cell r="I488">
            <v>0</v>
          </cell>
          <cell r="J488">
            <v>0</v>
          </cell>
          <cell r="K488">
            <v>0</v>
          </cell>
          <cell r="L488">
            <v>1</v>
          </cell>
          <cell r="M488">
            <v>1</v>
          </cell>
          <cell r="N488">
            <v>0</v>
          </cell>
          <cell r="O488">
            <v>0</v>
          </cell>
          <cell r="P488" t="str">
            <v>Not Licensed</v>
          </cell>
          <cell r="Q488">
            <v>0</v>
          </cell>
          <cell r="R488">
            <v>0</v>
          </cell>
        </row>
        <row r="489">
          <cell r="B489" t="str">
            <v>452021</v>
          </cell>
          <cell r="C489" t="str">
            <v>Animal Breeders</v>
          </cell>
          <cell r="D489">
            <v>0</v>
          </cell>
          <cell r="E489">
            <v>0</v>
          </cell>
          <cell r="F489">
            <v>0</v>
          </cell>
          <cell r="G489">
            <v>0</v>
          </cell>
          <cell r="H489">
            <v>0</v>
          </cell>
          <cell r="I489">
            <v>0</v>
          </cell>
          <cell r="J489">
            <v>0</v>
          </cell>
          <cell r="K489">
            <v>0</v>
          </cell>
          <cell r="L489">
            <v>0</v>
          </cell>
          <cell r="M489">
            <v>0</v>
          </cell>
          <cell r="N489">
            <v>0</v>
          </cell>
          <cell r="O489">
            <v>0</v>
          </cell>
          <cell r="P489" t="str">
            <v>Not Licensed</v>
          </cell>
          <cell r="Q489">
            <v>0</v>
          </cell>
          <cell r="R489">
            <v>0</v>
          </cell>
        </row>
        <row r="490">
          <cell r="B490" t="str">
            <v>452041</v>
          </cell>
          <cell r="C490" t="str">
            <v>Graders and Sorters, Agricultural Products</v>
          </cell>
          <cell r="D490">
            <v>0</v>
          </cell>
          <cell r="E490" t="str">
            <v>No formal educational credential</v>
          </cell>
          <cell r="F490" t="str">
            <v>HS and Below</v>
          </cell>
          <cell r="G490">
            <v>0</v>
          </cell>
          <cell r="H490">
            <v>0</v>
          </cell>
          <cell r="I490">
            <v>0</v>
          </cell>
          <cell r="J490">
            <v>0</v>
          </cell>
          <cell r="K490">
            <v>0</v>
          </cell>
          <cell r="L490">
            <v>6</v>
          </cell>
          <cell r="M490">
            <v>6</v>
          </cell>
          <cell r="N490">
            <v>0</v>
          </cell>
          <cell r="O490">
            <v>1</v>
          </cell>
          <cell r="P490" t="str">
            <v>Not Licensed</v>
          </cell>
          <cell r="Q490">
            <v>0</v>
          </cell>
          <cell r="R490">
            <v>0</v>
          </cell>
        </row>
        <row r="491">
          <cell r="B491" t="str">
            <v>452091</v>
          </cell>
          <cell r="C491" t="str">
            <v>Agricultural Equipment Operators</v>
          </cell>
          <cell r="D491">
            <v>0</v>
          </cell>
          <cell r="E491" t="str">
            <v>No formal educational credential</v>
          </cell>
          <cell r="F491" t="str">
            <v>HS and Below</v>
          </cell>
          <cell r="G491">
            <v>0</v>
          </cell>
          <cell r="H491">
            <v>0</v>
          </cell>
          <cell r="I491">
            <v>0</v>
          </cell>
          <cell r="J491">
            <v>0</v>
          </cell>
          <cell r="K491">
            <v>0</v>
          </cell>
          <cell r="L491">
            <v>0</v>
          </cell>
          <cell r="M491">
            <v>0</v>
          </cell>
          <cell r="N491">
            <v>0</v>
          </cell>
          <cell r="O491">
            <v>0</v>
          </cell>
          <cell r="P491" t="str">
            <v>Not Licensed</v>
          </cell>
          <cell r="Q491">
            <v>0</v>
          </cell>
          <cell r="R491">
            <v>0</v>
          </cell>
        </row>
        <row r="492">
          <cell r="B492" t="str">
            <v>452092</v>
          </cell>
          <cell r="C492" t="str">
            <v>Farmworkers and Laborers, Crop, Nursery, and Greenhouse</v>
          </cell>
          <cell r="D492">
            <v>0</v>
          </cell>
          <cell r="E492" t="str">
            <v>No formal educational credential</v>
          </cell>
          <cell r="F492" t="str">
            <v>HS and Below</v>
          </cell>
          <cell r="G492">
            <v>29187</v>
          </cell>
          <cell r="H492">
            <v>0</v>
          </cell>
          <cell r="I492">
            <v>0</v>
          </cell>
          <cell r="J492">
            <v>0</v>
          </cell>
          <cell r="K492">
            <v>0</v>
          </cell>
          <cell r="L492">
            <v>0</v>
          </cell>
          <cell r="M492">
            <v>0</v>
          </cell>
          <cell r="N492">
            <v>0</v>
          </cell>
          <cell r="O492">
            <v>26</v>
          </cell>
          <cell r="P492" t="str">
            <v>Not Licensed</v>
          </cell>
          <cell r="Q492">
            <v>0</v>
          </cell>
          <cell r="R492">
            <v>0</v>
          </cell>
        </row>
        <row r="493">
          <cell r="B493" t="str">
            <v>452093</v>
          </cell>
          <cell r="C493" t="str">
            <v>Farmworkers, Farm, Ranch, and Aquacultural Animals</v>
          </cell>
          <cell r="D493">
            <v>0</v>
          </cell>
          <cell r="E493" t="str">
            <v>No formal educational credential</v>
          </cell>
          <cell r="F493" t="str">
            <v>HS and Below</v>
          </cell>
          <cell r="G493">
            <v>26902</v>
          </cell>
          <cell r="H493">
            <v>0</v>
          </cell>
          <cell r="I493">
            <v>0</v>
          </cell>
          <cell r="J493">
            <v>0</v>
          </cell>
          <cell r="K493">
            <v>0</v>
          </cell>
          <cell r="L493">
            <v>0</v>
          </cell>
          <cell r="M493">
            <v>0</v>
          </cell>
          <cell r="N493">
            <v>0</v>
          </cell>
          <cell r="O493">
            <v>3</v>
          </cell>
          <cell r="P493" t="str">
            <v>Not Licensed</v>
          </cell>
          <cell r="Q493">
            <v>0</v>
          </cell>
          <cell r="R493">
            <v>0</v>
          </cell>
        </row>
        <row r="494">
          <cell r="B494" t="str">
            <v>453011</v>
          </cell>
          <cell r="C494" t="str">
            <v>Fishers and Related Fishing Workers</v>
          </cell>
          <cell r="D494">
            <v>0</v>
          </cell>
          <cell r="E494">
            <v>0</v>
          </cell>
          <cell r="F494">
            <v>0</v>
          </cell>
          <cell r="G494">
            <v>0</v>
          </cell>
          <cell r="H494">
            <v>0</v>
          </cell>
          <cell r="I494">
            <v>0</v>
          </cell>
          <cell r="J494">
            <v>0</v>
          </cell>
          <cell r="K494">
            <v>0</v>
          </cell>
          <cell r="L494">
            <v>0</v>
          </cell>
          <cell r="M494">
            <v>0</v>
          </cell>
          <cell r="N494">
            <v>0</v>
          </cell>
          <cell r="O494">
            <v>0</v>
          </cell>
          <cell r="P494" t="str">
            <v>Not Licensed</v>
          </cell>
          <cell r="Q494">
            <v>0</v>
          </cell>
          <cell r="R494">
            <v>0</v>
          </cell>
        </row>
        <row r="495">
          <cell r="B495" t="str">
            <v>453021</v>
          </cell>
          <cell r="C495" t="str">
            <v>Hunters and Trappers</v>
          </cell>
          <cell r="D495">
            <v>0</v>
          </cell>
          <cell r="E495">
            <v>0</v>
          </cell>
          <cell r="F495">
            <v>0</v>
          </cell>
          <cell r="G495">
            <v>0</v>
          </cell>
          <cell r="H495">
            <v>0</v>
          </cell>
          <cell r="I495">
            <v>0</v>
          </cell>
          <cell r="J495">
            <v>0</v>
          </cell>
          <cell r="K495">
            <v>0</v>
          </cell>
          <cell r="L495">
            <v>0</v>
          </cell>
          <cell r="M495">
            <v>0</v>
          </cell>
          <cell r="N495">
            <v>0</v>
          </cell>
          <cell r="O495">
            <v>0</v>
          </cell>
          <cell r="P495" t="str">
            <v>Not Licensed</v>
          </cell>
          <cell r="Q495">
            <v>0</v>
          </cell>
          <cell r="R495">
            <v>0</v>
          </cell>
        </row>
        <row r="496">
          <cell r="B496" t="str">
            <v>454011</v>
          </cell>
          <cell r="C496" t="str">
            <v>Forest and Conservation Workers</v>
          </cell>
          <cell r="D496">
            <v>0</v>
          </cell>
          <cell r="E496" t="str">
            <v>High school diploma or equivalent</v>
          </cell>
          <cell r="F496" t="str">
            <v>HS and Below</v>
          </cell>
          <cell r="G496">
            <v>0</v>
          </cell>
          <cell r="H496">
            <v>0</v>
          </cell>
          <cell r="I496">
            <v>0</v>
          </cell>
          <cell r="J496">
            <v>0</v>
          </cell>
          <cell r="K496">
            <v>0</v>
          </cell>
          <cell r="L496">
            <v>0</v>
          </cell>
          <cell r="M496">
            <v>0</v>
          </cell>
          <cell r="N496">
            <v>0</v>
          </cell>
          <cell r="O496">
            <v>0</v>
          </cell>
          <cell r="P496" t="str">
            <v>Not Licensed</v>
          </cell>
          <cell r="Q496">
            <v>0</v>
          </cell>
          <cell r="R496">
            <v>0</v>
          </cell>
        </row>
        <row r="497">
          <cell r="B497" t="str">
            <v>454021</v>
          </cell>
          <cell r="C497" t="str">
            <v>Fallers</v>
          </cell>
          <cell r="D497">
            <v>0</v>
          </cell>
          <cell r="E497" t="str">
            <v>High school diploma or equivalent</v>
          </cell>
          <cell r="F497" t="str">
            <v>HS and Below</v>
          </cell>
          <cell r="G497">
            <v>0</v>
          </cell>
          <cell r="H497">
            <v>0</v>
          </cell>
          <cell r="I497">
            <v>0</v>
          </cell>
          <cell r="J497">
            <v>0</v>
          </cell>
          <cell r="K497">
            <v>0</v>
          </cell>
          <cell r="L497">
            <v>27</v>
          </cell>
          <cell r="M497">
            <v>27</v>
          </cell>
          <cell r="N497">
            <v>0</v>
          </cell>
          <cell r="O497">
            <v>0</v>
          </cell>
          <cell r="P497" t="str">
            <v>Not Licensed</v>
          </cell>
          <cell r="Q497">
            <v>0</v>
          </cell>
          <cell r="R497">
            <v>0</v>
          </cell>
        </row>
        <row r="498">
          <cell r="B498" t="str">
            <v>454022</v>
          </cell>
          <cell r="C498" t="str">
            <v>Logging Equipment Operators</v>
          </cell>
          <cell r="D498">
            <v>0</v>
          </cell>
          <cell r="E498" t="str">
            <v>High school diploma or equivalent</v>
          </cell>
          <cell r="F498" t="str">
            <v>HS and Below</v>
          </cell>
          <cell r="G498">
            <v>0</v>
          </cell>
          <cell r="H498">
            <v>0</v>
          </cell>
          <cell r="I498">
            <v>0</v>
          </cell>
          <cell r="J498">
            <v>0</v>
          </cell>
          <cell r="K498">
            <v>0</v>
          </cell>
          <cell r="L498">
            <v>0</v>
          </cell>
          <cell r="M498">
            <v>0</v>
          </cell>
          <cell r="N498">
            <v>0</v>
          </cell>
          <cell r="O498">
            <v>0</v>
          </cell>
          <cell r="P498" t="str">
            <v>Not Licensed</v>
          </cell>
          <cell r="Q498">
            <v>0</v>
          </cell>
          <cell r="R498">
            <v>0</v>
          </cell>
        </row>
        <row r="499">
          <cell r="B499" t="str">
            <v>454023</v>
          </cell>
          <cell r="C499" t="str">
            <v>Log Graders and Scalers</v>
          </cell>
          <cell r="D499">
            <v>0</v>
          </cell>
          <cell r="E499">
            <v>0</v>
          </cell>
          <cell r="F499">
            <v>0</v>
          </cell>
          <cell r="G499">
            <v>0</v>
          </cell>
          <cell r="H499">
            <v>0</v>
          </cell>
          <cell r="I499">
            <v>0</v>
          </cell>
          <cell r="J499">
            <v>0</v>
          </cell>
          <cell r="K499">
            <v>0</v>
          </cell>
          <cell r="L499">
            <v>0</v>
          </cell>
          <cell r="M499">
            <v>0</v>
          </cell>
          <cell r="N499">
            <v>0</v>
          </cell>
          <cell r="O499">
            <v>0</v>
          </cell>
          <cell r="P499" t="str">
            <v>Not Licensed</v>
          </cell>
          <cell r="Q499">
            <v>0</v>
          </cell>
          <cell r="R499">
            <v>0</v>
          </cell>
        </row>
        <row r="500">
          <cell r="B500" t="str">
            <v>471011</v>
          </cell>
          <cell r="C500" t="str">
            <v>First-Line Supervisors of Construction Trades and Extraction Workers</v>
          </cell>
          <cell r="D500">
            <v>0</v>
          </cell>
          <cell r="E500" t="str">
            <v>High school diploma or equivalent</v>
          </cell>
          <cell r="F500" t="str">
            <v>HS and Below</v>
          </cell>
          <cell r="G500">
            <v>68043</v>
          </cell>
          <cell r="H500">
            <v>4</v>
          </cell>
          <cell r="I500">
            <v>230</v>
          </cell>
          <cell r="J500">
            <v>23</v>
          </cell>
          <cell r="K500">
            <v>25</v>
          </cell>
          <cell r="L500">
            <v>4</v>
          </cell>
          <cell r="M500">
            <v>17</v>
          </cell>
          <cell r="N500">
            <v>521</v>
          </cell>
          <cell r="O500">
            <v>77</v>
          </cell>
          <cell r="P500" t="str">
            <v>Not Licensed</v>
          </cell>
          <cell r="Q500">
            <v>0</v>
          </cell>
          <cell r="R500">
            <v>0</v>
          </cell>
        </row>
        <row r="501">
          <cell r="B501" t="str">
            <v>472011</v>
          </cell>
          <cell r="C501" t="str">
            <v>Boilermakers</v>
          </cell>
          <cell r="D501">
            <v>0</v>
          </cell>
          <cell r="E501" t="str">
            <v>High school diploma or equivalent</v>
          </cell>
          <cell r="F501" t="str">
            <v>HS and Below</v>
          </cell>
          <cell r="G501">
            <v>0</v>
          </cell>
          <cell r="H501">
            <v>0</v>
          </cell>
          <cell r="I501">
            <v>0</v>
          </cell>
          <cell r="J501">
            <v>0</v>
          </cell>
          <cell r="K501">
            <v>0</v>
          </cell>
          <cell r="L501">
            <v>0</v>
          </cell>
          <cell r="M501">
            <v>0</v>
          </cell>
          <cell r="N501">
            <v>0</v>
          </cell>
          <cell r="O501">
            <v>1</v>
          </cell>
          <cell r="P501" t="str">
            <v>Not Licensed</v>
          </cell>
          <cell r="Q501">
            <v>0</v>
          </cell>
          <cell r="R501">
            <v>0</v>
          </cell>
        </row>
        <row r="502">
          <cell r="B502" t="str">
            <v>472021</v>
          </cell>
          <cell r="C502" t="str">
            <v>Brickmasons and Blockmasons</v>
          </cell>
          <cell r="D502">
            <v>0</v>
          </cell>
          <cell r="E502" t="str">
            <v>High school diploma or equivalent</v>
          </cell>
          <cell r="F502" t="str">
            <v>HS and Below</v>
          </cell>
          <cell r="G502">
            <v>83870</v>
          </cell>
          <cell r="H502">
            <v>0</v>
          </cell>
          <cell r="I502">
            <v>0</v>
          </cell>
          <cell r="J502">
            <v>0</v>
          </cell>
          <cell r="K502">
            <v>0</v>
          </cell>
          <cell r="L502">
            <v>0</v>
          </cell>
          <cell r="M502">
            <v>0</v>
          </cell>
          <cell r="N502">
            <v>0</v>
          </cell>
          <cell r="O502">
            <v>22</v>
          </cell>
          <cell r="P502" t="str">
            <v>Not Licensed</v>
          </cell>
          <cell r="Q502">
            <v>0</v>
          </cell>
          <cell r="R502">
            <v>0</v>
          </cell>
        </row>
        <row r="503">
          <cell r="B503" t="str">
            <v>472022</v>
          </cell>
          <cell r="C503" t="str">
            <v>Stonemasons</v>
          </cell>
          <cell r="D503">
            <v>0</v>
          </cell>
          <cell r="E503" t="str">
            <v>High school diploma or equivalent</v>
          </cell>
          <cell r="F503" t="str">
            <v>HS and Below</v>
          </cell>
          <cell r="G503">
            <v>0</v>
          </cell>
          <cell r="H503">
            <v>0</v>
          </cell>
          <cell r="I503">
            <v>0</v>
          </cell>
          <cell r="J503">
            <v>0</v>
          </cell>
          <cell r="K503">
            <v>0</v>
          </cell>
          <cell r="L503">
            <v>0</v>
          </cell>
          <cell r="M503">
            <v>0</v>
          </cell>
          <cell r="N503">
            <v>0</v>
          </cell>
          <cell r="O503">
            <v>12</v>
          </cell>
          <cell r="P503" t="str">
            <v>Not Licensed</v>
          </cell>
          <cell r="Q503">
            <v>0</v>
          </cell>
          <cell r="R503">
            <v>0</v>
          </cell>
        </row>
        <row r="504">
          <cell r="B504" t="str">
            <v>472031</v>
          </cell>
          <cell r="C504" t="str">
            <v>Carpenters</v>
          </cell>
          <cell r="D504">
            <v>0</v>
          </cell>
          <cell r="E504" t="str">
            <v>High school diploma or equivalent</v>
          </cell>
          <cell r="F504" t="str">
            <v>HS and Below</v>
          </cell>
          <cell r="G504">
            <v>52108</v>
          </cell>
          <cell r="H504">
            <v>4</v>
          </cell>
          <cell r="I504">
            <v>743</v>
          </cell>
          <cell r="J504">
            <v>69</v>
          </cell>
          <cell r="K504">
            <v>79</v>
          </cell>
          <cell r="L504">
            <v>4</v>
          </cell>
          <cell r="M504">
            <v>51</v>
          </cell>
          <cell r="N504">
            <v>0</v>
          </cell>
          <cell r="O504">
            <v>149</v>
          </cell>
          <cell r="P504" t="str">
            <v>Not Licensed</v>
          </cell>
          <cell r="Q504">
            <v>0</v>
          </cell>
          <cell r="R504">
            <v>0</v>
          </cell>
        </row>
        <row r="505">
          <cell r="B505" t="str">
            <v>472041</v>
          </cell>
          <cell r="C505" t="str">
            <v>Carpet Installers</v>
          </cell>
          <cell r="D505">
            <v>0</v>
          </cell>
          <cell r="E505" t="str">
            <v>No formal educational credential</v>
          </cell>
          <cell r="F505" t="str">
            <v>HS and Below</v>
          </cell>
          <cell r="G505">
            <v>0</v>
          </cell>
          <cell r="H505">
            <v>0</v>
          </cell>
          <cell r="I505">
            <v>0</v>
          </cell>
          <cell r="J505">
            <v>0</v>
          </cell>
          <cell r="K505">
            <v>0</v>
          </cell>
          <cell r="L505">
            <v>0</v>
          </cell>
          <cell r="M505">
            <v>0</v>
          </cell>
          <cell r="N505">
            <v>0</v>
          </cell>
          <cell r="O505">
            <v>0</v>
          </cell>
          <cell r="P505" t="str">
            <v>Not Licensed</v>
          </cell>
          <cell r="Q505">
            <v>0</v>
          </cell>
          <cell r="R505">
            <v>0</v>
          </cell>
        </row>
        <row r="506">
          <cell r="B506" t="str">
            <v>472042</v>
          </cell>
          <cell r="C506" t="str">
            <v>Floor Layers, Except Carpet, Wood, and Hard Tiles</v>
          </cell>
          <cell r="D506">
            <v>0</v>
          </cell>
          <cell r="E506" t="str">
            <v>No formal educational credential</v>
          </cell>
          <cell r="F506" t="str">
            <v>HS and Below</v>
          </cell>
          <cell r="G506">
            <v>0</v>
          </cell>
          <cell r="H506">
            <v>0</v>
          </cell>
          <cell r="I506">
            <v>0</v>
          </cell>
          <cell r="J506">
            <v>0</v>
          </cell>
          <cell r="K506">
            <v>0</v>
          </cell>
          <cell r="L506">
            <v>1</v>
          </cell>
          <cell r="M506">
            <v>1</v>
          </cell>
          <cell r="N506">
            <v>0</v>
          </cell>
          <cell r="O506">
            <v>0</v>
          </cell>
          <cell r="P506" t="str">
            <v>Not Licensed</v>
          </cell>
          <cell r="Q506">
            <v>0</v>
          </cell>
          <cell r="R506">
            <v>0</v>
          </cell>
        </row>
        <row r="507">
          <cell r="B507" t="str">
            <v>472043</v>
          </cell>
          <cell r="C507" t="str">
            <v>Floor Sanders and Finishers</v>
          </cell>
          <cell r="D507">
            <v>0</v>
          </cell>
          <cell r="E507" t="str">
            <v>No formal educational credential</v>
          </cell>
          <cell r="F507" t="str">
            <v>HS and Below</v>
          </cell>
          <cell r="G507">
            <v>47062</v>
          </cell>
          <cell r="H507">
            <v>0</v>
          </cell>
          <cell r="I507">
            <v>0</v>
          </cell>
          <cell r="J507">
            <v>0</v>
          </cell>
          <cell r="K507">
            <v>0</v>
          </cell>
          <cell r="L507">
            <v>0</v>
          </cell>
          <cell r="M507">
            <v>0</v>
          </cell>
          <cell r="N507">
            <v>0</v>
          </cell>
          <cell r="O507">
            <v>2</v>
          </cell>
          <cell r="P507" t="str">
            <v>Not Licensed</v>
          </cell>
          <cell r="Q507">
            <v>0</v>
          </cell>
          <cell r="R507">
            <v>0</v>
          </cell>
        </row>
        <row r="508">
          <cell r="B508" t="str">
            <v>472044</v>
          </cell>
          <cell r="C508" t="str">
            <v>Tile and Marble Setters</v>
          </cell>
          <cell r="D508">
            <v>0</v>
          </cell>
          <cell r="E508" t="str">
            <v>No formal educational credential</v>
          </cell>
          <cell r="F508" t="str">
            <v>HS and Below</v>
          </cell>
          <cell r="G508">
            <v>0</v>
          </cell>
          <cell r="H508">
            <v>0</v>
          </cell>
          <cell r="I508">
            <v>0</v>
          </cell>
          <cell r="J508">
            <v>0</v>
          </cell>
          <cell r="K508">
            <v>0</v>
          </cell>
          <cell r="L508">
            <v>0</v>
          </cell>
          <cell r="M508">
            <v>0</v>
          </cell>
          <cell r="N508">
            <v>0</v>
          </cell>
          <cell r="O508">
            <v>2</v>
          </cell>
          <cell r="P508" t="str">
            <v>Not Licensed</v>
          </cell>
          <cell r="Q508">
            <v>0</v>
          </cell>
          <cell r="R508">
            <v>0</v>
          </cell>
        </row>
        <row r="509">
          <cell r="B509" t="str">
            <v>472051</v>
          </cell>
          <cell r="C509" t="str">
            <v>Cement Masons and Concrete Finishers</v>
          </cell>
          <cell r="D509">
            <v>0</v>
          </cell>
          <cell r="E509" t="str">
            <v>No formal educational credential</v>
          </cell>
          <cell r="F509" t="str">
            <v>HS and Below</v>
          </cell>
          <cell r="G509">
            <v>50758</v>
          </cell>
          <cell r="H509">
            <v>0</v>
          </cell>
          <cell r="I509">
            <v>0</v>
          </cell>
          <cell r="J509">
            <v>0</v>
          </cell>
          <cell r="K509">
            <v>0</v>
          </cell>
          <cell r="L509">
            <v>0</v>
          </cell>
          <cell r="M509">
            <v>0</v>
          </cell>
          <cell r="N509">
            <v>0</v>
          </cell>
          <cell r="O509">
            <v>17</v>
          </cell>
          <cell r="P509" t="str">
            <v>Not Licensed</v>
          </cell>
          <cell r="Q509">
            <v>0</v>
          </cell>
          <cell r="R509">
            <v>0</v>
          </cell>
        </row>
        <row r="510">
          <cell r="B510" t="str">
            <v>472053</v>
          </cell>
          <cell r="C510" t="str">
            <v>Terrazzo Workers and Finishers</v>
          </cell>
          <cell r="D510">
            <v>0</v>
          </cell>
          <cell r="E510">
            <v>0</v>
          </cell>
          <cell r="F510">
            <v>0</v>
          </cell>
          <cell r="G510">
            <v>0</v>
          </cell>
          <cell r="H510">
            <v>0</v>
          </cell>
          <cell r="I510">
            <v>0</v>
          </cell>
          <cell r="J510">
            <v>0</v>
          </cell>
          <cell r="K510">
            <v>0</v>
          </cell>
          <cell r="L510">
            <v>0</v>
          </cell>
          <cell r="M510">
            <v>0</v>
          </cell>
          <cell r="N510">
            <v>0</v>
          </cell>
          <cell r="O510">
            <v>0</v>
          </cell>
          <cell r="P510" t="str">
            <v>Not Licensed</v>
          </cell>
          <cell r="Q510">
            <v>0</v>
          </cell>
          <cell r="R510">
            <v>0</v>
          </cell>
        </row>
        <row r="511">
          <cell r="B511" t="str">
            <v>472061</v>
          </cell>
          <cell r="C511" t="str">
            <v>Construction Laborers</v>
          </cell>
          <cell r="D511">
            <v>0</v>
          </cell>
          <cell r="E511" t="str">
            <v>No formal educational credential</v>
          </cell>
          <cell r="F511" t="str">
            <v>HS and Below</v>
          </cell>
          <cell r="G511">
            <v>41046</v>
          </cell>
          <cell r="H511">
            <v>4</v>
          </cell>
          <cell r="I511">
            <v>951</v>
          </cell>
          <cell r="J511">
            <v>108</v>
          </cell>
          <cell r="K511">
            <v>114</v>
          </cell>
          <cell r="L511">
            <v>12</v>
          </cell>
          <cell r="M511">
            <v>78</v>
          </cell>
          <cell r="N511">
            <v>0</v>
          </cell>
          <cell r="O511">
            <v>352</v>
          </cell>
          <cell r="P511" t="str">
            <v>Not Licensed</v>
          </cell>
          <cell r="Q511">
            <v>0</v>
          </cell>
          <cell r="R511">
            <v>0</v>
          </cell>
        </row>
        <row r="512">
          <cell r="B512" t="str">
            <v>472071</v>
          </cell>
          <cell r="C512" t="str">
            <v>Paving, Surfacing, and Tamping Equipment Operators</v>
          </cell>
          <cell r="D512">
            <v>0</v>
          </cell>
          <cell r="E512" t="str">
            <v>High school diploma or equivalent</v>
          </cell>
          <cell r="F512" t="str">
            <v>HS and Below</v>
          </cell>
          <cell r="G512">
            <v>0</v>
          </cell>
          <cell r="H512">
            <v>0</v>
          </cell>
          <cell r="I512">
            <v>0</v>
          </cell>
          <cell r="J512">
            <v>0</v>
          </cell>
          <cell r="K512">
            <v>0</v>
          </cell>
          <cell r="L512">
            <v>0</v>
          </cell>
          <cell r="M512">
            <v>0</v>
          </cell>
          <cell r="N512">
            <v>0</v>
          </cell>
          <cell r="O512">
            <v>10</v>
          </cell>
          <cell r="P512" t="str">
            <v>Not Licensed</v>
          </cell>
          <cell r="Q512">
            <v>0</v>
          </cell>
          <cell r="R512">
            <v>0</v>
          </cell>
        </row>
        <row r="513">
          <cell r="B513" t="str">
            <v>472072</v>
          </cell>
          <cell r="C513" t="str">
            <v>Pile-Driver Operators</v>
          </cell>
          <cell r="D513">
            <v>0</v>
          </cell>
          <cell r="E513" t="str">
            <v>High school diploma or equivalent</v>
          </cell>
          <cell r="F513" t="str">
            <v>HS and Below</v>
          </cell>
          <cell r="G513">
            <v>0</v>
          </cell>
          <cell r="H513">
            <v>0</v>
          </cell>
          <cell r="I513">
            <v>0</v>
          </cell>
          <cell r="J513">
            <v>0</v>
          </cell>
          <cell r="K513">
            <v>0</v>
          </cell>
          <cell r="L513">
            <v>0</v>
          </cell>
          <cell r="M513">
            <v>0</v>
          </cell>
          <cell r="N513">
            <v>0</v>
          </cell>
          <cell r="O513">
            <v>0</v>
          </cell>
          <cell r="P513" t="str">
            <v>Not Licensed</v>
          </cell>
          <cell r="Q513">
            <v>0</v>
          </cell>
          <cell r="R513">
            <v>0</v>
          </cell>
        </row>
        <row r="514">
          <cell r="B514" t="str">
            <v>472073</v>
          </cell>
          <cell r="C514" t="str">
            <v>Operating Engineers and Other Construction Equipment Operators</v>
          </cell>
          <cell r="D514">
            <v>0</v>
          </cell>
          <cell r="E514" t="str">
            <v>High school diploma or equivalent</v>
          </cell>
          <cell r="F514" t="str">
            <v>HS and Below</v>
          </cell>
          <cell r="G514">
            <v>50811</v>
          </cell>
          <cell r="H514">
            <v>0</v>
          </cell>
          <cell r="I514">
            <v>0</v>
          </cell>
          <cell r="J514">
            <v>0</v>
          </cell>
          <cell r="K514">
            <v>0</v>
          </cell>
          <cell r="L514">
            <v>5</v>
          </cell>
          <cell r="M514">
            <v>5</v>
          </cell>
          <cell r="N514">
            <v>0</v>
          </cell>
          <cell r="O514">
            <v>115</v>
          </cell>
          <cell r="P514" t="str">
            <v>Not Licensed</v>
          </cell>
          <cell r="Q514">
            <v>0</v>
          </cell>
          <cell r="R514">
            <v>0</v>
          </cell>
        </row>
        <row r="515">
          <cell r="B515" t="str">
            <v>472081</v>
          </cell>
          <cell r="C515" t="str">
            <v>Drywall and Ceiling Tile Installers</v>
          </cell>
          <cell r="D515">
            <v>0</v>
          </cell>
          <cell r="E515" t="str">
            <v>No formal educational credential</v>
          </cell>
          <cell r="F515" t="str">
            <v>HS and Below</v>
          </cell>
          <cell r="G515">
            <v>0</v>
          </cell>
          <cell r="H515">
            <v>0</v>
          </cell>
          <cell r="I515">
            <v>0</v>
          </cell>
          <cell r="J515">
            <v>0</v>
          </cell>
          <cell r="K515">
            <v>0</v>
          </cell>
          <cell r="L515">
            <v>0</v>
          </cell>
          <cell r="M515">
            <v>0</v>
          </cell>
          <cell r="N515">
            <v>0</v>
          </cell>
          <cell r="O515">
            <v>2</v>
          </cell>
          <cell r="P515" t="str">
            <v>Not Licensed</v>
          </cell>
          <cell r="Q515">
            <v>0</v>
          </cell>
          <cell r="R515">
            <v>0</v>
          </cell>
        </row>
        <row r="516">
          <cell r="B516" t="str">
            <v>472082</v>
          </cell>
          <cell r="C516" t="str">
            <v>Tapers</v>
          </cell>
          <cell r="D516">
            <v>0</v>
          </cell>
          <cell r="E516" t="str">
            <v>No formal educational credential</v>
          </cell>
          <cell r="F516" t="str">
            <v>HS and Below</v>
          </cell>
          <cell r="G516">
            <v>0</v>
          </cell>
          <cell r="H516">
            <v>0</v>
          </cell>
          <cell r="I516">
            <v>0</v>
          </cell>
          <cell r="J516">
            <v>0</v>
          </cell>
          <cell r="K516">
            <v>0</v>
          </cell>
          <cell r="L516">
            <v>0</v>
          </cell>
          <cell r="M516">
            <v>0</v>
          </cell>
          <cell r="N516">
            <v>0</v>
          </cell>
          <cell r="O516">
            <v>1</v>
          </cell>
          <cell r="P516" t="str">
            <v>Not Licensed</v>
          </cell>
          <cell r="Q516">
            <v>0</v>
          </cell>
          <cell r="R516">
            <v>0</v>
          </cell>
        </row>
        <row r="517">
          <cell r="B517" t="str">
            <v>472111</v>
          </cell>
          <cell r="C517" t="str">
            <v>Electricians</v>
          </cell>
          <cell r="D517" t="str">
            <v>Electrical Technician</v>
          </cell>
          <cell r="E517" t="str">
            <v>High school diploma or equivalent</v>
          </cell>
          <cell r="F517" t="str">
            <v>HS and Below</v>
          </cell>
          <cell r="G517">
            <v>55573</v>
          </cell>
          <cell r="H517">
            <v>4</v>
          </cell>
          <cell r="I517">
            <v>424</v>
          </cell>
          <cell r="J517">
            <v>47</v>
          </cell>
          <cell r="K517">
            <v>56</v>
          </cell>
          <cell r="L517">
            <v>12</v>
          </cell>
          <cell r="M517">
            <v>38</v>
          </cell>
          <cell r="N517">
            <v>0</v>
          </cell>
          <cell r="O517">
            <v>38</v>
          </cell>
          <cell r="P517" t="str">
            <v>Licensed</v>
          </cell>
          <cell r="Q517">
            <v>634</v>
          </cell>
          <cell r="R517" t="str">
            <v xml:space="preserve"> 32,546</v>
          </cell>
        </row>
        <row r="518">
          <cell r="B518" t="str">
            <v>472121</v>
          </cell>
          <cell r="C518" t="str">
            <v>Glaziers</v>
          </cell>
          <cell r="D518">
            <v>0</v>
          </cell>
          <cell r="E518" t="str">
            <v>High school diploma or equivalent</v>
          </cell>
          <cell r="F518" t="str">
            <v>HS and Below</v>
          </cell>
          <cell r="G518">
            <v>0</v>
          </cell>
          <cell r="H518">
            <v>0</v>
          </cell>
          <cell r="I518">
            <v>0</v>
          </cell>
          <cell r="J518">
            <v>0</v>
          </cell>
          <cell r="K518">
            <v>0</v>
          </cell>
          <cell r="L518">
            <v>0</v>
          </cell>
          <cell r="M518">
            <v>0</v>
          </cell>
          <cell r="N518">
            <v>0</v>
          </cell>
          <cell r="O518">
            <v>4</v>
          </cell>
          <cell r="P518" t="str">
            <v>Not Licensed</v>
          </cell>
          <cell r="Q518">
            <v>0</v>
          </cell>
          <cell r="R518">
            <v>0</v>
          </cell>
        </row>
        <row r="519">
          <cell r="B519" t="str">
            <v>472131</v>
          </cell>
          <cell r="C519" t="str">
            <v>Insulation Workers, Floor, Ceiling, and Wall</v>
          </cell>
          <cell r="D519">
            <v>0</v>
          </cell>
          <cell r="E519" t="str">
            <v>No formal educational credential</v>
          </cell>
          <cell r="F519" t="str">
            <v>HS and Below</v>
          </cell>
          <cell r="G519">
            <v>0</v>
          </cell>
          <cell r="H519">
            <v>0</v>
          </cell>
          <cell r="I519">
            <v>0</v>
          </cell>
          <cell r="J519">
            <v>0</v>
          </cell>
          <cell r="K519">
            <v>0</v>
          </cell>
          <cell r="L519">
            <v>0</v>
          </cell>
          <cell r="M519">
            <v>0</v>
          </cell>
          <cell r="N519">
            <v>0</v>
          </cell>
          <cell r="O519">
            <v>0</v>
          </cell>
          <cell r="P519" t="str">
            <v>Not Licensed</v>
          </cell>
          <cell r="Q519">
            <v>0</v>
          </cell>
          <cell r="R519">
            <v>0</v>
          </cell>
        </row>
        <row r="520">
          <cell r="B520" t="str">
            <v>472132</v>
          </cell>
          <cell r="C520" t="str">
            <v>Insulation Workers, Mechanical</v>
          </cell>
          <cell r="D520">
            <v>0</v>
          </cell>
          <cell r="E520" t="str">
            <v>High school diploma or equivalent</v>
          </cell>
          <cell r="F520" t="str">
            <v>HS and Below</v>
          </cell>
          <cell r="G520">
            <v>0</v>
          </cell>
          <cell r="H520">
            <v>0</v>
          </cell>
          <cell r="I520">
            <v>0</v>
          </cell>
          <cell r="J520">
            <v>0</v>
          </cell>
          <cell r="K520">
            <v>0</v>
          </cell>
          <cell r="L520">
            <v>0</v>
          </cell>
          <cell r="M520">
            <v>0</v>
          </cell>
          <cell r="N520">
            <v>0</v>
          </cell>
          <cell r="O520">
            <v>0</v>
          </cell>
          <cell r="P520" t="str">
            <v>Not Licensed</v>
          </cell>
          <cell r="Q520">
            <v>0</v>
          </cell>
          <cell r="R520">
            <v>0</v>
          </cell>
        </row>
        <row r="521">
          <cell r="B521" t="str">
            <v>472141</v>
          </cell>
          <cell r="C521" t="str">
            <v>Painters, Construction and Maintenance</v>
          </cell>
          <cell r="D521">
            <v>0</v>
          </cell>
          <cell r="E521" t="str">
            <v>No formal educational credential</v>
          </cell>
          <cell r="F521" t="str">
            <v>HS and Below</v>
          </cell>
          <cell r="G521">
            <v>44634</v>
          </cell>
          <cell r="H521">
            <v>3</v>
          </cell>
          <cell r="I521">
            <v>202</v>
          </cell>
          <cell r="J521">
            <v>16</v>
          </cell>
          <cell r="K521">
            <v>21</v>
          </cell>
          <cell r="L521">
            <v>3</v>
          </cell>
          <cell r="M521">
            <v>13</v>
          </cell>
          <cell r="N521">
            <v>0</v>
          </cell>
          <cell r="O521">
            <v>58</v>
          </cell>
          <cell r="P521" t="str">
            <v>Not Licensed</v>
          </cell>
          <cell r="Q521">
            <v>0</v>
          </cell>
          <cell r="R521">
            <v>0</v>
          </cell>
        </row>
        <row r="522">
          <cell r="B522" t="str">
            <v>472142</v>
          </cell>
          <cell r="C522" t="str">
            <v>Paperhangers</v>
          </cell>
          <cell r="D522">
            <v>0</v>
          </cell>
          <cell r="E522" t="str">
            <v>No formal educational credential</v>
          </cell>
          <cell r="F522" t="str">
            <v>HS and Below</v>
          </cell>
          <cell r="G522">
            <v>0</v>
          </cell>
          <cell r="H522">
            <v>0</v>
          </cell>
          <cell r="I522">
            <v>0</v>
          </cell>
          <cell r="J522">
            <v>0</v>
          </cell>
          <cell r="K522">
            <v>0</v>
          </cell>
          <cell r="L522">
            <v>0</v>
          </cell>
          <cell r="M522">
            <v>0</v>
          </cell>
          <cell r="N522">
            <v>0</v>
          </cell>
          <cell r="O522">
            <v>0</v>
          </cell>
          <cell r="P522" t="str">
            <v>Not Licensed</v>
          </cell>
          <cell r="Q522">
            <v>0</v>
          </cell>
          <cell r="R522">
            <v>0</v>
          </cell>
        </row>
        <row r="523">
          <cell r="B523" t="str">
            <v>472151</v>
          </cell>
          <cell r="C523" t="str">
            <v>Pipelayers</v>
          </cell>
          <cell r="D523">
            <v>0</v>
          </cell>
          <cell r="E523" t="str">
            <v>No formal educational credential</v>
          </cell>
          <cell r="F523" t="str">
            <v>HS and Below</v>
          </cell>
          <cell r="G523">
            <v>0</v>
          </cell>
          <cell r="H523">
            <v>0</v>
          </cell>
          <cell r="I523">
            <v>0</v>
          </cell>
          <cell r="J523">
            <v>0</v>
          </cell>
          <cell r="K523">
            <v>0</v>
          </cell>
          <cell r="L523">
            <v>0</v>
          </cell>
          <cell r="M523">
            <v>0</v>
          </cell>
          <cell r="N523">
            <v>0</v>
          </cell>
          <cell r="O523">
            <v>0</v>
          </cell>
          <cell r="P523" t="str">
            <v>Not Licensed</v>
          </cell>
          <cell r="Q523">
            <v>0</v>
          </cell>
          <cell r="R523">
            <v>0</v>
          </cell>
        </row>
        <row r="524">
          <cell r="B524" t="str">
            <v>472152</v>
          </cell>
          <cell r="C524" t="str">
            <v>Plumbers, Pipefitters, and Steamfitters</v>
          </cell>
          <cell r="D524">
            <v>0</v>
          </cell>
          <cell r="E524" t="str">
            <v>High school diploma or equivalent</v>
          </cell>
          <cell r="F524" t="str">
            <v>HS and Below</v>
          </cell>
          <cell r="G524">
            <v>74969</v>
          </cell>
          <cell r="H524">
            <v>4</v>
          </cell>
          <cell r="I524">
            <v>225</v>
          </cell>
          <cell r="J524">
            <v>24</v>
          </cell>
          <cell r="K524">
            <v>29</v>
          </cell>
          <cell r="L524">
            <v>7</v>
          </cell>
          <cell r="M524">
            <v>20</v>
          </cell>
          <cell r="N524">
            <v>0</v>
          </cell>
          <cell r="O524">
            <v>23</v>
          </cell>
          <cell r="P524" t="str">
            <v>Licensed</v>
          </cell>
          <cell r="Q524">
            <v>441</v>
          </cell>
          <cell r="R524" t="str">
            <v xml:space="preserve"> 17,394</v>
          </cell>
        </row>
        <row r="525">
          <cell r="B525" t="str">
            <v>472161</v>
          </cell>
          <cell r="C525" t="str">
            <v>Plasterers and Stucco Masons</v>
          </cell>
          <cell r="D525">
            <v>0</v>
          </cell>
          <cell r="E525" t="str">
            <v>No formal educational credential</v>
          </cell>
          <cell r="F525" t="str">
            <v>HS and Below</v>
          </cell>
          <cell r="G525">
            <v>0</v>
          </cell>
          <cell r="H525">
            <v>0</v>
          </cell>
          <cell r="I525">
            <v>0</v>
          </cell>
          <cell r="J525">
            <v>0</v>
          </cell>
          <cell r="K525">
            <v>0</v>
          </cell>
          <cell r="L525">
            <v>0</v>
          </cell>
          <cell r="M525">
            <v>0</v>
          </cell>
          <cell r="N525">
            <v>0</v>
          </cell>
          <cell r="O525">
            <v>0</v>
          </cell>
          <cell r="P525" t="str">
            <v>Not Licensed</v>
          </cell>
          <cell r="Q525">
            <v>0</v>
          </cell>
          <cell r="R525">
            <v>0</v>
          </cell>
        </row>
        <row r="526">
          <cell r="B526" t="str">
            <v>472171</v>
          </cell>
          <cell r="C526" t="str">
            <v>Reinforcing Iron and Rebar Workers</v>
          </cell>
          <cell r="D526">
            <v>0</v>
          </cell>
          <cell r="E526" t="str">
            <v>High school diploma or equivalent</v>
          </cell>
          <cell r="F526" t="str">
            <v>HS and Below</v>
          </cell>
          <cell r="G526">
            <v>0</v>
          </cell>
          <cell r="H526">
            <v>0</v>
          </cell>
          <cell r="I526">
            <v>0</v>
          </cell>
          <cell r="J526">
            <v>0</v>
          </cell>
          <cell r="K526">
            <v>0</v>
          </cell>
          <cell r="L526">
            <v>0</v>
          </cell>
          <cell r="M526">
            <v>0</v>
          </cell>
          <cell r="N526">
            <v>0</v>
          </cell>
          <cell r="O526">
            <v>4</v>
          </cell>
          <cell r="P526" t="str">
            <v>Not Licensed</v>
          </cell>
          <cell r="Q526">
            <v>0</v>
          </cell>
          <cell r="R526">
            <v>0</v>
          </cell>
        </row>
        <row r="527">
          <cell r="B527" t="str">
            <v>472181</v>
          </cell>
          <cell r="C527" t="str">
            <v>Roofers</v>
          </cell>
          <cell r="D527">
            <v>0</v>
          </cell>
          <cell r="E527" t="str">
            <v>No formal educational credential</v>
          </cell>
          <cell r="F527" t="str">
            <v>HS and Below</v>
          </cell>
          <cell r="G527">
            <v>42554</v>
          </cell>
          <cell r="H527">
            <v>0</v>
          </cell>
          <cell r="I527">
            <v>0</v>
          </cell>
          <cell r="J527">
            <v>0</v>
          </cell>
          <cell r="K527">
            <v>0</v>
          </cell>
          <cell r="L527">
            <v>0</v>
          </cell>
          <cell r="M527">
            <v>0</v>
          </cell>
          <cell r="N527">
            <v>0</v>
          </cell>
          <cell r="O527">
            <v>29</v>
          </cell>
          <cell r="P527" t="str">
            <v>Not Licensed</v>
          </cell>
          <cell r="Q527">
            <v>0</v>
          </cell>
          <cell r="R527">
            <v>0</v>
          </cell>
        </row>
        <row r="528">
          <cell r="B528" t="str">
            <v>472211</v>
          </cell>
          <cell r="C528" t="str">
            <v>Sheet Metal Workers</v>
          </cell>
          <cell r="D528">
            <v>0</v>
          </cell>
          <cell r="E528" t="str">
            <v>High school diploma or equivalent</v>
          </cell>
          <cell r="F528" t="str">
            <v>HS and Below</v>
          </cell>
          <cell r="G528">
            <v>72329</v>
          </cell>
          <cell r="H528">
            <v>0</v>
          </cell>
          <cell r="I528">
            <v>0</v>
          </cell>
          <cell r="J528">
            <v>0</v>
          </cell>
          <cell r="K528">
            <v>0</v>
          </cell>
          <cell r="L528">
            <v>0</v>
          </cell>
          <cell r="M528">
            <v>0</v>
          </cell>
          <cell r="N528">
            <v>0</v>
          </cell>
          <cell r="O528">
            <v>22</v>
          </cell>
          <cell r="P528" t="str">
            <v>Licensed</v>
          </cell>
          <cell r="Q528">
            <v>200</v>
          </cell>
          <cell r="R528" t="str">
            <v xml:space="preserve"> 9,502</v>
          </cell>
        </row>
        <row r="529">
          <cell r="B529" t="str">
            <v>472221</v>
          </cell>
          <cell r="C529" t="str">
            <v>Structural Iron and Steel Workers</v>
          </cell>
          <cell r="D529">
            <v>0</v>
          </cell>
          <cell r="E529" t="str">
            <v>High school diploma or equivalent</v>
          </cell>
          <cell r="F529" t="str">
            <v>HS and Below</v>
          </cell>
          <cell r="G529">
            <v>0</v>
          </cell>
          <cell r="H529">
            <v>0</v>
          </cell>
          <cell r="I529">
            <v>0</v>
          </cell>
          <cell r="J529">
            <v>0</v>
          </cell>
          <cell r="K529">
            <v>0</v>
          </cell>
          <cell r="L529">
            <v>0</v>
          </cell>
          <cell r="M529">
            <v>0</v>
          </cell>
          <cell r="N529">
            <v>0</v>
          </cell>
          <cell r="O529">
            <v>10</v>
          </cell>
          <cell r="P529" t="str">
            <v>Not Licensed</v>
          </cell>
          <cell r="Q529">
            <v>0</v>
          </cell>
          <cell r="R529">
            <v>0</v>
          </cell>
        </row>
        <row r="530">
          <cell r="B530" t="str">
            <v>472231</v>
          </cell>
          <cell r="C530" t="str">
            <v>Solar Photovoltaic Installers</v>
          </cell>
          <cell r="D530">
            <v>0</v>
          </cell>
          <cell r="E530" t="str">
            <v>High school diploma or equivalent</v>
          </cell>
          <cell r="F530" t="str">
            <v>HS and Below</v>
          </cell>
          <cell r="G530">
            <v>0</v>
          </cell>
          <cell r="H530">
            <v>0</v>
          </cell>
          <cell r="I530">
            <v>0</v>
          </cell>
          <cell r="J530">
            <v>0</v>
          </cell>
          <cell r="K530">
            <v>0</v>
          </cell>
          <cell r="L530">
            <v>2</v>
          </cell>
          <cell r="M530">
            <v>2</v>
          </cell>
          <cell r="N530">
            <v>0</v>
          </cell>
          <cell r="O530">
            <v>0</v>
          </cell>
          <cell r="P530" t="str">
            <v>Not Licensed</v>
          </cell>
          <cell r="Q530">
            <v>0</v>
          </cell>
          <cell r="R530">
            <v>0</v>
          </cell>
        </row>
        <row r="531">
          <cell r="B531" t="str">
            <v>473011</v>
          </cell>
          <cell r="C531" t="str">
            <v>Helpers--Brickmasons, Blockmasons, Stonemasons, and Tile and Marble Setters</v>
          </cell>
          <cell r="D531">
            <v>0</v>
          </cell>
          <cell r="E531" t="str">
            <v>No formal educational credential</v>
          </cell>
          <cell r="F531" t="str">
            <v>HS and Below</v>
          </cell>
          <cell r="G531">
            <v>0</v>
          </cell>
          <cell r="H531">
            <v>0</v>
          </cell>
          <cell r="I531">
            <v>0</v>
          </cell>
          <cell r="J531">
            <v>0</v>
          </cell>
          <cell r="K531">
            <v>0</v>
          </cell>
          <cell r="L531">
            <v>0</v>
          </cell>
          <cell r="M531">
            <v>0</v>
          </cell>
          <cell r="N531">
            <v>0</v>
          </cell>
          <cell r="O531">
            <v>12</v>
          </cell>
          <cell r="P531" t="str">
            <v>Not Licensed</v>
          </cell>
          <cell r="Q531">
            <v>0</v>
          </cell>
          <cell r="R531">
            <v>0</v>
          </cell>
        </row>
        <row r="532">
          <cell r="B532" t="str">
            <v>473012</v>
          </cell>
          <cell r="C532" t="str">
            <v>Helpers--Carpenters</v>
          </cell>
          <cell r="D532" t="str">
            <v>Carpenter Assistant</v>
          </cell>
          <cell r="E532" t="str">
            <v>No formal educational credential</v>
          </cell>
          <cell r="F532" t="str">
            <v>HS and Below</v>
          </cell>
          <cell r="G532">
            <v>32150</v>
          </cell>
          <cell r="H532">
            <v>0</v>
          </cell>
          <cell r="I532">
            <v>0</v>
          </cell>
          <cell r="J532">
            <v>0</v>
          </cell>
          <cell r="K532">
            <v>0</v>
          </cell>
          <cell r="L532">
            <v>1</v>
          </cell>
          <cell r="M532">
            <v>1</v>
          </cell>
          <cell r="N532">
            <v>0</v>
          </cell>
          <cell r="O532">
            <v>3</v>
          </cell>
          <cell r="P532" t="str">
            <v>Not Licensed</v>
          </cell>
          <cell r="Q532">
            <v>0</v>
          </cell>
          <cell r="R532">
            <v>0</v>
          </cell>
        </row>
        <row r="533">
          <cell r="B533" t="str">
            <v>473013</v>
          </cell>
          <cell r="C533" t="str">
            <v>Helpers--Electricians</v>
          </cell>
          <cell r="D533">
            <v>0</v>
          </cell>
          <cell r="E533" t="str">
            <v>High school diploma or equivalent</v>
          </cell>
          <cell r="F533" t="str">
            <v>HS and Below</v>
          </cell>
          <cell r="G533">
            <v>41395</v>
          </cell>
          <cell r="H533">
            <v>0</v>
          </cell>
          <cell r="I533">
            <v>0</v>
          </cell>
          <cell r="J533">
            <v>0</v>
          </cell>
          <cell r="K533">
            <v>0</v>
          </cell>
          <cell r="L533">
            <v>0</v>
          </cell>
          <cell r="M533">
            <v>0</v>
          </cell>
          <cell r="N533">
            <v>0</v>
          </cell>
          <cell r="O533">
            <v>11</v>
          </cell>
          <cell r="P533" t="str">
            <v>Not Licensed</v>
          </cell>
          <cell r="Q533">
            <v>0</v>
          </cell>
          <cell r="R533">
            <v>0</v>
          </cell>
        </row>
        <row r="534">
          <cell r="B534" t="str">
            <v>473014</v>
          </cell>
          <cell r="C534" t="str">
            <v>Helpers--Painters, Paperhangers, Plasterers, and Stucco Masons</v>
          </cell>
          <cell r="D534">
            <v>0</v>
          </cell>
          <cell r="E534" t="str">
            <v>No formal educational credential</v>
          </cell>
          <cell r="F534" t="str">
            <v>HS and Below</v>
          </cell>
          <cell r="G534">
            <v>0</v>
          </cell>
          <cell r="H534">
            <v>0</v>
          </cell>
          <cell r="I534">
            <v>0</v>
          </cell>
          <cell r="J534">
            <v>0</v>
          </cell>
          <cell r="K534">
            <v>0</v>
          </cell>
          <cell r="L534">
            <v>0</v>
          </cell>
          <cell r="M534">
            <v>0</v>
          </cell>
          <cell r="N534">
            <v>0</v>
          </cell>
          <cell r="O534">
            <v>1</v>
          </cell>
          <cell r="P534" t="str">
            <v>Not Licensed</v>
          </cell>
          <cell r="Q534">
            <v>0</v>
          </cell>
          <cell r="R534">
            <v>0</v>
          </cell>
        </row>
        <row r="535">
          <cell r="B535" t="str">
            <v>473015</v>
          </cell>
          <cell r="C535" t="str">
            <v>Helpers--Pipelayers, Plumbers, Pipefitters, and Steamfitters</v>
          </cell>
          <cell r="D535" t="str">
            <v>Plumber Assistant</v>
          </cell>
          <cell r="E535" t="str">
            <v>High school diploma or equivalent</v>
          </cell>
          <cell r="F535" t="str">
            <v>HS and Below</v>
          </cell>
          <cell r="G535">
            <v>0</v>
          </cell>
          <cell r="H535">
            <v>0</v>
          </cell>
          <cell r="I535">
            <v>0</v>
          </cell>
          <cell r="J535">
            <v>0</v>
          </cell>
          <cell r="K535">
            <v>0</v>
          </cell>
          <cell r="L535">
            <v>0</v>
          </cell>
          <cell r="M535">
            <v>0</v>
          </cell>
          <cell r="N535">
            <v>0</v>
          </cell>
          <cell r="O535">
            <v>0</v>
          </cell>
          <cell r="P535" t="str">
            <v>Licensed</v>
          </cell>
          <cell r="Q535">
            <v>100</v>
          </cell>
          <cell r="R535" t="str">
            <v xml:space="preserve"> 5,294</v>
          </cell>
        </row>
        <row r="536">
          <cell r="B536" t="str">
            <v>473016</v>
          </cell>
          <cell r="C536" t="str">
            <v>Helpers--Roofers</v>
          </cell>
          <cell r="D536">
            <v>0</v>
          </cell>
          <cell r="E536" t="str">
            <v>No formal educational credential</v>
          </cell>
          <cell r="F536" t="str">
            <v>HS and Below</v>
          </cell>
          <cell r="G536">
            <v>0</v>
          </cell>
          <cell r="H536">
            <v>0</v>
          </cell>
          <cell r="I536">
            <v>0</v>
          </cell>
          <cell r="J536">
            <v>0</v>
          </cell>
          <cell r="K536">
            <v>0</v>
          </cell>
          <cell r="L536">
            <v>0</v>
          </cell>
          <cell r="M536">
            <v>0</v>
          </cell>
          <cell r="N536">
            <v>0</v>
          </cell>
          <cell r="O536">
            <v>0</v>
          </cell>
          <cell r="P536" t="str">
            <v>Not Licensed</v>
          </cell>
          <cell r="Q536">
            <v>0</v>
          </cell>
          <cell r="R536">
            <v>0</v>
          </cell>
        </row>
        <row r="537">
          <cell r="B537" t="str">
            <v>474011</v>
          </cell>
          <cell r="C537" t="str">
            <v>Construction and Building Inspectors</v>
          </cell>
          <cell r="D537">
            <v>0</v>
          </cell>
          <cell r="E537" t="str">
            <v>High school diploma or equivalent</v>
          </cell>
          <cell r="F537" t="str">
            <v>HS and Below</v>
          </cell>
          <cell r="G537">
            <v>61040</v>
          </cell>
          <cell r="H537">
            <v>3</v>
          </cell>
          <cell r="I537">
            <v>112</v>
          </cell>
          <cell r="J537">
            <v>11</v>
          </cell>
          <cell r="K537">
            <v>14</v>
          </cell>
          <cell r="L537">
            <v>1</v>
          </cell>
          <cell r="M537">
            <v>9</v>
          </cell>
          <cell r="N537">
            <v>0</v>
          </cell>
          <cell r="O537">
            <v>6</v>
          </cell>
          <cell r="P537" t="str">
            <v>Licensed</v>
          </cell>
          <cell r="Q537">
            <v>11</v>
          </cell>
          <cell r="R537">
            <v>507</v>
          </cell>
        </row>
        <row r="538">
          <cell r="B538" t="str">
            <v>474021</v>
          </cell>
          <cell r="C538" t="str">
            <v>Elevator Installers and Repairers</v>
          </cell>
          <cell r="D538">
            <v>0</v>
          </cell>
          <cell r="E538" t="str">
            <v>High school diploma or equivalent</v>
          </cell>
          <cell r="F538" t="str">
            <v>HS and Below</v>
          </cell>
          <cell r="G538">
            <v>0</v>
          </cell>
          <cell r="H538">
            <v>0</v>
          </cell>
          <cell r="I538">
            <v>0</v>
          </cell>
          <cell r="J538">
            <v>0</v>
          </cell>
          <cell r="K538">
            <v>0</v>
          </cell>
          <cell r="L538">
            <v>0</v>
          </cell>
          <cell r="M538">
            <v>0</v>
          </cell>
          <cell r="N538">
            <v>0</v>
          </cell>
          <cell r="O538">
            <v>0</v>
          </cell>
          <cell r="P538" t="str">
            <v>Not Licensed</v>
          </cell>
          <cell r="Q538">
            <v>0</v>
          </cell>
          <cell r="R538">
            <v>0</v>
          </cell>
        </row>
        <row r="539">
          <cell r="B539" t="str">
            <v>474031</v>
          </cell>
          <cell r="C539" t="str">
            <v>Fence Erectors</v>
          </cell>
          <cell r="D539">
            <v>0</v>
          </cell>
          <cell r="E539" t="str">
            <v>No formal educational credential</v>
          </cell>
          <cell r="F539" t="str">
            <v>HS and Below</v>
          </cell>
          <cell r="G539">
            <v>0</v>
          </cell>
          <cell r="H539">
            <v>0</v>
          </cell>
          <cell r="I539">
            <v>0</v>
          </cell>
          <cell r="J539">
            <v>0</v>
          </cell>
          <cell r="K539">
            <v>0</v>
          </cell>
          <cell r="L539">
            <v>0</v>
          </cell>
          <cell r="M539">
            <v>0</v>
          </cell>
          <cell r="N539">
            <v>0</v>
          </cell>
          <cell r="O539">
            <v>11</v>
          </cell>
          <cell r="P539" t="str">
            <v>Not Licensed</v>
          </cell>
          <cell r="Q539">
            <v>0</v>
          </cell>
          <cell r="R539">
            <v>0</v>
          </cell>
        </row>
        <row r="540">
          <cell r="B540" t="str">
            <v>474041</v>
          </cell>
          <cell r="C540" t="str">
            <v>Hazardous Materials Removal Workers</v>
          </cell>
          <cell r="D540">
            <v>0</v>
          </cell>
          <cell r="E540" t="str">
            <v>High school diploma or equivalent</v>
          </cell>
          <cell r="F540" t="str">
            <v>HS and Below</v>
          </cell>
          <cell r="G540">
            <v>0</v>
          </cell>
          <cell r="H540">
            <v>0</v>
          </cell>
          <cell r="I540">
            <v>0</v>
          </cell>
          <cell r="J540">
            <v>0</v>
          </cell>
          <cell r="K540">
            <v>0</v>
          </cell>
          <cell r="L540">
            <v>0</v>
          </cell>
          <cell r="M540">
            <v>0</v>
          </cell>
          <cell r="N540">
            <v>0</v>
          </cell>
          <cell r="O540">
            <v>0</v>
          </cell>
          <cell r="P540" t="str">
            <v>Not Licensed</v>
          </cell>
          <cell r="Q540">
            <v>0</v>
          </cell>
          <cell r="R540">
            <v>0</v>
          </cell>
        </row>
        <row r="541">
          <cell r="B541" t="str">
            <v>474051</v>
          </cell>
          <cell r="C541" t="str">
            <v>Highway Maintenance Workers</v>
          </cell>
          <cell r="D541">
            <v>0</v>
          </cell>
          <cell r="E541" t="str">
            <v>High school diploma or equivalent</v>
          </cell>
          <cell r="F541" t="str">
            <v>HS and Below</v>
          </cell>
          <cell r="G541">
            <v>46212</v>
          </cell>
          <cell r="H541">
            <v>0</v>
          </cell>
          <cell r="I541">
            <v>0</v>
          </cell>
          <cell r="J541">
            <v>0</v>
          </cell>
          <cell r="K541">
            <v>0</v>
          </cell>
          <cell r="L541">
            <v>0</v>
          </cell>
          <cell r="M541">
            <v>0</v>
          </cell>
          <cell r="N541">
            <v>0</v>
          </cell>
          <cell r="O541">
            <v>4</v>
          </cell>
          <cell r="P541" t="str">
            <v>Not Licensed</v>
          </cell>
          <cell r="Q541">
            <v>0</v>
          </cell>
          <cell r="R541">
            <v>0</v>
          </cell>
        </row>
        <row r="542">
          <cell r="B542" t="str">
            <v>474061</v>
          </cell>
          <cell r="C542" t="str">
            <v>Rail-Track Laying and Maintenance Equipment Operators</v>
          </cell>
          <cell r="D542">
            <v>0</v>
          </cell>
          <cell r="E542" t="str">
            <v>High school diploma or equivalent</v>
          </cell>
          <cell r="F542" t="str">
            <v>HS and Below</v>
          </cell>
          <cell r="G542">
            <v>0</v>
          </cell>
          <cell r="H542">
            <v>0</v>
          </cell>
          <cell r="I542">
            <v>0</v>
          </cell>
          <cell r="J542">
            <v>0</v>
          </cell>
          <cell r="K542">
            <v>0</v>
          </cell>
          <cell r="L542">
            <v>0</v>
          </cell>
          <cell r="M542">
            <v>0</v>
          </cell>
          <cell r="N542">
            <v>0</v>
          </cell>
          <cell r="O542">
            <v>0</v>
          </cell>
          <cell r="P542" t="str">
            <v>Not Licensed</v>
          </cell>
          <cell r="Q542">
            <v>0</v>
          </cell>
          <cell r="R542">
            <v>0</v>
          </cell>
        </row>
        <row r="543">
          <cell r="B543" t="str">
            <v>474071</v>
          </cell>
          <cell r="C543" t="str">
            <v>Septic Tank Servicers and Sewer Pipe Cleaners</v>
          </cell>
          <cell r="D543">
            <v>0</v>
          </cell>
          <cell r="E543" t="str">
            <v>No formal educational credential</v>
          </cell>
          <cell r="F543" t="str">
            <v>HS and Below</v>
          </cell>
          <cell r="G543">
            <v>31219</v>
          </cell>
          <cell r="H543">
            <v>0</v>
          </cell>
          <cell r="I543">
            <v>0</v>
          </cell>
          <cell r="J543">
            <v>0</v>
          </cell>
          <cell r="K543">
            <v>0</v>
          </cell>
          <cell r="L543">
            <v>0</v>
          </cell>
          <cell r="M543">
            <v>0</v>
          </cell>
          <cell r="N543">
            <v>0</v>
          </cell>
          <cell r="O543">
            <v>0</v>
          </cell>
          <cell r="P543" t="str">
            <v>Not Licensed</v>
          </cell>
          <cell r="Q543">
            <v>0</v>
          </cell>
          <cell r="R543">
            <v>0</v>
          </cell>
        </row>
        <row r="544">
          <cell r="B544" t="str">
            <v>474091</v>
          </cell>
          <cell r="C544" t="str">
            <v>Segmental Pavers</v>
          </cell>
          <cell r="D544">
            <v>0</v>
          </cell>
          <cell r="E544">
            <v>0</v>
          </cell>
          <cell r="F544">
            <v>0</v>
          </cell>
          <cell r="G544">
            <v>0</v>
          </cell>
          <cell r="H544">
            <v>0</v>
          </cell>
          <cell r="I544">
            <v>0</v>
          </cell>
          <cell r="J544">
            <v>0</v>
          </cell>
          <cell r="K544">
            <v>0</v>
          </cell>
          <cell r="L544">
            <v>0</v>
          </cell>
          <cell r="M544">
            <v>0</v>
          </cell>
          <cell r="N544">
            <v>0</v>
          </cell>
          <cell r="O544">
            <v>0</v>
          </cell>
          <cell r="P544" t="str">
            <v>Not Licensed</v>
          </cell>
          <cell r="Q544">
            <v>0</v>
          </cell>
          <cell r="R544">
            <v>0</v>
          </cell>
        </row>
        <row r="545">
          <cell r="B545" t="str">
            <v>475011</v>
          </cell>
          <cell r="C545" t="str">
            <v>Derrick Operators, Oil and Gas</v>
          </cell>
          <cell r="D545">
            <v>0</v>
          </cell>
          <cell r="E545">
            <v>0</v>
          </cell>
          <cell r="F545">
            <v>0</v>
          </cell>
          <cell r="G545">
            <v>0</v>
          </cell>
          <cell r="H545">
            <v>0</v>
          </cell>
          <cell r="I545">
            <v>0</v>
          </cell>
          <cell r="J545">
            <v>0</v>
          </cell>
          <cell r="K545">
            <v>0</v>
          </cell>
          <cell r="L545">
            <v>0</v>
          </cell>
          <cell r="M545">
            <v>0</v>
          </cell>
          <cell r="N545">
            <v>0</v>
          </cell>
          <cell r="O545">
            <v>0</v>
          </cell>
          <cell r="P545" t="str">
            <v>Not Licensed</v>
          </cell>
          <cell r="Q545">
            <v>0</v>
          </cell>
          <cell r="R545">
            <v>0</v>
          </cell>
        </row>
        <row r="546">
          <cell r="B546" t="str">
            <v>475012</v>
          </cell>
          <cell r="C546" t="str">
            <v>Rotary Drill Operators, Oil and Gas</v>
          </cell>
          <cell r="D546">
            <v>0</v>
          </cell>
          <cell r="E546">
            <v>0</v>
          </cell>
          <cell r="F546">
            <v>0</v>
          </cell>
          <cell r="G546">
            <v>0</v>
          </cell>
          <cell r="H546">
            <v>0</v>
          </cell>
          <cell r="I546">
            <v>0</v>
          </cell>
          <cell r="J546">
            <v>0</v>
          </cell>
          <cell r="K546">
            <v>0</v>
          </cell>
          <cell r="L546">
            <v>0</v>
          </cell>
          <cell r="M546">
            <v>0</v>
          </cell>
          <cell r="N546">
            <v>0</v>
          </cell>
          <cell r="O546">
            <v>0</v>
          </cell>
          <cell r="P546" t="str">
            <v>Not Licensed</v>
          </cell>
          <cell r="Q546">
            <v>0</v>
          </cell>
          <cell r="R546">
            <v>0</v>
          </cell>
        </row>
        <row r="547">
          <cell r="B547" t="str">
            <v>475013</v>
          </cell>
          <cell r="C547" t="str">
            <v>Service Unit Operators, Oil, Gas, and Mining</v>
          </cell>
          <cell r="D547">
            <v>0</v>
          </cell>
          <cell r="E547">
            <v>0</v>
          </cell>
          <cell r="F547">
            <v>0</v>
          </cell>
          <cell r="G547">
            <v>0</v>
          </cell>
          <cell r="H547">
            <v>0</v>
          </cell>
          <cell r="I547">
            <v>0</v>
          </cell>
          <cell r="J547">
            <v>0</v>
          </cell>
          <cell r="K547">
            <v>0</v>
          </cell>
          <cell r="L547">
            <v>0</v>
          </cell>
          <cell r="M547">
            <v>0</v>
          </cell>
          <cell r="N547">
            <v>0</v>
          </cell>
          <cell r="O547">
            <v>0</v>
          </cell>
          <cell r="P547" t="str">
            <v>Not Licensed</v>
          </cell>
          <cell r="Q547">
            <v>0</v>
          </cell>
          <cell r="R547">
            <v>0</v>
          </cell>
        </row>
        <row r="548">
          <cell r="B548" t="str">
            <v>475021</v>
          </cell>
          <cell r="C548" t="str">
            <v>Earth Drillers, Except Oil and Gas</v>
          </cell>
          <cell r="D548">
            <v>0</v>
          </cell>
          <cell r="E548" t="str">
            <v>High school diploma or equivalent</v>
          </cell>
          <cell r="F548" t="str">
            <v>HS and Below</v>
          </cell>
          <cell r="G548">
            <v>0</v>
          </cell>
          <cell r="H548">
            <v>0</v>
          </cell>
          <cell r="I548">
            <v>0</v>
          </cell>
          <cell r="J548">
            <v>0</v>
          </cell>
          <cell r="K548">
            <v>0</v>
          </cell>
          <cell r="L548">
            <v>0</v>
          </cell>
          <cell r="M548">
            <v>0</v>
          </cell>
          <cell r="N548">
            <v>0</v>
          </cell>
          <cell r="O548">
            <v>1</v>
          </cell>
          <cell r="P548" t="str">
            <v>Not Licensed</v>
          </cell>
          <cell r="Q548">
            <v>0</v>
          </cell>
          <cell r="R548">
            <v>0</v>
          </cell>
        </row>
        <row r="549">
          <cell r="B549" t="str">
            <v>475031</v>
          </cell>
          <cell r="C549" t="str">
            <v>Explosives Workers, Ordnance Handling Experts, and Blasters</v>
          </cell>
          <cell r="D549">
            <v>0</v>
          </cell>
          <cell r="E549" t="str">
            <v>High school diploma or equivalent</v>
          </cell>
          <cell r="F549" t="str">
            <v>HS and Below</v>
          </cell>
          <cell r="G549">
            <v>0</v>
          </cell>
          <cell r="H549">
            <v>0</v>
          </cell>
          <cell r="I549">
            <v>0</v>
          </cell>
          <cell r="J549">
            <v>0</v>
          </cell>
          <cell r="K549">
            <v>0</v>
          </cell>
          <cell r="L549">
            <v>0</v>
          </cell>
          <cell r="M549">
            <v>0</v>
          </cell>
          <cell r="N549">
            <v>0</v>
          </cell>
          <cell r="O549">
            <v>0</v>
          </cell>
          <cell r="P549" t="str">
            <v>Not Licensed</v>
          </cell>
          <cell r="Q549">
            <v>0</v>
          </cell>
          <cell r="R549">
            <v>0</v>
          </cell>
        </row>
        <row r="550">
          <cell r="B550" t="str">
            <v>475041</v>
          </cell>
          <cell r="C550" t="str">
            <v>Continuous Mining Machine Operators</v>
          </cell>
          <cell r="D550">
            <v>0</v>
          </cell>
          <cell r="E550">
            <v>0</v>
          </cell>
          <cell r="F550">
            <v>0</v>
          </cell>
          <cell r="G550">
            <v>0</v>
          </cell>
          <cell r="H550">
            <v>0</v>
          </cell>
          <cell r="I550">
            <v>0</v>
          </cell>
          <cell r="J550">
            <v>0</v>
          </cell>
          <cell r="K550">
            <v>0</v>
          </cell>
          <cell r="L550">
            <v>0</v>
          </cell>
          <cell r="M550">
            <v>0</v>
          </cell>
          <cell r="N550">
            <v>0</v>
          </cell>
          <cell r="O550">
            <v>0</v>
          </cell>
          <cell r="P550" t="str">
            <v>Not Licensed</v>
          </cell>
          <cell r="Q550">
            <v>0</v>
          </cell>
          <cell r="R550">
            <v>0</v>
          </cell>
        </row>
        <row r="551">
          <cell r="B551" t="str">
            <v>475042</v>
          </cell>
          <cell r="C551" t="str">
            <v>Mine Cutting and Channeling Machine Operators</v>
          </cell>
          <cell r="D551">
            <v>0</v>
          </cell>
          <cell r="E551">
            <v>0</v>
          </cell>
          <cell r="F551">
            <v>0</v>
          </cell>
          <cell r="G551">
            <v>0</v>
          </cell>
          <cell r="H551">
            <v>0</v>
          </cell>
          <cell r="I551">
            <v>0</v>
          </cell>
          <cell r="J551">
            <v>0</v>
          </cell>
          <cell r="K551">
            <v>0</v>
          </cell>
          <cell r="L551">
            <v>0</v>
          </cell>
          <cell r="M551">
            <v>0</v>
          </cell>
          <cell r="N551">
            <v>0</v>
          </cell>
          <cell r="O551">
            <v>1</v>
          </cell>
          <cell r="P551" t="str">
            <v>Not Licensed</v>
          </cell>
          <cell r="Q551">
            <v>0</v>
          </cell>
          <cell r="R551">
            <v>0</v>
          </cell>
        </row>
        <row r="552">
          <cell r="B552" t="str">
            <v>475051</v>
          </cell>
          <cell r="C552" t="str">
            <v>Rock Splitters, Quarry</v>
          </cell>
          <cell r="D552">
            <v>0</v>
          </cell>
          <cell r="E552" t="str">
            <v>No formal educational credential</v>
          </cell>
          <cell r="F552" t="str">
            <v>HS and Below</v>
          </cell>
          <cell r="G552">
            <v>0</v>
          </cell>
          <cell r="H552">
            <v>0</v>
          </cell>
          <cell r="I552">
            <v>0</v>
          </cell>
          <cell r="J552">
            <v>0</v>
          </cell>
          <cell r="K552">
            <v>0</v>
          </cell>
          <cell r="L552">
            <v>0</v>
          </cell>
          <cell r="M552">
            <v>0</v>
          </cell>
          <cell r="N552">
            <v>0</v>
          </cell>
          <cell r="O552">
            <v>0</v>
          </cell>
          <cell r="P552" t="str">
            <v>Not Licensed</v>
          </cell>
          <cell r="Q552">
            <v>0</v>
          </cell>
          <cell r="R552">
            <v>0</v>
          </cell>
        </row>
        <row r="553">
          <cell r="B553" t="str">
            <v>475061</v>
          </cell>
          <cell r="C553" t="str">
            <v>Roof Bolters, Mining</v>
          </cell>
          <cell r="D553">
            <v>0</v>
          </cell>
          <cell r="E553">
            <v>0</v>
          </cell>
          <cell r="F553">
            <v>0</v>
          </cell>
          <cell r="G553">
            <v>0</v>
          </cell>
          <cell r="H553">
            <v>0</v>
          </cell>
          <cell r="I553">
            <v>0</v>
          </cell>
          <cell r="J553">
            <v>0</v>
          </cell>
          <cell r="K553">
            <v>0</v>
          </cell>
          <cell r="L553">
            <v>0</v>
          </cell>
          <cell r="M553">
            <v>0</v>
          </cell>
          <cell r="N553">
            <v>0</v>
          </cell>
          <cell r="O553">
            <v>0</v>
          </cell>
          <cell r="P553" t="str">
            <v>Not Licensed</v>
          </cell>
          <cell r="Q553">
            <v>0</v>
          </cell>
          <cell r="R553">
            <v>0</v>
          </cell>
        </row>
        <row r="554">
          <cell r="B554" t="str">
            <v>475071</v>
          </cell>
          <cell r="C554" t="str">
            <v>Roustabouts, Oil and Gas</v>
          </cell>
          <cell r="D554">
            <v>0</v>
          </cell>
          <cell r="E554">
            <v>0</v>
          </cell>
          <cell r="F554">
            <v>0</v>
          </cell>
          <cell r="G554">
            <v>0</v>
          </cell>
          <cell r="H554">
            <v>0</v>
          </cell>
          <cell r="I554">
            <v>0</v>
          </cell>
          <cell r="J554">
            <v>0</v>
          </cell>
          <cell r="K554">
            <v>0</v>
          </cell>
          <cell r="L554">
            <v>8</v>
          </cell>
          <cell r="M554">
            <v>8</v>
          </cell>
          <cell r="N554">
            <v>0</v>
          </cell>
          <cell r="O554">
            <v>0</v>
          </cell>
          <cell r="P554" t="str">
            <v>Not Licensed</v>
          </cell>
          <cell r="Q554">
            <v>0</v>
          </cell>
          <cell r="R554">
            <v>0</v>
          </cell>
        </row>
        <row r="555">
          <cell r="B555" t="str">
            <v>475081</v>
          </cell>
          <cell r="C555" t="str">
            <v>Helpers--Extraction Workers</v>
          </cell>
          <cell r="D555">
            <v>0</v>
          </cell>
          <cell r="E555" t="str">
            <v>High school diploma or equivalent</v>
          </cell>
          <cell r="F555" t="str">
            <v>HS and Below</v>
          </cell>
          <cell r="G555">
            <v>0</v>
          </cell>
          <cell r="H555">
            <v>0</v>
          </cell>
          <cell r="I555">
            <v>0</v>
          </cell>
          <cell r="J555">
            <v>0</v>
          </cell>
          <cell r="K555">
            <v>0</v>
          </cell>
          <cell r="L555">
            <v>0</v>
          </cell>
          <cell r="M555">
            <v>0</v>
          </cell>
          <cell r="N555">
            <v>0</v>
          </cell>
          <cell r="O555">
            <v>0</v>
          </cell>
          <cell r="P555" t="str">
            <v>Not Licensed</v>
          </cell>
          <cell r="Q555">
            <v>0</v>
          </cell>
          <cell r="R555">
            <v>0</v>
          </cell>
        </row>
        <row r="556">
          <cell r="B556" t="str">
            <v>491011</v>
          </cell>
          <cell r="C556" t="str">
            <v>First-Line Supervisors of Mechanics, Installers, and Repairers</v>
          </cell>
          <cell r="D556">
            <v>0</v>
          </cell>
          <cell r="E556" t="str">
            <v>High school diploma or equivalent</v>
          </cell>
          <cell r="F556" t="str">
            <v>HS and Below</v>
          </cell>
          <cell r="G556">
            <v>59284</v>
          </cell>
          <cell r="H556">
            <v>4</v>
          </cell>
          <cell r="I556">
            <v>184</v>
          </cell>
          <cell r="J556">
            <v>17</v>
          </cell>
          <cell r="K556">
            <v>18</v>
          </cell>
          <cell r="L556">
            <v>20</v>
          </cell>
          <cell r="M556">
            <v>18</v>
          </cell>
          <cell r="N556">
            <v>0</v>
          </cell>
          <cell r="O556">
            <v>17</v>
          </cell>
          <cell r="P556" t="str">
            <v>Not Licensed</v>
          </cell>
          <cell r="Q556">
            <v>0</v>
          </cell>
          <cell r="R556">
            <v>0</v>
          </cell>
        </row>
        <row r="557">
          <cell r="B557" t="str">
            <v>492011</v>
          </cell>
          <cell r="C557" t="str">
            <v>Computer, Automated Teller, and Office Machine Repairers</v>
          </cell>
          <cell r="D557">
            <v>0</v>
          </cell>
          <cell r="E557" t="str">
            <v>Some college, no degree</v>
          </cell>
          <cell r="F557" t="str">
            <v>Sub-BA</v>
          </cell>
          <cell r="G557">
            <v>53885</v>
          </cell>
          <cell r="H557">
            <v>0</v>
          </cell>
          <cell r="I557">
            <v>0</v>
          </cell>
          <cell r="J557">
            <v>0</v>
          </cell>
          <cell r="K557">
            <v>0</v>
          </cell>
          <cell r="L557">
            <v>0</v>
          </cell>
          <cell r="M557">
            <v>0</v>
          </cell>
          <cell r="N557">
            <v>0</v>
          </cell>
          <cell r="O557">
            <v>0</v>
          </cell>
          <cell r="P557" t="str">
            <v>Not Licensed</v>
          </cell>
          <cell r="Q557">
            <v>0</v>
          </cell>
          <cell r="R557">
            <v>0</v>
          </cell>
        </row>
        <row r="558">
          <cell r="B558" t="str">
            <v>492021</v>
          </cell>
          <cell r="C558" t="str">
            <v>Radio, Cellular, and Tower Equipment Installers and Repairs</v>
          </cell>
          <cell r="D558">
            <v>0</v>
          </cell>
          <cell r="E558" t="str">
            <v>Associate's degree</v>
          </cell>
          <cell r="F558" t="str">
            <v>Sub-BA</v>
          </cell>
          <cell r="G558">
            <v>0</v>
          </cell>
          <cell r="H558">
            <v>0</v>
          </cell>
          <cell r="I558">
            <v>0</v>
          </cell>
          <cell r="J558">
            <v>0</v>
          </cell>
          <cell r="K558">
            <v>0</v>
          </cell>
          <cell r="L558">
            <v>0</v>
          </cell>
          <cell r="M558">
            <v>0</v>
          </cell>
          <cell r="N558">
            <v>0</v>
          </cell>
          <cell r="O558">
            <v>0</v>
          </cell>
          <cell r="P558" t="str">
            <v>Not Licensed</v>
          </cell>
          <cell r="Q558">
            <v>0</v>
          </cell>
          <cell r="R558">
            <v>0</v>
          </cell>
        </row>
        <row r="559">
          <cell r="B559" t="str">
            <v>492022</v>
          </cell>
          <cell r="C559" t="str">
            <v>Telecommunications Equipment Installers and Repairers, Except Line Installers</v>
          </cell>
          <cell r="D559">
            <v>0</v>
          </cell>
          <cell r="E559" t="str">
            <v>Postsecondary non-degree award</v>
          </cell>
          <cell r="F559" t="str">
            <v>Sub-BA</v>
          </cell>
          <cell r="G559">
            <v>45356</v>
          </cell>
          <cell r="H559">
            <v>0</v>
          </cell>
          <cell r="I559">
            <v>0</v>
          </cell>
          <cell r="J559">
            <v>0</v>
          </cell>
          <cell r="K559">
            <v>0</v>
          </cell>
          <cell r="L559">
            <v>8</v>
          </cell>
          <cell r="M559">
            <v>8</v>
          </cell>
          <cell r="N559">
            <v>0</v>
          </cell>
          <cell r="O559">
            <v>1</v>
          </cell>
          <cell r="P559" t="str">
            <v>Not Licensed</v>
          </cell>
          <cell r="Q559">
            <v>0</v>
          </cell>
          <cell r="R559">
            <v>0</v>
          </cell>
        </row>
        <row r="560">
          <cell r="B560" t="str">
            <v>492091</v>
          </cell>
          <cell r="C560" t="str">
            <v>Avionics Technicians</v>
          </cell>
          <cell r="D560">
            <v>0</v>
          </cell>
          <cell r="E560" t="str">
            <v>Associate's degree</v>
          </cell>
          <cell r="F560" t="str">
            <v>Sub-BA</v>
          </cell>
          <cell r="G560">
            <v>0</v>
          </cell>
          <cell r="H560">
            <v>0</v>
          </cell>
          <cell r="I560">
            <v>0</v>
          </cell>
          <cell r="J560">
            <v>0</v>
          </cell>
          <cell r="K560">
            <v>0</v>
          </cell>
          <cell r="L560">
            <v>2</v>
          </cell>
          <cell r="M560">
            <v>2</v>
          </cell>
          <cell r="N560">
            <v>0</v>
          </cell>
          <cell r="O560">
            <v>0</v>
          </cell>
          <cell r="P560" t="str">
            <v>Not Licensed</v>
          </cell>
          <cell r="Q560">
            <v>0</v>
          </cell>
          <cell r="R560">
            <v>0</v>
          </cell>
        </row>
        <row r="561">
          <cell r="B561" t="str">
            <v>492092</v>
          </cell>
          <cell r="C561" t="str">
            <v>Electric Motor, Power Tool, and Related Repairers</v>
          </cell>
          <cell r="D561">
            <v>0</v>
          </cell>
          <cell r="E561" t="str">
            <v>Postsecondary non-degree award</v>
          </cell>
          <cell r="F561" t="str">
            <v>Sub-BA</v>
          </cell>
          <cell r="G561">
            <v>32571</v>
          </cell>
          <cell r="H561">
            <v>0</v>
          </cell>
          <cell r="I561">
            <v>0</v>
          </cell>
          <cell r="J561">
            <v>0</v>
          </cell>
          <cell r="K561">
            <v>0</v>
          </cell>
          <cell r="L561">
            <v>0</v>
          </cell>
          <cell r="M561">
            <v>0</v>
          </cell>
          <cell r="N561">
            <v>0</v>
          </cell>
          <cell r="O561">
            <v>0</v>
          </cell>
          <cell r="P561" t="str">
            <v>Not Licensed</v>
          </cell>
          <cell r="Q561">
            <v>0</v>
          </cell>
          <cell r="R561">
            <v>0</v>
          </cell>
        </row>
        <row r="562">
          <cell r="B562" t="str">
            <v>492093</v>
          </cell>
          <cell r="C562" t="str">
            <v>Electrical and Electronics Installers and Repairers, Transportation Equipment</v>
          </cell>
          <cell r="D562">
            <v>0</v>
          </cell>
          <cell r="E562" t="str">
            <v>Postsecondary non-degree award</v>
          </cell>
          <cell r="F562" t="str">
            <v>Sub-BA</v>
          </cell>
          <cell r="G562">
            <v>0</v>
          </cell>
          <cell r="H562">
            <v>0</v>
          </cell>
          <cell r="I562">
            <v>0</v>
          </cell>
          <cell r="J562">
            <v>0</v>
          </cell>
          <cell r="K562">
            <v>0</v>
          </cell>
          <cell r="L562">
            <v>0</v>
          </cell>
          <cell r="M562">
            <v>0</v>
          </cell>
          <cell r="N562">
            <v>296</v>
          </cell>
          <cell r="O562">
            <v>0</v>
          </cell>
          <cell r="P562" t="str">
            <v>Not Licensed</v>
          </cell>
          <cell r="Q562">
            <v>0</v>
          </cell>
          <cell r="R562">
            <v>0</v>
          </cell>
        </row>
        <row r="563">
          <cell r="B563" t="str">
            <v>492094</v>
          </cell>
          <cell r="C563" t="str">
            <v>Electrical and Electronics Repairers, Commercial and Industrial Equipment</v>
          </cell>
          <cell r="D563">
            <v>0</v>
          </cell>
          <cell r="E563" t="str">
            <v>Postsecondary non-degree award</v>
          </cell>
          <cell r="F563" t="str">
            <v>Sub-BA</v>
          </cell>
          <cell r="G563">
            <v>56051</v>
          </cell>
          <cell r="H563">
            <v>0</v>
          </cell>
          <cell r="I563">
            <v>0</v>
          </cell>
          <cell r="J563">
            <v>0</v>
          </cell>
          <cell r="K563">
            <v>0</v>
          </cell>
          <cell r="L563">
            <v>0</v>
          </cell>
          <cell r="M563">
            <v>0</v>
          </cell>
          <cell r="N563">
            <v>0</v>
          </cell>
          <cell r="O563">
            <v>0</v>
          </cell>
          <cell r="P563" t="str">
            <v>Not Licensed</v>
          </cell>
          <cell r="Q563">
            <v>0</v>
          </cell>
          <cell r="R563">
            <v>0</v>
          </cell>
        </row>
        <row r="564">
          <cell r="B564" t="str">
            <v>492095</v>
          </cell>
          <cell r="C564" t="str">
            <v>Electrical and Electronics Repairers, Powerhouse, Substation, and Relay</v>
          </cell>
          <cell r="D564">
            <v>0</v>
          </cell>
          <cell r="E564" t="str">
            <v>Postsecondary non-degree award</v>
          </cell>
          <cell r="F564" t="str">
            <v>Sub-BA</v>
          </cell>
          <cell r="G564">
            <v>0</v>
          </cell>
          <cell r="H564">
            <v>0</v>
          </cell>
          <cell r="I564">
            <v>0</v>
          </cell>
          <cell r="J564">
            <v>0</v>
          </cell>
          <cell r="K564">
            <v>0</v>
          </cell>
          <cell r="L564">
            <v>0</v>
          </cell>
          <cell r="M564">
            <v>0</v>
          </cell>
          <cell r="N564">
            <v>0</v>
          </cell>
          <cell r="O564">
            <v>0</v>
          </cell>
          <cell r="P564" t="str">
            <v>Not Licensed</v>
          </cell>
          <cell r="Q564">
            <v>0</v>
          </cell>
          <cell r="R564">
            <v>0</v>
          </cell>
        </row>
        <row r="565">
          <cell r="B565" t="str">
            <v>492096</v>
          </cell>
          <cell r="C565" t="str">
            <v>Electronic Equipment Installers and Repairers, Motor Vehicles</v>
          </cell>
          <cell r="D565">
            <v>0</v>
          </cell>
          <cell r="E565" t="str">
            <v>Postsecondary non-degree award</v>
          </cell>
          <cell r="F565" t="str">
            <v>Sub-BA</v>
          </cell>
          <cell r="G565">
            <v>0</v>
          </cell>
          <cell r="H565">
            <v>0</v>
          </cell>
          <cell r="I565">
            <v>0</v>
          </cell>
          <cell r="J565">
            <v>0</v>
          </cell>
          <cell r="K565">
            <v>0</v>
          </cell>
          <cell r="L565">
            <v>0</v>
          </cell>
          <cell r="M565">
            <v>0</v>
          </cell>
          <cell r="N565">
            <v>0</v>
          </cell>
          <cell r="O565">
            <v>0</v>
          </cell>
          <cell r="P565" t="str">
            <v>Not Licensed</v>
          </cell>
          <cell r="Q565">
            <v>0</v>
          </cell>
          <cell r="R565">
            <v>0</v>
          </cell>
        </row>
        <row r="566">
          <cell r="B566" t="str">
            <v>492097</v>
          </cell>
          <cell r="C566" t="str">
            <v>Electronic Home Entertainment Equipment Installers and Repairers</v>
          </cell>
          <cell r="D566">
            <v>0</v>
          </cell>
          <cell r="E566" t="str">
            <v>Postsecondary non-degree award</v>
          </cell>
          <cell r="F566" t="str">
            <v>Sub-BA</v>
          </cell>
          <cell r="G566">
            <v>0</v>
          </cell>
          <cell r="H566">
            <v>0</v>
          </cell>
          <cell r="I566">
            <v>0</v>
          </cell>
          <cell r="J566">
            <v>0</v>
          </cell>
          <cell r="K566">
            <v>0</v>
          </cell>
          <cell r="L566">
            <v>1</v>
          </cell>
          <cell r="M566">
            <v>1</v>
          </cell>
          <cell r="N566">
            <v>0</v>
          </cell>
          <cell r="O566">
            <v>1</v>
          </cell>
          <cell r="P566" t="str">
            <v>Not Licensed</v>
          </cell>
          <cell r="Q566">
            <v>0</v>
          </cell>
          <cell r="R566">
            <v>0</v>
          </cell>
        </row>
        <row r="567">
          <cell r="B567" t="str">
            <v>492098</v>
          </cell>
          <cell r="C567" t="str">
            <v>Security and Fire Alarm Systems Installers</v>
          </cell>
          <cell r="D567">
            <v>0</v>
          </cell>
          <cell r="E567" t="str">
            <v>High school diploma or equivalent</v>
          </cell>
          <cell r="F567" t="str">
            <v>HS and Below</v>
          </cell>
          <cell r="G567">
            <v>55015</v>
          </cell>
          <cell r="H567">
            <v>0</v>
          </cell>
          <cell r="I567">
            <v>0</v>
          </cell>
          <cell r="J567">
            <v>0</v>
          </cell>
          <cell r="K567">
            <v>0</v>
          </cell>
          <cell r="L567">
            <v>0</v>
          </cell>
          <cell r="M567">
            <v>0</v>
          </cell>
          <cell r="N567">
            <v>0</v>
          </cell>
          <cell r="O567">
            <v>0</v>
          </cell>
          <cell r="P567" t="str">
            <v>Not Licensed</v>
          </cell>
          <cell r="Q567">
            <v>0</v>
          </cell>
          <cell r="R567">
            <v>0</v>
          </cell>
        </row>
        <row r="568">
          <cell r="B568" t="str">
            <v>493011</v>
          </cell>
          <cell r="C568" t="str">
            <v>Aircraft Mechanics and Service Technicians</v>
          </cell>
          <cell r="D568">
            <v>0</v>
          </cell>
          <cell r="E568" t="str">
            <v>Postsecondary non-degree award</v>
          </cell>
          <cell r="F568" t="str">
            <v>Sub-BA</v>
          </cell>
          <cell r="G568">
            <v>0</v>
          </cell>
          <cell r="H568">
            <v>0</v>
          </cell>
          <cell r="I568">
            <v>0</v>
          </cell>
          <cell r="J568">
            <v>0</v>
          </cell>
          <cell r="K568">
            <v>0</v>
          </cell>
          <cell r="L568">
            <v>2</v>
          </cell>
          <cell r="M568">
            <v>2</v>
          </cell>
          <cell r="N568">
            <v>0</v>
          </cell>
          <cell r="O568">
            <v>1</v>
          </cell>
          <cell r="P568" t="str">
            <v>Not Licensed</v>
          </cell>
          <cell r="Q568">
            <v>0</v>
          </cell>
          <cell r="R568">
            <v>0</v>
          </cell>
        </row>
        <row r="569">
          <cell r="B569" t="str">
            <v>493021</v>
          </cell>
          <cell r="C569" t="str">
            <v>Automotive Body and Related Repairers</v>
          </cell>
          <cell r="D569">
            <v>0</v>
          </cell>
          <cell r="E569" t="str">
            <v>High school diploma or equivalent</v>
          </cell>
          <cell r="F569" t="str">
            <v>HS and Below</v>
          </cell>
          <cell r="G569">
            <v>44443</v>
          </cell>
          <cell r="H569">
            <v>0</v>
          </cell>
          <cell r="I569">
            <v>0</v>
          </cell>
          <cell r="J569">
            <v>0</v>
          </cell>
          <cell r="K569">
            <v>0</v>
          </cell>
          <cell r="L569">
            <v>2</v>
          </cell>
          <cell r="M569">
            <v>2</v>
          </cell>
          <cell r="N569">
            <v>0</v>
          </cell>
          <cell r="O569">
            <v>5</v>
          </cell>
          <cell r="P569" t="str">
            <v>Not Licensed</v>
          </cell>
          <cell r="Q569">
            <v>0</v>
          </cell>
          <cell r="R569">
            <v>0</v>
          </cell>
        </row>
        <row r="570">
          <cell r="B570" t="str">
            <v>493022</v>
          </cell>
          <cell r="C570" t="str">
            <v>Automotive Glass Installers and Repairers</v>
          </cell>
          <cell r="D570">
            <v>0</v>
          </cell>
          <cell r="E570" t="str">
            <v>High school diploma or equivalent</v>
          </cell>
          <cell r="F570" t="str">
            <v>HS and Below</v>
          </cell>
          <cell r="G570">
            <v>0</v>
          </cell>
          <cell r="H570">
            <v>0</v>
          </cell>
          <cell r="I570">
            <v>0</v>
          </cell>
          <cell r="J570">
            <v>0</v>
          </cell>
          <cell r="K570">
            <v>0</v>
          </cell>
          <cell r="L570">
            <v>2</v>
          </cell>
          <cell r="M570">
            <v>2</v>
          </cell>
          <cell r="N570">
            <v>0</v>
          </cell>
          <cell r="O570">
            <v>0</v>
          </cell>
          <cell r="P570" t="str">
            <v>Not Licensed</v>
          </cell>
          <cell r="Q570">
            <v>0</v>
          </cell>
          <cell r="R570">
            <v>0</v>
          </cell>
        </row>
        <row r="571">
          <cell r="B571" t="str">
            <v>493023</v>
          </cell>
          <cell r="C571" t="str">
            <v>Automotive Service Technicians and Mechanics</v>
          </cell>
          <cell r="D571" t="str">
            <v>Auto Mechanic Technician</v>
          </cell>
          <cell r="E571" t="str">
            <v>Postsecondary non-degree award</v>
          </cell>
          <cell r="F571" t="str">
            <v>Sub-BA</v>
          </cell>
          <cell r="G571">
            <v>37571</v>
          </cell>
          <cell r="H571">
            <v>3</v>
          </cell>
          <cell r="I571">
            <v>291</v>
          </cell>
          <cell r="J571">
            <v>26</v>
          </cell>
          <cell r="K571">
            <v>30</v>
          </cell>
          <cell r="L571">
            <v>25</v>
          </cell>
          <cell r="M571">
            <v>27</v>
          </cell>
          <cell r="N571">
            <v>0</v>
          </cell>
          <cell r="O571">
            <v>16</v>
          </cell>
          <cell r="P571" t="str">
            <v>Not Licensed</v>
          </cell>
          <cell r="Q571">
            <v>0</v>
          </cell>
          <cell r="R571">
            <v>0</v>
          </cell>
        </row>
        <row r="572">
          <cell r="B572" t="str">
            <v>493031</v>
          </cell>
          <cell r="C572" t="str">
            <v>Bus and Truck Mechanics and Diesel Engine Specialists</v>
          </cell>
          <cell r="D572" t="str">
            <v>Diesel Mechanic Technician</v>
          </cell>
          <cell r="E572" t="str">
            <v>High school diploma or equivalent</v>
          </cell>
          <cell r="F572" t="str">
            <v>HS and Below</v>
          </cell>
          <cell r="G572">
            <v>47643</v>
          </cell>
          <cell r="H572">
            <v>0</v>
          </cell>
          <cell r="I572">
            <v>0</v>
          </cell>
          <cell r="J572">
            <v>0</v>
          </cell>
          <cell r="K572">
            <v>0</v>
          </cell>
          <cell r="L572">
            <v>1</v>
          </cell>
          <cell r="M572">
            <v>1</v>
          </cell>
          <cell r="N572">
            <v>0</v>
          </cell>
          <cell r="O572">
            <v>1</v>
          </cell>
          <cell r="P572" t="str">
            <v>Not Licensed</v>
          </cell>
          <cell r="Q572">
            <v>0</v>
          </cell>
          <cell r="R572">
            <v>0</v>
          </cell>
        </row>
        <row r="573">
          <cell r="B573" t="str">
            <v>493041</v>
          </cell>
          <cell r="C573" t="str">
            <v>Farm Equipment Mechanics and Service Technicians</v>
          </cell>
          <cell r="D573">
            <v>0</v>
          </cell>
          <cell r="E573" t="str">
            <v>High school diploma or equivalent</v>
          </cell>
          <cell r="F573" t="str">
            <v>HS and Below</v>
          </cell>
          <cell r="G573">
            <v>0</v>
          </cell>
          <cell r="H573">
            <v>0</v>
          </cell>
          <cell r="I573">
            <v>0</v>
          </cell>
          <cell r="J573">
            <v>0</v>
          </cell>
          <cell r="K573">
            <v>0</v>
          </cell>
          <cell r="L573">
            <v>3</v>
          </cell>
          <cell r="M573">
            <v>3</v>
          </cell>
          <cell r="N573">
            <v>0</v>
          </cell>
          <cell r="O573">
            <v>0</v>
          </cell>
          <cell r="P573" t="str">
            <v>Not Licensed</v>
          </cell>
          <cell r="Q573">
            <v>0</v>
          </cell>
          <cell r="R573">
            <v>0</v>
          </cell>
        </row>
        <row r="574">
          <cell r="B574" t="str">
            <v>493042</v>
          </cell>
          <cell r="C574" t="str">
            <v>Mobile Heavy Equipment Mechanics, Except Engines</v>
          </cell>
          <cell r="D574">
            <v>0</v>
          </cell>
          <cell r="E574" t="str">
            <v>High school diploma or equivalent</v>
          </cell>
          <cell r="F574" t="str">
            <v>HS and Below</v>
          </cell>
          <cell r="G574">
            <v>58074</v>
          </cell>
          <cell r="H574">
            <v>0</v>
          </cell>
          <cell r="I574">
            <v>0</v>
          </cell>
          <cell r="J574">
            <v>0</v>
          </cell>
          <cell r="K574">
            <v>0</v>
          </cell>
          <cell r="L574">
            <v>6</v>
          </cell>
          <cell r="M574">
            <v>6</v>
          </cell>
          <cell r="N574">
            <v>0</v>
          </cell>
          <cell r="O574">
            <v>2</v>
          </cell>
          <cell r="P574" t="str">
            <v>Not Licensed</v>
          </cell>
          <cell r="Q574">
            <v>0</v>
          </cell>
          <cell r="R574">
            <v>0</v>
          </cell>
        </row>
        <row r="575">
          <cell r="B575" t="str">
            <v>493043</v>
          </cell>
          <cell r="C575" t="str">
            <v>Rail Car Repairers</v>
          </cell>
          <cell r="D575">
            <v>0</v>
          </cell>
          <cell r="E575" t="str">
            <v>High school diploma or equivalent</v>
          </cell>
          <cell r="F575" t="str">
            <v>HS and Below</v>
          </cell>
          <cell r="G575">
            <v>0</v>
          </cell>
          <cell r="H575">
            <v>0</v>
          </cell>
          <cell r="I575">
            <v>0</v>
          </cell>
          <cell r="J575">
            <v>0</v>
          </cell>
          <cell r="K575">
            <v>0</v>
          </cell>
          <cell r="L575">
            <v>0</v>
          </cell>
          <cell r="M575">
            <v>0</v>
          </cell>
          <cell r="N575">
            <v>0</v>
          </cell>
          <cell r="O575">
            <v>0</v>
          </cell>
          <cell r="P575" t="str">
            <v>Not Licensed</v>
          </cell>
          <cell r="Q575">
            <v>0</v>
          </cell>
          <cell r="R575">
            <v>0</v>
          </cell>
        </row>
        <row r="576">
          <cell r="B576" t="str">
            <v>493051</v>
          </cell>
          <cell r="C576" t="str">
            <v>Motorboat Mechanics and Service Technicians</v>
          </cell>
          <cell r="D576">
            <v>0</v>
          </cell>
          <cell r="E576" t="str">
            <v>High school diploma or equivalent</v>
          </cell>
          <cell r="F576" t="str">
            <v>HS and Below</v>
          </cell>
          <cell r="G576">
            <v>0</v>
          </cell>
          <cell r="H576">
            <v>0</v>
          </cell>
          <cell r="I576">
            <v>0</v>
          </cell>
          <cell r="J576">
            <v>0</v>
          </cell>
          <cell r="K576">
            <v>0</v>
          </cell>
          <cell r="L576">
            <v>0</v>
          </cell>
          <cell r="M576">
            <v>0</v>
          </cell>
          <cell r="N576">
            <v>48</v>
          </cell>
          <cell r="O576">
            <v>1</v>
          </cell>
          <cell r="P576" t="str">
            <v>Not Licensed</v>
          </cell>
          <cell r="Q576">
            <v>0</v>
          </cell>
          <cell r="R576">
            <v>0</v>
          </cell>
        </row>
        <row r="577">
          <cell r="B577" t="str">
            <v>493052</v>
          </cell>
          <cell r="C577" t="str">
            <v>Motorcycle Mechanics</v>
          </cell>
          <cell r="D577">
            <v>0</v>
          </cell>
          <cell r="E577" t="str">
            <v>Postsecondary non-degree award</v>
          </cell>
          <cell r="F577" t="str">
            <v>Sub-BA</v>
          </cell>
          <cell r="G577">
            <v>0</v>
          </cell>
          <cell r="H577">
            <v>0</v>
          </cell>
          <cell r="I577">
            <v>0</v>
          </cell>
          <cell r="J577">
            <v>0</v>
          </cell>
          <cell r="K577">
            <v>0</v>
          </cell>
          <cell r="L577">
            <v>0</v>
          </cell>
          <cell r="M577">
            <v>0</v>
          </cell>
          <cell r="N577">
            <v>0</v>
          </cell>
          <cell r="O577">
            <v>2</v>
          </cell>
          <cell r="P577" t="str">
            <v>Not Licensed</v>
          </cell>
          <cell r="Q577">
            <v>0</v>
          </cell>
          <cell r="R577">
            <v>0</v>
          </cell>
        </row>
        <row r="578">
          <cell r="B578" t="str">
            <v>493053</v>
          </cell>
          <cell r="C578" t="str">
            <v>Outdoor Power Equipment and Other Small Engine Mechanics</v>
          </cell>
          <cell r="D578">
            <v>0</v>
          </cell>
          <cell r="E578" t="str">
            <v>High school diploma or equivalent</v>
          </cell>
          <cell r="F578" t="str">
            <v>HS and Below</v>
          </cell>
          <cell r="G578">
            <v>41906</v>
          </cell>
          <cell r="H578">
            <v>0</v>
          </cell>
          <cell r="I578">
            <v>0</v>
          </cell>
          <cell r="J578">
            <v>0</v>
          </cell>
          <cell r="K578">
            <v>0</v>
          </cell>
          <cell r="L578">
            <v>1</v>
          </cell>
          <cell r="M578">
            <v>1</v>
          </cell>
          <cell r="N578">
            <v>0</v>
          </cell>
          <cell r="O578">
            <v>1</v>
          </cell>
          <cell r="P578" t="str">
            <v>Not Licensed</v>
          </cell>
          <cell r="Q578">
            <v>0</v>
          </cell>
          <cell r="R578">
            <v>0</v>
          </cell>
        </row>
        <row r="579">
          <cell r="B579" t="str">
            <v>493091</v>
          </cell>
          <cell r="C579" t="str">
            <v>Bicycle Repairers</v>
          </cell>
          <cell r="D579">
            <v>0</v>
          </cell>
          <cell r="E579" t="str">
            <v>High school diploma or equivalent</v>
          </cell>
          <cell r="F579" t="str">
            <v>HS and Below</v>
          </cell>
          <cell r="G579">
            <v>0</v>
          </cell>
          <cell r="H579">
            <v>0</v>
          </cell>
          <cell r="I579">
            <v>0</v>
          </cell>
          <cell r="J579">
            <v>0</v>
          </cell>
          <cell r="K579">
            <v>0</v>
          </cell>
          <cell r="L579">
            <v>2</v>
          </cell>
          <cell r="M579">
            <v>2</v>
          </cell>
          <cell r="N579">
            <v>0</v>
          </cell>
          <cell r="O579">
            <v>1</v>
          </cell>
          <cell r="P579" t="str">
            <v>Not Licensed</v>
          </cell>
          <cell r="Q579">
            <v>0</v>
          </cell>
          <cell r="R579">
            <v>0</v>
          </cell>
        </row>
        <row r="580">
          <cell r="B580" t="str">
            <v>493092</v>
          </cell>
          <cell r="C580" t="str">
            <v>Recreational Vehicle Service Technicians</v>
          </cell>
          <cell r="D580">
            <v>0</v>
          </cell>
          <cell r="E580" t="str">
            <v>High school diploma or equivalent</v>
          </cell>
          <cell r="F580" t="str">
            <v>HS and Below</v>
          </cell>
          <cell r="G580">
            <v>0</v>
          </cell>
          <cell r="H580">
            <v>0</v>
          </cell>
          <cell r="I580">
            <v>0</v>
          </cell>
          <cell r="J580">
            <v>0</v>
          </cell>
          <cell r="K580">
            <v>0</v>
          </cell>
          <cell r="L580">
            <v>0</v>
          </cell>
          <cell r="M580">
            <v>0</v>
          </cell>
          <cell r="N580">
            <v>0</v>
          </cell>
          <cell r="O580">
            <v>0</v>
          </cell>
          <cell r="P580" t="str">
            <v>Not Licensed</v>
          </cell>
          <cell r="Q580">
            <v>0</v>
          </cell>
          <cell r="R580">
            <v>0</v>
          </cell>
        </row>
        <row r="581">
          <cell r="B581" t="str">
            <v>493093</v>
          </cell>
          <cell r="C581" t="str">
            <v>Tire Repairers and Changers</v>
          </cell>
          <cell r="D581">
            <v>0</v>
          </cell>
          <cell r="E581" t="str">
            <v>High school diploma or equivalent</v>
          </cell>
          <cell r="F581" t="str">
            <v>HS and Below</v>
          </cell>
          <cell r="G581">
            <v>28700</v>
          </cell>
          <cell r="H581">
            <v>0</v>
          </cell>
          <cell r="I581">
            <v>0</v>
          </cell>
          <cell r="J581">
            <v>0</v>
          </cell>
          <cell r="K581">
            <v>0</v>
          </cell>
          <cell r="L581">
            <v>2</v>
          </cell>
          <cell r="M581">
            <v>2</v>
          </cell>
          <cell r="N581">
            <v>0</v>
          </cell>
          <cell r="O581">
            <v>1</v>
          </cell>
          <cell r="P581" t="str">
            <v>Not Licensed</v>
          </cell>
          <cell r="Q581">
            <v>0</v>
          </cell>
          <cell r="R581">
            <v>0</v>
          </cell>
        </row>
        <row r="582">
          <cell r="B582" t="str">
            <v>499011</v>
          </cell>
          <cell r="C582" t="str">
            <v>Mechanical Door Repairers</v>
          </cell>
          <cell r="D582">
            <v>0</v>
          </cell>
          <cell r="E582" t="str">
            <v>High school diploma or equivalent</v>
          </cell>
          <cell r="F582" t="str">
            <v>HS and Below</v>
          </cell>
          <cell r="G582">
            <v>0</v>
          </cell>
          <cell r="H582">
            <v>0</v>
          </cell>
          <cell r="I582">
            <v>0</v>
          </cell>
          <cell r="J582">
            <v>0</v>
          </cell>
          <cell r="K582">
            <v>0</v>
          </cell>
          <cell r="L582">
            <v>0</v>
          </cell>
          <cell r="M582">
            <v>0</v>
          </cell>
          <cell r="N582">
            <v>0</v>
          </cell>
          <cell r="O582">
            <v>0</v>
          </cell>
          <cell r="P582" t="str">
            <v>Not Licensed</v>
          </cell>
          <cell r="Q582">
            <v>0</v>
          </cell>
          <cell r="R582">
            <v>0</v>
          </cell>
        </row>
        <row r="583">
          <cell r="B583" t="str">
            <v>499012</v>
          </cell>
          <cell r="C583" t="str">
            <v>Control and Valve Installers and Repairers, Except Mechanical Door</v>
          </cell>
          <cell r="D583">
            <v>0</v>
          </cell>
          <cell r="E583" t="str">
            <v>High school diploma or equivalent</v>
          </cell>
          <cell r="F583" t="str">
            <v>HS and Below</v>
          </cell>
          <cell r="G583">
            <v>81070</v>
          </cell>
          <cell r="H583">
            <v>0</v>
          </cell>
          <cell r="I583">
            <v>0</v>
          </cell>
          <cell r="J583">
            <v>0</v>
          </cell>
          <cell r="K583">
            <v>0</v>
          </cell>
          <cell r="L583">
            <v>0</v>
          </cell>
          <cell r="M583">
            <v>0</v>
          </cell>
          <cell r="N583">
            <v>0</v>
          </cell>
          <cell r="O583">
            <v>0</v>
          </cell>
          <cell r="P583" t="str">
            <v>Not Licensed</v>
          </cell>
          <cell r="Q583">
            <v>0</v>
          </cell>
          <cell r="R583">
            <v>0</v>
          </cell>
        </row>
        <row r="584">
          <cell r="B584" t="str">
            <v>499021</v>
          </cell>
          <cell r="C584" t="str">
            <v>Heating, Air Conditioning, and Refrigeration Mechanics and Installers</v>
          </cell>
          <cell r="D584" t="str">
            <v>HVAC Technician</v>
          </cell>
          <cell r="E584" t="str">
            <v>Postsecondary non-degree award</v>
          </cell>
          <cell r="F584" t="str">
            <v>Sub-BA</v>
          </cell>
          <cell r="G584">
            <v>55504</v>
          </cell>
          <cell r="H584">
            <v>4</v>
          </cell>
          <cell r="I584">
            <v>211</v>
          </cell>
          <cell r="J584">
            <v>26</v>
          </cell>
          <cell r="K584">
            <v>25</v>
          </cell>
          <cell r="L584">
            <v>8</v>
          </cell>
          <cell r="M584">
            <v>20</v>
          </cell>
          <cell r="N584">
            <v>0</v>
          </cell>
          <cell r="O584">
            <v>11</v>
          </cell>
          <cell r="P584" t="str">
            <v>Not Licensed</v>
          </cell>
          <cell r="Q584">
            <v>0</v>
          </cell>
          <cell r="R584">
            <v>0</v>
          </cell>
        </row>
        <row r="585">
          <cell r="B585" t="str">
            <v>499031</v>
          </cell>
          <cell r="C585" t="str">
            <v>Home Appliance Repairers</v>
          </cell>
          <cell r="D585">
            <v>0</v>
          </cell>
          <cell r="E585" t="str">
            <v>High school diploma or equivalent</v>
          </cell>
          <cell r="F585" t="str">
            <v>HS and Below</v>
          </cell>
          <cell r="G585">
            <v>0</v>
          </cell>
          <cell r="H585">
            <v>0</v>
          </cell>
          <cell r="I585">
            <v>0</v>
          </cell>
          <cell r="J585">
            <v>0</v>
          </cell>
          <cell r="K585">
            <v>0</v>
          </cell>
          <cell r="L585">
            <v>0</v>
          </cell>
          <cell r="M585">
            <v>0</v>
          </cell>
          <cell r="N585">
            <v>0</v>
          </cell>
          <cell r="O585">
            <v>0</v>
          </cell>
          <cell r="P585" t="str">
            <v>Not Licensed</v>
          </cell>
          <cell r="Q585">
            <v>0</v>
          </cell>
          <cell r="R585">
            <v>0</v>
          </cell>
        </row>
        <row r="586">
          <cell r="B586" t="str">
            <v>499041</v>
          </cell>
          <cell r="C586" t="str">
            <v>Industrial Machinery Mechanics</v>
          </cell>
          <cell r="D586" t="str">
            <v>Advanced Manufacturing Technician</v>
          </cell>
          <cell r="E586" t="str">
            <v>High school diploma or equivalent</v>
          </cell>
          <cell r="F586" t="str">
            <v>HS and Below</v>
          </cell>
          <cell r="G586">
            <v>44125</v>
          </cell>
          <cell r="H586">
            <v>0</v>
          </cell>
          <cell r="I586">
            <v>0</v>
          </cell>
          <cell r="J586">
            <v>0</v>
          </cell>
          <cell r="K586">
            <v>0</v>
          </cell>
          <cell r="L586">
            <v>3</v>
          </cell>
          <cell r="M586">
            <v>3</v>
          </cell>
          <cell r="N586">
            <v>0</v>
          </cell>
          <cell r="O586">
            <v>4</v>
          </cell>
          <cell r="P586" t="str">
            <v>Not Licensed</v>
          </cell>
          <cell r="Q586">
            <v>0</v>
          </cell>
          <cell r="R586">
            <v>0</v>
          </cell>
        </row>
        <row r="587">
          <cell r="B587" t="str">
            <v>499043</v>
          </cell>
          <cell r="C587" t="str">
            <v>Maintenance Workers, Machinery</v>
          </cell>
          <cell r="D587">
            <v>0</v>
          </cell>
          <cell r="E587" t="str">
            <v>High school diploma or equivalent</v>
          </cell>
          <cell r="F587" t="str">
            <v>HS and Below</v>
          </cell>
          <cell r="G587">
            <v>0</v>
          </cell>
          <cell r="H587">
            <v>0</v>
          </cell>
          <cell r="I587">
            <v>0</v>
          </cell>
          <cell r="J587">
            <v>0</v>
          </cell>
          <cell r="K587">
            <v>0</v>
          </cell>
          <cell r="L587">
            <v>3</v>
          </cell>
          <cell r="M587">
            <v>3</v>
          </cell>
          <cell r="N587">
            <v>0</v>
          </cell>
          <cell r="O587">
            <v>1</v>
          </cell>
          <cell r="P587" t="str">
            <v>Not Licensed</v>
          </cell>
          <cell r="Q587">
            <v>0</v>
          </cell>
          <cell r="R587">
            <v>0</v>
          </cell>
        </row>
        <row r="588">
          <cell r="B588" t="str">
            <v>499044</v>
          </cell>
          <cell r="C588" t="str">
            <v>Millwrights</v>
          </cell>
          <cell r="D588">
            <v>0</v>
          </cell>
          <cell r="E588" t="str">
            <v>High school diploma or equivalent</v>
          </cell>
          <cell r="F588" t="str">
            <v>HS and Below</v>
          </cell>
          <cell r="G588">
            <v>45812</v>
          </cell>
          <cell r="H588">
            <v>0</v>
          </cell>
          <cell r="I588">
            <v>0</v>
          </cell>
          <cell r="J588">
            <v>0</v>
          </cell>
          <cell r="K588">
            <v>0</v>
          </cell>
          <cell r="L588">
            <v>0</v>
          </cell>
          <cell r="M588">
            <v>0</v>
          </cell>
          <cell r="N588">
            <v>0</v>
          </cell>
          <cell r="O588">
            <v>0</v>
          </cell>
          <cell r="P588" t="str">
            <v>Not Licensed</v>
          </cell>
          <cell r="Q588">
            <v>0</v>
          </cell>
          <cell r="R588">
            <v>0</v>
          </cell>
        </row>
        <row r="589">
          <cell r="B589" t="str">
            <v>499045</v>
          </cell>
          <cell r="C589" t="str">
            <v>Refractory Materials Repairers, Except Brickmasons</v>
          </cell>
          <cell r="D589">
            <v>0</v>
          </cell>
          <cell r="E589">
            <v>0</v>
          </cell>
          <cell r="F589">
            <v>0</v>
          </cell>
          <cell r="G589">
            <v>0</v>
          </cell>
          <cell r="H589">
            <v>0</v>
          </cell>
          <cell r="I589">
            <v>0</v>
          </cell>
          <cell r="J589">
            <v>0</v>
          </cell>
          <cell r="K589">
            <v>0</v>
          </cell>
          <cell r="L589">
            <v>0</v>
          </cell>
          <cell r="M589">
            <v>0</v>
          </cell>
          <cell r="N589">
            <v>0</v>
          </cell>
          <cell r="O589">
            <v>0</v>
          </cell>
          <cell r="P589" t="str">
            <v>Not Licensed</v>
          </cell>
          <cell r="Q589">
            <v>0</v>
          </cell>
          <cell r="R589">
            <v>0</v>
          </cell>
        </row>
        <row r="590">
          <cell r="B590" t="str">
            <v>499051</v>
          </cell>
          <cell r="C590" t="str">
            <v>Electrical Power-Line Installers and Repairers</v>
          </cell>
          <cell r="D590">
            <v>0</v>
          </cell>
          <cell r="E590" t="str">
            <v>High school diploma or equivalent</v>
          </cell>
          <cell r="F590" t="str">
            <v>HS and Below</v>
          </cell>
          <cell r="G590">
            <v>0</v>
          </cell>
          <cell r="H590">
            <v>0</v>
          </cell>
          <cell r="I590">
            <v>0</v>
          </cell>
          <cell r="J590">
            <v>0</v>
          </cell>
          <cell r="K590">
            <v>0</v>
          </cell>
          <cell r="L590">
            <v>3</v>
          </cell>
          <cell r="M590">
            <v>3</v>
          </cell>
          <cell r="N590">
            <v>0</v>
          </cell>
          <cell r="O590">
            <v>0</v>
          </cell>
          <cell r="P590" t="str">
            <v>Not Licensed</v>
          </cell>
          <cell r="Q590">
            <v>0</v>
          </cell>
          <cell r="R590">
            <v>0</v>
          </cell>
        </row>
        <row r="591">
          <cell r="B591" t="str">
            <v>499052</v>
          </cell>
          <cell r="C591" t="str">
            <v>Telecommunications Line Installers and Repairers</v>
          </cell>
          <cell r="D591">
            <v>0</v>
          </cell>
          <cell r="E591" t="str">
            <v>High school diploma or equivalent</v>
          </cell>
          <cell r="F591" t="str">
            <v>HS and Below</v>
          </cell>
          <cell r="G591">
            <v>89676</v>
          </cell>
          <cell r="H591">
            <v>0</v>
          </cell>
          <cell r="I591">
            <v>0</v>
          </cell>
          <cell r="J591">
            <v>0</v>
          </cell>
          <cell r="K591">
            <v>0</v>
          </cell>
          <cell r="L591">
            <v>3</v>
          </cell>
          <cell r="M591">
            <v>3</v>
          </cell>
          <cell r="N591">
            <v>0</v>
          </cell>
          <cell r="O591">
            <v>0</v>
          </cell>
          <cell r="P591" t="str">
            <v>Not Licensed</v>
          </cell>
          <cell r="Q591">
            <v>0</v>
          </cell>
          <cell r="R591">
            <v>0</v>
          </cell>
        </row>
        <row r="592">
          <cell r="B592" t="str">
            <v>499061</v>
          </cell>
          <cell r="C592" t="str">
            <v>Camera and Photographic Equipment Repairers</v>
          </cell>
          <cell r="D592">
            <v>0</v>
          </cell>
          <cell r="E592">
            <v>0</v>
          </cell>
          <cell r="F592">
            <v>0</v>
          </cell>
          <cell r="G592">
            <v>0</v>
          </cell>
          <cell r="H592">
            <v>0</v>
          </cell>
          <cell r="I592">
            <v>0</v>
          </cell>
          <cell r="J592">
            <v>0</v>
          </cell>
          <cell r="K592">
            <v>0</v>
          </cell>
          <cell r="L592">
            <v>0</v>
          </cell>
          <cell r="M592">
            <v>0</v>
          </cell>
          <cell r="N592">
            <v>0</v>
          </cell>
          <cell r="O592">
            <v>0</v>
          </cell>
          <cell r="P592" t="str">
            <v>Not Licensed</v>
          </cell>
          <cell r="Q592">
            <v>0</v>
          </cell>
          <cell r="R592">
            <v>0</v>
          </cell>
        </row>
        <row r="593">
          <cell r="B593" t="str">
            <v>499062</v>
          </cell>
          <cell r="C593" t="str">
            <v>Medical Equipment Repairers</v>
          </cell>
          <cell r="D593">
            <v>0</v>
          </cell>
          <cell r="E593" t="str">
            <v>Associate's degree</v>
          </cell>
          <cell r="F593" t="str">
            <v>Sub-BA</v>
          </cell>
          <cell r="G593">
            <v>0</v>
          </cell>
          <cell r="H593">
            <v>0</v>
          </cell>
          <cell r="I593">
            <v>0</v>
          </cell>
          <cell r="J593">
            <v>0</v>
          </cell>
          <cell r="K593">
            <v>0</v>
          </cell>
          <cell r="L593">
            <v>1</v>
          </cell>
          <cell r="M593">
            <v>1</v>
          </cell>
          <cell r="N593">
            <v>0</v>
          </cell>
          <cell r="O593">
            <v>0</v>
          </cell>
          <cell r="P593" t="str">
            <v>Not Licensed</v>
          </cell>
          <cell r="Q593">
            <v>0</v>
          </cell>
          <cell r="R593">
            <v>0</v>
          </cell>
        </row>
        <row r="594">
          <cell r="B594" t="str">
            <v>499063</v>
          </cell>
          <cell r="C594" t="str">
            <v>Musical Instrument Repairers and Tuners</v>
          </cell>
          <cell r="D594">
            <v>0</v>
          </cell>
          <cell r="E594" t="str">
            <v>High school diploma or equivalent</v>
          </cell>
          <cell r="F594" t="str">
            <v>HS and Below</v>
          </cell>
          <cell r="G594">
            <v>0</v>
          </cell>
          <cell r="H594">
            <v>0</v>
          </cell>
          <cell r="I594">
            <v>0</v>
          </cell>
          <cell r="J594">
            <v>0</v>
          </cell>
          <cell r="K594">
            <v>0</v>
          </cell>
          <cell r="L594">
            <v>0</v>
          </cell>
          <cell r="M594">
            <v>0</v>
          </cell>
          <cell r="N594">
            <v>0</v>
          </cell>
          <cell r="O594">
            <v>0</v>
          </cell>
          <cell r="P594" t="str">
            <v>Not Licensed</v>
          </cell>
          <cell r="Q594">
            <v>0</v>
          </cell>
          <cell r="R594">
            <v>0</v>
          </cell>
        </row>
        <row r="595">
          <cell r="B595" t="str">
            <v>499064</v>
          </cell>
          <cell r="C595" t="str">
            <v>Watch Repairers</v>
          </cell>
          <cell r="D595">
            <v>0</v>
          </cell>
          <cell r="E595">
            <v>0</v>
          </cell>
          <cell r="F595">
            <v>0</v>
          </cell>
          <cell r="G595">
            <v>0</v>
          </cell>
          <cell r="H595">
            <v>0</v>
          </cell>
          <cell r="I595">
            <v>0</v>
          </cell>
          <cell r="J595">
            <v>0</v>
          </cell>
          <cell r="K595">
            <v>0</v>
          </cell>
          <cell r="L595">
            <v>0</v>
          </cell>
          <cell r="M595">
            <v>0</v>
          </cell>
          <cell r="N595">
            <v>0</v>
          </cell>
          <cell r="O595">
            <v>0</v>
          </cell>
          <cell r="P595" t="str">
            <v>Not Licensed</v>
          </cell>
          <cell r="Q595">
            <v>0</v>
          </cell>
          <cell r="R595">
            <v>0</v>
          </cell>
        </row>
        <row r="596">
          <cell r="B596" t="str">
            <v>499071</v>
          </cell>
          <cell r="C596" t="str">
            <v>Maintenance and Repair Workers, General</v>
          </cell>
          <cell r="D596" t="str">
            <v>Building and Maintenance Technician</v>
          </cell>
          <cell r="E596" t="str">
            <v>High school diploma or equivalent</v>
          </cell>
          <cell r="F596" t="str">
            <v>HS and Below</v>
          </cell>
          <cell r="G596">
            <v>37219</v>
          </cell>
          <cell r="H596">
            <v>4</v>
          </cell>
          <cell r="I596">
            <v>633</v>
          </cell>
          <cell r="J596">
            <v>65</v>
          </cell>
          <cell r="K596">
            <v>67</v>
          </cell>
          <cell r="L596">
            <v>65</v>
          </cell>
          <cell r="M596">
            <v>66</v>
          </cell>
          <cell r="N596">
            <v>0</v>
          </cell>
          <cell r="O596">
            <v>33</v>
          </cell>
          <cell r="P596" t="str">
            <v>Not Licensed</v>
          </cell>
          <cell r="Q596">
            <v>0</v>
          </cell>
          <cell r="R596">
            <v>0</v>
          </cell>
        </row>
        <row r="597">
          <cell r="B597" t="str">
            <v>499081</v>
          </cell>
          <cell r="C597" t="str">
            <v>Wind Turbine Service Technicians</v>
          </cell>
          <cell r="D597">
            <v>0</v>
          </cell>
          <cell r="E597">
            <v>0</v>
          </cell>
          <cell r="F597">
            <v>0</v>
          </cell>
          <cell r="G597">
            <v>0</v>
          </cell>
          <cell r="H597">
            <v>0</v>
          </cell>
          <cell r="I597">
            <v>0</v>
          </cell>
          <cell r="J597">
            <v>0</v>
          </cell>
          <cell r="K597">
            <v>0</v>
          </cell>
          <cell r="L597">
            <v>2</v>
          </cell>
          <cell r="M597">
            <v>2</v>
          </cell>
          <cell r="N597">
            <v>0</v>
          </cell>
          <cell r="O597">
            <v>0</v>
          </cell>
          <cell r="P597" t="str">
            <v>Not Licensed</v>
          </cell>
          <cell r="Q597">
            <v>0</v>
          </cell>
          <cell r="R597">
            <v>0</v>
          </cell>
        </row>
        <row r="598">
          <cell r="B598" t="str">
            <v>499091</v>
          </cell>
          <cell r="C598" t="str">
            <v>Coin, Vending, and Amusement Machine Servicers and Repairers</v>
          </cell>
          <cell r="D598">
            <v>0</v>
          </cell>
          <cell r="E598" t="str">
            <v>High school diploma or equivalent</v>
          </cell>
          <cell r="F598" t="str">
            <v>HS and Below</v>
          </cell>
          <cell r="G598">
            <v>0</v>
          </cell>
          <cell r="H598">
            <v>0</v>
          </cell>
          <cell r="I598">
            <v>0</v>
          </cell>
          <cell r="J598">
            <v>0</v>
          </cell>
          <cell r="K598">
            <v>0</v>
          </cell>
          <cell r="L598">
            <v>0</v>
          </cell>
          <cell r="M598">
            <v>0</v>
          </cell>
          <cell r="N598">
            <v>0</v>
          </cell>
          <cell r="O598">
            <v>0</v>
          </cell>
          <cell r="P598" t="str">
            <v>Not Licensed</v>
          </cell>
          <cell r="Q598">
            <v>0</v>
          </cell>
          <cell r="R598">
            <v>0</v>
          </cell>
        </row>
        <row r="599">
          <cell r="B599" t="str">
            <v>499092</v>
          </cell>
          <cell r="C599" t="str">
            <v>Commercial Divers</v>
          </cell>
          <cell r="D599">
            <v>0</v>
          </cell>
          <cell r="E599">
            <v>0</v>
          </cell>
          <cell r="F599">
            <v>0</v>
          </cell>
          <cell r="G599">
            <v>0</v>
          </cell>
          <cell r="H599">
            <v>0</v>
          </cell>
          <cell r="I599">
            <v>0</v>
          </cell>
          <cell r="J599">
            <v>0</v>
          </cell>
          <cell r="K599">
            <v>0</v>
          </cell>
          <cell r="L599">
            <v>0</v>
          </cell>
          <cell r="M599">
            <v>0</v>
          </cell>
          <cell r="N599">
            <v>0</v>
          </cell>
          <cell r="O599">
            <v>1</v>
          </cell>
          <cell r="P599" t="str">
            <v>Not Licensed</v>
          </cell>
          <cell r="Q599">
            <v>0</v>
          </cell>
          <cell r="R599">
            <v>0</v>
          </cell>
        </row>
        <row r="600">
          <cell r="B600" t="str">
            <v>499093</v>
          </cell>
          <cell r="C600" t="str">
            <v>Fabric Menders, Except Garment</v>
          </cell>
          <cell r="D600">
            <v>0</v>
          </cell>
          <cell r="E600">
            <v>0</v>
          </cell>
          <cell r="F600">
            <v>0</v>
          </cell>
          <cell r="G600">
            <v>0</v>
          </cell>
          <cell r="H600">
            <v>0</v>
          </cell>
          <cell r="I600">
            <v>0</v>
          </cell>
          <cell r="J600">
            <v>0</v>
          </cell>
          <cell r="K600">
            <v>0</v>
          </cell>
          <cell r="L600">
            <v>0</v>
          </cell>
          <cell r="M600">
            <v>0</v>
          </cell>
          <cell r="N600">
            <v>0</v>
          </cell>
          <cell r="O600">
            <v>1</v>
          </cell>
          <cell r="P600" t="str">
            <v>Not Licensed</v>
          </cell>
          <cell r="Q600">
            <v>0</v>
          </cell>
          <cell r="R600">
            <v>0</v>
          </cell>
        </row>
        <row r="601">
          <cell r="B601" t="str">
            <v>499094</v>
          </cell>
          <cell r="C601" t="str">
            <v>Locksmiths and Safe Repairers</v>
          </cell>
          <cell r="D601">
            <v>0</v>
          </cell>
          <cell r="E601" t="str">
            <v>High school diploma or equivalent</v>
          </cell>
          <cell r="F601" t="str">
            <v>HS and Below</v>
          </cell>
          <cell r="G601">
            <v>0</v>
          </cell>
          <cell r="H601">
            <v>0</v>
          </cell>
          <cell r="I601">
            <v>0</v>
          </cell>
          <cell r="J601">
            <v>0</v>
          </cell>
          <cell r="K601">
            <v>0</v>
          </cell>
          <cell r="L601">
            <v>0</v>
          </cell>
          <cell r="M601">
            <v>0</v>
          </cell>
          <cell r="N601">
            <v>0</v>
          </cell>
          <cell r="O601">
            <v>0</v>
          </cell>
          <cell r="P601" t="str">
            <v>Not Licensed</v>
          </cell>
          <cell r="Q601">
            <v>0</v>
          </cell>
          <cell r="R601">
            <v>0</v>
          </cell>
        </row>
        <row r="602">
          <cell r="B602" t="str">
            <v>499095</v>
          </cell>
          <cell r="C602" t="str">
            <v>Manufactured Building and Mobile Home Installers</v>
          </cell>
          <cell r="D602">
            <v>0</v>
          </cell>
          <cell r="E602">
            <v>0</v>
          </cell>
          <cell r="F602">
            <v>0</v>
          </cell>
          <cell r="G602">
            <v>0</v>
          </cell>
          <cell r="H602">
            <v>0</v>
          </cell>
          <cell r="I602">
            <v>0</v>
          </cell>
          <cell r="J602">
            <v>0</v>
          </cell>
          <cell r="K602">
            <v>0</v>
          </cell>
          <cell r="L602">
            <v>0</v>
          </cell>
          <cell r="M602">
            <v>0</v>
          </cell>
          <cell r="N602">
            <v>0</v>
          </cell>
          <cell r="O602">
            <v>0</v>
          </cell>
          <cell r="P602" t="str">
            <v>Not Licensed</v>
          </cell>
          <cell r="Q602">
            <v>0</v>
          </cell>
          <cell r="R602">
            <v>0</v>
          </cell>
        </row>
        <row r="603">
          <cell r="B603" t="str">
            <v>499096</v>
          </cell>
          <cell r="C603" t="str">
            <v>Riggers</v>
          </cell>
          <cell r="D603">
            <v>0</v>
          </cell>
          <cell r="E603" t="str">
            <v>High school diploma or equivalent</v>
          </cell>
          <cell r="F603" t="str">
            <v>HS and Below</v>
          </cell>
          <cell r="G603">
            <v>0</v>
          </cell>
          <cell r="H603">
            <v>0</v>
          </cell>
          <cell r="I603">
            <v>0</v>
          </cell>
          <cell r="J603">
            <v>0</v>
          </cell>
          <cell r="K603">
            <v>0</v>
          </cell>
          <cell r="L603">
            <v>0</v>
          </cell>
          <cell r="M603">
            <v>0</v>
          </cell>
          <cell r="N603">
            <v>0</v>
          </cell>
          <cell r="O603">
            <v>0</v>
          </cell>
          <cell r="P603" t="str">
            <v>Not Licensed</v>
          </cell>
          <cell r="Q603">
            <v>0</v>
          </cell>
          <cell r="R603">
            <v>0</v>
          </cell>
        </row>
        <row r="604">
          <cell r="B604" t="str">
            <v>499097</v>
          </cell>
          <cell r="C604" t="str">
            <v>Signal and Track Switch Repairers</v>
          </cell>
          <cell r="D604">
            <v>0</v>
          </cell>
          <cell r="E604" t="str">
            <v>High school diploma or equivalent</v>
          </cell>
          <cell r="F604" t="str">
            <v>HS and Below</v>
          </cell>
          <cell r="G604">
            <v>0</v>
          </cell>
          <cell r="H604">
            <v>0</v>
          </cell>
          <cell r="I604">
            <v>0</v>
          </cell>
          <cell r="J604">
            <v>0</v>
          </cell>
          <cell r="K604">
            <v>0</v>
          </cell>
          <cell r="L604">
            <v>0</v>
          </cell>
          <cell r="M604">
            <v>0</v>
          </cell>
          <cell r="N604">
            <v>0</v>
          </cell>
          <cell r="O604">
            <v>0</v>
          </cell>
          <cell r="P604" t="str">
            <v>Not Licensed</v>
          </cell>
          <cell r="Q604">
            <v>0</v>
          </cell>
          <cell r="R604">
            <v>0</v>
          </cell>
        </row>
        <row r="605">
          <cell r="B605" t="str">
            <v>499098</v>
          </cell>
          <cell r="C605" t="str">
            <v>Helpers--Installation, Maintenance, and Repair Workers</v>
          </cell>
          <cell r="D605">
            <v>0</v>
          </cell>
          <cell r="E605" t="str">
            <v>High school diploma or equivalent</v>
          </cell>
          <cell r="F605" t="str">
            <v>HS and Below</v>
          </cell>
          <cell r="G605">
            <v>25922</v>
          </cell>
          <cell r="H605">
            <v>0</v>
          </cell>
          <cell r="I605">
            <v>0</v>
          </cell>
          <cell r="J605">
            <v>0</v>
          </cell>
          <cell r="K605">
            <v>0</v>
          </cell>
          <cell r="L605">
            <v>1</v>
          </cell>
          <cell r="M605">
            <v>1</v>
          </cell>
          <cell r="N605">
            <v>0</v>
          </cell>
          <cell r="O605">
            <v>2</v>
          </cell>
          <cell r="P605" t="str">
            <v>Not Licensed</v>
          </cell>
          <cell r="Q605">
            <v>0</v>
          </cell>
          <cell r="R605">
            <v>0</v>
          </cell>
        </row>
        <row r="606">
          <cell r="B606" t="str">
            <v>511011</v>
          </cell>
          <cell r="C606" t="str">
            <v>First-Line Supervisors of Production and Operating Workers</v>
          </cell>
          <cell r="D606">
            <v>0</v>
          </cell>
          <cell r="E606" t="str">
            <v>High school diploma or equivalent</v>
          </cell>
          <cell r="F606" t="str">
            <v>HS and Below</v>
          </cell>
          <cell r="G606">
            <v>58788</v>
          </cell>
          <cell r="H606">
            <v>3</v>
          </cell>
          <cell r="I606">
            <v>229</v>
          </cell>
          <cell r="J606">
            <v>22</v>
          </cell>
          <cell r="K606">
            <v>20</v>
          </cell>
          <cell r="L606">
            <v>18</v>
          </cell>
          <cell r="M606">
            <v>20</v>
          </cell>
          <cell r="N606">
            <v>0</v>
          </cell>
          <cell r="O606">
            <v>18</v>
          </cell>
          <cell r="P606" t="str">
            <v>Not Licensed</v>
          </cell>
          <cell r="Q606">
            <v>0</v>
          </cell>
          <cell r="R606">
            <v>0</v>
          </cell>
        </row>
        <row r="607">
          <cell r="B607" t="str">
            <v>512011</v>
          </cell>
          <cell r="C607" t="str">
            <v>Aircraft Structure, Surfaces, Rigging, and Systems Assemblers</v>
          </cell>
          <cell r="D607">
            <v>0</v>
          </cell>
          <cell r="E607">
            <v>0</v>
          </cell>
          <cell r="F607">
            <v>0</v>
          </cell>
          <cell r="G607">
            <v>0</v>
          </cell>
          <cell r="H607">
            <v>0</v>
          </cell>
          <cell r="I607">
            <v>0</v>
          </cell>
          <cell r="J607">
            <v>0</v>
          </cell>
          <cell r="K607">
            <v>0</v>
          </cell>
          <cell r="L607">
            <v>0</v>
          </cell>
          <cell r="M607">
            <v>0</v>
          </cell>
          <cell r="N607">
            <v>0</v>
          </cell>
          <cell r="O607">
            <v>0</v>
          </cell>
          <cell r="P607" t="str">
            <v>Not Licensed</v>
          </cell>
          <cell r="Q607">
            <v>0</v>
          </cell>
          <cell r="R607">
            <v>0</v>
          </cell>
        </row>
        <row r="608">
          <cell r="B608" t="str">
            <v>512021</v>
          </cell>
          <cell r="C608" t="str">
            <v>Coil Winders, Tapers, and Finishers</v>
          </cell>
          <cell r="D608">
            <v>0</v>
          </cell>
          <cell r="E608" t="str">
            <v>High school diploma or equivalent</v>
          </cell>
          <cell r="F608" t="str">
            <v>HS and Below</v>
          </cell>
          <cell r="G608">
            <v>0</v>
          </cell>
          <cell r="H608">
            <v>0</v>
          </cell>
          <cell r="I608">
            <v>0</v>
          </cell>
          <cell r="J608">
            <v>0</v>
          </cell>
          <cell r="K608">
            <v>0</v>
          </cell>
          <cell r="L608">
            <v>0</v>
          </cell>
          <cell r="M608">
            <v>0</v>
          </cell>
          <cell r="N608">
            <v>0</v>
          </cell>
          <cell r="O608">
            <v>0</v>
          </cell>
          <cell r="P608" t="str">
            <v>Not Licensed</v>
          </cell>
          <cell r="Q608">
            <v>0</v>
          </cell>
          <cell r="R608">
            <v>0</v>
          </cell>
        </row>
        <row r="609">
          <cell r="B609" t="str">
            <v>512022</v>
          </cell>
          <cell r="C609" t="str">
            <v>Electrical and Electronic Equipment Assemblers</v>
          </cell>
          <cell r="D609">
            <v>0</v>
          </cell>
          <cell r="E609">
            <v>0</v>
          </cell>
          <cell r="F609">
            <v>0</v>
          </cell>
          <cell r="G609">
            <v>0</v>
          </cell>
          <cell r="H609">
            <v>0</v>
          </cell>
          <cell r="I609">
            <v>0</v>
          </cell>
          <cell r="J609">
            <v>0</v>
          </cell>
          <cell r="K609">
            <v>0</v>
          </cell>
          <cell r="L609">
            <v>0</v>
          </cell>
          <cell r="M609">
            <v>0</v>
          </cell>
          <cell r="N609">
            <v>0</v>
          </cell>
          <cell r="O609">
            <v>0</v>
          </cell>
          <cell r="P609" t="str">
            <v>Not Licensed</v>
          </cell>
          <cell r="Q609">
            <v>0</v>
          </cell>
          <cell r="R609">
            <v>0</v>
          </cell>
        </row>
        <row r="610">
          <cell r="B610" t="str">
            <v>512023</v>
          </cell>
          <cell r="C610" t="str">
            <v>Electromechanical Equipment Assemblers</v>
          </cell>
          <cell r="D610">
            <v>0</v>
          </cell>
          <cell r="E610">
            <v>0</v>
          </cell>
          <cell r="F610">
            <v>0</v>
          </cell>
          <cell r="G610">
            <v>0</v>
          </cell>
          <cell r="H610">
            <v>0</v>
          </cell>
          <cell r="I610">
            <v>0</v>
          </cell>
          <cell r="J610">
            <v>0</v>
          </cell>
          <cell r="K610">
            <v>0</v>
          </cell>
          <cell r="L610">
            <v>0</v>
          </cell>
          <cell r="M610">
            <v>0</v>
          </cell>
          <cell r="N610">
            <v>0</v>
          </cell>
          <cell r="O610">
            <v>0</v>
          </cell>
          <cell r="P610" t="str">
            <v>Not Licensed</v>
          </cell>
          <cell r="Q610">
            <v>0</v>
          </cell>
          <cell r="R610">
            <v>0</v>
          </cell>
        </row>
        <row r="611">
          <cell r="B611" t="str">
            <v>512031</v>
          </cell>
          <cell r="C611" t="str">
            <v>Engine and Other Machine Assemblers</v>
          </cell>
          <cell r="D611">
            <v>0</v>
          </cell>
          <cell r="E611" t="str">
            <v>High school diploma or equivalent</v>
          </cell>
          <cell r="F611" t="str">
            <v>HS and Below</v>
          </cell>
          <cell r="G611">
            <v>0</v>
          </cell>
          <cell r="H611">
            <v>0</v>
          </cell>
          <cell r="I611">
            <v>0</v>
          </cell>
          <cell r="J611">
            <v>0</v>
          </cell>
          <cell r="K611">
            <v>0</v>
          </cell>
          <cell r="L611">
            <v>0</v>
          </cell>
          <cell r="M611">
            <v>0</v>
          </cell>
          <cell r="N611">
            <v>0</v>
          </cell>
          <cell r="O611">
            <v>0</v>
          </cell>
          <cell r="P611" t="str">
            <v>Not Licensed</v>
          </cell>
          <cell r="Q611">
            <v>0</v>
          </cell>
          <cell r="R611">
            <v>0</v>
          </cell>
        </row>
        <row r="612">
          <cell r="B612" t="str">
            <v>512041</v>
          </cell>
          <cell r="C612" t="str">
            <v>Structural Metal Fabricators and Fitters</v>
          </cell>
          <cell r="D612">
            <v>0</v>
          </cell>
          <cell r="E612" t="str">
            <v>High school diploma or equivalent</v>
          </cell>
          <cell r="F612" t="str">
            <v>HS and Below</v>
          </cell>
          <cell r="G612">
            <v>0</v>
          </cell>
          <cell r="H612">
            <v>0</v>
          </cell>
          <cell r="I612">
            <v>0</v>
          </cell>
          <cell r="J612">
            <v>0</v>
          </cell>
          <cell r="K612">
            <v>0</v>
          </cell>
          <cell r="L612">
            <v>0</v>
          </cell>
          <cell r="M612">
            <v>0</v>
          </cell>
          <cell r="N612">
            <v>0</v>
          </cell>
          <cell r="O612">
            <v>8</v>
          </cell>
          <cell r="P612" t="str">
            <v>Not Licensed</v>
          </cell>
          <cell r="Q612">
            <v>0</v>
          </cell>
          <cell r="R612">
            <v>0</v>
          </cell>
        </row>
        <row r="613">
          <cell r="B613" t="str">
            <v>512091</v>
          </cell>
          <cell r="C613" t="str">
            <v>Fiberglass Laminators and Fabricators</v>
          </cell>
          <cell r="D613">
            <v>0</v>
          </cell>
          <cell r="E613" t="str">
            <v>High school diploma or equivalent</v>
          </cell>
          <cell r="F613" t="str">
            <v>HS and Below</v>
          </cell>
          <cell r="G613">
            <v>0</v>
          </cell>
          <cell r="H613">
            <v>0</v>
          </cell>
          <cell r="I613">
            <v>0</v>
          </cell>
          <cell r="J613">
            <v>0</v>
          </cell>
          <cell r="K613">
            <v>0</v>
          </cell>
          <cell r="L613">
            <v>0</v>
          </cell>
          <cell r="M613">
            <v>0</v>
          </cell>
          <cell r="N613">
            <v>0</v>
          </cell>
          <cell r="O613">
            <v>1</v>
          </cell>
          <cell r="P613" t="str">
            <v>Not Licensed</v>
          </cell>
          <cell r="Q613">
            <v>0</v>
          </cell>
          <cell r="R613">
            <v>0</v>
          </cell>
        </row>
        <row r="614">
          <cell r="B614" t="str">
            <v>512092</v>
          </cell>
          <cell r="C614" t="str">
            <v>Team Assemblers</v>
          </cell>
          <cell r="D614">
            <v>0</v>
          </cell>
          <cell r="E614">
            <v>0</v>
          </cell>
          <cell r="F614">
            <v>0</v>
          </cell>
          <cell r="G614">
            <v>34427</v>
          </cell>
          <cell r="H614">
            <v>0</v>
          </cell>
          <cell r="I614">
            <v>0</v>
          </cell>
          <cell r="J614">
            <v>0</v>
          </cell>
          <cell r="K614">
            <v>0</v>
          </cell>
          <cell r="L614">
            <v>6</v>
          </cell>
          <cell r="M614">
            <v>6</v>
          </cell>
          <cell r="N614">
            <v>0</v>
          </cell>
          <cell r="O614">
            <v>7</v>
          </cell>
          <cell r="P614" t="str">
            <v>Not Licensed</v>
          </cell>
          <cell r="Q614">
            <v>0</v>
          </cell>
          <cell r="R614">
            <v>0</v>
          </cell>
        </row>
        <row r="615">
          <cell r="B615" t="str">
            <v>512093</v>
          </cell>
          <cell r="C615" t="str">
            <v>Timing Device Assemblers and Adjusters</v>
          </cell>
          <cell r="D615">
            <v>0</v>
          </cell>
          <cell r="E615">
            <v>0</v>
          </cell>
          <cell r="F615">
            <v>0</v>
          </cell>
          <cell r="G615">
            <v>0</v>
          </cell>
          <cell r="H615">
            <v>0</v>
          </cell>
          <cell r="I615">
            <v>0</v>
          </cell>
          <cell r="J615">
            <v>0</v>
          </cell>
          <cell r="K615">
            <v>0</v>
          </cell>
          <cell r="L615">
            <v>0</v>
          </cell>
          <cell r="M615">
            <v>0</v>
          </cell>
          <cell r="N615">
            <v>0</v>
          </cell>
          <cell r="O615">
            <v>0</v>
          </cell>
          <cell r="P615" t="str">
            <v>Not Licensed</v>
          </cell>
          <cell r="Q615">
            <v>0</v>
          </cell>
          <cell r="R615">
            <v>0</v>
          </cell>
        </row>
        <row r="616">
          <cell r="B616" t="str">
            <v>513011</v>
          </cell>
          <cell r="C616" t="str">
            <v>Bakers</v>
          </cell>
          <cell r="D616">
            <v>0</v>
          </cell>
          <cell r="E616" t="str">
            <v>No formal educational credential</v>
          </cell>
          <cell r="F616" t="str">
            <v>HS and Below</v>
          </cell>
          <cell r="G616">
            <v>31500</v>
          </cell>
          <cell r="H616">
            <v>0</v>
          </cell>
          <cell r="I616">
            <v>0</v>
          </cell>
          <cell r="J616">
            <v>0</v>
          </cell>
          <cell r="K616">
            <v>0</v>
          </cell>
          <cell r="L616">
            <v>8</v>
          </cell>
          <cell r="M616">
            <v>8</v>
          </cell>
          <cell r="N616">
            <v>0</v>
          </cell>
          <cell r="O616">
            <v>3</v>
          </cell>
          <cell r="P616" t="str">
            <v>Not Licensed</v>
          </cell>
          <cell r="Q616">
            <v>0</v>
          </cell>
          <cell r="R616">
            <v>0</v>
          </cell>
        </row>
        <row r="617">
          <cell r="B617" t="str">
            <v>513021</v>
          </cell>
          <cell r="C617" t="str">
            <v>Butchers and Meat Cutters</v>
          </cell>
          <cell r="D617">
            <v>0</v>
          </cell>
          <cell r="E617" t="str">
            <v>No formal educational credential</v>
          </cell>
          <cell r="F617" t="str">
            <v>HS and Below</v>
          </cell>
          <cell r="G617">
            <v>37624</v>
          </cell>
          <cell r="H617">
            <v>0</v>
          </cell>
          <cell r="I617">
            <v>0</v>
          </cell>
          <cell r="J617">
            <v>0</v>
          </cell>
          <cell r="K617">
            <v>0</v>
          </cell>
          <cell r="L617">
            <v>3</v>
          </cell>
          <cell r="M617">
            <v>3</v>
          </cell>
          <cell r="N617">
            <v>0</v>
          </cell>
          <cell r="O617">
            <v>2</v>
          </cell>
          <cell r="P617" t="str">
            <v>Not Licensed</v>
          </cell>
          <cell r="Q617">
            <v>0</v>
          </cell>
          <cell r="R617">
            <v>0</v>
          </cell>
        </row>
        <row r="618">
          <cell r="B618" t="str">
            <v>513022</v>
          </cell>
          <cell r="C618" t="str">
            <v>Meat, Poultry, and Fish Cutters and Trimmers</v>
          </cell>
          <cell r="D618">
            <v>0</v>
          </cell>
          <cell r="E618" t="str">
            <v>No formal educational credential</v>
          </cell>
          <cell r="F618" t="str">
            <v>HS and Below</v>
          </cell>
          <cell r="G618">
            <v>0</v>
          </cell>
          <cell r="H618">
            <v>0</v>
          </cell>
          <cell r="I618">
            <v>0</v>
          </cell>
          <cell r="J618">
            <v>0</v>
          </cell>
          <cell r="K618">
            <v>0</v>
          </cell>
          <cell r="L618">
            <v>0</v>
          </cell>
          <cell r="M618">
            <v>0</v>
          </cell>
          <cell r="N618">
            <v>0</v>
          </cell>
          <cell r="O618">
            <v>0</v>
          </cell>
          <cell r="P618" t="str">
            <v>Not Licensed</v>
          </cell>
          <cell r="Q618">
            <v>0</v>
          </cell>
          <cell r="R618">
            <v>0</v>
          </cell>
        </row>
        <row r="619">
          <cell r="B619" t="str">
            <v>513023</v>
          </cell>
          <cell r="C619" t="str">
            <v>Slaughterers and Meat Packers</v>
          </cell>
          <cell r="D619">
            <v>0</v>
          </cell>
          <cell r="E619" t="str">
            <v>No formal educational credential</v>
          </cell>
          <cell r="F619" t="str">
            <v>HS and Below</v>
          </cell>
          <cell r="G619">
            <v>0</v>
          </cell>
          <cell r="H619">
            <v>0</v>
          </cell>
          <cell r="I619">
            <v>0</v>
          </cell>
          <cell r="J619">
            <v>0</v>
          </cell>
          <cell r="K619">
            <v>0</v>
          </cell>
          <cell r="L619">
            <v>0</v>
          </cell>
          <cell r="M619">
            <v>0</v>
          </cell>
          <cell r="N619">
            <v>0</v>
          </cell>
          <cell r="O619">
            <v>0</v>
          </cell>
          <cell r="P619" t="str">
            <v>Not Licensed</v>
          </cell>
          <cell r="Q619">
            <v>0</v>
          </cell>
          <cell r="R619">
            <v>0</v>
          </cell>
        </row>
        <row r="620">
          <cell r="B620" t="str">
            <v>513091</v>
          </cell>
          <cell r="C620" t="str">
            <v>Food and Tobacco Roasting, Baking, and Drying Machine Operators and Tenders</v>
          </cell>
          <cell r="D620">
            <v>0</v>
          </cell>
          <cell r="E620" t="str">
            <v>No formal educational credential</v>
          </cell>
          <cell r="F620" t="str">
            <v>HS and Below</v>
          </cell>
          <cell r="G620">
            <v>0</v>
          </cell>
          <cell r="H620">
            <v>0</v>
          </cell>
          <cell r="I620">
            <v>0</v>
          </cell>
          <cell r="J620">
            <v>0</v>
          </cell>
          <cell r="K620">
            <v>0</v>
          </cell>
          <cell r="L620">
            <v>0</v>
          </cell>
          <cell r="M620">
            <v>0</v>
          </cell>
          <cell r="N620">
            <v>0</v>
          </cell>
          <cell r="O620">
            <v>0</v>
          </cell>
          <cell r="P620" t="str">
            <v>Not Licensed</v>
          </cell>
          <cell r="Q620">
            <v>0</v>
          </cell>
          <cell r="R620">
            <v>0</v>
          </cell>
        </row>
        <row r="621">
          <cell r="B621" t="str">
            <v>513092</v>
          </cell>
          <cell r="C621" t="str">
            <v>Food Batchmakers</v>
          </cell>
          <cell r="D621">
            <v>0</v>
          </cell>
          <cell r="E621" t="str">
            <v>High school diploma or equivalent</v>
          </cell>
          <cell r="F621" t="str">
            <v>HS and Below</v>
          </cell>
          <cell r="G621">
            <v>0</v>
          </cell>
          <cell r="H621">
            <v>0</v>
          </cell>
          <cell r="I621">
            <v>0</v>
          </cell>
          <cell r="J621">
            <v>0</v>
          </cell>
          <cell r="K621">
            <v>0</v>
          </cell>
          <cell r="L621">
            <v>1</v>
          </cell>
          <cell r="M621">
            <v>1</v>
          </cell>
          <cell r="N621">
            <v>0</v>
          </cell>
          <cell r="O621">
            <v>0</v>
          </cell>
          <cell r="P621" t="str">
            <v>Not Licensed</v>
          </cell>
          <cell r="Q621">
            <v>0</v>
          </cell>
          <cell r="R621">
            <v>0</v>
          </cell>
        </row>
        <row r="622">
          <cell r="B622" t="str">
            <v>513093</v>
          </cell>
          <cell r="C622" t="str">
            <v>Food Cooking Machine Operators and Tenders</v>
          </cell>
          <cell r="D622">
            <v>0</v>
          </cell>
          <cell r="E622" t="str">
            <v>High school diploma or equivalent</v>
          </cell>
          <cell r="F622" t="str">
            <v>HS and Below</v>
          </cell>
          <cell r="G622">
            <v>0</v>
          </cell>
          <cell r="H622">
            <v>0</v>
          </cell>
          <cell r="I622">
            <v>0</v>
          </cell>
          <cell r="J622">
            <v>0</v>
          </cell>
          <cell r="K622">
            <v>0</v>
          </cell>
          <cell r="L622">
            <v>0</v>
          </cell>
          <cell r="M622">
            <v>0</v>
          </cell>
          <cell r="N622">
            <v>0</v>
          </cell>
          <cell r="O622">
            <v>0</v>
          </cell>
          <cell r="P622" t="str">
            <v>Not Licensed</v>
          </cell>
          <cell r="Q622">
            <v>0</v>
          </cell>
          <cell r="R622">
            <v>0</v>
          </cell>
        </row>
        <row r="623">
          <cell r="B623" t="str">
            <v>514011</v>
          </cell>
          <cell r="C623" t="str">
            <v>Computer-Controlled Machine Tool Operators, Metal and Plastic</v>
          </cell>
          <cell r="D623">
            <v>0</v>
          </cell>
          <cell r="E623" t="str">
            <v>High school diploma or equivalent</v>
          </cell>
          <cell r="F623" t="str">
            <v>HS and Below</v>
          </cell>
          <cell r="G623">
            <v>47393</v>
          </cell>
          <cell r="H623">
            <v>0</v>
          </cell>
          <cell r="I623">
            <v>140</v>
          </cell>
          <cell r="J623">
            <v>0</v>
          </cell>
          <cell r="K623">
            <v>17</v>
          </cell>
          <cell r="L623">
            <v>3</v>
          </cell>
          <cell r="M623">
            <v>10</v>
          </cell>
          <cell r="N623">
            <v>0</v>
          </cell>
          <cell r="O623">
            <v>10</v>
          </cell>
          <cell r="P623" t="str">
            <v>Not Licensed</v>
          </cell>
          <cell r="Q623">
            <v>0</v>
          </cell>
          <cell r="R623">
            <v>0</v>
          </cell>
        </row>
        <row r="624">
          <cell r="B624" t="str">
            <v>514012</v>
          </cell>
          <cell r="C624" t="str">
            <v>Computer Numerically Controlled Machine Tool Programmers, Metal and Plastic</v>
          </cell>
          <cell r="D624">
            <v>0</v>
          </cell>
          <cell r="E624" t="str">
            <v>High school diploma or equivalent</v>
          </cell>
          <cell r="F624" t="str">
            <v>HS and Below</v>
          </cell>
          <cell r="G624">
            <v>0</v>
          </cell>
          <cell r="H624">
            <v>0</v>
          </cell>
          <cell r="I624">
            <v>0</v>
          </cell>
          <cell r="J624">
            <v>0</v>
          </cell>
          <cell r="K624">
            <v>0</v>
          </cell>
          <cell r="L624">
            <v>0</v>
          </cell>
          <cell r="M624">
            <v>0</v>
          </cell>
          <cell r="N624">
            <v>0</v>
          </cell>
          <cell r="O624">
            <v>2</v>
          </cell>
          <cell r="P624" t="str">
            <v>Not Licensed</v>
          </cell>
          <cell r="Q624">
            <v>0</v>
          </cell>
          <cell r="R624">
            <v>0</v>
          </cell>
        </row>
        <row r="625">
          <cell r="B625" t="str">
            <v>514021</v>
          </cell>
          <cell r="C625" t="str">
            <v>Extruding and Drawing Machine Setters, Operators, and Tenders, Metal and Plastic</v>
          </cell>
          <cell r="D625">
            <v>0</v>
          </cell>
          <cell r="E625" t="str">
            <v>High school diploma or equivalent</v>
          </cell>
          <cell r="F625" t="str">
            <v>HS and Below</v>
          </cell>
          <cell r="G625">
            <v>0</v>
          </cell>
          <cell r="H625">
            <v>0</v>
          </cell>
          <cell r="I625">
            <v>0</v>
          </cell>
          <cell r="J625">
            <v>0</v>
          </cell>
          <cell r="K625">
            <v>0</v>
          </cell>
          <cell r="L625">
            <v>1</v>
          </cell>
          <cell r="M625">
            <v>1</v>
          </cell>
          <cell r="N625">
            <v>169</v>
          </cell>
          <cell r="O625">
            <v>0</v>
          </cell>
          <cell r="P625" t="str">
            <v>Not Licensed</v>
          </cell>
          <cell r="Q625">
            <v>0</v>
          </cell>
          <cell r="R625">
            <v>0</v>
          </cell>
        </row>
        <row r="626">
          <cell r="B626" t="str">
            <v>514022</v>
          </cell>
          <cell r="C626" t="str">
            <v>Forging Machine Setters, Operators, and Tenders, Metal and Plastic</v>
          </cell>
          <cell r="D626">
            <v>0</v>
          </cell>
          <cell r="E626" t="str">
            <v>High school diploma or equivalent</v>
          </cell>
          <cell r="F626" t="str">
            <v>HS and Below</v>
          </cell>
          <cell r="G626">
            <v>0</v>
          </cell>
          <cell r="H626">
            <v>0</v>
          </cell>
          <cell r="I626">
            <v>0</v>
          </cell>
          <cell r="J626">
            <v>0</v>
          </cell>
          <cell r="K626">
            <v>0</v>
          </cell>
          <cell r="L626">
            <v>0</v>
          </cell>
          <cell r="M626">
            <v>0</v>
          </cell>
          <cell r="N626">
            <v>0</v>
          </cell>
          <cell r="O626">
            <v>0</v>
          </cell>
          <cell r="P626" t="str">
            <v>Not Licensed</v>
          </cell>
          <cell r="Q626">
            <v>0</v>
          </cell>
          <cell r="R626">
            <v>0</v>
          </cell>
        </row>
        <row r="627">
          <cell r="B627" t="str">
            <v>514023</v>
          </cell>
          <cell r="C627" t="str">
            <v>Rolling Machine Setters, Operators, and Tenders, Metal and Plastic</v>
          </cell>
          <cell r="D627">
            <v>0</v>
          </cell>
          <cell r="E627" t="str">
            <v>High school diploma or equivalent</v>
          </cell>
          <cell r="F627" t="str">
            <v>HS and Below</v>
          </cell>
          <cell r="G627">
            <v>0</v>
          </cell>
          <cell r="H627">
            <v>0</v>
          </cell>
          <cell r="I627">
            <v>0</v>
          </cell>
          <cell r="J627">
            <v>0</v>
          </cell>
          <cell r="K627">
            <v>0</v>
          </cell>
          <cell r="L627">
            <v>0</v>
          </cell>
          <cell r="M627">
            <v>0</v>
          </cell>
          <cell r="N627">
            <v>0</v>
          </cell>
          <cell r="O627">
            <v>1</v>
          </cell>
          <cell r="P627" t="str">
            <v>Not Licensed</v>
          </cell>
          <cell r="Q627">
            <v>0</v>
          </cell>
          <cell r="R627">
            <v>0</v>
          </cell>
        </row>
        <row r="628">
          <cell r="B628" t="str">
            <v>514031</v>
          </cell>
          <cell r="C628" t="str">
            <v>Cutting, Punching, and Press Machine Setters, Operators, and Tenders, Metal and Plastic</v>
          </cell>
          <cell r="D628">
            <v>0</v>
          </cell>
          <cell r="E628" t="str">
            <v>High school diploma or equivalent</v>
          </cell>
          <cell r="F628" t="str">
            <v>HS and Below</v>
          </cell>
          <cell r="G628">
            <v>30439</v>
          </cell>
          <cell r="H628">
            <v>0</v>
          </cell>
          <cell r="I628">
            <v>0</v>
          </cell>
          <cell r="J628">
            <v>0</v>
          </cell>
          <cell r="K628">
            <v>0</v>
          </cell>
          <cell r="L628">
            <v>2</v>
          </cell>
          <cell r="M628">
            <v>2</v>
          </cell>
          <cell r="N628">
            <v>0</v>
          </cell>
          <cell r="O628">
            <v>2</v>
          </cell>
          <cell r="P628" t="str">
            <v>Not Licensed</v>
          </cell>
          <cell r="Q628">
            <v>0</v>
          </cell>
          <cell r="R628">
            <v>0</v>
          </cell>
        </row>
        <row r="629">
          <cell r="B629" t="str">
            <v>514032</v>
          </cell>
          <cell r="C629" t="str">
            <v>Drilling and Boring Machine Tool Setters, Operators, and Tenders, Metal and Plastic</v>
          </cell>
          <cell r="D629">
            <v>0</v>
          </cell>
          <cell r="E629" t="str">
            <v>High school diploma or equivalent</v>
          </cell>
          <cell r="F629" t="str">
            <v>HS and Below</v>
          </cell>
          <cell r="G629">
            <v>0</v>
          </cell>
          <cell r="H629">
            <v>0</v>
          </cell>
          <cell r="I629">
            <v>0</v>
          </cell>
          <cell r="J629">
            <v>0</v>
          </cell>
          <cell r="K629">
            <v>0</v>
          </cell>
          <cell r="L629">
            <v>0</v>
          </cell>
          <cell r="M629">
            <v>0</v>
          </cell>
          <cell r="N629">
            <v>0</v>
          </cell>
          <cell r="O629">
            <v>2</v>
          </cell>
          <cell r="P629" t="str">
            <v>Not Licensed</v>
          </cell>
          <cell r="Q629">
            <v>0</v>
          </cell>
          <cell r="R629">
            <v>0</v>
          </cell>
        </row>
        <row r="630">
          <cell r="B630" t="str">
            <v>514033</v>
          </cell>
          <cell r="C630" t="str">
            <v>Grinding, Lapping, Polishing, and Buffing Machine Tool Setters, Operators, and Tenders, Metal and Plastic</v>
          </cell>
          <cell r="D630">
            <v>0</v>
          </cell>
          <cell r="E630" t="str">
            <v>High school diploma or equivalent</v>
          </cell>
          <cell r="F630" t="str">
            <v>HS and Below</v>
          </cell>
          <cell r="G630">
            <v>0</v>
          </cell>
          <cell r="H630">
            <v>0</v>
          </cell>
          <cell r="I630">
            <v>0</v>
          </cell>
          <cell r="J630">
            <v>0</v>
          </cell>
          <cell r="K630">
            <v>0</v>
          </cell>
          <cell r="L630">
            <v>0</v>
          </cell>
          <cell r="M630">
            <v>0</v>
          </cell>
          <cell r="N630">
            <v>0</v>
          </cell>
          <cell r="O630">
            <v>0</v>
          </cell>
          <cell r="P630" t="str">
            <v>Not Licensed</v>
          </cell>
          <cell r="Q630">
            <v>0</v>
          </cell>
          <cell r="R630">
            <v>0</v>
          </cell>
        </row>
        <row r="631">
          <cell r="B631" t="str">
            <v>514034</v>
          </cell>
          <cell r="C631" t="str">
            <v>Lathe and Turning Machine Tool Setters, Operators, and Tenders, Metal and Plastic</v>
          </cell>
          <cell r="D631">
            <v>0</v>
          </cell>
          <cell r="E631" t="str">
            <v>High school diploma or equivalent</v>
          </cell>
          <cell r="F631" t="str">
            <v>HS and Below</v>
          </cell>
          <cell r="G631">
            <v>0</v>
          </cell>
          <cell r="H631">
            <v>0</v>
          </cell>
          <cell r="I631">
            <v>0</v>
          </cell>
          <cell r="J631">
            <v>0</v>
          </cell>
          <cell r="K631">
            <v>0</v>
          </cell>
          <cell r="L631">
            <v>0</v>
          </cell>
          <cell r="M631">
            <v>0</v>
          </cell>
          <cell r="N631">
            <v>0</v>
          </cell>
          <cell r="O631">
            <v>2</v>
          </cell>
          <cell r="P631" t="str">
            <v>Not Licensed</v>
          </cell>
          <cell r="Q631">
            <v>0</v>
          </cell>
          <cell r="R631">
            <v>0</v>
          </cell>
        </row>
        <row r="632">
          <cell r="B632" t="str">
            <v>514035</v>
          </cell>
          <cell r="C632" t="str">
            <v>Milling and Planing Machine Setters, Operators, and Tenders, Metal and Plastic</v>
          </cell>
          <cell r="D632">
            <v>0</v>
          </cell>
          <cell r="E632" t="str">
            <v>High school diploma or equivalent</v>
          </cell>
          <cell r="F632" t="str">
            <v>HS and Below</v>
          </cell>
          <cell r="G632">
            <v>0</v>
          </cell>
          <cell r="H632">
            <v>0</v>
          </cell>
          <cell r="I632">
            <v>0</v>
          </cell>
          <cell r="J632">
            <v>0</v>
          </cell>
          <cell r="K632">
            <v>0</v>
          </cell>
          <cell r="L632">
            <v>0</v>
          </cell>
          <cell r="M632">
            <v>0</v>
          </cell>
          <cell r="N632">
            <v>0</v>
          </cell>
          <cell r="O632">
            <v>1</v>
          </cell>
          <cell r="P632" t="str">
            <v>Not Licensed</v>
          </cell>
          <cell r="Q632">
            <v>0</v>
          </cell>
          <cell r="R632">
            <v>0</v>
          </cell>
        </row>
        <row r="633">
          <cell r="B633" t="str">
            <v>514041</v>
          </cell>
          <cell r="C633" t="str">
            <v>Machinists</v>
          </cell>
          <cell r="D633">
            <v>0</v>
          </cell>
          <cell r="E633" t="str">
            <v>High school diploma or equivalent</v>
          </cell>
          <cell r="F633" t="str">
            <v>HS and Below</v>
          </cell>
          <cell r="G633">
            <v>40644</v>
          </cell>
          <cell r="H633">
            <v>3</v>
          </cell>
          <cell r="I633">
            <v>224</v>
          </cell>
          <cell r="J633">
            <v>30</v>
          </cell>
          <cell r="K633">
            <v>20</v>
          </cell>
          <cell r="L633">
            <v>11</v>
          </cell>
          <cell r="M633">
            <v>20</v>
          </cell>
          <cell r="N633">
            <v>0</v>
          </cell>
          <cell r="O633">
            <v>13</v>
          </cell>
          <cell r="P633" t="str">
            <v>Not Licensed</v>
          </cell>
          <cell r="Q633">
            <v>0</v>
          </cell>
          <cell r="R633">
            <v>0</v>
          </cell>
        </row>
        <row r="634">
          <cell r="B634" t="str">
            <v>514051</v>
          </cell>
          <cell r="C634" t="str">
            <v>Metal-Refining Furnace Operators and Tenders</v>
          </cell>
          <cell r="D634">
            <v>0</v>
          </cell>
          <cell r="E634" t="str">
            <v>High school diploma or equivalent</v>
          </cell>
          <cell r="F634" t="str">
            <v>HS and Below</v>
          </cell>
          <cell r="G634">
            <v>0</v>
          </cell>
          <cell r="H634">
            <v>0</v>
          </cell>
          <cell r="I634">
            <v>0</v>
          </cell>
          <cell r="J634">
            <v>0</v>
          </cell>
          <cell r="K634">
            <v>0</v>
          </cell>
          <cell r="L634">
            <v>0</v>
          </cell>
          <cell r="M634">
            <v>0</v>
          </cell>
          <cell r="N634">
            <v>0</v>
          </cell>
          <cell r="O634">
            <v>0</v>
          </cell>
          <cell r="P634" t="str">
            <v>Not Licensed</v>
          </cell>
          <cell r="Q634">
            <v>0</v>
          </cell>
          <cell r="R634">
            <v>0</v>
          </cell>
        </row>
        <row r="635">
          <cell r="B635" t="str">
            <v>514052</v>
          </cell>
          <cell r="C635" t="str">
            <v>Pourers and Casters, Metal</v>
          </cell>
          <cell r="D635">
            <v>0</v>
          </cell>
          <cell r="E635" t="str">
            <v>High school diploma or equivalent</v>
          </cell>
          <cell r="F635" t="str">
            <v>HS and Below</v>
          </cell>
          <cell r="G635">
            <v>0</v>
          </cell>
          <cell r="H635">
            <v>0</v>
          </cell>
          <cell r="I635">
            <v>0</v>
          </cell>
          <cell r="J635">
            <v>0</v>
          </cell>
          <cell r="K635">
            <v>0</v>
          </cell>
          <cell r="L635">
            <v>0</v>
          </cell>
          <cell r="M635">
            <v>0</v>
          </cell>
          <cell r="N635">
            <v>0</v>
          </cell>
          <cell r="O635">
            <v>0</v>
          </cell>
          <cell r="P635" t="str">
            <v>Not Licensed</v>
          </cell>
          <cell r="Q635">
            <v>0</v>
          </cell>
          <cell r="R635">
            <v>0</v>
          </cell>
        </row>
        <row r="636">
          <cell r="B636" t="str">
            <v>514061</v>
          </cell>
          <cell r="C636" t="str">
            <v>Model Makers, Metal and Plastic</v>
          </cell>
          <cell r="D636">
            <v>0</v>
          </cell>
          <cell r="E636" t="str">
            <v>High school diploma or equivalent</v>
          </cell>
          <cell r="F636" t="str">
            <v>HS and Below</v>
          </cell>
          <cell r="G636">
            <v>0</v>
          </cell>
          <cell r="H636">
            <v>0</v>
          </cell>
          <cell r="I636">
            <v>0</v>
          </cell>
          <cell r="J636">
            <v>0</v>
          </cell>
          <cell r="K636">
            <v>0</v>
          </cell>
          <cell r="L636">
            <v>0</v>
          </cell>
          <cell r="M636">
            <v>0</v>
          </cell>
          <cell r="N636">
            <v>0</v>
          </cell>
          <cell r="O636">
            <v>0</v>
          </cell>
          <cell r="P636" t="str">
            <v>Not Licensed</v>
          </cell>
          <cell r="Q636">
            <v>0</v>
          </cell>
          <cell r="R636">
            <v>0</v>
          </cell>
        </row>
        <row r="637">
          <cell r="B637" t="str">
            <v>514062</v>
          </cell>
          <cell r="C637" t="str">
            <v>Patternmakers, Metal and Plastic</v>
          </cell>
          <cell r="D637">
            <v>0</v>
          </cell>
          <cell r="E637" t="str">
            <v>High school diploma or equivalent</v>
          </cell>
          <cell r="F637" t="str">
            <v>HS and Below</v>
          </cell>
          <cell r="G637">
            <v>0</v>
          </cell>
          <cell r="H637">
            <v>0</v>
          </cell>
          <cell r="I637">
            <v>0</v>
          </cell>
          <cell r="J637">
            <v>0</v>
          </cell>
          <cell r="K637">
            <v>0</v>
          </cell>
          <cell r="L637">
            <v>0</v>
          </cell>
          <cell r="M637">
            <v>0</v>
          </cell>
          <cell r="N637">
            <v>0</v>
          </cell>
          <cell r="O637">
            <v>0</v>
          </cell>
          <cell r="P637" t="str">
            <v>Not Licensed</v>
          </cell>
          <cell r="Q637">
            <v>0</v>
          </cell>
          <cell r="R637">
            <v>0</v>
          </cell>
        </row>
        <row r="638">
          <cell r="B638" t="str">
            <v>514071</v>
          </cell>
          <cell r="C638" t="str">
            <v>Foundry Mold and Coremakers</v>
          </cell>
          <cell r="D638">
            <v>0</v>
          </cell>
          <cell r="E638" t="str">
            <v>High school diploma or equivalent</v>
          </cell>
          <cell r="F638" t="str">
            <v>HS and Below</v>
          </cell>
          <cell r="G638">
            <v>0</v>
          </cell>
          <cell r="H638">
            <v>0</v>
          </cell>
          <cell r="I638">
            <v>0</v>
          </cell>
          <cell r="J638">
            <v>0</v>
          </cell>
          <cell r="K638">
            <v>0</v>
          </cell>
          <cell r="L638">
            <v>0</v>
          </cell>
          <cell r="M638">
            <v>0</v>
          </cell>
          <cell r="N638">
            <v>0</v>
          </cell>
          <cell r="O638">
            <v>0</v>
          </cell>
          <cell r="P638" t="str">
            <v>Not Licensed</v>
          </cell>
          <cell r="Q638">
            <v>0</v>
          </cell>
          <cell r="R638">
            <v>0</v>
          </cell>
        </row>
        <row r="639">
          <cell r="B639" t="str">
            <v>514072</v>
          </cell>
          <cell r="C639" t="str">
            <v>Molding, Coremaking, and Casting Machine Setters, Operators, and Tenders, Metal and Plastic</v>
          </cell>
          <cell r="D639">
            <v>0</v>
          </cell>
          <cell r="E639" t="str">
            <v>High school diploma or equivalent</v>
          </cell>
          <cell r="F639" t="str">
            <v>HS and Below</v>
          </cell>
          <cell r="G639">
            <v>29449</v>
          </cell>
          <cell r="H639">
            <v>2</v>
          </cell>
          <cell r="I639">
            <v>200</v>
          </cell>
          <cell r="J639">
            <v>20</v>
          </cell>
          <cell r="K639">
            <v>21</v>
          </cell>
          <cell r="L639">
            <v>0</v>
          </cell>
          <cell r="M639">
            <v>21</v>
          </cell>
          <cell r="N639">
            <v>0</v>
          </cell>
          <cell r="O639">
            <v>4</v>
          </cell>
          <cell r="P639" t="str">
            <v>Not Licensed</v>
          </cell>
          <cell r="Q639">
            <v>0</v>
          </cell>
          <cell r="R639">
            <v>0</v>
          </cell>
        </row>
        <row r="640">
          <cell r="B640" t="str">
            <v>514081</v>
          </cell>
          <cell r="C640" t="str">
            <v>Multiple Machine Tool Setters, Operators, and Tenders, Metal and Plastic</v>
          </cell>
          <cell r="D640">
            <v>0</v>
          </cell>
          <cell r="E640" t="str">
            <v>High school diploma or equivalent</v>
          </cell>
          <cell r="F640" t="str">
            <v>HS and Below</v>
          </cell>
          <cell r="G640">
            <v>0</v>
          </cell>
          <cell r="H640">
            <v>0</v>
          </cell>
          <cell r="I640">
            <v>0</v>
          </cell>
          <cell r="J640">
            <v>0</v>
          </cell>
          <cell r="K640">
            <v>0</v>
          </cell>
          <cell r="L640">
            <v>0</v>
          </cell>
          <cell r="M640">
            <v>0</v>
          </cell>
          <cell r="N640">
            <v>0</v>
          </cell>
          <cell r="O640">
            <v>0</v>
          </cell>
          <cell r="P640" t="str">
            <v>Not Licensed</v>
          </cell>
          <cell r="Q640">
            <v>0</v>
          </cell>
          <cell r="R640">
            <v>0</v>
          </cell>
        </row>
        <row r="641">
          <cell r="B641" t="str">
            <v>514111</v>
          </cell>
          <cell r="C641" t="str">
            <v>Tool and Die Makers</v>
          </cell>
          <cell r="D641">
            <v>0</v>
          </cell>
          <cell r="E641" t="str">
            <v>High school diploma or equivalent</v>
          </cell>
          <cell r="F641" t="str">
            <v>HS and Below</v>
          </cell>
          <cell r="G641">
            <v>54774</v>
          </cell>
          <cell r="H641">
            <v>0</v>
          </cell>
          <cell r="I641">
            <v>0</v>
          </cell>
          <cell r="J641">
            <v>0</v>
          </cell>
          <cell r="K641">
            <v>0</v>
          </cell>
          <cell r="L641">
            <v>0</v>
          </cell>
          <cell r="M641">
            <v>0</v>
          </cell>
          <cell r="N641">
            <v>0</v>
          </cell>
          <cell r="O641">
            <v>11</v>
          </cell>
          <cell r="P641" t="str">
            <v>Not Licensed</v>
          </cell>
          <cell r="Q641">
            <v>0</v>
          </cell>
          <cell r="R641">
            <v>0</v>
          </cell>
        </row>
        <row r="642">
          <cell r="B642" t="str">
            <v>514121</v>
          </cell>
          <cell r="C642" t="str">
            <v>Welders, Cutters, Solderers, and Brazers</v>
          </cell>
          <cell r="D642">
            <v>0</v>
          </cell>
          <cell r="E642" t="str">
            <v>High school diploma or equivalent</v>
          </cell>
          <cell r="F642" t="str">
            <v>HS and Below</v>
          </cell>
          <cell r="G642">
            <v>51442</v>
          </cell>
          <cell r="H642">
            <v>0</v>
          </cell>
          <cell r="I642">
            <v>0</v>
          </cell>
          <cell r="J642">
            <v>0</v>
          </cell>
          <cell r="K642">
            <v>0</v>
          </cell>
          <cell r="L642">
            <v>2</v>
          </cell>
          <cell r="M642">
            <v>2</v>
          </cell>
          <cell r="N642">
            <v>0</v>
          </cell>
          <cell r="O642">
            <v>10</v>
          </cell>
          <cell r="P642" t="str">
            <v>Not Licensed</v>
          </cell>
          <cell r="Q642">
            <v>0</v>
          </cell>
          <cell r="R642">
            <v>0</v>
          </cell>
        </row>
        <row r="643">
          <cell r="B643" t="str">
            <v>514122</v>
          </cell>
          <cell r="C643" t="str">
            <v>Welding, Soldering, and Brazing Machine Setters, Operators, and Tenders</v>
          </cell>
          <cell r="D643">
            <v>0</v>
          </cell>
          <cell r="E643" t="str">
            <v>High school diploma or equivalent</v>
          </cell>
          <cell r="F643" t="str">
            <v>HS and Below</v>
          </cell>
          <cell r="G643">
            <v>48054</v>
          </cell>
          <cell r="H643">
            <v>0</v>
          </cell>
          <cell r="I643">
            <v>0</v>
          </cell>
          <cell r="J643">
            <v>0</v>
          </cell>
          <cell r="K643">
            <v>0</v>
          </cell>
          <cell r="L643">
            <v>0</v>
          </cell>
          <cell r="M643">
            <v>0</v>
          </cell>
          <cell r="N643">
            <v>0</v>
          </cell>
          <cell r="O643">
            <v>2</v>
          </cell>
          <cell r="P643" t="str">
            <v>Not Licensed</v>
          </cell>
          <cell r="Q643">
            <v>0</v>
          </cell>
          <cell r="R643">
            <v>0</v>
          </cell>
        </row>
        <row r="644">
          <cell r="B644" t="str">
            <v>514191</v>
          </cell>
          <cell r="C644" t="str">
            <v>Heat Treating Equipment Setters, Operators, and Tenders, Metal and Plastic</v>
          </cell>
          <cell r="D644">
            <v>0</v>
          </cell>
          <cell r="E644" t="str">
            <v>High school diploma or equivalent</v>
          </cell>
          <cell r="F644" t="str">
            <v>HS and Below</v>
          </cell>
          <cell r="G644">
            <v>0</v>
          </cell>
          <cell r="H644">
            <v>0</v>
          </cell>
          <cell r="I644">
            <v>0</v>
          </cell>
          <cell r="J644">
            <v>0</v>
          </cell>
          <cell r="K644">
            <v>0</v>
          </cell>
          <cell r="L644">
            <v>0</v>
          </cell>
          <cell r="M644">
            <v>0</v>
          </cell>
          <cell r="N644">
            <v>0</v>
          </cell>
          <cell r="O644">
            <v>0</v>
          </cell>
          <cell r="P644" t="str">
            <v>Not Licensed</v>
          </cell>
          <cell r="Q644">
            <v>0</v>
          </cell>
          <cell r="R644">
            <v>0</v>
          </cell>
        </row>
        <row r="645">
          <cell r="B645" t="str">
            <v>514192</v>
          </cell>
          <cell r="C645" t="str">
            <v>Layout Workers, Metal and Plastic</v>
          </cell>
          <cell r="D645">
            <v>0</v>
          </cell>
          <cell r="E645" t="str">
            <v>High school diploma or equivalent</v>
          </cell>
          <cell r="F645" t="str">
            <v>HS and Below</v>
          </cell>
          <cell r="G645">
            <v>0</v>
          </cell>
          <cell r="H645">
            <v>0</v>
          </cell>
          <cell r="I645">
            <v>0</v>
          </cell>
          <cell r="J645">
            <v>0</v>
          </cell>
          <cell r="K645">
            <v>0</v>
          </cell>
          <cell r="L645">
            <v>0</v>
          </cell>
          <cell r="M645">
            <v>0</v>
          </cell>
          <cell r="N645">
            <v>0</v>
          </cell>
          <cell r="O645">
            <v>0</v>
          </cell>
          <cell r="P645" t="str">
            <v>Not Licensed</v>
          </cell>
          <cell r="Q645">
            <v>0</v>
          </cell>
          <cell r="R645">
            <v>0</v>
          </cell>
        </row>
        <row r="646">
          <cell r="B646" t="str">
            <v>514193</v>
          </cell>
          <cell r="C646" t="str">
            <v>Plating and Coating Machine Setters, Operators, and Tenders, Metal and Plastic</v>
          </cell>
          <cell r="D646">
            <v>0</v>
          </cell>
          <cell r="E646" t="str">
            <v>High school diploma or equivalent</v>
          </cell>
          <cell r="F646" t="str">
            <v>HS and Below</v>
          </cell>
          <cell r="G646">
            <v>0</v>
          </cell>
          <cell r="H646">
            <v>0</v>
          </cell>
          <cell r="I646">
            <v>0</v>
          </cell>
          <cell r="J646">
            <v>0</v>
          </cell>
          <cell r="K646">
            <v>0</v>
          </cell>
          <cell r="L646">
            <v>0</v>
          </cell>
          <cell r="M646">
            <v>0</v>
          </cell>
          <cell r="N646">
            <v>0</v>
          </cell>
          <cell r="O646">
            <v>0</v>
          </cell>
          <cell r="P646" t="str">
            <v>Not Licensed</v>
          </cell>
          <cell r="Q646">
            <v>0</v>
          </cell>
          <cell r="R646">
            <v>0</v>
          </cell>
        </row>
        <row r="647">
          <cell r="B647" t="str">
            <v>514194</v>
          </cell>
          <cell r="C647" t="str">
            <v>Tool Grinders, Filers, and Sharpeners</v>
          </cell>
          <cell r="D647">
            <v>0</v>
          </cell>
          <cell r="E647" t="str">
            <v>High school diploma or equivalent</v>
          </cell>
          <cell r="F647" t="str">
            <v>HS and Below</v>
          </cell>
          <cell r="G647">
            <v>0</v>
          </cell>
          <cell r="H647">
            <v>0</v>
          </cell>
          <cell r="I647">
            <v>0</v>
          </cell>
          <cell r="J647">
            <v>0</v>
          </cell>
          <cell r="K647">
            <v>0</v>
          </cell>
          <cell r="L647">
            <v>0</v>
          </cell>
          <cell r="M647">
            <v>0</v>
          </cell>
          <cell r="N647">
            <v>0</v>
          </cell>
          <cell r="O647">
            <v>0</v>
          </cell>
          <cell r="P647" t="str">
            <v>Not Licensed</v>
          </cell>
          <cell r="Q647">
            <v>0</v>
          </cell>
          <cell r="R647">
            <v>0</v>
          </cell>
        </row>
        <row r="648">
          <cell r="B648" t="str">
            <v>515111</v>
          </cell>
          <cell r="C648" t="str">
            <v>Prepress Technicians and Workers</v>
          </cell>
          <cell r="D648">
            <v>0</v>
          </cell>
          <cell r="E648" t="str">
            <v>Postsecondary non-degree award</v>
          </cell>
          <cell r="F648" t="str">
            <v>Sub-BA</v>
          </cell>
          <cell r="G648">
            <v>0</v>
          </cell>
          <cell r="H648">
            <v>0</v>
          </cell>
          <cell r="I648">
            <v>0</v>
          </cell>
          <cell r="J648">
            <v>0</v>
          </cell>
          <cell r="K648">
            <v>0</v>
          </cell>
          <cell r="L648">
            <v>1</v>
          </cell>
          <cell r="M648">
            <v>1</v>
          </cell>
          <cell r="N648">
            <v>0</v>
          </cell>
          <cell r="O648">
            <v>2</v>
          </cell>
          <cell r="P648" t="str">
            <v>Not Licensed</v>
          </cell>
          <cell r="Q648">
            <v>0</v>
          </cell>
          <cell r="R648">
            <v>0</v>
          </cell>
        </row>
        <row r="649">
          <cell r="B649" t="str">
            <v>515112</v>
          </cell>
          <cell r="C649" t="str">
            <v>Printing Press Operators</v>
          </cell>
          <cell r="D649">
            <v>0</v>
          </cell>
          <cell r="E649" t="str">
            <v>High school diploma or equivalent</v>
          </cell>
          <cell r="F649" t="str">
            <v>HS and Below</v>
          </cell>
          <cell r="G649">
            <v>37855</v>
          </cell>
          <cell r="H649">
            <v>2</v>
          </cell>
          <cell r="I649">
            <v>223</v>
          </cell>
          <cell r="J649">
            <v>18</v>
          </cell>
          <cell r="K649">
            <v>16</v>
          </cell>
          <cell r="L649">
            <v>0</v>
          </cell>
          <cell r="M649">
            <v>17</v>
          </cell>
          <cell r="N649">
            <v>0</v>
          </cell>
          <cell r="O649">
            <v>8</v>
          </cell>
          <cell r="P649" t="str">
            <v>Not Licensed</v>
          </cell>
          <cell r="Q649">
            <v>0</v>
          </cell>
          <cell r="R649">
            <v>0</v>
          </cell>
        </row>
        <row r="650">
          <cell r="B650" t="str">
            <v>515113</v>
          </cell>
          <cell r="C650" t="str">
            <v>Print Binding and Finishing Workers</v>
          </cell>
          <cell r="D650">
            <v>0</v>
          </cell>
          <cell r="E650" t="str">
            <v>High school diploma or equivalent</v>
          </cell>
          <cell r="F650" t="str">
            <v>HS and Below</v>
          </cell>
          <cell r="G650">
            <v>27350</v>
          </cell>
          <cell r="H650">
            <v>0</v>
          </cell>
          <cell r="I650">
            <v>0</v>
          </cell>
          <cell r="J650">
            <v>0</v>
          </cell>
          <cell r="K650">
            <v>0</v>
          </cell>
          <cell r="L650">
            <v>0</v>
          </cell>
          <cell r="M650">
            <v>0</v>
          </cell>
          <cell r="N650">
            <v>0</v>
          </cell>
          <cell r="O650">
            <v>0</v>
          </cell>
          <cell r="P650" t="str">
            <v>Not Licensed</v>
          </cell>
          <cell r="Q650">
            <v>0</v>
          </cell>
          <cell r="R650">
            <v>0</v>
          </cell>
        </row>
        <row r="651">
          <cell r="B651" t="str">
            <v>516011</v>
          </cell>
          <cell r="C651" t="str">
            <v>Laundry and Dry-Cleaning Workers</v>
          </cell>
          <cell r="D651">
            <v>0</v>
          </cell>
          <cell r="E651" t="str">
            <v>No formal educational credential</v>
          </cell>
          <cell r="F651" t="str">
            <v>HS and Below</v>
          </cell>
          <cell r="G651">
            <v>25335</v>
          </cell>
          <cell r="H651">
            <v>1</v>
          </cell>
          <cell r="I651">
            <v>186</v>
          </cell>
          <cell r="J651">
            <v>25</v>
          </cell>
          <cell r="K651">
            <v>24</v>
          </cell>
          <cell r="L651">
            <v>6</v>
          </cell>
          <cell r="M651">
            <v>18</v>
          </cell>
          <cell r="N651">
            <v>0</v>
          </cell>
          <cell r="O651">
            <v>5</v>
          </cell>
          <cell r="P651" t="str">
            <v>Not Licensed</v>
          </cell>
          <cell r="Q651">
            <v>0</v>
          </cell>
          <cell r="R651">
            <v>0</v>
          </cell>
        </row>
        <row r="652">
          <cell r="B652" t="str">
            <v>516021</v>
          </cell>
          <cell r="C652" t="str">
            <v>Pressers, Textile, Garment, and Related Materials</v>
          </cell>
          <cell r="D652">
            <v>0</v>
          </cell>
          <cell r="E652" t="str">
            <v>No formal educational credential</v>
          </cell>
          <cell r="F652" t="str">
            <v>HS and Below</v>
          </cell>
          <cell r="G652">
            <v>0</v>
          </cell>
          <cell r="H652">
            <v>0</v>
          </cell>
          <cell r="I652">
            <v>0</v>
          </cell>
          <cell r="J652">
            <v>0</v>
          </cell>
          <cell r="K652">
            <v>0</v>
          </cell>
          <cell r="L652">
            <v>0</v>
          </cell>
          <cell r="M652">
            <v>0</v>
          </cell>
          <cell r="N652">
            <v>0</v>
          </cell>
          <cell r="O652">
            <v>1</v>
          </cell>
          <cell r="P652" t="str">
            <v>Not Licensed</v>
          </cell>
          <cell r="Q652">
            <v>0</v>
          </cell>
          <cell r="R652">
            <v>0</v>
          </cell>
        </row>
        <row r="653">
          <cell r="B653" t="str">
            <v>516031</v>
          </cell>
          <cell r="C653" t="str">
            <v>Sewing Machine Operators</v>
          </cell>
          <cell r="D653">
            <v>0</v>
          </cell>
          <cell r="E653" t="str">
            <v>No formal educational credential</v>
          </cell>
          <cell r="F653" t="str">
            <v>HS and Below</v>
          </cell>
          <cell r="G653">
            <v>0</v>
          </cell>
          <cell r="H653">
            <v>0</v>
          </cell>
          <cell r="I653">
            <v>0</v>
          </cell>
          <cell r="J653">
            <v>0</v>
          </cell>
          <cell r="K653">
            <v>0</v>
          </cell>
          <cell r="L653">
            <v>0</v>
          </cell>
          <cell r="M653">
            <v>0</v>
          </cell>
          <cell r="N653">
            <v>0</v>
          </cell>
          <cell r="O653">
            <v>11</v>
          </cell>
          <cell r="P653" t="str">
            <v>Not Licensed</v>
          </cell>
          <cell r="Q653">
            <v>0</v>
          </cell>
          <cell r="R653">
            <v>0</v>
          </cell>
        </row>
        <row r="654">
          <cell r="B654" t="str">
            <v>516041</v>
          </cell>
          <cell r="C654" t="str">
            <v>Shoe and Leather Workers and Repairers</v>
          </cell>
          <cell r="D654">
            <v>0</v>
          </cell>
          <cell r="E654" t="str">
            <v>High school diploma or equivalent</v>
          </cell>
          <cell r="F654" t="str">
            <v>HS and Below</v>
          </cell>
          <cell r="G654">
            <v>0</v>
          </cell>
          <cell r="H654">
            <v>0</v>
          </cell>
          <cell r="I654">
            <v>0</v>
          </cell>
          <cell r="J654">
            <v>0</v>
          </cell>
          <cell r="K654">
            <v>0</v>
          </cell>
          <cell r="L654">
            <v>0</v>
          </cell>
          <cell r="M654">
            <v>0</v>
          </cell>
          <cell r="N654">
            <v>0</v>
          </cell>
          <cell r="O654">
            <v>0</v>
          </cell>
          <cell r="P654" t="str">
            <v>Not Licensed</v>
          </cell>
          <cell r="Q654">
            <v>0</v>
          </cell>
          <cell r="R654">
            <v>0</v>
          </cell>
        </row>
        <row r="655">
          <cell r="B655" t="str">
            <v>516042</v>
          </cell>
          <cell r="C655" t="str">
            <v>Shoe Machine Operators and Tenders</v>
          </cell>
          <cell r="D655">
            <v>0</v>
          </cell>
          <cell r="E655" t="str">
            <v>High school diploma or equivalent</v>
          </cell>
          <cell r="F655" t="str">
            <v>HS and Below</v>
          </cell>
          <cell r="G655">
            <v>0</v>
          </cell>
          <cell r="H655">
            <v>0</v>
          </cell>
          <cell r="I655">
            <v>0</v>
          </cell>
          <cell r="J655">
            <v>0</v>
          </cell>
          <cell r="K655">
            <v>0</v>
          </cell>
          <cell r="L655">
            <v>0</v>
          </cell>
          <cell r="M655">
            <v>0</v>
          </cell>
          <cell r="N655">
            <v>0</v>
          </cell>
          <cell r="O655">
            <v>0</v>
          </cell>
          <cell r="P655" t="str">
            <v>Not Licensed</v>
          </cell>
          <cell r="Q655">
            <v>0</v>
          </cell>
          <cell r="R655">
            <v>0</v>
          </cell>
        </row>
        <row r="656">
          <cell r="B656" t="str">
            <v>516051</v>
          </cell>
          <cell r="C656" t="str">
            <v>Sewers, Hand</v>
          </cell>
          <cell r="D656">
            <v>0</v>
          </cell>
          <cell r="E656" t="str">
            <v>No formal educational credential</v>
          </cell>
          <cell r="F656" t="str">
            <v>HS and Below</v>
          </cell>
          <cell r="G656">
            <v>0</v>
          </cell>
          <cell r="H656">
            <v>0</v>
          </cell>
          <cell r="I656">
            <v>0</v>
          </cell>
          <cell r="J656">
            <v>0</v>
          </cell>
          <cell r="K656">
            <v>0</v>
          </cell>
          <cell r="L656">
            <v>0</v>
          </cell>
          <cell r="M656">
            <v>0</v>
          </cell>
          <cell r="N656">
            <v>0</v>
          </cell>
          <cell r="O656">
            <v>0</v>
          </cell>
          <cell r="P656" t="str">
            <v>Not Licensed</v>
          </cell>
          <cell r="Q656">
            <v>0</v>
          </cell>
          <cell r="R656">
            <v>0</v>
          </cell>
        </row>
        <row r="657">
          <cell r="B657" t="str">
            <v>516052</v>
          </cell>
          <cell r="C657" t="str">
            <v>Tailors, Dressmakers, and Custom Sewers</v>
          </cell>
          <cell r="D657">
            <v>0</v>
          </cell>
          <cell r="E657" t="str">
            <v>No formal educational credential</v>
          </cell>
          <cell r="F657" t="str">
            <v>HS and Below</v>
          </cell>
          <cell r="G657">
            <v>0</v>
          </cell>
          <cell r="H657">
            <v>0</v>
          </cell>
          <cell r="I657">
            <v>0</v>
          </cell>
          <cell r="J657">
            <v>0</v>
          </cell>
          <cell r="K657">
            <v>0</v>
          </cell>
          <cell r="L657">
            <v>0</v>
          </cell>
          <cell r="M657">
            <v>0</v>
          </cell>
          <cell r="N657">
            <v>0</v>
          </cell>
          <cell r="O657">
            <v>3</v>
          </cell>
          <cell r="P657" t="str">
            <v>Not Licensed</v>
          </cell>
          <cell r="Q657">
            <v>0</v>
          </cell>
          <cell r="R657">
            <v>0</v>
          </cell>
        </row>
        <row r="658">
          <cell r="B658" t="str">
            <v>516061</v>
          </cell>
          <cell r="C658" t="str">
            <v>Textile Bleaching and Dyeing Machine Operators and Tenders</v>
          </cell>
          <cell r="D658">
            <v>0</v>
          </cell>
          <cell r="E658" t="str">
            <v>High school diploma or equivalent</v>
          </cell>
          <cell r="F658" t="str">
            <v>HS and Below</v>
          </cell>
          <cell r="G658">
            <v>0</v>
          </cell>
          <cell r="H658">
            <v>0</v>
          </cell>
          <cell r="I658">
            <v>0</v>
          </cell>
          <cell r="J658">
            <v>0</v>
          </cell>
          <cell r="K658">
            <v>0</v>
          </cell>
          <cell r="L658">
            <v>1</v>
          </cell>
          <cell r="M658">
            <v>1</v>
          </cell>
          <cell r="N658">
            <v>0</v>
          </cell>
          <cell r="O658">
            <v>0</v>
          </cell>
          <cell r="P658" t="str">
            <v>Not Licensed</v>
          </cell>
          <cell r="Q658">
            <v>0</v>
          </cell>
          <cell r="R658">
            <v>0</v>
          </cell>
        </row>
        <row r="659">
          <cell r="B659" t="str">
            <v>516062</v>
          </cell>
          <cell r="C659" t="str">
            <v>Textile Cutting Machine Setters, Operators, and Tenders</v>
          </cell>
          <cell r="D659">
            <v>0</v>
          </cell>
          <cell r="E659" t="str">
            <v>High school diploma or equivalent</v>
          </cell>
          <cell r="F659" t="str">
            <v>HS and Below</v>
          </cell>
          <cell r="G659">
            <v>0</v>
          </cell>
          <cell r="H659">
            <v>0</v>
          </cell>
          <cell r="I659">
            <v>0</v>
          </cell>
          <cell r="J659">
            <v>0</v>
          </cell>
          <cell r="K659">
            <v>0</v>
          </cell>
          <cell r="L659">
            <v>0</v>
          </cell>
          <cell r="M659">
            <v>0</v>
          </cell>
          <cell r="N659">
            <v>0</v>
          </cell>
          <cell r="O659">
            <v>1</v>
          </cell>
          <cell r="P659" t="str">
            <v>Not Licensed</v>
          </cell>
          <cell r="Q659">
            <v>0</v>
          </cell>
          <cell r="R659">
            <v>0</v>
          </cell>
        </row>
        <row r="660">
          <cell r="B660" t="str">
            <v>516063</v>
          </cell>
          <cell r="C660" t="str">
            <v>Textile Knitting and Weaving Machine Setters, Operators, and Tenders</v>
          </cell>
          <cell r="D660">
            <v>0</v>
          </cell>
          <cell r="E660" t="str">
            <v>High school diploma or equivalent</v>
          </cell>
          <cell r="F660" t="str">
            <v>HS and Below</v>
          </cell>
          <cell r="G660">
            <v>0</v>
          </cell>
          <cell r="H660">
            <v>0</v>
          </cell>
          <cell r="I660">
            <v>0</v>
          </cell>
          <cell r="J660">
            <v>0</v>
          </cell>
          <cell r="K660">
            <v>0</v>
          </cell>
          <cell r="L660">
            <v>0</v>
          </cell>
          <cell r="M660">
            <v>0</v>
          </cell>
          <cell r="N660">
            <v>0</v>
          </cell>
          <cell r="O660">
            <v>0</v>
          </cell>
          <cell r="P660" t="str">
            <v>Not Licensed</v>
          </cell>
          <cell r="Q660">
            <v>0</v>
          </cell>
          <cell r="R660">
            <v>0</v>
          </cell>
        </row>
        <row r="661">
          <cell r="B661" t="str">
            <v>516064</v>
          </cell>
          <cell r="C661" t="str">
            <v>Textile Winding, Twisting, and Drawing Out Machine Setters, Operators, and Tenders</v>
          </cell>
          <cell r="D661">
            <v>0</v>
          </cell>
          <cell r="E661" t="str">
            <v>High school diploma or equivalent</v>
          </cell>
          <cell r="F661" t="str">
            <v>HS and Below</v>
          </cell>
          <cell r="G661">
            <v>0</v>
          </cell>
          <cell r="H661">
            <v>0</v>
          </cell>
          <cell r="I661">
            <v>0</v>
          </cell>
          <cell r="J661">
            <v>0</v>
          </cell>
          <cell r="K661">
            <v>0</v>
          </cell>
          <cell r="L661">
            <v>0</v>
          </cell>
          <cell r="M661">
            <v>0</v>
          </cell>
          <cell r="N661">
            <v>0</v>
          </cell>
          <cell r="O661">
            <v>0</v>
          </cell>
          <cell r="P661" t="str">
            <v>Not Licensed</v>
          </cell>
          <cell r="Q661">
            <v>0</v>
          </cell>
          <cell r="R661">
            <v>0</v>
          </cell>
        </row>
        <row r="662">
          <cell r="B662" t="str">
            <v>516091</v>
          </cell>
          <cell r="C662" t="str">
            <v>Extruding and Forming Machine Setters, Operators, and Tenders, Synthetic and Glass Fibers</v>
          </cell>
          <cell r="D662">
            <v>0</v>
          </cell>
          <cell r="E662" t="str">
            <v>High school diploma or equivalent</v>
          </cell>
          <cell r="F662" t="str">
            <v>HS and Below</v>
          </cell>
          <cell r="G662">
            <v>0</v>
          </cell>
          <cell r="H662">
            <v>0</v>
          </cell>
          <cell r="I662">
            <v>0</v>
          </cell>
          <cell r="J662">
            <v>0</v>
          </cell>
          <cell r="K662">
            <v>0</v>
          </cell>
          <cell r="L662">
            <v>0</v>
          </cell>
          <cell r="M662">
            <v>0</v>
          </cell>
          <cell r="N662">
            <v>0</v>
          </cell>
          <cell r="O662">
            <v>0</v>
          </cell>
          <cell r="P662" t="str">
            <v>Not Licensed</v>
          </cell>
          <cell r="Q662">
            <v>0</v>
          </cell>
          <cell r="R662">
            <v>0</v>
          </cell>
        </row>
        <row r="663">
          <cell r="B663" t="str">
            <v>516092</v>
          </cell>
          <cell r="C663" t="str">
            <v>Fabric and Apparel Patternmakers</v>
          </cell>
          <cell r="D663">
            <v>0</v>
          </cell>
          <cell r="E663" t="str">
            <v>High school diploma or equivalent</v>
          </cell>
          <cell r="F663" t="str">
            <v>HS and Below</v>
          </cell>
          <cell r="G663">
            <v>0</v>
          </cell>
          <cell r="H663">
            <v>0</v>
          </cell>
          <cell r="I663">
            <v>0</v>
          </cell>
          <cell r="J663">
            <v>0</v>
          </cell>
          <cell r="K663">
            <v>0</v>
          </cell>
          <cell r="L663">
            <v>0</v>
          </cell>
          <cell r="M663">
            <v>0</v>
          </cell>
          <cell r="N663">
            <v>0</v>
          </cell>
          <cell r="O663">
            <v>0</v>
          </cell>
          <cell r="P663" t="str">
            <v>Not Licensed</v>
          </cell>
          <cell r="Q663">
            <v>0</v>
          </cell>
          <cell r="R663">
            <v>0</v>
          </cell>
        </row>
        <row r="664">
          <cell r="B664" t="str">
            <v>516093</v>
          </cell>
          <cell r="C664" t="str">
            <v>Upholsterers</v>
          </cell>
          <cell r="D664">
            <v>0</v>
          </cell>
          <cell r="E664" t="str">
            <v>High school diploma or equivalent</v>
          </cell>
          <cell r="F664" t="str">
            <v>HS and Below</v>
          </cell>
          <cell r="G664">
            <v>0</v>
          </cell>
          <cell r="H664">
            <v>0</v>
          </cell>
          <cell r="I664">
            <v>0</v>
          </cell>
          <cell r="J664">
            <v>0</v>
          </cell>
          <cell r="K664">
            <v>0</v>
          </cell>
          <cell r="L664">
            <v>0</v>
          </cell>
          <cell r="M664">
            <v>0</v>
          </cell>
          <cell r="N664">
            <v>0</v>
          </cell>
          <cell r="O664">
            <v>0</v>
          </cell>
          <cell r="P664" t="str">
            <v>Not Licensed</v>
          </cell>
          <cell r="Q664">
            <v>0</v>
          </cell>
          <cell r="R664">
            <v>0</v>
          </cell>
        </row>
        <row r="665">
          <cell r="B665" t="str">
            <v>517011</v>
          </cell>
          <cell r="C665" t="str">
            <v>Cabinetmakers and Bench Carpenters</v>
          </cell>
          <cell r="D665">
            <v>0</v>
          </cell>
          <cell r="E665" t="str">
            <v>High school diploma or equivalent</v>
          </cell>
          <cell r="F665" t="str">
            <v>HS and Below</v>
          </cell>
          <cell r="G665">
            <v>52349</v>
          </cell>
          <cell r="H665">
            <v>0</v>
          </cell>
          <cell r="I665">
            <v>0</v>
          </cell>
          <cell r="J665">
            <v>0</v>
          </cell>
          <cell r="K665">
            <v>0</v>
          </cell>
          <cell r="L665">
            <v>0</v>
          </cell>
          <cell r="M665">
            <v>0</v>
          </cell>
          <cell r="N665">
            <v>0</v>
          </cell>
          <cell r="O665">
            <v>2</v>
          </cell>
          <cell r="P665" t="str">
            <v>Not Licensed</v>
          </cell>
          <cell r="Q665">
            <v>0</v>
          </cell>
          <cell r="R665">
            <v>0</v>
          </cell>
        </row>
        <row r="666">
          <cell r="B666" t="str">
            <v>517021</v>
          </cell>
          <cell r="C666" t="str">
            <v>Furniture Finishers</v>
          </cell>
          <cell r="D666">
            <v>0</v>
          </cell>
          <cell r="E666" t="str">
            <v>High school diploma or equivalent</v>
          </cell>
          <cell r="F666" t="str">
            <v>HS and Below</v>
          </cell>
          <cell r="G666">
            <v>0</v>
          </cell>
          <cell r="H666">
            <v>0</v>
          </cell>
          <cell r="I666">
            <v>0</v>
          </cell>
          <cell r="J666">
            <v>0</v>
          </cell>
          <cell r="K666">
            <v>0</v>
          </cell>
          <cell r="L666">
            <v>0</v>
          </cell>
          <cell r="M666">
            <v>0</v>
          </cell>
          <cell r="N666">
            <v>0</v>
          </cell>
          <cell r="O666">
            <v>2</v>
          </cell>
          <cell r="P666" t="str">
            <v>Not Licensed</v>
          </cell>
          <cell r="Q666">
            <v>0</v>
          </cell>
          <cell r="R666">
            <v>0</v>
          </cell>
        </row>
        <row r="667">
          <cell r="B667" t="str">
            <v>517031</v>
          </cell>
          <cell r="C667" t="str">
            <v>Model Makers, Wood</v>
          </cell>
          <cell r="D667">
            <v>0</v>
          </cell>
          <cell r="E667">
            <v>0</v>
          </cell>
          <cell r="F667">
            <v>0</v>
          </cell>
          <cell r="G667">
            <v>0</v>
          </cell>
          <cell r="H667">
            <v>0</v>
          </cell>
          <cell r="I667">
            <v>0</v>
          </cell>
          <cell r="J667">
            <v>0</v>
          </cell>
          <cell r="K667">
            <v>0</v>
          </cell>
          <cell r="L667">
            <v>0</v>
          </cell>
          <cell r="M667">
            <v>0</v>
          </cell>
          <cell r="N667">
            <v>0</v>
          </cell>
          <cell r="O667">
            <v>0</v>
          </cell>
          <cell r="P667" t="str">
            <v>Not Licensed</v>
          </cell>
          <cell r="Q667">
            <v>0</v>
          </cell>
          <cell r="R667">
            <v>0</v>
          </cell>
        </row>
        <row r="668">
          <cell r="B668" t="str">
            <v>517032</v>
          </cell>
          <cell r="C668" t="str">
            <v>Patternmakers, Wood</v>
          </cell>
          <cell r="D668">
            <v>0</v>
          </cell>
          <cell r="E668">
            <v>0</v>
          </cell>
          <cell r="F668">
            <v>0</v>
          </cell>
          <cell r="G668">
            <v>0</v>
          </cell>
          <cell r="H668">
            <v>0</v>
          </cell>
          <cell r="I668">
            <v>0</v>
          </cell>
          <cell r="J668">
            <v>0</v>
          </cell>
          <cell r="K668">
            <v>0</v>
          </cell>
          <cell r="L668">
            <v>0</v>
          </cell>
          <cell r="M668">
            <v>0</v>
          </cell>
          <cell r="N668">
            <v>0</v>
          </cell>
          <cell r="O668">
            <v>0</v>
          </cell>
          <cell r="P668" t="str">
            <v>Not Licensed</v>
          </cell>
          <cell r="Q668">
            <v>0</v>
          </cell>
          <cell r="R668">
            <v>0</v>
          </cell>
        </row>
        <row r="669">
          <cell r="B669" t="str">
            <v>517041</v>
          </cell>
          <cell r="C669" t="str">
            <v>Sawing Machine Setters, Operators, and Tenders, Wood</v>
          </cell>
          <cell r="D669">
            <v>0</v>
          </cell>
          <cell r="E669" t="str">
            <v>High school diploma or equivalent</v>
          </cell>
          <cell r="F669" t="str">
            <v>HS and Below</v>
          </cell>
          <cell r="G669">
            <v>0</v>
          </cell>
          <cell r="H669">
            <v>0</v>
          </cell>
          <cell r="I669">
            <v>0</v>
          </cell>
          <cell r="J669">
            <v>0</v>
          </cell>
          <cell r="K669">
            <v>0</v>
          </cell>
          <cell r="L669">
            <v>0</v>
          </cell>
          <cell r="M669">
            <v>0</v>
          </cell>
          <cell r="N669">
            <v>0</v>
          </cell>
          <cell r="O669">
            <v>0</v>
          </cell>
          <cell r="P669" t="str">
            <v>Not Licensed</v>
          </cell>
          <cell r="Q669">
            <v>0</v>
          </cell>
          <cell r="R669">
            <v>0</v>
          </cell>
        </row>
        <row r="670">
          <cell r="B670" t="str">
            <v>517042</v>
          </cell>
          <cell r="C670" t="str">
            <v>Woodworking Machine Setters, Operators, and Tenders, Except Sawing</v>
          </cell>
          <cell r="D670">
            <v>0</v>
          </cell>
          <cell r="E670" t="str">
            <v>High school diploma or equivalent</v>
          </cell>
          <cell r="F670" t="str">
            <v>HS and Below</v>
          </cell>
          <cell r="G670">
            <v>0</v>
          </cell>
          <cell r="H670">
            <v>0</v>
          </cell>
          <cell r="I670">
            <v>0</v>
          </cell>
          <cell r="J670">
            <v>0</v>
          </cell>
          <cell r="K670">
            <v>0</v>
          </cell>
          <cell r="L670">
            <v>0</v>
          </cell>
          <cell r="M670">
            <v>0</v>
          </cell>
          <cell r="N670">
            <v>0</v>
          </cell>
          <cell r="O670">
            <v>0</v>
          </cell>
          <cell r="P670" t="str">
            <v>Not Licensed</v>
          </cell>
          <cell r="Q670">
            <v>0</v>
          </cell>
          <cell r="R670">
            <v>0</v>
          </cell>
        </row>
        <row r="671">
          <cell r="B671" t="str">
            <v>518011</v>
          </cell>
          <cell r="C671" t="str">
            <v>Nuclear Power Reactor Operators</v>
          </cell>
          <cell r="D671">
            <v>0</v>
          </cell>
          <cell r="E671">
            <v>0</v>
          </cell>
          <cell r="F671">
            <v>0</v>
          </cell>
          <cell r="G671">
            <v>0</v>
          </cell>
          <cell r="H671">
            <v>0</v>
          </cell>
          <cell r="I671">
            <v>0</v>
          </cell>
          <cell r="J671">
            <v>0</v>
          </cell>
          <cell r="K671">
            <v>0</v>
          </cell>
          <cell r="L671">
            <v>0</v>
          </cell>
          <cell r="M671">
            <v>0</v>
          </cell>
          <cell r="N671">
            <v>0</v>
          </cell>
          <cell r="O671">
            <v>0</v>
          </cell>
          <cell r="P671" t="str">
            <v>Not Licensed</v>
          </cell>
          <cell r="Q671">
            <v>0</v>
          </cell>
          <cell r="R671">
            <v>0</v>
          </cell>
        </row>
        <row r="672">
          <cell r="B672" t="str">
            <v>518012</v>
          </cell>
          <cell r="C672" t="str">
            <v>Power Distributors and Dispatchers</v>
          </cell>
          <cell r="D672">
            <v>0</v>
          </cell>
          <cell r="E672" t="str">
            <v>High school diploma or equivalent</v>
          </cell>
          <cell r="F672" t="str">
            <v>HS and Below</v>
          </cell>
          <cell r="G672">
            <v>0</v>
          </cell>
          <cell r="H672">
            <v>0</v>
          </cell>
          <cell r="I672">
            <v>0</v>
          </cell>
          <cell r="J672">
            <v>0</v>
          </cell>
          <cell r="K672">
            <v>0</v>
          </cell>
          <cell r="L672">
            <v>0</v>
          </cell>
          <cell r="M672">
            <v>0</v>
          </cell>
          <cell r="N672">
            <v>0</v>
          </cell>
          <cell r="O672">
            <v>0</v>
          </cell>
          <cell r="P672" t="str">
            <v>Not Licensed</v>
          </cell>
          <cell r="Q672">
            <v>0</v>
          </cell>
          <cell r="R672">
            <v>0</v>
          </cell>
        </row>
        <row r="673">
          <cell r="B673" t="str">
            <v>518013</v>
          </cell>
          <cell r="C673" t="str">
            <v>Power Plant Operators</v>
          </cell>
          <cell r="D673">
            <v>0</v>
          </cell>
          <cell r="E673" t="str">
            <v>High school diploma or equivalent</v>
          </cell>
          <cell r="F673" t="str">
            <v>HS and Below</v>
          </cell>
          <cell r="G673">
            <v>0</v>
          </cell>
          <cell r="H673">
            <v>0</v>
          </cell>
          <cell r="I673">
            <v>0</v>
          </cell>
          <cell r="J673">
            <v>0</v>
          </cell>
          <cell r="K673">
            <v>0</v>
          </cell>
          <cell r="L673">
            <v>2</v>
          </cell>
          <cell r="M673">
            <v>2</v>
          </cell>
          <cell r="N673">
            <v>0</v>
          </cell>
          <cell r="O673">
            <v>0</v>
          </cell>
          <cell r="P673" t="str">
            <v>Not Licensed</v>
          </cell>
          <cell r="Q673">
            <v>0</v>
          </cell>
          <cell r="R673">
            <v>0</v>
          </cell>
        </row>
        <row r="674">
          <cell r="B674" t="str">
            <v>518021</v>
          </cell>
          <cell r="C674" t="str">
            <v>Stationary Engineers and Boiler Operators</v>
          </cell>
          <cell r="D674">
            <v>0</v>
          </cell>
          <cell r="E674" t="str">
            <v>High school diploma or equivalent</v>
          </cell>
          <cell r="F674" t="str">
            <v>HS and Below</v>
          </cell>
          <cell r="G674">
            <v>58857</v>
          </cell>
          <cell r="H674">
            <v>0</v>
          </cell>
          <cell r="I674">
            <v>0</v>
          </cell>
          <cell r="J674">
            <v>0</v>
          </cell>
          <cell r="K674">
            <v>0</v>
          </cell>
          <cell r="L674">
            <v>0</v>
          </cell>
          <cell r="M674">
            <v>0</v>
          </cell>
          <cell r="N674">
            <v>0</v>
          </cell>
          <cell r="O674">
            <v>1</v>
          </cell>
          <cell r="P674" t="str">
            <v>Not Licensed</v>
          </cell>
          <cell r="Q674">
            <v>0</v>
          </cell>
          <cell r="R674">
            <v>0</v>
          </cell>
        </row>
        <row r="675">
          <cell r="B675" t="str">
            <v>518031</v>
          </cell>
          <cell r="C675" t="str">
            <v>Water and Wastewater Treatment Plant and System Operators</v>
          </cell>
          <cell r="D675">
            <v>0</v>
          </cell>
          <cell r="E675" t="str">
            <v>High school diploma or equivalent</v>
          </cell>
          <cell r="F675" t="str">
            <v>HS and Below</v>
          </cell>
          <cell r="G675">
            <v>48325</v>
          </cell>
          <cell r="H675">
            <v>0</v>
          </cell>
          <cell r="I675">
            <v>0</v>
          </cell>
          <cell r="J675">
            <v>0</v>
          </cell>
          <cell r="K675">
            <v>0</v>
          </cell>
          <cell r="L675">
            <v>5</v>
          </cell>
          <cell r="M675">
            <v>5</v>
          </cell>
          <cell r="N675">
            <v>0</v>
          </cell>
          <cell r="O675">
            <v>0</v>
          </cell>
          <cell r="P675" t="str">
            <v>Licensed</v>
          </cell>
          <cell r="Q675">
            <v>156</v>
          </cell>
          <cell r="R675" t="str">
            <v xml:space="preserve"> 5,326</v>
          </cell>
        </row>
        <row r="676">
          <cell r="B676" t="str">
            <v>518091</v>
          </cell>
          <cell r="C676" t="str">
            <v>Chemical Plant and System Operators</v>
          </cell>
          <cell r="D676">
            <v>0</v>
          </cell>
          <cell r="E676" t="str">
            <v>High school diploma or equivalent</v>
          </cell>
          <cell r="F676" t="str">
            <v>HS and Below</v>
          </cell>
          <cell r="G676">
            <v>0</v>
          </cell>
          <cell r="H676">
            <v>0</v>
          </cell>
          <cell r="I676">
            <v>0</v>
          </cell>
          <cell r="J676">
            <v>0</v>
          </cell>
          <cell r="K676">
            <v>0</v>
          </cell>
          <cell r="L676">
            <v>0</v>
          </cell>
          <cell r="M676">
            <v>0</v>
          </cell>
          <cell r="N676">
            <v>0</v>
          </cell>
          <cell r="O676">
            <v>1</v>
          </cell>
          <cell r="P676" t="str">
            <v>Not Licensed</v>
          </cell>
          <cell r="Q676">
            <v>0</v>
          </cell>
          <cell r="R676">
            <v>0</v>
          </cell>
        </row>
        <row r="677">
          <cell r="B677" t="str">
            <v>518092</v>
          </cell>
          <cell r="C677" t="str">
            <v>Gas Plant Operators</v>
          </cell>
          <cell r="D677">
            <v>0</v>
          </cell>
          <cell r="E677" t="str">
            <v>High school diploma or equivalent</v>
          </cell>
          <cell r="F677" t="str">
            <v>HS and Below</v>
          </cell>
          <cell r="G677">
            <v>0</v>
          </cell>
          <cell r="H677">
            <v>0</v>
          </cell>
          <cell r="I677">
            <v>0</v>
          </cell>
          <cell r="J677">
            <v>0</v>
          </cell>
          <cell r="K677">
            <v>0</v>
          </cell>
          <cell r="L677">
            <v>0</v>
          </cell>
          <cell r="M677">
            <v>0</v>
          </cell>
          <cell r="N677">
            <v>0</v>
          </cell>
          <cell r="O677">
            <v>1</v>
          </cell>
          <cell r="P677" t="str">
            <v>Not Licensed</v>
          </cell>
          <cell r="Q677">
            <v>0</v>
          </cell>
          <cell r="R677">
            <v>0</v>
          </cell>
        </row>
        <row r="678">
          <cell r="B678" t="str">
            <v>518093</v>
          </cell>
          <cell r="C678" t="str">
            <v>Petroleum Pump System Operators, Refinery Operators, and Gaugers</v>
          </cell>
          <cell r="D678">
            <v>0</v>
          </cell>
          <cell r="E678" t="str">
            <v>High school diploma or equivalent</v>
          </cell>
          <cell r="F678" t="str">
            <v>HS and Below</v>
          </cell>
          <cell r="G678">
            <v>0</v>
          </cell>
          <cell r="H678">
            <v>0</v>
          </cell>
          <cell r="I678">
            <v>0</v>
          </cell>
          <cell r="J678">
            <v>0</v>
          </cell>
          <cell r="K678">
            <v>0</v>
          </cell>
          <cell r="L678">
            <v>0</v>
          </cell>
          <cell r="M678">
            <v>0</v>
          </cell>
          <cell r="N678">
            <v>0</v>
          </cell>
          <cell r="O678">
            <v>0</v>
          </cell>
          <cell r="P678" t="str">
            <v>Not Licensed</v>
          </cell>
          <cell r="Q678">
            <v>0</v>
          </cell>
          <cell r="R678">
            <v>0</v>
          </cell>
        </row>
        <row r="679">
          <cell r="B679" t="str">
            <v>519011</v>
          </cell>
          <cell r="C679" t="str">
            <v>Chemical Equipment Operators and Tenders</v>
          </cell>
          <cell r="D679">
            <v>0</v>
          </cell>
          <cell r="E679" t="str">
            <v>High school diploma or equivalent</v>
          </cell>
          <cell r="F679" t="str">
            <v>HS and Below</v>
          </cell>
          <cell r="G679">
            <v>0</v>
          </cell>
          <cell r="H679">
            <v>0</v>
          </cell>
          <cell r="I679">
            <v>0</v>
          </cell>
          <cell r="J679">
            <v>0</v>
          </cell>
          <cell r="K679">
            <v>0</v>
          </cell>
          <cell r="L679">
            <v>0</v>
          </cell>
          <cell r="M679">
            <v>0</v>
          </cell>
          <cell r="N679">
            <v>0</v>
          </cell>
          <cell r="O679">
            <v>0</v>
          </cell>
          <cell r="P679" t="str">
            <v>Not Licensed</v>
          </cell>
          <cell r="Q679">
            <v>0</v>
          </cell>
          <cell r="R679">
            <v>0</v>
          </cell>
        </row>
        <row r="680">
          <cell r="B680" t="str">
            <v>519012</v>
          </cell>
          <cell r="C680" t="str">
            <v>Separating, Filtering, Clarifying, Precipitating, and Still Machine Setters, Operators, and Tenders</v>
          </cell>
          <cell r="D680">
            <v>0</v>
          </cell>
          <cell r="E680" t="str">
            <v>High school diploma or equivalent</v>
          </cell>
          <cell r="F680" t="str">
            <v>HS and Below</v>
          </cell>
          <cell r="G680">
            <v>0</v>
          </cell>
          <cell r="H680">
            <v>0</v>
          </cell>
          <cell r="I680">
            <v>0</v>
          </cell>
          <cell r="J680">
            <v>0</v>
          </cell>
          <cell r="K680">
            <v>0</v>
          </cell>
          <cell r="L680">
            <v>4</v>
          </cell>
          <cell r="M680">
            <v>4</v>
          </cell>
          <cell r="N680">
            <v>0</v>
          </cell>
          <cell r="O680">
            <v>0</v>
          </cell>
          <cell r="P680" t="str">
            <v>Not Licensed</v>
          </cell>
          <cell r="Q680">
            <v>0</v>
          </cell>
          <cell r="R680">
            <v>0</v>
          </cell>
        </row>
        <row r="681">
          <cell r="B681" t="str">
            <v>519021</v>
          </cell>
          <cell r="C681" t="str">
            <v>Crushing, Grinding, and Polishing Machine Setters, Operators, and Tenders</v>
          </cell>
          <cell r="D681">
            <v>0</v>
          </cell>
          <cell r="E681" t="str">
            <v>High school diploma or equivalent</v>
          </cell>
          <cell r="F681" t="str">
            <v>HS and Below</v>
          </cell>
          <cell r="G681">
            <v>0</v>
          </cell>
          <cell r="H681">
            <v>0</v>
          </cell>
          <cell r="I681">
            <v>0</v>
          </cell>
          <cell r="J681">
            <v>0</v>
          </cell>
          <cell r="K681">
            <v>0</v>
          </cell>
          <cell r="L681">
            <v>0</v>
          </cell>
          <cell r="M681">
            <v>0</v>
          </cell>
          <cell r="N681">
            <v>0</v>
          </cell>
          <cell r="O681">
            <v>0</v>
          </cell>
          <cell r="P681" t="str">
            <v>Not Licensed</v>
          </cell>
          <cell r="Q681">
            <v>0</v>
          </cell>
          <cell r="R681">
            <v>0</v>
          </cell>
        </row>
        <row r="682">
          <cell r="B682" t="str">
            <v>519022</v>
          </cell>
          <cell r="C682" t="str">
            <v>Grinding and Polishing Workers, Hand</v>
          </cell>
          <cell r="D682">
            <v>0</v>
          </cell>
          <cell r="E682" t="str">
            <v>No formal educational credential</v>
          </cell>
          <cell r="F682" t="str">
            <v>HS and Below</v>
          </cell>
          <cell r="G682">
            <v>0</v>
          </cell>
          <cell r="H682">
            <v>0</v>
          </cell>
          <cell r="I682">
            <v>0</v>
          </cell>
          <cell r="J682">
            <v>0</v>
          </cell>
          <cell r="K682">
            <v>0</v>
          </cell>
          <cell r="L682">
            <v>0</v>
          </cell>
          <cell r="M682">
            <v>0</v>
          </cell>
          <cell r="N682">
            <v>0</v>
          </cell>
          <cell r="O682">
            <v>2</v>
          </cell>
          <cell r="P682" t="str">
            <v>Not Licensed</v>
          </cell>
          <cell r="Q682">
            <v>0</v>
          </cell>
          <cell r="R682">
            <v>0</v>
          </cell>
        </row>
        <row r="683">
          <cell r="B683" t="str">
            <v>519023</v>
          </cell>
          <cell r="C683" t="str">
            <v>Mixing and Blending Machine Setters, Operators, and Tenders</v>
          </cell>
          <cell r="D683">
            <v>0</v>
          </cell>
          <cell r="E683" t="str">
            <v>High school diploma or equivalent</v>
          </cell>
          <cell r="F683" t="str">
            <v>HS and Below</v>
          </cell>
          <cell r="G683">
            <v>37517</v>
          </cell>
          <cell r="H683">
            <v>0</v>
          </cell>
          <cell r="I683">
            <v>0</v>
          </cell>
          <cell r="J683">
            <v>0</v>
          </cell>
          <cell r="K683">
            <v>0</v>
          </cell>
          <cell r="L683">
            <v>0</v>
          </cell>
          <cell r="M683">
            <v>0</v>
          </cell>
          <cell r="N683">
            <v>0</v>
          </cell>
          <cell r="O683">
            <v>5</v>
          </cell>
          <cell r="P683" t="str">
            <v>Not Licensed</v>
          </cell>
          <cell r="Q683">
            <v>0</v>
          </cell>
          <cell r="R683">
            <v>0</v>
          </cell>
        </row>
        <row r="684">
          <cell r="B684" t="str">
            <v>519031</v>
          </cell>
          <cell r="C684" t="str">
            <v>Cutters and Trimmers, Hand</v>
          </cell>
          <cell r="D684">
            <v>0</v>
          </cell>
          <cell r="E684" t="str">
            <v>No formal educational credential</v>
          </cell>
          <cell r="F684" t="str">
            <v>HS and Below</v>
          </cell>
          <cell r="G684">
            <v>0</v>
          </cell>
          <cell r="H684">
            <v>0</v>
          </cell>
          <cell r="I684">
            <v>0</v>
          </cell>
          <cell r="J684">
            <v>0</v>
          </cell>
          <cell r="K684">
            <v>0</v>
          </cell>
          <cell r="L684">
            <v>0</v>
          </cell>
          <cell r="M684">
            <v>0</v>
          </cell>
          <cell r="N684">
            <v>0</v>
          </cell>
          <cell r="O684">
            <v>1</v>
          </cell>
          <cell r="P684" t="str">
            <v>Not Licensed</v>
          </cell>
          <cell r="Q684">
            <v>0</v>
          </cell>
          <cell r="R684">
            <v>0</v>
          </cell>
        </row>
        <row r="685">
          <cell r="B685" t="str">
            <v>519032</v>
          </cell>
          <cell r="C685" t="str">
            <v>Cutting and Slicing Machine Setters, Operators, and Tenders</v>
          </cell>
          <cell r="D685">
            <v>0</v>
          </cell>
          <cell r="E685" t="str">
            <v>High school diploma or equivalent</v>
          </cell>
          <cell r="F685" t="str">
            <v>HS and Below</v>
          </cell>
          <cell r="G685">
            <v>0</v>
          </cell>
          <cell r="H685">
            <v>0</v>
          </cell>
          <cell r="I685">
            <v>0</v>
          </cell>
          <cell r="J685">
            <v>0</v>
          </cell>
          <cell r="K685">
            <v>0</v>
          </cell>
          <cell r="L685">
            <v>0</v>
          </cell>
          <cell r="M685">
            <v>0</v>
          </cell>
          <cell r="N685">
            <v>0</v>
          </cell>
          <cell r="O685">
            <v>1</v>
          </cell>
          <cell r="P685" t="str">
            <v>Not Licensed</v>
          </cell>
          <cell r="Q685">
            <v>0</v>
          </cell>
          <cell r="R685">
            <v>0</v>
          </cell>
        </row>
        <row r="686">
          <cell r="B686" t="str">
            <v>519041</v>
          </cell>
          <cell r="C686" t="str">
            <v>Extruding, Forming, Pressing, and Compacting Machine Setters, Operators, and Tenders</v>
          </cell>
          <cell r="D686">
            <v>0</v>
          </cell>
          <cell r="E686" t="str">
            <v>High school diploma or equivalent</v>
          </cell>
          <cell r="F686" t="str">
            <v>HS and Below</v>
          </cell>
          <cell r="G686">
            <v>0</v>
          </cell>
          <cell r="H686">
            <v>0</v>
          </cell>
          <cell r="I686">
            <v>0</v>
          </cell>
          <cell r="J686">
            <v>0</v>
          </cell>
          <cell r="K686">
            <v>0</v>
          </cell>
          <cell r="L686">
            <v>0</v>
          </cell>
          <cell r="M686">
            <v>0</v>
          </cell>
          <cell r="N686">
            <v>0</v>
          </cell>
          <cell r="O686">
            <v>1</v>
          </cell>
          <cell r="P686" t="str">
            <v>Not Licensed</v>
          </cell>
          <cell r="Q686">
            <v>0</v>
          </cell>
          <cell r="R686">
            <v>0</v>
          </cell>
        </row>
        <row r="687">
          <cell r="B687" t="str">
            <v>519051</v>
          </cell>
          <cell r="C687" t="str">
            <v>Furnace, Kiln, Oven, Drier, and Kettle Operators and Tenders</v>
          </cell>
          <cell r="D687">
            <v>0</v>
          </cell>
          <cell r="E687" t="str">
            <v>High school diploma or equivalent</v>
          </cell>
          <cell r="F687" t="str">
            <v>HS and Below</v>
          </cell>
          <cell r="G687">
            <v>0</v>
          </cell>
          <cell r="H687">
            <v>0</v>
          </cell>
          <cell r="I687">
            <v>0</v>
          </cell>
          <cell r="J687">
            <v>0</v>
          </cell>
          <cell r="K687">
            <v>0</v>
          </cell>
          <cell r="L687">
            <v>0</v>
          </cell>
          <cell r="M687">
            <v>0</v>
          </cell>
          <cell r="N687">
            <v>0</v>
          </cell>
          <cell r="O687">
            <v>0</v>
          </cell>
          <cell r="P687" t="str">
            <v>Not Licensed</v>
          </cell>
          <cell r="Q687">
            <v>0</v>
          </cell>
          <cell r="R687">
            <v>0</v>
          </cell>
        </row>
        <row r="688">
          <cell r="B688" t="str">
            <v>519061</v>
          </cell>
          <cell r="C688" t="str">
            <v>Inspectors, Testers, Sorters, Samplers, and Weighers</v>
          </cell>
          <cell r="D688">
            <v>0</v>
          </cell>
          <cell r="E688" t="str">
            <v>High school diploma or equivalent</v>
          </cell>
          <cell r="F688" t="str">
            <v>HS and Below</v>
          </cell>
          <cell r="G688">
            <v>40145</v>
          </cell>
          <cell r="H688">
            <v>0</v>
          </cell>
          <cell r="I688">
            <v>0</v>
          </cell>
          <cell r="J688">
            <v>0</v>
          </cell>
          <cell r="K688">
            <v>0</v>
          </cell>
          <cell r="L688">
            <v>7</v>
          </cell>
          <cell r="M688">
            <v>7</v>
          </cell>
          <cell r="N688">
            <v>0</v>
          </cell>
          <cell r="O688">
            <v>11</v>
          </cell>
          <cell r="P688" t="str">
            <v>Not Licensed</v>
          </cell>
          <cell r="Q688">
            <v>0</v>
          </cell>
          <cell r="R688">
            <v>0</v>
          </cell>
        </row>
        <row r="689">
          <cell r="B689" t="str">
            <v>519071</v>
          </cell>
          <cell r="C689" t="str">
            <v>Jewelers and Precious Stone and Metal Workers</v>
          </cell>
          <cell r="D689">
            <v>0</v>
          </cell>
          <cell r="E689" t="str">
            <v>High school diploma or equivalent</v>
          </cell>
          <cell r="F689" t="str">
            <v>HS and Below</v>
          </cell>
          <cell r="G689">
            <v>0</v>
          </cell>
          <cell r="H689">
            <v>0</v>
          </cell>
          <cell r="I689">
            <v>0</v>
          </cell>
          <cell r="J689">
            <v>0</v>
          </cell>
          <cell r="K689">
            <v>0</v>
          </cell>
          <cell r="L689">
            <v>0</v>
          </cell>
          <cell r="M689">
            <v>0</v>
          </cell>
          <cell r="N689">
            <v>0</v>
          </cell>
          <cell r="O689">
            <v>0</v>
          </cell>
          <cell r="P689" t="str">
            <v>Not Licensed</v>
          </cell>
          <cell r="Q689">
            <v>0</v>
          </cell>
          <cell r="R689">
            <v>0</v>
          </cell>
        </row>
        <row r="690">
          <cell r="B690" t="str">
            <v>519081</v>
          </cell>
          <cell r="C690" t="str">
            <v>Dental Laboratory Technicians</v>
          </cell>
          <cell r="D690">
            <v>0</v>
          </cell>
          <cell r="E690" t="str">
            <v>High school diploma or equivalent</v>
          </cell>
          <cell r="F690" t="str">
            <v>HS and Below</v>
          </cell>
          <cell r="G690">
            <v>0</v>
          </cell>
          <cell r="H690">
            <v>0</v>
          </cell>
          <cell r="I690">
            <v>0</v>
          </cell>
          <cell r="J690">
            <v>0</v>
          </cell>
          <cell r="K690">
            <v>0</v>
          </cell>
          <cell r="L690">
            <v>3</v>
          </cell>
          <cell r="M690">
            <v>3</v>
          </cell>
          <cell r="N690">
            <v>0</v>
          </cell>
          <cell r="O690">
            <v>0</v>
          </cell>
          <cell r="P690" t="str">
            <v>Not Licensed</v>
          </cell>
          <cell r="Q690">
            <v>0</v>
          </cell>
          <cell r="R690">
            <v>0</v>
          </cell>
        </row>
        <row r="691">
          <cell r="B691" t="str">
            <v>519082</v>
          </cell>
          <cell r="C691" t="str">
            <v>Medical Appliance Technicians</v>
          </cell>
          <cell r="D691">
            <v>0</v>
          </cell>
          <cell r="E691" t="str">
            <v>High school diploma or equivalent</v>
          </cell>
          <cell r="F691" t="str">
            <v>HS and Below</v>
          </cell>
          <cell r="G691">
            <v>0</v>
          </cell>
          <cell r="H691">
            <v>0</v>
          </cell>
          <cell r="I691">
            <v>0</v>
          </cell>
          <cell r="J691">
            <v>0</v>
          </cell>
          <cell r="K691">
            <v>0</v>
          </cell>
          <cell r="L691">
            <v>0</v>
          </cell>
          <cell r="M691">
            <v>0</v>
          </cell>
          <cell r="N691">
            <v>0</v>
          </cell>
          <cell r="O691">
            <v>0</v>
          </cell>
          <cell r="P691" t="str">
            <v>Not Licensed</v>
          </cell>
          <cell r="Q691">
            <v>0</v>
          </cell>
          <cell r="R691">
            <v>0</v>
          </cell>
        </row>
        <row r="692">
          <cell r="B692" t="str">
            <v>519083</v>
          </cell>
          <cell r="C692" t="str">
            <v>Ophthalmic Laboratory Technicians</v>
          </cell>
          <cell r="D692">
            <v>0</v>
          </cell>
          <cell r="E692" t="str">
            <v>High school diploma or equivalent</v>
          </cell>
          <cell r="F692" t="str">
            <v>HS and Below</v>
          </cell>
          <cell r="G692">
            <v>0</v>
          </cell>
          <cell r="H692">
            <v>0</v>
          </cell>
          <cell r="I692">
            <v>0</v>
          </cell>
          <cell r="J692">
            <v>0</v>
          </cell>
          <cell r="K692">
            <v>0</v>
          </cell>
          <cell r="L692">
            <v>0</v>
          </cell>
          <cell r="M692">
            <v>0</v>
          </cell>
          <cell r="N692">
            <v>0</v>
          </cell>
          <cell r="O692">
            <v>0</v>
          </cell>
          <cell r="P692" t="str">
            <v>Not Licensed</v>
          </cell>
          <cell r="Q692">
            <v>0</v>
          </cell>
          <cell r="R692">
            <v>0</v>
          </cell>
        </row>
        <row r="693">
          <cell r="B693" t="str">
            <v>519111</v>
          </cell>
          <cell r="C693" t="str">
            <v>Packaging and Filling Machine Operators and Tenders</v>
          </cell>
          <cell r="D693">
            <v>0</v>
          </cell>
          <cell r="E693" t="str">
            <v>High school diploma or equivalent</v>
          </cell>
          <cell r="F693" t="str">
            <v>HS and Below</v>
          </cell>
          <cell r="G693">
            <v>25699</v>
          </cell>
          <cell r="H693">
            <v>1</v>
          </cell>
          <cell r="I693">
            <v>144</v>
          </cell>
          <cell r="J693">
            <v>17</v>
          </cell>
          <cell r="K693">
            <v>17</v>
          </cell>
          <cell r="L693">
            <v>3</v>
          </cell>
          <cell r="M693">
            <v>12</v>
          </cell>
          <cell r="N693">
            <v>0</v>
          </cell>
          <cell r="O693">
            <v>12</v>
          </cell>
          <cell r="P693" t="str">
            <v>Not Licensed</v>
          </cell>
          <cell r="Q693">
            <v>0</v>
          </cell>
          <cell r="R693">
            <v>0</v>
          </cell>
        </row>
        <row r="694">
          <cell r="B694" t="str">
            <v>519121</v>
          </cell>
          <cell r="C694" t="str">
            <v>Coating, Painting, and Spraying Machine Setters, Operators, and Tenders</v>
          </cell>
          <cell r="D694">
            <v>0</v>
          </cell>
          <cell r="E694" t="str">
            <v>High school diploma or equivalent</v>
          </cell>
          <cell r="F694" t="str">
            <v>HS and Below</v>
          </cell>
          <cell r="G694">
            <v>26309</v>
          </cell>
          <cell r="H694">
            <v>0</v>
          </cell>
          <cell r="I694">
            <v>0</v>
          </cell>
          <cell r="J694">
            <v>0</v>
          </cell>
          <cell r="K694">
            <v>0</v>
          </cell>
          <cell r="L694">
            <v>0</v>
          </cell>
          <cell r="M694">
            <v>0</v>
          </cell>
          <cell r="N694">
            <v>0</v>
          </cell>
          <cell r="O694">
            <v>2</v>
          </cell>
          <cell r="P694" t="str">
            <v>Not Licensed</v>
          </cell>
          <cell r="Q694">
            <v>0</v>
          </cell>
          <cell r="R694">
            <v>0</v>
          </cell>
        </row>
        <row r="695">
          <cell r="B695" t="str">
            <v>519122</v>
          </cell>
          <cell r="C695" t="str">
            <v>Painters, Transportation Equipment</v>
          </cell>
          <cell r="D695">
            <v>0</v>
          </cell>
          <cell r="E695" t="str">
            <v>High school diploma or equivalent</v>
          </cell>
          <cell r="F695" t="str">
            <v>HS and Below</v>
          </cell>
          <cell r="G695">
            <v>46151</v>
          </cell>
          <cell r="H695">
            <v>0</v>
          </cell>
          <cell r="I695">
            <v>0</v>
          </cell>
          <cell r="J695">
            <v>0</v>
          </cell>
          <cell r="K695">
            <v>0</v>
          </cell>
          <cell r="L695">
            <v>0</v>
          </cell>
          <cell r="M695">
            <v>0</v>
          </cell>
          <cell r="N695">
            <v>0</v>
          </cell>
          <cell r="O695">
            <v>0</v>
          </cell>
          <cell r="P695" t="str">
            <v>Not Licensed</v>
          </cell>
          <cell r="Q695">
            <v>0</v>
          </cell>
          <cell r="R695">
            <v>0</v>
          </cell>
        </row>
        <row r="696">
          <cell r="B696" t="str">
            <v>519123</v>
          </cell>
          <cell r="C696" t="str">
            <v>Painting, Coating, and Decorating Workers</v>
          </cell>
          <cell r="D696">
            <v>0</v>
          </cell>
          <cell r="E696" t="str">
            <v>No formal educational credential</v>
          </cell>
          <cell r="F696" t="str">
            <v>HS and Below</v>
          </cell>
          <cell r="G696">
            <v>0</v>
          </cell>
          <cell r="H696">
            <v>0</v>
          </cell>
          <cell r="I696">
            <v>0</v>
          </cell>
          <cell r="J696">
            <v>0</v>
          </cell>
          <cell r="K696">
            <v>0</v>
          </cell>
          <cell r="L696">
            <v>0</v>
          </cell>
          <cell r="M696">
            <v>0</v>
          </cell>
          <cell r="N696">
            <v>0</v>
          </cell>
          <cell r="O696">
            <v>1</v>
          </cell>
          <cell r="P696" t="str">
            <v>Not Licensed</v>
          </cell>
          <cell r="Q696">
            <v>0</v>
          </cell>
          <cell r="R696">
            <v>0</v>
          </cell>
        </row>
        <row r="697">
          <cell r="B697" t="str">
            <v>519141</v>
          </cell>
          <cell r="C697" t="str">
            <v>Semiconductor Processors</v>
          </cell>
          <cell r="D697">
            <v>0</v>
          </cell>
          <cell r="E697" t="str">
            <v>Associate's degree</v>
          </cell>
          <cell r="F697" t="str">
            <v>Sub-BA</v>
          </cell>
          <cell r="G697">
            <v>0</v>
          </cell>
          <cell r="H697">
            <v>0</v>
          </cell>
          <cell r="I697">
            <v>0</v>
          </cell>
          <cell r="J697">
            <v>0</v>
          </cell>
          <cell r="K697">
            <v>0</v>
          </cell>
          <cell r="L697">
            <v>2</v>
          </cell>
          <cell r="M697">
            <v>2</v>
          </cell>
          <cell r="N697">
            <v>0</v>
          </cell>
          <cell r="O697">
            <v>0</v>
          </cell>
          <cell r="P697" t="str">
            <v>Not Licensed</v>
          </cell>
          <cell r="Q697">
            <v>0</v>
          </cell>
          <cell r="R697">
            <v>0</v>
          </cell>
        </row>
        <row r="698">
          <cell r="B698" t="str">
            <v>519151</v>
          </cell>
          <cell r="C698" t="str">
            <v>Photographic Process Workers and Processing Machine Operators</v>
          </cell>
          <cell r="D698">
            <v>0</v>
          </cell>
          <cell r="E698" t="str">
            <v>High school diploma or equivalent</v>
          </cell>
          <cell r="F698" t="str">
            <v>HS and Below</v>
          </cell>
          <cell r="G698">
            <v>0</v>
          </cell>
          <cell r="H698">
            <v>0</v>
          </cell>
          <cell r="I698">
            <v>0</v>
          </cell>
          <cell r="J698">
            <v>0</v>
          </cell>
          <cell r="K698">
            <v>0</v>
          </cell>
          <cell r="L698">
            <v>1</v>
          </cell>
          <cell r="M698">
            <v>1</v>
          </cell>
          <cell r="N698">
            <v>0</v>
          </cell>
          <cell r="O698">
            <v>1</v>
          </cell>
          <cell r="P698" t="str">
            <v>Not Licensed</v>
          </cell>
          <cell r="Q698">
            <v>0</v>
          </cell>
          <cell r="R698">
            <v>0</v>
          </cell>
        </row>
        <row r="699">
          <cell r="B699" t="str">
            <v>519191</v>
          </cell>
          <cell r="C699" t="str">
            <v>Adhesive Bonding Machine Operators and Tenders</v>
          </cell>
          <cell r="D699">
            <v>0</v>
          </cell>
          <cell r="E699" t="str">
            <v>High school diploma or equivalent</v>
          </cell>
          <cell r="F699" t="str">
            <v>HS and Below</v>
          </cell>
          <cell r="G699">
            <v>0</v>
          </cell>
          <cell r="H699">
            <v>0</v>
          </cell>
          <cell r="I699">
            <v>0</v>
          </cell>
          <cell r="J699">
            <v>0</v>
          </cell>
          <cell r="K699">
            <v>0</v>
          </cell>
          <cell r="L699">
            <v>0</v>
          </cell>
          <cell r="M699">
            <v>0</v>
          </cell>
          <cell r="N699">
            <v>0</v>
          </cell>
          <cell r="O699">
            <v>0</v>
          </cell>
          <cell r="P699" t="str">
            <v>Not Licensed</v>
          </cell>
          <cell r="Q699">
            <v>0</v>
          </cell>
          <cell r="R699">
            <v>0</v>
          </cell>
        </row>
        <row r="700">
          <cell r="B700" t="str">
            <v>519192</v>
          </cell>
          <cell r="C700" t="str">
            <v>Cleaning, Washing, and Metal Pickling Equipment Operators and Tenders</v>
          </cell>
          <cell r="D700">
            <v>0</v>
          </cell>
          <cell r="E700" t="str">
            <v>No formal educational credential</v>
          </cell>
          <cell r="F700" t="str">
            <v>HS and Below</v>
          </cell>
          <cell r="G700">
            <v>0</v>
          </cell>
          <cell r="H700">
            <v>0</v>
          </cell>
          <cell r="I700">
            <v>0</v>
          </cell>
          <cell r="J700">
            <v>0</v>
          </cell>
          <cell r="K700">
            <v>0</v>
          </cell>
          <cell r="L700">
            <v>0</v>
          </cell>
          <cell r="M700">
            <v>0</v>
          </cell>
          <cell r="N700">
            <v>0</v>
          </cell>
          <cell r="O700">
            <v>0</v>
          </cell>
          <cell r="P700" t="str">
            <v>Not Licensed</v>
          </cell>
          <cell r="Q700">
            <v>0</v>
          </cell>
          <cell r="R700">
            <v>0</v>
          </cell>
        </row>
        <row r="701">
          <cell r="B701" t="str">
            <v>519193</v>
          </cell>
          <cell r="C701" t="str">
            <v>Cooling and Freezing Equipment Operators and Tenders</v>
          </cell>
          <cell r="D701">
            <v>0</v>
          </cell>
          <cell r="E701" t="str">
            <v>High school diploma or equivalent</v>
          </cell>
          <cell r="F701" t="str">
            <v>HS and Below</v>
          </cell>
          <cell r="G701">
            <v>0</v>
          </cell>
          <cell r="H701">
            <v>0</v>
          </cell>
          <cell r="I701">
            <v>0</v>
          </cell>
          <cell r="J701">
            <v>0</v>
          </cell>
          <cell r="K701">
            <v>0</v>
          </cell>
          <cell r="L701">
            <v>0</v>
          </cell>
          <cell r="M701">
            <v>0</v>
          </cell>
          <cell r="N701">
            <v>0</v>
          </cell>
          <cell r="O701">
            <v>0</v>
          </cell>
          <cell r="P701" t="str">
            <v>Not Licensed</v>
          </cell>
          <cell r="Q701">
            <v>0</v>
          </cell>
          <cell r="R701">
            <v>0</v>
          </cell>
        </row>
        <row r="702">
          <cell r="B702" t="str">
            <v>519194</v>
          </cell>
          <cell r="C702" t="str">
            <v>Etchers and Engravers</v>
          </cell>
          <cell r="D702">
            <v>0</v>
          </cell>
          <cell r="E702" t="str">
            <v>High school diploma or equivalent</v>
          </cell>
          <cell r="F702" t="str">
            <v>HS and Below</v>
          </cell>
          <cell r="G702">
            <v>0</v>
          </cell>
          <cell r="H702">
            <v>0</v>
          </cell>
          <cell r="I702">
            <v>0</v>
          </cell>
          <cell r="J702">
            <v>0</v>
          </cell>
          <cell r="K702">
            <v>0</v>
          </cell>
          <cell r="L702">
            <v>0</v>
          </cell>
          <cell r="M702">
            <v>0</v>
          </cell>
          <cell r="N702">
            <v>0</v>
          </cell>
          <cell r="O702">
            <v>0</v>
          </cell>
          <cell r="P702" t="str">
            <v>Not Licensed</v>
          </cell>
          <cell r="Q702">
            <v>0</v>
          </cell>
          <cell r="R702">
            <v>0</v>
          </cell>
        </row>
        <row r="703">
          <cell r="B703" t="str">
            <v>519195</v>
          </cell>
          <cell r="C703" t="str">
            <v>Molders, Shapers, and Casters, Except Metal and Plastic</v>
          </cell>
          <cell r="D703">
            <v>0</v>
          </cell>
          <cell r="E703" t="str">
            <v>High school diploma or equivalent</v>
          </cell>
          <cell r="F703" t="str">
            <v>HS and Below</v>
          </cell>
          <cell r="G703">
            <v>0</v>
          </cell>
          <cell r="H703">
            <v>0</v>
          </cell>
          <cell r="I703">
            <v>0</v>
          </cell>
          <cell r="J703">
            <v>0</v>
          </cell>
          <cell r="K703">
            <v>0</v>
          </cell>
          <cell r="L703">
            <v>2</v>
          </cell>
          <cell r="M703">
            <v>2</v>
          </cell>
          <cell r="N703">
            <v>0</v>
          </cell>
          <cell r="O703">
            <v>2</v>
          </cell>
          <cell r="P703" t="str">
            <v>Not Licensed</v>
          </cell>
          <cell r="Q703">
            <v>0</v>
          </cell>
          <cell r="R703">
            <v>0</v>
          </cell>
        </row>
        <row r="704">
          <cell r="B704" t="str">
            <v>519196</v>
          </cell>
          <cell r="C704" t="str">
            <v>Paper Goods Machine Setters, Operators, and Tenders</v>
          </cell>
          <cell r="D704">
            <v>0</v>
          </cell>
          <cell r="E704" t="str">
            <v>High school diploma or equivalent</v>
          </cell>
          <cell r="F704" t="str">
            <v>HS and Below</v>
          </cell>
          <cell r="G704">
            <v>24180</v>
          </cell>
          <cell r="H704">
            <v>0</v>
          </cell>
          <cell r="I704">
            <v>0</v>
          </cell>
          <cell r="J704">
            <v>0</v>
          </cell>
          <cell r="K704">
            <v>0</v>
          </cell>
          <cell r="L704">
            <v>0</v>
          </cell>
          <cell r="M704">
            <v>0</v>
          </cell>
          <cell r="N704">
            <v>0</v>
          </cell>
          <cell r="O704">
            <v>4</v>
          </cell>
          <cell r="P704" t="str">
            <v>Not Licensed</v>
          </cell>
          <cell r="Q704">
            <v>0</v>
          </cell>
          <cell r="R704">
            <v>0</v>
          </cell>
        </row>
        <row r="705">
          <cell r="B705" t="str">
            <v>519197</v>
          </cell>
          <cell r="C705" t="str">
            <v>Tire Builders</v>
          </cell>
          <cell r="D705">
            <v>0</v>
          </cell>
          <cell r="E705">
            <v>0</v>
          </cell>
          <cell r="F705">
            <v>0</v>
          </cell>
          <cell r="G705">
            <v>0</v>
          </cell>
          <cell r="H705">
            <v>0</v>
          </cell>
          <cell r="I705">
            <v>0</v>
          </cell>
          <cell r="J705">
            <v>0</v>
          </cell>
          <cell r="K705">
            <v>0</v>
          </cell>
          <cell r="L705">
            <v>0</v>
          </cell>
          <cell r="M705">
            <v>0</v>
          </cell>
          <cell r="N705">
            <v>0</v>
          </cell>
          <cell r="O705">
            <v>0</v>
          </cell>
          <cell r="P705" t="str">
            <v>Not Licensed</v>
          </cell>
          <cell r="Q705">
            <v>0</v>
          </cell>
          <cell r="R705">
            <v>0</v>
          </cell>
        </row>
        <row r="706">
          <cell r="B706" t="str">
            <v>519198</v>
          </cell>
          <cell r="C706" t="str">
            <v>Helpers--Production Workers</v>
          </cell>
          <cell r="D706">
            <v>0</v>
          </cell>
          <cell r="E706" t="str">
            <v>No formal educational credential</v>
          </cell>
          <cell r="F706" t="str">
            <v>HS and Below</v>
          </cell>
          <cell r="G706">
            <v>27037</v>
          </cell>
          <cell r="H706">
            <v>0</v>
          </cell>
          <cell r="I706">
            <v>0</v>
          </cell>
          <cell r="J706">
            <v>0</v>
          </cell>
          <cell r="K706">
            <v>0</v>
          </cell>
          <cell r="L706">
            <v>2</v>
          </cell>
          <cell r="M706">
            <v>2</v>
          </cell>
          <cell r="N706">
            <v>0</v>
          </cell>
          <cell r="O706">
            <v>14</v>
          </cell>
          <cell r="P706" t="str">
            <v>Not Licensed</v>
          </cell>
          <cell r="Q706">
            <v>0</v>
          </cell>
          <cell r="R706">
            <v>0</v>
          </cell>
        </row>
        <row r="707">
          <cell r="B707" t="str">
            <v>531011</v>
          </cell>
          <cell r="C707" t="str">
            <v>Aircraft Cargo Handling Supervisors</v>
          </cell>
          <cell r="D707">
            <v>0</v>
          </cell>
          <cell r="E707" t="str">
            <v>High school diploma or equivalent</v>
          </cell>
          <cell r="F707" t="str">
            <v>HS and Below</v>
          </cell>
          <cell r="G707">
            <v>0</v>
          </cell>
          <cell r="H707">
            <v>0</v>
          </cell>
          <cell r="I707">
            <v>0</v>
          </cell>
          <cell r="J707">
            <v>0</v>
          </cell>
          <cell r="K707">
            <v>0</v>
          </cell>
          <cell r="L707">
            <v>0</v>
          </cell>
          <cell r="M707">
            <v>0</v>
          </cell>
          <cell r="N707">
            <v>0</v>
          </cell>
          <cell r="O707">
            <v>0</v>
          </cell>
          <cell r="P707" t="str">
            <v>Not Licensed</v>
          </cell>
          <cell r="Q707">
            <v>0</v>
          </cell>
          <cell r="R707">
            <v>0</v>
          </cell>
        </row>
        <row r="708">
          <cell r="B708" t="str">
            <v>531021</v>
          </cell>
          <cell r="C708" t="str">
            <v>First-Line Supervisors of Helpers, Laborers, and Material Movers, Hand</v>
          </cell>
          <cell r="D708">
            <v>0</v>
          </cell>
          <cell r="E708">
            <v>0</v>
          </cell>
          <cell r="F708">
            <v>0</v>
          </cell>
          <cell r="G708">
            <v>48504</v>
          </cell>
          <cell r="H708">
            <v>0</v>
          </cell>
          <cell r="I708">
            <v>0</v>
          </cell>
          <cell r="J708">
            <v>0</v>
          </cell>
          <cell r="K708">
            <v>0</v>
          </cell>
          <cell r="L708">
            <v>0</v>
          </cell>
          <cell r="M708">
            <v>0</v>
          </cell>
          <cell r="N708">
            <v>0</v>
          </cell>
          <cell r="O708">
            <v>4</v>
          </cell>
          <cell r="P708" t="str">
            <v>Not Licensed</v>
          </cell>
          <cell r="Q708">
            <v>0</v>
          </cell>
          <cell r="R708">
            <v>0</v>
          </cell>
        </row>
        <row r="709">
          <cell r="B709" t="str">
            <v>531031</v>
          </cell>
          <cell r="C709" t="str">
            <v>First-Line Supervisors of Transportation and Material-Moving Machine and Vehicle Operators</v>
          </cell>
          <cell r="D709">
            <v>0</v>
          </cell>
          <cell r="E709">
            <v>0</v>
          </cell>
          <cell r="F709">
            <v>0</v>
          </cell>
          <cell r="G709">
            <v>72619</v>
          </cell>
          <cell r="H709">
            <v>0</v>
          </cell>
          <cell r="I709">
            <v>0</v>
          </cell>
          <cell r="J709">
            <v>0</v>
          </cell>
          <cell r="K709">
            <v>0</v>
          </cell>
          <cell r="L709">
            <v>2</v>
          </cell>
          <cell r="M709">
            <v>2</v>
          </cell>
          <cell r="N709">
            <v>0</v>
          </cell>
          <cell r="O709">
            <v>3</v>
          </cell>
          <cell r="P709" t="str">
            <v>Not Licensed</v>
          </cell>
          <cell r="Q709">
            <v>0</v>
          </cell>
          <cell r="R709">
            <v>0</v>
          </cell>
        </row>
        <row r="710">
          <cell r="B710" t="str">
            <v>532011</v>
          </cell>
          <cell r="C710" t="str">
            <v>Airline Pilots, Copilots, and Flight Engineers</v>
          </cell>
          <cell r="D710">
            <v>0</v>
          </cell>
          <cell r="E710">
            <v>0</v>
          </cell>
          <cell r="F710">
            <v>0</v>
          </cell>
          <cell r="G710">
            <v>0</v>
          </cell>
          <cell r="H710">
            <v>0</v>
          </cell>
          <cell r="I710">
            <v>0</v>
          </cell>
          <cell r="J710">
            <v>0</v>
          </cell>
          <cell r="K710">
            <v>0</v>
          </cell>
          <cell r="L710">
            <v>1</v>
          </cell>
          <cell r="M710">
            <v>1</v>
          </cell>
          <cell r="N710">
            <v>0</v>
          </cell>
          <cell r="O710">
            <v>1</v>
          </cell>
          <cell r="P710" t="str">
            <v>Not Licensed</v>
          </cell>
          <cell r="Q710">
            <v>0</v>
          </cell>
          <cell r="R710">
            <v>0</v>
          </cell>
        </row>
        <row r="711">
          <cell r="B711" t="str">
            <v>532012</v>
          </cell>
          <cell r="C711" t="str">
            <v>Commercial Pilots</v>
          </cell>
          <cell r="D711">
            <v>0</v>
          </cell>
          <cell r="E711" t="str">
            <v>High school diploma or equivalent</v>
          </cell>
          <cell r="F711" t="str">
            <v>HS and Below</v>
          </cell>
          <cell r="G711">
            <v>0</v>
          </cell>
          <cell r="H711">
            <v>0</v>
          </cell>
          <cell r="I711">
            <v>0</v>
          </cell>
          <cell r="J711">
            <v>0</v>
          </cell>
          <cell r="K711">
            <v>0</v>
          </cell>
          <cell r="L711">
            <v>0</v>
          </cell>
          <cell r="M711">
            <v>0</v>
          </cell>
          <cell r="N711">
            <v>0</v>
          </cell>
          <cell r="O711">
            <v>0</v>
          </cell>
          <cell r="P711" t="str">
            <v>Not Licensed</v>
          </cell>
          <cell r="Q711">
            <v>0</v>
          </cell>
          <cell r="R711">
            <v>0</v>
          </cell>
        </row>
        <row r="712">
          <cell r="B712" t="str">
            <v>532021</v>
          </cell>
          <cell r="C712" t="str">
            <v>Air Traffic Controllers</v>
          </cell>
          <cell r="D712">
            <v>0</v>
          </cell>
          <cell r="E712" t="str">
            <v>Associate's degree</v>
          </cell>
          <cell r="F712" t="str">
            <v>Sub-BA</v>
          </cell>
          <cell r="G712">
            <v>0</v>
          </cell>
          <cell r="H712">
            <v>0</v>
          </cell>
          <cell r="I712">
            <v>0</v>
          </cell>
          <cell r="J712">
            <v>0</v>
          </cell>
          <cell r="K712">
            <v>0</v>
          </cell>
          <cell r="L712">
            <v>0</v>
          </cell>
          <cell r="M712">
            <v>0</v>
          </cell>
          <cell r="N712">
            <v>0</v>
          </cell>
          <cell r="O712">
            <v>0</v>
          </cell>
          <cell r="P712" t="str">
            <v>Not Licensed</v>
          </cell>
          <cell r="Q712">
            <v>0</v>
          </cell>
          <cell r="R712">
            <v>0</v>
          </cell>
        </row>
        <row r="713">
          <cell r="B713" t="str">
            <v>532022</v>
          </cell>
          <cell r="C713" t="str">
            <v>Airfield Operations Specialists</v>
          </cell>
          <cell r="D713">
            <v>0</v>
          </cell>
          <cell r="E713" t="str">
            <v>High school diploma or equivalent</v>
          </cell>
          <cell r="F713" t="str">
            <v>HS and Below</v>
          </cell>
          <cell r="G713">
            <v>0</v>
          </cell>
          <cell r="H713">
            <v>0</v>
          </cell>
          <cell r="I713">
            <v>0</v>
          </cell>
          <cell r="J713">
            <v>0</v>
          </cell>
          <cell r="K713">
            <v>0</v>
          </cell>
          <cell r="L713">
            <v>0</v>
          </cell>
          <cell r="M713">
            <v>0</v>
          </cell>
          <cell r="N713">
            <v>0</v>
          </cell>
          <cell r="O713">
            <v>0</v>
          </cell>
          <cell r="P713" t="str">
            <v>Not Licensed</v>
          </cell>
          <cell r="Q713">
            <v>0</v>
          </cell>
          <cell r="R713">
            <v>0</v>
          </cell>
        </row>
        <row r="714">
          <cell r="B714" t="str">
            <v>532031</v>
          </cell>
          <cell r="C714" t="str">
            <v>Flight Attendants</v>
          </cell>
          <cell r="D714">
            <v>0</v>
          </cell>
          <cell r="E714" t="str">
            <v>High school diploma or equivalent</v>
          </cell>
          <cell r="F714" t="str">
            <v>HS and Below</v>
          </cell>
          <cell r="G714">
            <v>0</v>
          </cell>
          <cell r="H714">
            <v>0</v>
          </cell>
          <cell r="I714">
            <v>0</v>
          </cell>
          <cell r="J714">
            <v>0</v>
          </cell>
          <cell r="K714">
            <v>0</v>
          </cell>
          <cell r="L714">
            <v>0</v>
          </cell>
          <cell r="M714">
            <v>0</v>
          </cell>
          <cell r="N714">
            <v>0</v>
          </cell>
          <cell r="O714">
            <v>0</v>
          </cell>
          <cell r="P714" t="str">
            <v>Not Licensed</v>
          </cell>
          <cell r="Q714">
            <v>0</v>
          </cell>
          <cell r="R714">
            <v>0</v>
          </cell>
        </row>
        <row r="715">
          <cell r="B715" t="str">
            <v>533011</v>
          </cell>
          <cell r="C715" t="str">
            <v>Ambulance Drivers and Attendants, Except Emergency Medical Technicians</v>
          </cell>
          <cell r="D715">
            <v>0</v>
          </cell>
          <cell r="E715" t="str">
            <v>High school diploma or equivalent</v>
          </cell>
          <cell r="F715" t="str">
            <v>HS and Below</v>
          </cell>
          <cell r="G715">
            <v>0</v>
          </cell>
          <cell r="H715">
            <v>0</v>
          </cell>
          <cell r="I715">
            <v>0</v>
          </cell>
          <cell r="J715">
            <v>0</v>
          </cell>
          <cell r="K715">
            <v>0</v>
          </cell>
          <cell r="L715">
            <v>0</v>
          </cell>
          <cell r="M715">
            <v>0</v>
          </cell>
          <cell r="N715">
            <v>0</v>
          </cell>
          <cell r="O715">
            <v>0</v>
          </cell>
          <cell r="P715" t="str">
            <v>Not Licensed</v>
          </cell>
          <cell r="Q715">
            <v>0</v>
          </cell>
          <cell r="R715">
            <v>0</v>
          </cell>
        </row>
        <row r="716">
          <cell r="B716" t="str">
            <v>533021</v>
          </cell>
          <cell r="C716" t="str">
            <v>Bus Drivers, Transit and Intercity</v>
          </cell>
          <cell r="D716">
            <v>0</v>
          </cell>
          <cell r="E716" t="str">
            <v>High school diploma or equivalent</v>
          </cell>
          <cell r="F716" t="str">
            <v>HS and Below</v>
          </cell>
          <cell r="G716">
            <v>42969</v>
          </cell>
          <cell r="H716">
            <v>0</v>
          </cell>
          <cell r="I716">
            <v>0</v>
          </cell>
          <cell r="J716">
            <v>0</v>
          </cell>
          <cell r="K716">
            <v>0</v>
          </cell>
          <cell r="L716">
            <v>4</v>
          </cell>
          <cell r="M716">
            <v>4</v>
          </cell>
          <cell r="N716">
            <v>0</v>
          </cell>
          <cell r="O716">
            <v>2</v>
          </cell>
          <cell r="P716" t="str">
            <v>Not Licensed</v>
          </cell>
          <cell r="Q716">
            <v>0</v>
          </cell>
          <cell r="R716">
            <v>0</v>
          </cell>
        </row>
        <row r="717">
          <cell r="B717" t="str">
            <v>533022</v>
          </cell>
          <cell r="C717" t="str">
            <v>Bus Drivers, School or Special Client</v>
          </cell>
          <cell r="D717">
            <v>0</v>
          </cell>
          <cell r="E717" t="str">
            <v>High school diploma or equivalent</v>
          </cell>
          <cell r="F717" t="str">
            <v>HS and Below</v>
          </cell>
          <cell r="G717">
            <v>36140</v>
          </cell>
          <cell r="H717">
            <v>3</v>
          </cell>
          <cell r="I717">
            <v>416</v>
          </cell>
          <cell r="J717">
            <v>50</v>
          </cell>
          <cell r="K717">
            <v>56</v>
          </cell>
          <cell r="L717">
            <v>2</v>
          </cell>
          <cell r="M717">
            <v>36</v>
          </cell>
          <cell r="N717">
            <v>0</v>
          </cell>
          <cell r="O717">
            <v>94</v>
          </cell>
          <cell r="P717" t="str">
            <v>Not Licensed</v>
          </cell>
          <cell r="Q717">
            <v>0</v>
          </cell>
          <cell r="R717">
            <v>0</v>
          </cell>
        </row>
        <row r="718">
          <cell r="B718" t="str">
            <v>533031</v>
          </cell>
          <cell r="C718" t="str">
            <v>Driver/Sales Workers</v>
          </cell>
          <cell r="D718">
            <v>0</v>
          </cell>
          <cell r="E718" t="str">
            <v>High school diploma or equivalent</v>
          </cell>
          <cell r="F718" t="str">
            <v>HS and Below</v>
          </cell>
          <cell r="G718">
            <v>32453</v>
          </cell>
          <cell r="H718">
            <v>0</v>
          </cell>
          <cell r="I718">
            <v>0</v>
          </cell>
          <cell r="J718">
            <v>0</v>
          </cell>
          <cell r="K718">
            <v>0</v>
          </cell>
          <cell r="L718">
            <v>46</v>
          </cell>
          <cell r="M718">
            <v>46</v>
          </cell>
          <cell r="N718">
            <v>0</v>
          </cell>
          <cell r="O718">
            <v>7</v>
          </cell>
          <cell r="P718" t="str">
            <v>Not Licensed</v>
          </cell>
          <cell r="Q718">
            <v>0</v>
          </cell>
          <cell r="R718">
            <v>0</v>
          </cell>
        </row>
        <row r="719">
          <cell r="B719" t="str">
            <v>533032</v>
          </cell>
          <cell r="C719" t="str">
            <v>Heavy and Tractor-Trailer Truck Drivers</v>
          </cell>
          <cell r="D719">
            <v>0</v>
          </cell>
          <cell r="E719" t="str">
            <v>Postsecondary non-degree award</v>
          </cell>
          <cell r="F719" t="str">
            <v>Sub-BA</v>
          </cell>
          <cell r="G719">
            <v>44780</v>
          </cell>
          <cell r="H719">
            <v>4</v>
          </cell>
          <cell r="I719">
            <v>482</v>
          </cell>
          <cell r="J719">
            <v>53</v>
          </cell>
          <cell r="K719">
            <v>54</v>
          </cell>
          <cell r="L719">
            <v>293</v>
          </cell>
          <cell r="M719">
            <v>133</v>
          </cell>
          <cell r="N719">
            <v>0</v>
          </cell>
          <cell r="O719">
            <v>117</v>
          </cell>
          <cell r="P719" t="str">
            <v>Not Licensed</v>
          </cell>
          <cell r="Q719">
            <v>0</v>
          </cell>
          <cell r="R719">
            <v>0</v>
          </cell>
        </row>
        <row r="720">
          <cell r="B720" t="str">
            <v>533033</v>
          </cell>
          <cell r="C720" t="str">
            <v>Light Truck or Delivery Services Drivers</v>
          </cell>
          <cell r="D720">
            <v>0</v>
          </cell>
          <cell r="E720" t="str">
            <v>High school diploma or equivalent</v>
          </cell>
          <cell r="F720" t="str">
            <v>HS and Below</v>
          </cell>
          <cell r="G720">
            <v>35298</v>
          </cell>
          <cell r="H720">
            <v>3</v>
          </cell>
          <cell r="I720">
            <v>299</v>
          </cell>
          <cell r="J720">
            <v>31</v>
          </cell>
          <cell r="K720">
            <v>32</v>
          </cell>
          <cell r="L720">
            <v>61</v>
          </cell>
          <cell r="M720">
            <v>41</v>
          </cell>
          <cell r="N720">
            <v>0</v>
          </cell>
          <cell r="O720">
            <v>26</v>
          </cell>
          <cell r="P720" t="str">
            <v>Not Licensed</v>
          </cell>
          <cell r="Q720">
            <v>0</v>
          </cell>
          <cell r="R720">
            <v>0</v>
          </cell>
        </row>
        <row r="721">
          <cell r="B721" t="str">
            <v>533041</v>
          </cell>
          <cell r="C721" t="str">
            <v>Taxi Drivers and Chauffeurs</v>
          </cell>
          <cell r="D721">
            <v>0</v>
          </cell>
          <cell r="E721" t="str">
            <v>No formal educational credential</v>
          </cell>
          <cell r="F721" t="str">
            <v>HS and Below</v>
          </cell>
          <cell r="G721">
            <v>25564</v>
          </cell>
          <cell r="H721">
            <v>1</v>
          </cell>
          <cell r="I721">
            <v>323</v>
          </cell>
          <cell r="J721">
            <v>27</v>
          </cell>
          <cell r="K721">
            <v>35</v>
          </cell>
          <cell r="L721">
            <v>1</v>
          </cell>
          <cell r="M721">
            <v>21</v>
          </cell>
          <cell r="N721">
            <v>0</v>
          </cell>
          <cell r="O721">
            <v>2</v>
          </cell>
          <cell r="P721" t="str">
            <v>Not Licensed</v>
          </cell>
          <cell r="Q721">
            <v>0</v>
          </cell>
          <cell r="R721">
            <v>0</v>
          </cell>
        </row>
        <row r="722">
          <cell r="B722" t="str">
            <v>534011</v>
          </cell>
          <cell r="C722" t="str">
            <v>Locomotive Engineers</v>
          </cell>
          <cell r="D722">
            <v>0</v>
          </cell>
          <cell r="E722" t="str">
            <v>High school diploma or equivalent</v>
          </cell>
          <cell r="F722" t="str">
            <v>HS and Below</v>
          </cell>
          <cell r="G722">
            <v>0</v>
          </cell>
          <cell r="H722">
            <v>0</v>
          </cell>
          <cell r="I722">
            <v>0</v>
          </cell>
          <cell r="J722">
            <v>0</v>
          </cell>
          <cell r="K722">
            <v>0</v>
          </cell>
          <cell r="L722">
            <v>0</v>
          </cell>
          <cell r="M722">
            <v>0</v>
          </cell>
          <cell r="N722">
            <v>0</v>
          </cell>
          <cell r="O722">
            <v>0</v>
          </cell>
          <cell r="P722" t="str">
            <v>Not Licensed</v>
          </cell>
          <cell r="Q722">
            <v>0</v>
          </cell>
          <cell r="R722">
            <v>0</v>
          </cell>
        </row>
        <row r="723">
          <cell r="B723" t="str">
            <v>534012</v>
          </cell>
          <cell r="C723" t="str">
            <v>Locomotive Firers</v>
          </cell>
          <cell r="D723">
            <v>0</v>
          </cell>
          <cell r="E723">
            <v>0</v>
          </cell>
          <cell r="F723">
            <v>0</v>
          </cell>
          <cell r="G723">
            <v>0</v>
          </cell>
          <cell r="H723">
            <v>0</v>
          </cell>
          <cell r="I723">
            <v>0</v>
          </cell>
          <cell r="J723">
            <v>0</v>
          </cell>
          <cell r="K723">
            <v>0</v>
          </cell>
          <cell r="L723">
            <v>0</v>
          </cell>
          <cell r="M723">
            <v>0</v>
          </cell>
          <cell r="N723">
            <v>0</v>
          </cell>
          <cell r="O723">
            <v>0</v>
          </cell>
          <cell r="P723" t="str">
            <v>Not Licensed</v>
          </cell>
          <cell r="Q723">
            <v>0</v>
          </cell>
          <cell r="R723">
            <v>0</v>
          </cell>
        </row>
        <row r="724">
          <cell r="B724" t="str">
            <v>534013</v>
          </cell>
          <cell r="C724" t="str">
            <v>Rail Yard Engineers, Dinkey Operators, and Hostlers</v>
          </cell>
          <cell r="D724">
            <v>0</v>
          </cell>
          <cell r="E724" t="str">
            <v>High school diploma or equivalent</v>
          </cell>
          <cell r="F724" t="str">
            <v>HS and Below</v>
          </cell>
          <cell r="G724">
            <v>0</v>
          </cell>
          <cell r="H724">
            <v>0</v>
          </cell>
          <cell r="I724">
            <v>0</v>
          </cell>
          <cell r="J724">
            <v>0</v>
          </cell>
          <cell r="K724">
            <v>0</v>
          </cell>
          <cell r="L724">
            <v>0</v>
          </cell>
          <cell r="M724">
            <v>0</v>
          </cell>
          <cell r="N724">
            <v>0</v>
          </cell>
          <cell r="O724">
            <v>0</v>
          </cell>
          <cell r="P724" t="str">
            <v>Not Licensed</v>
          </cell>
          <cell r="Q724">
            <v>0</v>
          </cell>
          <cell r="R724">
            <v>0</v>
          </cell>
        </row>
        <row r="725">
          <cell r="B725" t="str">
            <v>534021</v>
          </cell>
          <cell r="C725" t="str">
            <v>Railroad Brake, Signal, and Switch Operators</v>
          </cell>
          <cell r="D725">
            <v>0</v>
          </cell>
          <cell r="E725" t="str">
            <v>High school diploma or equivalent</v>
          </cell>
          <cell r="F725" t="str">
            <v>HS and Below</v>
          </cell>
          <cell r="G725">
            <v>0</v>
          </cell>
          <cell r="H725">
            <v>0</v>
          </cell>
          <cell r="I725">
            <v>0</v>
          </cell>
          <cell r="J725">
            <v>0</v>
          </cell>
          <cell r="K725">
            <v>0</v>
          </cell>
          <cell r="L725">
            <v>0</v>
          </cell>
          <cell r="M725">
            <v>0</v>
          </cell>
          <cell r="N725">
            <v>0</v>
          </cell>
          <cell r="O725">
            <v>0</v>
          </cell>
          <cell r="P725" t="str">
            <v>Not Licensed</v>
          </cell>
          <cell r="Q725">
            <v>0</v>
          </cell>
          <cell r="R725">
            <v>0</v>
          </cell>
        </row>
        <row r="726">
          <cell r="B726" t="str">
            <v>534031</v>
          </cell>
          <cell r="C726" t="str">
            <v>Railroad Conductors and Yardmasters</v>
          </cell>
          <cell r="D726">
            <v>0</v>
          </cell>
          <cell r="E726" t="str">
            <v>High school diploma or equivalent</v>
          </cell>
          <cell r="F726" t="str">
            <v>HS and Below</v>
          </cell>
          <cell r="G726">
            <v>0</v>
          </cell>
          <cell r="H726">
            <v>0</v>
          </cell>
          <cell r="I726">
            <v>0</v>
          </cell>
          <cell r="J726">
            <v>0</v>
          </cell>
          <cell r="K726">
            <v>0</v>
          </cell>
          <cell r="L726">
            <v>0</v>
          </cell>
          <cell r="M726">
            <v>0</v>
          </cell>
          <cell r="N726">
            <v>0</v>
          </cell>
          <cell r="O726">
            <v>0</v>
          </cell>
          <cell r="P726" t="str">
            <v>Not Licensed</v>
          </cell>
          <cell r="Q726">
            <v>0</v>
          </cell>
          <cell r="R726">
            <v>0</v>
          </cell>
        </row>
        <row r="727">
          <cell r="B727" t="str">
            <v>534041</v>
          </cell>
          <cell r="C727" t="str">
            <v>Subway and Streetcar Operators</v>
          </cell>
          <cell r="D727">
            <v>0</v>
          </cell>
          <cell r="E727">
            <v>0</v>
          </cell>
          <cell r="F727">
            <v>0</v>
          </cell>
          <cell r="G727">
            <v>0</v>
          </cell>
          <cell r="H727">
            <v>0</v>
          </cell>
          <cell r="I727">
            <v>0</v>
          </cell>
          <cell r="J727">
            <v>0</v>
          </cell>
          <cell r="K727">
            <v>0</v>
          </cell>
          <cell r="L727">
            <v>0</v>
          </cell>
          <cell r="M727">
            <v>0</v>
          </cell>
          <cell r="N727">
            <v>0</v>
          </cell>
          <cell r="O727">
            <v>0</v>
          </cell>
          <cell r="P727" t="str">
            <v>Not Licensed</v>
          </cell>
          <cell r="Q727">
            <v>0</v>
          </cell>
          <cell r="R727">
            <v>0</v>
          </cell>
        </row>
        <row r="728">
          <cell r="B728" t="str">
            <v>535011</v>
          </cell>
          <cell r="C728" t="str">
            <v>Sailors and Marine Oilers</v>
          </cell>
          <cell r="D728">
            <v>0</v>
          </cell>
          <cell r="E728" t="str">
            <v>No formal educational credential</v>
          </cell>
          <cell r="F728" t="str">
            <v>HS and Below</v>
          </cell>
          <cell r="G728">
            <v>0</v>
          </cell>
          <cell r="H728">
            <v>0</v>
          </cell>
          <cell r="I728">
            <v>0</v>
          </cell>
          <cell r="J728">
            <v>0</v>
          </cell>
          <cell r="K728">
            <v>0</v>
          </cell>
          <cell r="L728">
            <v>0</v>
          </cell>
          <cell r="M728">
            <v>0</v>
          </cell>
          <cell r="N728">
            <v>0</v>
          </cell>
          <cell r="O728">
            <v>0</v>
          </cell>
          <cell r="P728" t="str">
            <v>Not Licensed</v>
          </cell>
          <cell r="Q728">
            <v>0</v>
          </cell>
          <cell r="R728">
            <v>0</v>
          </cell>
        </row>
        <row r="729">
          <cell r="B729" t="str">
            <v>535021</v>
          </cell>
          <cell r="C729" t="str">
            <v>Captains, Mates, and Pilots of Water Vessels</v>
          </cell>
          <cell r="D729">
            <v>0</v>
          </cell>
          <cell r="E729" t="str">
            <v>Postsecondary non-degree award</v>
          </cell>
          <cell r="F729" t="str">
            <v>Sub-BA</v>
          </cell>
          <cell r="G729">
            <v>0</v>
          </cell>
          <cell r="H729">
            <v>0</v>
          </cell>
          <cell r="I729">
            <v>0</v>
          </cell>
          <cell r="J729">
            <v>0</v>
          </cell>
          <cell r="K729">
            <v>0</v>
          </cell>
          <cell r="L729">
            <v>0</v>
          </cell>
          <cell r="M729">
            <v>0</v>
          </cell>
          <cell r="N729">
            <v>0</v>
          </cell>
          <cell r="O729">
            <v>0</v>
          </cell>
          <cell r="P729" t="str">
            <v>Not Licensed</v>
          </cell>
          <cell r="Q729">
            <v>0</v>
          </cell>
          <cell r="R729">
            <v>0</v>
          </cell>
        </row>
        <row r="730">
          <cell r="B730" t="str">
            <v>535022</v>
          </cell>
          <cell r="C730" t="str">
            <v>Motorboat Operators</v>
          </cell>
          <cell r="D730">
            <v>0</v>
          </cell>
          <cell r="E730" t="str">
            <v>Postsecondary non-degree award</v>
          </cell>
          <cell r="F730" t="str">
            <v>Sub-BA</v>
          </cell>
          <cell r="G730">
            <v>0</v>
          </cell>
          <cell r="H730">
            <v>0</v>
          </cell>
          <cell r="I730">
            <v>0</v>
          </cell>
          <cell r="J730">
            <v>0</v>
          </cell>
          <cell r="K730">
            <v>0</v>
          </cell>
          <cell r="L730">
            <v>0</v>
          </cell>
          <cell r="M730">
            <v>0</v>
          </cell>
          <cell r="N730">
            <v>0</v>
          </cell>
          <cell r="O730">
            <v>0</v>
          </cell>
          <cell r="P730" t="str">
            <v>Not Licensed</v>
          </cell>
          <cell r="Q730">
            <v>0</v>
          </cell>
          <cell r="R730">
            <v>0</v>
          </cell>
        </row>
        <row r="731">
          <cell r="B731" t="str">
            <v>535031</v>
          </cell>
          <cell r="C731" t="str">
            <v>Ship Engineers</v>
          </cell>
          <cell r="D731">
            <v>0</v>
          </cell>
          <cell r="E731" t="str">
            <v>Postsecondary non-degree award</v>
          </cell>
          <cell r="F731" t="str">
            <v>Sub-BA</v>
          </cell>
          <cell r="G731">
            <v>0</v>
          </cell>
          <cell r="H731">
            <v>0</v>
          </cell>
          <cell r="I731">
            <v>0</v>
          </cell>
          <cell r="J731">
            <v>0</v>
          </cell>
          <cell r="K731">
            <v>0</v>
          </cell>
          <cell r="L731">
            <v>0</v>
          </cell>
          <cell r="M731">
            <v>0</v>
          </cell>
          <cell r="N731">
            <v>0</v>
          </cell>
          <cell r="O731">
            <v>0</v>
          </cell>
          <cell r="P731" t="str">
            <v>Not Licensed</v>
          </cell>
          <cell r="Q731">
            <v>0</v>
          </cell>
          <cell r="R731">
            <v>0</v>
          </cell>
        </row>
        <row r="732">
          <cell r="B732" t="str">
            <v>536011</v>
          </cell>
          <cell r="C732" t="str">
            <v>Bridge and Lock Tenders</v>
          </cell>
          <cell r="D732">
            <v>0</v>
          </cell>
          <cell r="E732" t="str">
            <v>High school diploma or equivalent</v>
          </cell>
          <cell r="F732" t="str">
            <v>HS and Below</v>
          </cell>
          <cell r="G732">
            <v>0</v>
          </cell>
          <cell r="H732">
            <v>0</v>
          </cell>
          <cell r="I732">
            <v>0</v>
          </cell>
          <cell r="J732">
            <v>0</v>
          </cell>
          <cell r="K732">
            <v>0</v>
          </cell>
          <cell r="L732">
            <v>0</v>
          </cell>
          <cell r="M732">
            <v>0</v>
          </cell>
          <cell r="N732">
            <v>0</v>
          </cell>
          <cell r="O732">
            <v>0</v>
          </cell>
          <cell r="P732" t="str">
            <v>Not Licensed</v>
          </cell>
          <cell r="Q732">
            <v>0</v>
          </cell>
          <cell r="R732">
            <v>0</v>
          </cell>
        </row>
        <row r="733">
          <cell r="B733" t="str">
            <v>536021</v>
          </cell>
          <cell r="C733" t="str">
            <v>Parking Lot Attendants</v>
          </cell>
          <cell r="D733">
            <v>0</v>
          </cell>
          <cell r="E733" t="str">
            <v>No formal educational credential</v>
          </cell>
          <cell r="F733" t="str">
            <v>HS and Below</v>
          </cell>
          <cell r="G733">
            <v>32046</v>
          </cell>
          <cell r="H733">
            <v>0</v>
          </cell>
          <cell r="I733">
            <v>0</v>
          </cell>
          <cell r="J733">
            <v>0</v>
          </cell>
          <cell r="K733">
            <v>0</v>
          </cell>
          <cell r="L733">
            <v>2</v>
          </cell>
          <cell r="M733">
            <v>2</v>
          </cell>
          <cell r="N733">
            <v>0</v>
          </cell>
          <cell r="O733">
            <v>1</v>
          </cell>
          <cell r="P733" t="str">
            <v>Not Licensed</v>
          </cell>
          <cell r="Q733">
            <v>0</v>
          </cell>
          <cell r="R733">
            <v>0</v>
          </cell>
        </row>
        <row r="734">
          <cell r="B734" t="str">
            <v>536031</v>
          </cell>
          <cell r="C734" t="str">
            <v>Automotive and Watercraft Service Attendants</v>
          </cell>
          <cell r="D734">
            <v>0</v>
          </cell>
          <cell r="E734" t="str">
            <v>No formal educational credential</v>
          </cell>
          <cell r="F734" t="str">
            <v>HS and Below</v>
          </cell>
          <cell r="G734">
            <v>24881</v>
          </cell>
          <cell r="H734">
            <v>0</v>
          </cell>
          <cell r="I734">
            <v>0</v>
          </cell>
          <cell r="J734">
            <v>0</v>
          </cell>
          <cell r="K734">
            <v>0</v>
          </cell>
          <cell r="L734">
            <v>2</v>
          </cell>
          <cell r="M734">
            <v>2</v>
          </cell>
          <cell r="N734">
            <v>0</v>
          </cell>
          <cell r="O734">
            <v>2</v>
          </cell>
          <cell r="P734" t="str">
            <v>Not Licensed</v>
          </cell>
          <cell r="Q734">
            <v>0</v>
          </cell>
          <cell r="R734">
            <v>0</v>
          </cell>
        </row>
        <row r="735">
          <cell r="B735" t="str">
            <v>536041</v>
          </cell>
          <cell r="C735" t="str">
            <v>Traffic Technicians</v>
          </cell>
          <cell r="D735">
            <v>0</v>
          </cell>
          <cell r="E735" t="str">
            <v>High school diploma or equivalent</v>
          </cell>
          <cell r="F735" t="str">
            <v>HS and Below</v>
          </cell>
          <cell r="G735">
            <v>0</v>
          </cell>
          <cell r="H735">
            <v>0</v>
          </cell>
          <cell r="I735">
            <v>0</v>
          </cell>
          <cell r="J735">
            <v>0</v>
          </cell>
          <cell r="K735">
            <v>0</v>
          </cell>
          <cell r="L735">
            <v>0</v>
          </cell>
          <cell r="M735">
            <v>0</v>
          </cell>
          <cell r="N735">
            <v>0</v>
          </cell>
          <cell r="O735">
            <v>0</v>
          </cell>
          <cell r="P735" t="str">
            <v>Not Licensed</v>
          </cell>
          <cell r="Q735">
            <v>0</v>
          </cell>
          <cell r="R735">
            <v>0</v>
          </cell>
        </row>
        <row r="736">
          <cell r="B736" t="str">
            <v>536051</v>
          </cell>
          <cell r="C736" t="str">
            <v>Transportation Inspectors</v>
          </cell>
          <cell r="D736">
            <v>0</v>
          </cell>
          <cell r="E736" t="str">
            <v>High school diploma or equivalent</v>
          </cell>
          <cell r="F736" t="str">
            <v>HS and Below</v>
          </cell>
          <cell r="G736">
            <v>0</v>
          </cell>
          <cell r="H736">
            <v>0</v>
          </cell>
          <cell r="I736">
            <v>0</v>
          </cell>
          <cell r="J736">
            <v>0</v>
          </cell>
          <cell r="K736">
            <v>0</v>
          </cell>
          <cell r="L736">
            <v>0</v>
          </cell>
          <cell r="M736">
            <v>0</v>
          </cell>
          <cell r="N736">
            <v>0</v>
          </cell>
          <cell r="O736">
            <v>0</v>
          </cell>
          <cell r="P736" t="str">
            <v>Not Licensed</v>
          </cell>
          <cell r="Q736">
            <v>0</v>
          </cell>
          <cell r="R736">
            <v>0</v>
          </cell>
        </row>
        <row r="737">
          <cell r="B737" t="str">
            <v>536061</v>
          </cell>
          <cell r="C737" t="str">
            <v>Transportation Attendants, Except Flight Attendants</v>
          </cell>
          <cell r="D737">
            <v>0</v>
          </cell>
          <cell r="E737" t="str">
            <v>High school diploma or equivalent</v>
          </cell>
          <cell r="F737" t="str">
            <v>HS and Below</v>
          </cell>
          <cell r="G737">
            <v>0</v>
          </cell>
          <cell r="H737">
            <v>0</v>
          </cell>
          <cell r="I737">
            <v>0</v>
          </cell>
          <cell r="J737">
            <v>0</v>
          </cell>
          <cell r="K737">
            <v>0</v>
          </cell>
          <cell r="L737">
            <v>0</v>
          </cell>
          <cell r="M737">
            <v>0</v>
          </cell>
          <cell r="N737">
            <v>0</v>
          </cell>
          <cell r="O737">
            <v>0</v>
          </cell>
          <cell r="P737" t="str">
            <v>Not Licensed</v>
          </cell>
          <cell r="Q737">
            <v>0</v>
          </cell>
          <cell r="R737">
            <v>0</v>
          </cell>
        </row>
        <row r="738">
          <cell r="B738" t="str">
            <v>537011</v>
          </cell>
          <cell r="C738" t="str">
            <v>Conveyor Operators and Tenders</v>
          </cell>
          <cell r="D738">
            <v>0</v>
          </cell>
          <cell r="E738" t="str">
            <v>No formal educational credential</v>
          </cell>
          <cell r="F738" t="str">
            <v>HS and Below</v>
          </cell>
          <cell r="G738">
            <v>0</v>
          </cell>
          <cell r="H738">
            <v>0</v>
          </cell>
          <cell r="I738">
            <v>0</v>
          </cell>
          <cell r="J738">
            <v>0</v>
          </cell>
          <cell r="K738">
            <v>0</v>
          </cell>
          <cell r="L738">
            <v>0</v>
          </cell>
          <cell r="M738">
            <v>0</v>
          </cell>
          <cell r="N738">
            <v>0</v>
          </cell>
          <cell r="O738">
            <v>0</v>
          </cell>
          <cell r="P738" t="str">
            <v>Not Licensed</v>
          </cell>
          <cell r="Q738">
            <v>0</v>
          </cell>
          <cell r="R738">
            <v>0</v>
          </cell>
        </row>
        <row r="739">
          <cell r="B739" t="str">
            <v>537021</v>
          </cell>
          <cell r="C739" t="str">
            <v>Crane and Tower Operators</v>
          </cell>
          <cell r="D739">
            <v>0</v>
          </cell>
          <cell r="E739" t="str">
            <v>High school diploma or equivalent</v>
          </cell>
          <cell r="F739" t="str">
            <v>HS and Below</v>
          </cell>
          <cell r="G739">
            <v>0</v>
          </cell>
          <cell r="H739">
            <v>0</v>
          </cell>
          <cell r="I739">
            <v>0</v>
          </cell>
          <cell r="J739">
            <v>0</v>
          </cell>
          <cell r="K739">
            <v>0</v>
          </cell>
          <cell r="L739">
            <v>0</v>
          </cell>
          <cell r="M739">
            <v>0</v>
          </cell>
          <cell r="N739">
            <v>0</v>
          </cell>
          <cell r="O739">
            <v>3</v>
          </cell>
          <cell r="P739" t="str">
            <v>Not Licensed</v>
          </cell>
          <cell r="Q739">
            <v>0</v>
          </cell>
          <cell r="R739">
            <v>0</v>
          </cell>
        </row>
        <row r="740">
          <cell r="B740" t="str">
            <v>537031</v>
          </cell>
          <cell r="C740" t="str">
            <v>Dredge Operators</v>
          </cell>
          <cell r="D740">
            <v>0</v>
          </cell>
          <cell r="E740">
            <v>0</v>
          </cell>
          <cell r="F740">
            <v>0</v>
          </cell>
          <cell r="G740">
            <v>0</v>
          </cell>
          <cell r="H740">
            <v>0</v>
          </cell>
          <cell r="I740">
            <v>0</v>
          </cell>
          <cell r="J740">
            <v>0</v>
          </cell>
          <cell r="K740">
            <v>0</v>
          </cell>
          <cell r="L740">
            <v>0</v>
          </cell>
          <cell r="M740">
            <v>0</v>
          </cell>
          <cell r="N740">
            <v>0</v>
          </cell>
          <cell r="O740">
            <v>0</v>
          </cell>
          <cell r="P740" t="str">
            <v>Not Licensed</v>
          </cell>
          <cell r="Q740">
            <v>0</v>
          </cell>
          <cell r="R740">
            <v>0</v>
          </cell>
        </row>
        <row r="741">
          <cell r="B741" t="str">
            <v>537032</v>
          </cell>
          <cell r="C741" t="str">
            <v>Excavating and Loading Machine and Dragline Operators</v>
          </cell>
          <cell r="D741">
            <v>0</v>
          </cell>
          <cell r="E741" t="str">
            <v>High school diploma or equivalent</v>
          </cell>
          <cell r="F741" t="str">
            <v>HS and Below</v>
          </cell>
          <cell r="G741">
            <v>55190</v>
          </cell>
          <cell r="H741">
            <v>0</v>
          </cell>
          <cell r="I741">
            <v>0</v>
          </cell>
          <cell r="J741">
            <v>0</v>
          </cell>
          <cell r="K741">
            <v>0</v>
          </cell>
          <cell r="L741">
            <v>1</v>
          </cell>
          <cell r="M741">
            <v>1</v>
          </cell>
          <cell r="N741">
            <v>0</v>
          </cell>
          <cell r="O741">
            <v>6</v>
          </cell>
          <cell r="P741" t="str">
            <v>Not Licensed</v>
          </cell>
          <cell r="Q741">
            <v>0</v>
          </cell>
          <cell r="R741">
            <v>0</v>
          </cell>
        </row>
        <row r="742">
          <cell r="B742" t="str">
            <v>537033</v>
          </cell>
          <cell r="C742" t="str">
            <v>Loading Machine Operators, Underground Mining</v>
          </cell>
          <cell r="D742">
            <v>0</v>
          </cell>
          <cell r="E742">
            <v>0</v>
          </cell>
          <cell r="F742">
            <v>0</v>
          </cell>
          <cell r="G742">
            <v>0</v>
          </cell>
          <cell r="H742">
            <v>0</v>
          </cell>
          <cell r="I742">
            <v>0</v>
          </cell>
          <cell r="J742">
            <v>0</v>
          </cell>
          <cell r="K742">
            <v>0</v>
          </cell>
          <cell r="L742">
            <v>0</v>
          </cell>
          <cell r="M742">
            <v>0</v>
          </cell>
          <cell r="N742">
            <v>0</v>
          </cell>
          <cell r="O742">
            <v>1</v>
          </cell>
          <cell r="P742" t="str">
            <v>Not Licensed</v>
          </cell>
          <cell r="Q742">
            <v>0</v>
          </cell>
          <cell r="R742">
            <v>0</v>
          </cell>
        </row>
        <row r="743">
          <cell r="B743" t="str">
            <v>537041</v>
          </cell>
          <cell r="C743" t="str">
            <v>Hoist and Winch Operators</v>
          </cell>
          <cell r="D743">
            <v>0</v>
          </cell>
          <cell r="E743">
            <v>0</v>
          </cell>
          <cell r="F743">
            <v>0</v>
          </cell>
          <cell r="G743">
            <v>0</v>
          </cell>
          <cell r="H743">
            <v>0</v>
          </cell>
          <cell r="I743">
            <v>0</v>
          </cell>
          <cell r="J743">
            <v>0</v>
          </cell>
          <cell r="K743">
            <v>0</v>
          </cell>
          <cell r="L743">
            <v>0</v>
          </cell>
          <cell r="M743">
            <v>0</v>
          </cell>
          <cell r="N743">
            <v>0</v>
          </cell>
          <cell r="O743">
            <v>0</v>
          </cell>
          <cell r="P743" t="str">
            <v>Not Licensed</v>
          </cell>
          <cell r="Q743">
            <v>0</v>
          </cell>
          <cell r="R743">
            <v>0</v>
          </cell>
        </row>
        <row r="744">
          <cell r="B744" t="str">
            <v>537051</v>
          </cell>
          <cell r="C744" t="str">
            <v>Industrial Truck and Tractor Operators</v>
          </cell>
          <cell r="D744">
            <v>0</v>
          </cell>
          <cell r="E744" t="str">
            <v>No formal educational credential</v>
          </cell>
          <cell r="F744" t="str">
            <v>HS and Below</v>
          </cell>
          <cell r="G744">
            <v>35778</v>
          </cell>
          <cell r="H744">
            <v>0</v>
          </cell>
          <cell r="I744">
            <v>0</v>
          </cell>
          <cell r="J744">
            <v>0</v>
          </cell>
          <cell r="K744">
            <v>0</v>
          </cell>
          <cell r="L744">
            <v>1</v>
          </cell>
          <cell r="M744">
            <v>1</v>
          </cell>
          <cell r="N744">
            <v>0</v>
          </cell>
          <cell r="O744">
            <v>4</v>
          </cell>
          <cell r="P744" t="str">
            <v>Not Licensed</v>
          </cell>
          <cell r="Q744">
            <v>0</v>
          </cell>
          <cell r="R744">
            <v>0</v>
          </cell>
        </row>
        <row r="745">
          <cell r="B745" t="str">
            <v>537061</v>
          </cell>
          <cell r="C745" t="str">
            <v>Cleaners of Vehicles and Equipment</v>
          </cell>
          <cell r="D745">
            <v>0</v>
          </cell>
          <cell r="E745" t="str">
            <v>No formal educational credential</v>
          </cell>
          <cell r="F745" t="str">
            <v>HS and Below</v>
          </cell>
          <cell r="G745">
            <v>25282</v>
          </cell>
          <cell r="H745">
            <v>0</v>
          </cell>
          <cell r="I745">
            <v>0</v>
          </cell>
          <cell r="J745">
            <v>0</v>
          </cell>
          <cell r="K745">
            <v>0</v>
          </cell>
          <cell r="L745">
            <v>0</v>
          </cell>
          <cell r="M745">
            <v>0</v>
          </cell>
          <cell r="N745">
            <v>0</v>
          </cell>
          <cell r="O745">
            <v>5</v>
          </cell>
          <cell r="P745" t="str">
            <v>Not Licensed</v>
          </cell>
          <cell r="Q745">
            <v>0</v>
          </cell>
          <cell r="R745">
            <v>0</v>
          </cell>
        </row>
        <row r="746">
          <cell r="B746" t="str">
            <v>537062</v>
          </cell>
          <cell r="C746" t="str">
            <v>Laborers and Freight, Stock, and Material Movers, Hand</v>
          </cell>
          <cell r="D746">
            <v>0</v>
          </cell>
          <cell r="E746" t="str">
            <v>No formal educational credential</v>
          </cell>
          <cell r="F746" t="str">
            <v>HS and Below</v>
          </cell>
          <cell r="G746">
            <v>29366</v>
          </cell>
          <cell r="H746">
            <v>2</v>
          </cell>
          <cell r="I746">
            <v>329</v>
          </cell>
          <cell r="J746">
            <v>43</v>
          </cell>
          <cell r="K746">
            <v>48</v>
          </cell>
          <cell r="L746">
            <v>32</v>
          </cell>
          <cell r="M746">
            <v>41</v>
          </cell>
          <cell r="N746">
            <v>0</v>
          </cell>
          <cell r="O746">
            <v>31</v>
          </cell>
          <cell r="P746" t="str">
            <v>Not Licensed</v>
          </cell>
          <cell r="Q746">
            <v>0</v>
          </cell>
          <cell r="R746">
            <v>0</v>
          </cell>
        </row>
        <row r="747">
          <cell r="B747" t="str">
            <v>537063</v>
          </cell>
          <cell r="C747" t="str">
            <v>Machine Feeders and Offbearers</v>
          </cell>
          <cell r="D747">
            <v>0</v>
          </cell>
          <cell r="E747" t="str">
            <v>No formal educational credential</v>
          </cell>
          <cell r="F747" t="str">
            <v>HS and Below</v>
          </cell>
          <cell r="G747">
            <v>33360</v>
          </cell>
          <cell r="H747">
            <v>0</v>
          </cell>
          <cell r="I747">
            <v>0</v>
          </cell>
          <cell r="J747">
            <v>0</v>
          </cell>
          <cell r="K747">
            <v>0</v>
          </cell>
          <cell r="L747">
            <v>0</v>
          </cell>
          <cell r="M747">
            <v>0</v>
          </cell>
          <cell r="N747">
            <v>0</v>
          </cell>
          <cell r="O747">
            <v>2</v>
          </cell>
          <cell r="P747" t="str">
            <v>Not Licensed</v>
          </cell>
          <cell r="Q747">
            <v>0</v>
          </cell>
          <cell r="R747">
            <v>0</v>
          </cell>
        </row>
        <row r="748">
          <cell r="B748" t="str">
            <v>537064</v>
          </cell>
          <cell r="C748" t="str">
            <v>Packers and Packagers, Hand</v>
          </cell>
          <cell r="D748">
            <v>0</v>
          </cell>
          <cell r="E748" t="str">
            <v>No formal educational credential</v>
          </cell>
          <cell r="F748" t="str">
            <v>HS and Below</v>
          </cell>
          <cell r="G748">
            <v>24793</v>
          </cell>
          <cell r="H748">
            <v>0</v>
          </cell>
          <cell r="I748">
            <v>0</v>
          </cell>
          <cell r="J748">
            <v>0</v>
          </cell>
          <cell r="K748">
            <v>0</v>
          </cell>
          <cell r="L748">
            <v>0</v>
          </cell>
          <cell r="M748">
            <v>0</v>
          </cell>
          <cell r="N748">
            <v>0</v>
          </cell>
          <cell r="O748">
            <v>28</v>
          </cell>
          <cell r="P748" t="str">
            <v>Not Licensed</v>
          </cell>
          <cell r="Q748">
            <v>0</v>
          </cell>
          <cell r="R748">
            <v>0</v>
          </cell>
        </row>
        <row r="749">
          <cell r="B749" t="str">
            <v>537071</v>
          </cell>
          <cell r="C749" t="str">
            <v>Gas Compressor and Gas Pumping Station Operators</v>
          </cell>
          <cell r="D749">
            <v>0</v>
          </cell>
          <cell r="E749" t="str">
            <v>High school diploma or equivalent</v>
          </cell>
          <cell r="F749" t="str">
            <v>HS and Below</v>
          </cell>
          <cell r="G749">
            <v>0</v>
          </cell>
          <cell r="H749">
            <v>0</v>
          </cell>
          <cell r="I749">
            <v>0</v>
          </cell>
          <cell r="J749">
            <v>0</v>
          </cell>
          <cell r="K749">
            <v>0</v>
          </cell>
          <cell r="L749">
            <v>0</v>
          </cell>
          <cell r="M749">
            <v>0</v>
          </cell>
          <cell r="N749">
            <v>0</v>
          </cell>
          <cell r="O749">
            <v>1</v>
          </cell>
          <cell r="P749" t="str">
            <v>Not Licensed</v>
          </cell>
          <cell r="Q749">
            <v>0</v>
          </cell>
          <cell r="R749">
            <v>0</v>
          </cell>
        </row>
        <row r="750">
          <cell r="B750" t="str">
            <v>537072</v>
          </cell>
          <cell r="C750" t="str">
            <v>Pump Operators, Except Wellhead Pumpers</v>
          </cell>
          <cell r="D750">
            <v>0</v>
          </cell>
          <cell r="E750">
            <v>0</v>
          </cell>
          <cell r="F750">
            <v>0</v>
          </cell>
          <cell r="G750">
            <v>0</v>
          </cell>
          <cell r="H750">
            <v>0</v>
          </cell>
          <cell r="I750">
            <v>0</v>
          </cell>
          <cell r="J750">
            <v>0</v>
          </cell>
          <cell r="K750">
            <v>0</v>
          </cell>
          <cell r="L750">
            <v>0</v>
          </cell>
          <cell r="M750">
            <v>0</v>
          </cell>
          <cell r="N750">
            <v>0</v>
          </cell>
          <cell r="O750">
            <v>0</v>
          </cell>
          <cell r="P750" t="str">
            <v>Not Licensed</v>
          </cell>
          <cell r="Q750">
            <v>0</v>
          </cell>
          <cell r="R750">
            <v>0</v>
          </cell>
        </row>
        <row r="751">
          <cell r="B751" t="str">
            <v>537073</v>
          </cell>
          <cell r="C751" t="str">
            <v>Wellhead Pumpers</v>
          </cell>
          <cell r="D751">
            <v>0</v>
          </cell>
          <cell r="E751">
            <v>0</v>
          </cell>
          <cell r="F751">
            <v>0</v>
          </cell>
          <cell r="G751">
            <v>0</v>
          </cell>
          <cell r="H751">
            <v>0</v>
          </cell>
          <cell r="I751">
            <v>0</v>
          </cell>
          <cell r="J751">
            <v>0</v>
          </cell>
          <cell r="K751">
            <v>0</v>
          </cell>
          <cell r="L751">
            <v>0</v>
          </cell>
          <cell r="M751">
            <v>0</v>
          </cell>
          <cell r="N751">
            <v>0</v>
          </cell>
          <cell r="O751">
            <v>0</v>
          </cell>
          <cell r="P751" t="str">
            <v>Not Licensed</v>
          </cell>
          <cell r="Q751">
            <v>0</v>
          </cell>
          <cell r="R751">
            <v>0</v>
          </cell>
        </row>
        <row r="752">
          <cell r="B752" t="str">
            <v>537081</v>
          </cell>
          <cell r="C752" t="str">
            <v>Refuse and Recyclable Material Collectors</v>
          </cell>
          <cell r="D752">
            <v>0</v>
          </cell>
          <cell r="E752" t="str">
            <v>No formal educational credential</v>
          </cell>
          <cell r="F752" t="str">
            <v>HS and Below</v>
          </cell>
          <cell r="G752">
            <v>37382</v>
          </cell>
          <cell r="H752">
            <v>0</v>
          </cell>
          <cell r="I752">
            <v>0</v>
          </cell>
          <cell r="J752">
            <v>0</v>
          </cell>
          <cell r="K752">
            <v>0</v>
          </cell>
          <cell r="L752">
            <v>0</v>
          </cell>
          <cell r="M752">
            <v>0</v>
          </cell>
          <cell r="N752">
            <v>0</v>
          </cell>
          <cell r="O752">
            <v>2</v>
          </cell>
          <cell r="P752" t="str">
            <v>Not Licensed</v>
          </cell>
          <cell r="Q752">
            <v>0</v>
          </cell>
          <cell r="R752">
            <v>0</v>
          </cell>
        </row>
        <row r="753">
          <cell r="B753" t="str">
            <v>537111</v>
          </cell>
          <cell r="C753" t="str">
            <v>Mine Shuttle Car Operators</v>
          </cell>
          <cell r="D753">
            <v>0</v>
          </cell>
          <cell r="E753">
            <v>0</v>
          </cell>
          <cell r="F753">
            <v>0</v>
          </cell>
          <cell r="G753">
            <v>0</v>
          </cell>
          <cell r="H753">
            <v>0</v>
          </cell>
          <cell r="I753">
            <v>0</v>
          </cell>
          <cell r="J753">
            <v>0</v>
          </cell>
          <cell r="K753">
            <v>0</v>
          </cell>
          <cell r="L753">
            <v>0</v>
          </cell>
          <cell r="M753">
            <v>0</v>
          </cell>
          <cell r="N753">
            <v>0</v>
          </cell>
          <cell r="O753">
            <v>0</v>
          </cell>
          <cell r="P753" t="str">
            <v>Not Licensed</v>
          </cell>
          <cell r="Q753">
            <v>0</v>
          </cell>
          <cell r="R753">
            <v>0</v>
          </cell>
        </row>
        <row r="754">
          <cell r="B754" t="str">
            <v>537121</v>
          </cell>
          <cell r="C754" t="str">
            <v>Tank Car, Truck, and Ship Loaders</v>
          </cell>
          <cell r="D754">
            <v>0</v>
          </cell>
          <cell r="E754" t="str">
            <v>No formal educational credential</v>
          </cell>
          <cell r="F754" t="str">
            <v>HS and Below</v>
          </cell>
          <cell r="G754">
            <v>0</v>
          </cell>
          <cell r="H754">
            <v>0</v>
          </cell>
          <cell r="I754">
            <v>0</v>
          </cell>
          <cell r="J754">
            <v>0</v>
          </cell>
          <cell r="K754">
            <v>0</v>
          </cell>
          <cell r="L754">
            <v>0</v>
          </cell>
          <cell r="M754">
            <v>0</v>
          </cell>
          <cell r="N754">
            <v>0</v>
          </cell>
          <cell r="O754">
            <v>0</v>
          </cell>
          <cell r="P754" t="str">
            <v>Not Licensed</v>
          </cell>
          <cell r="Q754">
            <v>0</v>
          </cell>
          <cell r="R754">
            <v>0</v>
          </cell>
        </row>
        <row r="755">
          <cell r="B755" t="str">
            <v>551011</v>
          </cell>
          <cell r="C755" t="str">
            <v>Air Crew Officers</v>
          </cell>
          <cell r="D755">
            <v>0</v>
          </cell>
          <cell r="E755">
            <v>0</v>
          </cell>
          <cell r="F755">
            <v>0</v>
          </cell>
          <cell r="G755">
            <v>0</v>
          </cell>
          <cell r="H755">
            <v>0</v>
          </cell>
          <cell r="I755">
            <v>0</v>
          </cell>
          <cell r="J755">
            <v>0</v>
          </cell>
          <cell r="K755">
            <v>0</v>
          </cell>
          <cell r="L755">
            <v>0</v>
          </cell>
          <cell r="M755">
            <v>0</v>
          </cell>
          <cell r="N755">
            <v>0</v>
          </cell>
          <cell r="O755">
            <v>0</v>
          </cell>
          <cell r="P755" t="str">
            <v>Not Licensed</v>
          </cell>
          <cell r="Q755">
            <v>0</v>
          </cell>
          <cell r="R755">
            <v>0</v>
          </cell>
        </row>
        <row r="756">
          <cell r="B756" t="str">
            <v>551012</v>
          </cell>
          <cell r="C756" t="str">
            <v>Aircraft Launch and Recovery Officers</v>
          </cell>
          <cell r="D756">
            <v>0</v>
          </cell>
          <cell r="E756">
            <v>0</v>
          </cell>
          <cell r="F756">
            <v>0</v>
          </cell>
          <cell r="G756">
            <v>0</v>
          </cell>
          <cell r="H756">
            <v>0</v>
          </cell>
          <cell r="I756">
            <v>0</v>
          </cell>
          <cell r="J756">
            <v>0</v>
          </cell>
          <cell r="K756">
            <v>0</v>
          </cell>
          <cell r="L756">
            <v>0</v>
          </cell>
          <cell r="M756">
            <v>0</v>
          </cell>
          <cell r="N756">
            <v>0</v>
          </cell>
          <cell r="O756">
            <v>0</v>
          </cell>
          <cell r="P756" t="str">
            <v>Not Licensed</v>
          </cell>
          <cell r="Q756">
            <v>0</v>
          </cell>
          <cell r="R756">
            <v>0</v>
          </cell>
        </row>
        <row r="757">
          <cell r="B757" t="str">
            <v>551013</v>
          </cell>
          <cell r="C757" t="str">
            <v>Armored Assault Vehicle Officers</v>
          </cell>
          <cell r="D757">
            <v>0</v>
          </cell>
          <cell r="E757">
            <v>0</v>
          </cell>
          <cell r="F757">
            <v>0</v>
          </cell>
          <cell r="G757">
            <v>0</v>
          </cell>
          <cell r="H757">
            <v>0</v>
          </cell>
          <cell r="I757">
            <v>0</v>
          </cell>
          <cell r="J757">
            <v>0</v>
          </cell>
          <cell r="K757">
            <v>0</v>
          </cell>
          <cell r="L757">
            <v>0</v>
          </cell>
          <cell r="M757">
            <v>0</v>
          </cell>
          <cell r="N757">
            <v>0</v>
          </cell>
          <cell r="O757">
            <v>0</v>
          </cell>
          <cell r="P757" t="str">
            <v>Not Licensed</v>
          </cell>
          <cell r="Q757">
            <v>0</v>
          </cell>
          <cell r="R757">
            <v>0</v>
          </cell>
        </row>
        <row r="758">
          <cell r="B758" t="str">
            <v>551014</v>
          </cell>
          <cell r="C758" t="str">
            <v>Artillery and Missile Officers</v>
          </cell>
          <cell r="D758">
            <v>0</v>
          </cell>
          <cell r="E758">
            <v>0</v>
          </cell>
          <cell r="F758">
            <v>0</v>
          </cell>
          <cell r="G758">
            <v>0</v>
          </cell>
          <cell r="H758">
            <v>0</v>
          </cell>
          <cell r="I758">
            <v>0</v>
          </cell>
          <cell r="J758">
            <v>0</v>
          </cell>
          <cell r="K758">
            <v>0</v>
          </cell>
          <cell r="L758">
            <v>0</v>
          </cell>
          <cell r="M758">
            <v>0</v>
          </cell>
          <cell r="N758">
            <v>0</v>
          </cell>
          <cell r="O758">
            <v>0</v>
          </cell>
          <cell r="P758" t="str">
            <v>Not Licensed</v>
          </cell>
          <cell r="Q758">
            <v>0</v>
          </cell>
          <cell r="R758">
            <v>0</v>
          </cell>
        </row>
        <row r="759">
          <cell r="B759" t="str">
            <v>551015</v>
          </cell>
          <cell r="C759" t="str">
            <v>Command and Control Center Officers</v>
          </cell>
          <cell r="D759">
            <v>0</v>
          </cell>
          <cell r="E759">
            <v>0</v>
          </cell>
          <cell r="F759">
            <v>0</v>
          </cell>
          <cell r="G759">
            <v>0</v>
          </cell>
          <cell r="H759">
            <v>0</v>
          </cell>
          <cell r="I759">
            <v>0</v>
          </cell>
          <cell r="J759">
            <v>0</v>
          </cell>
          <cell r="K759">
            <v>0</v>
          </cell>
          <cell r="L759">
            <v>0</v>
          </cell>
          <cell r="M759">
            <v>0</v>
          </cell>
          <cell r="N759">
            <v>0</v>
          </cell>
          <cell r="O759">
            <v>0</v>
          </cell>
          <cell r="P759" t="str">
            <v>Not Licensed</v>
          </cell>
          <cell r="Q759">
            <v>0</v>
          </cell>
          <cell r="R759">
            <v>0</v>
          </cell>
        </row>
        <row r="760">
          <cell r="B760" t="str">
            <v>551016</v>
          </cell>
          <cell r="C760" t="str">
            <v>Infantry Officers</v>
          </cell>
          <cell r="D760">
            <v>0</v>
          </cell>
          <cell r="E760">
            <v>0</v>
          </cell>
          <cell r="F760">
            <v>0</v>
          </cell>
          <cell r="G760">
            <v>0</v>
          </cell>
          <cell r="H760">
            <v>0</v>
          </cell>
          <cell r="I760">
            <v>0</v>
          </cell>
          <cell r="J760">
            <v>0</v>
          </cell>
          <cell r="K760">
            <v>0</v>
          </cell>
          <cell r="L760">
            <v>0</v>
          </cell>
          <cell r="M760">
            <v>0</v>
          </cell>
          <cell r="N760">
            <v>0</v>
          </cell>
          <cell r="O760">
            <v>0</v>
          </cell>
          <cell r="P760" t="str">
            <v>Not Licensed</v>
          </cell>
          <cell r="Q760">
            <v>0</v>
          </cell>
          <cell r="R760">
            <v>0</v>
          </cell>
        </row>
        <row r="761">
          <cell r="B761" t="str">
            <v>551017</v>
          </cell>
          <cell r="C761" t="str">
            <v>Special Forces Officers</v>
          </cell>
          <cell r="D761">
            <v>0</v>
          </cell>
          <cell r="E761">
            <v>0</v>
          </cell>
          <cell r="F761">
            <v>0</v>
          </cell>
          <cell r="G761">
            <v>0</v>
          </cell>
          <cell r="H761">
            <v>0</v>
          </cell>
          <cell r="I761">
            <v>0</v>
          </cell>
          <cell r="J761">
            <v>0</v>
          </cell>
          <cell r="K761">
            <v>0</v>
          </cell>
          <cell r="L761">
            <v>0</v>
          </cell>
          <cell r="M761">
            <v>0</v>
          </cell>
          <cell r="N761">
            <v>0</v>
          </cell>
          <cell r="O761">
            <v>0</v>
          </cell>
          <cell r="P761" t="str">
            <v>Not Licensed</v>
          </cell>
          <cell r="Q761">
            <v>0</v>
          </cell>
          <cell r="R761">
            <v>0</v>
          </cell>
        </row>
        <row r="762">
          <cell r="B762" t="str">
            <v>552011</v>
          </cell>
          <cell r="C762" t="str">
            <v>First-Line Supervisors of Air Crew Members</v>
          </cell>
          <cell r="D762">
            <v>0</v>
          </cell>
          <cell r="E762">
            <v>0</v>
          </cell>
          <cell r="F762">
            <v>0</v>
          </cell>
          <cell r="G762">
            <v>0</v>
          </cell>
          <cell r="H762">
            <v>0</v>
          </cell>
          <cell r="I762">
            <v>0</v>
          </cell>
          <cell r="J762">
            <v>0</v>
          </cell>
          <cell r="K762">
            <v>0</v>
          </cell>
          <cell r="L762">
            <v>0</v>
          </cell>
          <cell r="M762">
            <v>0</v>
          </cell>
          <cell r="N762">
            <v>0</v>
          </cell>
          <cell r="O762">
            <v>0</v>
          </cell>
          <cell r="P762" t="str">
            <v>Not Licensed</v>
          </cell>
          <cell r="Q762">
            <v>0</v>
          </cell>
          <cell r="R762">
            <v>0</v>
          </cell>
        </row>
        <row r="763">
          <cell r="B763" t="str">
            <v>552012</v>
          </cell>
          <cell r="C763" t="str">
            <v>First-Line Supervisors of Weapons Specialists/Crew Members</v>
          </cell>
          <cell r="D763">
            <v>0</v>
          </cell>
          <cell r="E763">
            <v>0</v>
          </cell>
          <cell r="F763">
            <v>0</v>
          </cell>
          <cell r="G763">
            <v>0</v>
          </cell>
          <cell r="H763">
            <v>0</v>
          </cell>
          <cell r="I763">
            <v>0</v>
          </cell>
          <cell r="J763">
            <v>0</v>
          </cell>
          <cell r="K763">
            <v>0</v>
          </cell>
          <cell r="L763">
            <v>0</v>
          </cell>
          <cell r="M763">
            <v>0</v>
          </cell>
          <cell r="N763">
            <v>0</v>
          </cell>
          <cell r="O763">
            <v>0</v>
          </cell>
          <cell r="P763" t="str">
            <v>Not Licensed</v>
          </cell>
          <cell r="Q763">
            <v>0</v>
          </cell>
          <cell r="R763">
            <v>0</v>
          </cell>
        </row>
        <row r="764">
          <cell r="B764" t="str">
            <v>553011</v>
          </cell>
          <cell r="C764" t="str">
            <v>Air Crew Members</v>
          </cell>
          <cell r="D764">
            <v>0</v>
          </cell>
          <cell r="E764">
            <v>0</v>
          </cell>
          <cell r="F764">
            <v>0</v>
          </cell>
          <cell r="G764">
            <v>0</v>
          </cell>
          <cell r="H764">
            <v>0</v>
          </cell>
          <cell r="I764">
            <v>0</v>
          </cell>
          <cell r="J764">
            <v>0</v>
          </cell>
          <cell r="K764">
            <v>0</v>
          </cell>
          <cell r="L764">
            <v>1</v>
          </cell>
          <cell r="M764">
            <v>1</v>
          </cell>
          <cell r="N764">
            <v>0</v>
          </cell>
          <cell r="O764">
            <v>0</v>
          </cell>
          <cell r="P764" t="str">
            <v>Not Licensed</v>
          </cell>
          <cell r="Q764">
            <v>0</v>
          </cell>
          <cell r="R764">
            <v>0</v>
          </cell>
        </row>
        <row r="765">
          <cell r="B765" t="str">
            <v>553012</v>
          </cell>
          <cell r="C765" t="str">
            <v>Aircraft Launch and Recovery Specialists</v>
          </cell>
          <cell r="D765">
            <v>0</v>
          </cell>
          <cell r="E765">
            <v>0</v>
          </cell>
          <cell r="F765">
            <v>0</v>
          </cell>
          <cell r="G765">
            <v>0</v>
          </cell>
          <cell r="H765">
            <v>0</v>
          </cell>
          <cell r="I765">
            <v>0</v>
          </cell>
          <cell r="J765">
            <v>0</v>
          </cell>
          <cell r="K765">
            <v>0</v>
          </cell>
          <cell r="L765">
            <v>0</v>
          </cell>
          <cell r="M765">
            <v>0</v>
          </cell>
          <cell r="N765">
            <v>0</v>
          </cell>
          <cell r="O765">
            <v>0</v>
          </cell>
          <cell r="P765" t="str">
            <v>Not Licensed</v>
          </cell>
          <cell r="Q765">
            <v>0</v>
          </cell>
          <cell r="R765">
            <v>0</v>
          </cell>
        </row>
        <row r="766">
          <cell r="B766" t="str">
            <v>553013</v>
          </cell>
          <cell r="C766" t="str">
            <v>Armored Assault Vehicle Crew Members</v>
          </cell>
          <cell r="D766">
            <v>0</v>
          </cell>
          <cell r="E766">
            <v>0</v>
          </cell>
          <cell r="F766">
            <v>0</v>
          </cell>
          <cell r="G766">
            <v>0</v>
          </cell>
          <cell r="H766">
            <v>0</v>
          </cell>
          <cell r="I766">
            <v>0</v>
          </cell>
          <cell r="J766">
            <v>0</v>
          </cell>
          <cell r="K766">
            <v>0</v>
          </cell>
          <cell r="L766">
            <v>0</v>
          </cell>
          <cell r="M766">
            <v>0</v>
          </cell>
          <cell r="N766">
            <v>0</v>
          </cell>
          <cell r="O766">
            <v>0</v>
          </cell>
          <cell r="P766" t="str">
            <v>Not Licensed</v>
          </cell>
          <cell r="Q766">
            <v>0</v>
          </cell>
          <cell r="R766">
            <v>0</v>
          </cell>
        </row>
        <row r="767">
          <cell r="B767" t="str">
            <v>553014</v>
          </cell>
          <cell r="C767" t="str">
            <v>Artillery and Missile Crew Members</v>
          </cell>
          <cell r="D767">
            <v>0</v>
          </cell>
          <cell r="E767">
            <v>0</v>
          </cell>
          <cell r="F767">
            <v>0</v>
          </cell>
          <cell r="G767">
            <v>0</v>
          </cell>
          <cell r="H767">
            <v>0</v>
          </cell>
          <cell r="I767">
            <v>0</v>
          </cell>
          <cell r="J767">
            <v>0</v>
          </cell>
          <cell r="K767">
            <v>0</v>
          </cell>
          <cell r="L767">
            <v>0</v>
          </cell>
          <cell r="M767">
            <v>0</v>
          </cell>
          <cell r="N767">
            <v>0</v>
          </cell>
          <cell r="O767">
            <v>1</v>
          </cell>
          <cell r="P767" t="str">
            <v>Not Licensed</v>
          </cell>
          <cell r="Q767">
            <v>0</v>
          </cell>
          <cell r="R767">
            <v>0</v>
          </cell>
        </row>
        <row r="768">
          <cell r="B768" t="str">
            <v>553015</v>
          </cell>
          <cell r="C768" t="str">
            <v>Command and Control Center Specialists</v>
          </cell>
          <cell r="D768">
            <v>0</v>
          </cell>
          <cell r="E768">
            <v>0</v>
          </cell>
          <cell r="F768">
            <v>0</v>
          </cell>
          <cell r="G768">
            <v>0</v>
          </cell>
          <cell r="H768">
            <v>0</v>
          </cell>
          <cell r="I768">
            <v>0</v>
          </cell>
          <cell r="J768">
            <v>0</v>
          </cell>
          <cell r="K768">
            <v>0</v>
          </cell>
          <cell r="L768">
            <v>0</v>
          </cell>
          <cell r="M768">
            <v>0</v>
          </cell>
          <cell r="N768">
            <v>0</v>
          </cell>
          <cell r="O768">
            <v>0</v>
          </cell>
          <cell r="P768" t="str">
            <v>Not Licensed</v>
          </cell>
          <cell r="Q768">
            <v>0</v>
          </cell>
          <cell r="R768">
            <v>0</v>
          </cell>
        </row>
        <row r="769">
          <cell r="B769" t="str">
            <v>553016</v>
          </cell>
          <cell r="C769" t="str">
            <v>Infantry</v>
          </cell>
          <cell r="D769">
            <v>0</v>
          </cell>
          <cell r="E769">
            <v>0</v>
          </cell>
          <cell r="F769">
            <v>0</v>
          </cell>
          <cell r="G769">
            <v>0</v>
          </cell>
          <cell r="H769">
            <v>0</v>
          </cell>
          <cell r="I769">
            <v>0</v>
          </cell>
          <cell r="J769">
            <v>0</v>
          </cell>
          <cell r="K769">
            <v>0</v>
          </cell>
          <cell r="L769">
            <v>2</v>
          </cell>
          <cell r="M769">
            <v>2</v>
          </cell>
          <cell r="N769">
            <v>0</v>
          </cell>
          <cell r="O769">
            <v>0</v>
          </cell>
          <cell r="P769" t="str">
            <v>Not Licensed</v>
          </cell>
          <cell r="Q769">
            <v>0</v>
          </cell>
          <cell r="R769">
            <v>0</v>
          </cell>
        </row>
        <row r="770">
          <cell r="B770" t="str">
            <v>553017</v>
          </cell>
          <cell r="C770" t="str">
            <v>Radar and Sonar Technicians</v>
          </cell>
          <cell r="D770">
            <v>0</v>
          </cell>
          <cell r="E770">
            <v>0</v>
          </cell>
          <cell r="F770">
            <v>0</v>
          </cell>
          <cell r="G770">
            <v>0</v>
          </cell>
          <cell r="H770">
            <v>0</v>
          </cell>
          <cell r="I770">
            <v>0</v>
          </cell>
          <cell r="J770">
            <v>0</v>
          </cell>
          <cell r="K770">
            <v>0</v>
          </cell>
          <cell r="L770">
            <v>0</v>
          </cell>
          <cell r="M770">
            <v>0</v>
          </cell>
          <cell r="N770">
            <v>0</v>
          </cell>
          <cell r="O770">
            <v>0</v>
          </cell>
          <cell r="P770" t="str">
            <v>Not Licensed</v>
          </cell>
          <cell r="Q770">
            <v>0</v>
          </cell>
          <cell r="R770">
            <v>0</v>
          </cell>
        </row>
        <row r="771">
          <cell r="B771" t="str">
            <v>553018</v>
          </cell>
          <cell r="C771" t="str">
            <v>Special Forces</v>
          </cell>
          <cell r="D771">
            <v>0</v>
          </cell>
          <cell r="E771">
            <v>0</v>
          </cell>
          <cell r="F771">
            <v>0</v>
          </cell>
          <cell r="G771">
            <v>0</v>
          </cell>
          <cell r="H771">
            <v>0</v>
          </cell>
          <cell r="I771">
            <v>0</v>
          </cell>
          <cell r="J771">
            <v>0</v>
          </cell>
          <cell r="K771">
            <v>0</v>
          </cell>
          <cell r="L771">
            <v>0</v>
          </cell>
          <cell r="M771">
            <v>0</v>
          </cell>
          <cell r="N771">
            <v>0</v>
          </cell>
          <cell r="O771">
            <v>0</v>
          </cell>
          <cell r="P771" t="str">
            <v>Not Licensed</v>
          </cell>
          <cell r="Q771">
            <v>0</v>
          </cell>
          <cell r="R771">
            <v>0</v>
          </cell>
        </row>
        <row r="772">
          <cell r="A772" t="str">
            <v>Berkshire Total</v>
          </cell>
          <cell r="C772"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772" t="str">
            <v>; Electrical Technician; Carpenter Assistant; Plumber Assistant; Auto Mechanic Technician; Diesel Mechanic Technician; HVAC Technician; Advanced Manufacturing Technician; Building and Maintenance Technician</v>
          </cell>
          <cell r="E772" t="str">
            <v>Bachelor's degree; High school diploma or equivalent; Master's degree; Associate's degree; ; Postsecondary non-degree award; Doctoral or professional degree; Some college, no degree; No formal educational credential</v>
          </cell>
          <cell r="F772" t="str">
            <v xml:space="preserve">BA+; HS and Below; Sub-BA; </v>
          </cell>
          <cell r="G772">
            <v>16369035</v>
          </cell>
          <cell r="H772" t="str">
            <v>; 5; 4; 3; 2; 1</v>
          </cell>
          <cell r="I772">
            <v>48191</v>
          </cell>
          <cell r="J772">
            <v>5866</v>
          </cell>
          <cell r="K772">
            <v>5927</v>
          </cell>
          <cell r="L772">
            <v>6992</v>
          </cell>
          <cell r="M772" t="str">
            <v>12; 107; ; 34; 35; 37; 16; 9; 32; 4; 5; 7; 23; 8; 19; 20; 53; 24; 25; 10; 50; 18; 1; 6; 11; 3; 15; 14; 49; 13; 42; 102; 21; 54; 2; 27; 40; 17; 26; 36; 51; 61; 91; 47; 44; 71; 176; 249; 68; 22; 31; 52; 97; 28; 67; 81; 33; 63; 162; 203; 94; 89; 90; 248; 130; 165; 386; 83; 43; 75; 108; 74; 30; 64; 124; 78; 38; 66; 46; 133; 41</v>
          </cell>
          <cell r="N772" t="str">
            <v>; 315; 111; 8; 127; 1; 33; 183; 85; 301; 62; 75; 300; 521; 296; 48; 169</v>
          </cell>
          <cell r="O772" t="str">
            <v>19; 79; ; 20; 38; 3; 18; 10; 24; 6; 4; 2; 1; 37; 8; 7; 5; 14; 9; 13; 22; 11; 17; 12; 23; 42; 16; 15; 50; 61; 27; 305; 124; 30; 56; 47; 21; 28; 33; 26; 77; 149; 352; 115; 58; 29; 94; 117; 31</v>
          </cell>
          <cell r="P772" t="str">
            <v>Not Licensed; Licensed</v>
          </cell>
          <cell r="Q772" t="str">
            <v>;  106;  15;  52;  11;  18;  8;  17;  3;  7;  120;  184;  113;  269;  16;  35;  50;  26;  4;  77;  138;  59;  53;  6;  32;  9;  20;  1,158;  30;  95;  308;  64;  763;  105;  111;  1;  301;  513;  634;  441;  200;  100;  156</v>
          </cell>
          <cell r="R772" t="str">
            <v>;  15,541;  1,766;  4,265;  539;  866;  316;  2,083;  319;  618;  6,449;  212;  5,458;  5,211;  12,706;  1,062;  1,454;  2,429;  1,165;  857;  395;  5,183;  8,347;  5,023;  2,380;  488;  1,266;  373;  1,168;  51,518;  1,758;  2,941;  7,742;  191;  436;  1,202;  5,160;  37,775;  15,882;  10,915;  45;  40;  20,415;  46,536;  32,546;  17,394;  9,502;  5,294;  507;  5,326</v>
          </cell>
        </row>
        <row r="773">
          <cell r="A773" t="str">
            <v>Cape &amp; Islands</v>
          </cell>
          <cell r="B773" t="str">
            <v>111011</v>
          </cell>
          <cell r="C773" t="str">
            <v>Chief Executives</v>
          </cell>
          <cell r="D773">
            <v>0</v>
          </cell>
          <cell r="E773" t="str">
            <v>Bachelor's degree</v>
          </cell>
          <cell r="F773" t="str">
            <v>BA+</v>
          </cell>
          <cell r="G773">
            <v>144766</v>
          </cell>
          <cell r="H773">
            <v>0</v>
          </cell>
          <cell r="I773">
            <v>0</v>
          </cell>
          <cell r="J773">
            <v>0</v>
          </cell>
          <cell r="K773">
            <v>0</v>
          </cell>
          <cell r="L773">
            <v>11</v>
          </cell>
          <cell r="M773">
            <v>11</v>
          </cell>
          <cell r="N773">
            <v>0</v>
          </cell>
          <cell r="O773">
            <v>0</v>
          </cell>
          <cell r="P773" t="str">
            <v>Not Licensed</v>
          </cell>
          <cell r="Q773">
            <v>0</v>
          </cell>
          <cell r="R773">
            <v>0</v>
          </cell>
        </row>
        <row r="774">
          <cell r="B774" t="str">
            <v>111021</v>
          </cell>
          <cell r="C774" t="str">
            <v>General and Operations Managers</v>
          </cell>
          <cell r="D774">
            <v>0</v>
          </cell>
          <cell r="E774" t="str">
            <v>Bachelor's degree</v>
          </cell>
          <cell r="F774" t="str">
            <v>BA+</v>
          </cell>
          <cell r="G774">
            <v>86830</v>
          </cell>
          <cell r="H774">
            <v>5</v>
          </cell>
          <cell r="I774">
            <v>3371</v>
          </cell>
          <cell r="J774">
            <v>279</v>
          </cell>
          <cell r="K774">
            <v>316</v>
          </cell>
          <cell r="L774">
            <v>56</v>
          </cell>
          <cell r="M774">
            <v>217</v>
          </cell>
          <cell r="N774">
            <v>0</v>
          </cell>
          <cell r="O774">
            <v>0</v>
          </cell>
          <cell r="P774" t="str">
            <v>Not Licensed</v>
          </cell>
          <cell r="Q774">
            <v>0</v>
          </cell>
          <cell r="R774">
            <v>0</v>
          </cell>
        </row>
        <row r="775">
          <cell r="B775" t="str">
            <v>111031</v>
          </cell>
          <cell r="C775" t="str">
            <v>Legislators</v>
          </cell>
          <cell r="D775">
            <v>0</v>
          </cell>
          <cell r="E775" t="str">
            <v>Bachelor's degree</v>
          </cell>
          <cell r="F775" t="str">
            <v>BA+</v>
          </cell>
          <cell r="G775">
            <v>0</v>
          </cell>
          <cell r="H775">
            <v>0</v>
          </cell>
          <cell r="I775">
            <v>0</v>
          </cell>
          <cell r="J775">
            <v>0</v>
          </cell>
          <cell r="K775">
            <v>0</v>
          </cell>
          <cell r="L775">
            <v>0</v>
          </cell>
          <cell r="M775">
            <v>0</v>
          </cell>
          <cell r="N775">
            <v>0</v>
          </cell>
          <cell r="O775">
            <v>0</v>
          </cell>
          <cell r="P775" t="str">
            <v>Not Licensed</v>
          </cell>
          <cell r="Q775">
            <v>0</v>
          </cell>
          <cell r="R775">
            <v>0</v>
          </cell>
        </row>
        <row r="776">
          <cell r="B776" t="str">
            <v>112011</v>
          </cell>
          <cell r="C776" t="str">
            <v>Advertising and Promotions Managers</v>
          </cell>
          <cell r="D776">
            <v>0</v>
          </cell>
          <cell r="E776" t="str">
            <v>Bachelor's degree</v>
          </cell>
          <cell r="F776" t="str">
            <v>BA+</v>
          </cell>
          <cell r="G776">
            <v>72441</v>
          </cell>
          <cell r="H776">
            <v>0</v>
          </cell>
          <cell r="I776">
            <v>0</v>
          </cell>
          <cell r="J776">
            <v>0</v>
          </cell>
          <cell r="K776">
            <v>0</v>
          </cell>
          <cell r="L776">
            <v>0</v>
          </cell>
          <cell r="M776">
            <v>0</v>
          </cell>
          <cell r="N776">
            <v>0</v>
          </cell>
          <cell r="O776">
            <v>0</v>
          </cell>
          <cell r="P776" t="str">
            <v>Not Licensed</v>
          </cell>
          <cell r="Q776">
            <v>0</v>
          </cell>
          <cell r="R776">
            <v>0</v>
          </cell>
        </row>
        <row r="777">
          <cell r="B777" t="str">
            <v>112021</v>
          </cell>
          <cell r="C777" t="str">
            <v>Marketing Managers</v>
          </cell>
          <cell r="D777">
            <v>0</v>
          </cell>
          <cell r="E777" t="str">
            <v>Bachelor's degree</v>
          </cell>
          <cell r="F777" t="str">
            <v>BA+</v>
          </cell>
          <cell r="G777">
            <v>92088</v>
          </cell>
          <cell r="H777">
            <v>4</v>
          </cell>
          <cell r="I777">
            <v>111</v>
          </cell>
          <cell r="J777">
            <v>8</v>
          </cell>
          <cell r="K777">
            <v>9</v>
          </cell>
          <cell r="L777">
            <v>36</v>
          </cell>
          <cell r="M777">
            <v>18</v>
          </cell>
          <cell r="N777">
            <v>0</v>
          </cell>
          <cell r="O777">
            <v>0</v>
          </cell>
          <cell r="P777" t="str">
            <v>Not Licensed</v>
          </cell>
          <cell r="Q777">
            <v>0</v>
          </cell>
          <cell r="R777">
            <v>0</v>
          </cell>
        </row>
        <row r="778">
          <cell r="B778" t="str">
            <v>112022</v>
          </cell>
          <cell r="C778" t="str">
            <v>Sales Managers</v>
          </cell>
          <cell r="D778">
            <v>0</v>
          </cell>
          <cell r="E778" t="str">
            <v>Bachelor's degree</v>
          </cell>
          <cell r="F778" t="str">
            <v>BA+</v>
          </cell>
          <cell r="G778">
            <v>90865</v>
          </cell>
          <cell r="H778">
            <v>4</v>
          </cell>
          <cell r="I778">
            <v>260</v>
          </cell>
          <cell r="J778">
            <v>24</v>
          </cell>
          <cell r="K778">
            <v>24</v>
          </cell>
          <cell r="L778">
            <v>35</v>
          </cell>
          <cell r="M778">
            <v>28</v>
          </cell>
          <cell r="N778">
            <v>0</v>
          </cell>
          <cell r="O778">
            <v>0</v>
          </cell>
          <cell r="P778" t="str">
            <v>Not Licensed</v>
          </cell>
          <cell r="Q778">
            <v>0</v>
          </cell>
          <cell r="R778">
            <v>0</v>
          </cell>
        </row>
        <row r="779">
          <cell r="B779" t="str">
            <v>112031</v>
          </cell>
          <cell r="C779" t="str">
            <v>Public Relations and Fundraising Managers</v>
          </cell>
          <cell r="D779">
            <v>0</v>
          </cell>
          <cell r="E779" t="str">
            <v>Bachelor's degree</v>
          </cell>
          <cell r="F779" t="str">
            <v>BA+</v>
          </cell>
          <cell r="G779">
            <v>78018</v>
          </cell>
          <cell r="H779">
            <v>0</v>
          </cell>
          <cell r="I779">
            <v>0</v>
          </cell>
          <cell r="J779">
            <v>0</v>
          </cell>
          <cell r="K779">
            <v>0</v>
          </cell>
          <cell r="L779">
            <v>29</v>
          </cell>
          <cell r="M779">
            <v>29</v>
          </cell>
          <cell r="N779">
            <v>0</v>
          </cell>
          <cell r="O779">
            <v>0</v>
          </cell>
          <cell r="P779" t="str">
            <v>Not Licensed</v>
          </cell>
          <cell r="Q779">
            <v>0</v>
          </cell>
          <cell r="R779">
            <v>0</v>
          </cell>
        </row>
        <row r="780">
          <cell r="B780" t="str">
            <v>113011</v>
          </cell>
          <cell r="C780" t="str">
            <v>Administrative Services Managers</v>
          </cell>
          <cell r="D780">
            <v>0</v>
          </cell>
          <cell r="E780" t="str">
            <v>Bachelor's degree</v>
          </cell>
          <cell r="F780" t="str">
            <v>BA+</v>
          </cell>
          <cell r="G780">
            <v>81221</v>
          </cell>
          <cell r="H780">
            <v>4</v>
          </cell>
          <cell r="I780">
            <v>249</v>
          </cell>
          <cell r="J780">
            <v>21</v>
          </cell>
          <cell r="K780">
            <v>24</v>
          </cell>
          <cell r="L780">
            <v>32</v>
          </cell>
          <cell r="M780">
            <v>26</v>
          </cell>
          <cell r="N780">
            <v>0</v>
          </cell>
          <cell r="O780">
            <v>0</v>
          </cell>
          <cell r="P780" t="str">
            <v>Not Licensed</v>
          </cell>
          <cell r="Q780">
            <v>0</v>
          </cell>
          <cell r="R780">
            <v>0</v>
          </cell>
        </row>
        <row r="781">
          <cell r="B781" t="str">
            <v>113021</v>
          </cell>
          <cell r="C781" t="str">
            <v>Computer and Information Systems Managers</v>
          </cell>
          <cell r="D781">
            <v>0</v>
          </cell>
          <cell r="E781" t="str">
            <v>Bachelor's degree</v>
          </cell>
          <cell r="F781" t="str">
            <v>BA+</v>
          </cell>
          <cell r="G781">
            <v>102799</v>
          </cell>
          <cell r="H781">
            <v>0</v>
          </cell>
          <cell r="I781">
            <v>0</v>
          </cell>
          <cell r="J781">
            <v>0</v>
          </cell>
          <cell r="K781">
            <v>0</v>
          </cell>
          <cell r="L781">
            <v>2</v>
          </cell>
          <cell r="M781">
            <v>2</v>
          </cell>
          <cell r="N781">
            <v>256</v>
          </cell>
          <cell r="O781">
            <v>0</v>
          </cell>
          <cell r="P781" t="str">
            <v>Not Licensed</v>
          </cell>
          <cell r="Q781">
            <v>0</v>
          </cell>
          <cell r="R781">
            <v>0</v>
          </cell>
        </row>
        <row r="782">
          <cell r="B782" t="str">
            <v>113031</v>
          </cell>
          <cell r="C782" t="str">
            <v>Financial Managers</v>
          </cell>
          <cell r="D782">
            <v>0</v>
          </cell>
          <cell r="E782" t="str">
            <v>Bachelor's degree</v>
          </cell>
          <cell r="F782" t="str">
            <v>BA+</v>
          </cell>
          <cell r="G782">
            <v>89569</v>
          </cell>
          <cell r="H782">
            <v>5</v>
          </cell>
          <cell r="I782">
            <v>386</v>
          </cell>
          <cell r="J782">
            <v>33</v>
          </cell>
          <cell r="K782">
            <v>34</v>
          </cell>
          <cell r="L782">
            <v>92</v>
          </cell>
          <cell r="M782">
            <v>53</v>
          </cell>
          <cell r="N782">
            <v>0</v>
          </cell>
          <cell r="O782">
            <v>0</v>
          </cell>
          <cell r="P782" t="str">
            <v>Not Licensed</v>
          </cell>
          <cell r="Q782">
            <v>0</v>
          </cell>
          <cell r="R782">
            <v>0</v>
          </cell>
        </row>
        <row r="783">
          <cell r="B783" t="str">
            <v>113051</v>
          </cell>
          <cell r="C783" t="str">
            <v>Industrial Production Managers</v>
          </cell>
          <cell r="D783">
            <v>0</v>
          </cell>
          <cell r="E783" t="str">
            <v>Bachelor's degree</v>
          </cell>
          <cell r="F783" t="str">
            <v>BA+</v>
          </cell>
          <cell r="G783">
            <v>115106</v>
          </cell>
          <cell r="H783">
            <v>0</v>
          </cell>
          <cell r="I783">
            <v>0</v>
          </cell>
          <cell r="J783">
            <v>0</v>
          </cell>
          <cell r="K783">
            <v>0</v>
          </cell>
          <cell r="L783">
            <v>12</v>
          </cell>
          <cell r="M783">
            <v>12</v>
          </cell>
          <cell r="N783">
            <v>0</v>
          </cell>
          <cell r="O783">
            <v>0</v>
          </cell>
          <cell r="P783" t="str">
            <v>Not Licensed</v>
          </cell>
          <cell r="Q783">
            <v>0</v>
          </cell>
          <cell r="R783">
            <v>0</v>
          </cell>
        </row>
        <row r="784">
          <cell r="B784" t="str">
            <v>113061</v>
          </cell>
          <cell r="C784" t="str">
            <v>Purchasing Managers</v>
          </cell>
          <cell r="D784">
            <v>0</v>
          </cell>
          <cell r="E784" t="str">
            <v>Bachelor's degree</v>
          </cell>
          <cell r="F784" t="str">
            <v>BA+</v>
          </cell>
          <cell r="G784">
            <v>123042</v>
          </cell>
          <cell r="H784">
            <v>0</v>
          </cell>
          <cell r="I784">
            <v>0</v>
          </cell>
          <cell r="J784">
            <v>0</v>
          </cell>
          <cell r="K784">
            <v>0</v>
          </cell>
          <cell r="L784">
            <v>9</v>
          </cell>
          <cell r="M784">
            <v>9</v>
          </cell>
          <cell r="N784">
            <v>0</v>
          </cell>
          <cell r="O784">
            <v>0</v>
          </cell>
          <cell r="P784" t="str">
            <v>Not Licensed</v>
          </cell>
          <cell r="Q784">
            <v>0</v>
          </cell>
          <cell r="R784">
            <v>0</v>
          </cell>
        </row>
        <row r="785">
          <cell r="B785" t="str">
            <v>113071</v>
          </cell>
          <cell r="C785" t="str">
            <v>Transportation, Storage, and Distribution Managers</v>
          </cell>
          <cell r="D785">
            <v>0</v>
          </cell>
          <cell r="E785" t="str">
            <v>High school diploma or equivalent</v>
          </cell>
          <cell r="F785" t="str">
            <v>HS and Below</v>
          </cell>
          <cell r="G785">
            <v>82823</v>
          </cell>
          <cell r="H785">
            <v>0</v>
          </cell>
          <cell r="I785">
            <v>0</v>
          </cell>
          <cell r="J785">
            <v>0</v>
          </cell>
          <cell r="K785">
            <v>0</v>
          </cell>
          <cell r="L785">
            <v>18</v>
          </cell>
          <cell r="M785">
            <v>18</v>
          </cell>
          <cell r="N785">
            <v>0</v>
          </cell>
          <cell r="O785">
            <v>0</v>
          </cell>
          <cell r="P785" t="str">
            <v>Not Licensed</v>
          </cell>
          <cell r="Q785">
            <v>0</v>
          </cell>
          <cell r="R785">
            <v>0</v>
          </cell>
        </row>
        <row r="786">
          <cell r="B786" t="str">
            <v>113111</v>
          </cell>
          <cell r="C786" t="str">
            <v>Compensation and Benefits Managers</v>
          </cell>
          <cell r="D786">
            <v>0</v>
          </cell>
          <cell r="E786" t="str">
            <v>Bachelor's degree</v>
          </cell>
          <cell r="F786" t="str">
            <v>BA+</v>
          </cell>
          <cell r="G786">
            <v>0</v>
          </cell>
          <cell r="H786">
            <v>0</v>
          </cell>
          <cell r="I786">
            <v>0</v>
          </cell>
          <cell r="J786">
            <v>0</v>
          </cell>
          <cell r="K786">
            <v>0</v>
          </cell>
          <cell r="L786">
            <v>0</v>
          </cell>
          <cell r="M786">
            <v>0</v>
          </cell>
          <cell r="N786">
            <v>0</v>
          </cell>
          <cell r="O786">
            <v>0</v>
          </cell>
          <cell r="P786" t="str">
            <v>Not Licensed</v>
          </cell>
          <cell r="Q786">
            <v>0</v>
          </cell>
          <cell r="R786">
            <v>0</v>
          </cell>
        </row>
        <row r="787">
          <cell r="B787" t="str">
            <v>113121</v>
          </cell>
          <cell r="C787" t="str">
            <v>Human Resources Managers</v>
          </cell>
          <cell r="D787">
            <v>0</v>
          </cell>
          <cell r="E787" t="str">
            <v>Bachelor's degree</v>
          </cell>
          <cell r="F787" t="str">
            <v>BA+</v>
          </cell>
          <cell r="G787">
            <v>94287</v>
          </cell>
          <cell r="H787">
            <v>0</v>
          </cell>
          <cell r="I787">
            <v>104</v>
          </cell>
          <cell r="J787">
            <v>0</v>
          </cell>
          <cell r="K787">
            <v>9</v>
          </cell>
          <cell r="L787">
            <v>21</v>
          </cell>
          <cell r="M787">
            <v>15</v>
          </cell>
          <cell r="N787">
            <v>0</v>
          </cell>
          <cell r="O787">
            <v>0</v>
          </cell>
          <cell r="P787" t="str">
            <v>Not Licensed</v>
          </cell>
          <cell r="Q787">
            <v>0</v>
          </cell>
          <cell r="R787">
            <v>0</v>
          </cell>
        </row>
        <row r="788">
          <cell r="B788" t="str">
            <v>113131</v>
          </cell>
          <cell r="C788" t="str">
            <v>Training and Development Managers</v>
          </cell>
          <cell r="D788">
            <v>0</v>
          </cell>
          <cell r="E788" t="str">
            <v>Bachelor's degree</v>
          </cell>
          <cell r="F788" t="str">
            <v>BA+</v>
          </cell>
          <cell r="G788">
            <v>86058</v>
          </cell>
          <cell r="H788">
            <v>0</v>
          </cell>
          <cell r="I788">
            <v>0</v>
          </cell>
          <cell r="J788">
            <v>0</v>
          </cell>
          <cell r="K788">
            <v>0</v>
          </cell>
          <cell r="L788">
            <v>3</v>
          </cell>
          <cell r="M788">
            <v>3</v>
          </cell>
          <cell r="N788">
            <v>0</v>
          </cell>
          <cell r="O788">
            <v>0</v>
          </cell>
          <cell r="P788" t="str">
            <v>Not Licensed</v>
          </cell>
          <cell r="Q788">
            <v>0</v>
          </cell>
          <cell r="R788">
            <v>0</v>
          </cell>
        </row>
        <row r="789">
          <cell r="B789" t="str">
            <v>119013</v>
          </cell>
          <cell r="C789" t="str">
            <v>Farmers, Ranchers, and Other Agricultural Managers</v>
          </cell>
          <cell r="D789">
            <v>0</v>
          </cell>
          <cell r="E789" t="str">
            <v>High school diploma or equivalent</v>
          </cell>
          <cell r="F789" t="str">
            <v>HS and Below</v>
          </cell>
          <cell r="G789">
            <v>0</v>
          </cell>
          <cell r="H789">
            <v>0</v>
          </cell>
          <cell r="I789">
            <v>0</v>
          </cell>
          <cell r="J789">
            <v>0</v>
          </cell>
          <cell r="K789">
            <v>0</v>
          </cell>
          <cell r="L789">
            <v>3</v>
          </cell>
          <cell r="M789">
            <v>3</v>
          </cell>
          <cell r="N789">
            <v>272</v>
          </cell>
          <cell r="O789">
            <v>0</v>
          </cell>
          <cell r="P789" t="str">
            <v>Not Licensed</v>
          </cell>
          <cell r="Q789">
            <v>0</v>
          </cell>
          <cell r="R789">
            <v>0</v>
          </cell>
        </row>
        <row r="790">
          <cell r="B790" t="str">
            <v>119021</v>
          </cell>
          <cell r="C790" t="str">
            <v>Construction Managers</v>
          </cell>
          <cell r="D790">
            <v>0</v>
          </cell>
          <cell r="E790" t="str">
            <v>Bachelor's degree</v>
          </cell>
          <cell r="F790" t="str">
            <v>BA+</v>
          </cell>
          <cell r="G790">
            <v>92364</v>
          </cell>
          <cell r="H790">
            <v>5</v>
          </cell>
          <cell r="I790">
            <v>486</v>
          </cell>
          <cell r="J790">
            <v>32</v>
          </cell>
          <cell r="K790">
            <v>47</v>
          </cell>
          <cell r="L790">
            <v>15</v>
          </cell>
          <cell r="M790">
            <v>31</v>
          </cell>
          <cell r="N790">
            <v>0</v>
          </cell>
          <cell r="O790">
            <v>0</v>
          </cell>
          <cell r="P790" t="str">
            <v>Not Licensed</v>
          </cell>
          <cell r="Q790">
            <v>0</v>
          </cell>
          <cell r="R790">
            <v>0</v>
          </cell>
        </row>
        <row r="791">
          <cell r="B791" t="str">
            <v>119031</v>
          </cell>
          <cell r="C791" t="str">
            <v>Education Administrators, Preschool and Childcare Center/Program</v>
          </cell>
          <cell r="D791">
            <v>0</v>
          </cell>
          <cell r="E791" t="str">
            <v>Bachelor's degree</v>
          </cell>
          <cell r="F791" t="str">
            <v>BA+</v>
          </cell>
          <cell r="G791">
            <v>49729</v>
          </cell>
          <cell r="H791">
            <v>0</v>
          </cell>
          <cell r="I791">
            <v>0</v>
          </cell>
          <cell r="J791">
            <v>0</v>
          </cell>
          <cell r="K791">
            <v>0</v>
          </cell>
          <cell r="L791">
            <v>13</v>
          </cell>
          <cell r="M791">
            <v>13</v>
          </cell>
          <cell r="N791">
            <v>0</v>
          </cell>
          <cell r="O791">
            <v>0</v>
          </cell>
          <cell r="P791" t="str">
            <v>Not Licensed</v>
          </cell>
          <cell r="Q791">
            <v>0</v>
          </cell>
          <cell r="R791">
            <v>0</v>
          </cell>
        </row>
        <row r="792">
          <cell r="B792" t="str">
            <v>119032</v>
          </cell>
          <cell r="C792" t="str">
            <v>Education Administrators, Elementary and Secondary School</v>
          </cell>
          <cell r="D792">
            <v>0</v>
          </cell>
          <cell r="E792" t="str">
            <v>Master's degree</v>
          </cell>
          <cell r="F792" t="str">
            <v>BA+</v>
          </cell>
          <cell r="G792">
            <v>105958</v>
          </cell>
          <cell r="H792">
            <v>4</v>
          </cell>
          <cell r="I792">
            <v>211</v>
          </cell>
          <cell r="J792">
            <v>15</v>
          </cell>
          <cell r="K792">
            <v>18</v>
          </cell>
          <cell r="L792">
            <v>42</v>
          </cell>
          <cell r="M792">
            <v>25</v>
          </cell>
          <cell r="N792">
            <v>0</v>
          </cell>
          <cell r="O792">
            <v>0</v>
          </cell>
          <cell r="P792" t="str">
            <v>Not Licensed</v>
          </cell>
          <cell r="Q792">
            <v>0</v>
          </cell>
          <cell r="R792">
            <v>0</v>
          </cell>
        </row>
        <row r="793">
          <cell r="B793" t="str">
            <v>119033</v>
          </cell>
          <cell r="C793" t="str">
            <v>Education Administrators, Postsecondary</v>
          </cell>
          <cell r="D793">
            <v>0</v>
          </cell>
          <cell r="E793" t="str">
            <v>Master's degree</v>
          </cell>
          <cell r="F793" t="str">
            <v>BA+</v>
          </cell>
          <cell r="G793">
            <v>86500</v>
          </cell>
          <cell r="H793">
            <v>0</v>
          </cell>
          <cell r="I793">
            <v>0</v>
          </cell>
          <cell r="J793">
            <v>0</v>
          </cell>
          <cell r="K793">
            <v>0</v>
          </cell>
          <cell r="L793">
            <v>40</v>
          </cell>
          <cell r="M793">
            <v>40</v>
          </cell>
          <cell r="N793">
            <v>0</v>
          </cell>
          <cell r="O793">
            <v>0</v>
          </cell>
          <cell r="P793" t="str">
            <v>Not Licensed</v>
          </cell>
          <cell r="Q793">
            <v>0</v>
          </cell>
          <cell r="R793">
            <v>0</v>
          </cell>
        </row>
        <row r="794">
          <cell r="B794" t="str">
            <v>119041</v>
          </cell>
          <cell r="C794" t="str">
            <v>Architectural and Engineering Managers</v>
          </cell>
          <cell r="D794">
            <v>0</v>
          </cell>
          <cell r="E794" t="str">
            <v>Bachelor's degree</v>
          </cell>
          <cell r="F794" t="str">
            <v>BA+</v>
          </cell>
          <cell r="G794">
            <v>135497</v>
          </cell>
          <cell r="H794">
            <v>0</v>
          </cell>
          <cell r="I794">
            <v>0</v>
          </cell>
          <cell r="J794">
            <v>0</v>
          </cell>
          <cell r="K794">
            <v>0</v>
          </cell>
          <cell r="L794">
            <v>20</v>
          </cell>
          <cell r="M794">
            <v>20</v>
          </cell>
          <cell r="N794">
            <v>0</v>
          </cell>
          <cell r="O794">
            <v>0</v>
          </cell>
          <cell r="P794" t="str">
            <v>Not Licensed</v>
          </cell>
          <cell r="Q794">
            <v>0</v>
          </cell>
          <cell r="R794">
            <v>0</v>
          </cell>
        </row>
        <row r="795">
          <cell r="B795" t="str">
            <v>119051</v>
          </cell>
          <cell r="C795" t="str">
            <v>Food Service Managers</v>
          </cell>
          <cell r="D795">
            <v>0</v>
          </cell>
          <cell r="E795" t="str">
            <v>High school diploma or equivalent</v>
          </cell>
          <cell r="F795" t="str">
            <v>HS and Below</v>
          </cell>
          <cell r="G795">
            <v>52675</v>
          </cell>
          <cell r="H795">
            <v>4</v>
          </cell>
          <cell r="I795">
            <v>743</v>
          </cell>
          <cell r="J795">
            <v>80</v>
          </cell>
          <cell r="K795">
            <v>85</v>
          </cell>
          <cell r="L795">
            <v>76</v>
          </cell>
          <cell r="M795">
            <v>80</v>
          </cell>
          <cell r="N795">
            <v>0</v>
          </cell>
          <cell r="O795">
            <v>0</v>
          </cell>
          <cell r="P795" t="str">
            <v>Not Licensed</v>
          </cell>
          <cell r="Q795">
            <v>0</v>
          </cell>
          <cell r="R795">
            <v>0</v>
          </cell>
        </row>
        <row r="796">
          <cell r="B796" t="str">
            <v>119061</v>
          </cell>
          <cell r="C796" t="str">
            <v>Funeral Service Managers</v>
          </cell>
          <cell r="D796">
            <v>0</v>
          </cell>
          <cell r="E796" t="str">
            <v>Associate's degree</v>
          </cell>
          <cell r="F796" t="str">
            <v>Sub-BA</v>
          </cell>
          <cell r="G796">
            <v>0</v>
          </cell>
          <cell r="H796">
            <v>0</v>
          </cell>
          <cell r="I796">
            <v>0</v>
          </cell>
          <cell r="J796">
            <v>0</v>
          </cell>
          <cell r="K796">
            <v>0</v>
          </cell>
          <cell r="L796">
            <v>9</v>
          </cell>
          <cell r="M796">
            <v>9</v>
          </cell>
          <cell r="N796">
            <v>0</v>
          </cell>
          <cell r="O796">
            <v>0</v>
          </cell>
          <cell r="P796" t="str">
            <v>Not Licensed</v>
          </cell>
          <cell r="Q796">
            <v>0</v>
          </cell>
          <cell r="R796">
            <v>0</v>
          </cell>
        </row>
        <row r="797">
          <cell r="B797" t="str">
            <v>119071</v>
          </cell>
          <cell r="C797" t="str">
            <v>Gaming Managers</v>
          </cell>
          <cell r="D797">
            <v>0</v>
          </cell>
          <cell r="E797">
            <v>0</v>
          </cell>
          <cell r="F797">
            <v>0</v>
          </cell>
          <cell r="G797">
            <v>0</v>
          </cell>
          <cell r="H797">
            <v>0</v>
          </cell>
          <cell r="I797">
            <v>0</v>
          </cell>
          <cell r="J797">
            <v>0</v>
          </cell>
          <cell r="K797">
            <v>0</v>
          </cell>
          <cell r="L797">
            <v>0</v>
          </cell>
          <cell r="M797">
            <v>0</v>
          </cell>
          <cell r="N797">
            <v>0</v>
          </cell>
          <cell r="O797">
            <v>0</v>
          </cell>
          <cell r="P797" t="str">
            <v>Not Licensed</v>
          </cell>
          <cell r="Q797">
            <v>0</v>
          </cell>
          <cell r="R797">
            <v>0</v>
          </cell>
        </row>
        <row r="798">
          <cell r="B798" t="str">
            <v>119081</v>
          </cell>
          <cell r="C798" t="str">
            <v>Lodging Managers</v>
          </cell>
          <cell r="D798">
            <v>0</v>
          </cell>
          <cell r="E798" t="str">
            <v>High school diploma or equivalent</v>
          </cell>
          <cell r="F798" t="str">
            <v>HS and Below</v>
          </cell>
          <cell r="G798">
            <v>65201</v>
          </cell>
          <cell r="H798">
            <v>3</v>
          </cell>
          <cell r="I798">
            <v>136</v>
          </cell>
          <cell r="J798">
            <v>12</v>
          </cell>
          <cell r="K798">
            <v>12</v>
          </cell>
          <cell r="L798">
            <v>15</v>
          </cell>
          <cell r="M798">
            <v>13</v>
          </cell>
          <cell r="N798">
            <v>0</v>
          </cell>
          <cell r="O798">
            <v>0</v>
          </cell>
          <cell r="P798" t="str">
            <v>Not Licensed</v>
          </cell>
          <cell r="Q798">
            <v>0</v>
          </cell>
          <cell r="R798">
            <v>0</v>
          </cell>
        </row>
        <row r="799">
          <cell r="B799" t="str">
            <v>119111</v>
          </cell>
          <cell r="C799" t="str">
            <v>Medical and Health Services Managers</v>
          </cell>
          <cell r="D799">
            <v>0</v>
          </cell>
          <cell r="E799" t="str">
            <v>Bachelor's degree</v>
          </cell>
          <cell r="F799" t="str">
            <v>BA+</v>
          </cell>
          <cell r="G799">
            <v>99888</v>
          </cell>
          <cell r="H799">
            <v>5</v>
          </cell>
          <cell r="I799">
            <v>478</v>
          </cell>
          <cell r="J799">
            <v>43</v>
          </cell>
          <cell r="K799">
            <v>44</v>
          </cell>
          <cell r="L799">
            <v>190</v>
          </cell>
          <cell r="M799">
            <v>92</v>
          </cell>
          <cell r="N799">
            <v>0</v>
          </cell>
          <cell r="O799">
            <v>0</v>
          </cell>
          <cell r="P799" t="str">
            <v>Licensed</v>
          </cell>
          <cell r="Q799">
            <v>13</v>
          </cell>
          <cell r="R799">
            <v>83</v>
          </cell>
        </row>
        <row r="800">
          <cell r="B800" t="str">
            <v>119121</v>
          </cell>
          <cell r="C800" t="str">
            <v>Natural Sciences Managers</v>
          </cell>
          <cell r="D800">
            <v>0</v>
          </cell>
          <cell r="E800" t="str">
            <v>Bachelor's degree</v>
          </cell>
          <cell r="F800" t="str">
            <v>BA+</v>
          </cell>
          <cell r="G800">
            <v>97357</v>
          </cell>
          <cell r="H800">
            <v>0</v>
          </cell>
          <cell r="I800">
            <v>0</v>
          </cell>
          <cell r="J800">
            <v>0</v>
          </cell>
          <cell r="K800">
            <v>0</v>
          </cell>
          <cell r="L800">
            <v>23</v>
          </cell>
          <cell r="M800">
            <v>23</v>
          </cell>
          <cell r="N800">
            <v>0</v>
          </cell>
          <cell r="O800">
            <v>0</v>
          </cell>
          <cell r="P800" t="str">
            <v>Not Licensed</v>
          </cell>
          <cell r="Q800">
            <v>0</v>
          </cell>
          <cell r="R800">
            <v>0</v>
          </cell>
        </row>
        <row r="801">
          <cell r="B801" t="str">
            <v>119131</v>
          </cell>
          <cell r="C801" t="str">
            <v>Postmasters and Mail Superintendents</v>
          </cell>
          <cell r="D801">
            <v>0</v>
          </cell>
          <cell r="E801" t="str">
            <v>High school diploma or equivalent</v>
          </cell>
          <cell r="F801" t="str">
            <v>HS and Below</v>
          </cell>
          <cell r="G801">
            <v>70798</v>
          </cell>
          <cell r="H801">
            <v>0</v>
          </cell>
          <cell r="I801">
            <v>0</v>
          </cell>
          <cell r="J801">
            <v>0</v>
          </cell>
          <cell r="K801">
            <v>0</v>
          </cell>
          <cell r="L801">
            <v>0</v>
          </cell>
          <cell r="M801">
            <v>0</v>
          </cell>
          <cell r="N801">
            <v>0</v>
          </cell>
          <cell r="O801">
            <v>0</v>
          </cell>
          <cell r="P801" t="str">
            <v>Not Licensed</v>
          </cell>
          <cell r="Q801">
            <v>0</v>
          </cell>
          <cell r="R801">
            <v>0</v>
          </cell>
        </row>
        <row r="802">
          <cell r="B802" t="str">
            <v>119141</v>
          </cell>
          <cell r="C802" t="str">
            <v>Property, Real Estate, and Community Association Managers</v>
          </cell>
          <cell r="D802">
            <v>0</v>
          </cell>
          <cell r="E802" t="str">
            <v>High school diploma or equivalent</v>
          </cell>
          <cell r="F802" t="str">
            <v>HS and Below</v>
          </cell>
          <cell r="G802">
            <v>69400</v>
          </cell>
          <cell r="H802">
            <v>4</v>
          </cell>
          <cell r="I802">
            <v>263</v>
          </cell>
          <cell r="J802">
            <v>18</v>
          </cell>
          <cell r="K802">
            <v>23</v>
          </cell>
          <cell r="L802">
            <v>19</v>
          </cell>
          <cell r="M802">
            <v>20</v>
          </cell>
          <cell r="N802">
            <v>0</v>
          </cell>
          <cell r="O802">
            <v>0</v>
          </cell>
          <cell r="P802" t="str">
            <v>Not Licensed</v>
          </cell>
          <cell r="Q802">
            <v>0</v>
          </cell>
          <cell r="R802">
            <v>0</v>
          </cell>
        </row>
        <row r="803">
          <cell r="B803" t="str">
            <v>119151</v>
          </cell>
          <cell r="C803" t="str">
            <v>Social and Community Service Managers</v>
          </cell>
          <cell r="D803">
            <v>0</v>
          </cell>
          <cell r="E803" t="str">
            <v>Bachelor's degree</v>
          </cell>
          <cell r="F803" t="str">
            <v>BA+</v>
          </cell>
          <cell r="G803">
            <v>70828</v>
          </cell>
          <cell r="H803">
            <v>4</v>
          </cell>
          <cell r="I803">
            <v>268</v>
          </cell>
          <cell r="J803">
            <v>26</v>
          </cell>
          <cell r="K803">
            <v>27</v>
          </cell>
          <cell r="L803">
            <v>29</v>
          </cell>
          <cell r="M803">
            <v>27</v>
          </cell>
          <cell r="N803">
            <v>0</v>
          </cell>
          <cell r="O803">
            <v>0</v>
          </cell>
          <cell r="P803" t="str">
            <v>Not Licensed</v>
          </cell>
          <cell r="Q803">
            <v>0</v>
          </cell>
          <cell r="R803">
            <v>0</v>
          </cell>
        </row>
        <row r="804">
          <cell r="B804" t="str">
            <v>119161</v>
          </cell>
          <cell r="C804" t="str">
            <v>Emergency Management Directors</v>
          </cell>
          <cell r="D804">
            <v>0</v>
          </cell>
          <cell r="E804" t="str">
            <v>Bachelor's degree</v>
          </cell>
          <cell r="F804" t="str">
            <v>BA+</v>
          </cell>
          <cell r="G804">
            <v>0</v>
          </cell>
          <cell r="H804">
            <v>0</v>
          </cell>
          <cell r="I804">
            <v>0</v>
          </cell>
          <cell r="J804">
            <v>0</v>
          </cell>
          <cell r="K804">
            <v>0</v>
          </cell>
          <cell r="L804">
            <v>6</v>
          </cell>
          <cell r="M804">
            <v>6</v>
          </cell>
          <cell r="N804">
            <v>0</v>
          </cell>
          <cell r="O804">
            <v>0</v>
          </cell>
          <cell r="P804" t="str">
            <v>Not Licensed</v>
          </cell>
          <cell r="Q804">
            <v>0</v>
          </cell>
          <cell r="R804">
            <v>0</v>
          </cell>
        </row>
        <row r="805">
          <cell r="B805" t="str">
            <v>131011</v>
          </cell>
          <cell r="C805" t="str">
            <v>Agents and Business Managers of Artists, Performers, and Athletes</v>
          </cell>
          <cell r="D805">
            <v>0</v>
          </cell>
          <cell r="E805" t="str">
            <v>Bachelor's degree</v>
          </cell>
          <cell r="F805" t="str">
            <v>BA+</v>
          </cell>
          <cell r="G805">
            <v>0</v>
          </cell>
          <cell r="H805">
            <v>0</v>
          </cell>
          <cell r="I805">
            <v>0</v>
          </cell>
          <cell r="J805">
            <v>0</v>
          </cell>
          <cell r="K805">
            <v>0</v>
          </cell>
          <cell r="L805">
            <v>0</v>
          </cell>
          <cell r="M805">
            <v>0</v>
          </cell>
          <cell r="N805">
            <v>0</v>
          </cell>
          <cell r="O805">
            <v>0</v>
          </cell>
          <cell r="P805" t="str">
            <v>Not Licensed</v>
          </cell>
          <cell r="Q805">
            <v>0</v>
          </cell>
          <cell r="R805">
            <v>0</v>
          </cell>
        </row>
        <row r="806">
          <cell r="B806" t="str">
            <v>131021</v>
          </cell>
          <cell r="C806" t="str">
            <v>Buyers and Purchasing Agents, Farm Products</v>
          </cell>
          <cell r="D806">
            <v>0</v>
          </cell>
          <cell r="E806">
            <v>0</v>
          </cell>
          <cell r="F806">
            <v>0</v>
          </cell>
          <cell r="G806">
            <v>0</v>
          </cell>
          <cell r="H806">
            <v>0</v>
          </cell>
          <cell r="I806">
            <v>0</v>
          </cell>
          <cell r="J806">
            <v>0</v>
          </cell>
          <cell r="K806">
            <v>0</v>
          </cell>
          <cell r="L806">
            <v>0</v>
          </cell>
          <cell r="M806">
            <v>0</v>
          </cell>
          <cell r="N806">
            <v>0</v>
          </cell>
          <cell r="O806">
            <v>0</v>
          </cell>
          <cell r="P806" t="str">
            <v>Not Licensed</v>
          </cell>
          <cell r="Q806">
            <v>0</v>
          </cell>
          <cell r="R806">
            <v>0</v>
          </cell>
        </row>
        <row r="807">
          <cell r="B807" t="str">
            <v>131022</v>
          </cell>
          <cell r="C807" t="str">
            <v>Wholesale and Retail Buyers, Except Farm Products</v>
          </cell>
          <cell r="D807">
            <v>0</v>
          </cell>
          <cell r="E807">
            <v>0</v>
          </cell>
          <cell r="F807">
            <v>0</v>
          </cell>
          <cell r="G807">
            <v>40047</v>
          </cell>
          <cell r="H807">
            <v>0</v>
          </cell>
          <cell r="I807">
            <v>0</v>
          </cell>
          <cell r="J807">
            <v>0</v>
          </cell>
          <cell r="K807">
            <v>0</v>
          </cell>
          <cell r="L807">
            <v>0</v>
          </cell>
          <cell r="M807">
            <v>0</v>
          </cell>
          <cell r="N807">
            <v>0</v>
          </cell>
          <cell r="O807">
            <v>0</v>
          </cell>
          <cell r="P807" t="str">
            <v>Not Licensed</v>
          </cell>
          <cell r="Q807">
            <v>0</v>
          </cell>
          <cell r="R807">
            <v>0</v>
          </cell>
        </row>
        <row r="808">
          <cell r="B808" t="str">
            <v>131023</v>
          </cell>
          <cell r="C808" t="str">
            <v>Purchasing Agents, Except Wholesale, Retail, and Farm Products</v>
          </cell>
          <cell r="D808">
            <v>0</v>
          </cell>
          <cell r="E808">
            <v>0</v>
          </cell>
          <cell r="F808">
            <v>0</v>
          </cell>
          <cell r="G808">
            <v>62051</v>
          </cell>
          <cell r="H808">
            <v>0</v>
          </cell>
          <cell r="I808">
            <v>0</v>
          </cell>
          <cell r="J808">
            <v>0</v>
          </cell>
          <cell r="K808">
            <v>0</v>
          </cell>
          <cell r="L808">
            <v>26</v>
          </cell>
          <cell r="M808">
            <v>26</v>
          </cell>
          <cell r="N808">
            <v>0</v>
          </cell>
          <cell r="O808">
            <v>0</v>
          </cell>
          <cell r="P808" t="str">
            <v>Not Licensed</v>
          </cell>
          <cell r="Q808">
            <v>0</v>
          </cell>
          <cell r="R808">
            <v>0</v>
          </cell>
        </row>
        <row r="809">
          <cell r="B809" t="str">
            <v>131031</v>
          </cell>
          <cell r="C809" t="str">
            <v>Claims Adjusters, Examiners, and Investigators</v>
          </cell>
          <cell r="D809">
            <v>0</v>
          </cell>
          <cell r="E809" t="str">
            <v>High school diploma or equivalent</v>
          </cell>
          <cell r="F809" t="str">
            <v>HS and Below</v>
          </cell>
          <cell r="G809">
            <v>83667</v>
          </cell>
          <cell r="H809">
            <v>0</v>
          </cell>
          <cell r="I809">
            <v>0</v>
          </cell>
          <cell r="J809">
            <v>0</v>
          </cell>
          <cell r="K809">
            <v>0</v>
          </cell>
          <cell r="L809">
            <v>4</v>
          </cell>
          <cell r="M809">
            <v>4</v>
          </cell>
          <cell r="N809">
            <v>0</v>
          </cell>
          <cell r="O809">
            <v>0</v>
          </cell>
          <cell r="P809" t="str">
            <v>Not Licensed</v>
          </cell>
          <cell r="Q809">
            <v>0</v>
          </cell>
          <cell r="R809">
            <v>0</v>
          </cell>
        </row>
        <row r="810">
          <cell r="B810" t="str">
            <v>131032</v>
          </cell>
          <cell r="C810" t="str">
            <v>Insurance Appraisers, Auto Damage</v>
          </cell>
          <cell r="D810">
            <v>0</v>
          </cell>
          <cell r="E810" t="str">
            <v>Postsecondary non-degree award</v>
          </cell>
          <cell r="F810" t="str">
            <v>Sub-BA</v>
          </cell>
          <cell r="G810">
            <v>0</v>
          </cell>
          <cell r="H810">
            <v>0</v>
          </cell>
          <cell r="I810">
            <v>0</v>
          </cell>
          <cell r="J810">
            <v>0</v>
          </cell>
          <cell r="K810">
            <v>0</v>
          </cell>
          <cell r="L810">
            <v>0</v>
          </cell>
          <cell r="M810">
            <v>0</v>
          </cell>
          <cell r="N810">
            <v>163</v>
          </cell>
          <cell r="O810">
            <v>0</v>
          </cell>
          <cell r="P810" t="str">
            <v>Not Licensed</v>
          </cell>
          <cell r="Q810">
            <v>0</v>
          </cell>
          <cell r="R810">
            <v>0</v>
          </cell>
        </row>
        <row r="811">
          <cell r="B811" t="str">
            <v>131041</v>
          </cell>
          <cell r="C811" t="str">
            <v>Compliance Officers</v>
          </cell>
          <cell r="D811">
            <v>0</v>
          </cell>
          <cell r="E811" t="str">
            <v>Bachelor's degree</v>
          </cell>
          <cell r="F811" t="str">
            <v>BA+</v>
          </cell>
          <cell r="G811">
            <v>65518</v>
          </cell>
          <cell r="H811">
            <v>3</v>
          </cell>
          <cell r="I811">
            <v>164</v>
          </cell>
          <cell r="J811">
            <v>12</v>
          </cell>
          <cell r="K811">
            <v>15</v>
          </cell>
          <cell r="L811">
            <v>5</v>
          </cell>
          <cell r="M811">
            <v>11</v>
          </cell>
          <cell r="N811">
            <v>0</v>
          </cell>
          <cell r="O811">
            <v>0</v>
          </cell>
          <cell r="P811" t="str">
            <v>Not Licensed</v>
          </cell>
          <cell r="Q811">
            <v>0</v>
          </cell>
          <cell r="R811">
            <v>0</v>
          </cell>
        </row>
        <row r="812">
          <cell r="B812" t="str">
            <v>131051</v>
          </cell>
          <cell r="C812" t="str">
            <v>Cost Estimators</v>
          </cell>
          <cell r="D812">
            <v>0</v>
          </cell>
          <cell r="E812" t="str">
            <v>Bachelor's degree</v>
          </cell>
          <cell r="F812" t="str">
            <v>BA+</v>
          </cell>
          <cell r="G812">
            <v>72355</v>
          </cell>
          <cell r="H812">
            <v>4</v>
          </cell>
          <cell r="I812">
            <v>231</v>
          </cell>
          <cell r="J812">
            <v>22</v>
          </cell>
          <cell r="K812">
            <v>27</v>
          </cell>
          <cell r="L812">
            <v>11</v>
          </cell>
          <cell r="M812">
            <v>20</v>
          </cell>
          <cell r="N812">
            <v>0</v>
          </cell>
          <cell r="O812">
            <v>0</v>
          </cell>
          <cell r="P812" t="str">
            <v>Not Licensed</v>
          </cell>
          <cell r="Q812">
            <v>0</v>
          </cell>
          <cell r="R812">
            <v>0</v>
          </cell>
        </row>
        <row r="813">
          <cell r="B813" t="str">
            <v>131071</v>
          </cell>
          <cell r="C813" t="str">
            <v>Human Resources Specialists</v>
          </cell>
          <cell r="D813">
            <v>0</v>
          </cell>
          <cell r="E813" t="str">
            <v>Bachelor's degree</v>
          </cell>
          <cell r="F813" t="str">
            <v>BA+</v>
          </cell>
          <cell r="G813">
            <v>60987</v>
          </cell>
          <cell r="H813">
            <v>4</v>
          </cell>
          <cell r="I813">
            <v>236</v>
          </cell>
          <cell r="J813">
            <v>23</v>
          </cell>
          <cell r="K813">
            <v>25</v>
          </cell>
          <cell r="L813">
            <v>68</v>
          </cell>
          <cell r="M813">
            <v>39</v>
          </cell>
          <cell r="N813">
            <v>0</v>
          </cell>
          <cell r="O813">
            <v>0</v>
          </cell>
          <cell r="P813" t="str">
            <v>Not Licensed</v>
          </cell>
          <cell r="Q813">
            <v>0</v>
          </cell>
          <cell r="R813">
            <v>0</v>
          </cell>
        </row>
        <row r="814">
          <cell r="B814" t="str">
            <v>131074</v>
          </cell>
          <cell r="C814" t="str">
            <v>Farm Labor Contractors</v>
          </cell>
          <cell r="D814">
            <v>0</v>
          </cell>
          <cell r="E814">
            <v>0</v>
          </cell>
          <cell r="F814">
            <v>0</v>
          </cell>
          <cell r="G814">
            <v>0</v>
          </cell>
          <cell r="H814">
            <v>0</v>
          </cell>
          <cell r="I814">
            <v>0</v>
          </cell>
          <cell r="J814">
            <v>0</v>
          </cell>
          <cell r="K814">
            <v>0</v>
          </cell>
          <cell r="L814">
            <v>1</v>
          </cell>
          <cell r="M814">
            <v>1</v>
          </cell>
          <cell r="N814">
            <v>0</v>
          </cell>
          <cell r="O814">
            <v>0</v>
          </cell>
          <cell r="P814" t="str">
            <v>Not Licensed</v>
          </cell>
          <cell r="Q814">
            <v>0</v>
          </cell>
          <cell r="R814">
            <v>0</v>
          </cell>
        </row>
        <row r="815">
          <cell r="B815" t="str">
            <v>131075</v>
          </cell>
          <cell r="C815" t="str">
            <v>Labor Relations Specialists</v>
          </cell>
          <cell r="D815">
            <v>0</v>
          </cell>
          <cell r="E815" t="str">
            <v>Bachelor's degree</v>
          </cell>
          <cell r="F815" t="str">
            <v>BA+</v>
          </cell>
          <cell r="G815">
            <v>58793</v>
          </cell>
          <cell r="H815">
            <v>0</v>
          </cell>
          <cell r="I815">
            <v>0</v>
          </cell>
          <cell r="J815">
            <v>0</v>
          </cell>
          <cell r="K815">
            <v>0</v>
          </cell>
          <cell r="L815">
            <v>0</v>
          </cell>
          <cell r="M815">
            <v>0</v>
          </cell>
          <cell r="N815">
            <v>0</v>
          </cell>
          <cell r="O815">
            <v>0</v>
          </cell>
          <cell r="P815" t="str">
            <v>Not Licensed</v>
          </cell>
          <cell r="Q815">
            <v>0</v>
          </cell>
          <cell r="R815">
            <v>0</v>
          </cell>
        </row>
        <row r="816">
          <cell r="B816" t="str">
            <v>131081</v>
          </cell>
          <cell r="C816" t="str">
            <v>Logisticians</v>
          </cell>
          <cell r="D816">
            <v>0</v>
          </cell>
          <cell r="E816" t="str">
            <v>Bachelor's degree</v>
          </cell>
          <cell r="F816" t="str">
            <v>BA+</v>
          </cell>
          <cell r="G816">
            <v>83772</v>
          </cell>
          <cell r="H816">
            <v>0</v>
          </cell>
          <cell r="I816">
            <v>0</v>
          </cell>
          <cell r="J816">
            <v>0</v>
          </cell>
          <cell r="K816">
            <v>0</v>
          </cell>
          <cell r="L816">
            <v>6</v>
          </cell>
          <cell r="M816">
            <v>6</v>
          </cell>
          <cell r="N816">
            <v>0</v>
          </cell>
          <cell r="O816">
            <v>0</v>
          </cell>
          <cell r="P816" t="str">
            <v>Not Licensed</v>
          </cell>
          <cell r="Q816">
            <v>0</v>
          </cell>
          <cell r="R816">
            <v>0</v>
          </cell>
        </row>
        <row r="817">
          <cell r="B817" t="str">
            <v>131111</v>
          </cell>
          <cell r="C817" t="str">
            <v>Management Analysts</v>
          </cell>
          <cell r="D817">
            <v>0</v>
          </cell>
          <cell r="E817" t="str">
            <v>Bachelor's degree</v>
          </cell>
          <cell r="F817" t="str">
            <v>BA+</v>
          </cell>
          <cell r="G817">
            <v>82481</v>
          </cell>
          <cell r="H817">
            <v>4</v>
          </cell>
          <cell r="I817">
            <v>245</v>
          </cell>
          <cell r="J817">
            <v>24</v>
          </cell>
          <cell r="K817">
            <v>25</v>
          </cell>
          <cell r="L817">
            <v>4</v>
          </cell>
          <cell r="M817">
            <v>18</v>
          </cell>
          <cell r="N817">
            <v>0</v>
          </cell>
          <cell r="O817">
            <v>0</v>
          </cell>
          <cell r="P817" t="str">
            <v>Not Licensed</v>
          </cell>
          <cell r="Q817">
            <v>0</v>
          </cell>
          <cell r="R817">
            <v>0</v>
          </cell>
        </row>
        <row r="818">
          <cell r="B818" t="str">
            <v>131121</v>
          </cell>
          <cell r="C818" t="str">
            <v>Meeting, Convention, and Event Planners</v>
          </cell>
          <cell r="D818">
            <v>0</v>
          </cell>
          <cell r="E818" t="str">
            <v>Bachelor's degree</v>
          </cell>
          <cell r="F818" t="str">
            <v>BA+</v>
          </cell>
          <cell r="G818">
            <v>54979</v>
          </cell>
          <cell r="H818">
            <v>0</v>
          </cell>
          <cell r="I818">
            <v>0</v>
          </cell>
          <cell r="J818">
            <v>0</v>
          </cell>
          <cell r="K818">
            <v>0</v>
          </cell>
          <cell r="L818">
            <v>6</v>
          </cell>
          <cell r="M818">
            <v>6</v>
          </cell>
          <cell r="N818">
            <v>0</v>
          </cell>
          <cell r="O818">
            <v>0</v>
          </cell>
          <cell r="P818" t="str">
            <v>Not Licensed</v>
          </cell>
          <cell r="Q818">
            <v>0</v>
          </cell>
          <cell r="R818">
            <v>0</v>
          </cell>
        </row>
        <row r="819">
          <cell r="B819" t="str">
            <v>131131</v>
          </cell>
          <cell r="C819" t="str">
            <v>Fundraisers</v>
          </cell>
          <cell r="D819">
            <v>0</v>
          </cell>
          <cell r="E819" t="str">
            <v>Bachelor's degree</v>
          </cell>
          <cell r="F819" t="str">
            <v>BA+</v>
          </cell>
          <cell r="G819">
            <v>48746</v>
          </cell>
          <cell r="H819">
            <v>0</v>
          </cell>
          <cell r="I819">
            <v>0</v>
          </cell>
          <cell r="J819">
            <v>0</v>
          </cell>
          <cell r="K819">
            <v>0</v>
          </cell>
          <cell r="L819">
            <v>3</v>
          </cell>
          <cell r="M819">
            <v>3</v>
          </cell>
          <cell r="N819">
            <v>0</v>
          </cell>
          <cell r="O819">
            <v>0</v>
          </cell>
          <cell r="P819" t="str">
            <v>Not Licensed</v>
          </cell>
          <cell r="Q819">
            <v>0</v>
          </cell>
          <cell r="R819">
            <v>0</v>
          </cell>
        </row>
        <row r="820">
          <cell r="B820" t="str">
            <v>131141</v>
          </cell>
          <cell r="C820" t="str">
            <v>Compensation, Benefits, and Job Analysis Specialists</v>
          </cell>
          <cell r="D820">
            <v>0</v>
          </cell>
          <cell r="E820" t="str">
            <v>Bachelor's degree</v>
          </cell>
          <cell r="F820" t="str">
            <v>BA+</v>
          </cell>
          <cell r="G820">
            <v>66789</v>
          </cell>
          <cell r="H820">
            <v>0</v>
          </cell>
          <cell r="I820">
            <v>0</v>
          </cell>
          <cell r="J820">
            <v>0</v>
          </cell>
          <cell r="K820">
            <v>0</v>
          </cell>
          <cell r="L820">
            <v>5</v>
          </cell>
          <cell r="M820">
            <v>5</v>
          </cell>
          <cell r="N820">
            <v>0</v>
          </cell>
          <cell r="O820">
            <v>0</v>
          </cell>
          <cell r="P820" t="str">
            <v>Not Licensed</v>
          </cell>
          <cell r="Q820">
            <v>0</v>
          </cell>
          <cell r="R820">
            <v>0</v>
          </cell>
        </row>
        <row r="821">
          <cell r="B821" t="str">
            <v>131151</v>
          </cell>
          <cell r="C821" t="str">
            <v>Training and Development Specialists</v>
          </cell>
          <cell r="D821">
            <v>0</v>
          </cell>
          <cell r="E821" t="str">
            <v>Bachelor's degree</v>
          </cell>
          <cell r="F821" t="str">
            <v>BA+</v>
          </cell>
          <cell r="G821">
            <v>52385</v>
          </cell>
          <cell r="H821">
            <v>3</v>
          </cell>
          <cell r="I821">
            <v>136</v>
          </cell>
          <cell r="J821">
            <v>13</v>
          </cell>
          <cell r="K821">
            <v>14</v>
          </cell>
          <cell r="L821">
            <v>27</v>
          </cell>
          <cell r="M821">
            <v>18</v>
          </cell>
          <cell r="N821">
            <v>0</v>
          </cell>
          <cell r="O821">
            <v>0</v>
          </cell>
          <cell r="P821" t="str">
            <v>Not Licensed</v>
          </cell>
          <cell r="Q821">
            <v>0</v>
          </cell>
          <cell r="R821">
            <v>0</v>
          </cell>
        </row>
        <row r="822">
          <cell r="B822" t="str">
            <v>131161</v>
          </cell>
          <cell r="C822" t="str">
            <v>Market Research Analysts and Marketing Specialists</v>
          </cell>
          <cell r="D822">
            <v>0</v>
          </cell>
          <cell r="E822" t="str">
            <v>Bachelor's degree</v>
          </cell>
          <cell r="F822" t="str">
            <v>BA+</v>
          </cell>
          <cell r="G822">
            <v>49309</v>
          </cell>
          <cell r="H822">
            <v>3</v>
          </cell>
          <cell r="I822">
            <v>184</v>
          </cell>
          <cell r="J822">
            <v>20</v>
          </cell>
          <cell r="K822">
            <v>19</v>
          </cell>
          <cell r="L822">
            <v>17</v>
          </cell>
          <cell r="M822">
            <v>19</v>
          </cell>
          <cell r="N822">
            <v>0</v>
          </cell>
          <cell r="O822">
            <v>0</v>
          </cell>
          <cell r="P822" t="str">
            <v>Not Licensed</v>
          </cell>
          <cell r="Q822">
            <v>0</v>
          </cell>
          <cell r="R822">
            <v>0</v>
          </cell>
        </row>
        <row r="823">
          <cell r="B823" t="str">
            <v>132011</v>
          </cell>
          <cell r="C823" t="str">
            <v>Accountants and Auditors</v>
          </cell>
          <cell r="D823">
            <v>0</v>
          </cell>
          <cell r="E823" t="str">
            <v>Bachelor's degree</v>
          </cell>
          <cell r="F823" t="str">
            <v>BA+</v>
          </cell>
          <cell r="G823">
            <v>67694</v>
          </cell>
          <cell r="H823">
            <v>5</v>
          </cell>
          <cell r="I823">
            <v>586</v>
          </cell>
          <cell r="J823">
            <v>54</v>
          </cell>
          <cell r="K823">
            <v>58</v>
          </cell>
          <cell r="L823">
            <v>42</v>
          </cell>
          <cell r="M823">
            <v>51</v>
          </cell>
          <cell r="N823">
            <v>0</v>
          </cell>
          <cell r="O823">
            <v>0</v>
          </cell>
          <cell r="P823" t="str">
            <v>Licensed</v>
          </cell>
          <cell r="Q823">
            <v>272</v>
          </cell>
          <cell r="R823" t="str">
            <v xml:space="preserve"> 15,541</v>
          </cell>
        </row>
        <row r="824">
          <cell r="B824" t="str">
            <v>132021</v>
          </cell>
          <cell r="C824" t="str">
            <v>Appraisers and Assessors of Real Estate</v>
          </cell>
          <cell r="D824">
            <v>0</v>
          </cell>
          <cell r="E824" t="str">
            <v>Bachelor's degree</v>
          </cell>
          <cell r="F824" t="str">
            <v>BA+</v>
          </cell>
          <cell r="G824">
            <v>79064</v>
          </cell>
          <cell r="H824">
            <v>3</v>
          </cell>
          <cell r="I824">
            <v>117</v>
          </cell>
          <cell r="J824">
            <v>8</v>
          </cell>
          <cell r="K824">
            <v>10</v>
          </cell>
          <cell r="L824">
            <v>1</v>
          </cell>
          <cell r="M824">
            <v>6</v>
          </cell>
          <cell r="N824">
            <v>0</v>
          </cell>
          <cell r="O824">
            <v>0</v>
          </cell>
          <cell r="P824" t="str">
            <v>Licensed</v>
          </cell>
          <cell r="Q824">
            <v>123</v>
          </cell>
          <cell r="R824" t="str">
            <v xml:space="preserve"> 1,766</v>
          </cell>
        </row>
        <row r="825">
          <cell r="B825" t="str">
            <v>132031</v>
          </cell>
          <cell r="C825" t="str">
            <v>Budget Analysts</v>
          </cell>
          <cell r="D825">
            <v>0</v>
          </cell>
          <cell r="E825" t="str">
            <v>Bachelor's degree</v>
          </cell>
          <cell r="F825" t="str">
            <v>BA+</v>
          </cell>
          <cell r="G825">
            <v>81772</v>
          </cell>
          <cell r="H825">
            <v>0</v>
          </cell>
          <cell r="I825">
            <v>0</v>
          </cell>
          <cell r="J825">
            <v>0</v>
          </cell>
          <cell r="K825">
            <v>0</v>
          </cell>
          <cell r="L825">
            <v>1</v>
          </cell>
          <cell r="M825">
            <v>1</v>
          </cell>
          <cell r="N825">
            <v>0</v>
          </cell>
          <cell r="O825">
            <v>0</v>
          </cell>
          <cell r="P825" t="str">
            <v>Not Licensed</v>
          </cell>
          <cell r="Q825">
            <v>0</v>
          </cell>
          <cell r="R825">
            <v>0</v>
          </cell>
        </row>
        <row r="826">
          <cell r="B826" t="str">
            <v>132041</v>
          </cell>
          <cell r="C826" t="str">
            <v>Credit Analysts</v>
          </cell>
          <cell r="D826">
            <v>0</v>
          </cell>
          <cell r="E826" t="str">
            <v>Bachelor's degree</v>
          </cell>
          <cell r="F826" t="str">
            <v>BA+</v>
          </cell>
          <cell r="G826">
            <v>0</v>
          </cell>
          <cell r="H826">
            <v>0</v>
          </cell>
          <cell r="I826">
            <v>0</v>
          </cell>
          <cell r="J826">
            <v>0</v>
          </cell>
          <cell r="K826">
            <v>0</v>
          </cell>
          <cell r="L826">
            <v>1</v>
          </cell>
          <cell r="M826">
            <v>1</v>
          </cell>
          <cell r="N826">
            <v>0</v>
          </cell>
          <cell r="O826">
            <v>0</v>
          </cell>
          <cell r="P826" t="str">
            <v>Not Licensed</v>
          </cell>
          <cell r="Q826">
            <v>0</v>
          </cell>
          <cell r="R826">
            <v>0</v>
          </cell>
        </row>
        <row r="827">
          <cell r="B827" t="str">
            <v>132051</v>
          </cell>
          <cell r="C827" t="str">
            <v>Financial Analysts</v>
          </cell>
          <cell r="D827">
            <v>0</v>
          </cell>
          <cell r="E827" t="str">
            <v>Bachelor's degree</v>
          </cell>
          <cell r="F827" t="str">
            <v>BA+</v>
          </cell>
          <cell r="G827">
            <v>74503</v>
          </cell>
          <cell r="H827">
            <v>0</v>
          </cell>
          <cell r="I827">
            <v>0</v>
          </cell>
          <cell r="J827">
            <v>0</v>
          </cell>
          <cell r="K827">
            <v>0</v>
          </cell>
          <cell r="L827">
            <v>11</v>
          </cell>
          <cell r="M827">
            <v>11</v>
          </cell>
          <cell r="N827">
            <v>0</v>
          </cell>
          <cell r="O827">
            <v>0</v>
          </cell>
          <cell r="P827" t="str">
            <v>Not Licensed</v>
          </cell>
          <cell r="Q827">
            <v>0</v>
          </cell>
          <cell r="R827">
            <v>0</v>
          </cell>
        </row>
        <row r="828">
          <cell r="B828" t="str">
            <v>132052</v>
          </cell>
          <cell r="C828" t="str">
            <v>Personal Financial Advisors</v>
          </cell>
          <cell r="D828">
            <v>0</v>
          </cell>
          <cell r="E828" t="str">
            <v>Bachelor's degree</v>
          </cell>
          <cell r="F828" t="str">
            <v>BA+</v>
          </cell>
          <cell r="G828">
            <v>90813</v>
          </cell>
          <cell r="H828">
            <v>4</v>
          </cell>
          <cell r="I828">
            <v>147</v>
          </cell>
          <cell r="J828">
            <v>11</v>
          </cell>
          <cell r="K828">
            <v>11</v>
          </cell>
          <cell r="L828">
            <v>27</v>
          </cell>
          <cell r="M828">
            <v>16</v>
          </cell>
          <cell r="N828">
            <v>0</v>
          </cell>
          <cell r="O828">
            <v>0</v>
          </cell>
          <cell r="P828" t="str">
            <v>Not Licensed</v>
          </cell>
          <cell r="Q828">
            <v>0</v>
          </cell>
          <cell r="R828">
            <v>0</v>
          </cell>
        </row>
        <row r="829">
          <cell r="B829" t="str">
            <v>132053</v>
          </cell>
          <cell r="C829" t="str">
            <v>Insurance Underwriters</v>
          </cell>
          <cell r="D829">
            <v>0</v>
          </cell>
          <cell r="E829" t="str">
            <v>Bachelor's degree</v>
          </cell>
          <cell r="F829" t="str">
            <v>BA+</v>
          </cell>
          <cell r="G829">
            <v>0</v>
          </cell>
          <cell r="H829">
            <v>0</v>
          </cell>
          <cell r="I829">
            <v>0</v>
          </cell>
          <cell r="J829">
            <v>0</v>
          </cell>
          <cell r="K829">
            <v>0</v>
          </cell>
          <cell r="L829">
            <v>0</v>
          </cell>
          <cell r="M829">
            <v>0</v>
          </cell>
          <cell r="N829">
            <v>0</v>
          </cell>
          <cell r="O829">
            <v>0</v>
          </cell>
          <cell r="P829" t="str">
            <v>Not Licensed</v>
          </cell>
          <cell r="Q829">
            <v>0</v>
          </cell>
          <cell r="R829">
            <v>0</v>
          </cell>
        </row>
        <row r="830">
          <cell r="B830" t="str">
            <v>132061</v>
          </cell>
          <cell r="C830" t="str">
            <v>Financial Examiners</v>
          </cell>
          <cell r="D830">
            <v>0</v>
          </cell>
          <cell r="E830" t="str">
            <v>Bachelor's degree</v>
          </cell>
          <cell r="F830" t="str">
            <v>BA+</v>
          </cell>
          <cell r="G830">
            <v>0</v>
          </cell>
          <cell r="H830">
            <v>0</v>
          </cell>
          <cell r="I830">
            <v>0</v>
          </cell>
          <cell r="J830">
            <v>0</v>
          </cell>
          <cell r="K830">
            <v>0</v>
          </cell>
          <cell r="L830">
            <v>0</v>
          </cell>
          <cell r="M830">
            <v>0</v>
          </cell>
          <cell r="N830">
            <v>0</v>
          </cell>
          <cell r="O830">
            <v>0</v>
          </cell>
          <cell r="P830" t="str">
            <v>Not Licensed</v>
          </cell>
          <cell r="Q830">
            <v>0</v>
          </cell>
          <cell r="R830">
            <v>0</v>
          </cell>
        </row>
        <row r="831">
          <cell r="B831" t="str">
            <v>132071</v>
          </cell>
          <cell r="C831" t="str">
            <v>Credit Counselors</v>
          </cell>
          <cell r="D831">
            <v>0</v>
          </cell>
          <cell r="E831" t="str">
            <v>Bachelor's degree</v>
          </cell>
          <cell r="F831" t="str">
            <v>BA+</v>
          </cell>
          <cell r="G831">
            <v>49143</v>
          </cell>
          <cell r="H831">
            <v>0</v>
          </cell>
          <cell r="I831">
            <v>0</v>
          </cell>
          <cell r="J831">
            <v>0</v>
          </cell>
          <cell r="K831">
            <v>0</v>
          </cell>
          <cell r="L831">
            <v>2</v>
          </cell>
          <cell r="M831">
            <v>2</v>
          </cell>
          <cell r="N831">
            <v>0</v>
          </cell>
          <cell r="O831">
            <v>0</v>
          </cell>
          <cell r="P831" t="str">
            <v>Not Licensed</v>
          </cell>
          <cell r="Q831">
            <v>0</v>
          </cell>
          <cell r="R831">
            <v>0</v>
          </cell>
        </row>
        <row r="832">
          <cell r="B832" t="str">
            <v>132072</v>
          </cell>
          <cell r="C832" t="str">
            <v>Loan Officers</v>
          </cell>
          <cell r="D832">
            <v>0</v>
          </cell>
          <cell r="E832" t="str">
            <v>Bachelor's degree</v>
          </cell>
          <cell r="F832" t="str">
            <v>BA+</v>
          </cell>
          <cell r="G832">
            <v>69059</v>
          </cell>
          <cell r="H832">
            <v>5</v>
          </cell>
          <cell r="I832">
            <v>719</v>
          </cell>
          <cell r="J832">
            <v>71</v>
          </cell>
          <cell r="K832">
            <v>66</v>
          </cell>
          <cell r="L832">
            <v>22</v>
          </cell>
          <cell r="M832">
            <v>53</v>
          </cell>
          <cell r="N832">
            <v>0</v>
          </cell>
          <cell r="O832">
            <v>0</v>
          </cell>
          <cell r="P832" t="str">
            <v>Not Licensed</v>
          </cell>
          <cell r="Q832">
            <v>0</v>
          </cell>
          <cell r="R832">
            <v>0</v>
          </cell>
        </row>
        <row r="833">
          <cell r="B833" t="str">
            <v>132081</v>
          </cell>
          <cell r="C833" t="str">
            <v>Tax Examiners and Collectors, and Revenue Agents</v>
          </cell>
          <cell r="D833">
            <v>0</v>
          </cell>
          <cell r="E833" t="str">
            <v>Bachelor's degree</v>
          </cell>
          <cell r="F833" t="str">
            <v>BA+</v>
          </cell>
          <cell r="G833">
            <v>63910</v>
          </cell>
          <cell r="H833">
            <v>0</v>
          </cell>
          <cell r="I833">
            <v>0</v>
          </cell>
          <cell r="J833">
            <v>0</v>
          </cell>
          <cell r="K833">
            <v>0</v>
          </cell>
          <cell r="L833">
            <v>2</v>
          </cell>
          <cell r="M833">
            <v>2</v>
          </cell>
          <cell r="N833">
            <v>0</v>
          </cell>
          <cell r="O833">
            <v>0</v>
          </cell>
          <cell r="P833" t="str">
            <v>Not Licensed</v>
          </cell>
          <cell r="Q833">
            <v>0</v>
          </cell>
          <cell r="R833">
            <v>0</v>
          </cell>
        </row>
        <row r="834">
          <cell r="B834" t="str">
            <v>132082</v>
          </cell>
          <cell r="C834" t="str">
            <v>Tax Preparers</v>
          </cell>
          <cell r="D834">
            <v>0</v>
          </cell>
          <cell r="E834" t="str">
            <v>High school diploma or equivalent</v>
          </cell>
          <cell r="F834" t="str">
            <v>HS and Below</v>
          </cell>
          <cell r="G834">
            <v>0</v>
          </cell>
          <cell r="H834">
            <v>0</v>
          </cell>
          <cell r="I834">
            <v>0</v>
          </cell>
          <cell r="J834">
            <v>0</v>
          </cell>
          <cell r="K834">
            <v>0</v>
          </cell>
          <cell r="L834">
            <v>18</v>
          </cell>
          <cell r="M834">
            <v>18</v>
          </cell>
          <cell r="N834">
            <v>0</v>
          </cell>
          <cell r="O834">
            <v>0</v>
          </cell>
          <cell r="P834" t="str">
            <v>Not Licensed</v>
          </cell>
          <cell r="Q834">
            <v>0</v>
          </cell>
          <cell r="R834">
            <v>0</v>
          </cell>
        </row>
        <row r="835">
          <cell r="B835" t="str">
            <v>151111</v>
          </cell>
          <cell r="C835" t="str">
            <v>Computer and Information Research Scientists</v>
          </cell>
          <cell r="D835">
            <v>0</v>
          </cell>
          <cell r="E835" t="str">
            <v>Doctoral or professional degree</v>
          </cell>
          <cell r="F835" t="str">
            <v>BA+</v>
          </cell>
          <cell r="G835">
            <v>0</v>
          </cell>
          <cell r="H835">
            <v>0</v>
          </cell>
          <cell r="I835">
            <v>0</v>
          </cell>
          <cell r="J835">
            <v>0</v>
          </cell>
          <cell r="K835">
            <v>0</v>
          </cell>
          <cell r="L835">
            <v>2</v>
          </cell>
          <cell r="M835">
            <v>2</v>
          </cell>
          <cell r="N835">
            <v>0</v>
          </cell>
          <cell r="O835">
            <v>0</v>
          </cell>
          <cell r="P835" t="str">
            <v>Not Licensed</v>
          </cell>
          <cell r="Q835">
            <v>0</v>
          </cell>
          <cell r="R835">
            <v>0</v>
          </cell>
        </row>
        <row r="836">
          <cell r="B836" t="str">
            <v>151121</v>
          </cell>
          <cell r="C836" t="str">
            <v>Computer Systems Analysts</v>
          </cell>
          <cell r="D836">
            <v>0</v>
          </cell>
          <cell r="E836" t="str">
            <v>Bachelor's degree</v>
          </cell>
          <cell r="F836" t="str">
            <v>BA+</v>
          </cell>
          <cell r="G836">
            <v>85729</v>
          </cell>
          <cell r="H836">
            <v>0</v>
          </cell>
          <cell r="I836">
            <v>0</v>
          </cell>
          <cell r="J836">
            <v>0</v>
          </cell>
          <cell r="K836">
            <v>0</v>
          </cell>
          <cell r="L836">
            <v>10</v>
          </cell>
          <cell r="M836">
            <v>10</v>
          </cell>
          <cell r="N836">
            <v>0</v>
          </cell>
          <cell r="O836">
            <v>0</v>
          </cell>
          <cell r="P836" t="str">
            <v>Not Licensed</v>
          </cell>
          <cell r="Q836">
            <v>0</v>
          </cell>
          <cell r="R836">
            <v>0</v>
          </cell>
        </row>
        <row r="837">
          <cell r="B837" t="str">
            <v>151122</v>
          </cell>
          <cell r="C837" t="str">
            <v>Information Security Analysts</v>
          </cell>
          <cell r="D837">
            <v>0</v>
          </cell>
          <cell r="E837" t="str">
            <v>Bachelor's degree</v>
          </cell>
          <cell r="F837" t="str">
            <v>BA+</v>
          </cell>
          <cell r="G837">
            <v>89644</v>
          </cell>
          <cell r="H837">
            <v>0</v>
          </cell>
          <cell r="I837">
            <v>0</v>
          </cell>
          <cell r="J837">
            <v>0</v>
          </cell>
          <cell r="K837">
            <v>0</v>
          </cell>
          <cell r="L837">
            <v>15</v>
          </cell>
          <cell r="M837">
            <v>15</v>
          </cell>
          <cell r="N837">
            <v>0</v>
          </cell>
          <cell r="O837">
            <v>0</v>
          </cell>
          <cell r="P837" t="str">
            <v>Not Licensed</v>
          </cell>
          <cell r="Q837">
            <v>0</v>
          </cell>
          <cell r="R837">
            <v>0</v>
          </cell>
        </row>
        <row r="838">
          <cell r="B838" t="str">
            <v>151131</v>
          </cell>
          <cell r="C838" t="str">
            <v>Computer Programmers</v>
          </cell>
          <cell r="D838">
            <v>0</v>
          </cell>
          <cell r="E838" t="str">
            <v>Bachelor's degree</v>
          </cell>
          <cell r="F838" t="str">
            <v>BA+</v>
          </cell>
          <cell r="G838">
            <v>104775</v>
          </cell>
          <cell r="H838">
            <v>0</v>
          </cell>
          <cell r="I838">
            <v>0</v>
          </cell>
          <cell r="J838">
            <v>0</v>
          </cell>
          <cell r="K838">
            <v>0</v>
          </cell>
          <cell r="L838">
            <v>7</v>
          </cell>
          <cell r="M838">
            <v>7</v>
          </cell>
          <cell r="N838">
            <v>58</v>
          </cell>
          <cell r="O838">
            <v>0</v>
          </cell>
          <cell r="P838" t="str">
            <v>Not Licensed</v>
          </cell>
          <cell r="Q838">
            <v>0</v>
          </cell>
          <cell r="R838">
            <v>0</v>
          </cell>
        </row>
        <row r="839">
          <cell r="B839" t="str">
            <v>151132</v>
          </cell>
          <cell r="C839" t="str">
            <v>Software Developers, Applications</v>
          </cell>
          <cell r="D839">
            <v>0</v>
          </cell>
          <cell r="E839" t="str">
            <v>Bachelor's degree</v>
          </cell>
          <cell r="F839" t="str">
            <v>BA+</v>
          </cell>
          <cell r="G839">
            <v>60638</v>
          </cell>
          <cell r="H839">
            <v>0</v>
          </cell>
          <cell r="I839">
            <v>0</v>
          </cell>
          <cell r="J839">
            <v>0</v>
          </cell>
          <cell r="K839">
            <v>0</v>
          </cell>
          <cell r="L839">
            <v>58</v>
          </cell>
          <cell r="M839">
            <v>58</v>
          </cell>
          <cell r="N839">
            <v>0</v>
          </cell>
          <cell r="O839">
            <v>0</v>
          </cell>
          <cell r="P839" t="str">
            <v>Not Licensed</v>
          </cell>
          <cell r="Q839">
            <v>0</v>
          </cell>
          <cell r="R839">
            <v>0</v>
          </cell>
        </row>
        <row r="840">
          <cell r="B840" t="str">
            <v>151133</v>
          </cell>
          <cell r="C840" t="str">
            <v>Software Developers, Systems Software</v>
          </cell>
          <cell r="D840">
            <v>0</v>
          </cell>
          <cell r="E840" t="str">
            <v>Bachelor's degree</v>
          </cell>
          <cell r="F840" t="str">
            <v>BA+</v>
          </cell>
          <cell r="G840">
            <v>99123</v>
          </cell>
          <cell r="H840">
            <v>0</v>
          </cell>
          <cell r="I840">
            <v>0</v>
          </cell>
          <cell r="J840">
            <v>0</v>
          </cell>
          <cell r="K840">
            <v>0</v>
          </cell>
          <cell r="L840">
            <v>0</v>
          </cell>
          <cell r="M840">
            <v>0</v>
          </cell>
          <cell r="N840">
            <v>0</v>
          </cell>
          <cell r="O840">
            <v>0</v>
          </cell>
          <cell r="P840" t="str">
            <v>Not Licensed</v>
          </cell>
          <cell r="Q840">
            <v>0</v>
          </cell>
          <cell r="R840">
            <v>0</v>
          </cell>
        </row>
        <row r="841">
          <cell r="B841" t="str">
            <v>151134</v>
          </cell>
          <cell r="C841" t="str">
            <v>Web Developers</v>
          </cell>
          <cell r="D841">
            <v>0</v>
          </cell>
          <cell r="E841" t="str">
            <v>Associate's degree</v>
          </cell>
          <cell r="F841" t="str">
            <v>Sub-BA</v>
          </cell>
          <cell r="G841">
            <v>71065</v>
          </cell>
          <cell r="H841">
            <v>0</v>
          </cell>
          <cell r="I841">
            <v>0</v>
          </cell>
          <cell r="J841">
            <v>0</v>
          </cell>
          <cell r="K841">
            <v>0</v>
          </cell>
          <cell r="L841">
            <v>4</v>
          </cell>
          <cell r="M841">
            <v>4</v>
          </cell>
          <cell r="N841">
            <v>0</v>
          </cell>
          <cell r="O841">
            <v>0</v>
          </cell>
          <cell r="P841" t="str">
            <v>Not Licensed</v>
          </cell>
          <cell r="Q841">
            <v>0</v>
          </cell>
          <cell r="R841">
            <v>0</v>
          </cell>
        </row>
        <row r="842">
          <cell r="B842" t="str">
            <v>151141</v>
          </cell>
          <cell r="C842" t="str">
            <v>Database Administrators</v>
          </cell>
          <cell r="D842">
            <v>0</v>
          </cell>
          <cell r="E842" t="str">
            <v>Bachelor's degree</v>
          </cell>
          <cell r="F842" t="str">
            <v>BA+</v>
          </cell>
          <cell r="G842">
            <v>72038</v>
          </cell>
          <cell r="H842">
            <v>0</v>
          </cell>
          <cell r="I842">
            <v>0</v>
          </cell>
          <cell r="J842">
            <v>0</v>
          </cell>
          <cell r="K842">
            <v>0</v>
          </cell>
          <cell r="L842">
            <v>23</v>
          </cell>
          <cell r="M842">
            <v>23</v>
          </cell>
          <cell r="N842">
            <v>0</v>
          </cell>
          <cell r="O842">
            <v>0</v>
          </cell>
          <cell r="P842" t="str">
            <v>Not Licensed</v>
          </cell>
          <cell r="Q842">
            <v>0</v>
          </cell>
          <cell r="R842">
            <v>0</v>
          </cell>
        </row>
        <row r="843">
          <cell r="B843" t="str">
            <v>151142</v>
          </cell>
          <cell r="C843" t="str">
            <v>Network and Computer Systems Administrators</v>
          </cell>
          <cell r="D843">
            <v>0</v>
          </cell>
          <cell r="E843" t="str">
            <v>Bachelor's degree</v>
          </cell>
          <cell r="F843" t="str">
            <v>BA+</v>
          </cell>
          <cell r="G843">
            <v>70730</v>
          </cell>
          <cell r="H843">
            <v>0</v>
          </cell>
          <cell r="I843">
            <v>0</v>
          </cell>
          <cell r="J843">
            <v>0</v>
          </cell>
          <cell r="K843">
            <v>0</v>
          </cell>
          <cell r="L843">
            <v>24</v>
          </cell>
          <cell r="M843">
            <v>24</v>
          </cell>
          <cell r="N843">
            <v>0</v>
          </cell>
          <cell r="O843">
            <v>0</v>
          </cell>
          <cell r="P843" t="str">
            <v>Not Licensed</v>
          </cell>
          <cell r="Q843">
            <v>0</v>
          </cell>
          <cell r="R843">
            <v>0</v>
          </cell>
        </row>
        <row r="844">
          <cell r="B844" t="str">
            <v>151143</v>
          </cell>
          <cell r="C844" t="str">
            <v>Computer Network Architects</v>
          </cell>
          <cell r="D844">
            <v>0</v>
          </cell>
          <cell r="E844" t="str">
            <v>Bachelor's degree</v>
          </cell>
          <cell r="F844" t="str">
            <v>BA+</v>
          </cell>
          <cell r="G844">
            <v>91103</v>
          </cell>
          <cell r="H844">
            <v>0</v>
          </cell>
          <cell r="I844">
            <v>0</v>
          </cell>
          <cell r="J844">
            <v>0</v>
          </cell>
          <cell r="K844">
            <v>0</v>
          </cell>
          <cell r="L844">
            <v>8</v>
          </cell>
          <cell r="M844">
            <v>8</v>
          </cell>
          <cell r="N844">
            <v>0</v>
          </cell>
          <cell r="O844">
            <v>0</v>
          </cell>
          <cell r="P844" t="str">
            <v>Not Licensed</v>
          </cell>
          <cell r="Q844">
            <v>0</v>
          </cell>
          <cell r="R844">
            <v>0</v>
          </cell>
        </row>
        <row r="845">
          <cell r="B845" t="str">
            <v>151151</v>
          </cell>
          <cell r="C845" t="str">
            <v>Computer User Support Specialists</v>
          </cell>
          <cell r="D845">
            <v>0</v>
          </cell>
          <cell r="E845" t="str">
            <v>Some college, no degree</v>
          </cell>
          <cell r="F845" t="str">
            <v>Sub-BA</v>
          </cell>
          <cell r="G845">
            <v>60120</v>
          </cell>
          <cell r="H845">
            <v>4</v>
          </cell>
          <cell r="I845">
            <v>233</v>
          </cell>
          <cell r="J845">
            <v>19</v>
          </cell>
          <cell r="K845">
            <v>20</v>
          </cell>
          <cell r="L845">
            <v>50</v>
          </cell>
          <cell r="M845">
            <v>30</v>
          </cell>
          <cell r="N845">
            <v>0</v>
          </cell>
          <cell r="O845">
            <v>0</v>
          </cell>
          <cell r="P845" t="str">
            <v>Not Licensed</v>
          </cell>
          <cell r="Q845">
            <v>0</v>
          </cell>
          <cell r="R845">
            <v>0</v>
          </cell>
        </row>
        <row r="846">
          <cell r="B846" t="str">
            <v>151152</v>
          </cell>
          <cell r="C846" t="str">
            <v>Computer Network Support Specialists</v>
          </cell>
          <cell r="D846">
            <v>0</v>
          </cell>
          <cell r="E846" t="str">
            <v>Associate's degree</v>
          </cell>
          <cell r="F846" t="str">
            <v>Sub-BA</v>
          </cell>
          <cell r="G846">
            <v>77947</v>
          </cell>
          <cell r="H846">
            <v>0</v>
          </cell>
          <cell r="I846">
            <v>0</v>
          </cell>
          <cell r="J846">
            <v>0</v>
          </cell>
          <cell r="K846">
            <v>0</v>
          </cell>
          <cell r="L846">
            <v>6</v>
          </cell>
          <cell r="M846">
            <v>6</v>
          </cell>
          <cell r="N846">
            <v>0</v>
          </cell>
          <cell r="O846">
            <v>0</v>
          </cell>
          <cell r="P846" t="str">
            <v>Not Licensed</v>
          </cell>
          <cell r="Q846">
            <v>0</v>
          </cell>
          <cell r="R846">
            <v>0</v>
          </cell>
        </row>
        <row r="847">
          <cell r="B847" t="str">
            <v>152011</v>
          </cell>
          <cell r="C847" t="str">
            <v>Actuaries</v>
          </cell>
          <cell r="D847">
            <v>0</v>
          </cell>
          <cell r="E847" t="str">
            <v>Bachelor's degree</v>
          </cell>
          <cell r="F847" t="str">
            <v>BA+</v>
          </cell>
          <cell r="G847">
            <v>0</v>
          </cell>
          <cell r="H847">
            <v>0</v>
          </cell>
          <cell r="I847">
            <v>0</v>
          </cell>
          <cell r="J847">
            <v>0</v>
          </cell>
          <cell r="K847">
            <v>0</v>
          </cell>
          <cell r="L847">
            <v>2</v>
          </cell>
          <cell r="M847">
            <v>2</v>
          </cell>
          <cell r="N847">
            <v>0</v>
          </cell>
          <cell r="O847">
            <v>0</v>
          </cell>
          <cell r="P847" t="str">
            <v>Not Licensed</v>
          </cell>
          <cell r="Q847">
            <v>0</v>
          </cell>
          <cell r="R847">
            <v>0</v>
          </cell>
        </row>
        <row r="848">
          <cell r="B848" t="str">
            <v>152021</v>
          </cell>
          <cell r="C848" t="str">
            <v>Mathematicians</v>
          </cell>
          <cell r="D848">
            <v>0</v>
          </cell>
          <cell r="E848" t="str">
            <v>Master's degree</v>
          </cell>
          <cell r="F848" t="str">
            <v>BA+</v>
          </cell>
          <cell r="G848">
            <v>0</v>
          </cell>
          <cell r="H848">
            <v>0</v>
          </cell>
          <cell r="I848">
            <v>0</v>
          </cell>
          <cell r="J848">
            <v>0</v>
          </cell>
          <cell r="K848">
            <v>0</v>
          </cell>
          <cell r="L848">
            <v>0</v>
          </cell>
          <cell r="M848">
            <v>0</v>
          </cell>
          <cell r="N848">
            <v>0</v>
          </cell>
          <cell r="O848">
            <v>0</v>
          </cell>
          <cell r="P848" t="str">
            <v>Not Licensed</v>
          </cell>
          <cell r="Q848">
            <v>0</v>
          </cell>
          <cell r="R848">
            <v>0</v>
          </cell>
        </row>
        <row r="849">
          <cell r="B849" t="str">
            <v>152031</v>
          </cell>
          <cell r="C849" t="str">
            <v>Operations Research Analysts</v>
          </cell>
          <cell r="D849">
            <v>0</v>
          </cell>
          <cell r="E849" t="str">
            <v>Bachelor's degree</v>
          </cell>
          <cell r="F849" t="str">
            <v>BA+</v>
          </cell>
          <cell r="G849">
            <v>0</v>
          </cell>
          <cell r="H849">
            <v>0</v>
          </cell>
          <cell r="I849">
            <v>0</v>
          </cell>
          <cell r="J849">
            <v>0</v>
          </cell>
          <cell r="K849">
            <v>0</v>
          </cell>
          <cell r="L849">
            <v>50</v>
          </cell>
          <cell r="M849">
            <v>50</v>
          </cell>
          <cell r="N849">
            <v>0</v>
          </cell>
          <cell r="O849">
            <v>0</v>
          </cell>
          <cell r="P849" t="str">
            <v>Not Licensed</v>
          </cell>
          <cell r="Q849">
            <v>0</v>
          </cell>
          <cell r="R849">
            <v>0</v>
          </cell>
        </row>
        <row r="850">
          <cell r="B850" t="str">
            <v>152041</v>
          </cell>
          <cell r="C850" t="str">
            <v>Statisticians</v>
          </cell>
          <cell r="D850">
            <v>0</v>
          </cell>
          <cell r="E850" t="str">
            <v>Master's degree</v>
          </cell>
          <cell r="F850" t="str">
            <v>BA+</v>
          </cell>
          <cell r="G850">
            <v>0</v>
          </cell>
          <cell r="H850">
            <v>0</v>
          </cell>
          <cell r="I850">
            <v>0</v>
          </cell>
          <cell r="J850">
            <v>0</v>
          </cell>
          <cell r="K850">
            <v>0</v>
          </cell>
          <cell r="L850">
            <v>10</v>
          </cell>
          <cell r="M850">
            <v>10</v>
          </cell>
          <cell r="N850">
            <v>0</v>
          </cell>
          <cell r="O850">
            <v>0</v>
          </cell>
          <cell r="P850" t="str">
            <v>Not Licensed</v>
          </cell>
          <cell r="Q850">
            <v>0</v>
          </cell>
          <cell r="R850">
            <v>0</v>
          </cell>
        </row>
        <row r="851">
          <cell r="B851" t="str">
            <v>152091</v>
          </cell>
          <cell r="C851" t="str">
            <v>Mathematical Technicians</v>
          </cell>
          <cell r="D851">
            <v>0</v>
          </cell>
          <cell r="E851">
            <v>0</v>
          </cell>
          <cell r="F851">
            <v>0</v>
          </cell>
          <cell r="G851">
            <v>0</v>
          </cell>
          <cell r="H851">
            <v>0</v>
          </cell>
          <cell r="I851">
            <v>0</v>
          </cell>
          <cell r="J851">
            <v>0</v>
          </cell>
          <cell r="K851">
            <v>0</v>
          </cell>
          <cell r="L851">
            <v>0</v>
          </cell>
          <cell r="M851">
            <v>0</v>
          </cell>
          <cell r="N851">
            <v>0</v>
          </cell>
          <cell r="O851">
            <v>0</v>
          </cell>
          <cell r="P851" t="str">
            <v>Not Licensed</v>
          </cell>
          <cell r="Q851">
            <v>0</v>
          </cell>
          <cell r="R851">
            <v>0</v>
          </cell>
        </row>
        <row r="852">
          <cell r="B852" t="str">
            <v>171011</v>
          </cell>
          <cell r="C852" t="str">
            <v>Architects, Except Landscape and Naval</v>
          </cell>
          <cell r="D852">
            <v>0</v>
          </cell>
          <cell r="E852" t="str">
            <v>Bachelor's degree</v>
          </cell>
          <cell r="F852" t="str">
            <v>BA+</v>
          </cell>
          <cell r="G852">
            <v>109854</v>
          </cell>
          <cell r="H852">
            <v>0</v>
          </cell>
          <cell r="I852">
            <v>106</v>
          </cell>
          <cell r="J852">
            <v>0</v>
          </cell>
          <cell r="K852">
            <v>8</v>
          </cell>
          <cell r="L852">
            <v>3</v>
          </cell>
          <cell r="M852">
            <v>6</v>
          </cell>
          <cell r="N852">
            <v>0</v>
          </cell>
          <cell r="O852">
            <v>0</v>
          </cell>
          <cell r="P852" t="str">
            <v>Licensed</v>
          </cell>
          <cell r="Q852">
            <v>130</v>
          </cell>
          <cell r="R852" t="str">
            <v xml:space="preserve"> 4,265</v>
          </cell>
        </row>
        <row r="853">
          <cell r="B853" t="str">
            <v>171012</v>
          </cell>
          <cell r="C853" t="str">
            <v>Landscape Architects</v>
          </cell>
          <cell r="D853">
            <v>0</v>
          </cell>
          <cell r="E853" t="str">
            <v>Bachelor's degree</v>
          </cell>
          <cell r="F853" t="str">
            <v>BA+</v>
          </cell>
          <cell r="G853">
            <v>0</v>
          </cell>
          <cell r="H853">
            <v>0</v>
          </cell>
          <cell r="I853">
            <v>0</v>
          </cell>
          <cell r="J853">
            <v>0</v>
          </cell>
          <cell r="K853">
            <v>0</v>
          </cell>
          <cell r="L853">
            <v>3</v>
          </cell>
          <cell r="M853">
            <v>3</v>
          </cell>
          <cell r="N853">
            <v>0</v>
          </cell>
          <cell r="O853">
            <v>0</v>
          </cell>
          <cell r="P853" t="str">
            <v>Licensed</v>
          </cell>
          <cell r="Q853">
            <v>29</v>
          </cell>
          <cell r="R853">
            <v>539</v>
          </cell>
        </row>
        <row r="854">
          <cell r="B854" t="str">
            <v>171021</v>
          </cell>
          <cell r="C854" t="str">
            <v>Cartographers and Photogrammetrists</v>
          </cell>
          <cell r="D854">
            <v>0</v>
          </cell>
          <cell r="E854" t="str">
            <v>Bachelor's degree</v>
          </cell>
          <cell r="F854" t="str">
            <v>BA+</v>
          </cell>
          <cell r="G854">
            <v>0</v>
          </cell>
          <cell r="H854">
            <v>0</v>
          </cell>
          <cell r="I854">
            <v>0</v>
          </cell>
          <cell r="J854">
            <v>0</v>
          </cell>
          <cell r="K854">
            <v>0</v>
          </cell>
          <cell r="L854">
            <v>0</v>
          </cell>
          <cell r="M854">
            <v>0</v>
          </cell>
          <cell r="N854">
            <v>0</v>
          </cell>
          <cell r="O854">
            <v>0</v>
          </cell>
          <cell r="P854" t="str">
            <v>Not Licensed</v>
          </cell>
          <cell r="Q854">
            <v>0</v>
          </cell>
          <cell r="R854">
            <v>0</v>
          </cell>
        </row>
        <row r="855">
          <cell r="B855" t="str">
            <v>171022</v>
          </cell>
          <cell r="C855" t="str">
            <v>Surveyors</v>
          </cell>
          <cell r="D855">
            <v>0</v>
          </cell>
          <cell r="E855" t="str">
            <v>Bachelor's degree</v>
          </cell>
          <cell r="F855" t="str">
            <v>BA+</v>
          </cell>
          <cell r="G855">
            <v>65096</v>
          </cell>
          <cell r="H855">
            <v>0</v>
          </cell>
          <cell r="I855">
            <v>0</v>
          </cell>
          <cell r="J855">
            <v>0</v>
          </cell>
          <cell r="K855">
            <v>0</v>
          </cell>
          <cell r="L855">
            <v>5</v>
          </cell>
          <cell r="M855">
            <v>5</v>
          </cell>
          <cell r="N855">
            <v>0</v>
          </cell>
          <cell r="O855">
            <v>0</v>
          </cell>
          <cell r="P855" t="str">
            <v>Licensed</v>
          </cell>
          <cell r="Q855">
            <v>94</v>
          </cell>
          <cell r="R855">
            <v>866</v>
          </cell>
        </row>
        <row r="856">
          <cell r="B856" t="str">
            <v>172011</v>
          </cell>
          <cell r="C856" t="str">
            <v>Aerospace Engineers</v>
          </cell>
          <cell r="D856">
            <v>0</v>
          </cell>
          <cell r="E856" t="str">
            <v>Bachelor's degree</v>
          </cell>
          <cell r="F856" t="str">
            <v>BA+</v>
          </cell>
          <cell r="G856">
            <v>0</v>
          </cell>
          <cell r="H856">
            <v>0</v>
          </cell>
          <cell r="I856">
            <v>0</v>
          </cell>
          <cell r="J856">
            <v>0</v>
          </cell>
          <cell r="K856">
            <v>0</v>
          </cell>
          <cell r="L856">
            <v>0</v>
          </cell>
          <cell r="M856">
            <v>0</v>
          </cell>
          <cell r="N856">
            <v>0</v>
          </cell>
          <cell r="O856">
            <v>0</v>
          </cell>
          <cell r="P856" t="str">
            <v>Not Licensed</v>
          </cell>
          <cell r="Q856">
            <v>0</v>
          </cell>
          <cell r="R856">
            <v>0</v>
          </cell>
        </row>
        <row r="857">
          <cell r="B857" t="str">
            <v>172021</v>
          </cell>
          <cell r="C857" t="str">
            <v>Agricultural Engineers</v>
          </cell>
          <cell r="D857">
            <v>0</v>
          </cell>
          <cell r="E857">
            <v>0</v>
          </cell>
          <cell r="F857">
            <v>0</v>
          </cell>
          <cell r="G857">
            <v>0</v>
          </cell>
          <cell r="H857">
            <v>0</v>
          </cell>
          <cell r="I857">
            <v>0</v>
          </cell>
          <cell r="J857">
            <v>0</v>
          </cell>
          <cell r="K857">
            <v>0</v>
          </cell>
          <cell r="L857">
            <v>1</v>
          </cell>
          <cell r="M857">
            <v>1</v>
          </cell>
          <cell r="N857">
            <v>0</v>
          </cell>
          <cell r="O857">
            <v>0</v>
          </cell>
          <cell r="P857" t="str">
            <v>Not Licensed</v>
          </cell>
          <cell r="Q857">
            <v>0</v>
          </cell>
          <cell r="R857">
            <v>0</v>
          </cell>
        </row>
        <row r="858">
          <cell r="B858" t="str">
            <v>172031</v>
          </cell>
          <cell r="C858" t="str">
            <v>Biomedical Engineers</v>
          </cell>
          <cell r="D858">
            <v>0</v>
          </cell>
          <cell r="E858" t="str">
            <v>Bachelor's degree</v>
          </cell>
          <cell r="F858" t="str">
            <v>BA+</v>
          </cell>
          <cell r="G858">
            <v>0</v>
          </cell>
          <cell r="H858">
            <v>0</v>
          </cell>
          <cell r="I858">
            <v>0</v>
          </cell>
          <cell r="J858">
            <v>0</v>
          </cell>
          <cell r="K858">
            <v>0</v>
          </cell>
          <cell r="L858">
            <v>2</v>
          </cell>
          <cell r="M858">
            <v>2</v>
          </cell>
          <cell r="N858">
            <v>0</v>
          </cell>
          <cell r="O858">
            <v>0</v>
          </cell>
          <cell r="P858" t="str">
            <v>Not Licensed</v>
          </cell>
          <cell r="Q858">
            <v>0</v>
          </cell>
          <cell r="R858">
            <v>0</v>
          </cell>
        </row>
        <row r="859">
          <cell r="B859" t="str">
            <v>172041</v>
          </cell>
          <cell r="C859" t="str">
            <v>Chemical Engineers</v>
          </cell>
          <cell r="D859">
            <v>0</v>
          </cell>
          <cell r="E859" t="str">
            <v>Bachelor's degree</v>
          </cell>
          <cell r="F859" t="str">
            <v>BA+</v>
          </cell>
          <cell r="G859">
            <v>0</v>
          </cell>
          <cell r="H859">
            <v>0</v>
          </cell>
          <cell r="I859">
            <v>0</v>
          </cell>
          <cell r="J859">
            <v>0</v>
          </cell>
          <cell r="K859">
            <v>0</v>
          </cell>
          <cell r="L859">
            <v>2</v>
          </cell>
          <cell r="M859">
            <v>2</v>
          </cell>
          <cell r="N859">
            <v>0</v>
          </cell>
          <cell r="O859">
            <v>0</v>
          </cell>
          <cell r="P859" t="str">
            <v>Not Licensed</v>
          </cell>
          <cell r="Q859">
            <v>0</v>
          </cell>
          <cell r="R859">
            <v>0</v>
          </cell>
        </row>
        <row r="860">
          <cell r="B860" t="str">
            <v>172051</v>
          </cell>
          <cell r="C860" t="str">
            <v>Civil Engineers</v>
          </cell>
          <cell r="D860">
            <v>0</v>
          </cell>
          <cell r="E860" t="str">
            <v>Bachelor's degree</v>
          </cell>
          <cell r="F860" t="str">
            <v>BA+</v>
          </cell>
          <cell r="G860">
            <v>83682</v>
          </cell>
          <cell r="H860">
            <v>4</v>
          </cell>
          <cell r="I860">
            <v>180</v>
          </cell>
          <cell r="J860">
            <v>15</v>
          </cell>
          <cell r="K860">
            <v>14</v>
          </cell>
          <cell r="L860">
            <v>22</v>
          </cell>
          <cell r="M860">
            <v>17</v>
          </cell>
          <cell r="N860">
            <v>0</v>
          </cell>
          <cell r="O860">
            <v>0</v>
          </cell>
          <cell r="P860" t="str">
            <v>Not Licensed</v>
          </cell>
          <cell r="Q860">
            <v>0</v>
          </cell>
          <cell r="R860">
            <v>0</v>
          </cell>
        </row>
        <row r="861">
          <cell r="B861" t="str">
            <v>172061</v>
          </cell>
          <cell r="C861" t="str">
            <v>Computer Hardware Engineers</v>
          </cell>
          <cell r="D861">
            <v>0</v>
          </cell>
          <cell r="E861" t="str">
            <v>Bachelor's degree</v>
          </cell>
          <cell r="F861" t="str">
            <v>BA+</v>
          </cell>
          <cell r="G861">
            <v>0</v>
          </cell>
          <cell r="H861">
            <v>0</v>
          </cell>
          <cell r="I861">
            <v>0</v>
          </cell>
          <cell r="J861">
            <v>0</v>
          </cell>
          <cell r="K861">
            <v>0</v>
          </cell>
          <cell r="L861">
            <v>0</v>
          </cell>
          <cell r="M861">
            <v>0</v>
          </cell>
          <cell r="N861">
            <v>0</v>
          </cell>
          <cell r="O861">
            <v>0</v>
          </cell>
          <cell r="P861" t="str">
            <v>Not Licensed</v>
          </cell>
          <cell r="Q861">
            <v>0</v>
          </cell>
          <cell r="R861">
            <v>0</v>
          </cell>
        </row>
        <row r="862">
          <cell r="B862" t="str">
            <v>172071</v>
          </cell>
          <cell r="C862" t="str">
            <v>Electrical Engineers</v>
          </cell>
          <cell r="D862">
            <v>0</v>
          </cell>
          <cell r="E862" t="str">
            <v>Bachelor's degree</v>
          </cell>
          <cell r="F862" t="str">
            <v>BA+</v>
          </cell>
          <cell r="G862">
            <v>100005</v>
          </cell>
          <cell r="H862">
            <v>4</v>
          </cell>
          <cell r="I862">
            <v>139</v>
          </cell>
          <cell r="J862">
            <v>11</v>
          </cell>
          <cell r="K862">
            <v>11</v>
          </cell>
          <cell r="L862">
            <v>18</v>
          </cell>
          <cell r="M862">
            <v>13</v>
          </cell>
          <cell r="N862">
            <v>0</v>
          </cell>
          <cell r="O862">
            <v>0</v>
          </cell>
          <cell r="P862" t="str">
            <v>Not Licensed</v>
          </cell>
          <cell r="Q862">
            <v>0</v>
          </cell>
          <cell r="R862">
            <v>0</v>
          </cell>
        </row>
        <row r="863">
          <cell r="B863" t="str">
            <v>172072</v>
          </cell>
          <cell r="C863" t="str">
            <v>Electronics Engineers, Except Computer</v>
          </cell>
          <cell r="D863">
            <v>0</v>
          </cell>
          <cell r="E863" t="str">
            <v>Bachelor's degree</v>
          </cell>
          <cell r="F863" t="str">
            <v>BA+</v>
          </cell>
          <cell r="G863">
            <v>0</v>
          </cell>
          <cell r="H863">
            <v>0</v>
          </cell>
          <cell r="I863">
            <v>0</v>
          </cell>
          <cell r="J863">
            <v>0</v>
          </cell>
          <cell r="K863">
            <v>0</v>
          </cell>
          <cell r="L863">
            <v>0</v>
          </cell>
          <cell r="M863">
            <v>0</v>
          </cell>
          <cell r="N863">
            <v>0</v>
          </cell>
          <cell r="O863">
            <v>0</v>
          </cell>
          <cell r="P863" t="str">
            <v>Not Licensed</v>
          </cell>
          <cell r="Q863">
            <v>0</v>
          </cell>
          <cell r="R863">
            <v>0</v>
          </cell>
        </row>
        <row r="864">
          <cell r="B864" t="str">
            <v>172081</v>
          </cell>
          <cell r="C864" t="str">
            <v>Environmental Engineers</v>
          </cell>
          <cell r="D864">
            <v>0</v>
          </cell>
          <cell r="E864" t="str">
            <v>Bachelor's degree</v>
          </cell>
          <cell r="F864" t="str">
            <v>BA+</v>
          </cell>
          <cell r="G864">
            <v>85828</v>
          </cell>
          <cell r="H864">
            <v>3</v>
          </cell>
          <cell r="I864">
            <v>112</v>
          </cell>
          <cell r="J864">
            <v>7</v>
          </cell>
          <cell r="K864">
            <v>8</v>
          </cell>
          <cell r="L864">
            <v>2</v>
          </cell>
          <cell r="M864">
            <v>6</v>
          </cell>
          <cell r="N864">
            <v>0</v>
          </cell>
          <cell r="O864">
            <v>0</v>
          </cell>
          <cell r="P864" t="str">
            <v>Not Licensed</v>
          </cell>
          <cell r="Q864">
            <v>0</v>
          </cell>
          <cell r="R864">
            <v>0</v>
          </cell>
        </row>
        <row r="865">
          <cell r="B865" t="str">
            <v>172111</v>
          </cell>
          <cell r="C865" t="str">
            <v>Health and Safety Engineers, Except Mining Safety Engineers and Inspectors</v>
          </cell>
          <cell r="D865">
            <v>0</v>
          </cell>
          <cell r="E865" t="str">
            <v>Bachelor's degree</v>
          </cell>
          <cell r="F865" t="str">
            <v>BA+</v>
          </cell>
          <cell r="G865">
            <v>0</v>
          </cell>
          <cell r="H865">
            <v>0</v>
          </cell>
          <cell r="I865">
            <v>0</v>
          </cell>
          <cell r="J865">
            <v>0</v>
          </cell>
          <cell r="K865">
            <v>0</v>
          </cell>
          <cell r="L865">
            <v>2</v>
          </cell>
          <cell r="M865">
            <v>2</v>
          </cell>
          <cell r="N865">
            <v>0</v>
          </cell>
          <cell r="O865">
            <v>0</v>
          </cell>
          <cell r="P865" t="str">
            <v>Not Licensed</v>
          </cell>
          <cell r="Q865">
            <v>0</v>
          </cell>
          <cell r="R865">
            <v>0</v>
          </cell>
        </row>
        <row r="866">
          <cell r="B866" t="str">
            <v>172112</v>
          </cell>
          <cell r="C866" t="str">
            <v>Industrial Engineers</v>
          </cell>
          <cell r="D866">
            <v>0</v>
          </cell>
          <cell r="E866" t="str">
            <v>Bachelor's degree</v>
          </cell>
          <cell r="F866" t="str">
            <v>BA+</v>
          </cell>
          <cell r="G866">
            <v>92229</v>
          </cell>
          <cell r="H866">
            <v>0</v>
          </cell>
          <cell r="I866">
            <v>0</v>
          </cell>
          <cell r="J866">
            <v>0</v>
          </cell>
          <cell r="K866">
            <v>0</v>
          </cell>
          <cell r="L866">
            <v>2</v>
          </cell>
          <cell r="M866">
            <v>2</v>
          </cell>
          <cell r="N866">
            <v>0</v>
          </cell>
          <cell r="O866">
            <v>0</v>
          </cell>
          <cell r="P866" t="str">
            <v>Not Licensed</v>
          </cell>
          <cell r="Q866">
            <v>0</v>
          </cell>
          <cell r="R866">
            <v>0</v>
          </cell>
        </row>
        <row r="867">
          <cell r="B867" t="str">
            <v>172121</v>
          </cell>
          <cell r="C867" t="str">
            <v>Marine Engineers and Naval Architects</v>
          </cell>
          <cell r="D867">
            <v>0</v>
          </cell>
          <cell r="E867" t="str">
            <v>Bachelor's degree</v>
          </cell>
          <cell r="F867" t="str">
            <v>BA+</v>
          </cell>
          <cell r="G867">
            <v>60445</v>
          </cell>
          <cell r="H867">
            <v>0</v>
          </cell>
          <cell r="I867">
            <v>0</v>
          </cell>
          <cell r="J867">
            <v>0</v>
          </cell>
          <cell r="K867">
            <v>0</v>
          </cell>
          <cell r="L867">
            <v>1</v>
          </cell>
          <cell r="M867">
            <v>1</v>
          </cell>
          <cell r="N867">
            <v>0</v>
          </cell>
          <cell r="O867">
            <v>0</v>
          </cell>
          <cell r="P867" t="str">
            <v>Not Licensed</v>
          </cell>
          <cell r="Q867">
            <v>0</v>
          </cell>
          <cell r="R867">
            <v>0</v>
          </cell>
        </row>
        <row r="868">
          <cell r="B868" t="str">
            <v>172131</v>
          </cell>
          <cell r="C868" t="str">
            <v>Materials Engineers</v>
          </cell>
          <cell r="D868">
            <v>0</v>
          </cell>
          <cell r="E868" t="str">
            <v>Bachelor's degree</v>
          </cell>
          <cell r="F868" t="str">
            <v>BA+</v>
          </cell>
          <cell r="G868">
            <v>0</v>
          </cell>
          <cell r="H868">
            <v>0</v>
          </cell>
          <cell r="I868">
            <v>0</v>
          </cell>
          <cell r="J868">
            <v>0</v>
          </cell>
          <cell r="K868">
            <v>0</v>
          </cell>
          <cell r="L868">
            <v>1</v>
          </cell>
          <cell r="M868">
            <v>1</v>
          </cell>
          <cell r="N868">
            <v>0</v>
          </cell>
          <cell r="O868">
            <v>0</v>
          </cell>
          <cell r="P868" t="str">
            <v>Not Licensed</v>
          </cell>
          <cell r="Q868">
            <v>0</v>
          </cell>
          <cell r="R868">
            <v>0</v>
          </cell>
        </row>
        <row r="869">
          <cell r="B869" t="str">
            <v>172141</v>
          </cell>
          <cell r="C869" t="str">
            <v>Mechanical Engineers</v>
          </cell>
          <cell r="D869">
            <v>0</v>
          </cell>
          <cell r="E869" t="str">
            <v>Bachelor's degree</v>
          </cell>
          <cell r="F869" t="str">
            <v>BA+</v>
          </cell>
          <cell r="G869">
            <v>107573</v>
          </cell>
          <cell r="H869">
            <v>0</v>
          </cell>
          <cell r="I869">
            <v>0</v>
          </cell>
          <cell r="J869">
            <v>0</v>
          </cell>
          <cell r="K869">
            <v>0</v>
          </cell>
          <cell r="L869">
            <v>40</v>
          </cell>
          <cell r="M869">
            <v>40</v>
          </cell>
          <cell r="N869">
            <v>0</v>
          </cell>
          <cell r="O869">
            <v>0</v>
          </cell>
          <cell r="P869" t="str">
            <v>Not Licensed</v>
          </cell>
          <cell r="Q869">
            <v>0</v>
          </cell>
          <cell r="R869">
            <v>0</v>
          </cell>
        </row>
        <row r="870">
          <cell r="B870" t="str">
            <v>172151</v>
          </cell>
          <cell r="C870" t="str">
            <v>Mining and Geological Engineers, Including Mining Safety Engineers</v>
          </cell>
          <cell r="D870">
            <v>0</v>
          </cell>
          <cell r="E870" t="str">
            <v>Bachelor's degree</v>
          </cell>
          <cell r="F870" t="str">
            <v>BA+</v>
          </cell>
          <cell r="G870">
            <v>0</v>
          </cell>
          <cell r="H870">
            <v>0</v>
          </cell>
          <cell r="I870">
            <v>0</v>
          </cell>
          <cell r="J870">
            <v>0</v>
          </cell>
          <cell r="K870">
            <v>0</v>
          </cell>
          <cell r="L870">
            <v>0</v>
          </cell>
          <cell r="M870">
            <v>0</v>
          </cell>
          <cell r="N870">
            <v>0</v>
          </cell>
          <cell r="O870">
            <v>0</v>
          </cell>
          <cell r="P870" t="str">
            <v>Not Licensed</v>
          </cell>
          <cell r="Q870">
            <v>0</v>
          </cell>
          <cell r="R870">
            <v>0</v>
          </cell>
        </row>
        <row r="871">
          <cell r="B871" t="str">
            <v>172161</v>
          </cell>
          <cell r="C871" t="str">
            <v>Nuclear Engineers</v>
          </cell>
          <cell r="D871">
            <v>0</v>
          </cell>
          <cell r="E871">
            <v>0</v>
          </cell>
          <cell r="F871">
            <v>0</v>
          </cell>
          <cell r="G871">
            <v>0</v>
          </cell>
          <cell r="H871">
            <v>0</v>
          </cell>
          <cell r="I871">
            <v>0</v>
          </cell>
          <cell r="J871">
            <v>0</v>
          </cell>
          <cell r="K871">
            <v>0</v>
          </cell>
          <cell r="L871">
            <v>0</v>
          </cell>
          <cell r="M871">
            <v>0</v>
          </cell>
          <cell r="N871">
            <v>0</v>
          </cell>
          <cell r="O871">
            <v>0</v>
          </cell>
          <cell r="P871" t="str">
            <v>Not Licensed</v>
          </cell>
          <cell r="Q871">
            <v>0</v>
          </cell>
          <cell r="R871">
            <v>0</v>
          </cell>
        </row>
        <row r="872">
          <cell r="B872" t="str">
            <v>172171</v>
          </cell>
          <cell r="C872" t="str">
            <v>Petroleum Engineers</v>
          </cell>
          <cell r="D872">
            <v>0</v>
          </cell>
          <cell r="E872">
            <v>0</v>
          </cell>
          <cell r="F872">
            <v>0</v>
          </cell>
          <cell r="G872">
            <v>0</v>
          </cell>
          <cell r="H872">
            <v>0</v>
          </cell>
          <cell r="I872">
            <v>0</v>
          </cell>
          <cell r="J872">
            <v>0</v>
          </cell>
          <cell r="K872">
            <v>0</v>
          </cell>
          <cell r="L872">
            <v>0</v>
          </cell>
          <cell r="M872">
            <v>0</v>
          </cell>
          <cell r="N872">
            <v>0</v>
          </cell>
          <cell r="O872">
            <v>0</v>
          </cell>
          <cell r="P872" t="str">
            <v>Not Licensed</v>
          </cell>
          <cell r="Q872">
            <v>0</v>
          </cell>
          <cell r="R872">
            <v>0</v>
          </cell>
        </row>
        <row r="873">
          <cell r="B873" t="str">
            <v>173011</v>
          </cell>
          <cell r="C873" t="str">
            <v>Architectural and Civil Drafters</v>
          </cell>
          <cell r="D873">
            <v>0</v>
          </cell>
          <cell r="E873" t="str">
            <v>Associate's degree</v>
          </cell>
          <cell r="F873" t="str">
            <v>Sub-BA</v>
          </cell>
          <cell r="G873">
            <v>62615</v>
          </cell>
          <cell r="H873">
            <v>3</v>
          </cell>
          <cell r="I873">
            <v>113</v>
          </cell>
          <cell r="J873">
            <v>10</v>
          </cell>
          <cell r="K873">
            <v>12</v>
          </cell>
          <cell r="L873">
            <v>3</v>
          </cell>
          <cell r="M873">
            <v>8</v>
          </cell>
          <cell r="N873">
            <v>69</v>
          </cell>
          <cell r="O873">
            <v>0</v>
          </cell>
          <cell r="P873" t="str">
            <v>Not Licensed</v>
          </cell>
          <cell r="Q873">
            <v>0</v>
          </cell>
          <cell r="R873">
            <v>0</v>
          </cell>
        </row>
        <row r="874">
          <cell r="B874" t="str">
            <v>173012</v>
          </cell>
          <cell r="C874" t="str">
            <v>Electrical and Electronics Drafters</v>
          </cell>
          <cell r="D874">
            <v>0</v>
          </cell>
          <cell r="E874" t="str">
            <v>Associate's degree</v>
          </cell>
          <cell r="F874" t="str">
            <v>Sub-BA</v>
          </cell>
          <cell r="G874">
            <v>0</v>
          </cell>
          <cell r="H874">
            <v>0</v>
          </cell>
          <cell r="I874">
            <v>0</v>
          </cell>
          <cell r="J874">
            <v>0</v>
          </cell>
          <cell r="K874">
            <v>0</v>
          </cell>
          <cell r="L874">
            <v>0</v>
          </cell>
          <cell r="M874">
            <v>0</v>
          </cell>
          <cell r="N874">
            <v>0</v>
          </cell>
          <cell r="O874">
            <v>0</v>
          </cell>
          <cell r="P874" t="str">
            <v>Not Licensed</v>
          </cell>
          <cell r="Q874">
            <v>0</v>
          </cell>
          <cell r="R874">
            <v>0</v>
          </cell>
        </row>
        <row r="875">
          <cell r="B875" t="str">
            <v>173013</v>
          </cell>
          <cell r="C875" t="str">
            <v>Mechanical Drafters</v>
          </cell>
          <cell r="D875">
            <v>0</v>
          </cell>
          <cell r="E875" t="str">
            <v>Associate's degree</v>
          </cell>
          <cell r="F875" t="str">
            <v>Sub-BA</v>
          </cell>
          <cell r="G875">
            <v>0</v>
          </cell>
          <cell r="H875">
            <v>0</v>
          </cell>
          <cell r="I875">
            <v>0</v>
          </cell>
          <cell r="J875">
            <v>0</v>
          </cell>
          <cell r="K875">
            <v>0</v>
          </cell>
          <cell r="L875">
            <v>2</v>
          </cell>
          <cell r="M875">
            <v>2</v>
          </cell>
          <cell r="N875">
            <v>0</v>
          </cell>
          <cell r="O875">
            <v>0</v>
          </cell>
          <cell r="P875" t="str">
            <v>Not Licensed</v>
          </cell>
          <cell r="Q875">
            <v>0</v>
          </cell>
          <cell r="R875">
            <v>0</v>
          </cell>
        </row>
        <row r="876">
          <cell r="B876" t="str">
            <v>173021</v>
          </cell>
          <cell r="C876" t="str">
            <v>Aerospace Engineering and Operations Technicians</v>
          </cell>
          <cell r="D876">
            <v>0</v>
          </cell>
          <cell r="E876">
            <v>0</v>
          </cell>
          <cell r="F876">
            <v>0</v>
          </cell>
          <cell r="G876">
            <v>0</v>
          </cell>
          <cell r="H876">
            <v>0</v>
          </cell>
          <cell r="I876">
            <v>0</v>
          </cell>
          <cell r="J876">
            <v>0</v>
          </cell>
          <cell r="K876">
            <v>0</v>
          </cell>
          <cell r="L876">
            <v>0</v>
          </cell>
          <cell r="M876">
            <v>0</v>
          </cell>
          <cell r="N876">
            <v>0</v>
          </cell>
          <cell r="O876">
            <v>0</v>
          </cell>
          <cell r="P876" t="str">
            <v>Not Licensed</v>
          </cell>
          <cell r="Q876">
            <v>0</v>
          </cell>
          <cell r="R876">
            <v>0</v>
          </cell>
        </row>
        <row r="877">
          <cell r="B877" t="str">
            <v>173022</v>
          </cell>
          <cell r="C877" t="str">
            <v>Civil Engineering Technicians</v>
          </cell>
          <cell r="D877">
            <v>0</v>
          </cell>
          <cell r="E877" t="str">
            <v>Associate's degree</v>
          </cell>
          <cell r="F877" t="str">
            <v>Sub-BA</v>
          </cell>
          <cell r="G877">
            <v>61749</v>
          </cell>
          <cell r="H877">
            <v>0</v>
          </cell>
          <cell r="I877">
            <v>0</v>
          </cell>
          <cell r="J877">
            <v>0</v>
          </cell>
          <cell r="K877">
            <v>0</v>
          </cell>
          <cell r="L877">
            <v>8</v>
          </cell>
          <cell r="M877">
            <v>8</v>
          </cell>
          <cell r="N877">
            <v>0</v>
          </cell>
          <cell r="O877">
            <v>0</v>
          </cell>
          <cell r="P877" t="str">
            <v>Not Licensed</v>
          </cell>
          <cell r="Q877">
            <v>0</v>
          </cell>
          <cell r="R877">
            <v>0</v>
          </cell>
        </row>
        <row r="878">
          <cell r="B878" t="str">
            <v>173023</v>
          </cell>
          <cell r="C878" t="str">
            <v>Electrical and Electronics Engineering Technicians</v>
          </cell>
          <cell r="D878">
            <v>0</v>
          </cell>
          <cell r="E878" t="str">
            <v>Associate's degree</v>
          </cell>
          <cell r="F878" t="str">
            <v>Sub-BA</v>
          </cell>
          <cell r="G878">
            <v>70491</v>
          </cell>
          <cell r="H878">
            <v>3</v>
          </cell>
          <cell r="I878">
            <v>117</v>
          </cell>
          <cell r="J878">
            <v>11</v>
          </cell>
          <cell r="K878">
            <v>12</v>
          </cell>
          <cell r="L878">
            <v>18</v>
          </cell>
          <cell r="M878">
            <v>14</v>
          </cell>
          <cell r="N878">
            <v>0</v>
          </cell>
          <cell r="O878">
            <v>0</v>
          </cell>
          <cell r="P878" t="str">
            <v>Not Licensed</v>
          </cell>
          <cell r="Q878">
            <v>0</v>
          </cell>
          <cell r="R878">
            <v>0</v>
          </cell>
        </row>
        <row r="879">
          <cell r="B879" t="str">
            <v>173024</v>
          </cell>
          <cell r="C879" t="str">
            <v>Electro-Mechanical Technicians</v>
          </cell>
          <cell r="D879">
            <v>0</v>
          </cell>
          <cell r="E879" t="str">
            <v>Associate's degree</v>
          </cell>
          <cell r="F879" t="str">
            <v>Sub-BA</v>
          </cell>
          <cell r="G879">
            <v>0</v>
          </cell>
          <cell r="H879">
            <v>0</v>
          </cell>
          <cell r="I879">
            <v>0</v>
          </cell>
          <cell r="J879">
            <v>0</v>
          </cell>
          <cell r="K879">
            <v>0</v>
          </cell>
          <cell r="L879">
            <v>4</v>
          </cell>
          <cell r="M879">
            <v>4</v>
          </cell>
          <cell r="N879">
            <v>26</v>
          </cell>
          <cell r="O879">
            <v>0</v>
          </cell>
          <cell r="P879" t="str">
            <v>Not Licensed</v>
          </cell>
          <cell r="Q879">
            <v>0</v>
          </cell>
          <cell r="R879">
            <v>0</v>
          </cell>
        </row>
        <row r="880">
          <cell r="B880" t="str">
            <v>173025</v>
          </cell>
          <cell r="C880" t="str">
            <v>Environmental Engineering Technicians</v>
          </cell>
          <cell r="D880">
            <v>0</v>
          </cell>
          <cell r="E880" t="str">
            <v>Associate's degree</v>
          </cell>
          <cell r="F880" t="str">
            <v>Sub-BA</v>
          </cell>
          <cell r="G880">
            <v>0</v>
          </cell>
          <cell r="H880">
            <v>0</v>
          </cell>
          <cell r="I880">
            <v>0</v>
          </cell>
          <cell r="J880">
            <v>0</v>
          </cell>
          <cell r="K880">
            <v>0</v>
          </cell>
          <cell r="L880">
            <v>0</v>
          </cell>
          <cell r="M880">
            <v>0</v>
          </cell>
          <cell r="N880">
            <v>127</v>
          </cell>
          <cell r="O880">
            <v>0</v>
          </cell>
          <cell r="P880" t="str">
            <v>Not Licensed</v>
          </cell>
          <cell r="Q880">
            <v>0</v>
          </cell>
          <cell r="R880">
            <v>0</v>
          </cell>
        </row>
        <row r="881">
          <cell r="B881" t="str">
            <v>173026</v>
          </cell>
          <cell r="C881" t="str">
            <v>Industrial Engineering Technicians</v>
          </cell>
          <cell r="D881">
            <v>0</v>
          </cell>
          <cell r="E881" t="str">
            <v>Associate's degree</v>
          </cell>
          <cell r="F881" t="str">
            <v>Sub-BA</v>
          </cell>
          <cell r="G881">
            <v>0</v>
          </cell>
          <cell r="H881">
            <v>0</v>
          </cell>
          <cell r="I881">
            <v>0</v>
          </cell>
          <cell r="J881">
            <v>0</v>
          </cell>
          <cell r="K881">
            <v>0</v>
          </cell>
          <cell r="L881">
            <v>13</v>
          </cell>
          <cell r="M881">
            <v>13</v>
          </cell>
          <cell r="N881">
            <v>0</v>
          </cell>
          <cell r="O881">
            <v>0</v>
          </cell>
          <cell r="P881" t="str">
            <v>Not Licensed</v>
          </cell>
          <cell r="Q881">
            <v>0</v>
          </cell>
          <cell r="R881">
            <v>0</v>
          </cell>
        </row>
        <row r="882">
          <cell r="B882" t="str">
            <v>173027</v>
          </cell>
          <cell r="C882" t="str">
            <v>Mechanical Engineering Technicians</v>
          </cell>
          <cell r="D882">
            <v>0</v>
          </cell>
          <cell r="E882" t="str">
            <v>Associate's degree</v>
          </cell>
          <cell r="F882" t="str">
            <v>Sub-BA</v>
          </cell>
          <cell r="G882">
            <v>0</v>
          </cell>
          <cell r="H882">
            <v>0</v>
          </cell>
          <cell r="I882">
            <v>0</v>
          </cell>
          <cell r="J882">
            <v>0</v>
          </cell>
          <cell r="K882">
            <v>0</v>
          </cell>
          <cell r="L882">
            <v>1</v>
          </cell>
          <cell r="M882">
            <v>1</v>
          </cell>
          <cell r="N882">
            <v>0</v>
          </cell>
          <cell r="O882">
            <v>0</v>
          </cell>
          <cell r="P882" t="str">
            <v>Not Licensed</v>
          </cell>
          <cell r="Q882">
            <v>0</v>
          </cell>
          <cell r="R882">
            <v>0</v>
          </cell>
        </row>
        <row r="883">
          <cell r="B883" t="str">
            <v>173031</v>
          </cell>
          <cell r="C883" t="str">
            <v>Surveying and Mapping Technicians</v>
          </cell>
          <cell r="D883">
            <v>0</v>
          </cell>
          <cell r="E883" t="str">
            <v>High school diploma or equivalent</v>
          </cell>
          <cell r="F883" t="str">
            <v>HS and Below</v>
          </cell>
          <cell r="G883">
            <v>69236</v>
          </cell>
          <cell r="H883">
            <v>0</v>
          </cell>
          <cell r="I883">
            <v>0</v>
          </cell>
          <cell r="J883">
            <v>0</v>
          </cell>
          <cell r="K883">
            <v>0</v>
          </cell>
          <cell r="L883">
            <v>1</v>
          </cell>
          <cell r="M883">
            <v>1</v>
          </cell>
          <cell r="N883">
            <v>0</v>
          </cell>
          <cell r="O883">
            <v>0</v>
          </cell>
          <cell r="P883" t="str">
            <v>Not Licensed</v>
          </cell>
          <cell r="Q883">
            <v>0</v>
          </cell>
          <cell r="R883">
            <v>0</v>
          </cell>
        </row>
        <row r="884">
          <cell r="B884" t="str">
            <v>191011</v>
          </cell>
          <cell r="C884" t="str">
            <v>Animal Scientists</v>
          </cell>
          <cell r="D884">
            <v>0</v>
          </cell>
          <cell r="E884">
            <v>0</v>
          </cell>
          <cell r="F884">
            <v>0</v>
          </cell>
          <cell r="G884">
            <v>0</v>
          </cell>
          <cell r="H884">
            <v>0</v>
          </cell>
          <cell r="I884">
            <v>0</v>
          </cell>
          <cell r="J884">
            <v>0</v>
          </cell>
          <cell r="K884">
            <v>0</v>
          </cell>
          <cell r="L884">
            <v>0</v>
          </cell>
          <cell r="M884">
            <v>0</v>
          </cell>
          <cell r="N884">
            <v>0</v>
          </cell>
          <cell r="O884">
            <v>0</v>
          </cell>
          <cell r="P884" t="str">
            <v>Not Licensed</v>
          </cell>
          <cell r="Q884">
            <v>0</v>
          </cell>
          <cell r="R884">
            <v>0</v>
          </cell>
        </row>
        <row r="885">
          <cell r="B885" t="str">
            <v>191012</v>
          </cell>
          <cell r="C885" t="str">
            <v>Food Scientists and Technologists</v>
          </cell>
          <cell r="D885">
            <v>0</v>
          </cell>
          <cell r="E885" t="str">
            <v>Bachelor's degree</v>
          </cell>
          <cell r="F885" t="str">
            <v>BA+</v>
          </cell>
          <cell r="G885">
            <v>0</v>
          </cell>
          <cell r="H885">
            <v>0</v>
          </cell>
          <cell r="I885">
            <v>0</v>
          </cell>
          <cell r="J885">
            <v>0</v>
          </cell>
          <cell r="K885">
            <v>0</v>
          </cell>
          <cell r="L885">
            <v>0</v>
          </cell>
          <cell r="M885">
            <v>0</v>
          </cell>
          <cell r="N885">
            <v>0</v>
          </cell>
          <cell r="O885">
            <v>0</v>
          </cell>
          <cell r="P885" t="str">
            <v>Not Licensed</v>
          </cell>
          <cell r="Q885">
            <v>0</v>
          </cell>
          <cell r="R885">
            <v>0</v>
          </cell>
        </row>
        <row r="886">
          <cell r="B886" t="str">
            <v>191013</v>
          </cell>
          <cell r="C886" t="str">
            <v>Soil and Plant Scientists</v>
          </cell>
          <cell r="D886">
            <v>0</v>
          </cell>
          <cell r="E886" t="str">
            <v>Bachelor's degree</v>
          </cell>
          <cell r="F886" t="str">
            <v>BA+</v>
          </cell>
          <cell r="G886">
            <v>0</v>
          </cell>
          <cell r="H886">
            <v>0</v>
          </cell>
          <cell r="I886">
            <v>0</v>
          </cell>
          <cell r="J886">
            <v>0</v>
          </cell>
          <cell r="K886">
            <v>0</v>
          </cell>
          <cell r="L886">
            <v>0</v>
          </cell>
          <cell r="M886">
            <v>0</v>
          </cell>
          <cell r="N886">
            <v>0</v>
          </cell>
          <cell r="O886">
            <v>0</v>
          </cell>
          <cell r="P886" t="str">
            <v>Not Licensed</v>
          </cell>
          <cell r="Q886">
            <v>0</v>
          </cell>
          <cell r="R886">
            <v>0</v>
          </cell>
        </row>
        <row r="887">
          <cell r="B887" t="str">
            <v>191021</v>
          </cell>
          <cell r="C887" t="str">
            <v>Biochemists and Biophysicists</v>
          </cell>
          <cell r="D887">
            <v>0</v>
          </cell>
          <cell r="E887" t="str">
            <v>Doctoral or professional degree</v>
          </cell>
          <cell r="F887" t="str">
            <v>BA+</v>
          </cell>
          <cell r="G887">
            <v>0</v>
          </cell>
          <cell r="H887">
            <v>0</v>
          </cell>
          <cell r="I887">
            <v>0</v>
          </cell>
          <cell r="J887">
            <v>0</v>
          </cell>
          <cell r="K887">
            <v>0</v>
          </cell>
          <cell r="L887">
            <v>0</v>
          </cell>
          <cell r="M887">
            <v>0</v>
          </cell>
          <cell r="N887">
            <v>0</v>
          </cell>
          <cell r="O887">
            <v>0</v>
          </cell>
          <cell r="P887" t="str">
            <v>Not Licensed</v>
          </cell>
          <cell r="Q887">
            <v>0</v>
          </cell>
          <cell r="R887">
            <v>0</v>
          </cell>
        </row>
        <row r="888">
          <cell r="B888" t="str">
            <v>191022</v>
          </cell>
          <cell r="C888" t="str">
            <v>Microbiologists</v>
          </cell>
          <cell r="D888">
            <v>0</v>
          </cell>
          <cell r="E888" t="str">
            <v>Bachelor's degree</v>
          </cell>
          <cell r="F888" t="str">
            <v>BA+</v>
          </cell>
          <cell r="G888">
            <v>0</v>
          </cell>
          <cell r="H888">
            <v>0</v>
          </cell>
          <cell r="I888">
            <v>0</v>
          </cell>
          <cell r="J888">
            <v>0</v>
          </cell>
          <cell r="K888">
            <v>0</v>
          </cell>
          <cell r="L888">
            <v>0</v>
          </cell>
          <cell r="M888">
            <v>0</v>
          </cell>
          <cell r="N888">
            <v>0</v>
          </cell>
          <cell r="O888">
            <v>0</v>
          </cell>
          <cell r="P888" t="str">
            <v>Not Licensed</v>
          </cell>
          <cell r="Q888">
            <v>0</v>
          </cell>
          <cell r="R888">
            <v>0</v>
          </cell>
        </row>
        <row r="889">
          <cell r="B889" t="str">
            <v>191023</v>
          </cell>
          <cell r="C889" t="str">
            <v>Zoologists and Wildlife Biologists</v>
          </cell>
          <cell r="D889">
            <v>0</v>
          </cell>
          <cell r="E889" t="str">
            <v>Bachelor's degree</v>
          </cell>
          <cell r="F889" t="str">
            <v>BA+</v>
          </cell>
          <cell r="G889">
            <v>105402</v>
          </cell>
          <cell r="H889">
            <v>4</v>
          </cell>
          <cell r="I889">
            <v>182</v>
          </cell>
          <cell r="J889">
            <v>17</v>
          </cell>
          <cell r="K889">
            <v>18</v>
          </cell>
          <cell r="L889">
            <v>7</v>
          </cell>
          <cell r="M889">
            <v>14</v>
          </cell>
          <cell r="N889">
            <v>0</v>
          </cell>
          <cell r="O889">
            <v>0</v>
          </cell>
          <cell r="P889" t="str">
            <v>Not Licensed</v>
          </cell>
          <cell r="Q889">
            <v>0</v>
          </cell>
          <cell r="R889">
            <v>0</v>
          </cell>
        </row>
        <row r="890">
          <cell r="B890" t="str">
            <v>191031</v>
          </cell>
          <cell r="C890" t="str">
            <v>Conservation Scientists</v>
          </cell>
          <cell r="D890">
            <v>0</v>
          </cell>
          <cell r="E890" t="str">
            <v>Bachelor's degree</v>
          </cell>
          <cell r="F890" t="str">
            <v>BA+</v>
          </cell>
          <cell r="G890">
            <v>70930</v>
          </cell>
          <cell r="H890">
            <v>0</v>
          </cell>
          <cell r="I890">
            <v>0</v>
          </cell>
          <cell r="J890">
            <v>0</v>
          </cell>
          <cell r="K890">
            <v>0</v>
          </cell>
          <cell r="L890">
            <v>6</v>
          </cell>
          <cell r="M890">
            <v>6</v>
          </cell>
          <cell r="N890">
            <v>0</v>
          </cell>
          <cell r="O890">
            <v>0</v>
          </cell>
          <cell r="P890" t="str">
            <v>Not Licensed</v>
          </cell>
          <cell r="Q890">
            <v>0</v>
          </cell>
          <cell r="R890">
            <v>0</v>
          </cell>
        </row>
        <row r="891">
          <cell r="B891" t="str">
            <v>191032</v>
          </cell>
          <cell r="C891" t="str">
            <v>Foresters</v>
          </cell>
          <cell r="D891">
            <v>0</v>
          </cell>
          <cell r="E891" t="str">
            <v>Bachelor's degree</v>
          </cell>
          <cell r="F891" t="str">
            <v>BA+</v>
          </cell>
          <cell r="G891">
            <v>0</v>
          </cell>
          <cell r="H891">
            <v>0</v>
          </cell>
          <cell r="I891">
            <v>0</v>
          </cell>
          <cell r="J891">
            <v>0</v>
          </cell>
          <cell r="K891">
            <v>0</v>
          </cell>
          <cell r="L891">
            <v>0</v>
          </cell>
          <cell r="M891">
            <v>0</v>
          </cell>
          <cell r="N891">
            <v>0</v>
          </cell>
          <cell r="O891">
            <v>0</v>
          </cell>
          <cell r="P891" t="str">
            <v>Not Licensed</v>
          </cell>
          <cell r="Q891">
            <v>0</v>
          </cell>
          <cell r="R891">
            <v>0</v>
          </cell>
        </row>
        <row r="892">
          <cell r="B892" t="str">
            <v>191041</v>
          </cell>
          <cell r="C892" t="str">
            <v>Epidemiologists</v>
          </cell>
          <cell r="D892">
            <v>0</v>
          </cell>
          <cell r="E892" t="str">
            <v>Master's degree</v>
          </cell>
          <cell r="F892" t="str">
            <v>BA+</v>
          </cell>
          <cell r="G892">
            <v>0</v>
          </cell>
          <cell r="H892">
            <v>0</v>
          </cell>
          <cell r="I892">
            <v>0</v>
          </cell>
          <cell r="J892">
            <v>0</v>
          </cell>
          <cell r="K892">
            <v>0</v>
          </cell>
          <cell r="L892">
            <v>0</v>
          </cell>
          <cell r="M892">
            <v>0</v>
          </cell>
          <cell r="N892">
            <v>0</v>
          </cell>
          <cell r="O892">
            <v>0</v>
          </cell>
          <cell r="P892" t="str">
            <v>Not Licensed</v>
          </cell>
          <cell r="Q892">
            <v>0</v>
          </cell>
          <cell r="R892">
            <v>0</v>
          </cell>
        </row>
        <row r="893">
          <cell r="B893" t="str">
            <v>191042</v>
          </cell>
          <cell r="C893" t="str">
            <v>Medical Scientists, Except Epidemiologists</v>
          </cell>
          <cell r="D893">
            <v>0</v>
          </cell>
          <cell r="E893" t="str">
            <v>Doctoral or professional degree</v>
          </cell>
          <cell r="F893" t="str">
            <v>BA+</v>
          </cell>
          <cell r="G893">
            <v>0</v>
          </cell>
          <cell r="H893">
            <v>0</v>
          </cell>
          <cell r="I893">
            <v>0</v>
          </cell>
          <cell r="J893">
            <v>0</v>
          </cell>
          <cell r="K893">
            <v>0</v>
          </cell>
          <cell r="L893">
            <v>5</v>
          </cell>
          <cell r="M893">
            <v>5</v>
          </cell>
          <cell r="N893">
            <v>0</v>
          </cell>
          <cell r="O893">
            <v>0</v>
          </cell>
          <cell r="P893" t="str">
            <v>Not Licensed</v>
          </cell>
          <cell r="Q893">
            <v>0</v>
          </cell>
          <cell r="R893">
            <v>0</v>
          </cell>
        </row>
        <row r="894">
          <cell r="B894" t="str">
            <v>192011</v>
          </cell>
          <cell r="C894" t="str">
            <v>Astronomers</v>
          </cell>
          <cell r="D894">
            <v>0</v>
          </cell>
          <cell r="E894">
            <v>0</v>
          </cell>
          <cell r="F894">
            <v>0</v>
          </cell>
          <cell r="G894">
            <v>0</v>
          </cell>
          <cell r="H894">
            <v>0</v>
          </cell>
          <cell r="I894">
            <v>0</v>
          </cell>
          <cell r="J894">
            <v>0</v>
          </cell>
          <cell r="K894">
            <v>0</v>
          </cell>
          <cell r="L894">
            <v>1</v>
          </cell>
          <cell r="M894">
            <v>1</v>
          </cell>
          <cell r="N894">
            <v>0</v>
          </cell>
          <cell r="O894">
            <v>0</v>
          </cell>
          <cell r="P894" t="str">
            <v>Not Licensed</v>
          </cell>
          <cell r="Q894">
            <v>0</v>
          </cell>
          <cell r="R894">
            <v>0</v>
          </cell>
        </row>
        <row r="895">
          <cell r="B895" t="str">
            <v>192012</v>
          </cell>
          <cell r="C895" t="str">
            <v>Physicists</v>
          </cell>
          <cell r="D895">
            <v>0</v>
          </cell>
          <cell r="E895" t="str">
            <v>Doctoral or professional degree</v>
          </cell>
          <cell r="F895" t="str">
            <v>BA+</v>
          </cell>
          <cell r="G895">
            <v>0</v>
          </cell>
          <cell r="H895">
            <v>0</v>
          </cell>
          <cell r="I895">
            <v>0</v>
          </cell>
          <cell r="J895">
            <v>0</v>
          </cell>
          <cell r="K895">
            <v>0</v>
          </cell>
          <cell r="L895">
            <v>1</v>
          </cell>
          <cell r="M895">
            <v>1</v>
          </cell>
          <cell r="N895">
            <v>0</v>
          </cell>
          <cell r="O895">
            <v>0</v>
          </cell>
          <cell r="P895" t="str">
            <v>Not Licensed</v>
          </cell>
          <cell r="Q895">
            <v>0</v>
          </cell>
          <cell r="R895">
            <v>0</v>
          </cell>
        </row>
        <row r="896">
          <cell r="B896" t="str">
            <v>192021</v>
          </cell>
          <cell r="C896" t="str">
            <v>Atmospheric and Space Scientists</v>
          </cell>
          <cell r="D896">
            <v>0</v>
          </cell>
          <cell r="E896" t="str">
            <v>Bachelor's degree</v>
          </cell>
          <cell r="F896" t="str">
            <v>BA+</v>
          </cell>
          <cell r="G896">
            <v>0</v>
          </cell>
          <cell r="H896">
            <v>0</v>
          </cell>
          <cell r="I896">
            <v>0</v>
          </cell>
          <cell r="J896">
            <v>0</v>
          </cell>
          <cell r="K896">
            <v>0</v>
          </cell>
          <cell r="L896">
            <v>1</v>
          </cell>
          <cell r="M896">
            <v>1</v>
          </cell>
          <cell r="N896">
            <v>0</v>
          </cell>
          <cell r="O896">
            <v>0</v>
          </cell>
          <cell r="P896" t="str">
            <v>Not Licensed</v>
          </cell>
          <cell r="Q896">
            <v>0</v>
          </cell>
          <cell r="R896">
            <v>0</v>
          </cell>
        </row>
        <row r="897">
          <cell r="B897" t="str">
            <v>192031</v>
          </cell>
          <cell r="C897" t="str">
            <v>Chemists</v>
          </cell>
          <cell r="D897">
            <v>0</v>
          </cell>
          <cell r="E897" t="str">
            <v>Bachelor's degree</v>
          </cell>
          <cell r="F897" t="str">
            <v>BA+</v>
          </cell>
          <cell r="G897">
            <v>104252</v>
          </cell>
          <cell r="H897">
            <v>0</v>
          </cell>
          <cell r="I897">
            <v>0</v>
          </cell>
          <cell r="J897">
            <v>0</v>
          </cell>
          <cell r="K897">
            <v>0</v>
          </cell>
          <cell r="L897">
            <v>6</v>
          </cell>
          <cell r="M897">
            <v>6</v>
          </cell>
          <cell r="N897">
            <v>0</v>
          </cell>
          <cell r="O897">
            <v>0</v>
          </cell>
          <cell r="P897" t="str">
            <v>Not Licensed</v>
          </cell>
          <cell r="Q897">
            <v>0</v>
          </cell>
          <cell r="R897">
            <v>0</v>
          </cell>
        </row>
        <row r="898">
          <cell r="B898" t="str">
            <v>192032</v>
          </cell>
          <cell r="C898" t="str">
            <v>Materials Scientists</v>
          </cell>
          <cell r="D898">
            <v>0</v>
          </cell>
          <cell r="E898" t="str">
            <v>Bachelor's degree</v>
          </cell>
          <cell r="F898" t="str">
            <v>BA+</v>
          </cell>
          <cell r="G898">
            <v>0</v>
          </cell>
          <cell r="H898">
            <v>0</v>
          </cell>
          <cell r="I898">
            <v>0</v>
          </cell>
          <cell r="J898">
            <v>0</v>
          </cell>
          <cell r="K898">
            <v>0</v>
          </cell>
          <cell r="L898">
            <v>1</v>
          </cell>
          <cell r="M898">
            <v>1</v>
          </cell>
          <cell r="N898">
            <v>0</v>
          </cell>
          <cell r="O898">
            <v>0</v>
          </cell>
          <cell r="P898" t="str">
            <v>Not Licensed</v>
          </cell>
          <cell r="Q898">
            <v>0</v>
          </cell>
          <cell r="R898">
            <v>0</v>
          </cell>
        </row>
        <row r="899">
          <cell r="B899" t="str">
            <v>192041</v>
          </cell>
          <cell r="C899" t="str">
            <v>Environmental Scientists and Specialists, Including Health</v>
          </cell>
          <cell r="D899">
            <v>0</v>
          </cell>
          <cell r="E899" t="str">
            <v>Bachelor's degree</v>
          </cell>
          <cell r="F899" t="str">
            <v>BA+</v>
          </cell>
          <cell r="G899">
            <v>72574</v>
          </cell>
          <cell r="H899">
            <v>3</v>
          </cell>
          <cell r="I899">
            <v>159</v>
          </cell>
          <cell r="J899">
            <v>17</v>
          </cell>
          <cell r="K899">
            <v>17</v>
          </cell>
          <cell r="L899">
            <v>1</v>
          </cell>
          <cell r="M899">
            <v>12</v>
          </cell>
          <cell r="N899">
            <v>0</v>
          </cell>
          <cell r="O899">
            <v>0</v>
          </cell>
          <cell r="P899" t="str">
            <v>Not Licensed</v>
          </cell>
          <cell r="Q899">
            <v>0</v>
          </cell>
          <cell r="R899">
            <v>0</v>
          </cell>
        </row>
        <row r="900">
          <cell r="B900" t="str">
            <v>192042</v>
          </cell>
          <cell r="C900" t="str">
            <v>Geoscientists, Except Hydrologists and Geographers</v>
          </cell>
          <cell r="D900">
            <v>0</v>
          </cell>
          <cell r="E900" t="str">
            <v>Bachelor's degree</v>
          </cell>
          <cell r="F900" t="str">
            <v>BA+</v>
          </cell>
          <cell r="G900">
            <v>105395</v>
          </cell>
          <cell r="H900">
            <v>0</v>
          </cell>
          <cell r="I900">
            <v>0</v>
          </cell>
          <cell r="J900">
            <v>0</v>
          </cell>
          <cell r="K900">
            <v>0</v>
          </cell>
          <cell r="L900">
            <v>8</v>
          </cell>
          <cell r="M900">
            <v>8</v>
          </cell>
          <cell r="N900">
            <v>0</v>
          </cell>
          <cell r="O900">
            <v>0</v>
          </cell>
          <cell r="P900" t="str">
            <v>Not Licensed</v>
          </cell>
          <cell r="Q900">
            <v>0</v>
          </cell>
          <cell r="R900">
            <v>0</v>
          </cell>
        </row>
        <row r="901">
          <cell r="B901" t="str">
            <v>192043</v>
          </cell>
          <cell r="C901" t="str">
            <v>Hydrologists</v>
          </cell>
          <cell r="D901">
            <v>0</v>
          </cell>
          <cell r="E901" t="str">
            <v>Bachelor's degree</v>
          </cell>
          <cell r="F901" t="str">
            <v>BA+</v>
          </cell>
          <cell r="G901">
            <v>0</v>
          </cell>
          <cell r="H901">
            <v>0</v>
          </cell>
          <cell r="I901">
            <v>0</v>
          </cell>
          <cell r="J901">
            <v>0</v>
          </cell>
          <cell r="K901">
            <v>0</v>
          </cell>
          <cell r="L901">
            <v>0</v>
          </cell>
          <cell r="M901">
            <v>0</v>
          </cell>
          <cell r="N901">
            <v>0</v>
          </cell>
          <cell r="O901">
            <v>0</v>
          </cell>
          <cell r="P901" t="str">
            <v>Not Licensed</v>
          </cell>
          <cell r="Q901">
            <v>0</v>
          </cell>
          <cell r="R901">
            <v>0</v>
          </cell>
        </row>
        <row r="902">
          <cell r="B902" t="str">
            <v>193011</v>
          </cell>
          <cell r="C902" t="str">
            <v>Economists</v>
          </cell>
          <cell r="D902">
            <v>0</v>
          </cell>
          <cell r="E902" t="str">
            <v>Master's degree</v>
          </cell>
          <cell r="F902" t="str">
            <v>BA+</v>
          </cell>
          <cell r="G902">
            <v>0</v>
          </cell>
          <cell r="H902">
            <v>0</v>
          </cell>
          <cell r="I902">
            <v>0</v>
          </cell>
          <cell r="J902">
            <v>0</v>
          </cell>
          <cell r="K902">
            <v>0</v>
          </cell>
          <cell r="L902">
            <v>0</v>
          </cell>
          <cell r="M902">
            <v>0</v>
          </cell>
          <cell r="N902">
            <v>0</v>
          </cell>
          <cell r="O902">
            <v>0</v>
          </cell>
          <cell r="P902" t="str">
            <v>Not Licensed</v>
          </cell>
          <cell r="Q902">
            <v>0</v>
          </cell>
          <cell r="R902">
            <v>0</v>
          </cell>
        </row>
        <row r="903">
          <cell r="B903" t="str">
            <v>193022</v>
          </cell>
          <cell r="C903" t="str">
            <v>Survey Researchers</v>
          </cell>
          <cell r="D903">
            <v>0</v>
          </cell>
          <cell r="E903" t="str">
            <v>Master's degree</v>
          </cell>
          <cell r="F903" t="str">
            <v>BA+</v>
          </cell>
          <cell r="G903">
            <v>0</v>
          </cell>
          <cell r="H903">
            <v>0</v>
          </cell>
          <cell r="I903">
            <v>0</v>
          </cell>
          <cell r="J903">
            <v>0</v>
          </cell>
          <cell r="K903">
            <v>0</v>
          </cell>
          <cell r="L903">
            <v>1</v>
          </cell>
          <cell r="M903">
            <v>1</v>
          </cell>
          <cell r="N903">
            <v>0</v>
          </cell>
          <cell r="O903">
            <v>0</v>
          </cell>
          <cell r="P903" t="str">
            <v>Not Licensed</v>
          </cell>
          <cell r="Q903">
            <v>0</v>
          </cell>
          <cell r="R903">
            <v>0</v>
          </cell>
        </row>
        <row r="904">
          <cell r="B904" t="str">
            <v>193031</v>
          </cell>
          <cell r="C904" t="str">
            <v>Clinical, Counseling, and School Psychologists</v>
          </cell>
          <cell r="D904">
            <v>0</v>
          </cell>
          <cell r="E904" t="str">
            <v>Doctoral or professional degree</v>
          </cell>
          <cell r="F904" t="str">
            <v>BA+</v>
          </cell>
          <cell r="G904">
            <v>67720</v>
          </cell>
          <cell r="H904">
            <v>3</v>
          </cell>
          <cell r="I904">
            <v>121</v>
          </cell>
          <cell r="J904">
            <v>8</v>
          </cell>
          <cell r="K904">
            <v>9</v>
          </cell>
          <cell r="L904">
            <v>13</v>
          </cell>
          <cell r="M904">
            <v>10</v>
          </cell>
          <cell r="N904">
            <v>0</v>
          </cell>
          <cell r="O904">
            <v>0</v>
          </cell>
          <cell r="P904" t="str">
            <v>Not Licensed</v>
          </cell>
          <cell r="Q904">
            <v>0</v>
          </cell>
          <cell r="R904">
            <v>0</v>
          </cell>
        </row>
        <row r="905">
          <cell r="B905" t="str">
            <v>193032</v>
          </cell>
          <cell r="C905" t="str">
            <v>Industrial-Organizational Psychologists</v>
          </cell>
          <cell r="D905">
            <v>0</v>
          </cell>
          <cell r="E905" t="str">
            <v>Master's degree</v>
          </cell>
          <cell r="F905" t="str">
            <v>BA+</v>
          </cell>
          <cell r="G905">
            <v>0</v>
          </cell>
          <cell r="H905">
            <v>0</v>
          </cell>
          <cell r="I905">
            <v>0</v>
          </cell>
          <cell r="J905">
            <v>0</v>
          </cell>
          <cell r="K905">
            <v>0</v>
          </cell>
          <cell r="L905">
            <v>0</v>
          </cell>
          <cell r="M905">
            <v>0</v>
          </cell>
          <cell r="N905">
            <v>0</v>
          </cell>
          <cell r="O905">
            <v>0</v>
          </cell>
          <cell r="P905" t="str">
            <v>Not Licensed</v>
          </cell>
          <cell r="Q905">
            <v>0</v>
          </cell>
          <cell r="R905">
            <v>0</v>
          </cell>
        </row>
        <row r="906">
          <cell r="B906" t="str">
            <v>193041</v>
          </cell>
          <cell r="C906" t="str">
            <v>Sociologists</v>
          </cell>
          <cell r="D906">
            <v>0</v>
          </cell>
          <cell r="E906" t="str">
            <v>Master's degree</v>
          </cell>
          <cell r="F906" t="str">
            <v>BA+</v>
          </cell>
          <cell r="G906">
            <v>0</v>
          </cell>
          <cell r="H906">
            <v>0</v>
          </cell>
          <cell r="I906">
            <v>0</v>
          </cell>
          <cell r="J906">
            <v>0</v>
          </cell>
          <cell r="K906">
            <v>0</v>
          </cell>
          <cell r="L906">
            <v>0</v>
          </cell>
          <cell r="M906">
            <v>0</v>
          </cell>
          <cell r="N906">
            <v>0</v>
          </cell>
          <cell r="O906">
            <v>0</v>
          </cell>
          <cell r="P906" t="str">
            <v>Not Licensed</v>
          </cell>
          <cell r="Q906">
            <v>0</v>
          </cell>
          <cell r="R906">
            <v>0</v>
          </cell>
        </row>
        <row r="907">
          <cell r="B907" t="str">
            <v>193051</v>
          </cell>
          <cell r="C907" t="str">
            <v>Urban and Regional Planners</v>
          </cell>
          <cell r="D907">
            <v>0</v>
          </cell>
          <cell r="E907" t="str">
            <v>Master's degree</v>
          </cell>
          <cell r="F907" t="str">
            <v>BA+</v>
          </cell>
          <cell r="G907">
            <v>78456</v>
          </cell>
          <cell r="H907">
            <v>0</v>
          </cell>
          <cell r="I907">
            <v>0</v>
          </cell>
          <cell r="J907">
            <v>0</v>
          </cell>
          <cell r="K907">
            <v>0</v>
          </cell>
          <cell r="L907">
            <v>3</v>
          </cell>
          <cell r="M907">
            <v>3</v>
          </cell>
          <cell r="N907">
            <v>0</v>
          </cell>
          <cell r="O907">
            <v>0</v>
          </cell>
          <cell r="P907" t="str">
            <v>Not Licensed</v>
          </cell>
          <cell r="Q907">
            <v>0</v>
          </cell>
          <cell r="R907">
            <v>0</v>
          </cell>
        </row>
        <row r="908">
          <cell r="B908" t="str">
            <v>193091</v>
          </cell>
          <cell r="C908" t="str">
            <v>Anthropologists and Archeologists</v>
          </cell>
          <cell r="D908">
            <v>0</v>
          </cell>
          <cell r="E908" t="str">
            <v>Master's degree</v>
          </cell>
          <cell r="F908" t="str">
            <v>BA+</v>
          </cell>
          <cell r="G908">
            <v>0</v>
          </cell>
          <cell r="H908">
            <v>0</v>
          </cell>
          <cell r="I908">
            <v>0</v>
          </cell>
          <cell r="J908">
            <v>0</v>
          </cell>
          <cell r="K908">
            <v>0</v>
          </cell>
          <cell r="L908">
            <v>0</v>
          </cell>
          <cell r="M908">
            <v>0</v>
          </cell>
          <cell r="N908">
            <v>0</v>
          </cell>
          <cell r="O908">
            <v>0</v>
          </cell>
          <cell r="P908" t="str">
            <v>Not Licensed</v>
          </cell>
          <cell r="Q908">
            <v>0</v>
          </cell>
          <cell r="R908">
            <v>0</v>
          </cell>
        </row>
        <row r="909">
          <cell r="B909" t="str">
            <v>193092</v>
          </cell>
          <cell r="C909" t="str">
            <v>Geographers</v>
          </cell>
          <cell r="D909">
            <v>0</v>
          </cell>
          <cell r="E909">
            <v>0</v>
          </cell>
          <cell r="F909">
            <v>0</v>
          </cell>
          <cell r="G909">
            <v>0</v>
          </cell>
          <cell r="H909">
            <v>0</v>
          </cell>
          <cell r="I909">
            <v>0</v>
          </cell>
          <cell r="J909">
            <v>0</v>
          </cell>
          <cell r="K909">
            <v>0</v>
          </cell>
          <cell r="L909">
            <v>2</v>
          </cell>
          <cell r="M909">
            <v>2</v>
          </cell>
          <cell r="N909">
            <v>0</v>
          </cell>
          <cell r="O909">
            <v>0</v>
          </cell>
          <cell r="P909" t="str">
            <v>Not Licensed</v>
          </cell>
          <cell r="Q909">
            <v>0</v>
          </cell>
          <cell r="R909">
            <v>0</v>
          </cell>
        </row>
        <row r="910">
          <cell r="B910" t="str">
            <v>193093</v>
          </cell>
          <cell r="C910" t="str">
            <v>Historians</v>
          </cell>
          <cell r="D910">
            <v>0</v>
          </cell>
          <cell r="E910" t="str">
            <v>Master's degree</v>
          </cell>
          <cell r="F910" t="str">
            <v>BA+</v>
          </cell>
          <cell r="G910">
            <v>0</v>
          </cell>
          <cell r="H910">
            <v>0</v>
          </cell>
          <cell r="I910">
            <v>0</v>
          </cell>
          <cell r="J910">
            <v>0</v>
          </cell>
          <cell r="K910">
            <v>0</v>
          </cell>
          <cell r="L910">
            <v>0</v>
          </cell>
          <cell r="M910">
            <v>0</v>
          </cell>
          <cell r="N910">
            <v>0</v>
          </cell>
          <cell r="O910">
            <v>0</v>
          </cell>
          <cell r="P910" t="str">
            <v>Not Licensed</v>
          </cell>
          <cell r="Q910">
            <v>0</v>
          </cell>
          <cell r="R910">
            <v>0</v>
          </cell>
        </row>
        <row r="911">
          <cell r="B911" t="str">
            <v>193094</v>
          </cell>
          <cell r="C911" t="str">
            <v>Political Scientists</v>
          </cell>
          <cell r="D911">
            <v>0</v>
          </cell>
          <cell r="E911" t="str">
            <v>Master's degree</v>
          </cell>
          <cell r="F911" t="str">
            <v>BA+</v>
          </cell>
          <cell r="G911">
            <v>0</v>
          </cell>
          <cell r="H911">
            <v>0</v>
          </cell>
          <cell r="I911">
            <v>0</v>
          </cell>
          <cell r="J911">
            <v>0</v>
          </cell>
          <cell r="K911">
            <v>0</v>
          </cell>
          <cell r="L911">
            <v>1</v>
          </cell>
          <cell r="M911">
            <v>1</v>
          </cell>
          <cell r="N911">
            <v>0</v>
          </cell>
          <cell r="O911">
            <v>0</v>
          </cell>
          <cell r="P911" t="str">
            <v>Not Licensed</v>
          </cell>
          <cell r="Q911">
            <v>0</v>
          </cell>
          <cell r="R911">
            <v>0</v>
          </cell>
        </row>
        <row r="912">
          <cell r="B912" t="str">
            <v>194011</v>
          </cell>
          <cell r="C912" t="str">
            <v>Agricultural and Food Science Technicians</v>
          </cell>
          <cell r="D912">
            <v>0</v>
          </cell>
          <cell r="E912" t="str">
            <v>Associate's degree</v>
          </cell>
          <cell r="F912" t="str">
            <v>Sub-BA</v>
          </cell>
          <cell r="G912">
            <v>0</v>
          </cell>
          <cell r="H912">
            <v>0</v>
          </cell>
          <cell r="I912">
            <v>0</v>
          </cell>
          <cell r="J912">
            <v>0</v>
          </cell>
          <cell r="K912">
            <v>0</v>
          </cell>
          <cell r="L912">
            <v>0</v>
          </cell>
          <cell r="M912">
            <v>0</v>
          </cell>
          <cell r="N912">
            <v>0</v>
          </cell>
          <cell r="O912">
            <v>0</v>
          </cell>
          <cell r="P912" t="str">
            <v>Not Licensed</v>
          </cell>
          <cell r="Q912">
            <v>0</v>
          </cell>
          <cell r="R912">
            <v>0</v>
          </cell>
        </row>
        <row r="913">
          <cell r="B913" t="str">
            <v>194021</v>
          </cell>
          <cell r="C913" t="str">
            <v>Biological Technicians</v>
          </cell>
          <cell r="D913">
            <v>0</v>
          </cell>
          <cell r="E913" t="str">
            <v>Bachelor's degree</v>
          </cell>
          <cell r="F913" t="str">
            <v>BA+</v>
          </cell>
          <cell r="G913">
            <v>45494</v>
          </cell>
          <cell r="H913">
            <v>2</v>
          </cell>
          <cell r="I913">
            <v>144</v>
          </cell>
          <cell r="J913">
            <v>16</v>
          </cell>
          <cell r="K913">
            <v>17</v>
          </cell>
          <cell r="L913">
            <v>3</v>
          </cell>
          <cell r="M913">
            <v>12</v>
          </cell>
          <cell r="N913">
            <v>0</v>
          </cell>
          <cell r="O913">
            <v>0</v>
          </cell>
          <cell r="P913" t="str">
            <v>Not Licensed</v>
          </cell>
          <cell r="Q913">
            <v>0</v>
          </cell>
          <cell r="R913">
            <v>0</v>
          </cell>
        </row>
        <row r="914">
          <cell r="B914" t="str">
            <v>194031</v>
          </cell>
          <cell r="C914" t="str">
            <v>Chemical Technicians</v>
          </cell>
          <cell r="D914">
            <v>0</v>
          </cell>
          <cell r="E914" t="str">
            <v>Associate's degree</v>
          </cell>
          <cell r="F914" t="str">
            <v>Sub-BA</v>
          </cell>
          <cell r="G914">
            <v>48039</v>
          </cell>
          <cell r="H914">
            <v>0</v>
          </cell>
          <cell r="I914">
            <v>0</v>
          </cell>
          <cell r="J914">
            <v>0</v>
          </cell>
          <cell r="K914">
            <v>0</v>
          </cell>
          <cell r="L914">
            <v>1</v>
          </cell>
          <cell r="M914">
            <v>1</v>
          </cell>
          <cell r="N914">
            <v>0</v>
          </cell>
          <cell r="O914">
            <v>0</v>
          </cell>
          <cell r="P914" t="str">
            <v>Not Licensed</v>
          </cell>
          <cell r="Q914">
            <v>0</v>
          </cell>
          <cell r="R914">
            <v>0</v>
          </cell>
        </row>
        <row r="915">
          <cell r="B915" t="str">
            <v>194041</v>
          </cell>
          <cell r="C915" t="str">
            <v>Geological and Petroleum Technicians</v>
          </cell>
          <cell r="D915">
            <v>0</v>
          </cell>
          <cell r="E915" t="str">
            <v>Associate's degree</v>
          </cell>
          <cell r="F915" t="str">
            <v>Sub-BA</v>
          </cell>
          <cell r="G915">
            <v>0</v>
          </cell>
          <cell r="H915">
            <v>0</v>
          </cell>
          <cell r="I915">
            <v>0</v>
          </cell>
          <cell r="J915">
            <v>0</v>
          </cell>
          <cell r="K915">
            <v>0</v>
          </cell>
          <cell r="L915">
            <v>0</v>
          </cell>
          <cell r="M915">
            <v>0</v>
          </cell>
          <cell r="N915">
            <v>0</v>
          </cell>
          <cell r="O915">
            <v>0</v>
          </cell>
          <cell r="P915" t="str">
            <v>Not Licensed</v>
          </cell>
          <cell r="Q915">
            <v>0</v>
          </cell>
          <cell r="R915">
            <v>0</v>
          </cell>
        </row>
        <row r="916">
          <cell r="B916" t="str">
            <v>194051</v>
          </cell>
          <cell r="C916" t="str">
            <v>Nuclear Technicians</v>
          </cell>
          <cell r="D916">
            <v>0</v>
          </cell>
          <cell r="E916">
            <v>0</v>
          </cell>
          <cell r="F916">
            <v>0</v>
          </cell>
          <cell r="G916">
            <v>0</v>
          </cell>
          <cell r="H916">
            <v>0</v>
          </cell>
          <cell r="I916">
            <v>0</v>
          </cell>
          <cell r="J916">
            <v>0</v>
          </cell>
          <cell r="K916">
            <v>0</v>
          </cell>
          <cell r="L916">
            <v>0</v>
          </cell>
          <cell r="M916">
            <v>0</v>
          </cell>
          <cell r="N916">
            <v>0</v>
          </cell>
          <cell r="O916">
            <v>0</v>
          </cell>
          <cell r="P916" t="str">
            <v>Not Licensed</v>
          </cell>
          <cell r="Q916">
            <v>0</v>
          </cell>
          <cell r="R916">
            <v>0</v>
          </cell>
        </row>
        <row r="917">
          <cell r="B917" t="str">
            <v>194061</v>
          </cell>
          <cell r="C917" t="str">
            <v>Social Science Research Assistants</v>
          </cell>
          <cell r="D917">
            <v>0</v>
          </cell>
          <cell r="E917" t="str">
            <v>Bachelor's degree</v>
          </cell>
          <cell r="F917" t="str">
            <v>BA+</v>
          </cell>
          <cell r="G917">
            <v>0</v>
          </cell>
          <cell r="H917">
            <v>0</v>
          </cell>
          <cell r="I917">
            <v>0</v>
          </cell>
          <cell r="J917">
            <v>0</v>
          </cell>
          <cell r="K917">
            <v>0</v>
          </cell>
          <cell r="L917">
            <v>0</v>
          </cell>
          <cell r="M917">
            <v>0</v>
          </cell>
          <cell r="N917">
            <v>0</v>
          </cell>
          <cell r="O917">
            <v>0</v>
          </cell>
          <cell r="P917" t="str">
            <v>Not Licensed</v>
          </cell>
          <cell r="Q917">
            <v>0</v>
          </cell>
          <cell r="R917">
            <v>0</v>
          </cell>
        </row>
        <row r="918">
          <cell r="B918" t="str">
            <v>194091</v>
          </cell>
          <cell r="C918" t="str">
            <v>Environmental Science and Protection Technicians, Including Health</v>
          </cell>
          <cell r="D918">
            <v>0</v>
          </cell>
          <cell r="E918" t="str">
            <v>Associate's degree</v>
          </cell>
          <cell r="F918" t="str">
            <v>Sub-BA</v>
          </cell>
          <cell r="G918">
            <v>57215</v>
          </cell>
          <cell r="H918">
            <v>0</v>
          </cell>
          <cell r="I918">
            <v>0</v>
          </cell>
          <cell r="J918">
            <v>0</v>
          </cell>
          <cell r="K918">
            <v>0</v>
          </cell>
          <cell r="L918">
            <v>4</v>
          </cell>
          <cell r="M918">
            <v>4</v>
          </cell>
          <cell r="N918">
            <v>0</v>
          </cell>
          <cell r="O918">
            <v>0</v>
          </cell>
          <cell r="P918" t="str">
            <v>Licensed</v>
          </cell>
          <cell r="Q918">
            <v>64</v>
          </cell>
          <cell r="R918">
            <v>316</v>
          </cell>
        </row>
        <row r="919">
          <cell r="B919" t="str">
            <v>194092</v>
          </cell>
          <cell r="C919" t="str">
            <v>Forensic Science Technicians</v>
          </cell>
          <cell r="D919">
            <v>0</v>
          </cell>
          <cell r="E919" t="str">
            <v>Bachelor's degree</v>
          </cell>
          <cell r="F919" t="str">
            <v>BA+</v>
          </cell>
          <cell r="G919">
            <v>0</v>
          </cell>
          <cell r="H919">
            <v>0</v>
          </cell>
          <cell r="I919">
            <v>0</v>
          </cell>
          <cell r="J919">
            <v>0</v>
          </cell>
          <cell r="K919">
            <v>0</v>
          </cell>
          <cell r="L919">
            <v>0</v>
          </cell>
          <cell r="M919">
            <v>0</v>
          </cell>
          <cell r="N919">
            <v>0</v>
          </cell>
          <cell r="O919">
            <v>0</v>
          </cell>
          <cell r="P919" t="str">
            <v>Not Licensed</v>
          </cell>
          <cell r="Q919">
            <v>0</v>
          </cell>
          <cell r="R919">
            <v>0</v>
          </cell>
        </row>
        <row r="920">
          <cell r="B920" t="str">
            <v>194093</v>
          </cell>
          <cell r="C920" t="str">
            <v>Forest and Conservation Technicians</v>
          </cell>
          <cell r="D920">
            <v>0</v>
          </cell>
          <cell r="E920" t="str">
            <v>Associate's degree</v>
          </cell>
          <cell r="F920" t="str">
            <v>Sub-BA</v>
          </cell>
          <cell r="G920">
            <v>53092</v>
          </cell>
          <cell r="H920">
            <v>0</v>
          </cell>
          <cell r="I920">
            <v>0</v>
          </cell>
          <cell r="J920">
            <v>0</v>
          </cell>
          <cell r="K920">
            <v>0</v>
          </cell>
          <cell r="L920">
            <v>1</v>
          </cell>
          <cell r="M920">
            <v>1</v>
          </cell>
          <cell r="N920">
            <v>0</v>
          </cell>
          <cell r="O920">
            <v>0</v>
          </cell>
          <cell r="P920" t="str">
            <v>Not Licensed</v>
          </cell>
          <cell r="Q920">
            <v>0</v>
          </cell>
          <cell r="R920">
            <v>0</v>
          </cell>
        </row>
        <row r="921">
          <cell r="B921" t="str">
            <v>211011</v>
          </cell>
          <cell r="C921" t="str">
            <v>Substance Abuse and Behavioral Disorder Counselors</v>
          </cell>
          <cell r="D921">
            <v>0</v>
          </cell>
          <cell r="E921">
            <v>0</v>
          </cell>
          <cell r="F921">
            <v>0</v>
          </cell>
          <cell r="G921">
            <v>56614</v>
          </cell>
          <cell r="H921">
            <v>0</v>
          </cell>
          <cell r="I921">
            <v>0</v>
          </cell>
          <cell r="J921">
            <v>0</v>
          </cell>
          <cell r="K921">
            <v>0</v>
          </cell>
          <cell r="L921">
            <v>5</v>
          </cell>
          <cell r="M921">
            <v>5</v>
          </cell>
          <cell r="N921">
            <v>0</v>
          </cell>
          <cell r="O921">
            <v>0</v>
          </cell>
          <cell r="P921" t="str">
            <v>Licensed</v>
          </cell>
          <cell r="Q921">
            <v>36</v>
          </cell>
          <cell r="R921" t="str">
            <v xml:space="preserve"> 2,083</v>
          </cell>
        </row>
        <row r="922">
          <cell r="B922" t="str">
            <v>211012</v>
          </cell>
          <cell r="C922" t="str">
            <v>Educational, Guidance, School, and Vocational Counselors</v>
          </cell>
          <cell r="D922">
            <v>0</v>
          </cell>
          <cell r="E922" t="str">
            <v>Master's degree</v>
          </cell>
          <cell r="F922" t="str">
            <v>BA+</v>
          </cell>
          <cell r="G922">
            <v>61988</v>
          </cell>
          <cell r="H922">
            <v>4</v>
          </cell>
          <cell r="I922">
            <v>313</v>
          </cell>
          <cell r="J922">
            <v>32</v>
          </cell>
          <cell r="K922">
            <v>35</v>
          </cell>
          <cell r="L922">
            <v>96</v>
          </cell>
          <cell r="M922">
            <v>54</v>
          </cell>
          <cell r="N922">
            <v>0</v>
          </cell>
          <cell r="O922">
            <v>0</v>
          </cell>
          <cell r="P922" t="str">
            <v>Licensed</v>
          </cell>
          <cell r="Q922">
            <v>12</v>
          </cell>
          <cell r="R922">
            <v>319</v>
          </cell>
        </row>
        <row r="923">
          <cell r="B923" t="str">
            <v>211013</v>
          </cell>
          <cell r="C923" t="str">
            <v>Marriage and Family Therapists</v>
          </cell>
          <cell r="D923">
            <v>0</v>
          </cell>
          <cell r="E923" t="str">
            <v>Master's degree</v>
          </cell>
          <cell r="F923" t="str">
            <v>BA+</v>
          </cell>
          <cell r="G923">
            <v>43253</v>
          </cell>
          <cell r="H923">
            <v>0</v>
          </cell>
          <cell r="I923">
            <v>0</v>
          </cell>
          <cell r="J923">
            <v>0</v>
          </cell>
          <cell r="K923">
            <v>0</v>
          </cell>
          <cell r="L923">
            <v>20</v>
          </cell>
          <cell r="M923">
            <v>20</v>
          </cell>
          <cell r="N923">
            <v>0</v>
          </cell>
          <cell r="O923">
            <v>0</v>
          </cell>
          <cell r="P923" t="str">
            <v>Licensed</v>
          </cell>
          <cell r="Q923">
            <v>32</v>
          </cell>
          <cell r="R923">
            <v>618</v>
          </cell>
        </row>
        <row r="924">
          <cell r="B924" t="str">
            <v>211014</v>
          </cell>
          <cell r="C924" t="str">
            <v>Mental Health Counselors</v>
          </cell>
          <cell r="D924">
            <v>0</v>
          </cell>
          <cell r="E924" t="str">
            <v>Master's degree</v>
          </cell>
          <cell r="F924" t="str">
            <v>BA+</v>
          </cell>
          <cell r="G924">
            <v>64626</v>
          </cell>
          <cell r="H924">
            <v>4</v>
          </cell>
          <cell r="I924">
            <v>152</v>
          </cell>
          <cell r="J924">
            <v>18</v>
          </cell>
          <cell r="K924">
            <v>18</v>
          </cell>
          <cell r="L924">
            <v>64</v>
          </cell>
          <cell r="M924">
            <v>33</v>
          </cell>
          <cell r="N924">
            <v>0</v>
          </cell>
          <cell r="O924">
            <v>0</v>
          </cell>
          <cell r="P924" t="str">
            <v>Licensed</v>
          </cell>
          <cell r="Q924">
            <v>283</v>
          </cell>
          <cell r="R924" t="str">
            <v xml:space="preserve"> 6,449</v>
          </cell>
        </row>
        <row r="925">
          <cell r="B925" t="str">
            <v>211015</v>
          </cell>
          <cell r="C925" t="str">
            <v>Rehabilitation Counselors</v>
          </cell>
          <cell r="D925">
            <v>0</v>
          </cell>
          <cell r="E925" t="str">
            <v>Master's degree</v>
          </cell>
          <cell r="F925" t="str">
            <v>BA+</v>
          </cell>
          <cell r="G925">
            <v>31075</v>
          </cell>
          <cell r="H925">
            <v>0</v>
          </cell>
          <cell r="I925">
            <v>0</v>
          </cell>
          <cell r="J925">
            <v>0</v>
          </cell>
          <cell r="K925">
            <v>0</v>
          </cell>
          <cell r="L925">
            <v>2</v>
          </cell>
          <cell r="M925">
            <v>2</v>
          </cell>
          <cell r="N925">
            <v>0</v>
          </cell>
          <cell r="O925">
            <v>0</v>
          </cell>
          <cell r="P925" t="str">
            <v>Licensed</v>
          </cell>
          <cell r="Q925">
            <v>14</v>
          </cell>
          <cell r="R925">
            <v>212</v>
          </cell>
        </row>
        <row r="926">
          <cell r="B926" t="str">
            <v>211021</v>
          </cell>
          <cell r="C926" t="str">
            <v>Child, Family, and School Social Workers</v>
          </cell>
          <cell r="D926">
            <v>0</v>
          </cell>
          <cell r="E926" t="str">
            <v>Bachelor's degree</v>
          </cell>
          <cell r="F926" t="str">
            <v>BA+</v>
          </cell>
          <cell r="G926">
            <v>47636</v>
          </cell>
          <cell r="H926">
            <v>3</v>
          </cell>
          <cell r="I926">
            <v>186</v>
          </cell>
          <cell r="J926">
            <v>20</v>
          </cell>
          <cell r="K926">
            <v>20</v>
          </cell>
          <cell r="L926">
            <v>14</v>
          </cell>
          <cell r="M926">
            <v>18</v>
          </cell>
          <cell r="N926">
            <v>0</v>
          </cell>
          <cell r="O926">
            <v>0</v>
          </cell>
          <cell r="P926" t="str">
            <v>Licensed</v>
          </cell>
          <cell r="Q926">
            <v>194</v>
          </cell>
          <cell r="R926" t="str">
            <v xml:space="preserve"> 5,458</v>
          </cell>
        </row>
        <row r="927">
          <cell r="B927" t="str">
            <v>211022</v>
          </cell>
          <cell r="C927" t="str">
            <v>Healthcare Social Workers</v>
          </cell>
          <cell r="D927">
            <v>0</v>
          </cell>
          <cell r="E927" t="str">
            <v>Master's degree</v>
          </cell>
          <cell r="F927" t="str">
            <v>BA+</v>
          </cell>
          <cell r="G927">
            <v>67334</v>
          </cell>
          <cell r="H927">
            <v>3</v>
          </cell>
          <cell r="I927">
            <v>120</v>
          </cell>
          <cell r="J927">
            <v>14</v>
          </cell>
          <cell r="K927">
            <v>14</v>
          </cell>
          <cell r="L927">
            <v>23</v>
          </cell>
          <cell r="M927">
            <v>17</v>
          </cell>
          <cell r="N927">
            <v>0</v>
          </cell>
          <cell r="O927">
            <v>0</v>
          </cell>
          <cell r="P927" t="str">
            <v>Licensed</v>
          </cell>
          <cell r="Q927">
            <v>198</v>
          </cell>
          <cell r="R927" t="str">
            <v xml:space="preserve"> 5,211</v>
          </cell>
        </row>
        <row r="928">
          <cell r="B928" t="str">
            <v>211023</v>
          </cell>
          <cell r="C928" t="str">
            <v>Mental Health and Substance Abuse Social Workers</v>
          </cell>
          <cell r="D928">
            <v>0</v>
          </cell>
          <cell r="E928" t="str">
            <v>Bachelor's degree</v>
          </cell>
          <cell r="F928" t="str">
            <v>BA+</v>
          </cell>
          <cell r="G928">
            <v>40467</v>
          </cell>
          <cell r="H928">
            <v>3</v>
          </cell>
          <cell r="I928">
            <v>236</v>
          </cell>
          <cell r="J928">
            <v>29</v>
          </cell>
          <cell r="K928">
            <v>26</v>
          </cell>
          <cell r="L928">
            <v>19</v>
          </cell>
          <cell r="M928">
            <v>25</v>
          </cell>
          <cell r="N928">
            <v>0</v>
          </cell>
          <cell r="O928">
            <v>0</v>
          </cell>
          <cell r="P928" t="str">
            <v>Licensed</v>
          </cell>
          <cell r="Q928">
            <v>484</v>
          </cell>
          <cell r="R928" t="str">
            <v xml:space="preserve"> 12,706</v>
          </cell>
        </row>
        <row r="929">
          <cell r="B929" t="str">
            <v>211091</v>
          </cell>
          <cell r="C929" t="str">
            <v>Health Educators</v>
          </cell>
          <cell r="D929">
            <v>0</v>
          </cell>
          <cell r="E929" t="str">
            <v>Bachelor's degree</v>
          </cell>
          <cell r="F929" t="str">
            <v>BA+</v>
          </cell>
          <cell r="G929">
            <v>82455</v>
          </cell>
          <cell r="H929">
            <v>0</v>
          </cell>
          <cell r="I929">
            <v>0</v>
          </cell>
          <cell r="J929">
            <v>0</v>
          </cell>
          <cell r="K929">
            <v>0</v>
          </cell>
          <cell r="L929">
            <v>37</v>
          </cell>
          <cell r="M929">
            <v>37</v>
          </cell>
          <cell r="N929">
            <v>0</v>
          </cell>
          <cell r="O929">
            <v>0</v>
          </cell>
          <cell r="P929" t="str">
            <v>Not Licensed</v>
          </cell>
          <cell r="Q929">
            <v>0</v>
          </cell>
          <cell r="R929">
            <v>0</v>
          </cell>
        </row>
        <row r="930">
          <cell r="B930" t="str">
            <v>211092</v>
          </cell>
          <cell r="C930" t="str">
            <v>Probation Officers and Correctional Treatment Specialists</v>
          </cell>
          <cell r="D930">
            <v>0</v>
          </cell>
          <cell r="E930" t="str">
            <v>Bachelor's degree</v>
          </cell>
          <cell r="F930" t="str">
            <v>BA+</v>
          </cell>
          <cell r="G930">
            <v>0</v>
          </cell>
          <cell r="H930">
            <v>0</v>
          </cell>
          <cell r="I930">
            <v>0</v>
          </cell>
          <cell r="J930">
            <v>0</v>
          </cell>
          <cell r="K930">
            <v>0</v>
          </cell>
          <cell r="L930">
            <v>2</v>
          </cell>
          <cell r="M930">
            <v>2</v>
          </cell>
          <cell r="N930">
            <v>0</v>
          </cell>
          <cell r="O930">
            <v>0</v>
          </cell>
          <cell r="P930" t="str">
            <v>Not Licensed</v>
          </cell>
          <cell r="Q930">
            <v>0</v>
          </cell>
          <cell r="R930">
            <v>0</v>
          </cell>
        </row>
        <row r="931">
          <cell r="B931" t="str">
            <v>211093</v>
          </cell>
          <cell r="C931" t="str">
            <v>Social and Human Service Assistants</v>
          </cell>
          <cell r="D931">
            <v>0</v>
          </cell>
          <cell r="E931" t="str">
            <v>High school diploma or equivalent</v>
          </cell>
          <cell r="F931" t="str">
            <v>HS and Below</v>
          </cell>
          <cell r="G931">
            <v>34618</v>
          </cell>
          <cell r="H931">
            <v>3</v>
          </cell>
          <cell r="I931">
            <v>388</v>
          </cell>
          <cell r="J931">
            <v>52</v>
          </cell>
          <cell r="K931">
            <v>51</v>
          </cell>
          <cell r="L931">
            <v>28</v>
          </cell>
          <cell r="M931">
            <v>44</v>
          </cell>
          <cell r="N931">
            <v>0</v>
          </cell>
          <cell r="O931">
            <v>0</v>
          </cell>
          <cell r="P931" t="str">
            <v>Not Licensed</v>
          </cell>
          <cell r="Q931">
            <v>0</v>
          </cell>
          <cell r="R931">
            <v>0</v>
          </cell>
        </row>
        <row r="932">
          <cell r="B932" t="str">
            <v>211094</v>
          </cell>
          <cell r="C932" t="str">
            <v>Community Health Workers</v>
          </cell>
          <cell r="D932">
            <v>0</v>
          </cell>
          <cell r="E932" t="str">
            <v>High school diploma or equivalent</v>
          </cell>
          <cell r="F932" t="str">
            <v>HS and Below</v>
          </cell>
          <cell r="G932">
            <v>47726</v>
          </cell>
          <cell r="H932">
            <v>2</v>
          </cell>
          <cell r="I932">
            <v>140</v>
          </cell>
          <cell r="J932">
            <v>17</v>
          </cell>
          <cell r="K932">
            <v>18</v>
          </cell>
          <cell r="L932">
            <v>0</v>
          </cell>
          <cell r="M932">
            <v>18</v>
          </cell>
          <cell r="N932">
            <v>0</v>
          </cell>
          <cell r="O932">
            <v>0</v>
          </cell>
          <cell r="P932" t="str">
            <v>Not Licensed</v>
          </cell>
          <cell r="Q932">
            <v>0</v>
          </cell>
          <cell r="R932">
            <v>0</v>
          </cell>
        </row>
        <row r="933">
          <cell r="B933" t="str">
            <v>212011</v>
          </cell>
          <cell r="C933" t="str">
            <v>Clergy</v>
          </cell>
          <cell r="D933">
            <v>0</v>
          </cell>
          <cell r="E933" t="str">
            <v>Bachelor's degree</v>
          </cell>
          <cell r="F933" t="str">
            <v>BA+</v>
          </cell>
          <cell r="G933">
            <v>0</v>
          </cell>
          <cell r="H933">
            <v>0</v>
          </cell>
          <cell r="I933">
            <v>0</v>
          </cell>
          <cell r="J933">
            <v>0</v>
          </cell>
          <cell r="K933">
            <v>0</v>
          </cell>
          <cell r="L933">
            <v>2</v>
          </cell>
          <cell r="M933">
            <v>2</v>
          </cell>
          <cell r="N933">
            <v>0</v>
          </cell>
          <cell r="O933">
            <v>0</v>
          </cell>
          <cell r="P933" t="str">
            <v>Not Licensed</v>
          </cell>
          <cell r="Q933">
            <v>0</v>
          </cell>
          <cell r="R933">
            <v>0</v>
          </cell>
        </row>
        <row r="934">
          <cell r="B934" t="str">
            <v>212021</v>
          </cell>
          <cell r="C934" t="str">
            <v>Directors, Religious Activities and Education</v>
          </cell>
          <cell r="D934">
            <v>0</v>
          </cell>
          <cell r="E934" t="str">
            <v>Bachelor's degree</v>
          </cell>
          <cell r="F934" t="str">
            <v>BA+</v>
          </cell>
          <cell r="G934">
            <v>0</v>
          </cell>
          <cell r="H934">
            <v>0</v>
          </cell>
          <cell r="I934">
            <v>0</v>
          </cell>
          <cell r="J934">
            <v>0</v>
          </cell>
          <cell r="K934">
            <v>0</v>
          </cell>
          <cell r="L934">
            <v>2</v>
          </cell>
          <cell r="M934">
            <v>2</v>
          </cell>
          <cell r="N934">
            <v>0</v>
          </cell>
          <cell r="O934">
            <v>0</v>
          </cell>
          <cell r="P934" t="str">
            <v>Not Licensed</v>
          </cell>
          <cell r="Q934">
            <v>0</v>
          </cell>
          <cell r="R934">
            <v>0</v>
          </cell>
        </row>
        <row r="935">
          <cell r="B935" t="str">
            <v>231011</v>
          </cell>
          <cell r="C935" t="str">
            <v>Lawyers</v>
          </cell>
          <cell r="D935">
            <v>0</v>
          </cell>
          <cell r="E935" t="str">
            <v>Doctoral or professional degree</v>
          </cell>
          <cell r="F935" t="str">
            <v>BA+</v>
          </cell>
          <cell r="G935">
            <v>90653</v>
          </cell>
          <cell r="H935">
            <v>4</v>
          </cell>
          <cell r="I935">
            <v>332</v>
          </cell>
          <cell r="J935">
            <v>16</v>
          </cell>
          <cell r="K935">
            <v>19</v>
          </cell>
          <cell r="L935">
            <v>10</v>
          </cell>
          <cell r="M935">
            <v>15</v>
          </cell>
          <cell r="N935">
            <v>0</v>
          </cell>
          <cell r="O935">
            <v>0</v>
          </cell>
          <cell r="P935" t="str">
            <v>Not Licensed</v>
          </cell>
          <cell r="Q935">
            <v>0</v>
          </cell>
          <cell r="R935">
            <v>0</v>
          </cell>
        </row>
        <row r="936">
          <cell r="B936" t="str">
            <v>231012</v>
          </cell>
          <cell r="C936" t="str">
            <v>Judicial Law Clerks</v>
          </cell>
          <cell r="D936">
            <v>0</v>
          </cell>
          <cell r="E936">
            <v>0</v>
          </cell>
          <cell r="F936">
            <v>0</v>
          </cell>
          <cell r="G936">
            <v>0</v>
          </cell>
          <cell r="H936">
            <v>0</v>
          </cell>
          <cell r="I936">
            <v>0</v>
          </cell>
          <cell r="J936">
            <v>0</v>
          </cell>
          <cell r="K936">
            <v>0</v>
          </cell>
          <cell r="L936">
            <v>1</v>
          </cell>
          <cell r="M936">
            <v>1</v>
          </cell>
          <cell r="N936">
            <v>0</v>
          </cell>
          <cell r="O936">
            <v>0</v>
          </cell>
          <cell r="P936" t="str">
            <v>Not Licensed</v>
          </cell>
          <cell r="Q936">
            <v>0</v>
          </cell>
          <cell r="R936">
            <v>0</v>
          </cell>
        </row>
        <row r="937">
          <cell r="B937" t="str">
            <v>231021</v>
          </cell>
          <cell r="C937" t="str">
            <v>Administrative Law Judges, Adjudicators, and Hearing Officers</v>
          </cell>
          <cell r="D937">
            <v>0</v>
          </cell>
          <cell r="E937" t="str">
            <v>Doctoral or professional degree</v>
          </cell>
          <cell r="F937" t="str">
            <v>BA+</v>
          </cell>
          <cell r="G937">
            <v>0</v>
          </cell>
          <cell r="H937">
            <v>0</v>
          </cell>
          <cell r="I937">
            <v>0</v>
          </cell>
          <cell r="J937">
            <v>0</v>
          </cell>
          <cell r="K937">
            <v>0</v>
          </cell>
          <cell r="L937">
            <v>0</v>
          </cell>
          <cell r="M937">
            <v>0</v>
          </cell>
          <cell r="N937">
            <v>0</v>
          </cell>
          <cell r="O937">
            <v>0</v>
          </cell>
          <cell r="P937" t="str">
            <v>Not Licensed</v>
          </cell>
          <cell r="Q937">
            <v>0</v>
          </cell>
          <cell r="R937">
            <v>0</v>
          </cell>
        </row>
        <row r="938">
          <cell r="B938" t="str">
            <v>231022</v>
          </cell>
          <cell r="C938" t="str">
            <v>Arbitrators, Mediators, and Conciliators</v>
          </cell>
          <cell r="D938">
            <v>0</v>
          </cell>
          <cell r="E938" t="str">
            <v>Bachelor's degree</v>
          </cell>
          <cell r="F938" t="str">
            <v>BA+</v>
          </cell>
          <cell r="G938">
            <v>0</v>
          </cell>
          <cell r="H938">
            <v>0</v>
          </cell>
          <cell r="I938">
            <v>0</v>
          </cell>
          <cell r="J938">
            <v>0</v>
          </cell>
          <cell r="K938">
            <v>0</v>
          </cell>
          <cell r="L938">
            <v>0</v>
          </cell>
          <cell r="M938">
            <v>0</v>
          </cell>
          <cell r="N938">
            <v>0</v>
          </cell>
          <cell r="O938">
            <v>0</v>
          </cell>
          <cell r="P938" t="str">
            <v>Not Licensed</v>
          </cell>
          <cell r="Q938">
            <v>0</v>
          </cell>
          <cell r="R938">
            <v>0</v>
          </cell>
        </row>
        <row r="939">
          <cell r="B939" t="str">
            <v>231023</v>
          </cell>
          <cell r="C939" t="str">
            <v>Judges, Magistrate Judges, and Magistrates</v>
          </cell>
          <cell r="D939">
            <v>0</v>
          </cell>
          <cell r="E939">
            <v>0</v>
          </cell>
          <cell r="F939">
            <v>0</v>
          </cell>
          <cell r="G939">
            <v>0</v>
          </cell>
          <cell r="H939">
            <v>0</v>
          </cell>
          <cell r="I939">
            <v>0</v>
          </cell>
          <cell r="J939">
            <v>0</v>
          </cell>
          <cell r="K939">
            <v>0</v>
          </cell>
          <cell r="L939">
            <v>0</v>
          </cell>
          <cell r="M939">
            <v>0</v>
          </cell>
          <cell r="N939">
            <v>0</v>
          </cell>
          <cell r="O939">
            <v>0</v>
          </cell>
          <cell r="P939" t="str">
            <v>Not Licensed</v>
          </cell>
          <cell r="Q939">
            <v>0</v>
          </cell>
          <cell r="R939">
            <v>0</v>
          </cell>
        </row>
        <row r="940">
          <cell r="B940" t="str">
            <v>232011</v>
          </cell>
          <cell r="C940" t="str">
            <v>Paralegals and Legal Assistants</v>
          </cell>
          <cell r="D940">
            <v>0</v>
          </cell>
          <cell r="E940" t="str">
            <v>Associate's degree</v>
          </cell>
          <cell r="F940" t="str">
            <v>Sub-BA</v>
          </cell>
          <cell r="G940">
            <v>56037</v>
          </cell>
          <cell r="H940">
            <v>3</v>
          </cell>
          <cell r="I940">
            <v>198</v>
          </cell>
          <cell r="J940">
            <v>24</v>
          </cell>
          <cell r="K940">
            <v>24</v>
          </cell>
          <cell r="L940">
            <v>9</v>
          </cell>
          <cell r="M940">
            <v>19</v>
          </cell>
          <cell r="N940">
            <v>0</v>
          </cell>
          <cell r="O940">
            <v>0</v>
          </cell>
          <cell r="P940" t="str">
            <v>Not Licensed</v>
          </cell>
          <cell r="Q940">
            <v>0</v>
          </cell>
          <cell r="R940">
            <v>0</v>
          </cell>
        </row>
        <row r="941">
          <cell r="B941" t="str">
            <v>232091</v>
          </cell>
          <cell r="C941" t="str">
            <v>Court Reporters</v>
          </cell>
          <cell r="D941">
            <v>0</v>
          </cell>
          <cell r="E941" t="str">
            <v>Postsecondary non-degree award</v>
          </cell>
          <cell r="F941" t="str">
            <v>Sub-BA</v>
          </cell>
          <cell r="G941">
            <v>0</v>
          </cell>
          <cell r="H941">
            <v>0</v>
          </cell>
          <cell r="I941">
            <v>0</v>
          </cell>
          <cell r="J941">
            <v>0</v>
          </cell>
          <cell r="K941">
            <v>0</v>
          </cell>
          <cell r="L941">
            <v>0</v>
          </cell>
          <cell r="M941">
            <v>0</v>
          </cell>
          <cell r="N941">
            <v>0</v>
          </cell>
          <cell r="O941">
            <v>0</v>
          </cell>
          <cell r="P941" t="str">
            <v>Not Licensed</v>
          </cell>
          <cell r="Q941">
            <v>0</v>
          </cell>
          <cell r="R941">
            <v>0</v>
          </cell>
        </row>
        <row r="942">
          <cell r="B942" t="str">
            <v>232093</v>
          </cell>
          <cell r="C942" t="str">
            <v>Title Examiners, Abstractors, and Searchers</v>
          </cell>
          <cell r="D942">
            <v>0</v>
          </cell>
          <cell r="E942" t="str">
            <v>High school diploma or equivalent</v>
          </cell>
          <cell r="F942" t="str">
            <v>HS and Below</v>
          </cell>
          <cell r="G942">
            <v>0</v>
          </cell>
          <cell r="H942">
            <v>0</v>
          </cell>
          <cell r="I942">
            <v>0</v>
          </cell>
          <cell r="J942">
            <v>0</v>
          </cell>
          <cell r="K942">
            <v>0</v>
          </cell>
          <cell r="L942">
            <v>1</v>
          </cell>
          <cell r="M942">
            <v>1</v>
          </cell>
          <cell r="N942">
            <v>0</v>
          </cell>
          <cell r="O942">
            <v>0</v>
          </cell>
          <cell r="P942" t="str">
            <v>Not Licensed</v>
          </cell>
          <cell r="Q942">
            <v>0</v>
          </cell>
          <cell r="R942">
            <v>0</v>
          </cell>
        </row>
        <row r="943">
          <cell r="B943" t="str">
            <v>251011</v>
          </cell>
          <cell r="C943" t="str">
            <v>Business Teachers, Postsecondary</v>
          </cell>
          <cell r="D943">
            <v>0</v>
          </cell>
          <cell r="E943" t="str">
            <v>Doctoral or professional degree</v>
          </cell>
          <cell r="F943" t="str">
            <v>BA+</v>
          </cell>
          <cell r="G943">
            <v>0</v>
          </cell>
          <cell r="H943">
            <v>0</v>
          </cell>
          <cell r="I943">
            <v>0</v>
          </cell>
          <cell r="J943">
            <v>0</v>
          </cell>
          <cell r="K943">
            <v>0</v>
          </cell>
          <cell r="L943">
            <v>1</v>
          </cell>
          <cell r="M943">
            <v>1</v>
          </cell>
          <cell r="N943">
            <v>0</v>
          </cell>
          <cell r="O943">
            <v>0</v>
          </cell>
          <cell r="P943" t="str">
            <v>Not Licensed</v>
          </cell>
          <cell r="Q943">
            <v>0</v>
          </cell>
          <cell r="R943">
            <v>0</v>
          </cell>
        </row>
        <row r="944">
          <cell r="B944" t="str">
            <v>251021</v>
          </cell>
          <cell r="C944" t="str">
            <v>Computer Science Teachers, Postsecondary</v>
          </cell>
          <cell r="D944">
            <v>0</v>
          </cell>
          <cell r="E944" t="str">
            <v>Doctoral or professional degree</v>
          </cell>
          <cell r="F944" t="str">
            <v>BA+</v>
          </cell>
          <cell r="G944">
            <v>0</v>
          </cell>
          <cell r="H944">
            <v>0</v>
          </cell>
          <cell r="I944">
            <v>0</v>
          </cell>
          <cell r="J944">
            <v>0</v>
          </cell>
          <cell r="K944">
            <v>0</v>
          </cell>
          <cell r="L944">
            <v>6</v>
          </cell>
          <cell r="M944">
            <v>6</v>
          </cell>
          <cell r="N944">
            <v>0</v>
          </cell>
          <cell r="O944">
            <v>0</v>
          </cell>
          <cell r="P944" t="str">
            <v>Not Licensed</v>
          </cell>
          <cell r="Q944">
            <v>0</v>
          </cell>
          <cell r="R944">
            <v>0</v>
          </cell>
        </row>
        <row r="945">
          <cell r="B945" t="str">
            <v>251022</v>
          </cell>
          <cell r="C945" t="str">
            <v>Mathematical Science Teachers, Postsecondary</v>
          </cell>
          <cell r="D945">
            <v>0</v>
          </cell>
          <cell r="E945" t="str">
            <v>Doctoral or professional degree</v>
          </cell>
          <cell r="F945" t="str">
            <v>BA+</v>
          </cell>
          <cell r="G945">
            <v>0</v>
          </cell>
          <cell r="H945">
            <v>0</v>
          </cell>
          <cell r="I945">
            <v>0</v>
          </cell>
          <cell r="J945">
            <v>0</v>
          </cell>
          <cell r="K945">
            <v>0</v>
          </cell>
          <cell r="L945">
            <v>11</v>
          </cell>
          <cell r="M945">
            <v>11</v>
          </cell>
          <cell r="N945">
            <v>0</v>
          </cell>
          <cell r="O945">
            <v>0</v>
          </cell>
          <cell r="P945" t="str">
            <v>Not Licensed</v>
          </cell>
          <cell r="Q945">
            <v>0</v>
          </cell>
          <cell r="R945">
            <v>0</v>
          </cell>
        </row>
        <row r="946">
          <cell r="B946" t="str">
            <v>251031</v>
          </cell>
          <cell r="C946" t="str">
            <v>Architecture Teachers, Postsecondary</v>
          </cell>
          <cell r="D946">
            <v>0</v>
          </cell>
          <cell r="E946" t="str">
            <v>Doctoral or professional degree</v>
          </cell>
          <cell r="F946" t="str">
            <v>BA+</v>
          </cell>
          <cell r="G946">
            <v>0</v>
          </cell>
          <cell r="H946">
            <v>0</v>
          </cell>
          <cell r="I946">
            <v>0</v>
          </cell>
          <cell r="J946">
            <v>0</v>
          </cell>
          <cell r="K946">
            <v>0</v>
          </cell>
          <cell r="L946">
            <v>0</v>
          </cell>
          <cell r="M946">
            <v>0</v>
          </cell>
          <cell r="N946">
            <v>0</v>
          </cell>
          <cell r="O946">
            <v>0</v>
          </cell>
          <cell r="P946" t="str">
            <v>Not Licensed</v>
          </cell>
          <cell r="Q946">
            <v>0</v>
          </cell>
          <cell r="R946">
            <v>0</v>
          </cell>
        </row>
        <row r="947">
          <cell r="B947" t="str">
            <v>251032</v>
          </cell>
          <cell r="C947" t="str">
            <v>Engineering Teachers, Postsecondary</v>
          </cell>
          <cell r="D947">
            <v>0</v>
          </cell>
          <cell r="E947" t="str">
            <v>Doctoral or professional degree</v>
          </cell>
          <cell r="F947" t="str">
            <v>BA+</v>
          </cell>
          <cell r="G947">
            <v>0</v>
          </cell>
          <cell r="H947">
            <v>0</v>
          </cell>
          <cell r="I947">
            <v>0</v>
          </cell>
          <cell r="J947">
            <v>0</v>
          </cell>
          <cell r="K947">
            <v>0</v>
          </cell>
          <cell r="L947">
            <v>9</v>
          </cell>
          <cell r="M947">
            <v>9</v>
          </cell>
          <cell r="N947">
            <v>0</v>
          </cell>
          <cell r="O947">
            <v>0</v>
          </cell>
          <cell r="P947" t="str">
            <v>Not Licensed</v>
          </cell>
          <cell r="Q947">
            <v>0</v>
          </cell>
          <cell r="R947">
            <v>0</v>
          </cell>
        </row>
        <row r="948">
          <cell r="B948" t="str">
            <v>251041</v>
          </cell>
          <cell r="C948" t="str">
            <v>Agricultural Sciences Teachers, Postsecondary</v>
          </cell>
          <cell r="D948">
            <v>0</v>
          </cell>
          <cell r="E948" t="str">
            <v>Doctoral or professional degree</v>
          </cell>
          <cell r="F948" t="str">
            <v>BA+</v>
          </cell>
          <cell r="G948">
            <v>0</v>
          </cell>
          <cell r="H948">
            <v>0</v>
          </cell>
          <cell r="I948">
            <v>0</v>
          </cell>
          <cell r="J948">
            <v>0</v>
          </cell>
          <cell r="K948">
            <v>0</v>
          </cell>
          <cell r="L948">
            <v>0</v>
          </cell>
          <cell r="M948">
            <v>0</v>
          </cell>
          <cell r="N948">
            <v>0</v>
          </cell>
          <cell r="O948">
            <v>0</v>
          </cell>
          <cell r="P948" t="str">
            <v>Not Licensed</v>
          </cell>
          <cell r="Q948">
            <v>0</v>
          </cell>
          <cell r="R948">
            <v>0</v>
          </cell>
        </row>
        <row r="949">
          <cell r="B949" t="str">
            <v>251042</v>
          </cell>
          <cell r="C949" t="str">
            <v>Biological Science Teachers, Postsecondary</v>
          </cell>
          <cell r="D949">
            <v>0</v>
          </cell>
          <cell r="E949" t="str">
            <v>Doctoral or professional degree</v>
          </cell>
          <cell r="F949" t="str">
            <v>BA+</v>
          </cell>
          <cell r="G949">
            <v>0</v>
          </cell>
          <cell r="H949">
            <v>0</v>
          </cell>
          <cell r="I949">
            <v>0</v>
          </cell>
          <cell r="J949">
            <v>0</v>
          </cell>
          <cell r="K949">
            <v>0</v>
          </cell>
          <cell r="L949">
            <v>3</v>
          </cell>
          <cell r="M949">
            <v>3</v>
          </cell>
          <cell r="N949">
            <v>0</v>
          </cell>
          <cell r="O949">
            <v>0</v>
          </cell>
          <cell r="P949" t="str">
            <v>Not Licensed</v>
          </cell>
          <cell r="Q949">
            <v>0</v>
          </cell>
          <cell r="R949">
            <v>0</v>
          </cell>
        </row>
        <row r="950">
          <cell r="B950" t="str">
            <v>251043</v>
          </cell>
          <cell r="C950" t="str">
            <v>Forestry and Conservation Science Teachers, Postsecondary</v>
          </cell>
          <cell r="D950">
            <v>0</v>
          </cell>
          <cell r="E950">
            <v>0</v>
          </cell>
          <cell r="F950">
            <v>0</v>
          </cell>
          <cell r="G950">
            <v>0</v>
          </cell>
          <cell r="H950">
            <v>0</v>
          </cell>
          <cell r="I950">
            <v>0</v>
          </cell>
          <cell r="J950">
            <v>0</v>
          </cell>
          <cell r="K950">
            <v>0</v>
          </cell>
          <cell r="L950">
            <v>0</v>
          </cell>
          <cell r="M950">
            <v>0</v>
          </cell>
          <cell r="N950">
            <v>0</v>
          </cell>
          <cell r="O950">
            <v>0</v>
          </cell>
          <cell r="P950" t="str">
            <v>Not Licensed</v>
          </cell>
          <cell r="Q950">
            <v>0</v>
          </cell>
          <cell r="R950">
            <v>0</v>
          </cell>
        </row>
        <row r="951">
          <cell r="B951" t="str">
            <v>251051</v>
          </cell>
          <cell r="C951" t="str">
            <v>Atmospheric, Earth, Marine, and Space Sciences Teachers, Postsecondary</v>
          </cell>
          <cell r="D951">
            <v>0</v>
          </cell>
          <cell r="E951" t="str">
            <v>Doctoral or professional degree</v>
          </cell>
          <cell r="F951" t="str">
            <v>BA+</v>
          </cell>
          <cell r="G951">
            <v>0</v>
          </cell>
          <cell r="H951">
            <v>0</v>
          </cell>
          <cell r="I951">
            <v>0</v>
          </cell>
          <cell r="J951">
            <v>0</v>
          </cell>
          <cell r="K951">
            <v>0</v>
          </cell>
          <cell r="L951">
            <v>0</v>
          </cell>
          <cell r="M951">
            <v>0</v>
          </cell>
          <cell r="N951">
            <v>0</v>
          </cell>
          <cell r="O951">
            <v>0</v>
          </cell>
          <cell r="P951" t="str">
            <v>Not Licensed</v>
          </cell>
          <cell r="Q951">
            <v>0</v>
          </cell>
          <cell r="R951">
            <v>0</v>
          </cell>
        </row>
        <row r="952">
          <cell r="B952" t="str">
            <v>251052</v>
          </cell>
          <cell r="C952" t="str">
            <v>Chemistry Teachers, Postsecondary</v>
          </cell>
          <cell r="D952">
            <v>0</v>
          </cell>
          <cell r="E952" t="str">
            <v>Doctoral or professional degree</v>
          </cell>
          <cell r="F952" t="str">
            <v>BA+</v>
          </cell>
          <cell r="G952">
            <v>0</v>
          </cell>
          <cell r="H952">
            <v>0</v>
          </cell>
          <cell r="I952">
            <v>0</v>
          </cell>
          <cell r="J952">
            <v>0</v>
          </cell>
          <cell r="K952">
            <v>0</v>
          </cell>
          <cell r="L952">
            <v>2</v>
          </cell>
          <cell r="M952">
            <v>2</v>
          </cell>
          <cell r="N952">
            <v>0</v>
          </cell>
          <cell r="O952">
            <v>0</v>
          </cell>
          <cell r="P952" t="str">
            <v>Not Licensed</v>
          </cell>
          <cell r="Q952">
            <v>0</v>
          </cell>
          <cell r="R952">
            <v>0</v>
          </cell>
        </row>
        <row r="953">
          <cell r="B953" t="str">
            <v>251053</v>
          </cell>
          <cell r="C953" t="str">
            <v>Environmental Science Teachers, Postsecondary</v>
          </cell>
          <cell r="D953">
            <v>0</v>
          </cell>
          <cell r="E953" t="str">
            <v>Doctoral or professional degree</v>
          </cell>
          <cell r="F953" t="str">
            <v>BA+</v>
          </cell>
          <cell r="G953">
            <v>0</v>
          </cell>
          <cell r="H953">
            <v>0</v>
          </cell>
          <cell r="I953">
            <v>0</v>
          </cell>
          <cell r="J953">
            <v>0</v>
          </cell>
          <cell r="K953">
            <v>0</v>
          </cell>
          <cell r="L953">
            <v>1</v>
          </cell>
          <cell r="M953">
            <v>1</v>
          </cell>
          <cell r="N953">
            <v>0</v>
          </cell>
          <cell r="O953">
            <v>0</v>
          </cell>
          <cell r="P953" t="str">
            <v>Not Licensed</v>
          </cell>
          <cell r="Q953">
            <v>0</v>
          </cell>
          <cell r="R953">
            <v>0</v>
          </cell>
        </row>
        <row r="954">
          <cell r="B954" t="str">
            <v>251054</v>
          </cell>
          <cell r="C954" t="str">
            <v>Physics Teachers, Postsecondary</v>
          </cell>
          <cell r="D954">
            <v>0</v>
          </cell>
          <cell r="E954" t="str">
            <v>Doctoral or professional degree</v>
          </cell>
          <cell r="F954" t="str">
            <v>BA+</v>
          </cell>
          <cell r="G954">
            <v>0</v>
          </cell>
          <cell r="H954">
            <v>0</v>
          </cell>
          <cell r="I954">
            <v>0</v>
          </cell>
          <cell r="J954">
            <v>0</v>
          </cell>
          <cell r="K954">
            <v>0</v>
          </cell>
          <cell r="L954">
            <v>0</v>
          </cell>
          <cell r="M954">
            <v>0</v>
          </cell>
          <cell r="N954">
            <v>0</v>
          </cell>
          <cell r="O954">
            <v>0</v>
          </cell>
          <cell r="P954" t="str">
            <v>Not Licensed</v>
          </cell>
          <cell r="Q954">
            <v>0</v>
          </cell>
          <cell r="R954">
            <v>0</v>
          </cell>
        </row>
        <row r="955">
          <cell r="B955" t="str">
            <v>251061</v>
          </cell>
          <cell r="C955" t="str">
            <v>Anthropology and Archeology Teachers, Postsecondary</v>
          </cell>
          <cell r="D955">
            <v>0</v>
          </cell>
          <cell r="E955" t="str">
            <v>Doctoral or professional degree</v>
          </cell>
          <cell r="F955" t="str">
            <v>BA+</v>
          </cell>
          <cell r="G955">
            <v>0</v>
          </cell>
          <cell r="H955">
            <v>0</v>
          </cell>
          <cell r="I955">
            <v>0</v>
          </cell>
          <cell r="J955">
            <v>0</v>
          </cell>
          <cell r="K955">
            <v>0</v>
          </cell>
          <cell r="L955">
            <v>0</v>
          </cell>
          <cell r="M955">
            <v>0</v>
          </cell>
          <cell r="N955">
            <v>0</v>
          </cell>
          <cell r="O955">
            <v>0</v>
          </cell>
          <cell r="P955" t="str">
            <v>Not Licensed</v>
          </cell>
          <cell r="Q955">
            <v>0</v>
          </cell>
          <cell r="R955">
            <v>0</v>
          </cell>
        </row>
        <row r="956">
          <cell r="B956" t="str">
            <v>251062</v>
          </cell>
          <cell r="C956" t="str">
            <v>Area, Ethnic, and Cultural Studies Teachers, Postsecondary</v>
          </cell>
          <cell r="D956">
            <v>0</v>
          </cell>
          <cell r="E956" t="str">
            <v>Doctoral or professional degree</v>
          </cell>
          <cell r="F956" t="str">
            <v>BA+</v>
          </cell>
          <cell r="G956">
            <v>0</v>
          </cell>
          <cell r="H956">
            <v>0</v>
          </cell>
          <cell r="I956">
            <v>0</v>
          </cell>
          <cell r="J956">
            <v>0</v>
          </cell>
          <cell r="K956">
            <v>0</v>
          </cell>
          <cell r="L956">
            <v>0</v>
          </cell>
          <cell r="M956">
            <v>0</v>
          </cell>
          <cell r="N956">
            <v>0</v>
          </cell>
          <cell r="O956">
            <v>0</v>
          </cell>
          <cell r="P956" t="str">
            <v>Not Licensed</v>
          </cell>
          <cell r="Q956">
            <v>0</v>
          </cell>
          <cell r="R956">
            <v>0</v>
          </cell>
        </row>
        <row r="957">
          <cell r="B957" t="str">
            <v>251063</v>
          </cell>
          <cell r="C957" t="str">
            <v>Economics Teachers, Postsecondary</v>
          </cell>
          <cell r="D957">
            <v>0</v>
          </cell>
          <cell r="E957" t="str">
            <v>Doctoral or professional degree</v>
          </cell>
          <cell r="F957" t="str">
            <v>BA+</v>
          </cell>
          <cell r="G957">
            <v>0</v>
          </cell>
          <cell r="H957">
            <v>0</v>
          </cell>
          <cell r="I957">
            <v>0</v>
          </cell>
          <cell r="J957">
            <v>0</v>
          </cell>
          <cell r="K957">
            <v>0</v>
          </cell>
          <cell r="L957">
            <v>0</v>
          </cell>
          <cell r="M957">
            <v>0</v>
          </cell>
          <cell r="N957">
            <v>0</v>
          </cell>
          <cell r="O957">
            <v>0</v>
          </cell>
          <cell r="P957" t="str">
            <v>Not Licensed</v>
          </cell>
          <cell r="Q957">
            <v>0</v>
          </cell>
          <cell r="R957">
            <v>0</v>
          </cell>
        </row>
        <row r="958">
          <cell r="B958" t="str">
            <v>251064</v>
          </cell>
          <cell r="C958" t="str">
            <v>Geography Teachers, Postsecondary</v>
          </cell>
          <cell r="D958">
            <v>0</v>
          </cell>
          <cell r="E958" t="str">
            <v>Doctoral or professional degree</v>
          </cell>
          <cell r="F958" t="str">
            <v>BA+</v>
          </cell>
          <cell r="G958">
            <v>0</v>
          </cell>
          <cell r="H958">
            <v>0</v>
          </cell>
          <cell r="I958">
            <v>0</v>
          </cell>
          <cell r="J958">
            <v>0</v>
          </cell>
          <cell r="K958">
            <v>0</v>
          </cell>
          <cell r="L958">
            <v>0</v>
          </cell>
          <cell r="M958">
            <v>0</v>
          </cell>
          <cell r="N958">
            <v>0</v>
          </cell>
          <cell r="O958">
            <v>0</v>
          </cell>
          <cell r="P958" t="str">
            <v>Not Licensed</v>
          </cell>
          <cell r="Q958">
            <v>0</v>
          </cell>
          <cell r="R958">
            <v>0</v>
          </cell>
        </row>
        <row r="959">
          <cell r="B959" t="str">
            <v>251065</v>
          </cell>
          <cell r="C959" t="str">
            <v>Political Science Teachers, Postsecondary</v>
          </cell>
          <cell r="D959">
            <v>0</v>
          </cell>
          <cell r="E959" t="str">
            <v>Doctoral or professional degree</v>
          </cell>
          <cell r="F959" t="str">
            <v>BA+</v>
          </cell>
          <cell r="G959">
            <v>0</v>
          </cell>
          <cell r="H959">
            <v>0</v>
          </cell>
          <cell r="I959">
            <v>0</v>
          </cell>
          <cell r="J959">
            <v>0</v>
          </cell>
          <cell r="K959">
            <v>0</v>
          </cell>
          <cell r="L959">
            <v>0</v>
          </cell>
          <cell r="M959">
            <v>0</v>
          </cell>
          <cell r="N959">
            <v>0</v>
          </cell>
          <cell r="O959">
            <v>0</v>
          </cell>
          <cell r="P959" t="str">
            <v>Not Licensed</v>
          </cell>
          <cell r="Q959">
            <v>0</v>
          </cell>
          <cell r="R959">
            <v>0</v>
          </cell>
        </row>
        <row r="960">
          <cell r="B960" t="str">
            <v>251066</v>
          </cell>
          <cell r="C960" t="str">
            <v>Psychology Teachers, Postsecondary</v>
          </cell>
          <cell r="D960">
            <v>0</v>
          </cell>
          <cell r="E960" t="str">
            <v>Doctoral or professional degree</v>
          </cell>
          <cell r="F960" t="str">
            <v>BA+</v>
          </cell>
          <cell r="G960">
            <v>0</v>
          </cell>
          <cell r="H960">
            <v>0</v>
          </cell>
          <cell r="I960">
            <v>0</v>
          </cell>
          <cell r="J960">
            <v>0</v>
          </cell>
          <cell r="K960">
            <v>0</v>
          </cell>
          <cell r="L960">
            <v>2</v>
          </cell>
          <cell r="M960">
            <v>2</v>
          </cell>
          <cell r="N960">
            <v>0</v>
          </cell>
          <cell r="O960">
            <v>0</v>
          </cell>
          <cell r="P960" t="str">
            <v>Not Licensed</v>
          </cell>
          <cell r="Q960">
            <v>0</v>
          </cell>
          <cell r="R960">
            <v>0</v>
          </cell>
        </row>
        <row r="961">
          <cell r="B961" t="str">
            <v>251067</v>
          </cell>
          <cell r="C961" t="str">
            <v>Sociology Teachers, Postsecondary</v>
          </cell>
          <cell r="D961">
            <v>0</v>
          </cell>
          <cell r="E961" t="str">
            <v>Doctoral or professional degree</v>
          </cell>
          <cell r="F961" t="str">
            <v>BA+</v>
          </cell>
          <cell r="G961">
            <v>0</v>
          </cell>
          <cell r="H961">
            <v>0</v>
          </cell>
          <cell r="I961">
            <v>0</v>
          </cell>
          <cell r="J961">
            <v>0</v>
          </cell>
          <cell r="K961">
            <v>0</v>
          </cell>
          <cell r="L961">
            <v>0</v>
          </cell>
          <cell r="M961">
            <v>0</v>
          </cell>
          <cell r="N961">
            <v>0</v>
          </cell>
          <cell r="O961">
            <v>0</v>
          </cell>
          <cell r="P961" t="str">
            <v>Not Licensed</v>
          </cell>
          <cell r="Q961">
            <v>0</v>
          </cell>
          <cell r="R961">
            <v>0</v>
          </cell>
        </row>
        <row r="962">
          <cell r="B962" t="str">
            <v>251071</v>
          </cell>
          <cell r="C962" t="str">
            <v>Health Specialties Teachers, Postsecondary</v>
          </cell>
          <cell r="D962">
            <v>0</v>
          </cell>
          <cell r="E962" t="str">
            <v>Doctoral or professional degree</v>
          </cell>
          <cell r="F962" t="str">
            <v>BA+</v>
          </cell>
          <cell r="G962">
            <v>0</v>
          </cell>
          <cell r="H962">
            <v>0</v>
          </cell>
          <cell r="I962">
            <v>0</v>
          </cell>
          <cell r="J962">
            <v>0</v>
          </cell>
          <cell r="K962">
            <v>0</v>
          </cell>
          <cell r="L962">
            <v>14</v>
          </cell>
          <cell r="M962">
            <v>14</v>
          </cell>
          <cell r="N962">
            <v>30</v>
          </cell>
          <cell r="O962">
            <v>0</v>
          </cell>
          <cell r="P962" t="str">
            <v>Not Licensed</v>
          </cell>
          <cell r="Q962">
            <v>0</v>
          </cell>
          <cell r="R962">
            <v>0</v>
          </cell>
        </row>
        <row r="963">
          <cell r="B963" t="str">
            <v>251072</v>
          </cell>
          <cell r="C963" t="str">
            <v>Nursing Instructors and Teachers, Postsecondary</v>
          </cell>
          <cell r="D963">
            <v>0</v>
          </cell>
          <cell r="E963" t="str">
            <v>Master's degree</v>
          </cell>
          <cell r="F963" t="str">
            <v>BA+</v>
          </cell>
          <cell r="G963">
            <v>0</v>
          </cell>
          <cell r="H963">
            <v>0</v>
          </cell>
          <cell r="I963">
            <v>0</v>
          </cell>
          <cell r="J963">
            <v>0</v>
          </cell>
          <cell r="K963">
            <v>0</v>
          </cell>
          <cell r="L963">
            <v>3</v>
          </cell>
          <cell r="M963">
            <v>3</v>
          </cell>
          <cell r="N963">
            <v>0</v>
          </cell>
          <cell r="O963">
            <v>0</v>
          </cell>
          <cell r="P963" t="str">
            <v>Not Licensed</v>
          </cell>
          <cell r="Q963">
            <v>0</v>
          </cell>
          <cell r="R963">
            <v>0</v>
          </cell>
        </row>
        <row r="964">
          <cell r="B964" t="str">
            <v>251081</v>
          </cell>
          <cell r="C964" t="str">
            <v>Education Teachers, Postsecondary</v>
          </cell>
          <cell r="D964">
            <v>0</v>
          </cell>
          <cell r="E964" t="str">
            <v>Doctoral or professional degree</v>
          </cell>
          <cell r="F964" t="str">
            <v>BA+</v>
          </cell>
          <cell r="G964">
            <v>0</v>
          </cell>
          <cell r="H964">
            <v>0</v>
          </cell>
          <cell r="I964">
            <v>0</v>
          </cell>
          <cell r="J964">
            <v>0</v>
          </cell>
          <cell r="K964">
            <v>0</v>
          </cell>
          <cell r="L964">
            <v>2</v>
          </cell>
          <cell r="M964">
            <v>2</v>
          </cell>
          <cell r="N964">
            <v>0</v>
          </cell>
          <cell r="O964">
            <v>0</v>
          </cell>
          <cell r="P964" t="str">
            <v>Not Licensed</v>
          </cell>
          <cell r="Q964">
            <v>0</v>
          </cell>
          <cell r="R964">
            <v>0</v>
          </cell>
        </row>
        <row r="965">
          <cell r="B965" t="str">
            <v>251082</v>
          </cell>
          <cell r="C965" t="str">
            <v>Library Science Teachers, Postsecondary</v>
          </cell>
          <cell r="D965">
            <v>0</v>
          </cell>
          <cell r="E965">
            <v>0</v>
          </cell>
          <cell r="F965">
            <v>0</v>
          </cell>
          <cell r="G965">
            <v>0</v>
          </cell>
          <cell r="H965">
            <v>0</v>
          </cell>
          <cell r="I965">
            <v>0</v>
          </cell>
          <cell r="J965">
            <v>0</v>
          </cell>
          <cell r="K965">
            <v>0</v>
          </cell>
          <cell r="L965">
            <v>0</v>
          </cell>
          <cell r="M965">
            <v>0</v>
          </cell>
          <cell r="N965">
            <v>0</v>
          </cell>
          <cell r="O965">
            <v>0</v>
          </cell>
          <cell r="P965" t="str">
            <v>Not Licensed</v>
          </cell>
          <cell r="Q965">
            <v>0</v>
          </cell>
          <cell r="R965">
            <v>0</v>
          </cell>
        </row>
        <row r="966">
          <cell r="B966" t="str">
            <v>251111</v>
          </cell>
          <cell r="C966" t="str">
            <v>Criminal Justice and Law Enforcement Teachers, Postsecondary</v>
          </cell>
          <cell r="D966">
            <v>0</v>
          </cell>
          <cell r="E966" t="str">
            <v>Doctoral or professional degree</v>
          </cell>
          <cell r="F966" t="str">
            <v>BA+</v>
          </cell>
          <cell r="G966">
            <v>0</v>
          </cell>
          <cell r="H966">
            <v>0</v>
          </cell>
          <cell r="I966">
            <v>0</v>
          </cell>
          <cell r="J966">
            <v>0</v>
          </cell>
          <cell r="K966">
            <v>0</v>
          </cell>
          <cell r="L966">
            <v>2</v>
          </cell>
          <cell r="M966">
            <v>2</v>
          </cell>
          <cell r="N966">
            <v>0</v>
          </cell>
          <cell r="O966">
            <v>0</v>
          </cell>
          <cell r="P966" t="str">
            <v>Not Licensed</v>
          </cell>
          <cell r="Q966">
            <v>0</v>
          </cell>
          <cell r="R966">
            <v>0</v>
          </cell>
        </row>
        <row r="967">
          <cell r="B967" t="str">
            <v>251112</v>
          </cell>
          <cell r="C967" t="str">
            <v>Law Teachers, Postsecondary</v>
          </cell>
          <cell r="D967">
            <v>0</v>
          </cell>
          <cell r="E967" t="str">
            <v>Doctoral or professional degree</v>
          </cell>
          <cell r="F967" t="str">
            <v>BA+</v>
          </cell>
          <cell r="G967">
            <v>0</v>
          </cell>
          <cell r="H967">
            <v>0</v>
          </cell>
          <cell r="I967">
            <v>0</v>
          </cell>
          <cell r="J967">
            <v>0</v>
          </cell>
          <cell r="K967">
            <v>0</v>
          </cell>
          <cell r="L967">
            <v>0</v>
          </cell>
          <cell r="M967">
            <v>0</v>
          </cell>
          <cell r="N967">
            <v>0</v>
          </cell>
          <cell r="O967">
            <v>0</v>
          </cell>
          <cell r="P967" t="str">
            <v>Not Licensed</v>
          </cell>
          <cell r="Q967">
            <v>0</v>
          </cell>
          <cell r="R967">
            <v>0</v>
          </cell>
        </row>
        <row r="968">
          <cell r="B968" t="str">
            <v>251113</v>
          </cell>
          <cell r="C968" t="str">
            <v>Social Work Teachers, Postsecondary</v>
          </cell>
          <cell r="D968">
            <v>0</v>
          </cell>
          <cell r="E968" t="str">
            <v>Doctoral or professional degree</v>
          </cell>
          <cell r="F968" t="str">
            <v>BA+</v>
          </cell>
          <cell r="G968">
            <v>0</v>
          </cell>
          <cell r="H968">
            <v>0</v>
          </cell>
          <cell r="I968">
            <v>0</v>
          </cell>
          <cell r="J968">
            <v>0</v>
          </cell>
          <cell r="K968">
            <v>0</v>
          </cell>
          <cell r="L968">
            <v>1</v>
          </cell>
          <cell r="M968">
            <v>1</v>
          </cell>
          <cell r="N968">
            <v>0</v>
          </cell>
          <cell r="O968">
            <v>0</v>
          </cell>
          <cell r="P968" t="str">
            <v>Not Licensed</v>
          </cell>
          <cell r="Q968">
            <v>0</v>
          </cell>
          <cell r="R968">
            <v>0</v>
          </cell>
        </row>
        <row r="969">
          <cell r="B969" t="str">
            <v>251121</v>
          </cell>
          <cell r="C969" t="str">
            <v>Art, Drama, and Music Teachers, Postsecondary</v>
          </cell>
          <cell r="D969">
            <v>0</v>
          </cell>
          <cell r="E969" t="str">
            <v>Master's degree</v>
          </cell>
          <cell r="F969" t="str">
            <v>BA+</v>
          </cell>
          <cell r="G969">
            <v>0</v>
          </cell>
          <cell r="H969">
            <v>0</v>
          </cell>
          <cell r="I969">
            <v>0</v>
          </cell>
          <cell r="J969">
            <v>0</v>
          </cell>
          <cell r="K969">
            <v>0</v>
          </cell>
          <cell r="L969">
            <v>4</v>
          </cell>
          <cell r="M969">
            <v>4</v>
          </cell>
          <cell r="N969">
            <v>511</v>
          </cell>
          <cell r="O969">
            <v>0</v>
          </cell>
          <cell r="P969" t="str">
            <v>Not Licensed</v>
          </cell>
          <cell r="Q969">
            <v>0</v>
          </cell>
          <cell r="R969">
            <v>0</v>
          </cell>
        </row>
        <row r="970">
          <cell r="B970" t="str">
            <v>251122</v>
          </cell>
          <cell r="C970" t="str">
            <v>Communications Teachers, Postsecondary</v>
          </cell>
          <cell r="D970">
            <v>0</v>
          </cell>
          <cell r="E970" t="str">
            <v>Doctoral or professional degree</v>
          </cell>
          <cell r="F970" t="str">
            <v>BA+</v>
          </cell>
          <cell r="G970">
            <v>0</v>
          </cell>
          <cell r="H970">
            <v>0</v>
          </cell>
          <cell r="I970">
            <v>0</v>
          </cell>
          <cell r="J970">
            <v>0</v>
          </cell>
          <cell r="K970">
            <v>0</v>
          </cell>
          <cell r="L970">
            <v>1</v>
          </cell>
          <cell r="M970">
            <v>1</v>
          </cell>
          <cell r="N970">
            <v>0</v>
          </cell>
          <cell r="O970">
            <v>0</v>
          </cell>
          <cell r="P970" t="str">
            <v>Not Licensed</v>
          </cell>
          <cell r="Q970">
            <v>0</v>
          </cell>
          <cell r="R970">
            <v>0</v>
          </cell>
        </row>
        <row r="971">
          <cell r="B971" t="str">
            <v>251123</v>
          </cell>
          <cell r="C971" t="str">
            <v>English Language and Literature Teachers, Postsecondary</v>
          </cell>
          <cell r="D971">
            <v>0</v>
          </cell>
          <cell r="E971" t="str">
            <v>Doctoral or professional degree</v>
          </cell>
          <cell r="F971" t="str">
            <v>BA+</v>
          </cell>
          <cell r="G971">
            <v>0</v>
          </cell>
          <cell r="H971">
            <v>0</v>
          </cell>
          <cell r="I971">
            <v>0</v>
          </cell>
          <cell r="J971">
            <v>0</v>
          </cell>
          <cell r="K971">
            <v>0</v>
          </cell>
          <cell r="L971">
            <v>5</v>
          </cell>
          <cell r="M971">
            <v>5</v>
          </cell>
          <cell r="N971">
            <v>0</v>
          </cell>
          <cell r="O971">
            <v>0</v>
          </cell>
          <cell r="P971" t="str">
            <v>Not Licensed</v>
          </cell>
          <cell r="Q971">
            <v>0</v>
          </cell>
          <cell r="R971">
            <v>0</v>
          </cell>
        </row>
        <row r="972">
          <cell r="B972" t="str">
            <v>251124</v>
          </cell>
          <cell r="C972" t="str">
            <v>Foreign Language and Literature Teachers, Postsecondary</v>
          </cell>
          <cell r="D972">
            <v>0</v>
          </cell>
          <cell r="E972" t="str">
            <v>Doctoral or professional degree</v>
          </cell>
          <cell r="F972" t="str">
            <v>BA+</v>
          </cell>
          <cell r="G972">
            <v>0</v>
          </cell>
          <cell r="H972">
            <v>0</v>
          </cell>
          <cell r="I972">
            <v>0</v>
          </cell>
          <cell r="J972">
            <v>0</v>
          </cell>
          <cell r="K972">
            <v>0</v>
          </cell>
          <cell r="L972">
            <v>0</v>
          </cell>
          <cell r="M972">
            <v>0</v>
          </cell>
          <cell r="N972">
            <v>0</v>
          </cell>
          <cell r="O972">
            <v>0</v>
          </cell>
          <cell r="P972" t="str">
            <v>Not Licensed</v>
          </cell>
          <cell r="Q972">
            <v>0</v>
          </cell>
          <cell r="R972">
            <v>0</v>
          </cell>
        </row>
        <row r="973">
          <cell r="B973" t="str">
            <v>251125</v>
          </cell>
          <cell r="C973" t="str">
            <v>History Teachers, Postsecondary</v>
          </cell>
          <cell r="D973">
            <v>0</v>
          </cell>
          <cell r="E973" t="str">
            <v>Doctoral or professional degree</v>
          </cell>
          <cell r="F973" t="str">
            <v>BA+</v>
          </cell>
          <cell r="G973">
            <v>0</v>
          </cell>
          <cell r="H973">
            <v>0</v>
          </cell>
          <cell r="I973">
            <v>0</v>
          </cell>
          <cell r="J973">
            <v>0</v>
          </cell>
          <cell r="K973">
            <v>0</v>
          </cell>
          <cell r="L973">
            <v>1</v>
          </cell>
          <cell r="M973">
            <v>1</v>
          </cell>
          <cell r="N973">
            <v>0</v>
          </cell>
          <cell r="O973">
            <v>0</v>
          </cell>
          <cell r="P973" t="str">
            <v>Not Licensed</v>
          </cell>
          <cell r="Q973">
            <v>0</v>
          </cell>
          <cell r="R973">
            <v>0</v>
          </cell>
        </row>
        <row r="974">
          <cell r="B974" t="str">
            <v>251126</v>
          </cell>
          <cell r="C974" t="str">
            <v>Philosophy and Religion Teachers, Postsecondary</v>
          </cell>
          <cell r="D974">
            <v>0</v>
          </cell>
          <cell r="E974" t="str">
            <v>Doctoral or professional degree</v>
          </cell>
          <cell r="F974" t="str">
            <v>BA+</v>
          </cell>
          <cell r="G974">
            <v>0</v>
          </cell>
          <cell r="H974">
            <v>0</v>
          </cell>
          <cell r="I974">
            <v>0</v>
          </cell>
          <cell r="J974">
            <v>0</v>
          </cell>
          <cell r="K974">
            <v>0</v>
          </cell>
          <cell r="L974">
            <v>0</v>
          </cell>
          <cell r="M974">
            <v>0</v>
          </cell>
          <cell r="N974">
            <v>0</v>
          </cell>
          <cell r="O974">
            <v>0</v>
          </cell>
          <cell r="P974" t="str">
            <v>Not Licensed</v>
          </cell>
          <cell r="Q974">
            <v>0</v>
          </cell>
          <cell r="R974">
            <v>0</v>
          </cell>
        </row>
        <row r="975">
          <cell r="B975" t="str">
            <v>251191</v>
          </cell>
          <cell r="C975" t="str">
            <v>Graduate Teaching Assistants</v>
          </cell>
          <cell r="D975">
            <v>0</v>
          </cell>
          <cell r="E975" t="str">
            <v>Bachelor's degree</v>
          </cell>
          <cell r="F975" t="str">
            <v>BA+</v>
          </cell>
          <cell r="G975">
            <v>0</v>
          </cell>
          <cell r="H975">
            <v>0</v>
          </cell>
          <cell r="I975">
            <v>0</v>
          </cell>
          <cell r="J975">
            <v>0</v>
          </cell>
          <cell r="K975">
            <v>0</v>
          </cell>
          <cell r="L975">
            <v>1</v>
          </cell>
          <cell r="M975">
            <v>1</v>
          </cell>
          <cell r="N975">
            <v>0</v>
          </cell>
          <cell r="O975">
            <v>0</v>
          </cell>
          <cell r="P975" t="str">
            <v>Not Licensed</v>
          </cell>
          <cell r="Q975">
            <v>0</v>
          </cell>
          <cell r="R975">
            <v>0</v>
          </cell>
        </row>
        <row r="976">
          <cell r="B976" t="str">
            <v>251192</v>
          </cell>
          <cell r="C976" t="str">
            <v>Home Economics Teachers, Postsecondary</v>
          </cell>
          <cell r="D976">
            <v>0</v>
          </cell>
          <cell r="E976" t="str">
            <v>Master's degree</v>
          </cell>
          <cell r="F976" t="str">
            <v>BA+</v>
          </cell>
          <cell r="G976">
            <v>0</v>
          </cell>
          <cell r="H976">
            <v>0</v>
          </cell>
          <cell r="I976">
            <v>0</v>
          </cell>
          <cell r="J976">
            <v>0</v>
          </cell>
          <cell r="K976">
            <v>0</v>
          </cell>
          <cell r="L976">
            <v>0</v>
          </cell>
          <cell r="M976">
            <v>0</v>
          </cell>
          <cell r="N976">
            <v>0</v>
          </cell>
          <cell r="O976">
            <v>0</v>
          </cell>
          <cell r="P976" t="str">
            <v>Not Licensed</v>
          </cell>
          <cell r="Q976">
            <v>0</v>
          </cell>
          <cell r="R976">
            <v>0</v>
          </cell>
        </row>
        <row r="977">
          <cell r="B977" t="str">
            <v>251193</v>
          </cell>
          <cell r="C977" t="str">
            <v>Recreation and Fitness Studies Teachers, Postsecondary</v>
          </cell>
          <cell r="D977">
            <v>0</v>
          </cell>
          <cell r="E977" t="str">
            <v>Doctoral or professional degree</v>
          </cell>
          <cell r="F977" t="str">
            <v>BA+</v>
          </cell>
          <cell r="G977">
            <v>0</v>
          </cell>
          <cell r="H977">
            <v>0</v>
          </cell>
          <cell r="I977">
            <v>0</v>
          </cell>
          <cell r="J977">
            <v>0</v>
          </cell>
          <cell r="K977">
            <v>0</v>
          </cell>
          <cell r="L977">
            <v>1</v>
          </cell>
          <cell r="M977">
            <v>1</v>
          </cell>
          <cell r="N977">
            <v>0</v>
          </cell>
          <cell r="O977">
            <v>0</v>
          </cell>
          <cell r="P977" t="str">
            <v>Not Licensed</v>
          </cell>
          <cell r="Q977">
            <v>0</v>
          </cell>
          <cell r="R977">
            <v>0</v>
          </cell>
        </row>
        <row r="978">
          <cell r="B978" t="str">
            <v>251194</v>
          </cell>
          <cell r="C978" t="str">
            <v>Vocational Education Teachers, Postsecondary</v>
          </cell>
          <cell r="D978">
            <v>0</v>
          </cell>
          <cell r="E978" t="str">
            <v>Bachelor's degree</v>
          </cell>
          <cell r="F978" t="str">
            <v>BA+</v>
          </cell>
          <cell r="G978">
            <v>0</v>
          </cell>
          <cell r="H978">
            <v>0</v>
          </cell>
          <cell r="I978">
            <v>0</v>
          </cell>
          <cell r="J978">
            <v>0</v>
          </cell>
          <cell r="K978">
            <v>0</v>
          </cell>
          <cell r="L978">
            <v>27</v>
          </cell>
          <cell r="M978">
            <v>27</v>
          </cell>
          <cell r="N978">
            <v>0</v>
          </cell>
          <cell r="O978">
            <v>0</v>
          </cell>
          <cell r="P978" t="str">
            <v>Licensed</v>
          </cell>
          <cell r="Q978">
            <v>40</v>
          </cell>
          <cell r="R978" t="str">
            <v xml:space="preserve"> 1,062</v>
          </cell>
        </row>
        <row r="979">
          <cell r="B979" t="str">
            <v>252011</v>
          </cell>
          <cell r="C979" t="str">
            <v>Preschool Teachers, Except Special Education</v>
          </cell>
          <cell r="D979">
            <v>0</v>
          </cell>
          <cell r="E979" t="str">
            <v>Associate's degree</v>
          </cell>
          <cell r="F979" t="str">
            <v>Sub-BA</v>
          </cell>
          <cell r="G979">
            <v>30960</v>
          </cell>
          <cell r="H979">
            <v>2</v>
          </cell>
          <cell r="I979">
            <v>282</v>
          </cell>
          <cell r="J979">
            <v>27</v>
          </cell>
          <cell r="K979">
            <v>31</v>
          </cell>
          <cell r="L979">
            <v>94</v>
          </cell>
          <cell r="M979">
            <v>51</v>
          </cell>
          <cell r="N979">
            <v>444</v>
          </cell>
          <cell r="O979">
            <v>0</v>
          </cell>
          <cell r="P979" t="str">
            <v>Not Licensed</v>
          </cell>
          <cell r="Q979">
            <v>0</v>
          </cell>
          <cell r="R979">
            <v>0</v>
          </cell>
        </row>
        <row r="980">
          <cell r="B980" t="str">
            <v>252012</v>
          </cell>
          <cell r="C980" t="str">
            <v>Kindergarten Teachers, Except Special Education</v>
          </cell>
          <cell r="D980">
            <v>0</v>
          </cell>
          <cell r="E980" t="str">
            <v>Bachelor's degree</v>
          </cell>
          <cell r="F980" t="str">
            <v>BA+</v>
          </cell>
          <cell r="G980">
            <v>72336</v>
          </cell>
          <cell r="H980">
            <v>3</v>
          </cell>
          <cell r="I980">
            <v>122</v>
          </cell>
          <cell r="J980">
            <v>11</v>
          </cell>
          <cell r="K980">
            <v>12</v>
          </cell>
          <cell r="L980">
            <v>8</v>
          </cell>
          <cell r="M980">
            <v>10</v>
          </cell>
          <cell r="N980">
            <v>0</v>
          </cell>
          <cell r="O980">
            <v>0</v>
          </cell>
          <cell r="P980" t="str">
            <v>Not Licensed</v>
          </cell>
          <cell r="Q980">
            <v>0</v>
          </cell>
          <cell r="R980">
            <v>0</v>
          </cell>
        </row>
        <row r="981">
          <cell r="B981" t="str">
            <v>252021</v>
          </cell>
          <cell r="C981" t="str">
            <v>Elementary School Teachers, Except Special Education</v>
          </cell>
          <cell r="D981">
            <v>0</v>
          </cell>
          <cell r="E981" t="str">
            <v>Bachelor's degree</v>
          </cell>
          <cell r="F981" t="str">
            <v>BA+</v>
          </cell>
          <cell r="G981">
            <v>77850</v>
          </cell>
          <cell r="H981">
            <v>5</v>
          </cell>
          <cell r="I981">
            <v>1176</v>
          </cell>
          <cell r="J981">
            <v>77</v>
          </cell>
          <cell r="K981">
            <v>89</v>
          </cell>
          <cell r="L981">
            <v>98</v>
          </cell>
          <cell r="M981">
            <v>88</v>
          </cell>
          <cell r="N981">
            <v>0</v>
          </cell>
          <cell r="O981">
            <v>0</v>
          </cell>
          <cell r="P981" t="str">
            <v>Not Licensed</v>
          </cell>
          <cell r="Q981">
            <v>0</v>
          </cell>
          <cell r="R981">
            <v>0</v>
          </cell>
        </row>
        <row r="982">
          <cell r="B982" t="str">
            <v>252022</v>
          </cell>
          <cell r="C982" t="str">
            <v>Middle School Teachers, Except Special and Career/Technical Education</v>
          </cell>
          <cell r="D982">
            <v>0</v>
          </cell>
          <cell r="E982" t="str">
            <v>Bachelor's degree</v>
          </cell>
          <cell r="F982" t="str">
            <v>BA+</v>
          </cell>
          <cell r="G982">
            <v>81130</v>
          </cell>
          <cell r="H982">
            <v>4</v>
          </cell>
          <cell r="I982">
            <v>404</v>
          </cell>
          <cell r="J982">
            <v>27</v>
          </cell>
          <cell r="K982">
            <v>30</v>
          </cell>
          <cell r="L982">
            <v>122</v>
          </cell>
          <cell r="M982">
            <v>60</v>
          </cell>
          <cell r="N982">
            <v>0</v>
          </cell>
          <cell r="O982">
            <v>0</v>
          </cell>
          <cell r="P982" t="str">
            <v>Not Licensed</v>
          </cell>
          <cell r="Q982">
            <v>0</v>
          </cell>
          <cell r="R982">
            <v>0</v>
          </cell>
        </row>
        <row r="983">
          <cell r="B983" t="str">
            <v>252023</v>
          </cell>
          <cell r="C983" t="str">
            <v>Career/Technical Education Teachers, Middle School</v>
          </cell>
          <cell r="D983">
            <v>0</v>
          </cell>
          <cell r="E983" t="str">
            <v>Bachelor's degree</v>
          </cell>
          <cell r="F983" t="str">
            <v>BA+</v>
          </cell>
          <cell r="G983">
            <v>0</v>
          </cell>
          <cell r="H983">
            <v>0</v>
          </cell>
          <cell r="I983">
            <v>0</v>
          </cell>
          <cell r="J983">
            <v>0</v>
          </cell>
          <cell r="K983">
            <v>0</v>
          </cell>
          <cell r="L983">
            <v>0</v>
          </cell>
          <cell r="M983">
            <v>0</v>
          </cell>
          <cell r="N983">
            <v>0</v>
          </cell>
          <cell r="O983">
            <v>0</v>
          </cell>
          <cell r="P983" t="str">
            <v>Not Licensed</v>
          </cell>
          <cell r="Q983">
            <v>0</v>
          </cell>
          <cell r="R983">
            <v>0</v>
          </cell>
        </row>
        <row r="984">
          <cell r="B984" t="str">
            <v>252031</v>
          </cell>
          <cell r="C984" t="str">
            <v>Secondary School Teachers, Except Special and Career/Technical Education</v>
          </cell>
          <cell r="D984">
            <v>0</v>
          </cell>
          <cell r="E984" t="str">
            <v>Bachelor's degree</v>
          </cell>
          <cell r="F984" t="str">
            <v>BA+</v>
          </cell>
          <cell r="G984">
            <v>78494</v>
          </cell>
          <cell r="H984">
            <v>5</v>
          </cell>
          <cell r="I984">
            <v>888</v>
          </cell>
          <cell r="J984">
            <v>57</v>
          </cell>
          <cell r="K984">
            <v>66</v>
          </cell>
          <cell r="L984">
            <v>53</v>
          </cell>
          <cell r="M984">
            <v>59</v>
          </cell>
          <cell r="N984">
            <v>0</v>
          </cell>
          <cell r="O984">
            <v>0</v>
          </cell>
          <cell r="P984" t="str">
            <v>Not Licensed</v>
          </cell>
          <cell r="Q984">
            <v>0</v>
          </cell>
          <cell r="R984">
            <v>0</v>
          </cell>
        </row>
        <row r="985">
          <cell r="B985" t="str">
            <v>252032</v>
          </cell>
          <cell r="C985" t="str">
            <v>Career/Technical Education Teachers, Secondary School</v>
          </cell>
          <cell r="D985">
            <v>0</v>
          </cell>
          <cell r="E985" t="str">
            <v>Bachelor's degree</v>
          </cell>
          <cell r="F985" t="str">
            <v>BA+</v>
          </cell>
          <cell r="G985">
            <v>76960</v>
          </cell>
          <cell r="H985">
            <v>0</v>
          </cell>
          <cell r="I985">
            <v>0</v>
          </cell>
          <cell r="J985">
            <v>0</v>
          </cell>
          <cell r="K985">
            <v>0</v>
          </cell>
          <cell r="L985">
            <v>6</v>
          </cell>
          <cell r="M985">
            <v>6</v>
          </cell>
          <cell r="N985">
            <v>0</v>
          </cell>
          <cell r="O985">
            <v>0</v>
          </cell>
          <cell r="P985" t="str">
            <v>Not Licensed</v>
          </cell>
          <cell r="Q985">
            <v>0</v>
          </cell>
          <cell r="R985">
            <v>0</v>
          </cell>
        </row>
        <row r="986">
          <cell r="B986" t="str">
            <v>252051</v>
          </cell>
          <cell r="C986" t="str">
            <v>Special Education Teachers, Preschool</v>
          </cell>
          <cell r="D986">
            <v>0</v>
          </cell>
          <cell r="E986" t="str">
            <v>Bachelor's degree</v>
          </cell>
          <cell r="F986" t="str">
            <v>BA+</v>
          </cell>
          <cell r="G986">
            <v>61780</v>
          </cell>
          <cell r="H986">
            <v>0</v>
          </cell>
          <cell r="I986">
            <v>0</v>
          </cell>
          <cell r="J986">
            <v>0</v>
          </cell>
          <cell r="K986">
            <v>0</v>
          </cell>
          <cell r="L986">
            <v>23</v>
          </cell>
          <cell r="M986">
            <v>23</v>
          </cell>
          <cell r="N986">
            <v>0</v>
          </cell>
          <cell r="O986">
            <v>0</v>
          </cell>
          <cell r="P986" t="str">
            <v>Not Licensed</v>
          </cell>
          <cell r="Q986">
            <v>0</v>
          </cell>
          <cell r="R986">
            <v>0</v>
          </cell>
        </row>
        <row r="987">
          <cell r="B987" t="str">
            <v>252052</v>
          </cell>
          <cell r="C987" t="str">
            <v>Special Education Teachers, Kindergarten and Elementary School</v>
          </cell>
          <cell r="D987">
            <v>0</v>
          </cell>
          <cell r="E987" t="str">
            <v>Bachelor's degree</v>
          </cell>
          <cell r="F987" t="str">
            <v>BA+</v>
          </cell>
          <cell r="G987">
            <v>78448</v>
          </cell>
          <cell r="H987">
            <v>4</v>
          </cell>
          <cell r="I987">
            <v>231</v>
          </cell>
          <cell r="J987">
            <v>15</v>
          </cell>
          <cell r="K987">
            <v>18</v>
          </cell>
          <cell r="L987">
            <v>15</v>
          </cell>
          <cell r="M987">
            <v>16</v>
          </cell>
          <cell r="N987">
            <v>0</v>
          </cell>
          <cell r="O987">
            <v>0</v>
          </cell>
          <cell r="P987" t="str">
            <v>Not Licensed</v>
          </cell>
          <cell r="Q987">
            <v>0</v>
          </cell>
          <cell r="R987">
            <v>0</v>
          </cell>
        </row>
        <row r="988">
          <cell r="B988" t="str">
            <v>252053</v>
          </cell>
          <cell r="C988" t="str">
            <v>Special Education Teachers, Middle School</v>
          </cell>
          <cell r="D988">
            <v>0</v>
          </cell>
          <cell r="E988" t="str">
            <v>Bachelor's degree</v>
          </cell>
          <cell r="F988" t="str">
            <v>BA+</v>
          </cell>
          <cell r="G988">
            <v>80157</v>
          </cell>
          <cell r="H988">
            <v>4</v>
          </cell>
          <cell r="I988">
            <v>119</v>
          </cell>
          <cell r="J988">
            <v>8</v>
          </cell>
          <cell r="K988">
            <v>9</v>
          </cell>
          <cell r="L988">
            <v>70</v>
          </cell>
          <cell r="M988">
            <v>29</v>
          </cell>
          <cell r="N988">
            <v>0</v>
          </cell>
          <cell r="O988">
            <v>0</v>
          </cell>
          <cell r="P988" t="str">
            <v>Not Licensed</v>
          </cell>
          <cell r="Q988">
            <v>0</v>
          </cell>
          <cell r="R988">
            <v>0</v>
          </cell>
        </row>
        <row r="989">
          <cell r="B989" t="str">
            <v>252054</v>
          </cell>
          <cell r="C989" t="str">
            <v>Special Education Teachers, Secondary School</v>
          </cell>
          <cell r="D989">
            <v>0</v>
          </cell>
          <cell r="E989" t="str">
            <v>Bachelor's degree</v>
          </cell>
          <cell r="F989" t="str">
            <v>BA+</v>
          </cell>
          <cell r="G989">
            <v>67229</v>
          </cell>
          <cell r="H989">
            <v>3</v>
          </cell>
          <cell r="I989">
            <v>194</v>
          </cell>
          <cell r="J989">
            <v>13</v>
          </cell>
          <cell r="K989">
            <v>14</v>
          </cell>
          <cell r="L989">
            <v>1</v>
          </cell>
          <cell r="M989">
            <v>9</v>
          </cell>
          <cell r="N989">
            <v>0</v>
          </cell>
          <cell r="O989">
            <v>0</v>
          </cell>
          <cell r="P989" t="str">
            <v>Not Licensed</v>
          </cell>
          <cell r="Q989">
            <v>0</v>
          </cell>
          <cell r="R989">
            <v>0</v>
          </cell>
        </row>
        <row r="990">
          <cell r="B990" t="str">
            <v>253011</v>
          </cell>
          <cell r="C990" t="str">
            <v>Adult Basic and Secondary Education and Literacy Teachers and Instructors</v>
          </cell>
          <cell r="D990">
            <v>0</v>
          </cell>
          <cell r="E990" t="str">
            <v>Bachelor's degree</v>
          </cell>
          <cell r="F990" t="str">
            <v>BA+</v>
          </cell>
          <cell r="G990">
            <v>0</v>
          </cell>
          <cell r="H990">
            <v>0</v>
          </cell>
          <cell r="I990">
            <v>0</v>
          </cell>
          <cell r="J990">
            <v>0</v>
          </cell>
          <cell r="K990">
            <v>0</v>
          </cell>
          <cell r="L990">
            <v>5</v>
          </cell>
          <cell r="M990">
            <v>5</v>
          </cell>
          <cell r="N990">
            <v>0</v>
          </cell>
          <cell r="O990">
            <v>0</v>
          </cell>
          <cell r="P990" t="str">
            <v>Not Licensed</v>
          </cell>
          <cell r="Q990">
            <v>0</v>
          </cell>
          <cell r="R990">
            <v>0</v>
          </cell>
        </row>
        <row r="991">
          <cell r="B991" t="str">
            <v>253021</v>
          </cell>
          <cell r="C991" t="str">
            <v>Self-Enrichment Education Teachers</v>
          </cell>
          <cell r="D991">
            <v>0</v>
          </cell>
          <cell r="E991" t="str">
            <v>High school diploma or equivalent</v>
          </cell>
          <cell r="F991" t="str">
            <v>HS and Below</v>
          </cell>
          <cell r="G991">
            <v>45513</v>
          </cell>
          <cell r="H991">
            <v>3</v>
          </cell>
          <cell r="I991">
            <v>224</v>
          </cell>
          <cell r="J991">
            <v>25</v>
          </cell>
          <cell r="K991">
            <v>28</v>
          </cell>
          <cell r="L991">
            <v>23</v>
          </cell>
          <cell r="M991">
            <v>25</v>
          </cell>
          <cell r="N991">
            <v>0</v>
          </cell>
          <cell r="O991">
            <v>0</v>
          </cell>
          <cell r="P991" t="str">
            <v>Not Licensed</v>
          </cell>
          <cell r="Q991">
            <v>0</v>
          </cell>
          <cell r="R991">
            <v>0</v>
          </cell>
        </row>
        <row r="992">
          <cell r="B992" t="str">
            <v>254011</v>
          </cell>
          <cell r="C992" t="str">
            <v>Archivists</v>
          </cell>
          <cell r="D992">
            <v>0</v>
          </cell>
          <cell r="E992" t="str">
            <v>Master's degree</v>
          </cell>
          <cell r="F992" t="str">
            <v>BA+</v>
          </cell>
          <cell r="G992">
            <v>0</v>
          </cell>
          <cell r="H992">
            <v>0</v>
          </cell>
          <cell r="I992">
            <v>0</v>
          </cell>
          <cell r="J992">
            <v>0</v>
          </cell>
          <cell r="K992">
            <v>0</v>
          </cell>
          <cell r="L992">
            <v>0</v>
          </cell>
          <cell r="M992">
            <v>0</v>
          </cell>
          <cell r="N992">
            <v>0</v>
          </cell>
          <cell r="O992">
            <v>0</v>
          </cell>
          <cell r="P992" t="str">
            <v>Not Licensed</v>
          </cell>
          <cell r="Q992">
            <v>0</v>
          </cell>
          <cell r="R992">
            <v>0</v>
          </cell>
        </row>
        <row r="993">
          <cell r="B993" t="str">
            <v>254012</v>
          </cell>
          <cell r="C993" t="str">
            <v>Curators</v>
          </cell>
          <cell r="D993">
            <v>0</v>
          </cell>
          <cell r="E993" t="str">
            <v>Master's degree</v>
          </cell>
          <cell r="F993" t="str">
            <v>BA+</v>
          </cell>
          <cell r="G993">
            <v>51401</v>
          </cell>
          <cell r="H993">
            <v>0</v>
          </cell>
          <cell r="I993">
            <v>0</v>
          </cell>
          <cell r="J993">
            <v>0</v>
          </cell>
          <cell r="K993">
            <v>0</v>
          </cell>
          <cell r="L993">
            <v>1</v>
          </cell>
          <cell r="M993">
            <v>1</v>
          </cell>
          <cell r="N993">
            <v>0</v>
          </cell>
          <cell r="O993">
            <v>0</v>
          </cell>
          <cell r="P993" t="str">
            <v>Not Licensed</v>
          </cell>
          <cell r="Q993">
            <v>0</v>
          </cell>
          <cell r="R993">
            <v>0</v>
          </cell>
        </row>
        <row r="994">
          <cell r="B994" t="str">
            <v>254013</v>
          </cell>
          <cell r="C994" t="str">
            <v>Museum Technicians and Conservators</v>
          </cell>
          <cell r="D994">
            <v>0</v>
          </cell>
          <cell r="E994" t="str">
            <v>Bachelor's degree</v>
          </cell>
          <cell r="F994" t="str">
            <v>BA+</v>
          </cell>
          <cell r="G994">
            <v>0</v>
          </cell>
          <cell r="H994">
            <v>0</v>
          </cell>
          <cell r="I994">
            <v>0</v>
          </cell>
          <cell r="J994">
            <v>0</v>
          </cell>
          <cell r="K994">
            <v>0</v>
          </cell>
          <cell r="L994">
            <v>1</v>
          </cell>
          <cell r="M994">
            <v>1</v>
          </cell>
          <cell r="N994">
            <v>0</v>
          </cell>
          <cell r="O994">
            <v>0</v>
          </cell>
          <cell r="P994" t="str">
            <v>Not Licensed</v>
          </cell>
          <cell r="Q994">
            <v>0</v>
          </cell>
          <cell r="R994">
            <v>0</v>
          </cell>
        </row>
        <row r="995">
          <cell r="B995" t="str">
            <v>254021</v>
          </cell>
          <cell r="C995" t="str">
            <v>Librarians</v>
          </cell>
          <cell r="D995">
            <v>0</v>
          </cell>
          <cell r="E995" t="str">
            <v>Master's degree</v>
          </cell>
          <cell r="F995" t="str">
            <v>BA+</v>
          </cell>
          <cell r="G995">
            <v>58909</v>
          </cell>
          <cell r="H995">
            <v>3</v>
          </cell>
          <cell r="I995">
            <v>154</v>
          </cell>
          <cell r="J995">
            <v>14</v>
          </cell>
          <cell r="K995">
            <v>16</v>
          </cell>
          <cell r="L995">
            <v>17</v>
          </cell>
          <cell r="M995">
            <v>16</v>
          </cell>
          <cell r="N995">
            <v>0</v>
          </cell>
          <cell r="O995">
            <v>0</v>
          </cell>
          <cell r="P995" t="str">
            <v>Not Licensed</v>
          </cell>
          <cell r="Q995">
            <v>0</v>
          </cell>
          <cell r="R995">
            <v>0</v>
          </cell>
        </row>
        <row r="996">
          <cell r="B996" t="str">
            <v>254031</v>
          </cell>
          <cell r="C996" t="str">
            <v>Library Technicians</v>
          </cell>
          <cell r="D996">
            <v>0</v>
          </cell>
          <cell r="E996" t="str">
            <v>Postsecondary non-degree award</v>
          </cell>
          <cell r="F996" t="str">
            <v>Sub-BA</v>
          </cell>
          <cell r="G996">
            <v>46549</v>
          </cell>
          <cell r="H996">
            <v>2</v>
          </cell>
          <cell r="I996">
            <v>179</v>
          </cell>
          <cell r="J996">
            <v>23</v>
          </cell>
          <cell r="K996">
            <v>25</v>
          </cell>
          <cell r="L996">
            <v>2</v>
          </cell>
          <cell r="M996">
            <v>17</v>
          </cell>
          <cell r="N996">
            <v>0</v>
          </cell>
          <cell r="O996">
            <v>0</v>
          </cell>
          <cell r="P996" t="str">
            <v>Not Licensed</v>
          </cell>
          <cell r="Q996">
            <v>0</v>
          </cell>
          <cell r="R996">
            <v>0</v>
          </cell>
        </row>
        <row r="997">
          <cell r="B997" t="str">
            <v>259011</v>
          </cell>
          <cell r="C997" t="str">
            <v>Audio-Visual and Multimedia Collections Specialists</v>
          </cell>
          <cell r="D997">
            <v>0</v>
          </cell>
          <cell r="E997" t="str">
            <v>Bachelor's degree</v>
          </cell>
          <cell r="F997" t="str">
            <v>BA+</v>
          </cell>
          <cell r="G997">
            <v>0</v>
          </cell>
          <cell r="H997">
            <v>0</v>
          </cell>
          <cell r="I997">
            <v>0</v>
          </cell>
          <cell r="J997">
            <v>0</v>
          </cell>
          <cell r="K997">
            <v>0</v>
          </cell>
          <cell r="L997">
            <v>0</v>
          </cell>
          <cell r="M997">
            <v>0</v>
          </cell>
          <cell r="N997">
            <v>0</v>
          </cell>
          <cell r="O997">
            <v>0</v>
          </cell>
          <cell r="P997" t="str">
            <v>Not Licensed</v>
          </cell>
          <cell r="Q997">
            <v>0</v>
          </cell>
          <cell r="R997">
            <v>0</v>
          </cell>
        </row>
        <row r="998">
          <cell r="B998" t="str">
            <v>259021</v>
          </cell>
          <cell r="C998" t="str">
            <v>Farm and Home Management Advisors</v>
          </cell>
          <cell r="D998">
            <v>0</v>
          </cell>
          <cell r="E998">
            <v>0</v>
          </cell>
          <cell r="F998">
            <v>0</v>
          </cell>
          <cell r="G998">
            <v>0</v>
          </cell>
          <cell r="H998">
            <v>0</v>
          </cell>
          <cell r="I998">
            <v>0</v>
          </cell>
          <cell r="J998">
            <v>0</v>
          </cell>
          <cell r="K998">
            <v>0</v>
          </cell>
          <cell r="L998">
            <v>3</v>
          </cell>
          <cell r="M998">
            <v>3</v>
          </cell>
          <cell r="N998">
            <v>0</v>
          </cell>
          <cell r="O998">
            <v>0</v>
          </cell>
          <cell r="P998" t="str">
            <v>Not Licensed</v>
          </cell>
          <cell r="Q998">
            <v>0</v>
          </cell>
          <cell r="R998">
            <v>0</v>
          </cell>
        </row>
        <row r="999">
          <cell r="B999" t="str">
            <v>259031</v>
          </cell>
          <cell r="C999" t="str">
            <v>Instructional Coordinators</v>
          </cell>
          <cell r="D999">
            <v>0</v>
          </cell>
          <cell r="E999" t="str">
            <v>Master's degree</v>
          </cell>
          <cell r="F999" t="str">
            <v>BA+</v>
          </cell>
          <cell r="G999">
            <v>69359</v>
          </cell>
          <cell r="H999">
            <v>3</v>
          </cell>
          <cell r="I999">
            <v>115</v>
          </cell>
          <cell r="J999">
            <v>9</v>
          </cell>
          <cell r="K999">
            <v>11</v>
          </cell>
          <cell r="L999">
            <v>31</v>
          </cell>
          <cell r="M999">
            <v>17</v>
          </cell>
          <cell r="N999">
            <v>0</v>
          </cell>
          <cell r="O999">
            <v>0</v>
          </cell>
          <cell r="P999" t="str">
            <v>Not Licensed</v>
          </cell>
          <cell r="Q999">
            <v>0</v>
          </cell>
          <cell r="R999">
            <v>0</v>
          </cell>
        </row>
        <row r="1000">
          <cell r="B1000" t="str">
            <v>259041</v>
          </cell>
          <cell r="C1000" t="str">
            <v>Teacher Assistants</v>
          </cell>
          <cell r="D1000">
            <v>0</v>
          </cell>
          <cell r="E1000" t="str">
            <v>Some college, no degree</v>
          </cell>
          <cell r="F1000" t="str">
            <v>Sub-BA</v>
          </cell>
          <cell r="G1000">
            <v>34615</v>
          </cell>
          <cell r="H1000">
            <v>2</v>
          </cell>
          <cell r="I1000">
            <v>1128</v>
          </cell>
          <cell r="J1000">
            <v>108</v>
          </cell>
          <cell r="K1000">
            <v>121</v>
          </cell>
          <cell r="L1000">
            <v>84</v>
          </cell>
          <cell r="M1000">
            <v>104</v>
          </cell>
          <cell r="N1000">
            <v>0</v>
          </cell>
          <cell r="O1000">
            <v>0</v>
          </cell>
          <cell r="P1000" t="str">
            <v>Not Licensed</v>
          </cell>
          <cell r="Q1000">
            <v>0</v>
          </cell>
          <cell r="R1000">
            <v>0</v>
          </cell>
        </row>
        <row r="1001">
          <cell r="B1001" t="str">
            <v>271011</v>
          </cell>
          <cell r="C1001" t="str">
            <v>Art Directors</v>
          </cell>
          <cell r="D1001">
            <v>0</v>
          </cell>
          <cell r="E1001" t="str">
            <v>Bachelor's degree</v>
          </cell>
          <cell r="F1001" t="str">
            <v>BA+</v>
          </cell>
          <cell r="G1001">
            <v>76136</v>
          </cell>
          <cell r="H1001">
            <v>0</v>
          </cell>
          <cell r="I1001">
            <v>0</v>
          </cell>
          <cell r="J1001">
            <v>0</v>
          </cell>
          <cell r="K1001">
            <v>0</v>
          </cell>
          <cell r="L1001">
            <v>0</v>
          </cell>
          <cell r="M1001">
            <v>0</v>
          </cell>
          <cell r="N1001">
            <v>0</v>
          </cell>
          <cell r="O1001">
            <v>0</v>
          </cell>
          <cell r="P1001" t="str">
            <v>Not Licensed</v>
          </cell>
          <cell r="Q1001">
            <v>0</v>
          </cell>
          <cell r="R1001">
            <v>0</v>
          </cell>
        </row>
        <row r="1002">
          <cell r="B1002" t="str">
            <v>271012</v>
          </cell>
          <cell r="C1002" t="str">
            <v>Craft Artists</v>
          </cell>
          <cell r="D1002">
            <v>0</v>
          </cell>
          <cell r="E1002" t="str">
            <v>No formal educational credential</v>
          </cell>
          <cell r="F1002" t="str">
            <v>HS and Below</v>
          </cell>
          <cell r="G1002">
            <v>0</v>
          </cell>
          <cell r="H1002">
            <v>0</v>
          </cell>
          <cell r="I1002">
            <v>0</v>
          </cell>
          <cell r="J1002">
            <v>0</v>
          </cell>
          <cell r="K1002">
            <v>0</v>
          </cell>
          <cell r="L1002">
            <v>0</v>
          </cell>
          <cell r="M1002">
            <v>0</v>
          </cell>
          <cell r="N1002">
            <v>0</v>
          </cell>
          <cell r="O1002">
            <v>0</v>
          </cell>
          <cell r="P1002" t="str">
            <v>Not Licensed</v>
          </cell>
          <cell r="Q1002">
            <v>0</v>
          </cell>
          <cell r="R1002">
            <v>0</v>
          </cell>
        </row>
        <row r="1003">
          <cell r="B1003" t="str">
            <v>271013</v>
          </cell>
          <cell r="C1003" t="str">
            <v>Fine Artists, Including Painters, Sculptors, and Illustrators</v>
          </cell>
          <cell r="D1003">
            <v>0</v>
          </cell>
          <cell r="E1003" t="str">
            <v>Bachelor's degree</v>
          </cell>
          <cell r="F1003" t="str">
            <v>BA+</v>
          </cell>
          <cell r="G1003">
            <v>0</v>
          </cell>
          <cell r="H1003">
            <v>0</v>
          </cell>
          <cell r="I1003">
            <v>0</v>
          </cell>
          <cell r="J1003">
            <v>0</v>
          </cell>
          <cell r="K1003">
            <v>0</v>
          </cell>
          <cell r="L1003">
            <v>5</v>
          </cell>
          <cell r="M1003">
            <v>5</v>
          </cell>
          <cell r="N1003">
            <v>0</v>
          </cell>
          <cell r="O1003">
            <v>0</v>
          </cell>
          <cell r="P1003" t="str">
            <v>Not Licensed</v>
          </cell>
          <cell r="Q1003">
            <v>0</v>
          </cell>
          <cell r="R1003">
            <v>0</v>
          </cell>
        </row>
        <row r="1004">
          <cell r="B1004" t="str">
            <v>271014</v>
          </cell>
          <cell r="C1004" t="str">
            <v>Multimedia Artists and Animators</v>
          </cell>
          <cell r="D1004">
            <v>0</v>
          </cell>
          <cell r="E1004" t="str">
            <v>Bachelor's degree</v>
          </cell>
          <cell r="F1004" t="str">
            <v>BA+</v>
          </cell>
          <cell r="G1004">
            <v>0</v>
          </cell>
          <cell r="H1004">
            <v>0</v>
          </cell>
          <cell r="I1004">
            <v>0</v>
          </cell>
          <cell r="J1004">
            <v>0</v>
          </cell>
          <cell r="K1004">
            <v>0</v>
          </cell>
          <cell r="L1004">
            <v>0</v>
          </cell>
          <cell r="M1004">
            <v>0</v>
          </cell>
          <cell r="N1004">
            <v>0</v>
          </cell>
          <cell r="O1004">
            <v>0</v>
          </cell>
          <cell r="P1004" t="str">
            <v>Not Licensed</v>
          </cell>
          <cell r="Q1004">
            <v>0</v>
          </cell>
          <cell r="R1004">
            <v>0</v>
          </cell>
        </row>
        <row r="1005">
          <cell r="B1005" t="str">
            <v>271021</v>
          </cell>
          <cell r="C1005" t="str">
            <v>Commercial and Industrial Designers</v>
          </cell>
          <cell r="D1005">
            <v>0</v>
          </cell>
          <cell r="E1005" t="str">
            <v>Bachelor's degree</v>
          </cell>
          <cell r="F1005" t="str">
            <v>BA+</v>
          </cell>
          <cell r="G1005">
            <v>0</v>
          </cell>
          <cell r="H1005">
            <v>0</v>
          </cell>
          <cell r="I1005">
            <v>0</v>
          </cell>
          <cell r="J1005">
            <v>0</v>
          </cell>
          <cell r="K1005">
            <v>0</v>
          </cell>
          <cell r="L1005">
            <v>4</v>
          </cell>
          <cell r="M1005">
            <v>4</v>
          </cell>
          <cell r="N1005">
            <v>0</v>
          </cell>
          <cell r="O1005">
            <v>0</v>
          </cell>
          <cell r="P1005" t="str">
            <v>Not Licensed</v>
          </cell>
          <cell r="Q1005">
            <v>0</v>
          </cell>
          <cell r="R1005">
            <v>0</v>
          </cell>
        </row>
        <row r="1006">
          <cell r="B1006" t="str">
            <v>271022</v>
          </cell>
          <cell r="C1006" t="str">
            <v>Fashion Designers</v>
          </cell>
          <cell r="D1006">
            <v>0</v>
          </cell>
          <cell r="E1006" t="str">
            <v>Bachelor's degree</v>
          </cell>
          <cell r="F1006" t="str">
            <v>BA+</v>
          </cell>
          <cell r="G1006">
            <v>0</v>
          </cell>
          <cell r="H1006">
            <v>0</v>
          </cell>
          <cell r="I1006">
            <v>0</v>
          </cell>
          <cell r="J1006">
            <v>0</v>
          </cell>
          <cell r="K1006">
            <v>0</v>
          </cell>
          <cell r="L1006">
            <v>0</v>
          </cell>
          <cell r="M1006">
            <v>0</v>
          </cell>
          <cell r="N1006">
            <v>0</v>
          </cell>
          <cell r="O1006">
            <v>0</v>
          </cell>
          <cell r="P1006" t="str">
            <v>Not Licensed</v>
          </cell>
          <cell r="Q1006">
            <v>0</v>
          </cell>
          <cell r="R1006">
            <v>0</v>
          </cell>
        </row>
        <row r="1007">
          <cell r="B1007" t="str">
            <v>271023</v>
          </cell>
          <cell r="C1007" t="str">
            <v>Floral Designers</v>
          </cell>
          <cell r="D1007">
            <v>0</v>
          </cell>
          <cell r="E1007" t="str">
            <v>High school diploma or equivalent</v>
          </cell>
          <cell r="F1007" t="str">
            <v>HS and Below</v>
          </cell>
          <cell r="G1007">
            <v>34427</v>
          </cell>
          <cell r="H1007">
            <v>0</v>
          </cell>
          <cell r="I1007">
            <v>0</v>
          </cell>
          <cell r="J1007">
            <v>0</v>
          </cell>
          <cell r="K1007">
            <v>0</v>
          </cell>
          <cell r="L1007">
            <v>0</v>
          </cell>
          <cell r="M1007">
            <v>0</v>
          </cell>
          <cell r="N1007">
            <v>0</v>
          </cell>
          <cell r="O1007">
            <v>0</v>
          </cell>
          <cell r="P1007" t="str">
            <v>Not Licensed</v>
          </cell>
          <cell r="Q1007">
            <v>0</v>
          </cell>
          <cell r="R1007">
            <v>0</v>
          </cell>
        </row>
        <row r="1008">
          <cell r="B1008" t="str">
            <v>271024</v>
          </cell>
          <cell r="C1008" t="str">
            <v>Graphic Designers</v>
          </cell>
          <cell r="D1008">
            <v>0</v>
          </cell>
          <cell r="E1008" t="str">
            <v>Bachelor's degree</v>
          </cell>
          <cell r="F1008" t="str">
            <v>BA+</v>
          </cell>
          <cell r="G1008">
            <v>48754</v>
          </cell>
          <cell r="H1008">
            <v>0</v>
          </cell>
          <cell r="I1008">
            <v>0</v>
          </cell>
          <cell r="J1008">
            <v>0</v>
          </cell>
          <cell r="K1008">
            <v>0</v>
          </cell>
          <cell r="L1008">
            <v>2</v>
          </cell>
          <cell r="M1008">
            <v>2</v>
          </cell>
          <cell r="N1008">
            <v>0</v>
          </cell>
          <cell r="O1008">
            <v>0</v>
          </cell>
          <cell r="P1008" t="str">
            <v>Not Licensed</v>
          </cell>
          <cell r="Q1008">
            <v>0</v>
          </cell>
          <cell r="R1008">
            <v>0</v>
          </cell>
        </row>
        <row r="1009">
          <cell r="B1009" t="str">
            <v>271025</v>
          </cell>
          <cell r="C1009" t="str">
            <v>Interior Designers</v>
          </cell>
          <cell r="D1009">
            <v>0</v>
          </cell>
          <cell r="E1009" t="str">
            <v>Bachelor's degree</v>
          </cell>
          <cell r="F1009" t="str">
            <v>BA+</v>
          </cell>
          <cell r="G1009">
            <v>57404</v>
          </cell>
          <cell r="H1009">
            <v>0</v>
          </cell>
          <cell r="I1009">
            <v>0</v>
          </cell>
          <cell r="J1009">
            <v>0</v>
          </cell>
          <cell r="K1009">
            <v>0</v>
          </cell>
          <cell r="L1009">
            <v>9</v>
          </cell>
          <cell r="M1009">
            <v>9</v>
          </cell>
          <cell r="N1009">
            <v>0</v>
          </cell>
          <cell r="O1009">
            <v>0</v>
          </cell>
          <cell r="P1009" t="str">
            <v>Not Licensed</v>
          </cell>
          <cell r="Q1009">
            <v>0</v>
          </cell>
          <cell r="R1009">
            <v>0</v>
          </cell>
        </row>
        <row r="1010">
          <cell r="B1010" t="str">
            <v>271026</v>
          </cell>
          <cell r="C1010" t="str">
            <v>Merchandise Displayers and Window Trimmers</v>
          </cell>
          <cell r="D1010">
            <v>0</v>
          </cell>
          <cell r="E1010" t="str">
            <v>High school diploma or equivalent</v>
          </cell>
          <cell r="F1010" t="str">
            <v>HS and Below</v>
          </cell>
          <cell r="G1010">
            <v>29451</v>
          </cell>
          <cell r="H1010">
            <v>1</v>
          </cell>
          <cell r="I1010">
            <v>109</v>
          </cell>
          <cell r="J1010">
            <v>10</v>
          </cell>
          <cell r="K1010">
            <v>8</v>
          </cell>
          <cell r="L1010">
            <v>106</v>
          </cell>
          <cell r="M1010">
            <v>41</v>
          </cell>
          <cell r="N1010">
            <v>0</v>
          </cell>
          <cell r="O1010">
            <v>0</v>
          </cell>
          <cell r="P1010" t="str">
            <v>Not Licensed</v>
          </cell>
          <cell r="Q1010">
            <v>0</v>
          </cell>
          <cell r="R1010">
            <v>0</v>
          </cell>
        </row>
        <row r="1011">
          <cell r="B1011" t="str">
            <v>271027</v>
          </cell>
          <cell r="C1011" t="str">
            <v>Set and Exhibit Designers</v>
          </cell>
          <cell r="D1011">
            <v>0</v>
          </cell>
          <cell r="E1011" t="str">
            <v>Bachelor's degree</v>
          </cell>
          <cell r="F1011" t="str">
            <v>BA+</v>
          </cell>
          <cell r="G1011">
            <v>0</v>
          </cell>
          <cell r="H1011">
            <v>0</v>
          </cell>
          <cell r="I1011">
            <v>0</v>
          </cell>
          <cell r="J1011">
            <v>0</v>
          </cell>
          <cell r="K1011">
            <v>0</v>
          </cell>
          <cell r="L1011">
            <v>0</v>
          </cell>
          <cell r="M1011">
            <v>0</v>
          </cell>
          <cell r="N1011">
            <v>0</v>
          </cell>
          <cell r="O1011">
            <v>0</v>
          </cell>
          <cell r="P1011" t="str">
            <v>Not Licensed</v>
          </cell>
          <cell r="Q1011">
            <v>0</v>
          </cell>
          <cell r="R1011">
            <v>0</v>
          </cell>
        </row>
        <row r="1012">
          <cell r="B1012" t="str">
            <v>272011</v>
          </cell>
          <cell r="C1012" t="str">
            <v>Actors</v>
          </cell>
          <cell r="D1012">
            <v>0</v>
          </cell>
          <cell r="E1012" t="str">
            <v>Some college, no degree</v>
          </cell>
          <cell r="F1012" t="str">
            <v>Sub-BA</v>
          </cell>
          <cell r="G1012">
            <v>0</v>
          </cell>
          <cell r="H1012">
            <v>0</v>
          </cell>
          <cell r="I1012">
            <v>0</v>
          </cell>
          <cell r="J1012">
            <v>0</v>
          </cell>
          <cell r="K1012">
            <v>0</v>
          </cell>
          <cell r="L1012">
            <v>5</v>
          </cell>
          <cell r="M1012">
            <v>5</v>
          </cell>
          <cell r="N1012">
            <v>0</v>
          </cell>
          <cell r="O1012">
            <v>0</v>
          </cell>
          <cell r="P1012" t="str">
            <v>Not Licensed</v>
          </cell>
          <cell r="Q1012">
            <v>0</v>
          </cell>
          <cell r="R1012">
            <v>0</v>
          </cell>
        </row>
        <row r="1013">
          <cell r="B1013" t="str">
            <v>272012</v>
          </cell>
          <cell r="C1013" t="str">
            <v>Producers and Directors</v>
          </cell>
          <cell r="D1013">
            <v>0</v>
          </cell>
          <cell r="E1013" t="str">
            <v>Bachelor's degree</v>
          </cell>
          <cell r="F1013" t="str">
            <v>BA+</v>
          </cell>
          <cell r="G1013">
            <v>51443</v>
          </cell>
          <cell r="H1013">
            <v>2</v>
          </cell>
          <cell r="I1013">
            <v>150</v>
          </cell>
          <cell r="J1013">
            <v>14</v>
          </cell>
          <cell r="K1013">
            <v>17</v>
          </cell>
          <cell r="L1013">
            <v>2</v>
          </cell>
          <cell r="M1013">
            <v>11</v>
          </cell>
          <cell r="N1013">
            <v>0</v>
          </cell>
          <cell r="O1013">
            <v>0</v>
          </cell>
          <cell r="P1013" t="str">
            <v>Not Licensed</v>
          </cell>
          <cell r="Q1013">
            <v>0</v>
          </cell>
          <cell r="R1013">
            <v>0</v>
          </cell>
        </row>
        <row r="1014">
          <cell r="B1014" t="str">
            <v>272021</v>
          </cell>
          <cell r="C1014" t="str">
            <v>Athletes and Sports Competitors</v>
          </cell>
          <cell r="D1014">
            <v>0</v>
          </cell>
          <cell r="E1014" t="str">
            <v>No formal educational credential</v>
          </cell>
          <cell r="F1014" t="str">
            <v>HS and Below</v>
          </cell>
          <cell r="G1014">
            <v>49779</v>
          </cell>
          <cell r="H1014">
            <v>0</v>
          </cell>
          <cell r="I1014">
            <v>0</v>
          </cell>
          <cell r="J1014">
            <v>0</v>
          </cell>
          <cell r="K1014">
            <v>0</v>
          </cell>
          <cell r="L1014">
            <v>0</v>
          </cell>
          <cell r="M1014">
            <v>0</v>
          </cell>
          <cell r="N1014">
            <v>0</v>
          </cell>
          <cell r="O1014">
            <v>0</v>
          </cell>
          <cell r="P1014" t="str">
            <v>Not Licensed</v>
          </cell>
          <cell r="Q1014">
            <v>0</v>
          </cell>
          <cell r="R1014">
            <v>0</v>
          </cell>
        </row>
        <row r="1015">
          <cell r="B1015" t="str">
            <v>272022</v>
          </cell>
          <cell r="C1015" t="str">
            <v>Coaches and Scouts</v>
          </cell>
          <cell r="D1015">
            <v>0</v>
          </cell>
          <cell r="E1015" t="str">
            <v>Bachelor's degree</v>
          </cell>
          <cell r="F1015" t="str">
            <v>BA+</v>
          </cell>
          <cell r="G1015">
            <v>34015</v>
          </cell>
          <cell r="H1015">
            <v>2</v>
          </cell>
          <cell r="I1015">
            <v>263</v>
          </cell>
          <cell r="J1015">
            <v>35</v>
          </cell>
          <cell r="K1015">
            <v>38</v>
          </cell>
          <cell r="L1015">
            <v>101</v>
          </cell>
          <cell r="M1015">
            <v>58</v>
          </cell>
          <cell r="N1015">
            <v>0</v>
          </cell>
          <cell r="O1015">
            <v>0</v>
          </cell>
          <cell r="P1015" t="str">
            <v>Not Licensed</v>
          </cell>
          <cell r="Q1015">
            <v>0</v>
          </cell>
          <cell r="R1015">
            <v>0</v>
          </cell>
        </row>
        <row r="1016">
          <cell r="B1016" t="str">
            <v>272023</v>
          </cell>
          <cell r="C1016" t="str">
            <v>Umpires, Referees, and Other Sports Officials</v>
          </cell>
          <cell r="D1016">
            <v>0</v>
          </cell>
          <cell r="E1016" t="str">
            <v>High school diploma or equivalent</v>
          </cell>
          <cell r="F1016" t="str">
            <v>HS and Below</v>
          </cell>
          <cell r="G1016">
            <v>0</v>
          </cell>
          <cell r="H1016">
            <v>0</v>
          </cell>
          <cell r="I1016">
            <v>0</v>
          </cell>
          <cell r="J1016">
            <v>0</v>
          </cell>
          <cell r="K1016">
            <v>0</v>
          </cell>
          <cell r="L1016">
            <v>1</v>
          </cell>
          <cell r="M1016">
            <v>1</v>
          </cell>
          <cell r="N1016">
            <v>0</v>
          </cell>
          <cell r="O1016">
            <v>0</v>
          </cell>
          <cell r="P1016" t="str">
            <v>Not Licensed</v>
          </cell>
          <cell r="Q1016">
            <v>0</v>
          </cell>
          <cell r="R1016">
            <v>0</v>
          </cell>
        </row>
        <row r="1017">
          <cell r="B1017" t="str">
            <v>272031</v>
          </cell>
          <cell r="C1017" t="str">
            <v>Dancers</v>
          </cell>
          <cell r="D1017">
            <v>0</v>
          </cell>
          <cell r="E1017" t="str">
            <v>No formal educational credential</v>
          </cell>
          <cell r="F1017" t="str">
            <v>HS and Below</v>
          </cell>
          <cell r="G1017">
            <v>0</v>
          </cell>
          <cell r="H1017">
            <v>0</v>
          </cell>
          <cell r="I1017">
            <v>0</v>
          </cell>
          <cell r="J1017">
            <v>0</v>
          </cell>
          <cell r="K1017">
            <v>0</v>
          </cell>
          <cell r="L1017">
            <v>1</v>
          </cell>
          <cell r="M1017">
            <v>1</v>
          </cell>
          <cell r="N1017">
            <v>0</v>
          </cell>
          <cell r="O1017">
            <v>0</v>
          </cell>
          <cell r="P1017" t="str">
            <v>Not Licensed</v>
          </cell>
          <cell r="Q1017">
            <v>0</v>
          </cell>
          <cell r="R1017">
            <v>0</v>
          </cell>
        </row>
        <row r="1018">
          <cell r="B1018" t="str">
            <v>272032</v>
          </cell>
          <cell r="C1018" t="str">
            <v>Choreographers</v>
          </cell>
          <cell r="D1018">
            <v>0</v>
          </cell>
          <cell r="E1018" t="str">
            <v>High school diploma or equivalent</v>
          </cell>
          <cell r="F1018" t="str">
            <v>HS and Below</v>
          </cell>
          <cell r="G1018">
            <v>0</v>
          </cell>
          <cell r="H1018">
            <v>0</v>
          </cell>
          <cell r="I1018">
            <v>0</v>
          </cell>
          <cell r="J1018">
            <v>0</v>
          </cell>
          <cell r="K1018">
            <v>0</v>
          </cell>
          <cell r="L1018">
            <v>2</v>
          </cell>
          <cell r="M1018">
            <v>2</v>
          </cell>
          <cell r="N1018">
            <v>0</v>
          </cell>
          <cell r="O1018">
            <v>0</v>
          </cell>
          <cell r="P1018" t="str">
            <v>Not Licensed</v>
          </cell>
          <cell r="Q1018">
            <v>0</v>
          </cell>
          <cell r="R1018">
            <v>0</v>
          </cell>
        </row>
        <row r="1019">
          <cell r="B1019" t="str">
            <v>272041</v>
          </cell>
          <cell r="C1019" t="str">
            <v>Music Directors and Composers</v>
          </cell>
          <cell r="D1019">
            <v>0</v>
          </cell>
          <cell r="E1019" t="str">
            <v>Bachelor's degree</v>
          </cell>
          <cell r="F1019" t="str">
            <v>BA+</v>
          </cell>
          <cell r="G1019">
            <v>0</v>
          </cell>
          <cell r="H1019">
            <v>0</v>
          </cell>
          <cell r="I1019">
            <v>0</v>
          </cell>
          <cell r="J1019">
            <v>0</v>
          </cell>
          <cell r="K1019">
            <v>0</v>
          </cell>
          <cell r="L1019">
            <v>3</v>
          </cell>
          <cell r="M1019">
            <v>3</v>
          </cell>
          <cell r="N1019">
            <v>0</v>
          </cell>
          <cell r="O1019">
            <v>0</v>
          </cell>
          <cell r="P1019" t="str">
            <v>Not Licensed</v>
          </cell>
          <cell r="Q1019">
            <v>0</v>
          </cell>
          <cell r="R1019">
            <v>0</v>
          </cell>
        </row>
        <row r="1020">
          <cell r="B1020" t="str">
            <v>272042</v>
          </cell>
          <cell r="C1020" t="str">
            <v>Musicians and Singers</v>
          </cell>
          <cell r="D1020">
            <v>0</v>
          </cell>
          <cell r="E1020" t="str">
            <v>No formal educational credential</v>
          </cell>
          <cell r="F1020" t="str">
            <v>HS and Below</v>
          </cell>
          <cell r="G1020">
            <v>0</v>
          </cell>
          <cell r="H1020">
            <v>0</v>
          </cell>
          <cell r="I1020">
            <v>0</v>
          </cell>
          <cell r="J1020">
            <v>0</v>
          </cell>
          <cell r="K1020">
            <v>0</v>
          </cell>
          <cell r="L1020">
            <v>2</v>
          </cell>
          <cell r="M1020">
            <v>2</v>
          </cell>
          <cell r="N1020">
            <v>0</v>
          </cell>
          <cell r="O1020">
            <v>0</v>
          </cell>
          <cell r="P1020" t="str">
            <v>Not Licensed</v>
          </cell>
          <cell r="Q1020">
            <v>0</v>
          </cell>
          <cell r="R1020">
            <v>0</v>
          </cell>
        </row>
        <row r="1021">
          <cell r="B1021" t="str">
            <v>273011</v>
          </cell>
          <cell r="C1021" t="str">
            <v>Radio and Television Announcers</v>
          </cell>
          <cell r="D1021">
            <v>0</v>
          </cell>
          <cell r="E1021" t="str">
            <v>Bachelor's degree</v>
          </cell>
          <cell r="F1021" t="str">
            <v>BA+</v>
          </cell>
          <cell r="G1021">
            <v>38288</v>
          </cell>
          <cell r="H1021">
            <v>0</v>
          </cell>
          <cell r="I1021">
            <v>0</v>
          </cell>
          <cell r="J1021">
            <v>0</v>
          </cell>
          <cell r="K1021">
            <v>0</v>
          </cell>
          <cell r="L1021">
            <v>0</v>
          </cell>
          <cell r="M1021">
            <v>0</v>
          </cell>
          <cell r="N1021">
            <v>0</v>
          </cell>
          <cell r="O1021">
            <v>0</v>
          </cell>
          <cell r="P1021" t="str">
            <v>Not Licensed</v>
          </cell>
          <cell r="Q1021">
            <v>0</v>
          </cell>
          <cell r="R1021">
            <v>0</v>
          </cell>
        </row>
        <row r="1022">
          <cell r="B1022" t="str">
            <v>273012</v>
          </cell>
          <cell r="C1022" t="str">
            <v>Public Address System and Other Announcers</v>
          </cell>
          <cell r="D1022">
            <v>0</v>
          </cell>
          <cell r="E1022" t="str">
            <v>High school diploma or equivalent</v>
          </cell>
          <cell r="F1022" t="str">
            <v>HS and Below</v>
          </cell>
          <cell r="G1022">
            <v>0</v>
          </cell>
          <cell r="H1022">
            <v>0</v>
          </cell>
          <cell r="I1022">
            <v>0</v>
          </cell>
          <cell r="J1022">
            <v>0</v>
          </cell>
          <cell r="K1022">
            <v>0</v>
          </cell>
          <cell r="L1022">
            <v>0</v>
          </cell>
          <cell r="M1022">
            <v>0</v>
          </cell>
          <cell r="N1022">
            <v>0</v>
          </cell>
          <cell r="O1022">
            <v>0</v>
          </cell>
          <cell r="P1022" t="str">
            <v>Not Licensed</v>
          </cell>
          <cell r="Q1022">
            <v>0</v>
          </cell>
          <cell r="R1022">
            <v>0</v>
          </cell>
        </row>
        <row r="1023">
          <cell r="B1023" t="str">
            <v>273021</v>
          </cell>
          <cell r="C1023" t="str">
            <v>Broadcast News Analysts</v>
          </cell>
          <cell r="D1023">
            <v>0</v>
          </cell>
          <cell r="E1023" t="str">
            <v>Bachelor's degree</v>
          </cell>
          <cell r="F1023" t="str">
            <v>BA+</v>
          </cell>
          <cell r="G1023">
            <v>0</v>
          </cell>
          <cell r="H1023">
            <v>0</v>
          </cell>
          <cell r="I1023">
            <v>0</v>
          </cell>
          <cell r="J1023">
            <v>0</v>
          </cell>
          <cell r="K1023">
            <v>0</v>
          </cell>
          <cell r="L1023">
            <v>0</v>
          </cell>
          <cell r="M1023">
            <v>0</v>
          </cell>
          <cell r="N1023">
            <v>0</v>
          </cell>
          <cell r="O1023">
            <v>0</v>
          </cell>
          <cell r="P1023" t="str">
            <v>Not Licensed</v>
          </cell>
          <cell r="Q1023">
            <v>0</v>
          </cell>
          <cell r="R1023">
            <v>0</v>
          </cell>
        </row>
        <row r="1024">
          <cell r="B1024" t="str">
            <v>273022</v>
          </cell>
          <cell r="C1024" t="str">
            <v>Reporters and Correspondents</v>
          </cell>
          <cell r="D1024">
            <v>0</v>
          </cell>
          <cell r="E1024" t="str">
            <v>Bachelor's degree</v>
          </cell>
          <cell r="F1024" t="str">
            <v>BA+</v>
          </cell>
          <cell r="G1024">
            <v>37931</v>
          </cell>
          <cell r="H1024">
            <v>0</v>
          </cell>
          <cell r="I1024">
            <v>0</v>
          </cell>
          <cell r="J1024">
            <v>0</v>
          </cell>
          <cell r="K1024">
            <v>0</v>
          </cell>
          <cell r="L1024">
            <v>3</v>
          </cell>
          <cell r="M1024">
            <v>3</v>
          </cell>
          <cell r="N1024">
            <v>0</v>
          </cell>
          <cell r="O1024">
            <v>0</v>
          </cell>
          <cell r="P1024" t="str">
            <v>Not Licensed</v>
          </cell>
          <cell r="Q1024">
            <v>0</v>
          </cell>
          <cell r="R1024">
            <v>0</v>
          </cell>
        </row>
        <row r="1025">
          <cell r="B1025" t="str">
            <v>273031</v>
          </cell>
          <cell r="C1025" t="str">
            <v>Public Relations Specialists</v>
          </cell>
          <cell r="D1025">
            <v>0</v>
          </cell>
          <cell r="E1025" t="str">
            <v>Bachelor's degree</v>
          </cell>
          <cell r="F1025" t="str">
            <v>BA+</v>
          </cell>
          <cell r="G1025">
            <v>53701</v>
          </cell>
          <cell r="H1025">
            <v>3</v>
          </cell>
          <cell r="I1025">
            <v>181</v>
          </cell>
          <cell r="J1025">
            <v>18</v>
          </cell>
          <cell r="K1025">
            <v>21</v>
          </cell>
          <cell r="L1025">
            <v>12</v>
          </cell>
          <cell r="M1025">
            <v>17</v>
          </cell>
          <cell r="N1025">
            <v>0</v>
          </cell>
          <cell r="O1025">
            <v>0</v>
          </cell>
          <cell r="P1025" t="str">
            <v>Not Licensed</v>
          </cell>
          <cell r="Q1025">
            <v>0</v>
          </cell>
          <cell r="R1025">
            <v>0</v>
          </cell>
        </row>
        <row r="1026">
          <cell r="B1026" t="str">
            <v>273041</v>
          </cell>
          <cell r="C1026" t="str">
            <v>Editors</v>
          </cell>
          <cell r="D1026">
            <v>0</v>
          </cell>
          <cell r="E1026" t="str">
            <v>Bachelor's degree</v>
          </cell>
          <cell r="F1026" t="str">
            <v>BA+</v>
          </cell>
          <cell r="G1026">
            <v>49654</v>
          </cell>
          <cell r="H1026">
            <v>0</v>
          </cell>
          <cell r="I1026">
            <v>0</v>
          </cell>
          <cell r="J1026">
            <v>0</v>
          </cell>
          <cell r="K1026">
            <v>0</v>
          </cell>
          <cell r="L1026">
            <v>8</v>
          </cell>
          <cell r="M1026">
            <v>8</v>
          </cell>
          <cell r="N1026">
            <v>0</v>
          </cell>
          <cell r="O1026">
            <v>0</v>
          </cell>
          <cell r="P1026" t="str">
            <v>Not Licensed</v>
          </cell>
          <cell r="Q1026">
            <v>0</v>
          </cell>
          <cell r="R1026">
            <v>0</v>
          </cell>
        </row>
        <row r="1027">
          <cell r="B1027" t="str">
            <v>273042</v>
          </cell>
          <cell r="C1027" t="str">
            <v>Technical Writers</v>
          </cell>
          <cell r="D1027">
            <v>0</v>
          </cell>
          <cell r="E1027" t="str">
            <v>Bachelor's degree</v>
          </cell>
          <cell r="F1027" t="str">
            <v>BA+</v>
          </cell>
          <cell r="G1027">
            <v>0</v>
          </cell>
          <cell r="H1027">
            <v>0</v>
          </cell>
          <cell r="I1027">
            <v>0</v>
          </cell>
          <cell r="J1027">
            <v>0</v>
          </cell>
          <cell r="K1027">
            <v>0</v>
          </cell>
          <cell r="L1027">
            <v>3</v>
          </cell>
          <cell r="M1027">
            <v>3</v>
          </cell>
          <cell r="N1027">
            <v>0</v>
          </cell>
          <cell r="O1027">
            <v>0</v>
          </cell>
          <cell r="P1027" t="str">
            <v>Not Licensed</v>
          </cell>
          <cell r="Q1027">
            <v>0</v>
          </cell>
          <cell r="R1027">
            <v>0</v>
          </cell>
        </row>
        <row r="1028">
          <cell r="B1028" t="str">
            <v>273043</v>
          </cell>
          <cell r="C1028" t="str">
            <v>Writers and Authors</v>
          </cell>
          <cell r="D1028">
            <v>0</v>
          </cell>
          <cell r="E1028" t="str">
            <v>Bachelor's degree</v>
          </cell>
          <cell r="F1028" t="str">
            <v>BA+</v>
          </cell>
          <cell r="G1028">
            <v>47550</v>
          </cell>
          <cell r="H1028">
            <v>0</v>
          </cell>
          <cell r="I1028">
            <v>0</v>
          </cell>
          <cell r="J1028">
            <v>0</v>
          </cell>
          <cell r="K1028">
            <v>0</v>
          </cell>
          <cell r="L1028">
            <v>0</v>
          </cell>
          <cell r="M1028">
            <v>0</v>
          </cell>
          <cell r="N1028">
            <v>0</v>
          </cell>
          <cell r="O1028">
            <v>0</v>
          </cell>
          <cell r="P1028" t="str">
            <v>Not Licensed</v>
          </cell>
          <cell r="Q1028">
            <v>0</v>
          </cell>
          <cell r="R1028">
            <v>0</v>
          </cell>
        </row>
        <row r="1029">
          <cell r="B1029" t="str">
            <v>273091</v>
          </cell>
          <cell r="C1029" t="str">
            <v>Interpreters and Translators</v>
          </cell>
          <cell r="D1029">
            <v>0</v>
          </cell>
          <cell r="E1029" t="str">
            <v>Bachelor's degree</v>
          </cell>
          <cell r="F1029" t="str">
            <v>BA+</v>
          </cell>
          <cell r="G1029">
            <v>53456</v>
          </cell>
          <cell r="H1029">
            <v>0</v>
          </cell>
          <cell r="I1029">
            <v>0</v>
          </cell>
          <cell r="J1029">
            <v>0</v>
          </cell>
          <cell r="K1029">
            <v>0</v>
          </cell>
          <cell r="L1029">
            <v>12</v>
          </cell>
          <cell r="M1029">
            <v>12</v>
          </cell>
          <cell r="N1029">
            <v>0</v>
          </cell>
          <cell r="O1029">
            <v>0</v>
          </cell>
          <cell r="P1029" t="str">
            <v>Not Licensed</v>
          </cell>
          <cell r="Q1029">
            <v>0</v>
          </cell>
          <cell r="R1029">
            <v>0</v>
          </cell>
        </row>
        <row r="1030">
          <cell r="B1030" t="str">
            <v>274011</v>
          </cell>
          <cell r="C1030" t="str">
            <v>Audio and Video Equipment Technicians</v>
          </cell>
          <cell r="D1030">
            <v>0</v>
          </cell>
          <cell r="E1030" t="str">
            <v>Postsecondary non-degree award</v>
          </cell>
          <cell r="F1030" t="str">
            <v>Sub-BA</v>
          </cell>
          <cell r="G1030">
            <v>40520</v>
          </cell>
          <cell r="H1030">
            <v>0</v>
          </cell>
          <cell r="I1030">
            <v>0</v>
          </cell>
          <cell r="J1030">
            <v>0</v>
          </cell>
          <cell r="K1030">
            <v>0</v>
          </cell>
          <cell r="L1030">
            <v>0</v>
          </cell>
          <cell r="M1030">
            <v>0</v>
          </cell>
          <cell r="N1030">
            <v>0</v>
          </cell>
          <cell r="O1030">
            <v>0</v>
          </cell>
          <cell r="P1030" t="str">
            <v>Not Licensed</v>
          </cell>
          <cell r="Q1030">
            <v>0</v>
          </cell>
          <cell r="R1030">
            <v>0</v>
          </cell>
        </row>
        <row r="1031">
          <cell r="B1031" t="str">
            <v>274012</v>
          </cell>
          <cell r="C1031" t="str">
            <v>Broadcast Technicians</v>
          </cell>
          <cell r="D1031">
            <v>0</v>
          </cell>
          <cell r="E1031" t="str">
            <v>Associate's degree</v>
          </cell>
          <cell r="F1031" t="str">
            <v>Sub-BA</v>
          </cell>
          <cell r="G1031">
            <v>24088</v>
          </cell>
          <cell r="H1031">
            <v>0</v>
          </cell>
          <cell r="I1031">
            <v>0</v>
          </cell>
          <cell r="J1031">
            <v>0</v>
          </cell>
          <cell r="K1031">
            <v>0</v>
          </cell>
          <cell r="L1031">
            <v>1</v>
          </cell>
          <cell r="M1031">
            <v>1</v>
          </cell>
          <cell r="N1031">
            <v>0</v>
          </cell>
          <cell r="O1031">
            <v>0</v>
          </cell>
          <cell r="P1031" t="str">
            <v>Not Licensed</v>
          </cell>
          <cell r="Q1031">
            <v>0</v>
          </cell>
          <cell r="R1031">
            <v>0</v>
          </cell>
        </row>
        <row r="1032">
          <cell r="B1032" t="str">
            <v>274013</v>
          </cell>
          <cell r="C1032" t="str">
            <v>Radio Operators</v>
          </cell>
          <cell r="D1032">
            <v>0</v>
          </cell>
          <cell r="E1032" t="str">
            <v>High school diploma or equivalent</v>
          </cell>
          <cell r="F1032" t="str">
            <v>HS and Below</v>
          </cell>
          <cell r="G1032">
            <v>0</v>
          </cell>
          <cell r="H1032">
            <v>0</v>
          </cell>
          <cell r="I1032">
            <v>0</v>
          </cell>
          <cell r="J1032">
            <v>0</v>
          </cell>
          <cell r="K1032">
            <v>0</v>
          </cell>
          <cell r="L1032">
            <v>0</v>
          </cell>
          <cell r="M1032">
            <v>0</v>
          </cell>
          <cell r="N1032">
            <v>0</v>
          </cell>
          <cell r="O1032">
            <v>0</v>
          </cell>
          <cell r="P1032" t="str">
            <v>Not Licensed</v>
          </cell>
          <cell r="Q1032">
            <v>0</v>
          </cell>
          <cell r="R1032">
            <v>0</v>
          </cell>
        </row>
        <row r="1033">
          <cell r="B1033" t="str">
            <v>274014</v>
          </cell>
          <cell r="C1033" t="str">
            <v>Sound Engineering Technicians</v>
          </cell>
          <cell r="D1033">
            <v>0</v>
          </cell>
          <cell r="E1033" t="str">
            <v>Postsecondary non-degree award</v>
          </cell>
          <cell r="F1033" t="str">
            <v>Sub-BA</v>
          </cell>
          <cell r="G1033">
            <v>0</v>
          </cell>
          <cell r="H1033">
            <v>0</v>
          </cell>
          <cell r="I1033">
            <v>0</v>
          </cell>
          <cell r="J1033">
            <v>0</v>
          </cell>
          <cell r="K1033">
            <v>0</v>
          </cell>
          <cell r="L1033">
            <v>0</v>
          </cell>
          <cell r="M1033">
            <v>0</v>
          </cell>
          <cell r="N1033">
            <v>0</v>
          </cell>
          <cell r="O1033">
            <v>0</v>
          </cell>
          <cell r="P1033" t="str">
            <v>Not Licensed</v>
          </cell>
          <cell r="Q1033">
            <v>0</v>
          </cell>
          <cell r="R1033">
            <v>0</v>
          </cell>
        </row>
        <row r="1034">
          <cell r="B1034" t="str">
            <v>274021</v>
          </cell>
          <cell r="C1034" t="str">
            <v>Photographers</v>
          </cell>
          <cell r="D1034">
            <v>0</v>
          </cell>
          <cell r="E1034" t="str">
            <v>High school diploma or equivalent</v>
          </cell>
          <cell r="F1034" t="str">
            <v>HS and Below</v>
          </cell>
          <cell r="G1034">
            <v>39828</v>
          </cell>
          <cell r="H1034">
            <v>0</v>
          </cell>
          <cell r="I1034">
            <v>0</v>
          </cell>
          <cell r="J1034">
            <v>0</v>
          </cell>
          <cell r="K1034">
            <v>0</v>
          </cell>
          <cell r="L1034">
            <v>13</v>
          </cell>
          <cell r="M1034">
            <v>13</v>
          </cell>
          <cell r="N1034">
            <v>0</v>
          </cell>
          <cell r="O1034">
            <v>0</v>
          </cell>
          <cell r="P1034" t="str">
            <v>Not Licensed</v>
          </cell>
          <cell r="Q1034">
            <v>0</v>
          </cell>
          <cell r="R1034">
            <v>0</v>
          </cell>
        </row>
        <row r="1035">
          <cell r="B1035" t="str">
            <v>274031</v>
          </cell>
          <cell r="C1035" t="str">
            <v>Camera Operators, Television, Video, and Motion Picture</v>
          </cell>
          <cell r="D1035">
            <v>0</v>
          </cell>
          <cell r="E1035" t="str">
            <v>Bachelor's degree</v>
          </cell>
          <cell r="F1035" t="str">
            <v>BA+</v>
          </cell>
          <cell r="G1035">
            <v>0</v>
          </cell>
          <cell r="H1035">
            <v>0</v>
          </cell>
          <cell r="I1035">
            <v>0</v>
          </cell>
          <cell r="J1035">
            <v>0</v>
          </cell>
          <cell r="K1035">
            <v>0</v>
          </cell>
          <cell r="L1035">
            <v>1</v>
          </cell>
          <cell r="M1035">
            <v>1</v>
          </cell>
          <cell r="N1035">
            <v>0</v>
          </cell>
          <cell r="O1035">
            <v>0</v>
          </cell>
          <cell r="P1035" t="str">
            <v>Not Licensed</v>
          </cell>
          <cell r="Q1035">
            <v>0</v>
          </cell>
          <cell r="R1035">
            <v>0</v>
          </cell>
        </row>
        <row r="1036">
          <cell r="B1036" t="str">
            <v>274032</v>
          </cell>
          <cell r="C1036" t="str">
            <v>Film and Video Editors</v>
          </cell>
          <cell r="D1036">
            <v>0</v>
          </cell>
          <cell r="E1036" t="str">
            <v>Bachelor's degree</v>
          </cell>
          <cell r="F1036" t="str">
            <v>BA+</v>
          </cell>
          <cell r="G1036">
            <v>0</v>
          </cell>
          <cell r="H1036">
            <v>0</v>
          </cell>
          <cell r="I1036">
            <v>0</v>
          </cell>
          <cell r="J1036">
            <v>0</v>
          </cell>
          <cell r="K1036">
            <v>0</v>
          </cell>
          <cell r="L1036">
            <v>0</v>
          </cell>
          <cell r="M1036">
            <v>0</v>
          </cell>
          <cell r="N1036">
            <v>0</v>
          </cell>
          <cell r="O1036">
            <v>0</v>
          </cell>
          <cell r="P1036" t="str">
            <v>Not Licensed</v>
          </cell>
          <cell r="Q1036">
            <v>0</v>
          </cell>
          <cell r="R1036">
            <v>0</v>
          </cell>
        </row>
        <row r="1037">
          <cell r="B1037" t="str">
            <v>29035</v>
          </cell>
          <cell r="C1037" t="str">
            <v>Magnetic Resonance Imaging Technologists</v>
          </cell>
          <cell r="D1037">
            <v>0</v>
          </cell>
          <cell r="E1037">
            <v>0</v>
          </cell>
          <cell r="F1037">
            <v>0</v>
          </cell>
          <cell r="G1037">
            <v>0</v>
          </cell>
          <cell r="H1037">
            <v>0</v>
          </cell>
          <cell r="I1037">
            <v>0</v>
          </cell>
          <cell r="J1037">
            <v>0</v>
          </cell>
          <cell r="K1037">
            <v>0</v>
          </cell>
          <cell r="L1037">
            <v>0</v>
          </cell>
          <cell r="M1037">
            <v>0</v>
          </cell>
          <cell r="N1037">
            <v>0</v>
          </cell>
          <cell r="O1037">
            <v>0</v>
          </cell>
          <cell r="P1037" t="str">
            <v>Not Licensed</v>
          </cell>
          <cell r="Q1037">
            <v>0</v>
          </cell>
          <cell r="R1037">
            <v>0</v>
          </cell>
        </row>
        <row r="1038">
          <cell r="B1038" t="str">
            <v>291011</v>
          </cell>
          <cell r="C1038" t="str">
            <v>Chiropractors</v>
          </cell>
          <cell r="D1038">
            <v>0</v>
          </cell>
          <cell r="E1038" t="str">
            <v>Doctoral or professional degree</v>
          </cell>
          <cell r="F1038" t="str">
            <v>BA+</v>
          </cell>
          <cell r="G1038">
            <v>85479</v>
          </cell>
          <cell r="H1038">
            <v>0</v>
          </cell>
          <cell r="I1038">
            <v>0</v>
          </cell>
          <cell r="J1038">
            <v>0</v>
          </cell>
          <cell r="K1038">
            <v>0</v>
          </cell>
          <cell r="L1038">
            <v>0</v>
          </cell>
          <cell r="M1038">
            <v>0</v>
          </cell>
          <cell r="N1038">
            <v>0</v>
          </cell>
          <cell r="O1038">
            <v>0</v>
          </cell>
          <cell r="P1038" t="str">
            <v>Licensed</v>
          </cell>
          <cell r="Q1038">
            <v>88</v>
          </cell>
          <cell r="R1038" t="str">
            <v xml:space="preserve"> 1,454</v>
          </cell>
        </row>
        <row r="1039">
          <cell r="B1039" t="str">
            <v>291021</v>
          </cell>
          <cell r="C1039" t="str">
            <v>Dentists, General</v>
          </cell>
          <cell r="D1039">
            <v>0</v>
          </cell>
          <cell r="E1039" t="str">
            <v>Doctoral or professional degree</v>
          </cell>
          <cell r="F1039" t="str">
            <v>BA+</v>
          </cell>
          <cell r="G1039">
            <v>120663</v>
          </cell>
          <cell r="H1039">
            <v>4</v>
          </cell>
          <cell r="I1039">
            <v>293</v>
          </cell>
          <cell r="J1039">
            <v>9</v>
          </cell>
          <cell r="K1039">
            <v>10</v>
          </cell>
          <cell r="L1039">
            <v>20</v>
          </cell>
          <cell r="M1039">
            <v>13</v>
          </cell>
          <cell r="N1039">
            <v>0</v>
          </cell>
          <cell r="O1039">
            <v>0</v>
          </cell>
          <cell r="P1039" t="str">
            <v>Not Licensed</v>
          </cell>
          <cell r="Q1039">
            <v>0</v>
          </cell>
          <cell r="R1039">
            <v>0</v>
          </cell>
        </row>
        <row r="1040">
          <cell r="B1040" t="str">
            <v>291022</v>
          </cell>
          <cell r="C1040" t="str">
            <v>Oral and Maxillofacial Surgeons</v>
          </cell>
          <cell r="D1040">
            <v>0</v>
          </cell>
          <cell r="E1040" t="str">
            <v>Doctoral or professional degree</v>
          </cell>
          <cell r="F1040" t="str">
            <v>BA+</v>
          </cell>
          <cell r="G1040">
            <v>0</v>
          </cell>
          <cell r="H1040">
            <v>0</v>
          </cell>
          <cell r="I1040">
            <v>0</v>
          </cell>
          <cell r="J1040">
            <v>0</v>
          </cell>
          <cell r="K1040">
            <v>0</v>
          </cell>
          <cell r="L1040">
            <v>0</v>
          </cell>
          <cell r="M1040">
            <v>0</v>
          </cell>
          <cell r="N1040">
            <v>0</v>
          </cell>
          <cell r="O1040">
            <v>0</v>
          </cell>
          <cell r="P1040" t="str">
            <v>Not Licensed</v>
          </cell>
          <cell r="Q1040">
            <v>0</v>
          </cell>
          <cell r="R1040">
            <v>0</v>
          </cell>
        </row>
        <row r="1041">
          <cell r="B1041" t="str">
            <v>291023</v>
          </cell>
          <cell r="C1041" t="str">
            <v>Orthodontists</v>
          </cell>
          <cell r="D1041">
            <v>0</v>
          </cell>
          <cell r="E1041" t="str">
            <v>Doctoral or professional degree</v>
          </cell>
          <cell r="F1041" t="str">
            <v>BA+</v>
          </cell>
          <cell r="G1041">
            <v>0</v>
          </cell>
          <cell r="H1041">
            <v>0</v>
          </cell>
          <cell r="I1041">
            <v>0</v>
          </cell>
          <cell r="J1041">
            <v>0</v>
          </cell>
          <cell r="K1041">
            <v>0</v>
          </cell>
          <cell r="L1041">
            <v>0</v>
          </cell>
          <cell r="M1041">
            <v>0</v>
          </cell>
          <cell r="N1041">
            <v>0</v>
          </cell>
          <cell r="O1041">
            <v>0</v>
          </cell>
          <cell r="P1041" t="str">
            <v>Not Licensed</v>
          </cell>
          <cell r="Q1041">
            <v>0</v>
          </cell>
          <cell r="R1041">
            <v>0</v>
          </cell>
        </row>
        <row r="1042">
          <cell r="B1042" t="str">
            <v>291024</v>
          </cell>
          <cell r="C1042" t="str">
            <v>Prosthodontists</v>
          </cell>
          <cell r="D1042">
            <v>0</v>
          </cell>
          <cell r="E1042">
            <v>0</v>
          </cell>
          <cell r="F1042">
            <v>0</v>
          </cell>
          <cell r="G1042">
            <v>0</v>
          </cell>
          <cell r="H1042">
            <v>0</v>
          </cell>
          <cell r="I1042">
            <v>0</v>
          </cell>
          <cell r="J1042">
            <v>0</v>
          </cell>
          <cell r="K1042">
            <v>0</v>
          </cell>
          <cell r="L1042">
            <v>0</v>
          </cell>
          <cell r="M1042">
            <v>0</v>
          </cell>
          <cell r="N1042">
            <v>0</v>
          </cell>
          <cell r="O1042">
            <v>0</v>
          </cell>
          <cell r="P1042" t="str">
            <v>Not Licensed</v>
          </cell>
          <cell r="Q1042">
            <v>0</v>
          </cell>
          <cell r="R1042">
            <v>0</v>
          </cell>
        </row>
        <row r="1043">
          <cell r="B1043" t="str">
            <v>291031</v>
          </cell>
          <cell r="C1043" t="str">
            <v>Dietitians and Nutritionists</v>
          </cell>
          <cell r="D1043">
            <v>0</v>
          </cell>
          <cell r="E1043" t="str">
            <v>Bachelor's degree</v>
          </cell>
          <cell r="F1043" t="str">
            <v>BA+</v>
          </cell>
          <cell r="G1043">
            <v>67851</v>
          </cell>
          <cell r="H1043">
            <v>0</v>
          </cell>
          <cell r="I1043">
            <v>0</v>
          </cell>
          <cell r="J1043">
            <v>0</v>
          </cell>
          <cell r="K1043">
            <v>0</v>
          </cell>
          <cell r="L1043">
            <v>35</v>
          </cell>
          <cell r="M1043">
            <v>35</v>
          </cell>
          <cell r="N1043">
            <v>0</v>
          </cell>
          <cell r="O1043">
            <v>0</v>
          </cell>
          <cell r="P1043" t="str">
            <v>Licensed</v>
          </cell>
          <cell r="Q1043">
            <v>65</v>
          </cell>
          <cell r="R1043" t="str">
            <v xml:space="preserve"> 2,429</v>
          </cell>
        </row>
        <row r="1044">
          <cell r="B1044" t="str">
            <v>291041</v>
          </cell>
          <cell r="C1044" t="str">
            <v>Optometrists</v>
          </cell>
          <cell r="D1044">
            <v>0</v>
          </cell>
          <cell r="E1044" t="str">
            <v>Doctoral or professional degree</v>
          </cell>
          <cell r="F1044" t="str">
            <v>BA+</v>
          </cell>
          <cell r="G1044">
            <v>60694</v>
          </cell>
          <cell r="H1044">
            <v>0</v>
          </cell>
          <cell r="I1044">
            <v>0</v>
          </cell>
          <cell r="J1044">
            <v>0</v>
          </cell>
          <cell r="K1044">
            <v>0</v>
          </cell>
          <cell r="L1044">
            <v>1</v>
          </cell>
          <cell r="M1044">
            <v>1</v>
          </cell>
          <cell r="N1044">
            <v>0</v>
          </cell>
          <cell r="O1044">
            <v>0</v>
          </cell>
          <cell r="P1044" t="str">
            <v>Licensed</v>
          </cell>
          <cell r="Q1044">
            <v>44</v>
          </cell>
          <cell r="R1044" t="str">
            <v xml:space="preserve"> 1,165</v>
          </cell>
        </row>
        <row r="1045">
          <cell r="B1045" t="str">
            <v>291051</v>
          </cell>
          <cell r="C1045" t="str">
            <v>Pharmacists</v>
          </cell>
          <cell r="D1045">
            <v>0</v>
          </cell>
          <cell r="E1045" t="str">
            <v>Doctoral or professional degree</v>
          </cell>
          <cell r="F1045" t="str">
            <v>BA+</v>
          </cell>
          <cell r="G1045">
            <v>130258</v>
          </cell>
          <cell r="H1045">
            <v>4</v>
          </cell>
          <cell r="I1045">
            <v>334</v>
          </cell>
          <cell r="J1045">
            <v>14</v>
          </cell>
          <cell r="K1045">
            <v>16</v>
          </cell>
          <cell r="L1045">
            <v>48</v>
          </cell>
          <cell r="M1045">
            <v>26</v>
          </cell>
          <cell r="N1045">
            <v>0</v>
          </cell>
          <cell r="O1045">
            <v>0</v>
          </cell>
          <cell r="P1045" t="str">
            <v>Not Licensed</v>
          </cell>
          <cell r="Q1045">
            <v>0</v>
          </cell>
          <cell r="R1045">
            <v>0</v>
          </cell>
        </row>
        <row r="1046">
          <cell r="B1046" t="str">
            <v>291061</v>
          </cell>
          <cell r="C1046" t="str">
            <v>Anesthesiologists</v>
          </cell>
          <cell r="D1046">
            <v>0</v>
          </cell>
          <cell r="E1046" t="str">
            <v>Doctoral or professional degree</v>
          </cell>
          <cell r="F1046" t="str">
            <v>BA+</v>
          </cell>
          <cell r="G1046">
            <v>70897</v>
          </cell>
          <cell r="H1046">
            <v>0</v>
          </cell>
          <cell r="I1046">
            <v>0</v>
          </cell>
          <cell r="J1046">
            <v>0</v>
          </cell>
          <cell r="K1046">
            <v>0</v>
          </cell>
          <cell r="L1046">
            <v>6</v>
          </cell>
          <cell r="M1046">
            <v>6</v>
          </cell>
          <cell r="N1046">
            <v>0</v>
          </cell>
          <cell r="O1046">
            <v>0</v>
          </cell>
          <cell r="P1046" t="str">
            <v>Not Licensed</v>
          </cell>
          <cell r="Q1046">
            <v>0</v>
          </cell>
          <cell r="R1046">
            <v>0</v>
          </cell>
        </row>
        <row r="1047">
          <cell r="B1047" t="str">
            <v>291062</v>
          </cell>
          <cell r="C1047" t="str">
            <v>Family and General Practitioners</v>
          </cell>
          <cell r="D1047">
            <v>0</v>
          </cell>
          <cell r="E1047" t="str">
            <v>Doctoral or professional degree</v>
          </cell>
          <cell r="F1047" t="str">
            <v>BA+</v>
          </cell>
          <cell r="G1047">
            <v>198423</v>
          </cell>
          <cell r="H1047">
            <v>0</v>
          </cell>
          <cell r="I1047">
            <v>0</v>
          </cell>
          <cell r="J1047">
            <v>0</v>
          </cell>
          <cell r="K1047">
            <v>0</v>
          </cell>
          <cell r="L1047">
            <v>15</v>
          </cell>
          <cell r="M1047">
            <v>15</v>
          </cell>
          <cell r="N1047">
            <v>0</v>
          </cell>
          <cell r="O1047">
            <v>0</v>
          </cell>
          <cell r="P1047" t="str">
            <v>Not Licensed</v>
          </cell>
          <cell r="Q1047">
            <v>0</v>
          </cell>
          <cell r="R1047">
            <v>0</v>
          </cell>
        </row>
        <row r="1048">
          <cell r="B1048" t="str">
            <v>291063</v>
          </cell>
          <cell r="C1048" t="str">
            <v>Internists, General</v>
          </cell>
          <cell r="D1048">
            <v>0</v>
          </cell>
          <cell r="E1048" t="str">
            <v>Doctoral or professional degree</v>
          </cell>
          <cell r="F1048" t="str">
            <v>BA+</v>
          </cell>
          <cell r="G1048">
            <v>0</v>
          </cell>
          <cell r="H1048">
            <v>0</v>
          </cell>
          <cell r="I1048">
            <v>0</v>
          </cell>
          <cell r="J1048">
            <v>0</v>
          </cell>
          <cell r="K1048">
            <v>0</v>
          </cell>
          <cell r="L1048">
            <v>33</v>
          </cell>
          <cell r="M1048">
            <v>33</v>
          </cell>
          <cell r="N1048">
            <v>0</v>
          </cell>
          <cell r="O1048">
            <v>0</v>
          </cell>
          <cell r="P1048" t="str">
            <v>Not Licensed</v>
          </cell>
          <cell r="Q1048">
            <v>0</v>
          </cell>
          <cell r="R1048">
            <v>0</v>
          </cell>
        </row>
        <row r="1049">
          <cell r="B1049" t="str">
            <v>291064</v>
          </cell>
          <cell r="C1049" t="str">
            <v>Obstetricians and Gynecologists</v>
          </cell>
          <cell r="D1049">
            <v>0</v>
          </cell>
          <cell r="E1049" t="str">
            <v>Doctoral or professional degree</v>
          </cell>
          <cell r="F1049" t="str">
            <v>BA+</v>
          </cell>
          <cell r="G1049">
            <v>0</v>
          </cell>
          <cell r="H1049">
            <v>0</v>
          </cell>
          <cell r="I1049">
            <v>0</v>
          </cell>
          <cell r="J1049">
            <v>0</v>
          </cell>
          <cell r="K1049">
            <v>0</v>
          </cell>
          <cell r="L1049">
            <v>6</v>
          </cell>
          <cell r="M1049">
            <v>6</v>
          </cell>
          <cell r="N1049">
            <v>0</v>
          </cell>
          <cell r="O1049">
            <v>0</v>
          </cell>
          <cell r="P1049" t="str">
            <v>Not Licensed</v>
          </cell>
          <cell r="Q1049">
            <v>0</v>
          </cell>
          <cell r="R1049">
            <v>0</v>
          </cell>
        </row>
        <row r="1050">
          <cell r="B1050" t="str">
            <v>291065</v>
          </cell>
          <cell r="C1050" t="str">
            <v>Pediatricians, General</v>
          </cell>
          <cell r="D1050">
            <v>0</v>
          </cell>
          <cell r="E1050" t="str">
            <v>Doctoral or professional degree</v>
          </cell>
          <cell r="F1050" t="str">
            <v>BA+</v>
          </cell>
          <cell r="G1050">
            <v>0</v>
          </cell>
          <cell r="H1050">
            <v>0</v>
          </cell>
          <cell r="I1050">
            <v>0</v>
          </cell>
          <cell r="J1050">
            <v>0</v>
          </cell>
          <cell r="K1050">
            <v>0</v>
          </cell>
          <cell r="L1050">
            <v>0</v>
          </cell>
          <cell r="M1050">
            <v>0</v>
          </cell>
          <cell r="N1050">
            <v>0</v>
          </cell>
          <cell r="O1050">
            <v>0</v>
          </cell>
          <cell r="P1050" t="str">
            <v>Not Licensed</v>
          </cell>
          <cell r="Q1050">
            <v>0</v>
          </cell>
          <cell r="R1050">
            <v>0</v>
          </cell>
        </row>
        <row r="1051">
          <cell r="B1051" t="str">
            <v>291066</v>
          </cell>
          <cell r="C1051" t="str">
            <v>Psychiatrists</v>
          </cell>
          <cell r="D1051">
            <v>0</v>
          </cell>
          <cell r="E1051" t="str">
            <v>Doctoral or professional degree</v>
          </cell>
          <cell r="F1051" t="str">
            <v>BA+</v>
          </cell>
          <cell r="G1051">
            <v>0</v>
          </cell>
          <cell r="H1051">
            <v>0</v>
          </cell>
          <cell r="I1051">
            <v>0</v>
          </cell>
          <cell r="J1051">
            <v>0</v>
          </cell>
          <cell r="K1051">
            <v>0</v>
          </cell>
          <cell r="L1051">
            <v>15</v>
          </cell>
          <cell r="M1051">
            <v>15</v>
          </cell>
          <cell r="N1051">
            <v>0</v>
          </cell>
          <cell r="O1051">
            <v>0</v>
          </cell>
          <cell r="P1051" t="str">
            <v>Not Licensed</v>
          </cell>
          <cell r="Q1051">
            <v>0</v>
          </cell>
          <cell r="R1051">
            <v>0</v>
          </cell>
        </row>
        <row r="1052">
          <cell r="B1052" t="str">
            <v>291067</v>
          </cell>
          <cell r="C1052" t="str">
            <v>Surgeons</v>
          </cell>
          <cell r="D1052">
            <v>0</v>
          </cell>
          <cell r="E1052" t="str">
            <v>Doctoral or professional degree</v>
          </cell>
          <cell r="F1052" t="str">
            <v>BA+</v>
          </cell>
          <cell r="G1052">
            <v>0</v>
          </cell>
          <cell r="H1052">
            <v>0</v>
          </cell>
          <cell r="I1052">
            <v>0</v>
          </cell>
          <cell r="J1052">
            <v>0</v>
          </cell>
          <cell r="K1052">
            <v>0</v>
          </cell>
          <cell r="L1052">
            <v>2</v>
          </cell>
          <cell r="M1052">
            <v>2</v>
          </cell>
          <cell r="N1052">
            <v>0</v>
          </cell>
          <cell r="O1052">
            <v>0</v>
          </cell>
          <cell r="P1052" t="str">
            <v>Not Licensed</v>
          </cell>
          <cell r="Q1052">
            <v>0</v>
          </cell>
          <cell r="R1052">
            <v>0</v>
          </cell>
        </row>
        <row r="1053">
          <cell r="B1053" t="str">
            <v>291071</v>
          </cell>
          <cell r="C1053" t="str">
            <v>Physician Assistants</v>
          </cell>
          <cell r="D1053">
            <v>0</v>
          </cell>
          <cell r="E1053" t="str">
            <v>Master's degree</v>
          </cell>
          <cell r="F1053" t="str">
            <v>BA+</v>
          </cell>
          <cell r="G1053">
            <v>116943</v>
          </cell>
          <cell r="H1053">
            <v>0</v>
          </cell>
          <cell r="I1053">
            <v>0</v>
          </cell>
          <cell r="J1053">
            <v>0</v>
          </cell>
          <cell r="K1053">
            <v>0</v>
          </cell>
          <cell r="L1053">
            <v>24</v>
          </cell>
          <cell r="M1053">
            <v>24</v>
          </cell>
          <cell r="N1053">
            <v>0</v>
          </cell>
          <cell r="O1053">
            <v>0</v>
          </cell>
          <cell r="P1053" t="str">
            <v>Licensed</v>
          </cell>
          <cell r="Q1053">
            <v>25</v>
          </cell>
          <cell r="R1053">
            <v>857</v>
          </cell>
        </row>
        <row r="1054">
          <cell r="B1054" t="str">
            <v>291081</v>
          </cell>
          <cell r="C1054" t="str">
            <v>Podiatrists</v>
          </cell>
          <cell r="D1054">
            <v>0</v>
          </cell>
          <cell r="E1054" t="str">
            <v>Doctoral or professional degree</v>
          </cell>
          <cell r="F1054" t="str">
            <v>BA+</v>
          </cell>
          <cell r="G1054">
            <v>0</v>
          </cell>
          <cell r="H1054">
            <v>0</v>
          </cell>
          <cell r="I1054">
            <v>0</v>
          </cell>
          <cell r="J1054">
            <v>0</v>
          </cell>
          <cell r="K1054">
            <v>0</v>
          </cell>
          <cell r="L1054">
            <v>0</v>
          </cell>
          <cell r="M1054">
            <v>0</v>
          </cell>
          <cell r="N1054">
            <v>0</v>
          </cell>
          <cell r="O1054">
            <v>0</v>
          </cell>
          <cell r="P1054" t="str">
            <v>Licensed</v>
          </cell>
          <cell r="Q1054">
            <v>14</v>
          </cell>
          <cell r="R1054">
            <v>395</v>
          </cell>
        </row>
        <row r="1055">
          <cell r="B1055" t="str">
            <v>291122</v>
          </cell>
          <cell r="C1055" t="str">
            <v>Occupational Therapists</v>
          </cell>
          <cell r="D1055">
            <v>0</v>
          </cell>
          <cell r="E1055" t="str">
            <v>Master's degree</v>
          </cell>
          <cell r="F1055" t="str">
            <v>BA+</v>
          </cell>
          <cell r="G1055">
            <v>87014</v>
          </cell>
          <cell r="H1055">
            <v>4</v>
          </cell>
          <cell r="I1055">
            <v>202</v>
          </cell>
          <cell r="J1055">
            <v>13</v>
          </cell>
          <cell r="K1055">
            <v>12</v>
          </cell>
          <cell r="L1055">
            <v>84</v>
          </cell>
          <cell r="M1055">
            <v>36</v>
          </cell>
          <cell r="N1055">
            <v>0</v>
          </cell>
          <cell r="O1055">
            <v>0</v>
          </cell>
          <cell r="P1055" t="str">
            <v>Licensed</v>
          </cell>
          <cell r="Q1055">
            <v>208</v>
          </cell>
          <cell r="R1055" t="str">
            <v xml:space="preserve"> 5,183</v>
          </cell>
        </row>
        <row r="1056">
          <cell r="B1056" t="str">
            <v>291123</v>
          </cell>
          <cell r="C1056" t="str">
            <v>Physical Therapists</v>
          </cell>
          <cell r="D1056">
            <v>0</v>
          </cell>
          <cell r="E1056" t="str">
            <v>Doctoral or professional degree</v>
          </cell>
          <cell r="F1056" t="str">
            <v>BA+</v>
          </cell>
          <cell r="G1056">
            <v>93365</v>
          </cell>
          <cell r="H1056">
            <v>5</v>
          </cell>
          <cell r="I1056">
            <v>333</v>
          </cell>
          <cell r="J1056">
            <v>20</v>
          </cell>
          <cell r="K1056">
            <v>19</v>
          </cell>
          <cell r="L1056">
            <v>348</v>
          </cell>
          <cell r="M1056">
            <v>129</v>
          </cell>
          <cell r="N1056">
            <v>0</v>
          </cell>
          <cell r="O1056">
            <v>0</v>
          </cell>
          <cell r="P1056" t="str">
            <v>Licensed</v>
          </cell>
          <cell r="Q1056">
            <v>386</v>
          </cell>
          <cell r="R1056" t="str">
            <v xml:space="preserve"> 8,347</v>
          </cell>
        </row>
        <row r="1057">
          <cell r="B1057" t="str">
            <v>291124</v>
          </cell>
          <cell r="C1057" t="str">
            <v>Radiation Therapists</v>
          </cell>
          <cell r="D1057">
            <v>0</v>
          </cell>
          <cell r="E1057" t="str">
            <v>Associate's degree</v>
          </cell>
          <cell r="F1057" t="str">
            <v>Sub-BA</v>
          </cell>
          <cell r="G1057">
            <v>0</v>
          </cell>
          <cell r="H1057">
            <v>0</v>
          </cell>
          <cell r="I1057">
            <v>0</v>
          </cell>
          <cell r="J1057">
            <v>0</v>
          </cell>
          <cell r="K1057">
            <v>0</v>
          </cell>
          <cell r="L1057">
            <v>2</v>
          </cell>
          <cell r="M1057">
            <v>2</v>
          </cell>
          <cell r="N1057">
            <v>0</v>
          </cell>
          <cell r="O1057">
            <v>0</v>
          </cell>
          <cell r="P1057" t="str">
            <v>Not Licensed</v>
          </cell>
          <cell r="Q1057">
            <v>0</v>
          </cell>
          <cell r="R1057">
            <v>0</v>
          </cell>
        </row>
        <row r="1058">
          <cell r="B1058" t="str">
            <v>291125</v>
          </cell>
          <cell r="C1058" t="str">
            <v>Recreational Therapists</v>
          </cell>
          <cell r="D1058">
            <v>0</v>
          </cell>
          <cell r="E1058" t="str">
            <v>Bachelor's degree</v>
          </cell>
          <cell r="F1058" t="str">
            <v>BA+</v>
          </cell>
          <cell r="G1058">
            <v>36168</v>
          </cell>
          <cell r="H1058">
            <v>0</v>
          </cell>
          <cell r="I1058">
            <v>0</v>
          </cell>
          <cell r="J1058">
            <v>0</v>
          </cell>
          <cell r="K1058">
            <v>0</v>
          </cell>
          <cell r="L1058">
            <v>4</v>
          </cell>
          <cell r="M1058">
            <v>4</v>
          </cell>
          <cell r="N1058">
            <v>0</v>
          </cell>
          <cell r="O1058">
            <v>0</v>
          </cell>
          <cell r="P1058" t="str">
            <v>Not Licensed</v>
          </cell>
          <cell r="Q1058">
            <v>0</v>
          </cell>
          <cell r="R1058">
            <v>0</v>
          </cell>
        </row>
        <row r="1059">
          <cell r="B1059" t="str">
            <v>291126</v>
          </cell>
          <cell r="C1059" t="str">
            <v>Respiratory Therapists</v>
          </cell>
          <cell r="D1059">
            <v>0</v>
          </cell>
          <cell r="E1059" t="str">
            <v>Associate's degree</v>
          </cell>
          <cell r="F1059" t="str">
            <v>Sub-BA</v>
          </cell>
          <cell r="G1059">
            <v>76499</v>
          </cell>
          <cell r="H1059">
            <v>0</v>
          </cell>
          <cell r="I1059">
            <v>0</v>
          </cell>
          <cell r="J1059">
            <v>0</v>
          </cell>
          <cell r="K1059">
            <v>0</v>
          </cell>
          <cell r="L1059">
            <v>4</v>
          </cell>
          <cell r="M1059">
            <v>4</v>
          </cell>
          <cell r="N1059">
            <v>0</v>
          </cell>
          <cell r="O1059">
            <v>0</v>
          </cell>
          <cell r="P1059" t="str">
            <v>Not Licensed</v>
          </cell>
          <cell r="Q1059">
            <v>0</v>
          </cell>
          <cell r="R1059">
            <v>0</v>
          </cell>
        </row>
        <row r="1060">
          <cell r="B1060" t="str">
            <v>291127</v>
          </cell>
          <cell r="C1060" t="str">
            <v>Speech-Language Pathologists</v>
          </cell>
          <cell r="D1060">
            <v>0</v>
          </cell>
          <cell r="E1060" t="str">
            <v>Master's degree</v>
          </cell>
          <cell r="F1060" t="str">
            <v>BA+</v>
          </cell>
          <cell r="G1060">
            <v>85455</v>
          </cell>
          <cell r="H1060">
            <v>4</v>
          </cell>
          <cell r="I1060">
            <v>125</v>
          </cell>
          <cell r="J1060">
            <v>7</v>
          </cell>
          <cell r="K1060">
            <v>7</v>
          </cell>
          <cell r="L1060">
            <v>79</v>
          </cell>
          <cell r="M1060">
            <v>31</v>
          </cell>
          <cell r="N1060">
            <v>0</v>
          </cell>
          <cell r="O1060">
            <v>0</v>
          </cell>
          <cell r="P1060" t="str">
            <v>Licensed</v>
          </cell>
          <cell r="Q1060">
            <v>182</v>
          </cell>
          <cell r="R1060" t="str">
            <v xml:space="preserve"> 5,023</v>
          </cell>
        </row>
        <row r="1061">
          <cell r="B1061" t="str">
            <v>291128</v>
          </cell>
          <cell r="C1061" t="str">
            <v>Exercise Physiologists</v>
          </cell>
          <cell r="D1061">
            <v>0</v>
          </cell>
          <cell r="E1061" t="str">
            <v>Bachelor's degree</v>
          </cell>
          <cell r="F1061" t="str">
            <v>BA+</v>
          </cell>
          <cell r="G1061">
            <v>0</v>
          </cell>
          <cell r="H1061">
            <v>0</v>
          </cell>
          <cell r="I1061">
            <v>0</v>
          </cell>
          <cell r="J1061">
            <v>0</v>
          </cell>
          <cell r="K1061">
            <v>0</v>
          </cell>
          <cell r="L1061">
            <v>3</v>
          </cell>
          <cell r="M1061">
            <v>3</v>
          </cell>
          <cell r="N1061">
            <v>0</v>
          </cell>
          <cell r="O1061">
            <v>0</v>
          </cell>
          <cell r="P1061" t="str">
            <v>Not Licensed</v>
          </cell>
          <cell r="Q1061">
            <v>0</v>
          </cell>
          <cell r="R1061">
            <v>0</v>
          </cell>
        </row>
        <row r="1062">
          <cell r="B1062" t="str">
            <v>291131</v>
          </cell>
          <cell r="C1062" t="str">
            <v>Veterinarians</v>
          </cell>
          <cell r="D1062">
            <v>0</v>
          </cell>
          <cell r="E1062" t="str">
            <v>Doctoral or professional degree</v>
          </cell>
          <cell r="F1062" t="str">
            <v>BA+</v>
          </cell>
          <cell r="G1062">
            <v>96717</v>
          </cell>
          <cell r="H1062">
            <v>0</v>
          </cell>
          <cell r="I1062">
            <v>0</v>
          </cell>
          <cell r="J1062">
            <v>0</v>
          </cell>
          <cell r="K1062">
            <v>0</v>
          </cell>
          <cell r="L1062">
            <v>9</v>
          </cell>
          <cell r="M1062">
            <v>9</v>
          </cell>
          <cell r="N1062">
            <v>0</v>
          </cell>
          <cell r="O1062">
            <v>0</v>
          </cell>
          <cell r="P1062" t="str">
            <v>Licensed</v>
          </cell>
          <cell r="Q1062">
            <v>132</v>
          </cell>
          <cell r="R1062" t="str">
            <v xml:space="preserve"> 2,380</v>
          </cell>
        </row>
        <row r="1063">
          <cell r="B1063" t="str">
            <v>291141</v>
          </cell>
          <cell r="C1063" t="str">
            <v>Registered Nurses</v>
          </cell>
          <cell r="D1063">
            <v>0</v>
          </cell>
          <cell r="E1063" t="str">
            <v>Bachelor's degree</v>
          </cell>
          <cell r="F1063" t="str">
            <v>BA+</v>
          </cell>
          <cell r="G1063">
            <v>77234</v>
          </cell>
          <cell r="H1063">
            <v>5</v>
          </cell>
          <cell r="I1063">
            <v>2592</v>
          </cell>
          <cell r="J1063">
            <v>160</v>
          </cell>
          <cell r="K1063">
            <v>169</v>
          </cell>
          <cell r="L1063">
            <v>1017</v>
          </cell>
          <cell r="M1063">
            <v>449</v>
          </cell>
          <cell r="N1063">
            <v>0</v>
          </cell>
          <cell r="O1063">
            <v>0</v>
          </cell>
          <cell r="P1063" t="str">
            <v>Not Licensed</v>
          </cell>
          <cell r="Q1063">
            <v>0</v>
          </cell>
          <cell r="R1063">
            <v>0</v>
          </cell>
        </row>
        <row r="1064">
          <cell r="B1064" t="str">
            <v>291151</v>
          </cell>
          <cell r="C1064" t="str">
            <v>Nurse Anesthetists</v>
          </cell>
          <cell r="D1064">
            <v>0</v>
          </cell>
          <cell r="E1064" t="str">
            <v>Master's degree</v>
          </cell>
          <cell r="F1064" t="str">
            <v>BA+</v>
          </cell>
          <cell r="G1064">
            <v>0</v>
          </cell>
          <cell r="H1064">
            <v>0</v>
          </cell>
          <cell r="I1064">
            <v>0</v>
          </cell>
          <cell r="J1064">
            <v>0</v>
          </cell>
          <cell r="K1064">
            <v>0</v>
          </cell>
          <cell r="L1064">
            <v>5</v>
          </cell>
          <cell r="M1064">
            <v>5</v>
          </cell>
          <cell r="N1064">
            <v>0</v>
          </cell>
          <cell r="O1064">
            <v>0</v>
          </cell>
          <cell r="P1064" t="str">
            <v>Not Licensed</v>
          </cell>
          <cell r="Q1064">
            <v>0</v>
          </cell>
          <cell r="R1064">
            <v>0</v>
          </cell>
        </row>
        <row r="1065">
          <cell r="B1065" t="str">
            <v>291161</v>
          </cell>
          <cell r="C1065" t="str">
            <v>Nurse Midwives</v>
          </cell>
          <cell r="D1065">
            <v>0</v>
          </cell>
          <cell r="E1065" t="str">
            <v>Master's degree</v>
          </cell>
          <cell r="F1065" t="str">
            <v>BA+</v>
          </cell>
          <cell r="G1065">
            <v>0</v>
          </cell>
          <cell r="H1065">
            <v>0</v>
          </cell>
          <cell r="I1065">
            <v>0</v>
          </cell>
          <cell r="J1065">
            <v>0</v>
          </cell>
          <cell r="K1065">
            <v>0</v>
          </cell>
          <cell r="L1065">
            <v>1</v>
          </cell>
          <cell r="M1065">
            <v>1</v>
          </cell>
          <cell r="N1065">
            <v>0</v>
          </cell>
          <cell r="O1065">
            <v>0</v>
          </cell>
          <cell r="P1065" t="str">
            <v>Not Licensed</v>
          </cell>
          <cell r="Q1065">
            <v>0</v>
          </cell>
          <cell r="R1065">
            <v>0</v>
          </cell>
        </row>
        <row r="1066">
          <cell r="B1066" t="str">
            <v>291171</v>
          </cell>
          <cell r="C1066" t="str">
            <v>Nurse Practitioners</v>
          </cell>
          <cell r="D1066">
            <v>0</v>
          </cell>
          <cell r="E1066" t="str">
            <v>Master's degree</v>
          </cell>
          <cell r="F1066" t="str">
            <v>BA+</v>
          </cell>
          <cell r="G1066">
            <v>106926</v>
          </cell>
          <cell r="H1066">
            <v>5</v>
          </cell>
          <cell r="I1066">
            <v>180</v>
          </cell>
          <cell r="J1066">
            <v>14</v>
          </cell>
          <cell r="K1066">
            <v>13</v>
          </cell>
          <cell r="L1066">
            <v>90</v>
          </cell>
          <cell r="M1066">
            <v>39</v>
          </cell>
          <cell r="N1066">
            <v>0</v>
          </cell>
          <cell r="O1066">
            <v>0</v>
          </cell>
          <cell r="P1066" t="str">
            <v>Not Licensed</v>
          </cell>
          <cell r="Q1066">
            <v>0</v>
          </cell>
          <cell r="R1066">
            <v>0</v>
          </cell>
        </row>
        <row r="1067">
          <cell r="B1067" t="str">
            <v>291181</v>
          </cell>
          <cell r="C1067" t="str">
            <v>Audiologists</v>
          </cell>
          <cell r="D1067">
            <v>0</v>
          </cell>
          <cell r="E1067" t="str">
            <v>Doctoral or professional degree</v>
          </cell>
          <cell r="F1067" t="str">
            <v>BA+</v>
          </cell>
          <cell r="G1067">
            <v>0</v>
          </cell>
          <cell r="H1067">
            <v>0</v>
          </cell>
          <cell r="I1067">
            <v>0</v>
          </cell>
          <cell r="J1067">
            <v>0</v>
          </cell>
          <cell r="K1067">
            <v>0</v>
          </cell>
          <cell r="L1067">
            <v>2</v>
          </cell>
          <cell r="M1067">
            <v>2</v>
          </cell>
          <cell r="N1067">
            <v>0</v>
          </cell>
          <cell r="O1067">
            <v>0</v>
          </cell>
          <cell r="P1067" t="str">
            <v>Licensed</v>
          </cell>
          <cell r="Q1067">
            <v>15</v>
          </cell>
          <cell r="R1067">
            <v>488</v>
          </cell>
        </row>
        <row r="1068">
          <cell r="B1068" t="str">
            <v>292011</v>
          </cell>
          <cell r="C1068" t="str">
            <v>Medical and Clinical Laboratory Technologists</v>
          </cell>
          <cell r="D1068">
            <v>0</v>
          </cell>
          <cell r="E1068">
            <v>0</v>
          </cell>
          <cell r="F1068">
            <v>0</v>
          </cell>
          <cell r="G1068">
            <v>78770</v>
          </cell>
          <cell r="H1068">
            <v>0</v>
          </cell>
          <cell r="I1068">
            <v>0</v>
          </cell>
          <cell r="J1068">
            <v>0</v>
          </cell>
          <cell r="K1068">
            <v>0</v>
          </cell>
          <cell r="L1068">
            <v>27</v>
          </cell>
          <cell r="M1068">
            <v>27</v>
          </cell>
          <cell r="N1068">
            <v>0</v>
          </cell>
          <cell r="O1068">
            <v>0</v>
          </cell>
          <cell r="P1068" t="str">
            <v>Not Licensed</v>
          </cell>
          <cell r="Q1068">
            <v>0</v>
          </cell>
          <cell r="R1068">
            <v>0</v>
          </cell>
        </row>
        <row r="1069">
          <cell r="B1069" t="str">
            <v>292012</v>
          </cell>
          <cell r="C1069" t="str">
            <v>Medical and Clinical Laboratory Technicians</v>
          </cell>
          <cell r="D1069">
            <v>0</v>
          </cell>
          <cell r="E1069">
            <v>0</v>
          </cell>
          <cell r="F1069">
            <v>0</v>
          </cell>
          <cell r="G1069">
            <v>0</v>
          </cell>
          <cell r="H1069">
            <v>0</v>
          </cell>
          <cell r="I1069">
            <v>0</v>
          </cell>
          <cell r="J1069">
            <v>0</v>
          </cell>
          <cell r="K1069">
            <v>0</v>
          </cell>
          <cell r="L1069">
            <v>51</v>
          </cell>
          <cell r="M1069">
            <v>51</v>
          </cell>
          <cell r="N1069">
            <v>0</v>
          </cell>
          <cell r="O1069">
            <v>0</v>
          </cell>
          <cell r="P1069" t="str">
            <v>Not Licensed</v>
          </cell>
          <cell r="Q1069">
            <v>0</v>
          </cell>
          <cell r="R1069">
            <v>0</v>
          </cell>
        </row>
        <row r="1070">
          <cell r="B1070" t="str">
            <v>292021</v>
          </cell>
          <cell r="C1070" t="str">
            <v>Dental Hygienists</v>
          </cell>
          <cell r="D1070">
            <v>0</v>
          </cell>
          <cell r="E1070" t="str">
            <v>Associate's degree</v>
          </cell>
          <cell r="F1070" t="str">
            <v>Sub-BA</v>
          </cell>
          <cell r="G1070">
            <v>80759</v>
          </cell>
          <cell r="H1070">
            <v>4</v>
          </cell>
          <cell r="I1070">
            <v>415</v>
          </cell>
          <cell r="J1070">
            <v>26</v>
          </cell>
          <cell r="K1070">
            <v>28</v>
          </cell>
          <cell r="L1070">
            <v>6</v>
          </cell>
          <cell r="M1070">
            <v>20</v>
          </cell>
          <cell r="N1070">
            <v>0</v>
          </cell>
          <cell r="O1070">
            <v>0</v>
          </cell>
          <cell r="P1070" t="str">
            <v>Not Licensed</v>
          </cell>
          <cell r="Q1070">
            <v>0</v>
          </cell>
          <cell r="R1070">
            <v>0</v>
          </cell>
        </row>
        <row r="1071">
          <cell r="B1071" t="str">
            <v>292031</v>
          </cell>
          <cell r="C1071" t="str">
            <v>Cardiovascular Technologists and Technicians</v>
          </cell>
          <cell r="D1071">
            <v>0</v>
          </cell>
          <cell r="E1071" t="str">
            <v>Associate's degree</v>
          </cell>
          <cell r="F1071" t="str">
            <v>Sub-BA</v>
          </cell>
          <cell r="G1071">
            <v>0</v>
          </cell>
          <cell r="H1071">
            <v>0</v>
          </cell>
          <cell r="I1071">
            <v>0</v>
          </cell>
          <cell r="J1071">
            <v>0</v>
          </cell>
          <cell r="K1071">
            <v>0</v>
          </cell>
          <cell r="L1071">
            <v>8</v>
          </cell>
          <cell r="M1071">
            <v>8</v>
          </cell>
          <cell r="N1071">
            <v>0</v>
          </cell>
          <cell r="O1071">
            <v>0</v>
          </cell>
          <cell r="P1071" t="str">
            <v>Not Licensed</v>
          </cell>
          <cell r="Q1071">
            <v>0</v>
          </cell>
          <cell r="R1071">
            <v>0</v>
          </cell>
        </row>
        <row r="1072">
          <cell r="B1072" t="str">
            <v>292032</v>
          </cell>
          <cell r="C1072" t="str">
            <v>Diagnostic Medical Sonographers</v>
          </cell>
          <cell r="D1072">
            <v>0</v>
          </cell>
          <cell r="E1072" t="str">
            <v>Associate's degree</v>
          </cell>
          <cell r="F1072" t="str">
            <v>Sub-BA</v>
          </cell>
          <cell r="G1072">
            <v>0</v>
          </cell>
          <cell r="H1072">
            <v>0</v>
          </cell>
          <cell r="I1072">
            <v>463</v>
          </cell>
          <cell r="J1072">
            <v>28</v>
          </cell>
          <cell r="K1072">
            <v>34</v>
          </cell>
          <cell r="L1072">
            <v>32</v>
          </cell>
          <cell r="M1072">
            <v>31</v>
          </cell>
          <cell r="N1072">
            <v>0</v>
          </cell>
          <cell r="O1072">
            <v>0</v>
          </cell>
          <cell r="P1072" t="str">
            <v>Not Licensed</v>
          </cell>
          <cell r="Q1072">
            <v>0</v>
          </cell>
          <cell r="R1072">
            <v>0</v>
          </cell>
        </row>
        <row r="1073">
          <cell r="B1073" t="str">
            <v>292033</v>
          </cell>
          <cell r="C1073" t="str">
            <v>Nuclear Medicine Technologists</v>
          </cell>
          <cell r="D1073">
            <v>0</v>
          </cell>
          <cell r="E1073" t="str">
            <v>Associate's degree</v>
          </cell>
          <cell r="F1073" t="str">
            <v>Sub-BA</v>
          </cell>
          <cell r="G1073">
            <v>87124</v>
          </cell>
          <cell r="H1073">
            <v>0</v>
          </cell>
          <cell r="I1073">
            <v>0</v>
          </cell>
          <cell r="J1073">
            <v>0</v>
          </cell>
          <cell r="K1073">
            <v>0</v>
          </cell>
          <cell r="L1073">
            <v>4</v>
          </cell>
          <cell r="M1073">
            <v>4</v>
          </cell>
          <cell r="N1073">
            <v>0</v>
          </cell>
          <cell r="O1073">
            <v>0</v>
          </cell>
          <cell r="P1073" t="str">
            <v>Not Licensed</v>
          </cell>
          <cell r="Q1073">
            <v>0</v>
          </cell>
          <cell r="R1073">
            <v>0</v>
          </cell>
        </row>
        <row r="1074">
          <cell r="B1074" t="str">
            <v>292034</v>
          </cell>
          <cell r="C1074" t="str">
            <v>Radiologic Technologists</v>
          </cell>
          <cell r="D1074">
            <v>0</v>
          </cell>
          <cell r="E1074" t="str">
            <v>Associate's degree</v>
          </cell>
          <cell r="F1074" t="str">
            <v>Sub-BA</v>
          </cell>
          <cell r="G1074">
            <v>79977</v>
          </cell>
          <cell r="H1074">
            <v>0</v>
          </cell>
          <cell r="I1074">
            <v>0</v>
          </cell>
          <cell r="J1074">
            <v>0</v>
          </cell>
          <cell r="K1074">
            <v>0</v>
          </cell>
          <cell r="L1074">
            <v>23</v>
          </cell>
          <cell r="M1074">
            <v>23</v>
          </cell>
          <cell r="N1074">
            <v>0</v>
          </cell>
          <cell r="O1074">
            <v>0</v>
          </cell>
          <cell r="P1074" t="str">
            <v>Not Licensed</v>
          </cell>
          <cell r="Q1074">
            <v>0</v>
          </cell>
          <cell r="R1074">
            <v>0</v>
          </cell>
        </row>
        <row r="1075">
          <cell r="B1075" t="str">
            <v>292041</v>
          </cell>
          <cell r="C1075" t="str">
            <v>Emergency Medical Technicians and Paramedics</v>
          </cell>
          <cell r="D1075">
            <v>0</v>
          </cell>
          <cell r="E1075" t="str">
            <v>Postsecondary non-degree award</v>
          </cell>
          <cell r="F1075" t="str">
            <v>Sub-BA</v>
          </cell>
          <cell r="G1075">
            <v>53304</v>
          </cell>
          <cell r="H1075">
            <v>3</v>
          </cell>
          <cell r="I1075">
            <v>313</v>
          </cell>
          <cell r="J1075">
            <v>19</v>
          </cell>
          <cell r="K1075">
            <v>21</v>
          </cell>
          <cell r="L1075">
            <v>4</v>
          </cell>
          <cell r="M1075">
            <v>15</v>
          </cell>
          <cell r="N1075">
            <v>0</v>
          </cell>
          <cell r="O1075">
            <v>0</v>
          </cell>
          <cell r="P1075" t="str">
            <v>Not Licensed</v>
          </cell>
          <cell r="Q1075">
            <v>0</v>
          </cell>
          <cell r="R1075">
            <v>0</v>
          </cell>
        </row>
        <row r="1076">
          <cell r="B1076" t="str">
            <v>292051</v>
          </cell>
          <cell r="C1076" t="str">
            <v>Dietetic Technicians</v>
          </cell>
          <cell r="D1076">
            <v>0</v>
          </cell>
          <cell r="E1076" t="str">
            <v>Associate's degree</v>
          </cell>
          <cell r="F1076" t="str">
            <v>Sub-BA</v>
          </cell>
          <cell r="G1076">
            <v>31675</v>
          </cell>
          <cell r="H1076">
            <v>0</v>
          </cell>
          <cell r="I1076">
            <v>0</v>
          </cell>
          <cell r="J1076">
            <v>0</v>
          </cell>
          <cell r="K1076">
            <v>0</v>
          </cell>
          <cell r="L1076">
            <v>2</v>
          </cell>
          <cell r="M1076">
            <v>2</v>
          </cell>
          <cell r="N1076">
            <v>0</v>
          </cell>
          <cell r="O1076">
            <v>0</v>
          </cell>
          <cell r="P1076" t="str">
            <v>Not Licensed</v>
          </cell>
          <cell r="Q1076">
            <v>0</v>
          </cell>
          <cell r="R1076">
            <v>0</v>
          </cell>
        </row>
        <row r="1077">
          <cell r="B1077" t="str">
            <v>292052</v>
          </cell>
          <cell r="C1077" t="str">
            <v>Pharmacy Technicians</v>
          </cell>
          <cell r="D1077">
            <v>0</v>
          </cell>
          <cell r="E1077" t="str">
            <v>High school diploma or equivalent</v>
          </cell>
          <cell r="F1077" t="str">
            <v>HS and Below</v>
          </cell>
          <cell r="G1077">
            <v>33187</v>
          </cell>
          <cell r="H1077">
            <v>2</v>
          </cell>
          <cell r="I1077">
            <v>205</v>
          </cell>
          <cell r="J1077">
            <v>18</v>
          </cell>
          <cell r="K1077">
            <v>19</v>
          </cell>
          <cell r="L1077">
            <v>110</v>
          </cell>
          <cell r="M1077">
            <v>49</v>
          </cell>
          <cell r="N1077">
            <v>0</v>
          </cell>
          <cell r="O1077">
            <v>0</v>
          </cell>
          <cell r="P1077" t="str">
            <v>Not Licensed</v>
          </cell>
          <cell r="Q1077">
            <v>0</v>
          </cell>
          <cell r="R1077">
            <v>0</v>
          </cell>
        </row>
        <row r="1078">
          <cell r="B1078" t="str">
            <v>292053</v>
          </cell>
          <cell r="C1078" t="str">
            <v>Psychiatric Technicians</v>
          </cell>
          <cell r="D1078">
            <v>0</v>
          </cell>
          <cell r="E1078" t="str">
            <v>Postsecondary non-degree award</v>
          </cell>
          <cell r="F1078" t="str">
            <v>Sub-BA</v>
          </cell>
          <cell r="G1078">
            <v>0</v>
          </cell>
          <cell r="H1078">
            <v>0</v>
          </cell>
          <cell r="I1078">
            <v>0</v>
          </cell>
          <cell r="J1078">
            <v>0</v>
          </cell>
          <cell r="K1078">
            <v>0</v>
          </cell>
          <cell r="L1078">
            <v>4</v>
          </cell>
          <cell r="M1078">
            <v>4</v>
          </cell>
          <cell r="N1078">
            <v>0</v>
          </cell>
          <cell r="O1078">
            <v>0</v>
          </cell>
          <cell r="P1078" t="str">
            <v>Not Licensed</v>
          </cell>
          <cell r="Q1078">
            <v>0</v>
          </cell>
          <cell r="R1078">
            <v>0</v>
          </cell>
        </row>
        <row r="1079">
          <cell r="B1079" t="str">
            <v>292054</v>
          </cell>
          <cell r="C1079" t="str">
            <v>Respiratory Therapy Technicians</v>
          </cell>
          <cell r="D1079">
            <v>0</v>
          </cell>
          <cell r="E1079" t="str">
            <v>Associate's degree</v>
          </cell>
          <cell r="F1079" t="str">
            <v>Sub-BA</v>
          </cell>
          <cell r="G1079">
            <v>0</v>
          </cell>
          <cell r="H1079">
            <v>0</v>
          </cell>
          <cell r="I1079">
            <v>0</v>
          </cell>
          <cell r="J1079">
            <v>0</v>
          </cell>
          <cell r="K1079">
            <v>0</v>
          </cell>
          <cell r="L1079">
            <v>0</v>
          </cell>
          <cell r="M1079">
            <v>0</v>
          </cell>
          <cell r="N1079">
            <v>0</v>
          </cell>
          <cell r="O1079">
            <v>0</v>
          </cell>
          <cell r="P1079" t="str">
            <v>Not Licensed</v>
          </cell>
          <cell r="Q1079">
            <v>0</v>
          </cell>
          <cell r="R1079">
            <v>0</v>
          </cell>
        </row>
        <row r="1080">
          <cell r="B1080" t="str">
            <v>292055</v>
          </cell>
          <cell r="C1080" t="str">
            <v>Surgical Technologists</v>
          </cell>
          <cell r="D1080">
            <v>0</v>
          </cell>
          <cell r="E1080" t="str">
            <v>Postsecondary non-degree award</v>
          </cell>
          <cell r="F1080" t="str">
            <v>Sub-BA</v>
          </cell>
          <cell r="G1080">
            <v>64478</v>
          </cell>
          <cell r="H1080">
            <v>0</v>
          </cell>
          <cell r="I1080">
            <v>0</v>
          </cell>
          <cell r="J1080">
            <v>0</v>
          </cell>
          <cell r="K1080">
            <v>0</v>
          </cell>
          <cell r="L1080">
            <v>39</v>
          </cell>
          <cell r="M1080">
            <v>39</v>
          </cell>
          <cell r="N1080">
            <v>0</v>
          </cell>
          <cell r="O1080">
            <v>0</v>
          </cell>
          <cell r="P1080" t="str">
            <v>Not Licensed</v>
          </cell>
          <cell r="Q1080">
            <v>0</v>
          </cell>
          <cell r="R1080">
            <v>0</v>
          </cell>
        </row>
        <row r="1081">
          <cell r="B1081" t="str">
            <v>292056</v>
          </cell>
          <cell r="C1081" t="str">
            <v>Veterinary Technologists and Technicians</v>
          </cell>
          <cell r="D1081">
            <v>0</v>
          </cell>
          <cell r="E1081" t="str">
            <v>Associate's degree</v>
          </cell>
          <cell r="F1081" t="str">
            <v>Sub-BA</v>
          </cell>
          <cell r="G1081">
            <v>33385</v>
          </cell>
          <cell r="H1081">
            <v>2</v>
          </cell>
          <cell r="I1081">
            <v>182</v>
          </cell>
          <cell r="J1081">
            <v>18</v>
          </cell>
          <cell r="K1081">
            <v>19</v>
          </cell>
          <cell r="L1081">
            <v>3</v>
          </cell>
          <cell r="M1081">
            <v>13</v>
          </cell>
          <cell r="N1081">
            <v>0</v>
          </cell>
          <cell r="O1081">
            <v>0</v>
          </cell>
          <cell r="P1081" t="str">
            <v>Not Licensed</v>
          </cell>
          <cell r="Q1081">
            <v>0</v>
          </cell>
          <cell r="R1081">
            <v>0</v>
          </cell>
        </row>
        <row r="1082">
          <cell r="B1082" t="str">
            <v>292057</v>
          </cell>
          <cell r="C1082" t="str">
            <v>Ophthalmic Medical Technicians</v>
          </cell>
          <cell r="D1082">
            <v>0</v>
          </cell>
          <cell r="E1082" t="str">
            <v>Postsecondary non-degree award</v>
          </cell>
          <cell r="F1082" t="str">
            <v>Sub-BA</v>
          </cell>
          <cell r="G1082">
            <v>0</v>
          </cell>
          <cell r="H1082">
            <v>0</v>
          </cell>
          <cell r="I1082">
            <v>0</v>
          </cell>
          <cell r="J1082">
            <v>0</v>
          </cell>
          <cell r="K1082">
            <v>0</v>
          </cell>
          <cell r="L1082">
            <v>3</v>
          </cell>
          <cell r="M1082">
            <v>3</v>
          </cell>
          <cell r="N1082">
            <v>0</v>
          </cell>
          <cell r="O1082">
            <v>0</v>
          </cell>
          <cell r="P1082" t="str">
            <v>Not Licensed</v>
          </cell>
          <cell r="Q1082">
            <v>0</v>
          </cell>
          <cell r="R1082">
            <v>0</v>
          </cell>
        </row>
        <row r="1083">
          <cell r="B1083" t="str">
            <v>292061</v>
          </cell>
          <cell r="C1083" t="str">
            <v>Licensed Practical and Licensed Vocational Nurses</v>
          </cell>
          <cell r="D1083">
            <v>0</v>
          </cell>
          <cell r="E1083" t="str">
            <v>Postsecondary non-degree award</v>
          </cell>
          <cell r="F1083" t="str">
            <v>Sub-BA</v>
          </cell>
          <cell r="G1083">
            <v>52061</v>
          </cell>
          <cell r="H1083">
            <v>4</v>
          </cell>
          <cell r="I1083">
            <v>626</v>
          </cell>
          <cell r="J1083">
            <v>53</v>
          </cell>
          <cell r="K1083">
            <v>48</v>
          </cell>
          <cell r="L1083">
            <v>239</v>
          </cell>
          <cell r="M1083">
            <v>113</v>
          </cell>
          <cell r="N1083">
            <v>0</v>
          </cell>
          <cell r="O1083">
            <v>0</v>
          </cell>
          <cell r="P1083" t="str">
            <v>Not Licensed</v>
          </cell>
          <cell r="Q1083">
            <v>0</v>
          </cell>
          <cell r="R1083">
            <v>0</v>
          </cell>
        </row>
        <row r="1084">
          <cell r="B1084" t="str">
            <v>292071</v>
          </cell>
          <cell r="C1084" t="str">
            <v>Medical Records and Health Information Technicians</v>
          </cell>
          <cell r="D1084">
            <v>0</v>
          </cell>
          <cell r="E1084" t="str">
            <v>Postsecondary non-degree award</v>
          </cell>
          <cell r="F1084" t="str">
            <v>Sub-BA</v>
          </cell>
          <cell r="G1084">
            <v>46202</v>
          </cell>
          <cell r="H1084">
            <v>4</v>
          </cell>
          <cell r="I1084">
            <v>268</v>
          </cell>
          <cell r="J1084">
            <v>18</v>
          </cell>
          <cell r="K1084">
            <v>20</v>
          </cell>
          <cell r="L1084">
            <v>80</v>
          </cell>
          <cell r="M1084">
            <v>39</v>
          </cell>
          <cell r="N1084">
            <v>0</v>
          </cell>
          <cell r="O1084">
            <v>0</v>
          </cell>
          <cell r="P1084" t="str">
            <v>Not Licensed</v>
          </cell>
          <cell r="Q1084">
            <v>0</v>
          </cell>
          <cell r="R1084">
            <v>0</v>
          </cell>
        </row>
        <row r="1085">
          <cell r="B1085" t="str">
            <v>292081</v>
          </cell>
          <cell r="C1085" t="str">
            <v>Opticians, Dispensing</v>
          </cell>
          <cell r="D1085">
            <v>0</v>
          </cell>
          <cell r="E1085" t="str">
            <v>High school diploma or equivalent</v>
          </cell>
          <cell r="F1085" t="str">
            <v>HS and Below</v>
          </cell>
          <cell r="G1085">
            <v>0</v>
          </cell>
          <cell r="H1085">
            <v>0</v>
          </cell>
          <cell r="I1085">
            <v>0</v>
          </cell>
          <cell r="J1085">
            <v>0</v>
          </cell>
          <cell r="K1085">
            <v>0</v>
          </cell>
          <cell r="L1085">
            <v>4</v>
          </cell>
          <cell r="M1085">
            <v>4</v>
          </cell>
          <cell r="N1085">
            <v>0</v>
          </cell>
          <cell r="O1085">
            <v>0</v>
          </cell>
          <cell r="P1085" t="str">
            <v>Licensed</v>
          </cell>
          <cell r="Q1085">
            <v>48</v>
          </cell>
          <cell r="R1085" t="str">
            <v xml:space="preserve"> 1,266</v>
          </cell>
        </row>
        <row r="1086">
          <cell r="B1086" t="str">
            <v>292091</v>
          </cell>
          <cell r="C1086" t="str">
            <v>Orthotists and Prosthetists</v>
          </cell>
          <cell r="D1086">
            <v>0</v>
          </cell>
          <cell r="E1086" t="str">
            <v>Master's degree</v>
          </cell>
          <cell r="F1086" t="str">
            <v>BA+</v>
          </cell>
          <cell r="G1086">
            <v>0</v>
          </cell>
          <cell r="H1086">
            <v>0</v>
          </cell>
          <cell r="I1086">
            <v>0</v>
          </cell>
          <cell r="J1086">
            <v>0</v>
          </cell>
          <cell r="K1086">
            <v>0</v>
          </cell>
          <cell r="L1086">
            <v>0</v>
          </cell>
          <cell r="M1086">
            <v>0</v>
          </cell>
          <cell r="N1086">
            <v>0</v>
          </cell>
          <cell r="O1086">
            <v>0</v>
          </cell>
          <cell r="P1086" t="str">
            <v>Not Licensed</v>
          </cell>
          <cell r="Q1086">
            <v>0</v>
          </cell>
          <cell r="R1086">
            <v>0</v>
          </cell>
        </row>
        <row r="1087">
          <cell r="B1087" t="str">
            <v>292092</v>
          </cell>
          <cell r="C1087" t="str">
            <v>Hearing Aid Specialists</v>
          </cell>
          <cell r="D1087">
            <v>0</v>
          </cell>
          <cell r="E1087" t="str">
            <v>High school diploma or equivalent</v>
          </cell>
          <cell r="F1087" t="str">
            <v>HS and Below</v>
          </cell>
          <cell r="G1087">
            <v>0</v>
          </cell>
          <cell r="H1087">
            <v>0</v>
          </cell>
          <cell r="I1087">
            <v>0</v>
          </cell>
          <cell r="J1087">
            <v>0</v>
          </cell>
          <cell r="K1087">
            <v>0</v>
          </cell>
          <cell r="L1087">
            <v>0</v>
          </cell>
          <cell r="M1087">
            <v>0</v>
          </cell>
          <cell r="N1087">
            <v>0</v>
          </cell>
          <cell r="O1087">
            <v>0</v>
          </cell>
          <cell r="P1087" t="str">
            <v>Licensed</v>
          </cell>
          <cell r="Q1087">
            <v>33</v>
          </cell>
          <cell r="R1087">
            <v>373</v>
          </cell>
        </row>
        <row r="1088">
          <cell r="B1088" t="str">
            <v>299011</v>
          </cell>
          <cell r="C1088" t="str">
            <v>Occupational Health and Safety Specialists</v>
          </cell>
          <cell r="D1088">
            <v>0</v>
          </cell>
          <cell r="E1088" t="str">
            <v>Bachelor's degree</v>
          </cell>
          <cell r="F1088" t="str">
            <v>BA+</v>
          </cell>
          <cell r="G1088">
            <v>74415</v>
          </cell>
          <cell r="H1088">
            <v>0</v>
          </cell>
          <cell r="I1088">
            <v>0</v>
          </cell>
          <cell r="J1088">
            <v>0</v>
          </cell>
          <cell r="K1088">
            <v>0</v>
          </cell>
          <cell r="L1088">
            <v>6</v>
          </cell>
          <cell r="M1088">
            <v>6</v>
          </cell>
          <cell r="N1088">
            <v>0</v>
          </cell>
          <cell r="O1088">
            <v>0</v>
          </cell>
          <cell r="P1088" t="str">
            <v>Not Licensed</v>
          </cell>
          <cell r="Q1088">
            <v>0</v>
          </cell>
          <cell r="R1088">
            <v>0</v>
          </cell>
        </row>
        <row r="1089">
          <cell r="B1089" t="str">
            <v>299012</v>
          </cell>
          <cell r="C1089" t="str">
            <v>Occupational Health and Safety Technicians</v>
          </cell>
          <cell r="D1089">
            <v>0</v>
          </cell>
          <cell r="E1089" t="str">
            <v>High school diploma or equivalent</v>
          </cell>
          <cell r="F1089" t="str">
            <v>HS and Below</v>
          </cell>
          <cell r="G1089">
            <v>0</v>
          </cell>
          <cell r="H1089">
            <v>0</v>
          </cell>
          <cell r="I1089">
            <v>0</v>
          </cell>
          <cell r="J1089">
            <v>0</v>
          </cell>
          <cell r="K1089">
            <v>0</v>
          </cell>
          <cell r="L1089">
            <v>0</v>
          </cell>
          <cell r="M1089">
            <v>0</v>
          </cell>
          <cell r="N1089">
            <v>0</v>
          </cell>
          <cell r="O1089">
            <v>0</v>
          </cell>
          <cell r="P1089" t="str">
            <v>Not Licensed</v>
          </cell>
          <cell r="Q1089">
            <v>0</v>
          </cell>
          <cell r="R1089">
            <v>0</v>
          </cell>
        </row>
        <row r="1090">
          <cell r="B1090" t="str">
            <v>299091</v>
          </cell>
          <cell r="C1090" t="str">
            <v>Athletic Trainers</v>
          </cell>
          <cell r="D1090">
            <v>0</v>
          </cell>
          <cell r="E1090" t="str">
            <v>Bachelor's degree</v>
          </cell>
          <cell r="F1090" t="str">
            <v>BA+</v>
          </cell>
          <cell r="G1090">
            <v>62224</v>
          </cell>
          <cell r="H1090">
            <v>0</v>
          </cell>
          <cell r="I1090">
            <v>0</v>
          </cell>
          <cell r="J1090">
            <v>0</v>
          </cell>
          <cell r="K1090">
            <v>0</v>
          </cell>
          <cell r="L1090">
            <v>2</v>
          </cell>
          <cell r="M1090">
            <v>2</v>
          </cell>
          <cell r="N1090">
            <v>0</v>
          </cell>
          <cell r="O1090">
            <v>0</v>
          </cell>
          <cell r="P1090" t="str">
            <v>Licensed</v>
          </cell>
          <cell r="Q1090">
            <v>34</v>
          </cell>
          <cell r="R1090" t="str">
            <v xml:space="preserve"> 1,168</v>
          </cell>
        </row>
        <row r="1091">
          <cell r="B1091" t="str">
            <v>299092</v>
          </cell>
          <cell r="C1091" t="str">
            <v>Genetic Counselors</v>
          </cell>
          <cell r="D1091">
            <v>0</v>
          </cell>
          <cell r="E1091" t="str">
            <v>Master's degree</v>
          </cell>
          <cell r="F1091" t="str">
            <v>BA+</v>
          </cell>
          <cell r="G1091">
            <v>0</v>
          </cell>
          <cell r="H1091">
            <v>0</v>
          </cell>
          <cell r="I1091">
            <v>0</v>
          </cell>
          <cell r="J1091">
            <v>0</v>
          </cell>
          <cell r="K1091">
            <v>0</v>
          </cell>
          <cell r="L1091">
            <v>0</v>
          </cell>
          <cell r="M1091">
            <v>0</v>
          </cell>
          <cell r="N1091">
            <v>0</v>
          </cell>
          <cell r="O1091">
            <v>0</v>
          </cell>
          <cell r="P1091" t="str">
            <v>Not Licensed</v>
          </cell>
          <cell r="Q1091">
            <v>0</v>
          </cell>
          <cell r="R1091">
            <v>0</v>
          </cell>
        </row>
        <row r="1092">
          <cell r="B1092" t="str">
            <v>311011</v>
          </cell>
          <cell r="C1092" t="str">
            <v>Home Health Aides</v>
          </cell>
          <cell r="D1092">
            <v>0</v>
          </cell>
          <cell r="E1092" t="str">
            <v>No formal educational credential</v>
          </cell>
          <cell r="F1092" t="str">
            <v>HS and Below</v>
          </cell>
          <cell r="G1092">
            <v>30959</v>
          </cell>
          <cell r="H1092">
            <v>0</v>
          </cell>
          <cell r="I1092">
            <v>0</v>
          </cell>
          <cell r="J1092">
            <v>0</v>
          </cell>
          <cell r="K1092">
            <v>0</v>
          </cell>
          <cell r="L1092">
            <v>97</v>
          </cell>
          <cell r="M1092">
            <v>97</v>
          </cell>
          <cell r="N1092">
            <v>0</v>
          </cell>
          <cell r="O1092">
            <v>0</v>
          </cell>
          <cell r="P1092" t="str">
            <v>Not Licensed</v>
          </cell>
          <cell r="Q1092">
            <v>0</v>
          </cell>
          <cell r="R1092">
            <v>0</v>
          </cell>
        </row>
        <row r="1093">
          <cell r="B1093" t="str">
            <v>311013</v>
          </cell>
          <cell r="C1093" t="str">
            <v>Psychiatric Aides</v>
          </cell>
          <cell r="D1093">
            <v>0</v>
          </cell>
          <cell r="E1093" t="str">
            <v>High school diploma or equivalent</v>
          </cell>
          <cell r="F1093" t="str">
            <v>HS and Below</v>
          </cell>
          <cell r="G1093">
            <v>0</v>
          </cell>
          <cell r="H1093">
            <v>0</v>
          </cell>
          <cell r="I1093">
            <v>0</v>
          </cell>
          <cell r="J1093">
            <v>0</v>
          </cell>
          <cell r="K1093">
            <v>0</v>
          </cell>
          <cell r="L1093">
            <v>0</v>
          </cell>
          <cell r="M1093">
            <v>0</v>
          </cell>
          <cell r="N1093">
            <v>0</v>
          </cell>
          <cell r="O1093">
            <v>0</v>
          </cell>
          <cell r="P1093" t="str">
            <v>Not Licensed</v>
          </cell>
          <cell r="Q1093">
            <v>0</v>
          </cell>
          <cell r="R1093">
            <v>0</v>
          </cell>
        </row>
        <row r="1094">
          <cell r="B1094" t="str">
            <v>311014</v>
          </cell>
          <cell r="C1094" t="str">
            <v>Nursing Assistants</v>
          </cell>
          <cell r="D1094">
            <v>0</v>
          </cell>
          <cell r="E1094" t="str">
            <v>Postsecondary non-degree award</v>
          </cell>
          <cell r="F1094" t="str">
            <v>Sub-BA</v>
          </cell>
          <cell r="G1094">
            <v>31967</v>
          </cell>
          <cell r="H1094">
            <v>2</v>
          </cell>
          <cell r="I1094">
            <v>1568</v>
          </cell>
          <cell r="J1094">
            <v>201</v>
          </cell>
          <cell r="K1094">
            <v>185</v>
          </cell>
          <cell r="L1094">
            <v>160</v>
          </cell>
          <cell r="M1094">
            <v>182</v>
          </cell>
          <cell r="N1094">
            <v>0</v>
          </cell>
          <cell r="O1094">
            <v>0</v>
          </cell>
          <cell r="P1094" t="str">
            <v>Licensed</v>
          </cell>
          <cell r="Q1094" t="str">
            <v xml:space="preserve"> 2,528</v>
          </cell>
          <cell r="R1094" t="str">
            <v xml:space="preserve"> 51,518</v>
          </cell>
        </row>
        <row r="1095">
          <cell r="B1095" t="str">
            <v>311015</v>
          </cell>
          <cell r="C1095" t="str">
            <v>Orderlies</v>
          </cell>
          <cell r="D1095">
            <v>0</v>
          </cell>
          <cell r="E1095" t="str">
            <v>High school diploma or equivalent</v>
          </cell>
          <cell r="F1095" t="str">
            <v>HS and Below</v>
          </cell>
          <cell r="G1095">
            <v>0</v>
          </cell>
          <cell r="H1095">
            <v>0</v>
          </cell>
          <cell r="I1095">
            <v>0</v>
          </cell>
          <cell r="J1095">
            <v>0</v>
          </cell>
          <cell r="K1095">
            <v>0</v>
          </cell>
          <cell r="L1095">
            <v>0</v>
          </cell>
          <cell r="M1095">
            <v>0</v>
          </cell>
          <cell r="N1095">
            <v>0</v>
          </cell>
          <cell r="O1095">
            <v>0</v>
          </cell>
          <cell r="P1095" t="str">
            <v>Not Licensed</v>
          </cell>
          <cell r="Q1095">
            <v>0</v>
          </cell>
          <cell r="R1095">
            <v>0</v>
          </cell>
        </row>
        <row r="1096">
          <cell r="B1096" t="str">
            <v>312011</v>
          </cell>
          <cell r="C1096" t="str">
            <v>Occupational Therapy Assistants</v>
          </cell>
          <cell r="D1096">
            <v>0</v>
          </cell>
          <cell r="E1096" t="str">
            <v>Associate's degree</v>
          </cell>
          <cell r="F1096" t="str">
            <v>Sub-BA</v>
          </cell>
          <cell r="G1096">
            <v>64368</v>
          </cell>
          <cell r="H1096">
            <v>0</v>
          </cell>
          <cell r="I1096">
            <v>0</v>
          </cell>
          <cell r="J1096">
            <v>0</v>
          </cell>
          <cell r="K1096">
            <v>0</v>
          </cell>
          <cell r="L1096">
            <v>6</v>
          </cell>
          <cell r="M1096">
            <v>6</v>
          </cell>
          <cell r="N1096">
            <v>0</v>
          </cell>
          <cell r="O1096">
            <v>0</v>
          </cell>
          <cell r="P1096" t="str">
            <v>Licensed</v>
          </cell>
          <cell r="Q1096">
            <v>42</v>
          </cell>
          <cell r="R1096" t="str">
            <v xml:space="preserve"> 1,758</v>
          </cell>
        </row>
        <row r="1097">
          <cell r="B1097" t="str">
            <v>312012</v>
          </cell>
          <cell r="C1097" t="str">
            <v>Occupational Therapy Aides</v>
          </cell>
          <cell r="D1097">
            <v>0</v>
          </cell>
          <cell r="E1097" t="str">
            <v>High school diploma or equivalent</v>
          </cell>
          <cell r="F1097" t="str">
            <v>HS and Below</v>
          </cell>
          <cell r="G1097">
            <v>0</v>
          </cell>
          <cell r="H1097">
            <v>0</v>
          </cell>
          <cell r="I1097">
            <v>0</v>
          </cell>
          <cell r="J1097">
            <v>0</v>
          </cell>
          <cell r="K1097">
            <v>0</v>
          </cell>
          <cell r="L1097">
            <v>2</v>
          </cell>
          <cell r="M1097">
            <v>2</v>
          </cell>
          <cell r="N1097">
            <v>0</v>
          </cell>
          <cell r="O1097">
            <v>0</v>
          </cell>
          <cell r="P1097" t="str">
            <v>Not Licensed</v>
          </cell>
          <cell r="Q1097">
            <v>0</v>
          </cell>
          <cell r="R1097">
            <v>0</v>
          </cell>
        </row>
        <row r="1098">
          <cell r="B1098" t="str">
            <v>312021</v>
          </cell>
          <cell r="C1098" t="str">
            <v>Physical Therapist Assistants</v>
          </cell>
          <cell r="D1098">
            <v>0</v>
          </cell>
          <cell r="E1098" t="str">
            <v>Associate's degree</v>
          </cell>
          <cell r="F1098" t="str">
            <v>Sub-BA</v>
          </cell>
          <cell r="G1098">
            <v>65825</v>
          </cell>
          <cell r="H1098">
            <v>4</v>
          </cell>
          <cell r="I1098">
            <v>141</v>
          </cell>
          <cell r="J1098">
            <v>20</v>
          </cell>
          <cell r="K1098">
            <v>18</v>
          </cell>
          <cell r="L1098">
            <v>42</v>
          </cell>
          <cell r="M1098">
            <v>27</v>
          </cell>
          <cell r="N1098">
            <v>0</v>
          </cell>
          <cell r="O1098">
            <v>0</v>
          </cell>
          <cell r="P1098" t="str">
            <v>Licensed</v>
          </cell>
          <cell r="Q1098">
            <v>148</v>
          </cell>
          <cell r="R1098" t="str">
            <v xml:space="preserve"> 2,941</v>
          </cell>
        </row>
        <row r="1099">
          <cell r="B1099" t="str">
            <v>312022</v>
          </cell>
          <cell r="C1099" t="str">
            <v>Physical Therapist Aides</v>
          </cell>
          <cell r="D1099">
            <v>0</v>
          </cell>
          <cell r="E1099" t="str">
            <v>High school diploma or equivalent</v>
          </cell>
          <cell r="F1099" t="str">
            <v>HS and Below</v>
          </cell>
          <cell r="G1099">
            <v>36104</v>
          </cell>
          <cell r="H1099">
            <v>0</v>
          </cell>
          <cell r="I1099">
            <v>0</v>
          </cell>
          <cell r="J1099">
            <v>0</v>
          </cell>
          <cell r="K1099">
            <v>0</v>
          </cell>
          <cell r="L1099">
            <v>0</v>
          </cell>
          <cell r="M1099">
            <v>0</v>
          </cell>
          <cell r="N1099">
            <v>0</v>
          </cell>
          <cell r="O1099">
            <v>0</v>
          </cell>
          <cell r="P1099" t="str">
            <v>Not Licensed</v>
          </cell>
          <cell r="Q1099">
            <v>0</v>
          </cell>
          <cell r="R1099">
            <v>0</v>
          </cell>
        </row>
        <row r="1100">
          <cell r="B1100" t="str">
            <v>319011</v>
          </cell>
          <cell r="C1100" t="str">
            <v>Massage Therapists</v>
          </cell>
          <cell r="D1100">
            <v>0</v>
          </cell>
          <cell r="E1100" t="str">
            <v>Postsecondary non-degree award</v>
          </cell>
          <cell r="F1100" t="str">
            <v>Sub-BA</v>
          </cell>
          <cell r="G1100">
            <v>55258</v>
          </cell>
          <cell r="H1100">
            <v>0</v>
          </cell>
          <cell r="I1100">
            <v>0</v>
          </cell>
          <cell r="J1100">
            <v>0</v>
          </cell>
          <cell r="K1100">
            <v>0</v>
          </cell>
          <cell r="L1100">
            <v>30</v>
          </cell>
          <cell r="M1100">
            <v>30</v>
          </cell>
          <cell r="N1100">
            <v>0</v>
          </cell>
          <cell r="O1100">
            <v>0</v>
          </cell>
          <cell r="P1100" t="str">
            <v>Licensed</v>
          </cell>
          <cell r="Q1100">
            <v>524</v>
          </cell>
          <cell r="R1100" t="str">
            <v xml:space="preserve"> 7,742</v>
          </cell>
        </row>
        <row r="1101">
          <cell r="B1101" t="str">
            <v>319091</v>
          </cell>
          <cell r="C1101" t="str">
            <v>Dental Assistants</v>
          </cell>
          <cell r="D1101">
            <v>0</v>
          </cell>
          <cell r="E1101" t="str">
            <v>Postsecondary non-degree award</v>
          </cell>
          <cell r="F1101" t="str">
            <v>Sub-BA</v>
          </cell>
          <cell r="G1101">
            <v>46187</v>
          </cell>
          <cell r="H1101">
            <v>3</v>
          </cell>
          <cell r="I1101">
            <v>352</v>
          </cell>
          <cell r="J1101">
            <v>40</v>
          </cell>
          <cell r="K1101">
            <v>41</v>
          </cell>
          <cell r="L1101">
            <v>22</v>
          </cell>
          <cell r="M1101">
            <v>34</v>
          </cell>
          <cell r="N1101">
            <v>0</v>
          </cell>
          <cell r="O1101">
            <v>0</v>
          </cell>
          <cell r="P1101" t="str">
            <v>Not Licensed</v>
          </cell>
          <cell r="Q1101">
            <v>0</v>
          </cell>
          <cell r="R1101">
            <v>0</v>
          </cell>
        </row>
        <row r="1102">
          <cell r="B1102" t="str">
            <v>319092</v>
          </cell>
          <cell r="C1102" t="str">
            <v>Medical Assistants</v>
          </cell>
          <cell r="D1102">
            <v>0</v>
          </cell>
          <cell r="E1102" t="str">
            <v>Postsecondary non-degree award</v>
          </cell>
          <cell r="F1102" t="str">
            <v>Sub-BA</v>
          </cell>
          <cell r="G1102">
            <v>43032</v>
          </cell>
          <cell r="H1102">
            <v>4</v>
          </cell>
          <cell r="I1102">
            <v>404</v>
          </cell>
          <cell r="J1102">
            <v>49</v>
          </cell>
          <cell r="K1102">
            <v>50</v>
          </cell>
          <cell r="L1102">
            <v>48</v>
          </cell>
          <cell r="M1102">
            <v>49</v>
          </cell>
          <cell r="N1102">
            <v>0</v>
          </cell>
          <cell r="O1102">
            <v>0</v>
          </cell>
          <cell r="P1102" t="str">
            <v>Not Licensed</v>
          </cell>
          <cell r="Q1102">
            <v>0</v>
          </cell>
          <cell r="R1102">
            <v>0</v>
          </cell>
        </row>
        <row r="1103">
          <cell r="B1103" t="str">
            <v>319093</v>
          </cell>
          <cell r="C1103" t="str">
            <v>Medical Equipment Preparers</v>
          </cell>
          <cell r="D1103">
            <v>0</v>
          </cell>
          <cell r="E1103" t="str">
            <v>High school diploma or equivalent</v>
          </cell>
          <cell r="F1103" t="str">
            <v>HS and Below</v>
          </cell>
          <cell r="G1103">
            <v>0</v>
          </cell>
          <cell r="H1103">
            <v>0</v>
          </cell>
          <cell r="I1103">
            <v>0</v>
          </cell>
          <cell r="J1103">
            <v>0</v>
          </cell>
          <cell r="K1103">
            <v>0</v>
          </cell>
          <cell r="L1103">
            <v>17</v>
          </cell>
          <cell r="M1103">
            <v>17</v>
          </cell>
          <cell r="N1103">
            <v>0</v>
          </cell>
          <cell r="O1103">
            <v>0</v>
          </cell>
          <cell r="P1103" t="str">
            <v>Not Licensed</v>
          </cell>
          <cell r="Q1103">
            <v>0</v>
          </cell>
          <cell r="R1103">
            <v>0</v>
          </cell>
        </row>
        <row r="1104">
          <cell r="B1104" t="str">
            <v>319094</v>
          </cell>
          <cell r="C1104" t="str">
            <v>Medical Transcriptionists</v>
          </cell>
          <cell r="D1104">
            <v>0</v>
          </cell>
          <cell r="E1104" t="str">
            <v>Postsecondary non-degree award</v>
          </cell>
          <cell r="F1104" t="str">
            <v>Sub-BA</v>
          </cell>
          <cell r="G1104">
            <v>30958</v>
          </cell>
          <cell r="H1104">
            <v>0</v>
          </cell>
          <cell r="I1104">
            <v>0</v>
          </cell>
          <cell r="J1104">
            <v>0</v>
          </cell>
          <cell r="K1104">
            <v>0</v>
          </cell>
          <cell r="L1104">
            <v>2</v>
          </cell>
          <cell r="M1104">
            <v>2</v>
          </cell>
          <cell r="N1104">
            <v>0</v>
          </cell>
          <cell r="O1104">
            <v>0</v>
          </cell>
          <cell r="P1104" t="str">
            <v>Not Licensed</v>
          </cell>
          <cell r="Q1104">
            <v>0</v>
          </cell>
          <cell r="R1104">
            <v>0</v>
          </cell>
        </row>
        <row r="1105">
          <cell r="B1105" t="str">
            <v>319095</v>
          </cell>
          <cell r="C1105" t="str">
            <v>Pharmacy Aides</v>
          </cell>
          <cell r="D1105">
            <v>0</v>
          </cell>
          <cell r="E1105" t="str">
            <v>High school diploma or equivalent</v>
          </cell>
          <cell r="F1105" t="str">
            <v>HS and Below</v>
          </cell>
          <cell r="G1105">
            <v>0</v>
          </cell>
          <cell r="H1105">
            <v>0</v>
          </cell>
          <cell r="I1105">
            <v>0</v>
          </cell>
          <cell r="J1105">
            <v>0</v>
          </cell>
          <cell r="K1105">
            <v>0</v>
          </cell>
          <cell r="L1105">
            <v>1</v>
          </cell>
          <cell r="M1105">
            <v>1</v>
          </cell>
          <cell r="N1105">
            <v>0</v>
          </cell>
          <cell r="O1105">
            <v>0</v>
          </cell>
          <cell r="P1105" t="str">
            <v>Not Licensed</v>
          </cell>
          <cell r="Q1105">
            <v>0</v>
          </cell>
          <cell r="R1105">
            <v>0</v>
          </cell>
        </row>
        <row r="1106">
          <cell r="B1106" t="str">
            <v>319096</v>
          </cell>
          <cell r="C1106" t="str">
            <v>Veterinary Assistants and Laboratory Animal Caretakers</v>
          </cell>
          <cell r="D1106">
            <v>0</v>
          </cell>
          <cell r="E1106" t="str">
            <v>High school diploma or equivalent</v>
          </cell>
          <cell r="F1106" t="str">
            <v>HS and Below</v>
          </cell>
          <cell r="G1106">
            <v>32937</v>
          </cell>
          <cell r="H1106">
            <v>0</v>
          </cell>
          <cell r="I1106">
            <v>0</v>
          </cell>
          <cell r="J1106">
            <v>0</v>
          </cell>
          <cell r="K1106">
            <v>0</v>
          </cell>
          <cell r="L1106">
            <v>2</v>
          </cell>
          <cell r="M1106">
            <v>2</v>
          </cell>
          <cell r="N1106">
            <v>0</v>
          </cell>
          <cell r="O1106">
            <v>0</v>
          </cell>
          <cell r="P1106" t="str">
            <v>Not Licensed</v>
          </cell>
          <cell r="Q1106">
            <v>0</v>
          </cell>
          <cell r="R1106">
            <v>0</v>
          </cell>
        </row>
        <row r="1107">
          <cell r="B1107" t="str">
            <v>319097</v>
          </cell>
          <cell r="C1107" t="str">
            <v>Phlebotomists</v>
          </cell>
          <cell r="D1107">
            <v>0</v>
          </cell>
          <cell r="E1107" t="str">
            <v>Postsecondary non-degree award</v>
          </cell>
          <cell r="F1107" t="str">
            <v>Sub-BA</v>
          </cell>
          <cell r="G1107">
            <v>42095</v>
          </cell>
          <cell r="H1107">
            <v>0</v>
          </cell>
          <cell r="I1107">
            <v>0</v>
          </cell>
          <cell r="J1107">
            <v>0</v>
          </cell>
          <cell r="K1107">
            <v>0</v>
          </cell>
          <cell r="L1107">
            <v>28</v>
          </cell>
          <cell r="M1107">
            <v>28</v>
          </cell>
          <cell r="N1107">
            <v>0</v>
          </cell>
          <cell r="O1107">
            <v>0</v>
          </cell>
          <cell r="P1107" t="str">
            <v>Not Licensed</v>
          </cell>
          <cell r="Q1107">
            <v>0</v>
          </cell>
          <cell r="R1107">
            <v>0</v>
          </cell>
        </row>
        <row r="1108">
          <cell r="B1108" t="str">
            <v>33093</v>
          </cell>
          <cell r="C1108" t="str">
            <v>Transportation Security Screeners</v>
          </cell>
          <cell r="D1108">
            <v>0</v>
          </cell>
          <cell r="E1108">
            <v>0</v>
          </cell>
          <cell r="F1108">
            <v>0</v>
          </cell>
          <cell r="G1108">
            <v>0</v>
          </cell>
          <cell r="H1108">
            <v>0</v>
          </cell>
          <cell r="I1108">
            <v>0</v>
          </cell>
          <cell r="J1108">
            <v>0</v>
          </cell>
          <cell r="K1108">
            <v>0</v>
          </cell>
          <cell r="L1108">
            <v>0</v>
          </cell>
          <cell r="M1108">
            <v>0</v>
          </cell>
          <cell r="N1108">
            <v>0</v>
          </cell>
          <cell r="O1108">
            <v>0</v>
          </cell>
          <cell r="P1108" t="str">
            <v>Not Licensed</v>
          </cell>
          <cell r="Q1108">
            <v>0</v>
          </cell>
          <cell r="R1108">
            <v>0</v>
          </cell>
        </row>
        <row r="1109">
          <cell r="B1109" t="str">
            <v>331011</v>
          </cell>
          <cell r="C1109" t="str">
            <v>First-Line Supervisors of Correctional Officers</v>
          </cell>
          <cell r="D1109">
            <v>0</v>
          </cell>
          <cell r="E1109" t="str">
            <v>High school diploma or equivalent</v>
          </cell>
          <cell r="F1109" t="str">
            <v>HS and Below</v>
          </cell>
          <cell r="G1109">
            <v>0</v>
          </cell>
          <cell r="H1109">
            <v>0</v>
          </cell>
          <cell r="I1109">
            <v>0</v>
          </cell>
          <cell r="J1109">
            <v>0</v>
          </cell>
          <cell r="K1109">
            <v>0</v>
          </cell>
          <cell r="L1109">
            <v>4</v>
          </cell>
          <cell r="M1109">
            <v>4</v>
          </cell>
          <cell r="N1109">
            <v>0</v>
          </cell>
          <cell r="O1109">
            <v>0</v>
          </cell>
          <cell r="P1109" t="str">
            <v>Not Licensed</v>
          </cell>
          <cell r="Q1109">
            <v>0</v>
          </cell>
          <cell r="R1109">
            <v>0</v>
          </cell>
        </row>
        <row r="1110">
          <cell r="B1110" t="str">
            <v>331012</v>
          </cell>
          <cell r="C1110" t="str">
            <v>First-Line Supervisors of Police and Detectives</v>
          </cell>
          <cell r="D1110">
            <v>0</v>
          </cell>
          <cell r="E1110" t="str">
            <v>High school diploma or equivalent</v>
          </cell>
          <cell r="F1110" t="str">
            <v>HS and Below</v>
          </cell>
          <cell r="G1110">
            <v>101554</v>
          </cell>
          <cell r="H1110">
            <v>4</v>
          </cell>
          <cell r="I1110">
            <v>181</v>
          </cell>
          <cell r="J1110">
            <v>10</v>
          </cell>
          <cell r="K1110">
            <v>13</v>
          </cell>
          <cell r="L1110">
            <v>0</v>
          </cell>
          <cell r="M1110">
            <v>12</v>
          </cell>
          <cell r="N1110">
            <v>0</v>
          </cell>
          <cell r="O1110">
            <v>0</v>
          </cell>
          <cell r="P1110" t="str">
            <v>Not Licensed</v>
          </cell>
          <cell r="Q1110">
            <v>0</v>
          </cell>
          <cell r="R1110">
            <v>0</v>
          </cell>
        </row>
        <row r="1111">
          <cell r="B1111" t="str">
            <v>331021</v>
          </cell>
          <cell r="C1111" t="str">
            <v>First-Line Supervisors of Fire Fighting and Prevention Workers</v>
          </cell>
          <cell r="D1111">
            <v>0</v>
          </cell>
          <cell r="E1111" t="str">
            <v>Postsecondary non-degree award</v>
          </cell>
          <cell r="F1111" t="str">
            <v>Sub-BA</v>
          </cell>
          <cell r="G1111">
            <v>81754</v>
          </cell>
          <cell r="H1111">
            <v>4</v>
          </cell>
          <cell r="I1111">
            <v>186</v>
          </cell>
          <cell r="J1111">
            <v>12</v>
          </cell>
          <cell r="K1111">
            <v>14</v>
          </cell>
          <cell r="L1111">
            <v>0</v>
          </cell>
          <cell r="M1111">
            <v>13</v>
          </cell>
          <cell r="N1111">
            <v>0</v>
          </cell>
          <cell r="O1111">
            <v>0</v>
          </cell>
          <cell r="P1111" t="str">
            <v>Not Licensed</v>
          </cell>
          <cell r="Q1111">
            <v>0</v>
          </cell>
          <cell r="R1111">
            <v>0</v>
          </cell>
        </row>
        <row r="1112">
          <cell r="B1112" t="str">
            <v>332011</v>
          </cell>
          <cell r="C1112" t="str">
            <v>Firefighters</v>
          </cell>
          <cell r="D1112">
            <v>0</v>
          </cell>
          <cell r="E1112" t="str">
            <v>Postsecondary non-degree award</v>
          </cell>
          <cell r="F1112" t="str">
            <v>Sub-BA</v>
          </cell>
          <cell r="G1112">
            <v>60670</v>
          </cell>
          <cell r="H1112">
            <v>4</v>
          </cell>
          <cell r="I1112">
            <v>883</v>
          </cell>
          <cell r="J1112">
            <v>55</v>
          </cell>
          <cell r="K1112">
            <v>65</v>
          </cell>
          <cell r="L1112">
            <v>12</v>
          </cell>
          <cell r="M1112">
            <v>44</v>
          </cell>
          <cell r="N1112">
            <v>0</v>
          </cell>
          <cell r="O1112">
            <v>0</v>
          </cell>
          <cell r="P1112" t="str">
            <v>Not Licensed</v>
          </cell>
          <cell r="Q1112">
            <v>0</v>
          </cell>
          <cell r="R1112">
            <v>0</v>
          </cell>
        </row>
        <row r="1113">
          <cell r="B1113" t="str">
            <v>332021</v>
          </cell>
          <cell r="C1113" t="str">
            <v>Fire Inspectors and Investigators</v>
          </cell>
          <cell r="D1113">
            <v>0</v>
          </cell>
          <cell r="E1113" t="str">
            <v>Postsecondary non-degree award</v>
          </cell>
          <cell r="F1113" t="str">
            <v>Sub-BA</v>
          </cell>
          <cell r="G1113">
            <v>0</v>
          </cell>
          <cell r="H1113">
            <v>0</v>
          </cell>
          <cell r="I1113">
            <v>0</v>
          </cell>
          <cell r="J1113">
            <v>0</v>
          </cell>
          <cell r="K1113">
            <v>0</v>
          </cell>
          <cell r="L1113">
            <v>0</v>
          </cell>
          <cell r="M1113">
            <v>0</v>
          </cell>
          <cell r="N1113">
            <v>0</v>
          </cell>
          <cell r="O1113">
            <v>0</v>
          </cell>
          <cell r="P1113" t="str">
            <v>Not Licensed</v>
          </cell>
          <cell r="Q1113">
            <v>0</v>
          </cell>
          <cell r="R1113">
            <v>0</v>
          </cell>
        </row>
        <row r="1114">
          <cell r="B1114" t="str">
            <v>332022</v>
          </cell>
          <cell r="C1114" t="str">
            <v>Forest Fire Inspectors and Prevention Specialists</v>
          </cell>
          <cell r="D1114">
            <v>0</v>
          </cell>
          <cell r="E1114" t="str">
            <v>High school diploma or equivalent</v>
          </cell>
          <cell r="F1114" t="str">
            <v>HS and Below</v>
          </cell>
          <cell r="G1114">
            <v>0</v>
          </cell>
          <cell r="H1114">
            <v>0</v>
          </cell>
          <cell r="I1114">
            <v>0</v>
          </cell>
          <cell r="J1114">
            <v>0</v>
          </cell>
          <cell r="K1114">
            <v>0</v>
          </cell>
          <cell r="L1114">
            <v>7</v>
          </cell>
          <cell r="M1114">
            <v>7</v>
          </cell>
          <cell r="N1114">
            <v>0</v>
          </cell>
          <cell r="O1114">
            <v>0</v>
          </cell>
          <cell r="P1114" t="str">
            <v>Not Licensed</v>
          </cell>
          <cell r="Q1114">
            <v>0</v>
          </cell>
          <cell r="R1114">
            <v>0</v>
          </cell>
        </row>
        <row r="1115">
          <cell r="B1115" t="str">
            <v>333011</v>
          </cell>
          <cell r="C1115" t="str">
            <v>Bailiffs</v>
          </cell>
          <cell r="D1115">
            <v>0</v>
          </cell>
          <cell r="E1115">
            <v>0</v>
          </cell>
          <cell r="F1115">
            <v>0</v>
          </cell>
          <cell r="G1115">
            <v>0</v>
          </cell>
          <cell r="H1115">
            <v>0</v>
          </cell>
          <cell r="I1115">
            <v>0</v>
          </cell>
          <cell r="J1115">
            <v>0</v>
          </cell>
          <cell r="K1115">
            <v>0</v>
          </cell>
          <cell r="L1115">
            <v>0</v>
          </cell>
          <cell r="M1115">
            <v>0</v>
          </cell>
          <cell r="N1115">
            <v>0</v>
          </cell>
          <cell r="O1115">
            <v>0</v>
          </cell>
          <cell r="P1115" t="str">
            <v>Not Licensed</v>
          </cell>
          <cell r="Q1115">
            <v>0</v>
          </cell>
          <cell r="R1115">
            <v>0</v>
          </cell>
        </row>
        <row r="1116">
          <cell r="B1116" t="str">
            <v>333012</v>
          </cell>
          <cell r="C1116" t="str">
            <v>Correctional Officers and Jailers</v>
          </cell>
          <cell r="D1116">
            <v>0</v>
          </cell>
          <cell r="E1116" t="str">
            <v>High school diploma or equivalent</v>
          </cell>
          <cell r="F1116" t="str">
            <v>HS and Below</v>
          </cell>
          <cell r="G1116">
            <v>47575</v>
          </cell>
          <cell r="H1116">
            <v>2</v>
          </cell>
          <cell r="I1116">
            <v>514</v>
          </cell>
          <cell r="J1116">
            <v>32</v>
          </cell>
          <cell r="K1116">
            <v>39</v>
          </cell>
          <cell r="L1116">
            <v>1</v>
          </cell>
          <cell r="M1116">
            <v>24</v>
          </cell>
          <cell r="N1116">
            <v>0</v>
          </cell>
          <cell r="O1116">
            <v>0</v>
          </cell>
          <cell r="P1116" t="str">
            <v>Not Licensed</v>
          </cell>
          <cell r="Q1116">
            <v>0</v>
          </cell>
          <cell r="R1116">
            <v>0</v>
          </cell>
        </row>
        <row r="1117">
          <cell r="B1117" t="str">
            <v>333021</v>
          </cell>
          <cell r="C1117" t="str">
            <v>Detectives and Criminal Investigators</v>
          </cell>
          <cell r="D1117">
            <v>0</v>
          </cell>
          <cell r="E1117" t="str">
            <v>High school diploma or equivalent</v>
          </cell>
          <cell r="F1117" t="str">
            <v>HS and Below</v>
          </cell>
          <cell r="G1117">
            <v>131772</v>
          </cell>
          <cell r="H1117">
            <v>0</v>
          </cell>
          <cell r="I1117">
            <v>0</v>
          </cell>
          <cell r="J1117">
            <v>0</v>
          </cell>
          <cell r="K1117">
            <v>0</v>
          </cell>
          <cell r="L1117">
            <v>1</v>
          </cell>
          <cell r="M1117">
            <v>1</v>
          </cell>
          <cell r="N1117">
            <v>0</v>
          </cell>
          <cell r="O1117">
            <v>0</v>
          </cell>
          <cell r="P1117" t="str">
            <v>Not Licensed</v>
          </cell>
          <cell r="Q1117">
            <v>0</v>
          </cell>
          <cell r="R1117">
            <v>0</v>
          </cell>
        </row>
        <row r="1118">
          <cell r="B1118" t="str">
            <v>333031</v>
          </cell>
          <cell r="C1118" t="str">
            <v>Fish and Game Wardens</v>
          </cell>
          <cell r="D1118">
            <v>0</v>
          </cell>
          <cell r="E1118" t="str">
            <v>Bachelor's degree</v>
          </cell>
          <cell r="F1118" t="str">
            <v>BA+</v>
          </cell>
          <cell r="G1118">
            <v>61347</v>
          </cell>
          <cell r="H1118">
            <v>0</v>
          </cell>
          <cell r="I1118">
            <v>0</v>
          </cell>
          <cell r="J1118">
            <v>0</v>
          </cell>
          <cell r="K1118">
            <v>0</v>
          </cell>
          <cell r="L1118">
            <v>3</v>
          </cell>
          <cell r="M1118">
            <v>3</v>
          </cell>
          <cell r="N1118">
            <v>0</v>
          </cell>
          <cell r="O1118">
            <v>0</v>
          </cell>
          <cell r="P1118" t="str">
            <v>Not Licensed</v>
          </cell>
          <cell r="Q1118">
            <v>0</v>
          </cell>
          <cell r="R1118">
            <v>0</v>
          </cell>
        </row>
        <row r="1119">
          <cell r="B1119" t="str">
            <v>333041</v>
          </cell>
          <cell r="C1119" t="str">
            <v>Parking Enforcement Workers</v>
          </cell>
          <cell r="D1119">
            <v>0</v>
          </cell>
          <cell r="E1119" t="str">
            <v>High school diploma or equivalent</v>
          </cell>
          <cell r="F1119" t="str">
            <v>HS and Below</v>
          </cell>
          <cell r="G1119">
            <v>0</v>
          </cell>
          <cell r="H1119">
            <v>0</v>
          </cell>
          <cell r="I1119">
            <v>0</v>
          </cell>
          <cell r="J1119">
            <v>0</v>
          </cell>
          <cell r="K1119">
            <v>0</v>
          </cell>
          <cell r="L1119">
            <v>0</v>
          </cell>
          <cell r="M1119">
            <v>0</v>
          </cell>
          <cell r="N1119">
            <v>0</v>
          </cell>
          <cell r="O1119">
            <v>0</v>
          </cell>
          <cell r="P1119" t="str">
            <v>Not Licensed</v>
          </cell>
          <cell r="Q1119">
            <v>0</v>
          </cell>
          <cell r="R1119">
            <v>0</v>
          </cell>
        </row>
        <row r="1120">
          <cell r="B1120" t="str">
            <v>333051</v>
          </cell>
          <cell r="C1120" t="str">
            <v>Police and Sheriff's Patrol Officers</v>
          </cell>
          <cell r="D1120">
            <v>0</v>
          </cell>
          <cell r="E1120" t="str">
            <v>High school diploma or equivalent</v>
          </cell>
          <cell r="F1120" t="str">
            <v>HS and Below</v>
          </cell>
          <cell r="G1120">
            <v>66488</v>
          </cell>
          <cell r="H1120">
            <v>4</v>
          </cell>
          <cell r="I1120">
            <v>850</v>
          </cell>
          <cell r="J1120">
            <v>52</v>
          </cell>
          <cell r="K1120">
            <v>62</v>
          </cell>
          <cell r="L1120">
            <v>19</v>
          </cell>
          <cell r="M1120">
            <v>44</v>
          </cell>
          <cell r="N1120">
            <v>0</v>
          </cell>
          <cell r="O1120">
            <v>0</v>
          </cell>
          <cell r="P1120" t="str">
            <v>Not Licensed</v>
          </cell>
          <cell r="Q1120">
            <v>0</v>
          </cell>
          <cell r="R1120">
            <v>0</v>
          </cell>
        </row>
        <row r="1121">
          <cell r="B1121" t="str">
            <v>333052</v>
          </cell>
          <cell r="C1121" t="str">
            <v>Transit and Railroad Police</v>
          </cell>
          <cell r="D1121">
            <v>0</v>
          </cell>
          <cell r="E1121">
            <v>0</v>
          </cell>
          <cell r="F1121">
            <v>0</v>
          </cell>
          <cell r="G1121">
            <v>0</v>
          </cell>
          <cell r="H1121">
            <v>0</v>
          </cell>
          <cell r="I1121">
            <v>0</v>
          </cell>
          <cell r="J1121">
            <v>0</v>
          </cell>
          <cell r="K1121">
            <v>0</v>
          </cell>
          <cell r="L1121">
            <v>0</v>
          </cell>
          <cell r="M1121">
            <v>0</v>
          </cell>
          <cell r="N1121">
            <v>0</v>
          </cell>
          <cell r="O1121">
            <v>0</v>
          </cell>
          <cell r="P1121" t="str">
            <v>Not Licensed</v>
          </cell>
          <cell r="Q1121">
            <v>0</v>
          </cell>
          <cell r="R1121">
            <v>0</v>
          </cell>
        </row>
        <row r="1122">
          <cell r="B1122" t="str">
            <v>339011</v>
          </cell>
          <cell r="C1122" t="str">
            <v>Animal Control Workers</v>
          </cell>
          <cell r="D1122">
            <v>0</v>
          </cell>
          <cell r="E1122" t="str">
            <v>High school diploma or equivalent</v>
          </cell>
          <cell r="F1122" t="str">
            <v>HS and Below</v>
          </cell>
          <cell r="G1122">
            <v>56743</v>
          </cell>
          <cell r="H1122">
            <v>0</v>
          </cell>
          <cell r="I1122">
            <v>0</v>
          </cell>
          <cell r="J1122">
            <v>0</v>
          </cell>
          <cell r="K1122">
            <v>0</v>
          </cell>
          <cell r="L1122">
            <v>2</v>
          </cell>
          <cell r="M1122">
            <v>2</v>
          </cell>
          <cell r="N1122">
            <v>0</v>
          </cell>
          <cell r="O1122">
            <v>0</v>
          </cell>
          <cell r="P1122" t="str">
            <v>Not Licensed</v>
          </cell>
          <cell r="Q1122">
            <v>0</v>
          </cell>
          <cell r="R1122">
            <v>0</v>
          </cell>
        </row>
        <row r="1123">
          <cell r="B1123" t="str">
            <v>339021</v>
          </cell>
          <cell r="C1123" t="str">
            <v>Private Detectives and Investigators</v>
          </cell>
          <cell r="D1123">
            <v>0</v>
          </cell>
          <cell r="E1123" t="str">
            <v>High school diploma or equivalent</v>
          </cell>
          <cell r="F1123" t="str">
            <v>HS and Below</v>
          </cell>
          <cell r="G1123">
            <v>0</v>
          </cell>
          <cell r="H1123">
            <v>0</v>
          </cell>
          <cell r="I1123">
            <v>0</v>
          </cell>
          <cell r="J1123">
            <v>0</v>
          </cell>
          <cell r="K1123">
            <v>0</v>
          </cell>
          <cell r="L1123">
            <v>1</v>
          </cell>
          <cell r="M1123">
            <v>1</v>
          </cell>
          <cell r="N1123">
            <v>0</v>
          </cell>
          <cell r="O1123">
            <v>0</v>
          </cell>
          <cell r="P1123" t="str">
            <v>Not Licensed</v>
          </cell>
          <cell r="Q1123">
            <v>0</v>
          </cell>
          <cell r="R1123">
            <v>0</v>
          </cell>
        </row>
        <row r="1124">
          <cell r="B1124" t="str">
            <v>339031</v>
          </cell>
          <cell r="C1124" t="str">
            <v>Gaming Surveillance Officers and Gaming Investigators</v>
          </cell>
          <cell r="D1124">
            <v>0</v>
          </cell>
          <cell r="E1124">
            <v>0</v>
          </cell>
          <cell r="F1124">
            <v>0</v>
          </cell>
          <cell r="G1124">
            <v>0</v>
          </cell>
          <cell r="H1124">
            <v>0</v>
          </cell>
          <cell r="I1124">
            <v>0</v>
          </cell>
          <cell r="J1124">
            <v>0</v>
          </cell>
          <cell r="K1124">
            <v>0</v>
          </cell>
          <cell r="L1124">
            <v>0</v>
          </cell>
          <cell r="M1124">
            <v>0</v>
          </cell>
          <cell r="N1124">
            <v>0</v>
          </cell>
          <cell r="O1124">
            <v>0</v>
          </cell>
          <cell r="P1124" t="str">
            <v>Not Licensed</v>
          </cell>
          <cell r="Q1124">
            <v>0</v>
          </cell>
          <cell r="R1124">
            <v>0</v>
          </cell>
        </row>
        <row r="1125">
          <cell r="B1125" t="str">
            <v>339032</v>
          </cell>
          <cell r="C1125" t="str">
            <v>Security Guards</v>
          </cell>
          <cell r="D1125">
            <v>0</v>
          </cell>
          <cell r="E1125" t="str">
            <v>High school diploma or equivalent</v>
          </cell>
          <cell r="F1125" t="str">
            <v>HS and Below</v>
          </cell>
          <cell r="G1125">
            <v>34372</v>
          </cell>
          <cell r="H1125">
            <v>2</v>
          </cell>
          <cell r="I1125">
            <v>494</v>
          </cell>
          <cell r="J1125">
            <v>61</v>
          </cell>
          <cell r="K1125">
            <v>65</v>
          </cell>
          <cell r="L1125">
            <v>72</v>
          </cell>
          <cell r="M1125">
            <v>66</v>
          </cell>
          <cell r="N1125">
            <v>0</v>
          </cell>
          <cell r="O1125">
            <v>0</v>
          </cell>
          <cell r="P1125" t="str">
            <v>Not Licensed</v>
          </cell>
          <cell r="Q1125">
            <v>0</v>
          </cell>
          <cell r="R1125">
            <v>0</v>
          </cell>
        </row>
        <row r="1126">
          <cell r="B1126" t="str">
            <v>339091</v>
          </cell>
          <cell r="C1126" t="str">
            <v>Crossing Guards</v>
          </cell>
          <cell r="D1126">
            <v>0</v>
          </cell>
          <cell r="E1126" t="str">
            <v>No formal educational credential</v>
          </cell>
          <cell r="F1126" t="str">
            <v>HS and Below</v>
          </cell>
          <cell r="G1126">
            <v>0</v>
          </cell>
          <cell r="H1126">
            <v>0</v>
          </cell>
          <cell r="I1126">
            <v>0</v>
          </cell>
          <cell r="J1126">
            <v>0</v>
          </cell>
          <cell r="K1126">
            <v>0</v>
          </cell>
          <cell r="L1126">
            <v>2</v>
          </cell>
          <cell r="M1126">
            <v>2</v>
          </cell>
          <cell r="N1126">
            <v>0</v>
          </cell>
          <cell r="O1126">
            <v>0</v>
          </cell>
          <cell r="P1126" t="str">
            <v>Not Licensed</v>
          </cell>
          <cell r="Q1126">
            <v>0</v>
          </cell>
          <cell r="R1126">
            <v>0</v>
          </cell>
        </row>
        <row r="1127">
          <cell r="B1127" t="str">
            <v>339092</v>
          </cell>
          <cell r="C1127" t="str">
            <v>Lifeguards, Ski Patrol, and Other Recreational Protective Service Workers</v>
          </cell>
          <cell r="D1127">
            <v>0</v>
          </cell>
          <cell r="E1127" t="str">
            <v>No formal educational credential</v>
          </cell>
          <cell r="F1127" t="str">
            <v>HS and Below</v>
          </cell>
          <cell r="G1127">
            <v>25887</v>
          </cell>
          <cell r="H1127">
            <v>1</v>
          </cell>
          <cell r="I1127">
            <v>175</v>
          </cell>
          <cell r="J1127">
            <v>41</v>
          </cell>
          <cell r="K1127">
            <v>44</v>
          </cell>
          <cell r="L1127">
            <v>29</v>
          </cell>
          <cell r="M1127">
            <v>38</v>
          </cell>
          <cell r="N1127">
            <v>0</v>
          </cell>
          <cell r="O1127">
            <v>0</v>
          </cell>
          <cell r="P1127" t="str">
            <v>Not Licensed</v>
          </cell>
          <cell r="Q1127">
            <v>0</v>
          </cell>
          <cell r="R1127">
            <v>0</v>
          </cell>
        </row>
        <row r="1128">
          <cell r="B1128" t="str">
            <v>351011</v>
          </cell>
          <cell r="C1128" t="str">
            <v>Chefs and Head Cooks</v>
          </cell>
          <cell r="D1128">
            <v>0</v>
          </cell>
          <cell r="E1128" t="str">
            <v>High school diploma or equivalent</v>
          </cell>
          <cell r="F1128" t="str">
            <v>HS and Below</v>
          </cell>
          <cell r="G1128">
            <v>73123</v>
          </cell>
          <cell r="H1128">
            <v>4</v>
          </cell>
          <cell r="I1128">
            <v>478</v>
          </cell>
          <cell r="J1128">
            <v>61</v>
          </cell>
          <cell r="K1128">
            <v>63</v>
          </cell>
          <cell r="L1128">
            <v>44</v>
          </cell>
          <cell r="M1128">
            <v>56</v>
          </cell>
          <cell r="N1128">
            <v>861</v>
          </cell>
          <cell r="O1128">
            <v>0</v>
          </cell>
          <cell r="P1128" t="str">
            <v>Not Licensed</v>
          </cell>
          <cell r="Q1128">
            <v>0</v>
          </cell>
          <cell r="R1128">
            <v>0</v>
          </cell>
        </row>
        <row r="1129">
          <cell r="B1129" t="str">
            <v>351012</v>
          </cell>
          <cell r="C1129" t="str">
            <v>First-Line Supervisors of Food Preparation and Serving Workers</v>
          </cell>
          <cell r="D1129">
            <v>0</v>
          </cell>
          <cell r="E1129" t="str">
            <v>High school diploma or equivalent</v>
          </cell>
          <cell r="F1129" t="str">
            <v>HS and Below</v>
          </cell>
          <cell r="G1129">
            <v>41649</v>
          </cell>
          <cell r="H1129">
            <v>4</v>
          </cell>
          <cell r="I1129">
            <v>1445</v>
          </cell>
          <cell r="J1129">
            <v>205</v>
          </cell>
          <cell r="K1129">
            <v>216</v>
          </cell>
          <cell r="L1129">
            <v>44</v>
          </cell>
          <cell r="M1129">
            <v>155</v>
          </cell>
          <cell r="N1129">
            <v>0</v>
          </cell>
          <cell r="O1129">
            <v>0</v>
          </cell>
          <cell r="P1129" t="str">
            <v>Not Licensed</v>
          </cell>
          <cell r="Q1129">
            <v>0</v>
          </cell>
          <cell r="R1129">
            <v>0</v>
          </cell>
        </row>
        <row r="1130">
          <cell r="B1130" t="str">
            <v>352011</v>
          </cell>
          <cell r="C1130" t="str">
            <v>Cooks, Fast Food</v>
          </cell>
          <cell r="D1130">
            <v>0</v>
          </cell>
          <cell r="E1130" t="str">
            <v>No formal educational credential</v>
          </cell>
          <cell r="F1130" t="str">
            <v>HS and Below</v>
          </cell>
          <cell r="G1130">
            <v>27502</v>
          </cell>
          <cell r="H1130">
            <v>1</v>
          </cell>
          <cell r="I1130">
            <v>420</v>
          </cell>
          <cell r="J1130">
            <v>50</v>
          </cell>
          <cell r="K1130">
            <v>56</v>
          </cell>
          <cell r="L1130">
            <v>1</v>
          </cell>
          <cell r="M1130">
            <v>36</v>
          </cell>
          <cell r="N1130">
            <v>0</v>
          </cell>
          <cell r="O1130">
            <v>0</v>
          </cell>
          <cell r="P1130" t="str">
            <v>Not Licensed</v>
          </cell>
          <cell r="Q1130">
            <v>0</v>
          </cell>
          <cell r="R1130">
            <v>0</v>
          </cell>
        </row>
        <row r="1131">
          <cell r="B1131" t="str">
            <v>352012</v>
          </cell>
          <cell r="C1131" t="str">
            <v>Cooks, Institution and Cafeteria</v>
          </cell>
          <cell r="D1131">
            <v>0</v>
          </cell>
          <cell r="E1131" t="str">
            <v>No formal educational credential</v>
          </cell>
          <cell r="F1131" t="str">
            <v>HS and Below</v>
          </cell>
          <cell r="G1131">
            <v>38126</v>
          </cell>
          <cell r="H1131">
            <v>2</v>
          </cell>
          <cell r="I1131">
            <v>216</v>
          </cell>
          <cell r="J1131">
            <v>33</v>
          </cell>
          <cell r="K1131">
            <v>31</v>
          </cell>
          <cell r="L1131">
            <v>0</v>
          </cell>
          <cell r="M1131">
            <v>32</v>
          </cell>
          <cell r="N1131">
            <v>0</v>
          </cell>
          <cell r="O1131">
            <v>0</v>
          </cell>
          <cell r="P1131" t="str">
            <v>Not Licensed</v>
          </cell>
          <cell r="Q1131">
            <v>0</v>
          </cell>
          <cell r="R1131">
            <v>0</v>
          </cell>
        </row>
        <row r="1132">
          <cell r="B1132" t="str">
            <v>352013</v>
          </cell>
          <cell r="C1132" t="str">
            <v>Cooks, Private Household</v>
          </cell>
          <cell r="D1132">
            <v>0</v>
          </cell>
          <cell r="E1132">
            <v>0</v>
          </cell>
          <cell r="F1132">
            <v>0</v>
          </cell>
          <cell r="G1132">
            <v>0</v>
          </cell>
          <cell r="H1132">
            <v>0</v>
          </cell>
          <cell r="I1132">
            <v>0</v>
          </cell>
          <cell r="J1132">
            <v>0</v>
          </cell>
          <cell r="K1132">
            <v>0</v>
          </cell>
          <cell r="L1132">
            <v>0</v>
          </cell>
          <cell r="M1132">
            <v>0</v>
          </cell>
          <cell r="N1132">
            <v>0</v>
          </cell>
          <cell r="O1132">
            <v>0</v>
          </cell>
          <cell r="P1132" t="str">
            <v>Not Licensed</v>
          </cell>
          <cell r="Q1132">
            <v>0</v>
          </cell>
          <cell r="R1132">
            <v>0</v>
          </cell>
        </row>
        <row r="1133">
          <cell r="B1133" t="str">
            <v>352014</v>
          </cell>
          <cell r="C1133" t="str">
            <v>Cooks, Restaurant</v>
          </cell>
          <cell r="D1133">
            <v>0</v>
          </cell>
          <cell r="E1133" t="str">
            <v>No formal educational credential</v>
          </cell>
          <cell r="F1133" t="str">
            <v>HS and Below</v>
          </cell>
          <cell r="G1133">
            <v>33745</v>
          </cell>
          <cell r="H1133">
            <v>2</v>
          </cell>
          <cell r="I1133">
            <v>1923</v>
          </cell>
          <cell r="J1133">
            <v>274</v>
          </cell>
          <cell r="K1133">
            <v>288</v>
          </cell>
          <cell r="L1133">
            <v>143</v>
          </cell>
          <cell r="M1133">
            <v>235</v>
          </cell>
          <cell r="N1133">
            <v>0</v>
          </cell>
          <cell r="O1133">
            <v>0</v>
          </cell>
          <cell r="P1133" t="str">
            <v>Not Licensed</v>
          </cell>
          <cell r="Q1133">
            <v>0</v>
          </cell>
          <cell r="R1133">
            <v>0</v>
          </cell>
        </row>
        <row r="1134">
          <cell r="B1134" t="str">
            <v>352015</v>
          </cell>
          <cell r="C1134" t="str">
            <v>Cooks, Short Order</v>
          </cell>
          <cell r="D1134">
            <v>0</v>
          </cell>
          <cell r="E1134" t="str">
            <v>No formal educational credential</v>
          </cell>
          <cell r="F1134" t="str">
            <v>HS and Below</v>
          </cell>
          <cell r="G1134">
            <v>30647</v>
          </cell>
          <cell r="H1134">
            <v>0</v>
          </cell>
          <cell r="I1134">
            <v>0</v>
          </cell>
          <cell r="J1134">
            <v>0</v>
          </cell>
          <cell r="K1134">
            <v>0</v>
          </cell>
          <cell r="L1134">
            <v>30</v>
          </cell>
          <cell r="M1134">
            <v>30</v>
          </cell>
          <cell r="N1134">
            <v>0</v>
          </cell>
          <cell r="O1134">
            <v>0</v>
          </cell>
          <cell r="P1134" t="str">
            <v>Not Licensed</v>
          </cell>
          <cell r="Q1134">
            <v>0</v>
          </cell>
          <cell r="R1134">
            <v>0</v>
          </cell>
        </row>
        <row r="1135">
          <cell r="B1135" t="str">
            <v>352021</v>
          </cell>
          <cell r="C1135" t="str">
            <v>Food Preparation Workers</v>
          </cell>
          <cell r="D1135">
            <v>0</v>
          </cell>
          <cell r="E1135" t="str">
            <v>No formal educational credential</v>
          </cell>
          <cell r="F1135" t="str">
            <v>HS and Below</v>
          </cell>
          <cell r="G1135">
            <v>28502</v>
          </cell>
          <cell r="H1135">
            <v>1</v>
          </cell>
          <cell r="I1135">
            <v>747</v>
          </cell>
          <cell r="J1135">
            <v>123</v>
          </cell>
          <cell r="K1135">
            <v>130</v>
          </cell>
          <cell r="L1135">
            <v>29</v>
          </cell>
          <cell r="M1135">
            <v>94</v>
          </cell>
          <cell r="N1135">
            <v>0</v>
          </cell>
          <cell r="O1135">
            <v>0</v>
          </cell>
          <cell r="P1135" t="str">
            <v>Not Licensed</v>
          </cell>
          <cell r="Q1135">
            <v>0</v>
          </cell>
          <cell r="R1135">
            <v>0</v>
          </cell>
        </row>
        <row r="1136">
          <cell r="B1136" t="str">
            <v>353011</v>
          </cell>
          <cell r="C1136" t="str">
            <v>Bartenders</v>
          </cell>
          <cell r="D1136">
            <v>0</v>
          </cell>
          <cell r="E1136" t="str">
            <v>No formal educational credential</v>
          </cell>
          <cell r="F1136" t="str">
            <v>HS and Below</v>
          </cell>
          <cell r="G1136">
            <v>33378</v>
          </cell>
          <cell r="H1136">
            <v>2</v>
          </cell>
          <cell r="I1136">
            <v>1227</v>
          </cell>
          <cell r="J1136">
            <v>189</v>
          </cell>
          <cell r="K1136">
            <v>205</v>
          </cell>
          <cell r="L1136">
            <v>21</v>
          </cell>
          <cell r="M1136">
            <v>138</v>
          </cell>
          <cell r="N1136">
            <v>0</v>
          </cell>
          <cell r="O1136">
            <v>0</v>
          </cell>
          <cell r="P1136" t="str">
            <v>Not Licensed</v>
          </cell>
          <cell r="Q1136">
            <v>0</v>
          </cell>
          <cell r="R1136">
            <v>0</v>
          </cell>
        </row>
        <row r="1137">
          <cell r="B1137" t="str">
            <v>353021</v>
          </cell>
          <cell r="C1137" t="str">
            <v>Combined Food Preparation and Serving Workers, Including Fast Food</v>
          </cell>
          <cell r="D1137">
            <v>0</v>
          </cell>
          <cell r="E1137" t="str">
            <v>No formal educational credential</v>
          </cell>
          <cell r="F1137" t="str">
            <v>HS and Below</v>
          </cell>
          <cell r="G1137">
            <v>24973</v>
          </cell>
          <cell r="H1137">
            <v>1</v>
          </cell>
          <cell r="I1137">
            <v>1989</v>
          </cell>
          <cell r="J1137">
            <v>382</v>
          </cell>
          <cell r="K1137">
            <v>391</v>
          </cell>
          <cell r="L1137">
            <v>185</v>
          </cell>
          <cell r="M1137">
            <v>319</v>
          </cell>
          <cell r="N1137">
            <v>0</v>
          </cell>
          <cell r="O1137">
            <v>0</v>
          </cell>
          <cell r="P1137" t="str">
            <v>Not Licensed</v>
          </cell>
          <cell r="Q1137">
            <v>0</v>
          </cell>
          <cell r="R1137">
            <v>0</v>
          </cell>
        </row>
        <row r="1138">
          <cell r="B1138" t="str">
            <v>353022</v>
          </cell>
          <cell r="C1138" t="str">
            <v>Counter Attendants, Cafeteria, Food Concession, and Coffee Shop</v>
          </cell>
          <cell r="D1138">
            <v>0</v>
          </cell>
          <cell r="E1138" t="str">
            <v>No formal educational credential</v>
          </cell>
          <cell r="F1138" t="str">
            <v>HS and Below</v>
          </cell>
          <cell r="G1138">
            <v>25545</v>
          </cell>
          <cell r="H1138">
            <v>1</v>
          </cell>
          <cell r="I1138">
            <v>680</v>
          </cell>
          <cell r="J1138">
            <v>138</v>
          </cell>
          <cell r="K1138">
            <v>151</v>
          </cell>
          <cell r="L1138">
            <v>4</v>
          </cell>
          <cell r="M1138">
            <v>98</v>
          </cell>
          <cell r="N1138">
            <v>0</v>
          </cell>
          <cell r="O1138">
            <v>0</v>
          </cell>
          <cell r="P1138" t="str">
            <v>Not Licensed</v>
          </cell>
          <cell r="Q1138">
            <v>0</v>
          </cell>
          <cell r="R1138">
            <v>0</v>
          </cell>
        </row>
        <row r="1139">
          <cell r="B1139" t="str">
            <v>353031</v>
          </cell>
          <cell r="C1139" t="str">
            <v>Waiters and Waitresses</v>
          </cell>
          <cell r="D1139">
            <v>0</v>
          </cell>
          <cell r="E1139" t="str">
            <v>No formal educational credential</v>
          </cell>
          <cell r="F1139" t="str">
            <v>HS and Below</v>
          </cell>
          <cell r="G1139">
            <v>27353</v>
          </cell>
          <cell r="H1139">
            <v>1</v>
          </cell>
          <cell r="I1139">
            <v>4925</v>
          </cell>
          <cell r="J1139">
            <v>904</v>
          </cell>
          <cell r="K1139">
            <v>960</v>
          </cell>
          <cell r="L1139">
            <v>94</v>
          </cell>
          <cell r="M1139">
            <v>653</v>
          </cell>
          <cell r="N1139">
            <v>0</v>
          </cell>
          <cell r="O1139">
            <v>0</v>
          </cell>
          <cell r="P1139" t="str">
            <v>Not Licensed</v>
          </cell>
          <cell r="Q1139">
            <v>0</v>
          </cell>
          <cell r="R1139">
            <v>0</v>
          </cell>
        </row>
        <row r="1140">
          <cell r="B1140" t="str">
            <v>353041</v>
          </cell>
          <cell r="C1140" t="str">
            <v>Food Servers, Nonrestaurant</v>
          </cell>
          <cell r="D1140">
            <v>0</v>
          </cell>
          <cell r="E1140" t="str">
            <v>No formal educational credential</v>
          </cell>
          <cell r="F1140" t="str">
            <v>HS and Below</v>
          </cell>
          <cell r="G1140">
            <v>28675</v>
          </cell>
          <cell r="H1140">
            <v>1</v>
          </cell>
          <cell r="I1140">
            <v>383</v>
          </cell>
          <cell r="J1140">
            <v>61</v>
          </cell>
          <cell r="K1140">
            <v>58</v>
          </cell>
          <cell r="L1140">
            <v>17</v>
          </cell>
          <cell r="M1140">
            <v>45</v>
          </cell>
          <cell r="N1140">
            <v>0</v>
          </cell>
          <cell r="O1140">
            <v>0</v>
          </cell>
          <cell r="P1140" t="str">
            <v>Not Licensed</v>
          </cell>
          <cell r="Q1140">
            <v>0</v>
          </cell>
          <cell r="R1140">
            <v>0</v>
          </cell>
        </row>
        <row r="1141">
          <cell r="B1141" t="str">
            <v>359011</v>
          </cell>
          <cell r="C1141" t="str">
            <v>Dining Room and Cafeteria Attendants and Bartender Helpers</v>
          </cell>
          <cell r="D1141">
            <v>0</v>
          </cell>
          <cell r="E1141" t="str">
            <v>No formal educational credential</v>
          </cell>
          <cell r="F1141" t="str">
            <v>HS and Below</v>
          </cell>
          <cell r="G1141">
            <v>25453</v>
          </cell>
          <cell r="H1141">
            <v>1</v>
          </cell>
          <cell r="I1141">
            <v>793</v>
          </cell>
          <cell r="J1141">
            <v>131</v>
          </cell>
          <cell r="K1141">
            <v>138</v>
          </cell>
          <cell r="L1141">
            <v>29</v>
          </cell>
          <cell r="M1141">
            <v>99</v>
          </cell>
          <cell r="N1141">
            <v>0</v>
          </cell>
          <cell r="O1141">
            <v>0</v>
          </cell>
          <cell r="P1141" t="str">
            <v>Not Licensed</v>
          </cell>
          <cell r="Q1141">
            <v>0</v>
          </cell>
          <cell r="R1141">
            <v>0</v>
          </cell>
        </row>
        <row r="1142">
          <cell r="B1142" t="str">
            <v>359021</v>
          </cell>
          <cell r="C1142" t="str">
            <v>Dishwashers</v>
          </cell>
          <cell r="D1142">
            <v>0</v>
          </cell>
          <cell r="E1142" t="str">
            <v>No formal educational credential</v>
          </cell>
          <cell r="F1142" t="str">
            <v>HS and Below</v>
          </cell>
          <cell r="G1142">
            <v>25441</v>
          </cell>
          <cell r="H1142">
            <v>1</v>
          </cell>
          <cell r="I1142">
            <v>1042</v>
          </cell>
          <cell r="J1142">
            <v>155</v>
          </cell>
          <cell r="K1142">
            <v>164</v>
          </cell>
          <cell r="L1142">
            <v>76</v>
          </cell>
          <cell r="M1142">
            <v>132</v>
          </cell>
          <cell r="N1142">
            <v>0</v>
          </cell>
          <cell r="O1142">
            <v>0</v>
          </cell>
          <cell r="P1142" t="str">
            <v>Not Licensed</v>
          </cell>
          <cell r="Q1142">
            <v>0</v>
          </cell>
          <cell r="R1142">
            <v>0</v>
          </cell>
        </row>
        <row r="1143">
          <cell r="B1143" t="str">
            <v>359031</v>
          </cell>
          <cell r="C1143" t="str">
            <v>Hosts and Hostesses, Restaurant, Lounge, and Coffee Shop</v>
          </cell>
          <cell r="D1143">
            <v>0</v>
          </cell>
          <cell r="E1143" t="str">
            <v>No formal educational credential</v>
          </cell>
          <cell r="F1143" t="str">
            <v>HS and Below</v>
          </cell>
          <cell r="G1143">
            <v>25316</v>
          </cell>
          <cell r="H1143">
            <v>0</v>
          </cell>
          <cell r="I1143">
            <v>0</v>
          </cell>
          <cell r="J1143">
            <v>0</v>
          </cell>
          <cell r="K1143">
            <v>0</v>
          </cell>
          <cell r="L1143">
            <v>27</v>
          </cell>
          <cell r="M1143">
            <v>27</v>
          </cell>
          <cell r="N1143">
            <v>0</v>
          </cell>
          <cell r="O1143">
            <v>0</v>
          </cell>
          <cell r="P1143" t="str">
            <v>Not Licensed</v>
          </cell>
          <cell r="Q1143">
            <v>0</v>
          </cell>
          <cell r="R1143">
            <v>0</v>
          </cell>
        </row>
        <row r="1144">
          <cell r="B1144" t="str">
            <v>371011</v>
          </cell>
          <cell r="C1144" t="str">
            <v>First-Line Supervisors of Housekeeping and Janitorial Workers</v>
          </cell>
          <cell r="D1144">
            <v>0</v>
          </cell>
          <cell r="E1144" t="str">
            <v>High school diploma or equivalent</v>
          </cell>
          <cell r="F1144" t="str">
            <v>HS and Below</v>
          </cell>
          <cell r="G1144">
            <v>51951</v>
          </cell>
          <cell r="H1144">
            <v>3</v>
          </cell>
          <cell r="I1144">
            <v>245</v>
          </cell>
          <cell r="J1144">
            <v>27</v>
          </cell>
          <cell r="K1144">
            <v>30</v>
          </cell>
          <cell r="L1144">
            <v>12</v>
          </cell>
          <cell r="M1144">
            <v>23</v>
          </cell>
          <cell r="N1144">
            <v>0</v>
          </cell>
          <cell r="O1144">
            <v>0</v>
          </cell>
          <cell r="P1144" t="str">
            <v>Not Licensed</v>
          </cell>
          <cell r="Q1144">
            <v>0</v>
          </cell>
          <cell r="R1144">
            <v>0</v>
          </cell>
        </row>
        <row r="1145">
          <cell r="B1145" t="str">
            <v>371012</v>
          </cell>
          <cell r="C1145" t="str">
            <v>First-Line Supervisors of Landscaping, Lawn Service, and Groundskeeping Workers</v>
          </cell>
          <cell r="D1145">
            <v>0</v>
          </cell>
          <cell r="E1145" t="str">
            <v>High school diploma or equivalent</v>
          </cell>
          <cell r="F1145" t="str">
            <v>HS and Below</v>
          </cell>
          <cell r="G1145">
            <v>63542</v>
          </cell>
          <cell r="H1145">
            <v>4</v>
          </cell>
          <cell r="I1145">
            <v>555</v>
          </cell>
          <cell r="J1145">
            <v>52</v>
          </cell>
          <cell r="K1145">
            <v>62</v>
          </cell>
          <cell r="L1145">
            <v>12</v>
          </cell>
          <cell r="M1145">
            <v>42</v>
          </cell>
          <cell r="N1145">
            <v>0</v>
          </cell>
          <cell r="O1145">
            <v>0</v>
          </cell>
          <cell r="P1145" t="str">
            <v>Not Licensed</v>
          </cell>
          <cell r="Q1145">
            <v>0</v>
          </cell>
          <cell r="R1145">
            <v>0</v>
          </cell>
        </row>
        <row r="1146">
          <cell r="B1146" t="str">
            <v>372011</v>
          </cell>
          <cell r="C1146" t="str">
            <v>Janitors and Cleaners, Except Maids and Housekeeping Cleaners</v>
          </cell>
          <cell r="D1146">
            <v>0</v>
          </cell>
          <cell r="E1146" t="str">
            <v>No formal educational credential</v>
          </cell>
          <cell r="F1146" t="str">
            <v>HS and Below</v>
          </cell>
          <cell r="G1146">
            <v>36306</v>
          </cell>
          <cell r="H1146">
            <v>4</v>
          </cell>
          <cell r="I1146">
            <v>1378</v>
          </cell>
          <cell r="J1146">
            <v>173</v>
          </cell>
          <cell r="K1146">
            <v>190</v>
          </cell>
          <cell r="L1146">
            <v>93</v>
          </cell>
          <cell r="M1146">
            <v>152</v>
          </cell>
          <cell r="N1146">
            <v>0</v>
          </cell>
          <cell r="O1146">
            <v>0</v>
          </cell>
          <cell r="P1146" t="str">
            <v>Not Licensed</v>
          </cell>
          <cell r="Q1146">
            <v>0</v>
          </cell>
          <cell r="R1146">
            <v>0</v>
          </cell>
        </row>
        <row r="1147">
          <cell r="B1147" t="str">
            <v>372012</v>
          </cell>
          <cell r="C1147" t="str">
            <v>Maids and Housekeeping Cleaners</v>
          </cell>
          <cell r="D1147">
            <v>0</v>
          </cell>
          <cell r="E1147" t="str">
            <v>No formal educational credential</v>
          </cell>
          <cell r="F1147" t="str">
            <v>HS and Below</v>
          </cell>
          <cell r="G1147">
            <v>30737</v>
          </cell>
          <cell r="H1147">
            <v>2</v>
          </cell>
          <cell r="I1147">
            <v>2025</v>
          </cell>
          <cell r="J1147">
            <v>261</v>
          </cell>
          <cell r="K1147">
            <v>267</v>
          </cell>
          <cell r="L1147">
            <v>133</v>
          </cell>
          <cell r="M1147">
            <v>220</v>
          </cell>
          <cell r="N1147">
            <v>0</v>
          </cell>
          <cell r="O1147">
            <v>0</v>
          </cell>
          <cell r="P1147" t="str">
            <v>Not Licensed</v>
          </cell>
          <cell r="Q1147">
            <v>0</v>
          </cell>
          <cell r="R1147">
            <v>0</v>
          </cell>
        </row>
        <row r="1148">
          <cell r="B1148" t="str">
            <v>372021</v>
          </cell>
          <cell r="C1148" t="str">
            <v>Pest Control Workers</v>
          </cell>
          <cell r="D1148">
            <v>0</v>
          </cell>
          <cell r="E1148" t="str">
            <v>High school diploma or equivalent</v>
          </cell>
          <cell r="F1148" t="str">
            <v>HS and Below</v>
          </cell>
          <cell r="G1148">
            <v>50528</v>
          </cell>
          <cell r="H1148">
            <v>0</v>
          </cell>
          <cell r="I1148">
            <v>0</v>
          </cell>
          <cell r="J1148">
            <v>0</v>
          </cell>
          <cell r="K1148">
            <v>0</v>
          </cell>
          <cell r="L1148">
            <v>3</v>
          </cell>
          <cell r="M1148">
            <v>3</v>
          </cell>
          <cell r="N1148">
            <v>0</v>
          </cell>
          <cell r="O1148">
            <v>0</v>
          </cell>
          <cell r="P1148" t="str">
            <v>Not Licensed</v>
          </cell>
          <cell r="Q1148">
            <v>0</v>
          </cell>
          <cell r="R1148">
            <v>0</v>
          </cell>
        </row>
        <row r="1149">
          <cell r="B1149" t="str">
            <v>373011</v>
          </cell>
          <cell r="C1149" t="str">
            <v>Landscaping and Groundskeeping Workers</v>
          </cell>
          <cell r="D1149">
            <v>0</v>
          </cell>
          <cell r="E1149" t="str">
            <v>No formal educational credential</v>
          </cell>
          <cell r="F1149" t="str">
            <v>HS and Below</v>
          </cell>
          <cell r="G1149">
            <v>43262</v>
          </cell>
          <cell r="H1149">
            <v>4</v>
          </cell>
          <cell r="I1149">
            <v>4196</v>
          </cell>
          <cell r="J1149">
            <v>493</v>
          </cell>
          <cell r="K1149">
            <v>564</v>
          </cell>
          <cell r="L1149">
            <v>44</v>
          </cell>
          <cell r="M1149">
            <v>367</v>
          </cell>
          <cell r="N1149">
            <v>0</v>
          </cell>
          <cell r="O1149">
            <v>0</v>
          </cell>
          <cell r="P1149" t="str">
            <v>Not Licensed</v>
          </cell>
          <cell r="Q1149">
            <v>0</v>
          </cell>
          <cell r="R1149">
            <v>0</v>
          </cell>
        </row>
        <row r="1150">
          <cell r="B1150" t="str">
            <v>373012</v>
          </cell>
          <cell r="C1150" t="str">
            <v>Pesticide Handlers, Sprayers, and Applicators, Vegetation</v>
          </cell>
          <cell r="D1150">
            <v>0</v>
          </cell>
          <cell r="E1150" t="str">
            <v>High school diploma or equivalent</v>
          </cell>
          <cell r="F1150" t="str">
            <v>HS and Below</v>
          </cell>
          <cell r="G1150">
            <v>0</v>
          </cell>
          <cell r="H1150">
            <v>0</v>
          </cell>
          <cell r="I1150">
            <v>0</v>
          </cell>
          <cell r="J1150">
            <v>0</v>
          </cell>
          <cell r="K1150">
            <v>0</v>
          </cell>
          <cell r="L1150">
            <v>2</v>
          </cell>
          <cell r="M1150">
            <v>2</v>
          </cell>
          <cell r="N1150">
            <v>0</v>
          </cell>
          <cell r="O1150">
            <v>0</v>
          </cell>
          <cell r="P1150" t="str">
            <v>Not Licensed</v>
          </cell>
          <cell r="Q1150">
            <v>0</v>
          </cell>
          <cell r="R1150">
            <v>0</v>
          </cell>
        </row>
        <row r="1151">
          <cell r="B1151" t="str">
            <v>373013</v>
          </cell>
          <cell r="C1151" t="str">
            <v>Tree Trimmers and Pruners</v>
          </cell>
          <cell r="D1151">
            <v>0</v>
          </cell>
          <cell r="E1151" t="str">
            <v>High school diploma or equivalent</v>
          </cell>
          <cell r="F1151" t="str">
            <v>HS and Below</v>
          </cell>
          <cell r="G1151">
            <v>44057</v>
          </cell>
          <cell r="H1151">
            <v>0</v>
          </cell>
          <cell r="I1151">
            <v>0</v>
          </cell>
          <cell r="J1151">
            <v>0</v>
          </cell>
          <cell r="K1151">
            <v>0</v>
          </cell>
          <cell r="L1151">
            <v>3</v>
          </cell>
          <cell r="M1151">
            <v>3</v>
          </cell>
          <cell r="N1151">
            <v>0</v>
          </cell>
          <cell r="O1151">
            <v>0</v>
          </cell>
          <cell r="P1151" t="str">
            <v>Not Licensed</v>
          </cell>
          <cell r="Q1151">
            <v>0</v>
          </cell>
          <cell r="R1151">
            <v>0</v>
          </cell>
        </row>
        <row r="1152">
          <cell r="B1152" t="str">
            <v>391011</v>
          </cell>
          <cell r="C1152" t="str">
            <v>Gaming Supervisors</v>
          </cell>
          <cell r="D1152">
            <v>0</v>
          </cell>
          <cell r="E1152">
            <v>0</v>
          </cell>
          <cell r="F1152">
            <v>0</v>
          </cell>
          <cell r="G1152">
            <v>0</v>
          </cell>
          <cell r="H1152">
            <v>0</v>
          </cell>
          <cell r="I1152">
            <v>0</v>
          </cell>
          <cell r="J1152">
            <v>0</v>
          </cell>
          <cell r="K1152">
            <v>0</v>
          </cell>
          <cell r="L1152">
            <v>0</v>
          </cell>
          <cell r="M1152">
            <v>0</v>
          </cell>
          <cell r="N1152">
            <v>0</v>
          </cell>
          <cell r="O1152">
            <v>0</v>
          </cell>
          <cell r="P1152" t="str">
            <v>Not Licensed</v>
          </cell>
          <cell r="Q1152">
            <v>0</v>
          </cell>
          <cell r="R1152">
            <v>0</v>
          </cell>
        </row>
        <row r="1153">
          <cell r="B1153" t="str">
            <v>391012</v>
          </cell>
          <cell r="C1153" t="str">
            <v>Slot Supervisors</v>
          </cell>
          <cell r="D1153">
            <v>0</v>
          </cell>
          <cell r="E1153">
            <v>0</v>
          </cell>
          <cell r="F1153">
            <v>0</v>
          </cell>
          <cell r="G1153">
            <v>0</v>
          </cell>
          <cell r="H1153">
            <v>0</v>
          </cell>
          <cell r="I1153">
            <v>0</v>
          </cell>
          <cell r="J1153">
            <v>0</v>
          </cell>
          <cell r="K1153">
            <v>0</v>
          </cell>
          <cell r="L1153">
            <v>0</v>
          </cell>
          <cell r="M1153">
            <v>0</v>
          </cell>
          <cell r="N1153">
            <v>0</v>
          </cell>
          <cell r="O1153">
            <v>0</v>
          </cell>
          <cell r="P1153" t="str">
            <v>Not Licensed</v>
          </cell>
          <cell r="Q1153">
            <v>0</v>
          </cell>
          <cell r="R1153">
            <v>0</v>
          </cell>
        </row>
        <row r="1154">
          <cell r="B1154" t="str">
            <v>391021</v>
          </cell>
          <cell r="C1154" t="str">
            <v>First-Line Supervisors of Personal Service Workers</v>
          </cell>
          <cell r="D1154">
            <v>0</v>
          </cell>
          <cell r="E1154" t="str">
            <v>High school diploma or equivalent</v>
          </cell>
          <cell r="F1154" t="str">
            <v>HS and Below</v>
          </cell>
          <cell r="G1154">
            <v>46194</v>
          </cell>
          <cell r="H1154">
            <v>3</v>
          </cell>
          <cell r="I1154">
            <v>399</v>
          </cell>
          <cell r="J1154">
            <v>40</v>
          </cell>
          <cell r="K1154">
            <v>43</v>
          </cell>
          <cell r="L1154">
            <v>6</v>
          </cell>
          <cell r="M1154">
            <v>30</v>
          </cell>
          <cell r="N1154">
            <v>0</v>
          </cell>
          <cell r="O1154">
            <v>0</v>
          </cell>
          <cell r="P1154" t="str">
            <v>Not Licensed</v>
          </cell>
          <cell r="Q1154">
            <v>0</v>
          </cell>
          <cell r="R1154">
            <v>0</v>
          </cell>
        </row>
        <row r="1155">
          <cell r="B1155" t="str">
            <v>392011</v>
          </cell>
          <cell r="C1155" t="str">
            <v>Animal Trainers</v>
          </cell>
          <cell r="D1155">
            <v>0</v>
          </cell>
          <cell r="E1155" t="str">
            <v>High school diploma or equivalent</v>
          </cell>
          <cell r="F1155" t="str">
            <v>HS and Below</v>
          </cell>
          <cell r="G1155">
            <v>0</v>
          </cell>
          <cell r="H1155">
            <v>0</v>
          </cell>
          <cell r="I1155">
            <v>0</v>
          </cell>
          <cell r="J1155">
            <v>0</v>
          </cell>
          <cell r="K1155">
            <v>0</v>
          </cell>
          <cell r="L1155">
            <v>0</v>
          </cell>
          <cell r="M1155">
            <v>0</v>
          </cell>
          <cell r="N1155">
            <v>0</v>
          </cell>
          <cell r="O1155">
            <v>0</v>
          </cell>
          <cell r="P1155" t="str">
            <v>Not Licensed</v>
          </cell>
          <cell r="Q1155">
            <v>0</v>
          </cell>
          <cell r="R1155">
            <v>0</v>
          </cell>
        </row>
        <row r="1156">
          <cell r="B1156" t="str">
            <v>392021</v>
          </cell>
          <cell r="C1156" t="str">
            <v>Nonfarm Animal Caretakers</v>
          </cell>
          <cell r="D1156">
            <v>0</v>
          </cell>
          <cell r="E1156" t="str">
            <v>High school diploma or equivalent</v>
          </cell>
          <cell r="F1156" t="str">
            <v>HS and Below</v>
          </cell>
          <cell r="G1156">
            <v>36091</v>
          </cell>
          <cell r="H1156">
            <v>0</v>
          </cell>
          <cell r="I1156">
            <v>0</v>
          </cell>
          <cell r="J1156">
            <v>0</v>
          </cell>
          <cell r="K1156">
            <v>0</v>
          </cell>
          <cell r="L1156">
            <v>12</v>
          </cell>
          <cell r="M1156">
            <v>12</v>
          </cell>
          <cell r="N1156">
            <v>0</v>
          </cell>
          <cell r="O1156">
            <v>0</v>
          </cell>
          <cell r="P1156" t="str">
            <v>Not Licensed</v>
          </cell>
          <cell r="Q1156">
            <v>0</v>
          </cell>
          <cell r="R1156">
            <v>0</v>
          </cell>
        </row>
        <row r="1157">
          <cell r="B1157" t="str">
            <v>393011</v>
          </cell>
          <cell r="C1157" t="str">
            <v>Gaming Dealers</v>
          </cell>
          <cell r="D1157">
            <v>0</v>
          </cell>
          <cell r="E1157">
            <v>0</v>
          </cell>
          <cell r="F1157">
            <v>0</v>
          </cell>
          <cell r="G1157">
            <v>0</v>
          </cell>
          <cell r="H1157">
            <v>0</v>
          </cell>
          <cell r="I1157">
            <v>0</v>
          </cell>
          <cell r="J1157">
            <v>0</v>
          </cell>
          <cell r="K1157">
            <v>0</v>
          </cell>
          <cell r="L1157">
            <v>0</v>
          </cell>
          <cell r="M1157">
            <v>0</v>
          </cell>
          <cell r="N1157">
            <v>0</v>
          </cell>
          <cell r="O1157">
            <v>0</v>
          </cell>
          <cell r="P1157" t="str">
            <v>Not Licensed</v>
          </cell>
          <cell r="Q1157">
            <v>0</v>
          </cell>
          <cell r="R1157">
            <v>0</v>
          </cell>
        </row>
        <row r="1158">
          <cell r="B1158" t="str">
            <v>393012</v>
          </cell>
          <cell r="C1158" t="str">
            <v>Gaming and Sports Book Writers and Runners</v>
          </cell>
          <cell r="D1158">
            <v>0</v>
          </cell>
          <cell r="E1158">
            <v>0</v>
          </cell>
          <cell r="F1158">
            <v>0</v>
          </cell>
          <cell r="G1158">
            <v>0</v>
          </cell>
          <cell r="H1158">
            <v>0</v>
          </cell>
          <cell r="I1158">
            <v>0</v>
          </cell>
          <cell r="J1158">
            <v>0</v>
          </cell>
          <cell r="K1158">
            <v>0</v>
          </cell>
          <cell r="L1158">
            <v>0</v>
          </cell>
          <cell r="M1158">
            <v>0</v>
          </cell>
          <cell r="N1158">
            <v>0</v>
          </cell>
          <cell r="O1158">
            <v>0</v>
          </cell>
          <cell r="P1158" t="str">
            <v>Not Licensed</v>
          </cell>
          <cell r="Q1158">
            <v>0</v>
          </cell>
          <cell r="R1158">
            <v>0</v>
          </cell>
        </row>
        <row r="1159">
          <cell r="B1159" t="str">
            <v>393021</v>
          </cell>
          <cell r="C1159" t="str">
            <v>Motion Picture Projectionists</v>
          </cell>
          <cell r="D1159">
            <v>0</v>
          </cell>
          <cell r="E1159" t="str">
            <v>No formal educational credential</v>
          </cell>
          <cell r="F1159" t="str">
            <v>HS and Below</v>
          </cell>
          <cell r="G1159">
            <v>0</v>
          </cell>
          <cell r="H1159">
            <v>0</v>
          </cell>
          <cell r="I1159">
            <v>0</v>
          </cell>
          <cell r="J1159">
            <v>0</v>
          </cell>
          <cell r="K1159">
            <v>0</v>
          </cell>
          <cell r="L1159">
            <v>0</v>
          </cell>
          <cell r="M1159">
            <v>0</v>
          </cell>
          <cell r="N1159">
            <v>0</v>
          </cell>
          <cell r="O1159">
            <v>0</v>
          </cell>
          <cell r="P1159" t="str">
            <v>Not Licensed</v>
          </cell>
          <cell r="Q1159">
            <v>0</v>
          </cell>
          <cell r="R1159">
            <v>0</v>
          </cell>
        </row>
        <row r="1160">
          <cell r="B1160" t="str">
            <v>393031</v>
          </cell>
          <cell r="C1160" t="str">
            <v>Ushers, Lobby Attendants, and Ticket Takers</v>
          </cell>
          <cell r="D1160">
            <v>0</v>
          </cell>
          <cell r="E1160" t="str">
            <v>No formal educational credential</v>
          </cell>
          <cell r="F1160" t="str">
            <v>HS and Below</v>
          </cell>
          <cell r="G1160">
            <v>25113</v>
          </cell>
          <cell r="H1160">
            <v>1</v>
          </cell>
          <cell r="I1160">
            <v>119</v>
          </cell>
          <cell r="J1160">
            <v>26</v>
          </cell>
          <cell r="K1160">
            <v>30</v>
          </cell>
          <cell r="L1160">
            <v>7</v>
          </cell>
          <cell r="M1160">
            <v>21</v>
          </cell>
          <cell r="N1160">
            <v>0</v>
          </cell>
          <cell r="O1160">
            <v>0</v>
          </cell>
          <cell r="P1160" t="str">
            <v>Not Licensed</v>
          </cell>
          <cell r="Q1160">
            <v>0</v>
          </cell>
          <cell r="R1160">
            <v>0</v>
          </cell>
        </row>
        <row r="1161">
          <cell r="B1161" t="str">
            <v>393091</v>
          </cell>
          <cell r="C1161" t="str">
            <v>Amusement and Recreation Attendants</v>
          </cell>
          <cell r="D1161">
            <v>0</v>
          </cell>
          <cell r="E1161" t="str">
            <v>No formal educational credential</v>
          </cell>
          <cell r="F1161" t="str">
            <v>HS and Below</v>
          </cell>
          <cell r="G1161">
            <v>25945</v>
          </cell>
          <cell r="H1161">
            <v>1</v>
          </cell>
          <cell r="I1161">
            <v>230</v>
          </cell>
          <cell r="J1161">
            <v>51</v>
          </cell>
          <cell r="K1161">
            <v>54</v>
          </cell>
          <cell r="L1161">
            <v>26</v>
          </cell>
          <cell r="M1161">
            <v>44</v>
          </cell>
          <cell r="N1161">
            <v>0</v>
          </cell>
          <cell r="O1161">
            <v>0</v>
          </cell>
          <cell r="P1161" t="str">
            <v>Not Licensed</v>
          </cell>
          <cell r="Q1161">
            <v>0</v>
          </cell>
          <cell r="R1161">
            <v>0</v>
          </cell>
        </row>
        <row r="1162">
          <cell r="B1162" t="str">
            <v>393092</v>
          </cell>
          <cell r="C1162" t="str">
            <v>Costume Attendants</v>
          </cell>
          <cell r="D1162">
            <v>0</v>
          </cell>
          <cell r="E1162" t="str">
            <v>High school diploma or equivalent</v>
          </cell>
          <cell r="F1162" t="str">
            <v>HS and Below</v>
          </cell>
          <cell r="G1162">
            <v>0</v>
          </cell>
          <cell r="H1162">
            <v>0</v>
          </cell>
          <cell r="I1162">
            <v>0</v>
          </cell>
          <cell r="J1162">
            <v>0</v>
          </cell>
          <cell r="K1162">
            <v>0</v>
          </cell>
          <cell r="L1162">
            <v>0</v>
          </cell>
          <cell r="M1162">
            <v>0</v>
          </cell>
          <cell r="N1162">
            <v>0</v>
          </cell>
          <cell r="O1162">
            <v>0</v>
          </cell>
          <cell r="P1162" t="str">
            <v>Not Licensed</v>
          </cell>
          <cell r="Q1162">
            <v>0</v>
          </cell>
          <cell r="R1162">
            <v>0</v>
          </cell>
        </row>
        <row r="1163">
          <cell r="B1163" t="str">
            <v>393093</v>
          </cell>
          <cell r="C1163" t="str">
            <v>Locker Room, Coatroom, and Dressing Room Attendants</v>
          </cell>
          <cell r="D1163">
            <v>0</v>
          </cell>
          <cell r="E1163" t="str">
            <v>High school diploma or equivalent</v>
          </cell>
          <cell r="F1163" t="str">
            <v>HS and Below</v>
          </cell>
          <cell r="G1163">
            <v>26129</v>
          </cell>
          <cell r="H1163">
            <v>0</v>
          </cell>
          <cell r="I1163">
            <v>0</v>
          </cell>
          <cell r="J1163">
            <v>0</v>
          </cell>
          <cell r="K1163">
            <v>0</v>
          </cell>
          <cell r="L1163">
            <v>7</v>
          </cell>
          <cell r="M1163">
            <v>7</v>
          </cell>
          <cell r="N1163">
            <v>0</v>
          </cell>
          <cell r="O1163">
            <v>0</v>
          </cell>
          <cell r="P1163" t="str">
            <v>Not Licensed</v>
          </cell>
          <cell r="Q1163">
            <v>0</v>
          </cell>
          <cell r="R1163">
            <v>0</v>
          </cell>
        </row>
        <row r="1164">
          <cell r="B1164" t="str">
            <v>394011</v>
          </cell>
          <cell r="C1164" t="str">
            <v>Embalmers</v>
          </cell>
          <cell r="D1164">
            <v>0</v>
          </cell>
          <cell r="E1164" t="str">
            <v>Postsecondary non-degree award</v>
          </cell>
          <cell r="F1164" t="str">
            <v>Sub-BA</v>
          </cell>
          <cell r="G1164">
            <v>0</v>
          </cell>
          <cell r="H1164">
            <v>0</v>
          </cell>
          <cell r="I1164">
            <v>0</v>
          </cell>
          <cell r="J1164">
            <v>0</v>
          </cell>
          <cell r="K1164">
            <v>0</v>
          </cell>
          <cell r="L1164">
            <v>1</v>
          </cell>
          <cell r="M1164">
            <v>1</v>
          </cell>
          <cell r="N1164">
            <v>0</v>
          </cell>
          <cell r="O1164">
            <v>0</v>
          </cell>
          <cell r="P1164" t="str">
            <v>Licensed</v>
          </cell>
          <cell r="Q1164">
            <v>8</v>
          </cell>
          <cell r="R1164">
            <v>191</v>
          </cell>
        </row>
        <row r="1165">
          <cell r="B1165" t="str">
            <v>394021</v>
          </cell>
          <cell r="C1165" t="str">
            <v>Funeral Attendants</v>
          </cell>
          <cell r="D1165">
            <v>0</v>
          </cell>
          <cell r="E1165" t="str">
            <v>High school diploma or equivalent</v>
          </cell>
          <cell r="F1165" t="str">
            <v>HS and Below</v>
          </cell>
          <cell r="G1165">
            <v>0</v>
          </cell>
          <cell r="H1165">
            <v>0</v>
          </cell>
          <cell r="I1165">
            <v>0</v>
          </cell>
          <cell r="J1165">
            <v>0</v>
          </cell>
          <cell r="K1165">
            <v>0</v>
          </cell>
          <cell r="L1165">
            <v>0</v>
          </cell>
          <cell r="M1165">
            <v>0</v>
          </cell>
          <cell r="N1165">
            <v>0</v>
          </cell>
          <cell r="O1165">
            <v>0</v>
          </cell>
          <cell r="P1165" t="str">
            <v>Licensed</v>
          </cell>
          <cell r="Q1165">
            <v>20</v>
          </cell>
          <cell r="R1165">
            <v>436</v>
          </cell>
        </row>
        <row r="1166">
          <cell r="B1166" t="str">
            <v>394031</v>
          </cell>
          <cell r="C1166" t="str">
            <v>Morticians, Undertakers, and Funeral Directors</v>
          </cell>
          <cell r="D1166">
            <v>0</v>
          </cell>
          <cell r="E1166" t="str">
            <v>Associate's degree</v>
          </cell>
          <cell r="F1166" t="str">
            <v>Sub-BA</v>
          </cell>
          <cell r="G1166">
            <v>0</v>
          </cell>
          <cell r="H1166">
            <v>0</v>
          </cell>
          <cell r="I1166">
            <v>0</v>
          </cell>
          <cell r="J1166">
            <v>0</v>
          </cell>
          <cell r="K1166">
            <v>0</v>
          </cell>
          <cell r="L1166">
            <v>0</v>
          </cell>
          <cell r="M1166">
            <v>0</v>
          </cell>
          <cell r="N1166">
            <v>0</v>
          </cell>
          <cell r="O1166">
            <v>0</v>
          </cell>
          <cell r="P1166" t="str">
            <v>Licensed</v>
          </cell>
          <cell r="Q1166">
            <v>44</v>
          </cell>
          <cell r="R1166" t="str">
            <v xml:space="preserve"> 1,202</v>
          </cell>
        </row>
        <row r="1167">
          <cell r="B1167" t="str">
            <v>395011</v>
          </cell>
          <cell r="C1167" t="str">
            <v>Barbers</v>
          </cell>
          <cell r="D1167">
            <v>0</v>
          </cell>
          <cell r="E1167" t="str">
            <v>Postsecondary non-degree award</v>
          </cell>
          <cell r="F1167" t="str">
            <v>Sub-BA</v>
          </cell>
          <cell r="G1167">
            <v>0</v>
          </cell>
          <cell r="H1167">
            <v>0</v>
          </cell>
          <cell r="I1167">
            <v>0</v>
          </cell>
          <cell r="J1167">
            <v>0</v>
          </cell>
          <cell r="K1167">
            <v>0</v>
          </cell>
          <cell r="L1167">
            <v>4</v>
          </cell>
          <cell r="M1167">
            <v>4</v>
          </cell>
          <cell r="N1167">
            <v>0</v>
          </cell>
          <cell r="O1167">
            <v>0</v>
          </cell>
          <cell r="P1167" t="str">
            <v>Licensed</v>
          </cell>
          <cell r="Q1167">
            <v>160</v>
          </cell>
          <cell r="R1167" t="str">
            <v xml:space="preserve"> 5,160</v>
          </cell>
        </row>
        <row r="1168">
          <cell r="B1168" t="str">
            <v>395012</v>
          </cell>
          <cell r="C1168" t="str">
            <v>Hairdressers, Hairstylists, and Cosmetologists</v>
          </cell>
          <cell r="D1168">
            <v>0</v>
          </cell>
          <cell r="E1168" t="str">
            <v>Postsecondary non-degree award</v>
          </cell>
          <cell r="F1168" t="str">
            <v>Sub-BA</v>
          </cell>
          <cell r="G1168">
            <v>35406</v>
          </cell>
          <cell r="H1168">
            <v>4</v>
          </cell>
          <cell r="I1168">
            <v>938</v>
          </cell>
          <cell r="J1168">
            <v>110</v>
          </cell>
          <cell r="K1168">
            <v>131</v>
          </cell>
          <cell r="L1168">
            <v>17</v>
          </cell>
          <cell r="M1168">
            <v>86</v>
          </cell>
          <cell r="N1168">
            <v>195</v>
          </cell>
          <cell r="O1168">
            <v>0</v>
          </cell>
          <cell r="P1168" t="str">
            <v>Licensed</v>
          </cell>
          <cell r="Q1168" t="str">
            <v xml:space="preserve"> 1,554</v>
          </cell>
          <cell r="R1168" t="str">
            <v xml:space="preserve"> 37,775</v>
          </cell>
        </row>
        <row r="1169">
          <cell r="B1169" t="str">
            <v>395091</v>
          </cell>
          <cell r="C1169" t="str">
            <v>Makeup Artists, Theatrical and Performance</v>
          </cell>
          <cell r="D1169">
            <v>0</v>
          </cell>
          <cell r="E1169">
            <v>0</v>
          </cell>
          <cell r="F1169">
            <v>0</v>
          </cell>
          <cell r="G1169">
            <v>0</v>
          </cell>
          <cell r="H1169">
            <v>0</v>
          </cell>
          <cell r="I1169">
            <v>0</v>
          </cell>
          <cell r="J1169">
            <v>0</v>
          </cell>
          <cell r="K1169">
            <v>0</v>
          </cell>
          <cell r="L1169">
            <v>0</v>
          </cell>
          <cell r="M1169">
            <v>0</v>
          </cell>
          <cell r="N1169">
            <v>0</v>
          </cell>
          <cell r="O1169">
            <v>0</v>
          </cell>
          <cell r="P1169" t="str">
            <v>Not Licensed</v>
          </cell>
          <cell r="Q1169">
            <v>0</v>
          </cell>
          <cell r="R1169">
            <v>0</v>
          </cell>
        </row>
        <row r="1170">
          <cell r="B1170" t="str">
            <v>395092</v>
          </cell>
          <cell r="C1170" t="str">
            <v>Manicurists and Pedicurists</v>
          </cell>
          <cell r="D1170">
            <v>0</v>
          </cell>
          <cell r="E1170" t="str">
            <v>Postsecondary non-degree award</v>
          </cell>
          <cell r="F1170" t="str">
            <v>Sub-BA</v>
          </cell>
          <cell r="G1170">
            <v>25950</v>
          </cell>
          <cell r="H1170">
            <v>0</v>
          </cell>
          <cell r="I1170">
            <v>0</v>
          </cell>
          <cell r="J1170">
            <v>0</v>
          </cell>
          <cell r="K1170">
            <v>0</v>
          </cell>
          <cell r="L1170">
            <v>5</v>
          </cell>
          <cell r="M1170">
            <v>5</v>
          </cell>
          <cell r="N1170">
            <v>0</v>
          </cell>
          <cell r="O1170">
            <v>0</v>
          </cell>
          <cell r="P1170" t="str">
            <v>Licensed</v>
          </cell>
          <cell r="Q1170">
            <v>571</v>
          </cell>
          <cell r="R1170" t="str">
            <v xml:space="preserve"> 15,882</v>
          </cell>
        </row>
        <row r="1171">
          <cell r="B1171" t="str">
            <v>395093</v>
          </cell>
          <cell r="C1171" t="str">
            <v>Shampooers</v>
          </cell>
          <cell r="D1171">
            <v>0</v>
          </cell>
          <cell r="E1171" t="str">
            <v>No formal educational credential</v>
          </cell>
          <cell r="F1171" t="str">
            <v>HS and Below</v>
          </cell>
          <cell r="G1171">
            <v>28517</v>
          </cell>
          <cell r="H1171">
            <v>0</v>
          </cell>
          <cell r="I1171">
            <v>0</v>
          </cell>
          <cell r="J1171">
            <v>0</v>
          </cell>
          <cell r="K1171">
            <v>0</v>
          </cell>
          <cell r="L1171">
            <v>0</v>
          </cell>
          <cell r="M1171">
            <v>0</v>
          </cell>
          <cell r="N1171">
            <v>0</v>
          </cell>
          <cell r="O1171">
            <v>0</v>
          </cell>
          <cell r="P1171" t="str">
            <v>Not Licensed</v>
          </cell>
          <cell r="Q1171">
            <v>0</v>
          </cell>
          <cell r="R1171">
            <v>0</v>
          </cell>
        </row>
        <row r="1172">
          <cell r="B1172" t="str">
            <v>395094</v>
          </cell>
          <cell r="C1172" t="str">
            <v>Skincare Specialists</v>
          </cell>
          <cell r="D1172">
            <v>0</v>
          </cell>
          <cell r="E1172" t="str">
            <v>Postsecondary non-degree award</v>
          </cell>
          <cell r="F1172" t="str">
            <v>Sub-BA</v>
          </cell>
          <cell r="G1172">
            <v>46158</v>
          </cell>
          <cell r="H1172">
            <v>3</v>
          </cell>
          <cell r="I1172">
            <v>129</v>
          </cell>
          <cell r="J1172">
            <v>14</v>
          </cell>
          <cell r="K1172">
            <v>17</v>
          </cell>
          <cell r="L1172">
            <v>11</v>
          </cell>
          <cell r="M1172">
            <v>14</v>
          </cell>
          <cell r="N1172">
            <v>0</v>
          </cell>
          <cell r="O1172">
            <v>0</v>
          </cell>
          <cell r="P1172" t="str">
            <v>Licensed</v>
          </cell>
          <cell r="Q1172">
            <v>425</v>
          </cell>
          <cell r="R1172" t="str">
            <v xml:space="preserve"> 10,915</v>
          </cell>
        </row>
        <row r="1173">
          <cell r="B1173" t="str">
            <v>396011</v>
          </cell>
          <cell r="C1173" t="str">
            <v>Baggage Porters and Bellhops</v>
          </cell>
          <cell r="D1173">
            <v>0</v>
          </cell>
          <cell r="E1173" t="str">
            <v>High school diploma or equivalent</v>
          </cell>
          <cell r="F1173" t="str">
            <v>HS and Below</v>
          </cell>
          <cell r="G1173">
            <v>28018</v>
          </cell>
          <cell r="H1173">
            <v>0</v>
          </cell>
          <cell r="I1173">
            <v>0</v>
          </cell>
          <cell r="J1173">
            <v>0</v>
          </cell>
          <cell r="K1173">
            <v>0</v>
          </cell>
          <cell r="L1173">
            <v>7</v>
          </cell>
          <cell r="M1173">
            <v>7</v>
          </cell>
          <cell r="N1173">
            <v>0</v>
          </cell>
          <cell r="O1173">
            <v>0</v>
          </cell>
          <cell r="P1173" t="str">
            <v>Not Licensed</v>
          </cell>
          <cell r="Q1173">
            <v>0</v>
          </cell>
          <cell r="R1173">
            <v>0</v>
          </cell>
        </row>
        <row r="1174">
          <cell r="B1174" t="str">
            <v>396012</v>
          </cell>
          <cell r="C1174" t="str">
            <v>Concierges</v>
          </cell>
          <cell r="D1174">
            <v>0</v>
          </cell>
          <cell r="E1174" t="str">
            <v>High school diploma or equivalent</v>
          </cell>
          <cell r="F1174" t="str">
            <v>HS and Below</v>
          </cell>
          <cell r="G1174">
            <v>25886</v>
          </cell>
          <cell r="H1174">
            <v>0</v>
          </cell>
          <cell r="I1174">
            <v>0</v>
          </cell>
          <cell r="J1174">
            <v>0</v>
          </cell>
          <cell r="K1174">
            <v>0</v>
          </cell>
          <cell r="L1174">
            <v>6</v>
          </cell>
          <cell r="M1174">
            <v>6</v>
          </cell>
          <cell r="N1174">
            <v>0</v>
          </cell>
          <cell r="O1174">
            <v>0</v>
          </cell>
          <cell r="P1174" t="str">
            <v>Not Licensed</v>
          </cell>
          <cell r="Q1174">
            <v>0</v>
          </cell>
          <cell r="R1174">
            <v>0</v>
          </cell>
        </row>
        <row r="1175">
          <cell r="B1175" t="str">
            <v>397011</v>
          </cell>
          <cell r="C1175" t="str">
            <v>Tour Guides and Escorts</v>
          </cell>
          <cell r="D1175">
            <v>0</v>
          </cell>
          <cell r="E1175">
            <v>0</v>
          </cell>
          <cell r="F1175">
            <v>0</v>
          </cell>
          <cell r="G1175">
            <v>0</v>
          </cell>
          <cell r="H1175">
            <v>0</v>
          </cell>
          <cell r="I1175">
            <v>0</v>
          </cell>
          <cell r="J1175">
            <v>0</v>
          </cell>
          <cell r="K1175">
            <v>0</v>
          </cell>
          <cell r="L1175">
            <v>1</v>
          </cell>
          <cell r="M1175">
            <v>1</v>
          </cell>
          <cell r="N1175">
            <v>0</v>
          </cell>
          <cell r="O1175">
            <v>0</v>
          </cell>
          <cell r="P1175" t="str">
            <v>Not Licensed</v>
          </cell>
          <cell r="Q1175">
            <v>0</v>
          </cell>
          <cell r="R1175">
            <v>0</v>
          </cell>
        </row>
        <row r="1176">
          <cell r="B1176" t="str">
            <v>397012</v>
          </cell>
          <cell r="C1176" t="str">
            <v>Travel Guides</v>
          </cell>
          <cell r="D1176">
            <v>0</v>
          </cell>
          <cell r="E1176">
            <v>0</v>
          </cell>
          <cell r="F1176">
            <v>0</v>
          </cell>
          <cell r="G1176">
            <v>0</v>
          </cell>
          <cell r="H1176">
            <v>0</v>
          </cell>
          <cell r="I1176">
            <v>0</v>
          </cell>
          <cell r="J1176">
            <v>0</v>
          </cell>
          <cell r="K1176">
            <v>0</v>
          </cell>
          <cell r="L1176">
            <v>1</v>
          </cell>
          <cell r="M1176">
            <v>1</v>
          </cell>
          <cell r="N1176">
            <v>0</v>
          </cell>
          <cell r="O1176">
            <v>0</v>
          </cell>
          <cell r="P1176" t="str">
            <v>Not Licensed</v>
          </cell>
          <cell r="Q1176">
            <v>0</v>
          </cell>
          <cell r="R1176">
            <v>0</v>
          </cell>
        </row>
        <row r="1177">
          <cell r="B1177" t="str">
            <v>399011</v>
          </cell>
          <cell r="C1177" t="str">
            <v>Childcare Workers</v>
          </cell>
          <cell r="D1177">
            <v>0</v>
          </cell>
          <cell r="E1177" t="str">
            <v>High school diploma or equivalent</v>
          </cell>
          <cell r="F1177" t="str">
            <v>HS and Below</v>
          </cell>
          <cell r="G1177">
            <v>29017</v>
          </cell>
          <cell r="H1177">
            <v>1</v>
          </cell>
          <cell r="I1177">
            <v>591</v>
          </cell>
          <cell r="J1177">
            <v>81</v>
          </cell>
          <cell r="K1177">
            <v>86</v>
          </cell>
          <cell r="L1177">
            <v>55</v>
          </cell>
          <cell r="M1177">
            <v>74</v>
          </cell>
          <cell r="N1177">
            <v>0</v>
          </cell>
          <cell r="O1177">
            <v>0</v>
          </cell>
          <cell r="P1177" t="str">
            <v>Not Licensed</v>
          </cell>
          <cell r="Q1177">
            <v>0</v>
          </cell>
          <cell r="R1177">
            <v>0</v>
          </cell>
        </row>
        <row r="1178">
          <cell r="B1178" t="str">
            <v>399021</v>
          </cell>
          <cell r="C1178" t="str">
            <v>Personal Care Aides</v>
          </cell>
          <cell r="D1178">
            <v>0</v>
          </cell>
          <cell r="E1178" t="str">
            <v>No formal educational credential</v>
          </cell>
          <cell r="F1178" t="str">
            <v>HS and Below</v>
          </cell>
          <cell r="G1178">
            <v>29318</v>
          </cell>
          <cell r="H1178">
            <v>1</v>
          </cell>
          <cell r="I1178">
            <v>1824</v>
          </cell>
          <cell r="J1178">
            <v>315</v>
          </cell>
          <cell r="K1178">
            <v>305</v>
          </cell>
          <cell r="L1178">
            <v>151</v>
          </cell>
          <cell r="M1178">
            <v>257</v>
          </cell>
          <cell r="N1178">
            <v>0</v>
          </cell>
          <cell r="O1178">
            <v>0</v>
          </cell>
          <cell r="P1178" t="str">
            <v>Not Licensed</v>
          </cell>
          <cell r="Q1178">
            <v>0</v>
          </cell>
          <cell r="R1178">
            <v>0</v>
          </cell>
        </row>
        <row r="1179">
          <cell r="B1179" t="str">
            <v>399031</v>
          </cell>
          <cell r="C1179" t="str">
            <v>Fitness Trainers and Aerobics Instructors</v>
          </cell>
          <cell r="D1179">
            <v>0</v>
          </cell>
          <cell r="E1179" t="str">
            <v>High school diploma or equivalent</v>
          </cell>
          <cell r="F1179" t="str">
            <v>HS and Below</v>
          </cell>
          <cell r="G1179">
            <v>57611</v>
          </cell>
          <cell r="H1179">
            <v>4</v>
          </cell>
          <cell r="I1179">
            <v>338</v>
          </cell>
          <cell r="J1179">
            <v>55</v>
          </cell>
          <cell r="K1179">
            <v>62</v>
          </cell>
          <cell r="L1179">
            <v>7</v>
          </cell>
          <cell r="M1179">
            <v>41</v>
          </cell>
          <cell r="N1179">
            <v>0</v>
          </cell>
          <cell r="O1179">
            <v>0</v>
          </cell>
          <cell r="P1179" t="str">
            <v>Not Licensed</v>
          </cell>
          <cell r="Q1179">
            <v>0</v>
          </cell>
          <cell r="R1179">
            <v>0</v>
          </cell>
        </row>
        <row r="1180">
          <cell r="B1180" t="str">
            <v>399032</v>
          </cell>
          <cell r="C1180" t="str">
            <v>Recreation Workers</v>
          </cell>
          <cell r="D1180">
            <v>0</v>
          </cell>
          <cell r="E1180" t="str">
            <v>High school diploma or equivalent</v>
          </cell>
          <cell r="F1180" t="str">
            <v>HS and Below</v>
          </cell>
          <cell r="G1180">
            <v>31287</v>
          </cell>
          <cell r="H1180">
            <v>2</v>
          </cell>
          <cell r="I1180">
            <v>494</v>
          </cell>
          <cell r="J1180">
            <v>82</v>
          </cell>
          <cell r="K1180">
            <v>85</v>
          </cell>
          <cell r="L1180">
            <v>75</v>
          </cell>
          <cell r="M1180">
            <v>81</v>
          </cell>
          <cell r="N1180">
            <v>0</v>
          </cell>
          <cell r="O1180">
            <v>0</v>
          </cell>
          <cell r="P1180" t="str">
            <v>Not Licensed</v>
          </cell>
          <cell r="Q1180">
            <v>0</v>
          </cell>
          <cell r="R1180">
            <v>0</v>
          </cell>
        </row>
        <row r="1181">
          <cell r="B1181" t="str">
            <v>399041</v>
          </cell>
          <cell r="C1181" t="str">
            <v>Residential Advisors</v>
          </cell>
          <cell r="D1181">
            <v>0</v>
          </cell>
          <cell r="E1181" t="str">
            <v>High school diploma or equivalent</v>
          </cell>
          <cell r="F1181" t="str">
            <v>HS and Below</v>
          </cell>
          <cell r="G1181">
            <v>32840</v>
          </cell>
          <cell r="H1181">
            <v>2</v>
          </cell>
          <cell r="I1181">
            <v>305</v>
          </cell>
          <cell r="J1181">
            <v>53</v>
          </cell>
          <cell r="K1181">
            <v>54</v>
          </cell>
          <cell r="L1181">
            <v>102</v>
          </cell>
          <cell r="M1181">
            <v>70</v>
          </cell>
          <cell r="N1181">
            <v>0</v>
          </cell>
          <cell r="O1181">
            <v>0</v>
          </cell>
          <cell r="P1181" t="str">
            <v>Not Licensed</v>
          </cell>
          <cell r="Q1181">
            <v>0</v>
          </cell>
          <cell r="R1181">
            <v>0</v>
          </cell>
        </row>
        <row r="1182">
          <cell r="B1182" t="str">
            <v>411011</v>
          </cell>
          <cell r="C1182" t="str">
            <v>First-Line Supervisors of Retail Sales Workers</v>
          </cell>
          <cell r="D1182">
            <v>0</v>
          </cell>
          <cell r="E1182" t="str">
            <v>High school diploma or equivalent</v>
          </cell>
          <cell r="F1182" t="str">
            <v>HS and Below</v>
          </cell>
          <cell r="G1182">
            <v>43981</v>
          </cell>
          <cell r="H1182">
            <v>4</v>
          </cell>
          <cell r="I1182">
            <v>2403</v>
          </cell>
          <cell r="J1182">
            <v>255</v>
          </cell>
          <cell r="K1182">
            <v>256</v>
          </cell>
          <cell r="L1182">
            <v>293</v>
          </cell>
          <cell r="M1182">
            <v>268</v>
          </cell>
          <cell r="N1182">
            <v>0</v>
          </cell>
          <cell r="O1182">
            <v>0</v>
          </cell>
          <cell r="P1182" t="str">
            <v>Not Licensed</v>
          </cell>
          <cell r="Q1182">
            <v>0</v>
          </cell>
          <cell r="R1182">
            <v>0</v>
          </cell>
        </row>
        <row r="1183">
          <cell r="B1183" t="str">
            <v>411012</v>
          </cell>
          <cell r="C1183" t="str">
            <v>First-Line Supervisors of Non-Retail Sales Workers</v>
          </cell>
          <cell r="D1183">
            <v>0</v>
          </cell>
          <cell r="E1183" t="str">
            <v>High school diploma or equivalent</v>
          </cell>
          <cell r="F1183" t="str">
            <v>HS and Below</v>
          </cell>
          <cell r="G1183">
            <v>59150</v>
          </cell>
          <cell r="H1183">
            <v>3</v>
          </cell>
          <cell r="I1183">
            <v>137</v>
          </cell>
          <cell r="J1183">
            <v>13</v>
          </cell>
          <cell r="K1183">
            <v>14</v>
          </cell>
          <cell r="L1183">
            <v>38</v>
          </cell>
          <cell r="M1183">
            <v>22</v>
          </cell>
          <cell r="N1183">
            <v>0</v>
          </cell>
          <cell r="O1183">
            <v>0</v>
          </cell>
          <cell r="P1183" t="str">
            <v>Not Licensed</v>
          </cell>
          <cell r="Q1183">
            <v>0</v>
          </cell>
          <cell r="R1183">
            <v>0</v>
          </cell>
        </row>
        <row r="1184">
          <cell r="B1184" t="str">
            <v>412011</v>
          </cell>
          <cell r="C1184" t="str">
            <v>Cashiers</v>
          </cell>
          <cell r="D1184">
            <v>0</v>
          </cell>
          <cell r="E1184" t="str">
            <v>No formal educational credential</v>
          </cell>
          <cell r="F1184" t="str">
            <v>HS and Below</v>
          </cell>
          <cell r="G1184">
            <v>24981</v>
          </cell>
          <cell r="H1184">
            <v>1</v>
          </cell>
          <cell r="I1184">
            <v>2288</v>
          </cell>
          <cell r="J1184">
            <v>413</v>
          </cell>
          <cell r="K1184">
            <v>423</v>
          </cell>
          <cell r="L1184">
            <v>67</v>
          </cell>
          <cell r="M1184">
            <v>301</v>
          </cell>
          <cell r="N1184">
            <v>0</v>
          </cell>
          <cell r="O1184">
            <v>0</v>
          </cell>
          <cell r="P1184" t="str">
            <v>Not Licensed</v>
          </cell>
          <cell r="Q1184">
            <v>0</v>
          </cell>
          <cell r="R1184">
            <v>0</v>
          </cell>
        </row>
        <row r="1185">
          <cell r="B1185" t="str">
            <v>412012</v>
          </cell>
          <cell r="C1185" t="str">
            <v>Gaming Change Persons and Booth Cashiers</v>
          </cell>
          <cell r="D1185">
            <v>0</v>
          </cell>
          <cell r="E1185">
            <v>0</v>
          </cell>
          <cell r="F1185">
            <v>0</v>
          </cell>
          <cell r="G1185">
            <v>0</v>
          </cell>
          <cell r="H1185">
            <v>0</v>
          </cell>
          <cell r="I1185">
            <v>0</v>
          </cell>
          <cell r="J1185">
            <v>0</v>
          </cell>
          <cell r="K1185">
            <v>0</v>
          </cell>
          <cell r="L1185">
            <v>0</v>
          </cell>
          <cell r="M1185">
            <v>0</v>
          </cell>
          <cell r="N1185">
            <v>0</v>
          </cell>
          <cell r="O1185">
            <v>0</v>
          </cell>
          <cell r="P1185" t="str">
            <v>Not Licensed</v>
          </cell>
          <cell r="Q1185">
            <v>0</v>
          </cell>
          <cell r="R1185">
            <v>0</v>
          </cell>
        </row>
        <row r="1186">
          <cell r="B1186" t="str">
            <v>412021</v>
          </cell>
          <cell r="C1186" t="str">
            <v>Counter and Rental Clerks</v>
          </cell>
          <cell r="D1186">
            <v>0</v>
          </cell>
          <cell r="E1186" t="str">
            <v>No formal educational credential</v>
          </cell>
          <cell r="F1186" t="str">
            <v>HS and Below</v>
          </cell>
          <cell r="G1186">
            <v>33673</v>
          </cell>
          <cell r="H1186">
            <v>2</v>
          </cell>
          <cell r="I1186">
            <v>453</v>
          </cell>
          <cell r="J1186">
            <v>58</v>
          </cell>
          <cell r="K1186">
            <v>57</v>
          </cell>
          <cell r="L1186">
            <v>7</v>
          </cell>
          <cell r="M1186">
            <v>41</v>
          </cell>
          <cell r="N1186">
            <v>0</v>
          </cell>
          <cell r="O1186">
            <v>0</v>
          </cell>
          <cell r="P1186" t="str">
            <v>Not Licensed</v>
          </cell>
          <cell r="Q1186">
            <v>0</v>
          </cell>
          <cell r="R1186">
            <v>0</v>
          </cell>
        </row>
        <row r="1187">
          <cell r="B1187" t="str">
            <v>412022</v>
          </cell>
          <cell r="C1187" t="str">
            <v>Parts Salespersons</v>
          </cell>
          <cell r="D1187">
            <v>0</v>
          </cell>
          <cell r="E1187" t="str">
            <v>No formal educational credential</v>
          </cell>
          <cell r="F1187" t="str">
            <v>HS and Below</v>
          </cell>
          <cell r="G1187">
            <v>34403</v>
          </cell>
          <cell r="H1187">
            <v>2</v>
          </cell>
          <cell r="I1187">
            <v>112</v>
          </cell>
          <cell r="J1187">
            <v>15</v>
          </cell>
          <cell r="K1187">
            <v>14</v>
          </cell>
          <cell r="L1187">
            <v>13</v>
          </cell>
          <cell r="M1187">
            <v>14</v>
          </cell>
          <cell r="N1187">
            <v>0</v>
          </cell>
          <cell r="O1187">
            <v>0</v>
          </cell>
          <cell r="P1187" t="str">
            <v>Not Licensed</v>
          </cell>
          <cell r="Q1187">
            <v>0</v>
          </cell>
          <cell r="R1187">
            <v>0</v>
          </cell>
        </row>
        <row r="1188">
          <cell r="B1188" t="str">
            <v>412031</v>
          </cell>
          <cell r="C1188" t="str">
            <v>Retail Salespersons</v>
          </cell>
          <cell r="D1188">
            <v>0</v>
          </cell>
          <cell r="E1188" t="str">
            <v>No formal educational credential</v>
          </cell>
          <cell r="F1188" t="str">
            <v>HS and Below</v>
          </cell>
          <cell r="G1188">
            <v>29033</v>
          </cell>
          <cell r="H1188">
            <v>1</v>
          </cell>
          <cell r="I1188">
            <v>9199</v>
          </cell>
          <cell r="J1188">
            <v>1326</v>
          </cell>
          <cell r="K1188">
            <v>1340</v>
          </cell>
          <cell r="L1188">
            <v>465</v>
          </cell>
          <cell r="M1188">
            <v>1044</v>
          </cell>
          <cell r="N1188">
            <v>0</v>
          </cell>
          <cell r="O1188">
            <v>0</v>
          </cell>
          <cell r="P1188" t="str">
            <v>Not Licensed</v>
          </cell>
          <cell r="Q1188">
            <v>0</v>
          </cell>
          <cell r="R1188">
            <v>0</v>
          </cell>
        </row>
        <row r="1189">
          <cell r="B1189" t="str">
            <v>413011</v>
          </cell>
          <cell r="C1189" t="str">
            <v>Advertising Sales Agents</v>
          </cell>
          <cell r="D1189">
            <v>0</v>
          </cell>
          <cell r="E1189" t="str">
            <v>High school diploma or equivalent</v>
          </cell>
          <cell r="F1189" t="str">
            <v>HS and Below</v>
          </cell>
          <cell r="G1189">
            <v>58833</v>
          </cell>
          <cell r="H1189">
            <v>0</v>
          </cell>
          <cell r="I1189">
            <v>0</v>
          </cell>
          <cell r="J1189">
            <v>0</v>
          </cell>
          <cell r="K1189">
            <v>0</v>
          </cell>
          <cell r="L1189">
            <v>2</v>
          </cell>
          <cell r="M1189">
            <v>2</v>
          </cell>
          <cell r="N1189">
            <v>0</v>
          </cell>
          <cell r="O1189">
            <v>0</v>
          </cell>
          <cell r="P1189" t="str">
            <v>Licensed</v>
          </cell>
          <cell r="Q1189">
            <v>0</v>
          </cell>
          <cell r="R1189">
            <v>0</v>
          </cell>
        </row>
        <row r="1190">
          <cell r="B1190" t="str">
            <v>413021</v>
          </cell>
          <cell r="C1190" t="str">
            <v>Insurance Sales Agents</v>
          </cell>
          <cell r="D1190">
            <v>0</v>
          </cell>
          <cell r="E1190" t="str">
            <v>High school diploma or equivalent</v>
          </cell>
          <cell r="F1190" t="str">
            <v>HS and Below</v>
          </cell>
          <cell r="G1190">
            <v>68038</v>
          </cell>
          <cell r="H1190">
            <v>4</v>
          </cell>
          <cell r="I1190">
            <v>178</v>
          </cell>
          <cell r="J1190">
            <v>19</v>
          </cell>
          <cell r="K1190">
            <v>19</v>
          </cell>
          <cell r="L1190">
            <v>19</v>
          </cell>
          <cell r="M1190">
            <v>19</v>
          </cell>
          <cell r="N1190">
            <v>0</v>
          </cell>
          <cell r="O1190">
            <v>0</v>
          </cell>
          <cell r="P1190" t="str">
            <v>Not Licensed</v>
          </cell>
          <cell r="Q1190">
            <v>0</v>
          </cell>
          <cell r="R1190">
            <v>0</v>
          </cell>
        </row>
        <row r="1191">
          <cell r="B1191" t="str">
            <v>413031</v>
          </cell>
          <cell r="C1191" t="str">
            <v>Securities, Commodities, and Financial Services Sales Agents</v>
          </cell>
          <cell r="D1191">
            <v>0</v>
          </cell>
          <cell r="E1191" t="str">
            <v>Bachelor's degree</v>
          </cell>
          <cell r="F1191" t="str">
            <v>BA+</v>
          </cell>
          <cell r="G1191">
            <v>53553</v>
          </cell>
          <cell r="H1191">
            <v>0</v>
          </cell>
          <cell r="I1191">
            <v>0</v>
          </cell>
          <cell r="J1191">
            <v>0</v>
          </cell>
          <cell r="K1191">
            <v>0</v>
          </cell>
          <cell r="L1191">
            <v>145</v>
          </cell>
          <cell r="M1191">
            <v>145</v>
          </cell>
          <cell r="N1191">
            <v>0</v>
          </cell>
          <cell r="O1191">
            <v>0</v>
          </cell>
          <cell r="P1191" t="str">
            <v>Not Licensed</v>
          </cell>
          <cell r="Q1191">
            <v>0</v>
          </cell>
          <cell r="R1191">
            <v>0</v>
          </cell>
        </row>
        <row r="1192">
          <cell r="B1192" t="str">
            <v>413041</v>
          </cell>
          <cell r="C1192" t="str">
            <v>Travel Agents</v>
          </cell>
          <cell r="D1192">
            <v>0</v>
          </cell>
          <cell r="E1192" t="str">
            <v>High school diploma or equivalent</v>
          </cell>
          <cell r="F1192" t="str">
            <v>HS and Below</v>
          </cell>
          <cell r="G1192">
            <v>40267</v>
          </cell>
          <cell r="H1192">
            <v>0</v>
          </cell>
          <cell r="I1192">
            <v>0</v>
          </cell>
          <cell r="J1192">
            <v>0</v>
          </cell>
          <cell r="K1192">
            <v>0</v>
          </cell>
          <cell r="L1192">
            <v>0</v>
          </cell>
          <cell r="M1192">
            <v>0</v>
          </cell>
          <cell r="N1192">
            <v>0</v>
          </cell>
          <cell r="O1192">
            <v>0</v>
          </cell>
          <cell r="P1192" t="str">
            <v>Not Licensed</v>
          </cell>
          <cell r="Q1192">
            <v>0</v>
          </cell>
          <cell r="R1192">
            <v>0</v>
          </cell>
        </row>
        <row r="1193">
          <cell r="B1193" t="str">
            <v>414011</v>
          </cell>
          <cell r="C1193" t="str">
            <v>Sales Representatives, Wholesale and Manufacturing, Technical and Scientific Products</v>
          </cell>
          <cell r="D1193">
            <v>0</v>
          </cell>
          <cell r="E1193" t="str">
            <v>Bachelor's degree</v>
          </cell>
          <cell r="F1193" t="str">
            <v>BA+</v>
          </cell>
          <cell r="G1193">
            <v>59411</v>
          </cell>
          <cell r="H1193">
            <v>3</v>
          </cell>
          <cell r="I1193">
            <v>171</v>
          </cell>
          <cell r="J1193">
            <v>18</v>
          </cell>
          <cell r="K1193">
            <v>20</v>
          </cell>
          <cell r="L1193">
            <v>11</v>
          </cell>
          <cell r="M1193">
            <v>16</v>
          </cell>
          <cell r="N1193">
            <v>0</v>
          </cell>
          <cell r="O1193">
            <v>0</v>
          </cell>
          <cell r="P1193" t="str">
            <v>Not Licensed</v>
          </cell>
          <cell r="Q1193">
            <v>0</v>
          </cell>
          <cell r="R1193">
            <v>0</v>
          </cell>
        </row>
        <row r="1194">
          <cell r="B1194" t="str">
            <v>414012</v>
          </cell>
          <cell r="C1194" t="str">
            <v>Sales Representatives, Wholesale and Manufacturing, Except Technical and Scientific Products</v>
          </cell>
          <cell r="D1194">
            <v>0</v>
          </cell>
          <cell r="E1194" t="str">
            <v>High school diploma or equivalent</v>
          </cell>
          <cell r="F1194" t="str">
            <v>HS and Below</v>
          </cell>
          <cell r="G1194">
            <v>63612</v>
          </cell>
          <cell r="H1194">
            <v>4</v>
          </cell>
          <cell r="I1194">
            <v>278</v>
          </cell>
          <cell r="J1194">
            <v>32</v>
          </cell>
          <cell r="K1194">
            <v>32</v>
          </cell>
          <cell r="L1194">
            <v>125</v>
          </cell>
          <cell r="M1194">
            <v>63</v>
          </cell>
          <cell r="N1194">
            <v>0</v>
          </cell>
          <cell r="O1194">
            <v>0</v>
          </cell>
          <cell r="P1194" t="str">
            <v>Not Licensed</v>
          </cell>
          <cell r="Q1194">
            <v>0</v>
          </cell>
          <cell r="R1194">
            <v>0</v>
          </cell>
        </row>
        <row r="1195">
          <cell r="B1195" t="str">
            <v>419011</v>
          </cell>
          <cell r="C1195" t="str">
            <v>Demonstrators and Product Promoters</v>
          </cell>
          <cell r="D1195">
            <v>0</v>
          </cell>
          <cell r="E1195" t="str">
            <v>High school diploma or equivalent</v>
          </cell>
          <cell r="F1195" t="str">
            <v>HS and Below</v>
          </cell>
          <cell r="G1195">
            <v>43154</v>
          </cell>
          <cell r="H1195">
            <v>0</v>
          </cell>
          <cell r="I1195">
            <v>0</v>
          </cell>
          <cell r="J1195">
            <v>0</v>
          </cell>
          <cell r="K1195">
            <v>0</v>
          </cell>
          <cell r="L1195">
            <v>16</v>
          </cell>
          <cell r="M1195">
            <v>16</v>
          </cell>
          <cell r="N1195">
            <v>0</v>
          </cell>
          <cell r="O1195">
            <v>0</v>
          </cell>
          <cell r="P1195" t="str">
            <v>Licensed</v>
          </cell>
          <cell r="Q1195">
            <v>5</v>
          </cell>
          <cell r="R1195">
            <v>40</v>
          </cell>
        </row>
        <row r="1196">
          <cell r="B1196" t="str">
            <v>419012</v>
          </cell>
          <cell r="C1196" t="str">
            <v>Models</v>
          </cell>
          <cell r="D1196">
            <v>0</v>
          </cell>
          <cell r="E1196" t="str">
            <v>No formal educational credential</v>
          </cell>
          <cell r="F1196" t="str">
            <v>HS and Below</v>
          </cell>
          <cell r="G1196">
            <v>0</v>
          </cell>
          <cell r="H1196">
            <v>0</v>
          </cell>
          <cell r="I1196">
            <v>0</v>
          </cell>
          <cell r="J1196">
            <v>0</v>
          </cell>
          <cell r="K1196">
            <v>0</v>
          </cell>
          <cell r="L1196">
            <v>0</v>
          </cell>
          <cell r="M1196">
            <v>0</v>
          </cell>
          <cell r="N1196">
            <v>0</v>
          </cell>
          <cell r="O1196">
            <v>0</v>
          </cell>
          <cell r="P1196" t="str">
            <v>Not Licensed</v>
          </cell>
          <cell r="Q1196">
            <v>0</v>
          </cell>
          <cell r="R1196">
            <v>0</v>
          </cell>
        </row>
        <row r="1197">
          <cell r="B1197" t="str">
            <v>419021</v>
          </cell>
          <cell r="C1197" t="str">
            <v>Real Estate Brokers</v>
          </cell>
          <cell r="D1197">
            <v>0</v>
          </cell>
          <cell r="E1197" t="str">
            <v>High school diploma or equivalent</v>
          </cell>
          <cell r="F1197" t="str">
            <v>HS and Below</v>
          </cell>
          <cell r="G1197">
            <v>0</v>
          </cell>
          <cell r="H1197">
            <v>0</v>
          </cell>
          <cell r="I1197">
            <v>0</v>
          </cell>
          <cell r="J1197">
            <v>0</v>
          </cell>
          <cell r="K1197">
            <v>0</v>
          </cell>
          <cell r="L1197">
            <v>0</v>
          </cell>
          <cell r="M1197">
            <v>0</v>
          </cell>
          <cell r="N1197">
            <v>0</v>
          </cell>
          <cell r="O1197">
            <v>0</v>
          </cell>
          <cell r="P1197" t="str">
            <v>Licensed</v>
          </cell>
          <cell r="Q1197" t="str">
            <v xml:space="preserve"> 2,021</v>
          </cell>
          <cell r="R1197" t="str">
            <v xml:space="preserve"> 20,415</v>
          </cell>
        </row>
        <row r="1198">
          <cell r="B1198" t="str">
            <v>419022</v>
          </cell>
          <cell r="C1198" t="str">
            <v>Real Estate Sales Agents</v>
          </cell>
          <cell r="D1198">
            <v>0</v>
          </cell>
          <cell r="E1198" t="str">
            <v>High school diploma or equivalent</v>
          </cell>
          <cell r="F1198" t="str">
            <v>HS and Below</v>
          </cell>
          <cell r="G1198">
            <v>59546</v>
          </cell>
          <cell r="H1198">
            <v>4</v>
          </cell>
          <cell r="I1198">
            <v>409</v>
          </cell>
          <cell r="J1198">
            <v>32</v>
          </cell>
          <cell r="K1198">
            <v>41</v>
          </cell>
          <cell r="L1198">
            <v>10</v>
          </cell>
          <cell r="M1198">
            <v>28</v>
          </cell>
          <cell r="N1198">
            <v>0</v>
          </cell>
          <cell r="O1198">
            <v>0</v>
          </cell>
          <cell r="P1198" t="str">
            <v>Licensed</v>
          </cell>
          <cell r="Q1198" t="str">
            <v xml:space="preserve"> 3,520</v>
          </cell>
          <cell r="R1198" t="str">
            <v xml:space="preserve"> 46,536</v>
          </cell>
        </row>
        <row r="1199">
          <cell r="B1199" t="str">
            <v>419031</v>
          </cell>
          <cell r="C1199" t="str">
            <v>Sales Engineers</v>
          </cell>
          <cell r="D1199">
            <v>0</v>
          </cell>
          <cell r="E1199" t="str">
            <v>Bachelor's degree</v>
          </cell>
          <cell r="F1199" t="str">
            <v>BA+</v>
          </cell>
          <cell r="G1199">
            <v>0</v>
          </cell>
          <cell r="H1199">
            <v>0</v>
          </cell>
          <cell r="I1199">
            <v>0</v>
          </cell>
          <cell r="J1199">
            <v>0</v>
          </cell>
          <cell r="K1199">
            <v>0</v>
          </cell>
          <cell r="L1199">
            <v>1</v>
          </cell>
          <cell r="M1199">
            <v>1</v>
          </cell>
          <cell r="N1199">
            <v>0</v>
          </cell>
          <cell r="O1199">
            <v>0</v>
          </cell>
          <cell r="P1199" t="str">
            <v>Not Licensed</v>
          </cell>
          <cell r="Q1199">
            <v>0</v>
          </cell>
          <cell r="R1199">
            <v>0</v>
          </cell>
        </row>
        <row r="1200">
          <cell r="B1200" t="str">
            <v>419041</v>
          </cell>
          <cell r="C1200" t="str">
            <v>Telemarketers</v>
          </cell>
          <cell r="D1200">
            <v>0</v>
          </cell>
          <cell r="E1200" t="str">
            <v>No formal educational credential</v>
          </cell>
          <cell r="F1200" t="str">
            <v>HS and Below</v>
          </cell>
          <cell r="G1200">
            <v>25003</v>
          </cell>
          <cell r="H1200">
            <v>0</v>
          </cell>
          <cell r="I1200">
            <v>0</v>
          </cell>
          <cell r="J1200">
            <v>0</v>
          </cell>
          <cell r="K1200">
            <v>0</v>
          </cell>
          <cell r="L1200">
            <v>1</v>
          </cell>
          <cell r="M1200">
            <v>1</v>
          </cell>
          <cell r="N1200">
            <v>0</v>
          </cell>
          <cell r="O1200">
            <v>0</v>
          </cell>
          <cell r="P1200" t="str">
            <v>Not Licensed</v>
          </cell>
          <cell r="Q1200">
            <v>0</v>
          </cell>
          <cell r="R1200">
            <v>0</v>
          </cell>
        </row>
        <row r="1201">
          <cell r="B1201" t="str">
            <v>419091</v>
          </cell>
          <cell r="C1201" t="str">
            <v>Door-to-Door Sales Workers, News and Street Vendors, and Related Workers</v>
          </cell>
          <cell r="D1201">
            <v>0</v>
          </cell>
          <cell r="E1201" t="str">
            <v>No formal educational credential</v>
          </cell>
          <cell r="F1201" t="str">
            <v>HS and Below</v>
          </cell>
          <cell r="G1201">
            <v>0</v>
          </cell>
          <cell r="H1201">
            <v>0</v>
          </cell>
          <cell r="I1201">
            <v>0</v>
          </cell>
          <cell r="J1201">
            <v>0</v>
          </cell>
          <cell r="K1201">
            <v>0</v>
          </cell>
          <cell r="L1201">
            <v>0</v>
          </cell>
          <cell r="M1201">
            <v>0</v>
          </cell>
          <cell r="N1201">
            <v>0</v>
          </cell>
          <cell r="O1201">
            <v>0</v>
          </cell>
          <cell r="P1201" t="str">
            <v>Not Licensed</v>
          </cell>
          <cell r="Q1201">
            <v>0</v>
          </cell>
          <cell r="R1201">
            <v>0</v>
          </cell>
        </row>
        <row r="1202">
          <cell r="B1202" t="str">
            <v>431011</v>
          </cell>
          <cell r="C1202" t="str">
            <v>First-Line Supervisors of Office and Administrative Support Workers</v>
          </cell>
          <cell r="D1202">
            <v>0</v>
          </cell>
          <cell r="E1202" t="str">
            <v>High school diploma or equivalent</v>
          </cell>
          <cell r="F1202" t="str">
            <v>HS and Below</v>
          </cell>
          <cell r="G1202">
            <v>55633</v>
          </cell>
          <cell r="H1202">
            <v>4</v>
          </cell>
          <cell r="I1202">
            <v>1352</v>
          </cell>
          <cell r="J1202">
            <v>126</v>
          </cell>
          <cell r="K1202">
            <v>138</v>
          </cell>
          <cell r="L1202">
            <v>46</v>
          </cell>
          <cell r="M1202">
            <v>103</v>
          </cell>
          <cell r="N1202">
            <v>0</v>
          </cell>
          <cell r="O1202">
            <v>0</v>
          </cell>
          <cell r="P1202" t="str">
            <v>Not Licensed</v>
          </cell>
          <cell r="Q1202">
            <v>0</v>
          </cell>
          <cell r="R1202">
            <v>0</v>
          </cell>
        </row>
        <row r="1203">
          <cell r="B1203" t="str">
            <v>432011</v>
          </cell>
          <cell r="C1203" t="str">
            <v>Switchboard Operators, Including Answering Service</v>
          </cell>
          <cell r="D1203">
            <v>0</v>
          </cell>
          <cell r="E1203" t="str">
            <v>High school diploma or equivalent</v>
          </cell>
          <cell r="F1203" t="str">
            <v>HS and Below</v>
          </cell>
          <cell r="G1203">
            <v>34531</v>
          </cell>
          <cell r="H1203">
            <v>0</v>
          </cell>
          <cell r="I1203">
            <v>0</v>
          </cell>
          <cell r="J1203">
            <v>0</v>
          </cell>
          <cell r="K1203">
            <v>0</v>
          </cell>
          <cell r="L1203">
            <v>8</v>
          </cell>
          <cell r="M1203">
            <v>8</v>
          </cell>
          <cell r="N1203">
            <v>0</v>
          </cell>
          <cell r="O1203">
            <v>0</v>
          </cell>
          <cell r="P1203" t="str">
            <v>Not Licensed</v>
          </cell>
          <cell r="Q1203">
            <v>0</v>
          </cell>
          <cell r="R1203">
            <v>0</v>
          </cell>
        </row>
        <row r="1204">
          <cell r="B1204" t="str">
            <v>432021</v>
          </cell>
          <cell r="C1204" t="str">
            <v>Telephone Operators</v>
          </cell>
          <cell r="D1204">
            <v>0</v>
          </cell>
          <cell r="E1204" t="str">
            <v>High school diploma or equivalent</v>
          </cell>
          <cell r="F1204" t="str">
            <v>HS and Below</v>
          </cell>
          <cell r="G1204">
            <v>0</v>
          </cell>
          <cell r="H1204">
            <v>0</v>
          </cell>
          <cell r="I1204">
            <v>0</v>
          </cell>
          <cell r="J1204">
            <v>0</v>
          </cell>
          <cell r="K1204">
            <v>0</v>
          </cell>
          <cell r="L1204">
            <v>2</v>
          </cell>
          <cell r="M1204">
            <v>2</v>
          </cell>
          <cell r="N1204">
            <v>0</v>
          </cell>
          <cell r="O1204">
            <v>0</v>
          </cell>
          <cell r="P1204" t="str">
            <v>Not Licensed</v>
          </cell>
          <cell r="Q1204">
            <v>0</v>
          </cell>
          <cell r="R1204">
            <v>0</v>
          </cell>
        </row>
        <row r="1205">
          <cell r="B1205" t="str">
            <v>433011</v>
          </cell>
          <cell r="C1205" t="str">
            <v>Bill and Account Collectors</v>
          </cell>
          <cell r="D1205">
            <v>0</v>
          </cell>
          <cell r="E1205" t="str">
            <v>High school diploma or equivalent</v>
          </cell>
          <cell r="F1205" t="str">
            <v>HS and Below</v>
          </cell>
          <cell r="G1205">
            <v>49080</v>
          </cell>
          <cell r="H1205">
            <v>0</v>
          </cell>
          <cell r="I1205">
            <v>0</v>
          </cell>
          <cell r="J1205">
            <v>0</v>
          </cell>
          <cell r="K1205">
            <v>0</v>
          </cell>
          <cell r="L1205">
            <v>15</v>
          </cell>
          <cell r="M1205">
            <v>15</v>
          </cell>
          <cell r="N1205">
            <v>0</v>
          </cell>
          <cell r="O1205">
            <v>0</v>
          </cell>
          <cell r="P1205" t="str">
            <v>Not Licensed</v>
          </cell>
          <cell r="Q1205">
            <v>0</v>
          </cell>
          <cell r="R1205">
            <v>0</v>
          </cell>
        </row>
        <row r="1206">
          <cell r="B1206" t="str">
            <v>433021</v>
          </cell>
          <cell r="C1206" t="str">
            <v>Billing and Posting Clerks</v>
          </cell>
          <cell r="D1206">
            <v>0</v>
          </cell>
          <cell r="E1206" t="str">
            <v>High school diploma or equivalent</v>
          </cell>
          <cell r="F1206" t="str">
            <v>HS and Below</v>
          </cell>
          <cell r="G1206">
            <v>39781</v>
          </cell>
          <cell r="H1206">
            <v>3</v>
          </cell>
          <cell r="I1206">
            <v>325</v>
          </cell>
          <cell r="J1206">
            <v>34</v>
          </cell>
          <cell r="K1206">
            <v>34</v>
          </cell>
          <cell r="L1206">
            <v>9</v>
          </cell>
          <cell r="M1206">
            <v>26</v>
          </cell>
          <cell r="N1206">
            <v>0</v>
          </cell>
          <cell r="O1206">
            <v>0</v>
          </cell>
          <cell r="P1206" t="str">
            <v>Not Licensed</v>
          </cell>
          <cell r="Q1206">
            <v>0</v>
          </cell>
          <cell r="R1206">
            <v>0</v>
          </cell>
        </row>
        <row r="1207">
          <cell r="B1207" t="str">
            <v>433031</v>
          </cell>
          <cell r="C1207" t="str">
            <v>Bookkeeping, Accounting, and Auditing Clerks</v>
          </cell>
          <cell r="D1207">
            <v>0</v>
          </cell>
          <cell r="E1207" t="str">
            <v>Some college, no degree</v>
          </cell>
          <cell r="F1207" t="str">
            <v>Sub-BA</v>
          </cell>
          <cell r="G1207">
            <v>47243</v>
          </cell>
          <cell r="H1207">
            <v>4</v>
          </cell>
          <cell r="I1207">
            <v>2278</v>
          </cell>
          <cell r="J1207">
            <v>229</v>
          </cell>
          <cell r="K1207">
            <v>263</v>
          </cell>
          <cell r="L1207">
            <v>48</v>
          </cell>
          <cell r="M1207">
            <v>180</v>
          </cell>
          <cell r="N1207">
            <v>0</v>
          </cell>
          <cell r="O1207">
            <v>0</v>
          </cell>
          <cell r="P1207" t="str">
            <v>Not Licensed</v>
          </cell>
          <cell r="Q1207">
            <v>0</v>
          </cell>
          <cell r="R1207">
            <v>0</v>
          </cell>
        </row>
        <row r="1208">
          <cell r="B1208" t="str">
            <v>433041</v>
          </cell>
          <cell r="C1208" t="str">
            <v>Gaming Cage Workers</v>
          </cell>
          <cell r="D1208">
            <v>0</v>
          </cell>
          <cell r="E1208">
            <v>0</v>
          </cell>
          <cell r="F1208">
            <v>0</v>
          </cell>
          <cell r="G1208">
            <v>0</v>
          </cell>
          <cell r="H1208">
            <v>0</v>
          </cell>
          <cell r="I1208">
            <v>0</v>
          </cell>
          <cell r="J1208">
            <v>0</v>
          </cell>
          <cell r="K1208">
            <v>0</v>
          </cell>
          <cell r="L1208">
            <v>0</v>
          </cell>
          <cell r="M1208">
            <v>0</v>
          </cell>
          <cell r="N1208">
            <v>0</v>
          </cell>
          <cell r="O1208">
            <v>0</v>
          </cell>
          <cell r="P1208" t="str">
            <v>Not Licensed</v>
          </cell>
          <cell r="Q1208">
            <v>0</v>
          </cell>
          <cell r="R1208">
            <v>0</v>
          </cell>
        </row>
        <row r="1209">
          <cell r="B1209" t="str">
            <v>433051</v>
          </cell>
          <cell r="C1209" t="str">
            <v>Payroll and Timekeeping Clerks</v>
          </cell>
          <cell r="D1209">
            <v>0</v>
          </cell>
          <cell r="E1209" t="str">
            <v>High school diploma or equivalent</v>
          </cell>
          <cell r="F1209" t="str">
            <v>HS and Below</v>
          </cell>
          <cell r="G1209">
            <v>56602</v>
          </cell>
          <cell r="H1209">
            <v>0</v>
          </cell>
          <cell r="I1209">
            <v>0</v>
          </cell>
          <cell r="J1209">
            <v>0</v>
          </cell>
          <cell r="K1209">
            <v>0</v>
          </cell>
          <cell r="L1209">
            <v>22</v>
          </cell>
          <cell r="M1209">
            <v>22</v>
          </cell>
          <cell r="N1209">
            <v>0</v>
          </cell>
          <cell r="O1209">
            <v>0</v>
          </cell>
          <cell r="P1209" t="str">
            <v>Not Licensed</v>
          </cell>
          <cell r="Q1209">
            <v>0</v>
          </cell>
          <cell r="R1209">
            <v>0</v>
          </cell>
        </row>
        <row r="1210">
          <cell r="B1210" t="str">
            <v>433061</v>
          </cell>
          <cell r="C1210" t="str">
            <v>Procurement Clerks</v>
          </cell>
          <cell r="D1210">
            <v>0</v>
          </cell>
          <cell r="E1210" t="str">
            <v>High school diploma or equivalent</v>
          </cell>
          <cell r="F1210" t="str">
            <v>HS and Below</v>
          </cell>
          <cell r="G1210">
            <v>47226</v>
          </cell>
          <cell r="H1210">
            <v>0</v>
          </cell>
          <cell r="I1210">
            <v>0</v>
          </cell>
          <cell r="J1210">
            <v>0</v>
          </cell>
          <cell r="K1210">
            <v>0</v>
          </cell>
          <cell r="L1210">
            <v>3</v>
          </cell>
          <cell r="M1210">
            <v>3</v>
          </cell>
          <cell r="N1210">
            <v>0</v>
          </cell>
          <cell r="O1210">
            <v>0</v>
          </cell>
          <cell r="P1210" t="str">
            <v>Not Licensed</v>
          </cell>
          <cell r="Q1210">
            <v>0</v>
          </cell>
          <cell r="R1210">
            <v>0</v>
          </cell>
        </row>
        <row r="1211">
          <cell r="B1211" t="str">
            <v>433071</v>
          </cell>
          <cell r="C1211" t="str">
            <v>Tellers</v>
          </cell>
          <cell r="D1211">
            <v>0</v>
          </cell>
          <cell r="E1211" t="str">
            <v>High school diploma or equivalent</v>
          </cell>
          <cell r="F1211" t="str">
            <v>HS and Below</v>
          </cell>
          <cell r="G1211">
            <v>33340</v>
          </cell>
          <cell r="H1211">
            <v>0</v>
          </cell>
          <cell r="I1211">
            <v>0</v>
          </cell>
          <cell r="J1211">
            <v>0</v>
          </cell>
          <cell r="K1211">
            <v>0</v>
          </cell>
          <cell r="L1211">
            <v>131</v>
          </cell>
          <cell r="M1211">
            <v>131</v>
          </cell>
          <cell r="N1211">
            <v>0</v>
          </cell>
          <cell r="O1211">
            <v>0</v>
          </cell>
          <cell r="P1211" t="str">
            <v>Not Licensed</v>
          </cell>
          <cell r="Q1211">
            <v>0</v>
          </cell>
          <cell r="R1211">
            <v>0</v>
          </cell>
        </row>
        <row r="1212">
          <cell r="B1212" t="str">
            <v>434011</v>
          </cell>
          <cell r="C1212" t="str">
            <v>Brokerage Clerks</v>
          </cell>
          <cell r="D1212">
            <v>0</v>
          </cell>
          <cell r="E1212" t="str">
            <v>High school diploma or equivalent</v>
          </cell>
          <cell r="F1212" t="str">
            <v>HS and Below</v>
          </cell>
          <cell r="G1212">
            <v>52321</v>
          </cell>
          <cell r="H1212">
            <v>0</v>
          </cell>
          <cell r="I1212">
            <v>0</v>
          </cell>
          <cell r="J1212">
            <v>0</v>
          </cell>
          <cell r="K1212">
            <v>0</v>
          </cell>
          <cell r="L1212">
            <v>0</v>
          </cell>
          <cell r="M1212">
            <v>0</v>
          </cell>
          <cell r="N1212">
            <v>0</v>
          </cell>
          <cell r="O1212">
            <v>0</v>
          </cell>
          <cell r="P1212" t="str">
            <v>Not Licensed</v>
          </cell>
          <cell r="Q1212">
            <v>0</v>
          </cell>
          <cell r="R1212">
            <v>0</v>
          </cell>
        </row>
        <row r="1213">
          <cell r="B1213" t="str">
            <v>434021</v>
          </cell>
          <cell r="C1213" t="str">
            <v>Correspondence Clerks</v>
          </cell>
          <cell r="D1213">
            <v>0</v>
          </cell>
          <cell r="E1213" t="str">
            <v>High school diploma or equivalent</v>
          </cell>
          <cell r="F1213" t="str">
            <v>HS and Below</v>
          </cell>
          <cell r="G1213">
            <v>0</v>
          </cell>
          <cell r="H1213">
            <v>0</v>
          </cell>
          <cell r="I1213">
            <v>0</v>
          </cell>
          <cell r="J1213">
            <v>0</v>
          </cell>
          <cell r="K1213">
            <v>0</v>
          </cell>
          <cell r="L1213">
            <v>0</v>
          </cell>
          <cell r="M1213">
            <v>0</v>
          </cell>
          <cell r="N1213">
            <v>0</v>
          </cell>
          <cell r="O1213">
            <v>0</v>
          </cell>
          <cell r="P1213" t="str">
            <v>Not Licensed</v>
          </cell>
          <cell r="Q1213">
            <v>0</v>
          </cell>
          <cell r="R1213">
            <v>0</v>
          </cell>
        </row>
        <row r="1214">
          <cell r="B1214" t="str">
            <v>434031</v>
          </cell>
          <cell r="C1214" t="str">
            <v>Court, Municipal, and License Clerks</v>
          </cell>
          <cell r="D1214">
            <v>0</v>
          </cell>
          <cell r="E1214" t="str">
            <v>High school diploma or equivalent</v>
          </cell>
          <cell r="F1214" t="str">
            <v>HS and Below</v>
          </cell>
          <cell r="G1214">
            <v>46623</v>
          </cell>
          <cell r="H1214">
            <v>0</v>
          </cell>
          <cell r="I1214">
            <v>0</v>
          </cell>
          <cell r="J1214">
            <v>0</v>
          </cell>
          <cell r="K1214">
            <v>0</v>
          </cell>
          <cell r="L1214">
            <v>1</v>
          </cell>
          <cell r="M1214">
            <v>1</v>
          </cell>
          <cell r="N1214">
            <v>0</v>
          </cell>
          <cell r="O1214">
            <v>0</v>
          </cell>
          <cell r="P1214" t="str">
            <v>Not Licensed</v>
          </cell>
          <cell r="Q1214">
            <v>0</v>
          </cell>
          <cell r="R1214">
            <v>0</v>
          </cell>
        </row>
        <row r="1215">
          <cell r="B1215" t="str">
            <v>434041</v>
          </cell>
          <cell r="C1215" t="str">
            <v>Credit Authorizers, Checkers, and Clerks</v>
          </cell>
          <cell r="D1215">
            <v>0</v>
          </cell>
          <cell r="E1215" t="str">
            <v>High school diploma or equivalent</v>
          </cell>
          <cell r="F1215" t="str">
            <v>HS and Below</v>
          </cell>
          <cell r="G1215">
            <v>0</v>
          </cell>
          <cell r="H1215">
            <v>0</v>
          </cell>
          <cell r="I1215">
            <v>0</v>
          </cell>
          <cell r="J1215">
            <v>0</v>
          </cell>
          <cell r="K1215">
            <v>0</v>
          </cell>
          <cell r="L1215">
            <v>0</v>
          </cell>
          <cell r="M1215">
            <v>0</v>
          </cell>
          <cell r="N1215">
            <v>0</v>
          </cell>
          <cell r="O1215">
            <v>0</v>
          </cell>
          <cell r="P1215" t="str">
            <v>Not Licensed</v>
          </cell>
          <cell r="Q1215">
            <v>0</v>
          </cell>
          <cell r="R1215">
            <v>0</v>
          </cell>
        </row>
        <row r="1216">
          <cell r="B1216" t="str">
            <v>434051</v>
          </cell>
          <cell r="C1216" t="str">
            <v>Customer Service Representatives</v>
          </cell>
          <cell r="D1216">
            <v>0</v>
          </cell>
          <cell r="E1216" t="str">
            <v>High school diploma or equivalent</v>
          </cell>
          <cell r="F1216" t="str">
            <v>HS and Below</v>
          </cell>
          <cell r="G1216">
            <v>35799</v>
          </cell>
          <cell r="H1216">
            <v>4</v>
          </cell>
          <cell r="I1216">
            <v>984</v>
          </cell>
          <cell r="J1216">
            <v>123</v>
          </cell>
          <cell r="K1216">
            <v>132</v>
          </cell>
          <cell r="L1216">
            <v>182</v>
          </cell>
          <cell r="M1216">
            <v>146</v>
          </cell>
          <cell r="N1216">
            <v>0</v>
          </cell>
          <cell r="O1216">
            <v>0</v>
          </cell>
          <cell r="P1216" t="str">
            <v>Not Licensed</v>
          </cell>
          <cell r="Q1216">
            <v>0</v>
          </cell>
          <cell r="R1216">
            <v>0</v>
          </cell>
        </row>
        <row r="1217">
          <cell r="B1217" t="str">
            <v>434061</v>
          </cell>
          <cell r="C1217" t="str">
            <v>Eligibility Interviewers, Government Programs</v>
          </cell>
          <cell r="D1217">
            <v>0</v>
          </cell>
          <cell r="E1217" t="str">
            <v>High school diploma or equivalent</v>
          </cell>
          <cell r="F1217" t="str">
            <v>HS and Below</v>
          </cell>
          <cell r="G1217">
            <v>47780</v>
          </cell>
          <cell r="H1217">
            <v>0</v>
          </cell>
          <cell r="I1217">
            <v>0</v>
          </cell>
          <cell r="J1217">
            <v>0</v>
          </cell>
          <cell r="K1217">
            <v>0</v>
          </cell>
          <cell r="L1217">
            <v>7</v>
          </cell>
          <cell r="M1217">
            <v>7</v>
          </cell>
          <cell r="N1217">
            <v>0</v>
          </cell>
          <cell r="O1217">
            <v>0</v>
          </cell>
          <cell r="P1217" t="str">
            <v>Not Licensed</v>
          </cell>
          <cell r="Q1217">
            <v>0</v>
          </cell>
          <cell r="R1217">
            <v>0</v>
          </cell>
        </row>
        <row r="1218">
          <cell r="B1218" t="str">
            <v>434071</v>
          </cell>
          <cell r="C1218" t="str">
            <v>File Clerks</v>
          </cell>
          <cell r="D1218">
            <v>0</v>
          </cell>
          <cell r="E1218" t="str">
            <v>High school diploma or equivalent</v>
          </cell>
          <cell r="F1218" t="str">
            <v>HS and Below</v>
          </cell>
          <cell r="G1218">
            <v>36002</v>
          </cell>
          <cell r="H1218">
            <v>0</v>
          </cell>
          <cell r="I1218">
            <v>0</v>
          </cell>
          <cell r="J1218">
            <v>0</v>
          </cell>
          <cell r="K1218">
            <v>0</v>
          </cell>
          <cell r="L1218">
            <v>2</v>
          </cell>
          <cell r="M1218">
            <v>2</v>
          </cell>
          <cell r="N1218">
            <v>0</v>
          </cell>
          <cell r="O1218">
            <v>0</v>
          </cell>
          <cell r="P1218" t="str">
            <v>Not Licensed</v>
          </cell>
          <cell r="Q1218">
            <v>0</v>
          </cell>
          <cell r="R1218">
            <v>0</v>
          </cell>
        </row>
        <row r="1219">
          <cell r="B1219" t="str">
            <v>434081</v>
          </cell>
          <cell r="C1219" t="str">
            <v>Hotel, Motel, and Resort Desk Clerks</v>
          </cell>
          <cell r="D1219">
            <v>0</v>
          </cell>
          <cell r="E1219" t="str">
            <v>High school diploma or equivalent</v>
          </cell>
          <cell r="F1219" t="str">
            <v>HS and Below</v>
          </cell>
          <cell r="G1219">
            <v>32178</v>
          </cell>
          <cell r="H1219">
            <v>2</v>
          </cell>
          <cell r="I1219">
            <v>522</v>
          </cell>
          <cell r="J1219">
            <v>78</v>
          </cell>
          <cell r="K1219">
            <v>83</v>
          </cell>
          <cell r="L1219">
            <v>54</v>
          </cell>
          <cell r="M1219">
            <v>72</v>
          </cell>
          <cell r="N1219">
            <v>0</v>
          </cell>
          <cell r="O1219">
            <v>0</v>
          </cell>
          <cell r="P1219" t="str">
            <v>Not Licensed</v>
          </cell>
          <cell r="Q1219">
            <v>0</v>
          </cell>
          <cell r="R1219">
            <v>0</v>
          </cell>
        </row>
        <row r="1220">
          <cell r="B1220" t="str">
            <v>434111</v>
          </cell>
          <cell r="C1220" t="str">
            <v>Interviewers, Except Eligibility and Loan</v>
          </cell>
          <cell r="D1220">
            <v>0</v>
          </cell>
          <cell r="E1220" t="str">
            <v>High school diploma or equivalent</v>
          </cell>
          <cell r="F1220" t="str">
            <v>HS and Below</v>
          </cell>
          <cell r="G1220">
            <v>41928</v>
          </cell>
          <cell r="H1220">
            <v>0</v>
          </cell>
          <cell r="I1220">
            <v>0</v>
          </cell>
          <cell r="J1220">
            <v>0</v>
          </cell>
          <cell r="K1220">
            <v>0</v>
          </cell>
          <cell r="L1220">
            <v>8</v>
          </cell>
          <cell r="M1220">
            <v>8</v>
          </cell>
          <cell r="N1220">
            <v>0</v>
          </cell>
          <cell r="O1220">
            <v>0</v>
          </cell>
          <cell r="P1220" t="str">
            <v>Not Licensed</v>
          </cell>
          <cell r="Q1220">
            <v>0</v>
          </cell>
          <cell r="R1220">
            <v>0</v>
          </cell>
        </row>
        <row r="1221">
          <cell r="B1221" t="str">
            <v>434121</v>
          </cell>
          <cell r="C1221" t="str">
            <v>Library Assistants, Clerical</v>
          </cell>
          <cell r="D1221">
            <v>0</v>
          </cell>
          <cell r="E1221" t="str">
            <v>High school diploma or equivalent</v>
          </cell>
          <cell r="F1221" t="str">
            <v>HS and Below</v>
          </cell>
          <cell r="G1221">
            <v>36063</v>
          </cell>
          <cell r="H1221">
            <v>2</v>
          </cell>
          <cell r="I1221">
            <v>155</v>
          </cell>
          <cell r="J1221">
            <v>21</v>
          </cell>
          <cell r="K1221">
            <v>23</v>
          </cell>
          <cell r="L1221">
            <v>12</v>
          </cell>
          <cell r="M1221">
            <v>19</v>
          </cell>
          <cell r="N1221">
            <v>0</v>
          </cell>
          <cell r="O1221">
            <v>0</v>
          </cell>
          <cell r="P1221" t="str">
            <v>Not Licensed</v>
          </cell>
          <cell r="Q1221">
            <v>0</v>
          </cell>
          <cell r="R1221">
            <v>0</v>
          </cell>
        </row>
        <row r="1222">
          <cell r="B1222" t="str">
            <v>434131</v>
          </cell>
          <cell r="C1222" t="str">
            <v>Loan Interviewers and Clerks</v>
          </cell>
          <cell r="D1222">
            <v>0</v>
          </cell>
          <cell r="E1222" t="str">
            <v>High school diploma or equivalent</v>
          </cell>
          <cell r="F1222" t="str">
            <v>HS and Below</v>
          </cell>
          <cell r="G1222">
            <v>44645</v>
          </cell>
          <cell r="H1222">
            <v>3</v>
          </cell>
          <cell r="I1222">
            <v>178</v>
          </cell>
          <cell r="J1222">
            <v>21</v>
          </cell>
          <cell r="K1222">
            <v>18</v>
          </cell>
          <cell r="L1222">
            <v>25</v>
          </cell>
          <cell r="M1222">
            <v>21</v>
          </cell>
          <cell r="N1222">
            <v>0</v>
          </cell>
          <cell r="O1222">
            <v>0</v>
          </cell>
          <cell r="P1222" t="str">
            <v>Not Licensed</v>
          </cell>
          <cell r="Q1222">
            <v>0</v>
          </cell>
          <cell r="R1222">
            <v>0</v>
          </cell>
        </row>
        <row r="1223">
          <cell r="B1223" t="str">
            <v>434141</v>
          </cell>
          <cell r="C1223" t="str">
            <v>New Accounts Clerks</v>
          </cell>
          <cell r="D1223">
            <v>0</v>
          </cell>
          <cell r="E1223" t="str">
            <v>High school diploma or equivalent</v>
          </cell>
          <cell r="F1223" t="str">
            <v>HS and Below</v>
          </cell>
          <cell r="G1223">
            <v>36295</v>
          </cell>
          <cell r="H1223">
            <v>0</v>
          </cell>
          <cell r="I1223">
            <v>0</v>
          </cell>
          <cell r="J1223">
            <v>0</v>
          </cell>
          <cell r="K1223">
            <v>0</v>
          </cell>
          <cell r="L1223">
            <v>0</v>
          </cell>
          <cell r="M1223">
            <v>0</v>
          </cell>
          <cell r="N1223">
            <v>0</v>
          </cell>
          <cell r="O1223">
            <v>0</v>
          </cell>
          <cell r="P1223" t="str">
            <v>Not Licensed</v>
          </cell>
          <cell r="Q1223">
            <v>0</v>
          </cell>
          <cell r="R1223">
            <v>0</v>
          </cell>
        </row>
        <row r="1224">
          <cell r="B1224" t="str">
            <v>434151</v>
          </cell>
          <cell r="C1224" t="str">
            <v>Order Clerks</v>
          </cell>
          <cell r="D1224">
            <v>0</v>
          </cell>
          <cell r="E1224" t="str">
            <v>High school diploma or equivalent</v>
          </cell>
          <cell r="F1224" t="str">
            <v>HS and Below</v>
          </cell>
          <cell r="G1224">
            <v>28489</v>
          </cell>
          <cell r="H1224">
            <v>0</v>
          </cell>
          <cell r="I1224">
            <v>0</v>
          </cell>
          <cell r="J1224">
            <v>0</v>
          </cell>
          <cell r="K1224">
            <v>0</v>
          </cell>
          <cell r="L1224">
            <v>3</v>
          </cell>
          <cell r="M1224">
            <v>3</v>
          </cell>
          <cell r="N1224">
            <v>0</v>
          </cell>
          <cell r="O1224">
            <v>0</v>
          </cell>
          <cell r="P1224" t="str">
            <v>Not Licensed</v>
          </cell>
          <cell r="Q1224">
            <v>0</v>
          </cell>
          <cell r="R1224">
            <v>0</v>
          </cell>
        </row>
        <row r="1225">
          <cell r="B1225" t="str">
            <v>434161</v>
          </cell>
          <cell r="C1225" t="str">
            <v>Human Resources Assistants, Except Payroll and Timekeeping</v>
          </cell>
          <cell r="D1225">
            <v>0</v>
          </cell>
          <cell r="E1225" t="str">
            <v>Associate's degree</v>
          </cell>
          <cell r="F1225" t="str">
            <v>Sub-BA</v>
          </cell>
          <cell r="G1225">
            <v>46226</v>
          </cell>
          <cell r="H1225">
            <v>0</v>
          </cell>
          <cell r="I1225">
            <v>0</v>
          </cell>
          <cell r="J1225">
            <v>0</v>
          </cell>
          <cell r="K1225">
            <v>0</v>
          </cell>
          <cell r="L1225">
            <v>12</v>
          </cell>
          <cell r="M1225">
            <v>12</v>
          </cell>
          <cell r="N1225">
            <v>0</v>
          </cell>
          <cell r="O1225">
            <v>0</v>
          </cell>
          <cell r="P1225" t="str">
            <v>Not Licensed</v>
          </cell>
          <cell r="Q1225">
            <v>0</v>
          </cell>
          <cell r="R1225">
            <v>0</v>
          </cell>
        </row>
        <row r="1226">
          <cell r="B1226" t="str">
            <v>434171</v>
          </cell>
          <cell r="C1226" t="str">
            <v>Receptionists and Information Clerks</v>
          </cell>
          <cell r="D1226">
            <v>0</v>
          </cell>
          <cell r="E1226" t="str">
            <v>High school diploma or equivalent</v>
          </cell>
          <cell r="F1226" t="str">
            <v>HS and Below</v>
          </cell>
          <cell r="G1226">
            <v>32501</v>
          </cell>
          <cell r="H1226">
            <v>2</v>
          </cell>
          <cell r="I1226">
            <v>869</v>
          </cell>
          <cell r="J1226">
            <v>110</v>
          </cell>
          <cell r="K1226">
            <v>119</v>
          </cell>
          <cell r="L1226">
            <v>56</v>
          </cell>
          <cell r="M1226">
            <v>95</v>
          </cell>
          <cell r="N1226">
            <v>0</v>
          </cell>
          <cell r="O1226">
            <v>0</v>
          </cell>
          <cell r="P1226" t="str">
            <v>Not Licensed</v>
          </cell>
          <cell r="Q1226">
            <v>0</v>
          </cell>
          <cell r="R1226">
            <v>0</v>
          </cell>
        </row>
        <row r="1227">
          <cell r="B1227" t="str">
            <v>434181</v>
          </cell>
          <cell r="C1227" t="str">
            <v>Reservation and Transportation Ticket Agents and Travel Clerks</v>
          </cell>
          <cell r="D1227">
            <v>0</v>
          </cell>
          <cell r="E1227" t="str">
            <v>High school diploma or equivalent</v>
          </cell>
          <cell r="F1227" t="str">
            <v>HS and Below</v>
          </cell>
          <cell r="G1227">
            <v>34989</v>
          </cell>
          <cell r="H1227">
            <v>0</v>
          </cell>
          <cell r="I1227">
            <v>0</v>
          </cell>
          <cell r="J1227">
            <v>0</v>
          </cell>
          <cell r="K1227">
            <v>0</v>
          </cell>
          <cell r="L1227">
            <v>13</v>
          </cell>
          <cell r="M1227">
            <v>13</v>
          </cell>
          <cell r="N1227">
            <v>0</v>
          </cell>
          <cell r="O1227">
            <v>0</v>
          </cell>
          <cell r="P1227" t="str">
            <v>Not Licensed</v>
          </cell>
          <cell r="Q1227">
            <v>0</v>
          </cell>
          <cell r="R1227">
            <v>0</v>
          </cell>
        </row>
        <row r="1228">
          <cell r="B1228" t="str">
            <v>435011</v>
          </cell>
          <cell r="C1228" t="str">
            <v>Cargo and Freight Agents</v>
          </cell>
          <cell r="D1228">
            <v>0</v>
          </cell>
          <cell r="E1228" t="str">
            <v>High school diploma or equivalent</v>
          </cell>
          <cell r="F1228" t="str">
            <v>HS and Below</v>
          </cell>
          <cell r="G1228">
            <v>47149</v>
          </cell>
          <cell r="H1228">
            <v>0</v>
          </cell>
          <cell r="I1228">
            <v>0</v>
          </cell>
          <cell r="J1228">
            <v>0</v>
          </cell>
          <cell r="K1228">
            <v>0</v>
          </cell>
          <cell r="L1228">
            <v>2</v>
          </cell>
          <cell r="M1228">
            <v>2</v>
          </cell>
          <cell r="N1228">
            <v>0</v>
          </cell>
          <cell r="O1228">
            <v>0</v>
          </cell>
          <cell r="P1228" t="str">
            <v>Not Licensed</v>
          </cell>
          <cell r="Q1228">
            <v>0</v>
          </cell>
          <cell r="R1228">
            <v>0</v>
          </cell>
        </row>
        <row r="1229">
          <cell r="B1229" t="str">
            <v>435021</v>
          </cell>
          <cell r="C1229" t="str">
            <v>Couriers and Messengers</v>
          </cell>
          <cell r="D1229">
            <v>0</v>
          </cell>
          <cell r="E1229" t="str">
            <v>High school diploma or equivalent</v>
          </cell>
          <cell r="F1229" t="str">
            <v>HS and Below</v>
          </cell>
          <cell r="G1229">
            <v>30608</v>
          </cell>
          <cell r="H1229">
            <v>0</v>
          </cell>
          <cell r="I1229">
            <v>0</v>
          </cell>
          <cell r="J1229">
            <v>0</v>
          </cell>
          <cell r="K1229">
            <v>0</v>
          </cell>
          <cell r="L1229">
            <v>9</v>
          </cell>
          <cell r="M1229">
            <v>9</v>
          </cell>
          <cell r="N1229">
            <v>0</v>
          </cell>
          <cell r="O1229">
            <v>0</v>
          </cell>
          <cell r="P1229" t="str">
            <v>Not Licensed</v>
          </cell>
          <cell r="Q1229">
            <v>0</v>
          </cell>
          <cell r="R1229">
            <v>0</v>
          </cell>
        </row>
        <row r="1230">
          <cell r="B1230" t="str">
            <v>435031</v>
          </cell>
          <cell r="C1230" t="str">
            <v>Police, Fire, and Ambulance Dispatchers</v>
          </cell>
          <cell r="D1230">
            <v>0</v>
          </cell>
          <cell r="E1230" t="str">
            <v>High school diploma or equivalent</v>
          </cell>
          <cell r="F1230" t="str">
            <v>HS and Below</v>
          </cell>
          <cell r="G1230">
            <v>51026</v>
          </cell>
          <cell r="H1230">
            <v>0</v>
          </cell>
          <cell r="I1230">
            <v>0</v>
          </cell>
          <cell r="J1230">
            <v>0</v>
          </cell>
          <cell r="K1230">
            <v>0</v>
          </cell>
          <cell r="L1230">
            <v>3</v>
          </cell>
          <cell r="M1230">
            <v>3</v>
          </cell>
          <cell r="N1230">
            <v>0</v>
          </cell>
          <cell r="O1230">
            <v>0</v>
          </cell>
          <cell r="P1230" t="str">
            <v>Not Licensed</v>
          </cell>
          <cell r="Q1230">
            <v>0</v>
          </cell>
          <cell r="R1230">
            <v>0</v>
          </cell>
        </row>
        <row r="1231">
          <cell r="B1231" t="str">
            <v>435032</v>
          </cell>
          <cell r="C1231" t="str">
            <v>Dispatchers, Except Police, Fire, and Ambulance</v>
          </cell>
          <cell r="D1231">
            <v>0</v>
          </cell>
          <cell r="E1231" t="str">
            <v>High school diploma or equivalent</v>
          </cell>
          <cell r="F1231" t="str">
            <v>HS and Below</v>
          </cell>
          <cell r="G1231">
            <v>46912</v>
          </cell>
          <cell r="H1231">
            <v>2</v>
          </cell>
          <cell r="I1231">
            <v>128</v>
          </cell>
          <cell r="J1231">
            <v>9</v>
          </cell>
          <cell r="K1231">
            <v>13</v>
          </cell>
          <cell r="L1231">
            <v>1</v>
          </cell>
          <cell r="M1231">
            <v>8</v>
          </cell>
          <cell r="N1231">
            <v>0</v>
          </cell>
          <cell r="O1231">
            <v>0</v>
          </cell>
          <cell r="P1231" t="str">
            <v>Not Licensed</v>
          </cell>
          <cell r="Q1231">
            <v>0</v>
          </cell>
          <cell r="R1231">
            <v>0</v>
          </cell>
        </row>
        <row r="1232">
          <cell r="B1232" t="str">
            <v>435041</v>
          </cell>
          <cell r="C1232" t="str">
            <v>Meter Readers, Utilities</v>
          </cell>
          <cell r="D1232">
            <v>0</v>
          </cell>
          <cell r="E1232" t="str">
            <v>High school diploma or equivalent</v>
          </cell>
          <cell r="F1232" t="str">
            <v>HS and Below</v>
          </cell>
          <cell r="G1232">
            <v>57473</v>
          </cell>
          <cell r="H1232">
            <v>0</v>
          </cell>
          <cell r="I1232">
            <v>0</v>
          </cell>
          <cell r="J1232">
            <v>0</v>
          </cell>
          <cell r="K1232">
            <v>0</v>
          </cell>
          <cell r="L1232">
            <v>2</v>
          </cell>
          <cell r="M1232">
            <v>2</v>
          </cell>
          <cell r="N1232">
            <v>0</v>
          </cell>
          <cell r="O1232">
            <v>0</v>
          </cell>
          <cell r="P1232" t="str">
            <v>Not Licensed</v>
          </cell>
          <cell r="Q1232">
            <v>0</v>
          </cell>
          <cell r="R1232">
            <v>0</v>
          </cell>
        </row>
        <row r="1233">
          <cell r="B1233" t="str">
            <v>435051</v>
          </cell>
          <cell r="C1233" t="str">
            <v>Postal Service Clerks</v>
          </cell>
          <cell r="D1233">
            <v>0</v>
          </cell>
          <cell r="E1233" t="str">
            <v>High school diploma or equivalent</v>
          </cell>
          <cell r="F1233" t="str">
            <v>HS and Below</v>
          </cell>
          <cell r="G1233">
            <v>60093</v>
          </cell>
          <cell r="H1233">
            <v>3</v>
          </cell>
          <cell r="I1233">
            <v>175</v>
          </cell>
          <cell r="J1233">
            <v>11</v>
          </cell>
          <cell r="K1233">
            <v>14</v>
          </cell>
          <cell r="L1233">
            <v>0</v>
          </cell>
          <cell r="M1233">
            <v>13</v>
          </cell>
          <cell r="N1233">
            <v>0</v>
          </cell>
          <cell r="O1233">
            <v>0</v>
          </cell>
          <cell r="P1233" t="str">
            <v>Not Licensed</v>
          </cell>
          <cell r="Q1233">
            <v>0</v>
          </cell>
          <cell r="R1233">
            <v>0</v>
          </cell>
        </row>
        <row r="1234">
          <cell r="B1234" t="str">
            <v>435052</v>
          </cell>
          <cell r="C1234" t="str">
            <v>Postal Service Mail Carriers</v>
          </cell>
          <cell r="D1234">
            <v>0</v>
          </cell>
          <cell r="E1234" t="str">
            <v>High school diploma or equivalent</v>
          </cell>
          <cell r="F1234" t="str">
            <v>HS and Below</v>
          </cell>
          <cell r="G1234">
            <v>46696</v>
          </cell>
          <cell r="H1234">
            <v>2</v>
          </cell>
          <cell r="I1234">
            <v>292</v>
          </cell>
          <cell r="J1234">
            <v>15</v>
          </cell>
          <cell r="K1234">
            <v>19</v>
          </cell>
          <cell r="L1234">
            <v>0</v>
          </cell>
          <cell r="M1234">
            <v>17</v>
          </cell>
          <cell r="N1234">
            <v>0</v>
          </cell>
          <cell r="O1234">
            <v>0</v>
          </cell>
          <cell r="P1234" t="str">
            <v>Not Licensed</v>
          </cell>
          <cell r="Q1234">
            <v>0</v>
          </cell>
          <cell r="R1234">
            <v>0</v>
          </cell>
        </row>
        <row r="1235">
          <cell r="B1235" t="str">
            <v>435053</v>
          </cell>
          <cell r="C1235" t="str">
            <v>Postal Service Mail Sorters, Processors, and Processing Machine Operators</v>
          </cell>
          <cell r="D1235">
            <v>0</v>
          </cell>
          <cell r="E1235" t="str">
            <v>High school diploma or equivalent</v>
          </cell>
          <cell r="F1235" t="str">
            <v>HS and Below</v>
          </cell>
          <cell r="G1235">
            <v>0</v>
          </cell>
          <cell r="H1235">
            <v>0</v>
          </cell>
          <cell r="I1235">
            <v>0</v>
          </cell>
          <cell r="J1235">
            <v>0</v>
          </cell>
          <cell r="K1235">
            <v>0</v>
          </cell>
          <cell r="L1235">
            <v>0</v>
          </cell>
          <cell r="M1235">
            <v>0</v>
          </cell>
          <cell r="N1235">
            <v>0</v>
          </cell>
          <cell r="O1235">
            <v>0</v>
          </cell>
          <cell r="P1235" t="str">
            <v>Not Licensed</v>
          </cell>
          <cell r="Q1235">
            <v>0</v>
          </cell>
          <cell r="R1235">
            <v>0</v>
          </cell>
        </row>
        <row r="1236">
          <cell r="B1236" t="str">
            <v>435061</v>
          </cell>
          <cell r="C1236" t="str">
            <v>Production, Planning, and Expediting Clerks</v>
          </cell>
          <cell r="D1236">
            <v>0</v>
          </cell>
          <cell r="E1236" t="str">
            <v>High school diploma or equivalent</v>
          </cell>
          <cell r="F1236" t="str">
            <v>HS and Below</v>
          </cell>
          <cell r="G1236">
            <v>45331</v>
          </cell>
          <cell r="H1236">
            <v>3</v>
          </cell>
          <cell r="I1236">
            <v>146</v>
          </cell>
          <cell r="J1236">
            <v>16</v>
          </cell>
          <cell r="K1236">
            <v>16</v>
          </cell>
          <cell r="L1236">
            <v>16</v>
          </cell>
          <cell r="M1236">
            <v>16</v>
          </cell>
          <cell r="N1236">
            <v>0</v>
          </cell>
          <cell r="O1236">
            <v>0</v>
          </cell>
          <cell r="P1236" t="str">
            <v>Not Licensed</v>
          </cell>
          <cell r="Q1236">
            <v>0</v>
          </cell>
          <cell r="R1236">
            <v>0</v>
          </cell>
        </row>
        <row r="1237">
          <cell r="B1237" t="str">
            <v>435071</v>
          </cell>
          <cell r="C1237" t="str">
            <v>Shipping, Receiving, and Traffic Clerks</v>
          </cell>
          <cell r="D1237">
            <v>0</v>
          </cell>
          <cell r="E1237" t="str">
            <v>High school diploma or equivalent</v>
          </cell>
          <cell r="F1237" t="str">
            <v>HS and Below</v>
          </cell>
          <cell r="G1237">
            <v>40666</v>
          </cell>
          <cell r="H1237">
            <v>2</v>
          </cell>
          <cell r="I1237">
            <v>224</v>
          </cell>
          <cell r="J1237">
            <v>22</v>
          </cell>
          <cell r="K1237">
            <v>22</v>
          </cell>
          <cell r="L1237">
            <v>8</v>
          </cell>
          <cell r="M1237">
            <v>17</v>
          </cell>
          <cell r="N1237">
            <v>0</v>
          </cell>
          <cell r="O1237">
            <v>0</v>
          </cell>
          <cell r="P1237" t="str">
            <v>Not Licensed</v>
          </cell>
          <cell r="Q1237">
            <v>0</v>
          </cell>
          <cell r="R1237">
            <v>0</v>
          </cell>
        </row>
        <row r="1238">
          <cell r="B1238" t="str">
            <v>435081</v>
          </cell>
          <cell r="C1238" t="str">
            <v>Stock Clerks and Order Fillers</v>
          </cell>
          <cell r="D1238">
            <v>0</v>
          </cell>
          <cell r="E1238" t="str">
            <v>No formal educational credential</v>
          </cell>
          <cell r="F1238" t="str">
            <v>HS and Below</v>
          </cell>
          <cell r="G1238">
            <v>27193</v>
          </cell>
          <cell r="H1238">
            <v>1</v>
          </cell>
          <cell r="I1238">
            <v>623</v>
          </cell>
          <cell r="J1238">
            <v>81</v>
          </cell>
          <cell r="K1238">
            <v>84</v>
          </cell>
          <cell r="L1238">
            <v>81</v>
          </cell>
          <cell r="M1238">
            <v>82</v>
          </cell>
          <cell r="N1238">
            <v>0</v>
          </cell>
          <cell r="O1238">
            <v>0</v>
          </cell>
          <cell r="P1238" t="str">
            <v>Not Licensed</v>
          </cell>
          <cell r="Q1238">
            <v>0</v>
          </cell>
          <cell r="R1238">
            <v>0</v>
          </cell>
        </row>
        <row r="1239">
          <cell r="B1239" t="str">
            <v>435111</v>
          </cell>
          <cell r="C1239" t="str">
            <v>Weighers, Measurers, Checkers, and Samplers, Recordkeeping</v>
          </cell>
          <cell r="D1239">
            <v>0</v>
          </cell>
          <cell r="E1239" t="str">
            <v>High school diploma or equivalent</v>
          </cell>
          <cell r="F1239" t="str">
            <v>HS and Below</v>
          </cell>
          <cell r="G1239">
            <v>0</v>
          </cell>
          <cell r="H1239">
            <v>0</v>
          </cell>
          <cell r="I1239">
            <v>0</v>
          </cell>
          <cell r="J1239">
            <v>0</v>
          </cell>
          <cell r="K1239">
            <v>0</v>
          </cell>
          <cell r="L1239">
            <v>8</v>
          </cell>
          <cell r="M1239">
            <v>8</v>
          </cell>
          <cell r="N1239">
            <v>0</v>
          </cell>
          <cell r="O1239">
            <v>0</v>
          </cell>
          <cell r="P1239" t="str">
            <v>Not Licensed</v>
          </cell>
          <cell r="Q1239">
            <v>0</v>
          </cell>
          <cell r="R1239">
            <v>0</v>
          </cell>
        </row>
        <row r="1240">
          <cell r="B1240" t="str">
            <v>436011</v>
          </cell>
          <cell r="C1240" t="str">
            <v>Executive Secretaries and Executive Administrative Assistants</v>
          </cell>
          <cell r="D1240">
            <v>0</v>
          </cell>
          <cell r="E1240" t="str">
            <v>High school diploma or equivalent</v>
          </cell>
          <cell r="F1240" t="str">
            <v>HS and Below</v>
          </cell>
          <cell r="G1240">
            <v>49576</v>
          </cell>
          <cell r="H1240">
            <v>3</v>
          </cell>
          <cell r="I1240">
            <v>713</v>
          </cell>
          <cell r="J1240">
            <v>53</v>
          </cell>
          <cell r="K1240">
            <v>68</v>
          </cell>
          <cell r="L1240">
            <v>7</v>
          </cell>
          <cell r="M1240">
            <v>43</v>
          </cell>
          <cell r="N1240">
            <v>0</v>
          </cell>
          <cell r="O1240">
            <v>0</v>
          </cell>
          <cell r="P1240" t="str">
            <v>Not Licensed</v>
          </cell>
          <cell r="Q1240">
            <v>0</v>
          </cell>
          <cell r="R1240">
            <v>0</v>
          </cell>
        </row>
        <row r="1241">
          <cell r="B1241" t="str">
            <v>436012</v>
          </cell>
          <cell r="C1241" t="str">
            <v>Legal Secretaries</v>
          </cell>
          <cell r="D1241">
            <v>0</v>
          </cell>
          <cell r="E1241" t="str">
            <v>High school diploma or equivalent</v>
          </cell>
          <cell r="F1241" t="str">
            <v>HS and Below</v>
          </cell>
          <cell r="G1241">
            <v>49179</v>
          </cell>
          <cell r="H1241">
            <v>0</v>
          </cell>
          <cell r="I1241">
            <v>109</v>
          </cell>
          <cell r="J1241">
            <v>0</v>
          </cell>
          <cell r="K1241">
            <v>11</v>
          </cell>
          <cell r="L1241">
            <v>4</v>
          </cell>
          <cell r="M1241">
            <v>8</v>
          </cell>
          <cell r="N1241">
            <v>0</v>
          </cell>
          <cell r="O1241">
            <v>0</v>
          </cell>
          <cell r="P1241" t="str">
            <v>Not Licensed</v>
          </cell>
          <cell r="Q1241">
            <v>0</v>
          </cell>
          <cell r="R1241">
            <v>0</v>
          </cell>
        </row>
        <row r="1242">
          <cell r="B1242" t="str">
            <v>436013</v>
          </cell>
          <cell r="C1242" t="str">
            <v>Medical Secretaries</v>
          </cell>
          <cell r="D1242">
            <v>0</v>
          </cell>
          <cell r="E1242" t="str">
            <v>High school diploma or equivalent</v>
          </cell>
          <cell r="F1242" t="str">
            <v>HS and Below</v>
          </cell>
          <cell r="G1242">
            <v>39963</v>
          </cell>
          <cell r="H1242">
            <v>4</v>
          </cell>
          <cell r="I1242">
            <v>541</v>
          </cell>
          <cell r="J1242">
            <v>63</v>
          </cell>
          <cell r="K1242">
            <v>64</v>
          </cell>
          <cell r="L1242">
            <v>44</v>
          </cell>
          <cell r="M1242">
            <v>57</v>
          </cell>
          <cell r="N1242">
            <v>0</v>
          </cell>
          <cell r="O1242">
            <v>0</v>
          </cell>
          <cell r="P1242" t="str">
            <v>Not Licensed</v>
          </cell>
          <cell r="Q1242">
            <v>0</v>
          </cell>
          <cell r="R1242">
            <v>0</v>
          </cell>
        </row>
        <row r="1243">
          <cell r="B1243" t="str">
            <v>436014</v>
          </cell>
          <cell r="C1243" t="str">
            <v>Secretaries and Administrative Assistants, Except Legal, Medical, and Executive</v>
          </cell>
          <cell r="D1243">
            <v>0</v>
          </cell>
          <cell r="E1243" t="str">
            <v>High school diploma or equivalent</v>
          </cell>
          <cell r="F1243" t="str">
            <v>HS and Below</v>
          </cell>
          <cell r="G1243">
            <v>45900</v>
          </cell>
          <cell r="H1243">
            <v>3</v>
          </cell>
          <cell r="I1243">
            <v>1911</v>
          </cell>
          <cell r="J1243">
            <v>169</v>
          </cell>
          <cell r="K1243">
            <v>201</v>
          </cell>
          <cell r="L1243">
            <v>141</v>
          </cell>
          <cell r="M1243">
            <v>170</v>
          </cell>
          <cell r="N1243">
            <v>0</v>
          </cell>
          <cell r="O1243">
            <v>0</v>
          </cell>
          <cell r="P1243" t="str">
            <v>Not Licensed</v>
          </cell>
          <cell r="Q1243">
            <v>0</v>
          </cell>
          <cell r="R1243">
            <v>0</v>
          </cell>
        </row>
        <row r="1244">
          <cell r="B1244" t="str">
            <v>439011</v>
          </cell>
          <cell r="C1244" t="str">
            <v>Computer Operators</v>
          </cell>
          <cell r="D1244">
            <v>0</v>
          </cell>
          <cell r="E1244" t="str">
            <v>High school diploma or equivalent</v>
          </cell>
          <cell r="F1244" t="str">
            <v>HS and Below</v>
          </cell>
          <cell r="G1244">
            <v>0</v>
          </cell>
          <cell r="H1244">
            <v>0</v>
          </cell>
          <cell r="I1244">
            <v>0</v>
          </cell>
          <cell r="J1244">
            <v>0</v>
          </cell>
          <cell r="K1244">
            <v>0</v>
          </cell>
          <cell r="L1244">
            <v>1</v>
          </cell>
          <cell r="M1244">
            <v>1</v>
          </cell>
          <cell r="N1244">
            <v>0</v>
          </cell>
          <cell r="O1244">
            <v>0</v>
          </cell>
          <cell r="P1244" t="str">
            <v>Not Licensed</v>
          </cell>
          <cell r="Q1244">
            <v>0</v>
          </cell>
          <cell r="R1244">
            <v>0</v>
          </cell>
        </row>
        <row r="1245">
          <cell r="B1245" t="str">
            <v>439021</v>
          </cell>
          <cell r="C1245" t="str">
            <v>Data Entry Keyers</v>
          </cell>
          <cell r="D1245">
            <v>0</v>
          </cell>
          <cell r="E1245" t="str">
            <v>High school diploma or equivalent</v>
          </cell>
          <cell r="F1245" t="str">
            <v>HS and Below</v>
          </cell>
          <cell r="G1245">
            <v>37903</v>
          </cell>
          <cell r="H1245">
            <v>0</v>
          </cell>
          <cell r="I1245">
            <v>0</v>
          </cell>
          <cell r="J1245">
            <v>0</v>
          </cell>
          <cell r="K1245">
            <v>0</v>
          </cell>
          <cell r="L1245">
            <v>7</v>
          </cell>
          <cell r="M1245">
            <v>7</v>
          </cell>
          <cell r="N1245">
            <v>12</v>
          </cell>
          <cell r="O1245">
            <v>0</v>
          </cell>
          <cell r="P1245" t="str">
            <v>Not Licensed</v>
          </cell>
          <cell r="Q1245">
            <v>0</v>
          </cell>
          <cell r="R1245">
            <v>0</v>
          </cell>
        </row>
        <row r="1246">
          <cell r="B1246" t="str">
            <v>439022</v>
          </cell>
          <cell r="C1246" t="str">
            <v>Word Processors and Typists</v>
          </cell>
          <cell r="D1246">
            <v>0</v>
          </cell>
          <cell r="E1246" t="str">
            <v>High school diploma or equivalent</v>
          </cell>
          <cell r="F1246" t="str">
            <v>HS and Below</v>
          </cell>
          <cell r="G1246">
            <v>0</v>
          </cell>
          <cell r="H1246">
            <v>0</v>
          </cell>
          <cell r="I1246">
            <v>0</v>
          </cell>
          <cell r="J1246">
            <v>0</v>
          </cell>
          <cell r="K1246">
            <v>0</v>
          </cell>
          <cell r="L1246">
            <v>2</v>
          </cell>
          <cell r="M1246">
            <v>2</v>
          </cell>
          <cell r="N1246">
            <v>0</v>
          </cell>
          <cell r="O1246">
            <v>0</v>
          </cell>
          <cell r="P1246" t="str">
            <v>Not Licensed</v>
          </cell>
          <cell r="Q1246">
            <v>0</v>
          </cell>
          <cell r="R1246">
            <v>0</v>
          </cell>
        </row>
        <row r="1247">
          <cell r="B1247" t="str">
            <v>439031</v>
          </cell>
          <cell r="C1247" t="str">
            <v>Desktop Publishers</v>
          </cell>
          <cell r="D1247">
            <v>0</v>
          </cell>
          <cell r="E1247" t="str">
            <v>Associate's degree</v>
          </cell>
          <cell r="F1247" t="str">
            <v>Sub-BA</v>
          </cell>
          <cell r="G1247">
            <v>0</v>
          </cell>
          <cell r="H1247">
            <v>0</v>
          </cell>
          <cell r="I1247">
            <v>0</v>
          </cell>
          <cell r="J1247">
            <v>0</v>
          </cell>
          <cell r="K1247">
            <v>0</v>
          </cell>
          <cell r="L1247">
            <v>0</v>
          </cell>
          <cell r="M1247">
            <v>0</v>
          </cell>
          <cell r="N1247">
            <v>0</v>
          </cell>
          <cell r="O1247">
            <v>0</v>
          </cell>
          <cell r="P1247" t="str">
            <v>Not Licensed</v>
          </cell>
          <cell r="Q1247">
            <v>0</v>
          </cell>
          <cell r="R1247">
            <v>0</v>
          </cell>
        </row>
        <row r="1248">
          <cell r="B1248" t="str">
            <v>439041</v>
          </cell>
          <cell r="C1248" t="str">
            <v>Insurance Claims and Policy Processing Clerks</v>
          </cell>
          <cell r="D1248">
            <v>0</v>
          </cell>
          <cell r="E1248" t="str">
            <v>High school diploma or equivalent</v>
          </cell>
          <cell r="F1248" t="str">
            <v>HS and Below</v>
          </cell>
          <cell r="G1248">
            <v>46384</v>
          </cell>
          <cell r="H1248">
            <v>2</v>
          </cell>
          <cell r="I1248">
            <v>110</v>
          </cell>
          <cell r="J1248">
            <v>13</v>
          </cell>
          <cell r="K1248">
            <v>10</v>
          </cell>
          <cell r="L1248">
            <v>8</v>
          </cell>
          <cell r="M1248">
            <v>10</v>
          </cell>
          <cell r="N1248">
            <v>0</v>
          </cell>
          <cell r="O1248">
            <v>0</v>
          </cell>
          <cell r="P1248" t="str">
            <v>Not Licensed</v>
          </cell>
          <cell r="Q1248">
            <v>0</v>
          </cell>
          <cell r="R1248">
            <v>0</v>
          </cell>
        </row>
        <row r="1249">
          <cell r="B1249" t="str">
            <v>439051</v>
          </cell>
          <cell r="C1249" t="str">
            <v>Mail Clerks and Mail Machine Operators, Except Postal Service</v>
          </cell>
          <cell r="D1249">
            <v>0</v>
          </cell>
          <cell r="E1249" t="str">
            <v>High school diploma or equivalent</v>
          </cell>
          <cell r="F1249" t="str">
            <v>HS and Below</v>
          </cell>
          <cell r="G1249">
            <v>30509</v>
          </cell>
          <cell r="H1249">
            <v>0</v>
          </cell>
          <cell r="I1249">
            <v>0</v>
          </cell>
          <cell r="J1249">
            <v>0</v>
          </cell>
          <cell r="K1249">
            <v>0</v>
          </cell>
          <cell r="L1249">
            <v>3</v>
          </cell>
          <cell r="M1249">
            <v>3</v>
          </cell>
          <cell r="N1249">
            <v>0</v>
          </cell>
          <cell r="O1249">
            <v>0</v>
          </cell>
          <cell r="P1249" t="str">
            <v>Not Licensed</v>
          </cell>
          <cell r="Q1249">
            <v>0</v>
          </cell>
          <cell r="R1249">
            <v>0</v>
          </cell>
        </row>
        <row r="1250">
          <cell r="B1250" t="str">
            <v>439061</v>
          </cell>
          <cell r="C1250" t="str">
            <v>Office Clerks, General</v>
          </cell>
          <cell r="D1250">
            <v>0</v>
          </cell>
          <cell r="E1250" t="str">
            <v>High school diploma or equivalent</v>
          </cell>
          <cell r="F1250" t="str">
            <v>HS and Below</v>
          </cell>
          <cell r="G1250">
            <v>38130</v>
          </cell>
          <cell r="H1250">
            <v>3</v>
          </cell>
          <cell r="I1250">
            <v>2362</v>
          </cell>
          <cell r="J1250">
            <v>246</v>
          </cell>
          <cell r="K1250">
            <v>284</v>
          </cell>
          <cell r="L1250">
            <v>52</v>
          </cell>
          <cell r="M1250">
            <v>194</v>
          </cell>
          <cell r="N1250">
            <v>0</v>
          </cell>
          <cell r="O1250">
            <v>0</v>
          </cell>
          <cell r="P1250" t="str">
            <v>Not Licensed</v>
          </cell>
          <cell r="Q1250">
            <v>0</v>
          </cell>
          <cell r="R1250">
            <v>0</v>
          </cell>
        </row>
        <row r="1251">
          <cell r="B1251" t="str">
            <v>439071</v>
          </cell>
          <cell r="C1251" t="str">
            <v>Office Machine Operators, Except Computer</v>
          </cell>
          <cell r="D1251">
            <v>0</v>
          </cell>
          <cell r="E1251" t="str">
            <v>High school diploma or equivalent</v>
          </cell>
          <cell r="F1251" t="str">
            <v>HS and Below</v>
          </cell>
          <cell r="G1251">
            <v>0</v>
          </cell>
          <cell r="H1251">
            <v>0</v>
          </cell>
          <cell r="I1251">
            <v>0</v>
          </cell>
          <cell r="J1251">
            <v>0</v>
          </cell>
          <cell r="K1251">
            <v>0</v>
          </cell>
          <cell r="L1251">
            <v>0</v>
          </cell>
          <cell r="M1251">
            <v>0</v>
          </cell>
          <cell r="N1251">
            <v>0</v>
          </cell>
          <cell r="O1251">
            <v>0</v>
          </cell>
          <cell r="P1251" t="str">
            <v>Not Licensed</v>
          </cell>
          <cell r="Q1251">
            <v>0</v>
          </cell>
          <cell r="R1251">
            <v>0</v>
          </cell>
        </row>
        <row r="1252">
          <cell r="B1252" t="str">
            <v>439081</v>
          </cell>
          <cell r="C1252" t="str">
            <v>Proofreaders and Copy Markers</v>
          </cell>
          <cell r="D1252">
            <v>0</v>
          </cell>
          <cell r="E1252" t="str">
            <v>Bachelor's degree</v>
          </cell>
          <cell r="F1252" t="str">
            <v>BA+</v>
          </cell>
          <cell r="G1252">
            <v>0</v>
          </cell>
          <cell r="H1252">
            <v>0</v>
          </cell>
          <cell r="I1252">
            <v>0</v>
          </cell>
          <cell r="J1252">
            <v>0</v>
          </cell>
          <cell r="K1252">
            <v>0</v>
          </cell>
          <cell r="L1252">
            <v>0</v>
          </cell>
          <cell r="M1252">
            <v>0</v>
          </cell>
          <cell r="N1252">
            <v>0</v>
          </cell>
          <cell r="O1252">
            <v>0</v>
          </cell>
          <cell r="P1252" t="str">
            <v>Not Licensed</v>
          </cell>
          <cell r="Q1252">
            <v>0</v>
          </cell>
          <cell r="R1252">
            <v>0</v>
          </cell>
        </row>
        <row r="1253">
          <cell r="B1253" t="str">
            <v>439111</v>
          </cell>
          <cell r="C1253" t="str">
            <v>Statistical Assistants</v>
          </cell>
          <cell r="D1253">
            <v>0</v>
          </cell>
          <cell r="E1253" t="str">
            <v>Bachelor's degree</v>
          </cell>
          <cell r="F1253" t="str">
            <v>BA+</v>
          </cell>
          <cell r="G1253">
            <v>0</v>
          </cell>
          <cell r="H1253">
            <v>0</v>
          </cell>
          <cell r="I1253">
            <v>0</v>
          </cell>
          <cell r="J1253">
            <v>0</v>
          </cell>
          <cell r="K1253">
            <v>0</v>
          </cell>
          <cell r="L1253">
            <v>0</v>
          </cell>
          <cell r="M1253">
            <v>0</v>
          </cell>
          <cell r="N1253">
            <v>0</v>
          </cell>
          <cell r="O1253">
            <v>0</v>
          </cell>
          <cell r="P1253" t="str">
            <v>Not Licensed</v>
          </cell>
          <cell r="Q1253">
            <v>0</v>
          </cell>
          <cell r="R1253">
            <v>0</v>
          </cell>
        </row>
        <row r="1254">
          <cell r="B1254" t="str">
            <v>451011</v>
          </cell>
          <cell r="C1254" t="str">
            <v>First-Line Supervisors of Farming, Fishing, and Forestry Workers</v>
          </cell>
          <cell r="D1254">
            <v>0</v>
          </cell>
          <cell r="E1254" t="str">
            <v>High school diploma or equivalent</v>
          </cell>
          <cell r="F1254" t="str">
            <v>HS and Below</v>
          </cell>
          <cell r="G1254">
            <v>61876</v>
          </cell>
          <cell r="H1254">
            <v>0</v>
          </cell>
          <cell r="I1254">
            <v>0</v>
          </cell>
          <cell r="J1254">
            <v>0</v>
          </cell>
          <cell r="K1254">
            <v>0</v>
          </cell>
          <cell r="L1254">
            <v>0</v>
          </cell>
          <cell r="M1254">
            <v>0</v>
          </cell>
          <cell r="N1254">
            <v>0</v>
          </cell>
          <cell r="O1254">
            <v>0</v>
          </cell>
          <cell r="P1254" t="str">
            <v>Not Licensed</v>
          </cell>
          <cell r="Q1254">
            <v>0</v>
          </cell>
          <cell r="R1254">
            <v>0</v>
          </cell>
        </row>
        <row r="1255">
          <cell r="B1255" t="str">
            <v>452011</v>
          </cell>
          <cell r="C1255" t="str">
            <v>Agricultural Inspectors</v>
          </cell>
          <cell r="D1255">
            <v>0</v>
          </cell>
          <cell r="E1255">
            <v>0</v>
          </cell>
          <cell r="F1255">
            <v>0</v>
          </cell>
          <cell r="G1255">
            <v>0</v>
          </cell>
          <cell r="H1255">
            <v>0</v>
          </cell>
          <cell r="I1255">
            <v>0</v>
          </cell>
          <cell r="J1255">
            <v>0</v>
          </cell>
          <cell r="K1255">
            <v>0</v>
          </cell>
          <cell r="L1255">
            <v>0</v>
          </cell>
          <cell r="M1255">
            <v>0</v>
          </cell>
          <cell r="N1255">
            <v>0</v>
          </cell>
          <cell r="O1255">
            <v>0</v>
          </cell>
          <cell r="P1255" t="str">
            <v>Not Licensed</v>
          </cell>
          <cell r="Q1255">
            <v>0</v>
          </cell>
          <cell r="R1255">
            <v>0</v>
          </cell>
        </row>
        <row r="1256">
          <cell r="B1256" t="str">
            <v>452021</v>
          </cell>
          <cell r="C1256" t="str">
            <v>Animal Breeders</v>
          </cell>
          <cell r="D1256">
            <v>0</v>
          </cell>
          <cell r="E1256">
            <v>0</v>
          </cell>
          <cell r="F1256">
            <v>0</v>
          </cell>
          <cell r="G1256">
            <v>0</v>
          </cell>
          <cell r="H1256">
            <v>0</v>
          </cell>
          <cell r="I1256">
            <v>0</v>
          </cell>
          <cell r="J1256">
            <v>0</v>
          </cell>
          <cell r="K1256">
            <v>0</v>
          </cell>
          <cell r="L1256">
            <v>0</v>
          </cell>
          <cell r="M1256">
            <v>0</v>
          </cell>
          <cell r="N1256">
            <v>0</v>
          </cell>
          <cell r="O1256">
            <v>0</v>
          </cell>
          <cell r="P1256" t="str">
            <v>Not Licensed</v>
          </cell>
          <cell r="Q1256">
            <v>0</v>
          </cell>
          <cell r="R1256">
            <v>0</v>
          </cell>
        </row>
        <row r="1257">
          <cell r="B1257" t="str">
            <v>452041</v>
          </cell>
          <cell r="C1257" t="str">
            <v>Graders and Sorters, Agricultural Products</v>
          </cell>
          <cell r="D1257">
            <v>0</v>
          </cell>
          <cell r="E1257" t="str">
            <v>No formal educational credential</v>
          </cell>
          <cell r="F1257" t="str">
            <v>HS and Below</v>
          </cell>
          <cell r="G1257">
            <v>0</v>
          </cell>
          <cell r="H1257">
            <v>0</v>
          </cell>
          <cell r="I1257">
            <v>0</v>
          </cell>
          <cell r="J1257">
            <v>0</v>
          </cell>
          <cell r="K1257">
            <v>0</v>
          </cell>
          <cell r="L1257">
            <v>0</v>
          </cell>
          <cell r="M1257">
            <v>0</v>
          </cell>
          <cell r="N1257">
            <v>0</v>
          </cell>
          <cell r="O1257">
            <v>0</v>
          </cell>
          <cell r="P1257" t="str">
            <v>Not Licensed</v>
          </cell>
          <cell r="Q1257">
            <v>0</v>
          </cell>
          <cell r="R1257">
            <v>0</v>
          </cell>
        </row>
        <row r="1258">
          <cell r="B1258" t="str">
            <v>452091</v>
          </cell>
          <cell r="C1258" t="str">
            <v>Agricultural Equipment Operators</v>
          </cell>
          <cell r="D1258">
            <v>0</v>
          </cell>
          <cell r="E1258" t="str">
            <v>No formal educational credential</v>
          </cell>
          <cell r="F1258" t="str">
            <v>HS and Below</v>
          </cell>
          <cell r="G1258">
            <v>0</v>
          </cell>
          <cell r="H1258">
            <v>0</v>
          </cell>
          <cell r="I1258">
            <v>0</v>
          </cell>
          <cell r="J1258">
            <v>0</v>
          </cell>
          <cell r="K1258">
            <v>0</v>
          </cell>
          <cell r="L1258">
            <v>2</v>
          </cell>
          <cell r="M1258">
            <v>2</v>
          </cell>
          <cell r="N1258">
            <v>0</v>
          </cell>
          <cell r="O1258">
            <v>0</v>
          </cell>
          <cell r="P1258" t="str">
            <v>Not Licensed</v>
          </cell>
          <cell r="Q1258">
            <v>0</v>
          </cell>
          <cell r="R1258">
            <v>0</v>
          </cell>
        </row>
        <row r="1259">
          <cell r="B1259" t="str">
            <v>452092</v>
          </cell>
          <cell r="C1259" t="str">
            <v>Farmworkers and Laborers, Crop, Nursery, and Greenhouse</v>
          </cell>
          <cell r="D1259">
            <v>0</v>
          </cell>
          <cell r="E1259" t="str">
            <v>No formal educational credential</v>
          </cell>
          <cell r="F1259" t="str">
            <v>HS and Below</v>
          </cell>
          <cell r="G1259">
            <v>36789</v>
          </cell>
          <cell r="H1259">
            <v>3</v>
          </cell>
          <cell r="I1259">
            <v>178</v>
          </cell>
          <cell r="J1259">
            <v>30</v>
          </cell>
          <cell r="K1259">
            <v>28</v>
          </cell>
          <cell r="L1259">
            <v>7</v>
          </cell>
          <cell r="M1259">
            <v>22</v>
          </cell>
          <cell r="N1259">
            <v>0</v>
          </cell>
          <cell r="O1259">
            <v>0</v>
          </cell>
          <cell r="P1259" t="str">
            <v>Not Licensed</v>
          </cell>
          <cell r="Q1259">
            <v>0</v>
          </cell>
          <cell r="R1259">
            <v>0</v>
          </cell>
        </row>
        <row r="1260">
          <cell r="B1260" t="str">
            <v>452093</v>
          </cell>
          <cell r="C1260" t="str">
            <v>Farmworkers, Farm, Ranch, and Aquacultural Animals</v>
          </cell>
          <cell r="D1260">
            <v>0</v>
          </cell>
          <cell r="E1260" t="str">
            <v>No formal educational credential</v>
          </cell>
          <cell r="F1260" t="str">
            <v>HS and Below</v>
          </cell>
          <cell r="G1260">
            <v>0</v>
          </cell>
          <cell r="H1260">
            <v>0</v>
          </cell>
          <cell r="I1260">
            <v>0</v>
          </cell>
          <cell r="J1260">
            <v>0</v>
          </cell>
          <cell r="K1260">
            <v>0</v>
          </cell>
          <cell r="L1260">
            <v>0</v>
          </cell>
          <cell r="M1260">
            <v>0</v>
          </cell>
          <cell r="N1260">
            <v>0</v>
          </cell>
          <cell r="O1260">
            <v>0</v>
          </cell>
          <cell r="P1260" t="str">
            <v>Not Licensed</v>
          </cell>
          <cell r="Q1260">
            <v>0</v>
          </cell>
          <cell r="R1260">
            <v>0</v>
          </cell>
        </row>
        <row r="1261">
          <cell r="B1261" t="str">
            <v>453011</v>
          </cell>
          <cell r="C1261" t="str">
            <v>Fishers and Related Fishing Workers</v>
          </cell>
          <cell r="D1261">
            <v>0</v>
          </cell>
          <cell r="E1261">
            <v>0</v>
          </cell>
          <cell r="F1261">
            <v>0</v>
          </cell>
          <cell r="G1261">
            <v>0</v>
          </cell>
          <cell r="H1261">
            <v>0</v>
          </cell>
          <cell r="I1261">
            <v>0</v>
          </cell>
          <cell r="J1261">
            <v>0</v>
          </cell>
          <cell r="K1261">
            <v>0</v>
          </cell>
          <cell r="L1261">
            <v>0</v>
          </cell>
          <cell r="M1261">
            <v>0</v>
          </cell>
          <cell r="N1261">
            <v>0</v>
          </cell>
          <cell r="O1261">
            <v>0</v>
          </cell>
          <cell r="P1261" t="str">
            <v>Not Licensed</v>
          </cell>
          <cell r="Q1261">
            <v>0</v>
          </cell>
          <cell r="R1261">
            <v>0</v>
          </cell>
        </row>
        <row r="1262">
          <cell r="B1262" t="str">
            <v>453021</v>
          </cell>
          <cell r="C1262" t="str">
            <v>Hunters and Trappers</v>
          </cell>
          <cell r="D1262">
            <v>0</v>
          </cell>
          <cell r="E1262">
            <v>0</v>
          </cell>
          <cell r="F1262">
            <v>0</v>
          </cell>
          <cell r="G1262">
            <v>0</v>
          </cell>
          <cell r="H1262">
            <v>0</v>
          </cell>
          <cell r="I1262">
            <v>0</v>
          </cell>
          <cell r="J1262">
            <v>0</v>
          </cell>
          <cell r="K1262">
            <v>0</v>
          </cell>
          <cell r="L1262">
            <v>0</v>
          </cell>
          <cell r="M1262">
            <v>0</v>
          </cell>
          <cell r="N1262">
            <v>0</v>
          </cell>
          <cell r="O1262">
            <v>0</v>
          </cell>
          <cell r="P1262" t="str">
            <v>Not Licensed</v>
          </cell>
          <cell r="Q1262">
            <v>0</v>
          </cell>
          <cell r="R1262">
            <v>0</v>
          </cell>
        </row>
        <row r="1263">
          <cell r="B1263" t="str">
            <v>454011</v>
          </cell>
          <cell r="C1263" t="str">
            <v>Forest and Conservation Workers</v>
          </cell>
          <cell r="D1263">
            <v>0</v>
          </cell>
          <cell r="E1263" t="str">
            <v>High school diploma or equivalent</v>
          </cell>
          <cell r="F1263" t="str">
            <v>HS and Below</v>
          </cell>
          <cell r="G1263">
            <v>0</v>
          </cell>
          <cell r="H1263">
            <v>0</v>
          </cell>
          <cell r="I1263">
            <v>0</v>
          </cell>
          <cell r="J1263">
            <v>0</v>
          </cell>
          <cell r="K1263">
            <v>0</v>
          </cell>
          <cell r="L1263">
            <v>0</v>
          </cell>
          <cell r="M1263">
            <v>0</v>
          </cell>
          <cell r="N1263">
            <v>0</v>
          </cell>
          <cell r="O1263">
            <v>0</v>
          </cell>
          <cell r="P1263" t="str">
            <v>Not Licensed</v>
          </cell>
          <cell r="Q1263">
            <v>0</v>
          </cell>
          <cell r="R1263">
            <v>0</v>
          </cell>
        </row>
        <row r="1264">
          <cell r="B1264" t="str">
            <v>454021</v>
          </cell>
          <cell r="C1264" t="str">
            <v>Fallers</v>
          </cell>
          <cell r="D1264">
            <v>0</v>
          </cell>
          <cell r="E1264" t="str">
            <v>High school diploma or equivalent</v>
          </cell>
          <cell r="F1264" t="str">
            <v>HS and Below</v>
          </cell>
          <cell r="G1264">
            <v>0</v>
          </cell>
          <cell r="H1264">
            <v>0</v>
          </cell>
          <cell r="I1264">
            <v>0</v>
          </cell>
          <cell r="J1264">
            <v>0</v>
          </cell>
          <cell r="K1264">
            <v>0</v>
          </cell>
          <cell r="L1264">
            <v>11</v>
          </cell>
          <cell r="M1264">
            <v>11</v>
          </cell>
          <cell r="N1264">
            <v>0</v>
          </cell>
          <cell r="O1264">
            <v>0</v>
          </cell>
          <cell r="P1264" t="str">
            <v>Not Licensed</v>
          </cell>
          <cell r="Q1264">
            <v>0</v>
          </cell>
          <cell r="R1264">
            <v>0</v>
          </cell>
        </row>
        <row r="1265">
          <cell r="B1265" t="str">
            <v>454022</v>
          </cell>
          <cell r="C1265" t="str">
            <v>Logging Equipment Operators</v>
          </cell>
          <cell r="D1265">
            <v>0</v>
          </cell>
          <cell r="E1265" t="str">
            <v>High school diploma or equivalent</v>
          </cell>
          <cell r="F1265" t="str">
            <v>HS and Below</v>
          </cell>
          <cell r="G1265">
            <v>0</v>
          </cell>
          <cell r="H1265">
            <v>0</v>
          </cell>
          <cell r="I1265">
            <v>0</v>
          </cell>
          <cell r="J1265">
            <v>0</v>
          </cell>
          <cell r="K1265">
            <v>0</v>
          </cell>
          <cell r="L1265">
            <v>0</v>
          </cell>
          <cell r="M1265">
            <v>0</v>
          </cell>
          <cell r="N1265">
            <v>0</v>
          </cell>
          <cell r="O1265">
            <v>0</v>
          </cell>
          <cell r="P1265" t="str">
            <v>Not Licensed</v>
          </cell>
          <cell r="Q1265">
            <v>0</v>
          </cell>
          <cell r="R1265">
            <v>0</v>
          </cell>
        </row>
        <row r="1266">
          <cell r="B1266" t="str">
            <v>454023</v>
          </cell>
          <cell r="C1266" t="str">
            <v>Log Graders and Scalers</v>
          </cell>
          <cell r="D1266">
            <v>0</v>
          </cell>
          <cell r="E1266">
            <v>0</v>
          </cell>
          <cell r="F1266">
            <v>0</v>
          </cell>
          <cell r="G1266">
            <v>0</v>
          </cell>
          <cell r="H1266">
            <v>0</v>
          </cell>
          <cell r="I1266">
            <v>0</v>
          </cell>
          <cell r="J1266">
            <v>0</v>
          </cell>
          <cell r="K1266">
            <v>0</v>
          </cell>
          <cell r="L1266">
            <v>0</v>
          </cell>
          <cell r="M1266">
            <v>0</v>
          </cell>
          <cell r="N1266">
            <v>0</v>
          </cell>
          <cell r="O1266">
            <v>0</v>
          </cell>
          <cell r="P1266" t="str">
            <v>Not Licensed</v>
          </cell>
          <cell r="Q1266">
            <v>0</v>
          </cell>
          <cell r="R1266">
            <v>0</v>
          </cell>
        </row>
        <row r="1267">
          <cell r="B1267" t="str">
            <v>471011</v>
          </cell>
          <cell r="C1267" t="str">
            <v>First-Line Supervisors of Construction Trades and Extraction Workers</v>
          </cell>
          <cell r="D1267">
            <v>0</v>
          </cell>
          <cell r="E1267" t="str">
            <v>High school diploma or equivalent</v>
          </cell>
          <cell r="F1267" t="str">
            <v>HS and Below</v>
          </cell>
          <cell r="G1267">
            <v>65039</v>
          </cell>
          <cell r="H1267">
            <v>4</v>
          </cell>
          <cell r="I1267">
            <v>717</v>
          </cell>
          <cell r="J1267">
            <v>65</v>
          </cell>
          <cell r="K1267">
            <v>88</v>
          </cell>
          <cell r="L1267">
            <v>3</v>
          </cell>
          <cell r="M1267">
            <v>52</v>
          </cell>
          <cell r="N1267">
            <v>899</v>
          </cell>
          <cell r="O1267">
            <v>0</v>
          </cell>
          <cell r="P1267" t="str">
            <v>Not Licensed</v>
          </cell>
          <cell r="Q1267">
            <v>0</v>
          </cell>
          <cell r="R1267">
            <v>0</v>
          </cell>
        </row>
        <row r="1268">
          <cell r="B1268" t="str">
            <v>472011</v>
          </cell>
          <cell r="C1268" t="str">
            <v>Boilermakers</v>
          </cell>
          <cell r="D1268">
            <v>0</v>
          </cell>
          <cell r="E1268" t="str">
            <v>High school diploma or equivalent</v>
          </cell>
          <cell r="F1268" t="str">
            <v>HS and Below</v>
          </cell>
          <cell r="G1268">
            <v>0</v>
          </cell>
          <cell r="H1268">
            <v>0</v>
          </cell>
          <cell r="I1268">
            <v>0</v>
          </cell>
          <cell r="J1268">
            <v>0</v>
          </cell>
          <cell r="K1268">
            <v>0</v>
          </cell>
          <cell r="L1268">
            <v>2</v>
          </cell>
          <cell r="M1268">
            <v>2</v>
          </cell>
          <cell r="N1268">
            <v>0</v>
          </cell>
          <cell r="O1268">
            <v>0</v>
          </cell>
          <cell r="P1268" t="str">
            <v>Not Licensed</v>
          </cell>
          <cell r="Q1268">
            <v>0</v>
          </cell>
          <cell r="R1268">
            <v>0</v>
          </cell>
        </row>
        <row r="1269">
          <cell r="B1269" t="str">
            <v>472021</v>
          </cell>
          <cell r="C1269" t="str">
            <v>Brickmasons and Blockmasons</v>
          </cell>
          <cell r="D1269">
            <v>0</v>
          </cell>
          <cell r="E1269" t="str">
            <v>High school diploma or equivalent</v>
          </cell>
          <cell r="F1269" t="str">
            <v>HS and Below</v>
          </cell>
          <cell r="G1269">
            <v>0</v>
          </cell>
          <cell r="H1269">
            <v>0</v>
          </cell>
          <cell r="I1269">
            <v>0</v>
          </cell>
          <cell r="J1269">
            <v>0</v>
          </cell>
          <cell r="K1269">
            <v>0</v>
          </cell>
          <cell r="L1269">
            <v>1</v>
          </cell>
          <cell r="M1269">
            <v>1</v>
          </cell>
          <cell r="N1269">
            <v>0</v>
          </cell>
          <cell r="O1269">
            <v>0</v>
          </cell>
          <cell r="P1269" t="str">
            <v>Not Licensed</v>
          </cell>
          <cell r="Q1269">
            <v>0</v>
          </cell>
          <cell r="R1269">
            <v>0</v>
          </cell>
        </row>
        <row r="1270">
          <cell r="B1270" t="str">
            <v>472022</v>
          </cell>
          <cell r="C1270" t="str">
            <v>Stonemasons</v>
          </cell>
          <cell r="D1270">
            <v>0</v>
          </cell>
          <cell r="E1270" t="str">
            <v>High school diploma or equivalent</v>
          </cell>
          <cell r="F1270" t="str">
            <v>HS and Below</v>
          </cell>
          <cell r="G1270">
            <v>45941</v>
          </cell>
          <cell r="H1270">
            <v>0</v>
          </cell>
          <cell r="I1270">
            <v>0</v>
          </cell>
          <cell r="J1270">
            <v>0</v>
          </cell>
          <cell r="K1270">
            <v>0</v>
          </cell>
          <cell r="L1270">
            <v>1</v>
          </cell>
          <cell r="M1270">
            <v>1</v>
          </cell>
          <cell r="N1270">
            <v>0</v>
          </cell>
          <cell r="O1270">
            <v>0</v>
          </cell>
          <cell r="P1270" t="str">
            <v>Not Licensed</v>
          </cell>
          <cell r="Q1270">
            <v>0</v>
          </cell>
          <cell r="R1270">
            <v>0</v>
          </cell>
        </row>
        <row r="1271">
          <cell r="B1271" t="str">
            <v>472031</v>
          </cell>
          <cell r="C1271" t="str">
            <v>Carpenters</v>
          </cell>
          <cell r="D1271">
            <v>0</v>
          </cell>
          <cell r="E1271" t="str">
            <v>High school diploma or equivalent</v>
          </cell>
          <cell r="F1271" t="str">
            <v>HS and Below</v>
          </cell>
          <cell r="G1271">
            <v>58171</v>
          </cell>
          <cell r="H1271">
            <v>4</v>
          </cell>
          <cell r="I1271">
            <v>2268</v>
          </cell>
          <cell r="J1271">
            <v>189</v>
          </cell>
          <cell r="K1271">
            <v>267</v>
          </cell>
          <cell r="L1271">
            <v>10</v>
          </cell>
          <cell r="M1271">
            <v>155</v>
          </cell>
          <cell r="N1271">
            <v>0</v>
          </cell>
          <cell r="O1271">
            <v>0</v>
          </cell>
          <cell r="P1271" t="str">
            <v>Not Licensed</v>
          </cell>
          <cell r="Q1271">
            <v>0</v>
          </cell>
          <cell r="R1271">
            <v>0</v>
          </cell>
        </row>
        <row r="1272">
          <cell r="B1272" t="str">
            <v>472041</v>
          </cell>
          <cell r="C1272" t="str">
            <v>Carpet Installers</v>
          </cell>
          <cell r="D1272">
            <v>0</v>
          </cell>
          <cell r="E1272" t="str">
            <v>No formal educational credential</v>
          </cell>
          <cell r="F1272" t="str">
            <v>HS and Below</v>
          </cell>
          <cell r="G1272">
            <v>0</v>
          </cell>
          <cell r="H1272">
            <v>0</v>
          </cell>
          <cell r="I1272">
            <v>0</v>
          </cell>
          <cell r="J1272">
            <v>0</v>
          </cell>
          <cell r="K1272">
            <v>0</v>
          </cell>
          <cell r="L1272">
            <v>0</v>
          </cell>
          <cell r="M1272">
            <v>0</v>
          </cell>
          <cell r="N1272">
            <v>0</v>
          </cell>
          <cell r="O1272">
            <v>0</v>
          </cell>
          <cell r="P1272" t="str">
            <v>Not Licensed</v>
          </cell>
          <cell r="Q1272">
            <v>0</v>
          </cell>
          <cell r="R1272">
            <v>0</v>
          </cell>
        </row>
        <row r="1273">
          <cell r="B1273" t="str">
            <v>472042</v>
          </cell>
          <cell r="C1273" t="str">
            <v>Floor Layers, Except Carpet, Wood, and Hard Tiles</v>
          </cell>
          <cell r="D1273">
            <v>0</v>
          </cell>
          <cell r="E1273" t="str">
            <v>No formal educational credential</v>
          </cell>
          <cell r="F1273" t="str">
            <v>HS and Below</v>
          </cell>
          <cell r="G1273">
            <v>0</v>
          </cell>
          <cell r="H1273">
            <v>0</v>
          </cell>
          <cell r="I1273">
            <v>0</v>
          </cell>
          <cell r="J1273">
            <v>0</v>
          </cell>
          <cell r="K1273">
            <v>0</v>
          </cell>
          <cell r="L1273">
            <v>0</v>
          </cell>
          <cell r="M1273">
            <v>0</v>
          </cell>
          <cell r="N1273">
            <v>0</v>
          </cell>
          <cell r="O1273">
            <v>0</v>
          </cell>
          <cell r="P1273" t="str">
            <v>Not Licensed</v>
          </cell>
          <cell r="Q1273">
            <v>0</v>
          </cell>
          <cell r="R1273">
            <v>0</v>
          </cell>
        </row>
        <row r="1274">
          <cell r="B1274" t="str">
            <v>472043</v>
          </cell>
          <cell r="C1274" t="str">
            <v>Floor Sanders and Finishers</v>
          </cell>
          <cell r="D1274">
            <v>0</v>
          </cell>
          <cell r="E1274" t="str">
            <v>No formal educational credential</v>
          </cell>
          <cell r="F1274" t="str">
            <v>HS and Below</v>
          </cell>
          <cell r="G1274">
            <v>0</v>
          </cell>
          <cell r="H1274">
            <v>0</v>
          </cell>
          <cell r="I1274">
            <v>0</v>
          </cell>
          <cell r="J1274">
            <v>0</v>
          </cell>
          <cell r="K1274">
            <v>0</v>
          </cell>
          <cell r="L1274">
            <v>0</v>
          </cell>
          <cell r="M1274">
            <v>0</v>
          </cell>
          <cell r="N1274">
            <v>0</v>
          </cell>
          <cell r="O1274">
            <v>0</v>
          </cell>
          <cell r="P1274" t="str">
            <v>Not Licensed</v>
          </cell>
          <cell r="Q1274">
            <v>0</v>
          </cell>
          <cell r="R1274">
            <v>0</v>
          </cell>
        </row>
        <row r="1275">
          <cell r="B1275" t="str">
            <v>472044</v>
          </cell>
          <cell r="C1275" t="str">
            <v>Tile and Marble Setters</v>
          </cell>
          <cell r="D1275">
            <v>0</v>
          </cell>
          <cell r="E1275" t="str">
            <v>No formal educational credential</v>
          </cell>
          <cell r="F1275" t="str">
            <v>HS and Below</v>
          </cell>
          <cell r="G1275">
            <v>0</v>
          </cell>
          <cell r="H1275">
            <v>0</v>
          </cell>
          <cell r="I1275">
            <v>0</v>
          </cell>
          <cell r="J1275">
            <v>0</v>
          </cell>
          <cell r="K1275">
            <v>0</v>
          </cell>
          <cell r="L1275">
            <v>0</v>
          </cell>
          <cell r="M1275">
            <v>0</v>
          </cell>
          <cell r="N1275">
            <v>0</v>
          </cell>
          <cell r="O1275">
            <v>0</v>
          </cell>
          <cell r="P1275" t="str">
            <v>Not Licensed</v>
          </cell>
          <cell r="Q1275">
            <v>0</v>
          </cell>
          <cell r="R1275">
            <v>0</v>
          </cell>
        </row>
        <row r="1276">
          <cell r="B1276" t="str">
            <v>472051</v>
          </cell>
          <cell r="C1276" t="str">
            <v>Cement Masons and Concrete Finishers</v>
          </cell>
          <cell r="D1276">
            <v>0</v>
          </cell>
          <cell r="E1276" t="str">
            <v>No formal educational credential</v>
          </cell>
          <cell r="F1276" t="str">
            <v>HS and Below</v>
          </cell>
          <cell r="G1276">
            <v>50182</v>
          </cell>
          <cell r="H1276">
            <v>0</v>
          </cell>
          <cell r="I1276">
            <v>0</v>
          </cell>
          <cell r="J1276">
            <v>0</v>
          </cell>
          <cell r="K1276">
            <v>0</v>
          </cell>
          <cell r="L1276">
            <v>0</v>
          </cell>
          <cell r="M1276">
            <v>0</v>
          </cell>
          <cell r="N1276">
            <v>0</v>
          </cell>
          <cell r="O1276">
            <v>0</v>
          </cell>
          <cell r="P1276" t="str">
            <v>Not Licensed</v>
          </cell>
          <cell r="Q1276">
            <v>0</v>
          </cell>
          <cell r="R1276">
            <v>0</v>
          </cell>
        </row>
        <row r="1277">
          <cell r="B1277" t="str">
            <v>472053</v>
          </cell>
          <cell r="C1277" t="str">
            <v>Terrazzo Workers and Finishers</v>
          </cell>
          <cell r="D1277">
            <v>0</v>
          </cell>
          <cell r="E1277">
            <v>0</v>
          </cell>
          <cell r="F1277">
            <v>0</v>
          </cell>
          <cell r="G1277">
            <v>0</v>
          </cell>
          <cell r="H1277">
            <v>0</v>
          </cell>
          <cell r="I1277">
            <v>0</v>
          </cell>
          <cell r="J1277">
            <v>0</v>
          </cell>
          <cell r="K1277">
            <v>0</v>
          </cell>
          <cell r="L1277">
            <v>3</v>
          </cell>
          <cell r="M1277">
            <v>3</v>
          </cell>
          <cell r="N1277">
            <v>0</v>
          </cell>
          <cell r="O1277">
            <v>0</v>
          </cell>
          <cell r="P1277" t="str">
            <v>Not Licensed</v>
          </cell>
          <cell r="Q1277">
            <v>0</v>
          </cell>
          <cell r="R1277">
            <v>0</v>
          </cell>
        </row>
        <row r="1278">
          <cell r="B1278" t="str">
            <v>472061</v>
          </cell>
          <cell r="C1278" t="str">
            <v>Construction Laborers</v>
          </cell>
          <cell r="D1278">
            <v>0</v>
          </cell>
          <cell r="E1278" t="str">
            <v>No formal educational credential</v>
          </cell>
          <cell r="F1278" t="str">
            <v>HS and Below</v>
          </cell>
          <cell r="G1278">
            <v>43549</v>
          </cell>
          <cell r="H1278">
            <v>4</v>
          </cell>
          <cell r="I1278">
            <v>1244</v>
          </cell>
          <cell r="J1278">
            <v>117</v>
          </cell>
          <cell r="K1278">
            <v>152</v>
          </cell>
          <cell r="L1278">
            <v>18</v>
          </cell>
          <cell r="M1278">
            <v>96</v>
          </cell>
          <cell r="N1278">
            <v>0</v>
          </cell>
          <cell r="O1278">
            <v>0</v>
          </cell>
          <cell r="P1278" t="str">
            <v>Not Licensed</v>
          </cell>
          <cell r="Q1278">
            <v>0</v>
          </cell>
          <cell r="R1278">
            <v>0</v>
          </cell>
        </row>
        <row r="1279">
          <cell r="B1279" t="str">
            <v>472071</v>
          </cell>
          <cell r="C1279" t="str">
            <v>Paving, Surfacing, and Tamping Equipment Operators</v>
          </cell>
          <cell r="D1279">
            <v>0</v>
          </cell>
          <cell r="E1279" t="str">
            <v>High school diploma or equivalent</v>
          </cell>
          <cell r="F1279" t="str">
            <v>HS and Below</v>
          </cell>
          <cell r="G1279">
            <v>78567</v>
          </cell>
          <cell r="H1279">
            <v>0</v>
          </cell>
          <cell r="I1279">
            <v>0</v>
          </cell>
          <cell r="J1279">
            <v>0</v>
          </cell>
          <cell r="K1279">
            <v>0</v>
          </cell>
          <cell r="L1279">
            <v>0</v>
          </cell>
          <cell r="M1279">
            <v>0</v>
          </cell>
          <cell r="N1279">
            <v>0</v>
          </cell>
          <cell r="O1279">
            <v>0</v>
          </cell>
          <cell r="P1279" t="str">
            <v>Not Licensed</v>
          </cell>
          <cell r="Q1279">
            <v>0</v>
          </cell>
          <cell r="R1279">
            <v>0</v>
          </cell>
        </row>
        <row r="1280">
          <cell r="B1280" t="str">
            <v>472072</v>
          </cell>
          <cell r="C1280" t="str">
            <v>Pile-Driver Operators</v>
          </cell>
          <cell r="D1280">
            <v>0</v>
          </cell>
          <cell r="E1280" t="str">
            <v>High school diploma or equivalent</v>
          </cell>
          <cell r="F1280" t="str">
            <v>HS and Below</v>
          </cell>
          <cell r="G1280">
            <v>0</v>
          </cell>
          <cell r="H1280">
            <v>0</v>
          </cell>
          <cell r="I1280">
            <v>0</v>
          </cell>
          <cell r="J1280">
            <v>0</v>
          </cell>
          <cell r="K1280">
            <v>0</v>
          </cell>
          <cell r="L1280">
            <v>0</v>
          </cell>
          <cell r="M1280">
            <v>0</v>
          </cell>
          <cell r="N1280">
            <v>0</v>
          </cell>
          <cell r="O1280">
            <v>0</v>
          </cell>
          <cell r="P1280" t="str">
            <v>Not Licensed</v>
          </cell>
          <cell r="Q1280">
            <v>0</v>
          </cell>
          <cell r="R1280">
            <v>0</v>
          </cell>
        </row>
        <row r="1281">
          <cell r="B1281" t="str">
            <v>472073</v>
          </cell>
          <cell r="C1281" t="str">
            <v>Operating Engineers and Other Construction Equipment Operators</v>
          </cell>
          <cell r="D1281">
            <v>0</v>
          </cell>
          <cell r="E1281" t="str">
            <v>High school diploma or equivalent</v>
          </cell>
          <cell r="F1281" t="str">
            <v>HS and Below</v>
          </cell>
          <cell r="G1281">
            <v>59225</v>
          </cell>
          <cell r="H1281">
            <v>4</v>
          </cell>
          <cell r="I1281">
            <v>546</v>
          </cell>
          <cell r="J1281">
            <v>57</v>
          </cell>
          <cell r="K1281">
            <v>71</v>
          </cell>
          <cell r="L1281">
            <v>8</v>
          </cell>
          <cell r="M1281">
            <v>45</v>
          </cell>
          <cell r="N1281">
            <v>0</v>
          </cell>
          <cell r="O1281">
            <v>0</v>
          </cell>
          <cell r="P1281" t="str">
            <v>Not Licensed</v>
          </cell>
          <cell r="Q1281">
            <v>0</v>
          </cell>
          <cell r="R1281">
            <v>0</v>
          </cell>
        </row>
        <row r="1282">
          <cell r="B1282" t="str">
            <v>472081</v>
          </cell>
          <cell r="C1282" t="str">
            <v>Drywall and Ceiling Tile Installers</v>
          </cell>
          <cell r="D1282">
            <v>0</v>
          </cell>
          <cell r="E1282" t="str">
            <v>No formal educational credential</v>
          </cell>
          <cell r="F1282" t="str">
            <v>HS and Below</v>
          </cell>
          <cell r="G1282">
            <v>0</v>
          </cell>
          <cell r="H1282">
            <v>0</v>
          </cell>
          <cell r="I1282">
            <v>0</v>
          </cell>
          <cell r="J1282">
            <v>0</v>
          </cell>
          <cell r="K1282">
            <v>0</v>
          </cell>
          <cell r="L1282">
            <v>0</v>
          </cell>
          <cell r="M1282">
            <v>0</v>
          </cell>
          <cell r="N1282">
            <v>0</v>
          </cell>
          <cell r="O1282">
            <v>0</v>
          </cell>
          <cell r="P1282" t="str">
            <v>Not Licensed</v>
          </cell>
          <cell r="Q1282">
            <v>0</v>
          </cell>
          <cell r="R1282">
            <v>0</v>
          </cell>
        </row>
        <row r="1283">
          <cell r="B1283" t="str">
            <v>472082</v>
          </cell>
          <cell r="C1283" t="str">
            <v>Tapers</v>
          </cell>
          <cell r="D1283">
            <v>0</v>
          </cell>
          <cell r="E1283" t="str">
            <v>No formal educational credential</v>
          </cell>
          <cell r="F1283" t="str">
            <v>HS and Below</v>
          </cell>
          <cell r="G1283">
            <v>0</v>
          </cell>
          <cell r="H1283">
            <v>0</v>
          </cell>
          <cell r="I1283">
            <v>0</v>
          </cell>
          <cell r="J1283">
            <v>0</v>
          </cell>
          <cell r="K1283">
            <v>0</v>
          </cell>
          <cell r="L1283">
            <v>0</v>
          </cell>
          <cell r="M1283">
            <v>0</v>
          </cell>
          <cell r="N1283">
            <v>0</v>
          </cell>
          <cell r="O1283">
            <v>0</v>
          </cell>
          <cell r="P1283" t="str">
            <v>Not Licensed</v>
          </cell>
          <cell r="Q1283">
            <v>0</v>
          </cell>
          <cell r="R1283">
            <v>0</v>
          </cell>
        </row>
        <row r="1284">
          <cell r="B1284" t="str">
            <v>472111</v>
          </cell>
          <cell r="C1284" t="str">
            <v>Electricians</v>
          </cell>
          <cell r="D1284" t="str">
            <v>Electrical Technician</v>
          </cell>
          <cell r="E1284" t="str">
            <v>High school diploma or equivalent</v>
          </cell>
          <cell r="F1284" t="str">
            <v>HS and Below</v>
          </cell>
          <cell r="G1284">
            <v>60475</v>
          </cell>
          <cell r="H1284">
            <v>4</v>
          </cell>
          <cell r="I1284">
            <v>563</v>
          </cell>
          <cell r="J1284">
            <v>57</v>
          </cell>
          <cell r="K1284">
            <v>77</v>
          </cell>
          <cell r="L1284">
            <v>11</v>
          </cell>
          <cell r="M1284">
            <v>48</v>
          </cell>
          <cell r="N1284">
            <v>0</v>
          </cell>
          <cell r="O1284">
            <v>0</v>
          </cell>
          <cell r="P1284" t="str">
            <v>Licensed</v>
          </cell>
          <cell r="Q1284" t="str">
            <v xml:space="preserve"> 1,382</v>
          </cell>
          <cell r="R1284" t="str">
            <v xml:space="preserve"> 32,546</v>
          </cell>
        </row>
        <row r="1285">
          <cell r="B1285" t="str">
            <v>472121</v>
          </cell>
          <cell r="C1285" t="str">
            <v>Glaziers</v>
          </cell>
          <cell r="D1285">
            <v>0</v>
          </cell>
          <cell r="E1285" t="str">
            <v>High school diploma or equivalent</v>
          </cell>
          <cell r="F1285" t="str">
            <v>HS and Below</v>
          </cell>
          <cell r="G1285">
            <v>0</v>
          </cell>
          <cell r="H1285">
            <v>0</v>
          </cell>
          <cell r="I1285">
            <v>0</v>
          </cell>
          <cell r="J1285">
            <v>0</v>
          </cell>
          <cell r="K1285">
            <v>0</v>
          </cell>
          <cell r="L1285">
            <v>1</v>
          </cell>
          <cell r="M1285">
            <v>1</v>
          </cell>
          <cell r="N1285">
            <v>0</v>
          </cell>
          <cell r="O1285">
            <v>0</v>
          </cell>
          <cell r="P1285" t="str">
            <v>Not Licensed</v>
          </cell>
          <cell r="Q1285">
            <v>0</v>
          </cell>
          <cell r="R1285">
            <v>0</v>
          </cell>
        </row>
        <row r="1286">
          <cell r="B1286" t="str">
            <v>472131</v>
          </cell>
          <cell r="C1286" t="str">
            <v>Insulation Workers, Floor, Ceiling, and Wall</v>
          </cell>
          <cell r="D1286">
            <v>0</v>
          </cell>
          <cell r="E1286" t="str">
            <v>No formal educational credential</v>
          </cell>
          <cell r="F1286" t="str">
            <v>HS and Below</v>
          </cell>
          <cell r="G1286">
            <v>35904</v>
          </cell>
          <cell r="H1286">
            <v>0</v>
          </cell>
          <cell r="I1286">
            <v>0</v>
          </cell>
          <cell r="J1286">
            <v>0</v>
          </cell>
          <cell r="K1286">
            <v>0</v>
          </cell>
          <cell r="L1286">
            <v>1</v>
          </cell>
          <cell r="M1286">
            <v>1</v>
          </cell>
          <cell r="N1286">
            <v>0</v>
          </cell>
          <cell r="O1286">
            <v>0</v>
          </cell>
          <cell r="P1286" t="str">
            <v>Not Licensed</v>
          </cell>
          <cell r="Q1286">
            <v>0</v>
          </cell>
          <cell r="R1286">
            <v>0</v>
          </cell>
        </row>
        <row r="1287">
          <cell r="B1287" t="str">
            <v>472132</v>
          </cell>
          <cell r="C1287" t="str">
            <v>Insulation Workers, Mechanical</v>
          </cell>
          <cell r="D1287">
            <v>0</v>
          </cell>
          <cell r="E1287" t="str">
            <v>High school diploma or equivalent</v>
          </cell>
          <cell r="F1287" t="str">
            <v>HS and Below</v>
          </cell>
          <cell r="G1287">
            <v>0</v>
          </cell>
          <cell r="H1287">
            <v>0</v>
          </cell>
          <cell r="I1287">
            <v>0</v>
          </cell>
          <cell r="J1287">
            <v>0</v>
          </cell>
          <cell r="K1287">
            <v>0</v>
          </cell>
          <cell r="L1287">
            <v>0</v>
          </cell>
          <cell r="M1287">
            <v>0</v>
          </cell>
          <cell r="N1287">
            <v>0</v>
          </cell>
          <cell r="O1287">
            <v>0</v>
          </cell>
          <cell r="P1287" t="str">
            <v>Not Licensed</v>
          </cell>
          <cell r="Q1287">
            <v>0</v>
          </cell>
          <cell r="R1287">
            <v>0</v>
          </cell>
        </row>
        <row r="1288">
          <cell r="B1288" t="str">
            <v>472141</v>
          </cell>
          <cell r="C1288" t="str">
            <v>Painters, Construction and Maintenance</v>
          </cell>
          <cell r="D1288">
            <v>0</v>
          </cell>
          <cell r="E1288" t="str">
            <v>No formal educational credential</v>
          </cell>
          <cell r="F1288" t="str">
            <v>HS and Below</v>
          </cell>
          <cell r="G1288">
            <v>45039</v>
          </cell>
          <cell r="H1288">
            <v>3</v>
          </cell>
          <cell r="I1288">
            <v>518</v>
          </cell>
          <cell r="J1288">
            <v>37</v>
          </cell>
          <cell r="K1288">
            <v>56</v>
          </cell>
          <cell r="L1288">
            <v>3</v>
          </cell>
          <cell r="M1288">
            <v>32</v>
          </cell>
          <cell r="N1288">
            <v>0</v>
          </cell>
          <cell r="O1288">
            <v>0</v>
          </cell>
          <cell r="P1288" t="str">
            <v>Not Licensed</v>
          </cell>
          <cell r="Q1288">
            <v>0</v>
          </cell>
          <cell r="R1288">
            <v>0</v>
          </cell>
        </row>
        <row r="1289">
          <cell r="B1289" t="str">
            <v>472142</v>
          </cell>
          <cell r="C1289" t="str">
            <v>Paperhangers</v>
          </cell>
          <cell r="D1289">
            <v>0</v>
          </cell>
          <cell r="E1289" t="str">
            <v>No formal educational credential</v>
          </cell>
          <cell r="F1289" t="str">
            <v>HS and Below</v>
          </cell>
          <cell r="G1289">
            <v>0</v>
          </cell>
          <cell r="H1289">
            <v>0</v>
          </cell>
          <cell r="I1289">
            <v>0</v>
          </cell>
          <cell r="J1289">
            <v>0</v>
          </cell>
          <cell r="K1289">
            <v>0</v>
          </cell>
          <cell r="L1289">
            <v>0</v>
          </cell>
          <cell r="M1289">
            <v>0</v>
          </cell>
          <cell r="N1289">
            <v>0</v>
          </cell>
          <cell r="O1289">
            <v>0</v>
          </cell>
          <cell r="P1289" t="str">
            <v>Not Licensed</v>
          </cell>
          <cell r="Q1289">
            <v>0</v>
          </cell>
          <cell r="R1289">
            <v>0</v>
          </cell>
        </row>
        <row r="1290">
          <cell r="B1290" t="str">
            <v>472151</v>
          </cell>
          <cell r="C1290" t="str">
            <v>Pipelayers</v>
          </cell>
          <cell r="D1290">
            <v>0</v>
          </cell>
          <cell r="E1290" t="str">
            <v>No formal educational credential</v>
          </cell>
          <cell r="F1290" t="str">
            <v>HS and Below</v>
          </cell>
          <cell r="G1290">
            <v>0</v>
          </cell>
          <cell r="H1290">
            <v>0</v>
          </cell>
          <cell r="I1290">
            <v>0</v>
          </cell>
          <cell r="J1290">
            <v>0</v>
          </cell>
          <cell r="K1290">
            <v>0</v>
          </cell>
          <cell r="L1290">
            <v>0</v>
          </cell>
          <cell r="M1290">
            <v>0</v>
          </cell>
          <cell r="N1290">
            <v>0</v>
          </cell>
          <cell r="O1290">
            <v>0</v>
          </cell>
          <cell r="P1290" t="str">
            <v>Not Licensed</v>
          </cell>
          <cell r="Q1290">
            <v>0</v>
          </cell>
          <cell r="R1290">
            <v>0</v>
          </cell>
        </row>
        <row r="1291">
          <cell r="B1291" t="str">
            <v>472152</v>
          </cell>
          <cell r="C1291" t="str">
            <v>Plumbers, Pipefitters, and Steamfitters</v>
          </cell>
          <cell r="D1291">
            <v>0</v>
          </cell>
          <cell r="E1291" t="str">
            <v>High school diploma or equivalent</v>
          </cell>
          <cell r="F1291" t="str">
            <v>HS and Below</v>
          </cell>
          <cell r="G1291">
            <v>60968</v>
          </cell>
          <cell r="H1291">
            <v>4</v>
          </cell>
          <cell r="I1291">
            <v>870</v>
          </cell>
          <cell r="J1291">
            <v>89</v>
          </cell>
          <cell r="K1291">
            <v>117</v>
          </cell>
          <cell r="L1291">
            <v>8</v>
          </cell>
          <cell r="M1291">
            <v>71</v>
          </cell>
          <cell r="N1291">
            <v>0</v>
          </cell>
          <cell r="O1291">
            <v>0</v>
          </cell>
          <cell r="P1291" t="str">
            <v>Licensed</v>
          </cell>
          <cell r="Q1291" t="str">
            <v xml:space="preserve"> 1,347</v>
          </cell>
          <cell r="R1291" t="str">
            <v xml:space="preserve"> 17,394</v>
          </cell>
        </row>
        <row r="1292">
          <cell r="B1292" t="str">
            <v>472161</v>
          </cell>
          <cell r="C1292" t="str">
            <v>Plasterers and Stucco Masons</v>
          </cell>
          <cell r="D1292">
            <v>0</v>
          </cell>
          <cell r="E1292" t="str">
            <v>No formal educational credential</v>
          </cell>
          <cell r="F1292" t="str">
            <v>HS and Below</v>
          </cell>
          <cell r="G1292">
            <v>0</v>
          </cell>
          <cell r="H1292">
            <v>0</v>
          </cell>
          <cell r="I1292">
            <v>0</v>
          </cell>
          <cell r="J1292">
            <v>0</v>
          </cell>
          <cell r="K1292">
            <v>0</v>
          </cell>
          <cell r="L1292">
            <v>0</v>
          </cell>
          <cell r="M1292">
            <v>0</v>
          </cell>
          <cell r="N1292">
            <v>0</v>
          </cell>
          <cell r="O1292">
            <v>0</v>
          </cell>
          <cell r="P1292" t="str">
            <v>Not Licensed</v>
          </cell>
          <cell r="Q1292">
            <v>0</v>
          </cell>
          <cell r="R1292">
            <v>0</v>
          </cell>
        </row>
        <row r="1293">
          <cell r="B1293" t="str">
            <v>472171</v>
          </cell>
          <cell r="C1293" t="str">
            <v>Reinforcing Iron and Rebar Workers</v>
          </cell>
          <cell r="D1293">
            <v>0</v>
          </cell>
          <cell r="E1293" t="str">
            <v>High school diploma or equivalent</v>
          </cell>
          <cell r="F1293" t="str">
            <v>HS and Below</v>
          </cell>
          <cell r="G1293">
            <v>0</v>
          </cell>
          <cell r="H1293">
            <v>0</v>
          </cell>
          <cell r="I1293">
            <v>0</v>
          </cell>
          <cell r="J1293">
            <v>0</v>
          </cell>
          <cell r="K1293">
            <v>0</v>
          </cell>
          <cell r="L1293">
            <v>0</v>
          </cell>
          <cell r="M1293">
            <v>0</v>
          </cell>
          <cell r="N1293">
            <v>0</v>
          </cell>
          <cell r="O1293">
            <v>0</v>
          </cell>
          <cell r="P1293" t="str">
            <v>Not Licensed</v>
          </cell>
          <cell r="Q1293">
            <v>0</v>
          </cell>
          <cell r="R1293">
            <v>0</v>
          </cell>
        </row>
        <row r="1294">
          <cell r="B1294" t="str">
            <v>472181</v>
          </cell>
          <cell r="C1294" t="str">
            <v>Roofers</v>
          </cell>
          <cell r="D1294">
            <v>0</v>
          </cell>
          <cell r="E1294" t="str">
            <v>No formal educational credential</v>
          </cell>
          <cell r="F1294" t="str">
            <v>HS and Below</v>
          </cell>
          <cell r="G1294">
            <v>45692</v>
          </cell>
          <cell r="H1294">
            <v>0</v>
          </cell>
          <cell r="I1294">
            <v>0</v>
          </cell>
          <cell r="J1294">
            <v>0</v>
          </cell>
          <cell r="K1294">
            <v>0</v>
          </cell>
          <cell r="L1294">
            <v>1</v>
          </cell>
          <cell r="M1294">
            <v>1</v>
          </cell>
          <cell r="N1294">
            <v>0</v>
          </cell>
          <cell r="O1294">
            <v>0</v>
          </cell>
          <cell r="P1294" t="str">
            <v>Not Licensed</v>
          </cell>
          <cell r="Q1294">
            <v>0</v>
          </cell>
          <cell r="R1294">
            <v>0</v>
          </cell>
        </row>
        <row r="1295">
          <cell r="B1295" t="str">
            <v>472211</v>
          </cell>
          <cell r="C1295" t="str">
            <v>Sheet Metal Workers</v>
          </cell>
          <cell r="D1295">
            <v>0</v>
          </cell>
          <cell r="E1295" t="str">
            <v>High school diploma or equivalent</v>
          </cell>
          <cell r="F1295" t="str">
            <v>HS and Below</v>
          </cell>
          <cell r="G1295">
            <v>0</v>
          </cell>
          <cell r="H1295">
            <v>0</v>
          </cell>
          <cell r="I1295">
            <v>0</v>
          </cell>
          <cell r="J1295">
            <v>0</v>
          </cell>
          <cell r="K1295">
            <v>0</v>
          </cell>
          <cell r="L1295">
            <v>1</v>
          </cell>
          <cell r="M1295">
            <v>1</v>
          </cell>
          <cell r="N1295">
            <v>0</v>
          </cell>
          <cell r="O1295">
            <v>0</v>
          </cell>
          <cell r="P1295" t="str">
            <v>Licensed</v>
          </cell>
          <cell r="Q1295">
            <v>466</v>
          </cell>
          <cell r="R1295" t="str">
            <v xml:space="preserve"> 9,502</v>
          </cell>
        </row>
        <row r="1296">
          <cell r="B1296" t="str">
            <v>472221</v>
          </cell>
          <cell r="C1296" t="str">
            <v>Structural Iron and Steel Workers</v>
          </cell>
          <cell r="D1296">
            <v>0</v>
          </cell>
          <cell r="E1296" t="str">
            <v>High school diploma or equivalent</v>
          </cell>
          <cell r="F1296" t="str">
            <v>HS and Below</v>
          </cell>
          <cell r="G1296">
            <v>0</v>
          </cell>
          <cell r="H1296">
            <v>0</v>
          </cell>
          <cell r="I1296">
            <v>0</v>
          </cell>
          <cell r="J1296">
            <v>0</v>
          </cell>
          <cell r="K1296">
            <v>0</v>
          </cell>
          <cell r="L1296">
            <v>2</v>
          </cell>
          <cell r="M1296">
            <v>2</v>
          </cell>
          <cell r="N1296">
            <v>0</v>
          </cell>
          <cell r="O1296">
            <v>0</v>
          </cell>
          <cell r="P1296" t="str">
            <v>Not Licensed</v>
          </cell>
          <cell r="Q1296">
            <v>0</v>
          </cell>
          <cell r="R1296">
            <v>0</v>
          </cell>
        </row>
        <row r="1297">
          <cell r="B1297" t="str">
            <v>472231</v>
          </cell>
          <cell r="C1297" t="str">
            <v>Solar Photovoltaic Installers</v>
          </cell>
          <cell r="D1297">
            <v>0</v>
          </cell>
          <cell r="E1297" t="str">
            <v>High school diploma or equivalent</v>
          </cell>
          <cell r="F1297" t="str">
            <v>HS and Below</v>
          </cell>
          <cell r="G1297">
            <v>0</v>
          </cell>
          <cell r="H1297">
            <v>0</v>
          </cell>
          <cell r="I1297">
            <v>0</v>
          </cell>
          <cell r="J1297">
            <v>0</v>
          </cell>
          <cell r="K1297">
            <v>0</v>
          </cell>
          <cell r="L1297">
            <v>0</v>
          </cell>
          <cell r="M1297">
            <v>0</v>
          </cell>
          <cell r="N1297">
            <v>0</v>
          </cell>
          <cell r="O1297">
            <v>0</v>
          </cell>
          <cell r="P1297" t="str">
            <v>Not Licensed</v>
          </cell>
          <cell r="Q1297">
            <v>0</v>
          </cell>
          <cell r="R1297">
            <v>0</v>
          </cell>
        </row>
        <row r="1298">
          <cell r="B1298" t="str">
            <v>473011</v>
          </cell>
          <cell r="C1298" t="str">
            <v>Helpers--Brickmasons, Blockmasons, Stonemasons, and Tile and Marble Setters</v>
          </cell>
          <cell r="D1298">
            <v>0</v>
          </cell>
          <cell r="E1298" t="str">
            <v>No formal educational credential</v>
          </cell>
          <cell r="F1298" t="str">
            <v>HS and Below</v>
          </cell>
          <cell r="G1298">
            <v>0</v>
          </cell>
          <cell r="H1298">
            <v>0</v>
          </cell>
          <cell r="I1298">
            <v>0</v>
          </cell>
          <cell r="J1298">
            <v>0</v>
          </cell>
          <cell r="K1298">
            <v>0</v>
          </cell>
          <cell r="L1298">
            <v>0</v>
          </cell>
          <cell r="M1298">
            <v>0</v>
          </cell>
          <cell r="N1298">
            <v>0</v>
          </cell>
          <cell r="O1298">
            <v>0</v>
          </cell>
          <cell r="P1298" t="str">
            <v>Not Licensed</v>
          </cell>
          <cell r="Q1298">
            <v>0</v>
          </cell>
          <cell r="R1298">
            <v>0</v>
          </cell>
        </row>
        <row r="1299">
          <cell r="B1299" t="str">
            <v>473012</v>
          </cell>
          <cell r="C1299" t="str">
            <v>Helpers--Carpenters</v>
          </cell>
          <cell r="D1299" t="str">
            <v>Carpenter Assistant</v>
          </cell>
          <cell r="E1299" t="str">
            <v>No formal educational credential</v>
          </cell>
          <cell r="F1299" t="str">
            <v>HS and Below</v>
          </cell>
          <cell r="G1299">
            <v>36213</v>
          </cell>
          <cell r="H1299">
            <v>0</v>
          </cell>
          <cell r="I1299">
            <v>0</v>
          </cell>
          <cell r="J1299">
            <v>0</v>
          </cell>
          <cell r="K1299">
            <v>0</v>
          </cell>
          <cell r="L1299">
            <v>2</v>
          </cell>
          <cell r="M1299">
            <v>2</v>
          </cell>
          <cell r="N1299">
            <v>0</v>
          </cell>
          <cell r="O1299">
            <v>0</v>
          </cell>
          <cell r="P1299" t="str">
            <v>Not Licensed</v>
          </cell>
          <cell r="Q1299">
            <v>0</v>
          </cell>
          <cell r="R1299">
            <v>0</v>
          </cell>
        </row>
        <row r="1300">
          <cell r="B1300" t="str">
            <v>473013</v>
          </cell>
          <cell r="C1300" t="str">
            <v>Helpers--Electricians</v>
          </cell>
          <cell r="D1300">
            <v>0</v>
          </cell>
          <cell r="E1300" t="str">
            <v>High school diploma or equivalent</v>
          </cell>
          <cell r="F1300" t="str">
            <v>HS and Below</v>
          </cell>
          <cell r="G1300">
            <v>32417</v>
          </cell>
          <cell r="H1300">
            <v>2</v>
          </cell>
          <cell r="I1300">
            <v>121</v>
          </cell>
          <cell r="J1300">
            <v>14</v>
          </cell>
          <cell r="K1300">
            <v>20</v>
          </cell>
          <cell r="L1300">
            <v>0</v>
          </cell>
          <cell r="M1300">
            <v>17</v>
          </cell>
          <cell r="N1300">
            <v>0</v>
          </cell>
          <cell r="O1300">
            <v>0</v>
          </cell>
          <cell r="P1300" t="str">
            <v>Not Licensed</v>
          </cell>
          <cell r="Q1300">
            <v>0</v>
          </cell>
          <cell r="R1300">
            <v>0</v>
          </cell>
        </row>
        <row r="1301">
          <cell r="B1301" t="str">
            <v>473014</v>
          </cell>
          <cell r="C1301" t="str">
            <v>Helpers--Painters, Paperhangers, Plasterers, and Stucco Masons</v>
          </cell>
          <cell r="D1301">
            <v>0</v>
          </cell>
          <cell r="E1301" t="str">
            <v>No formal educational credential</v>
          </cell>
          <cell r="F1301" t="str">
            <v>HS and Below</v>
          </cell>
          <cell r="G1301">
            <v>0</v>
          </cell>
          <cell r="H1301">
            <v>0</v>
          </cell>
          <cell r="I1301">
            <v>0</v>
          </cell>
          <cell r="J1301">
            <v>0</v>
          </cell>
          <cell r="K1301">
            <v>0</v>
          </cell>
          <cell r="L1301">
            <v>0</v>
          </cell>
          <cell r="M1301">
            <v>0</v>
          </cell>
          <cell r="N1301">
            <v>0</v>
          </cell>
          <cell r="O1301">
            <v>0</v>
          </cell>
          <cell r="P1301" t="str">
            <v>Not Licensed</v>
          </cell>
          <cell r="Q1301">
            <v>0</v>
          </cell>
          <cell r="R1301">
            <v>0</v>
          </cell>
        </row>
        <row r="1302">
          <cell r="B1302" t="str">
            <v>473015</v>
          </cell>
          <cell r="C1302" t="str">
            <v>Helpers--Pipelayers, Plumbers, Pipefitters, and Steamfitters</v>
          </cell>
          <cell r="D1302" t="str">
            <v>Plumber Assistant</v>
          </cell>
          <cell r="E1302" t="str">
            <v>High school diploma or equivalent</v>
          </cell>
          <cell r="F1302" t="str">
            <v>HS and Below</v>
          </cell>
          <cell r="G1302">
            <v>33741</v>
          </cell>
          <cell r="H1302">
            <v>0</v>
          </cell>
          <cell r="I1302">
            <v>0</v>
          </cell>
          <cell r="J1302">
            <v>0</v>
          </cell>
          <cell r="K1302">
            <v>0</v>
          </cell>
          <cell r="L1302">
            <v>0</v>
          </cell>
          <cell r="M1302">
            <v>0</v>
          </cell>
          <cell r="N1302">
            <v>0</v>
          </cell>
          <cell r="O1302">
            <v>0</v>
          </cell>
          <cell r="P1302" t="str">
            <v>Licensed</v>
          </cell>
          <cell r="Q1302">
            <v>300</v>
          </cell>
          <cell r="R1302" t="str">
            <v xml:space="preserve"> 5,294</v>
          </cell>
        </row>
        <row r="1303">
          <cell r="B1303" t="str">
            <v>473016</v>
          </cell>
          <cell r="C1303" t="str">
            <v>Helpers--Roofers</v>
          </cell>
          <cell r="D1303">
            <v>0</v>
          </cell>
          <cell r="E1303" t="str">
            <v>No formal educational credential</v>
          </cell>
          <cell r="F1303" t="str">
            <v>HS and Below</v>
          </cell>
          <cell r="G1303">
            <v>0</v>
          </cell>
          <cell r="H1303">
            <v>0</v>
          </cell>
          <cell r="I1303">
            <v>0</v>
          </cell>
          <cell r="J1303">
            <v>0</v>
          </cell>
          <cell r="K1303">
            <v>0</v>
          </cell>
          <cell r="L1303">
            <v>0</v>
          </cell>
          <cell r="M1303">
            <v>0</v>
          </cell>
          <cell r="N1303">
            <v>0</v>
          </cell>
          <cell r="O1303">
            <v>0</v>
          </cell>
          <cell r="P1303" t="str">
            <v>Not Licensed</v>
          </cell>
          <cell r="Q1303">
            <v>0</v>
          </cell>
          <cell r="R1303">
            <v>0</v>
          </cell>
        </row>
        <row r="1304">
          <cell r="B1304" t="str">
            <v>474011</v>
          </cell>
          <cell r="C1304" t="str">
            <v>Construction and Building Inspectors</v>
          </cell>
          <cell r="D1304">
            <v>0</v>
          </cell>
          <cell r="E1304" t="str">
            <v>High school diploma or equivalent</v>
          </cell>
          <cell r="F1304" t="str">
            <v>HS and Below</v>
          </cell>
          <cell r="G1304">
            <v>59694</v>
          </cell>
          <cell r="H1304">
            <v>3</v>
          </cell>
          <cell r="I1304">
            <v>140</v>
          </cell>
          <cell r="J1304">
            <v>14</v>
          </cell>
          <cell r="K1304">
            <v>17</v>
          </cell>
          <cell r="L1304">
            <v>5</v>
          </cell>
          <cell r="M1304">
            <v>12</v>
          </cell>
          <cell r="N1304">
            <v>0</v>
          </cell>
          <cell r="O1304">
            <v>0</v>
          </cell>
          <cell r="P1304" t="str">
            <v>Licensed</v>
          </cell>
          <cell r="Q1304">
            <v>44</v>
          </cell>
          <cell r="R1304">
            <v>507</v>
          </cell>
        </row>
        <row r="1305">
          <cell r="B1305" t="str">
            <v>474021</v>
          </cell>
          <cell r="C1305" t="str">
            <v>Elevator Installers and Repairers</v>
          </cell>
          <cell r="D1305">
            <v>0</v>
          </cell>
          <cell r="E1305" t="str">
            <v>High school diploma or equivalent</v>
          </cell>
          <cell r="F1305" t="str">
            <v>HS and Below</v>
          </cell>
          <cell r="G1305">
            <v>0</v>
          </cell>
          <cell r="H1305">
            <v>0</v>
          </cell>
          <cell r="I1305">
            <v>0</v>
          </cell>
          <cell r="J1305">
            <v>0</v>
          </cell>
          <cell r="K1305">
            <v>0</v>
          </cell>
          <cell r="L1305">
            <v>0</v>
          </cell>
          <cell r="M1305">
            <v>0</v>
          </cell>
          <cell r="N1305">
            <v>0</v>
          </cell>
          <cell r="O1305">
            <v>0</v>
          </cell>
          <cell r="P1305" t="str">
            <v>Not Licensed</v>
          </cell>
          <cell r="Q1305">
            <v>0</v>
          </cell>
          <cell r="R1305">
            <v>0</v>
          </cell>
        </row>
        <row r="1306">
          <cell r="B1306" t="str">
            <v>474031</v>
          </cell>
          <cell r="C1306" t="str">
            <v>Fence Erectors</v>
          </cell>
          <cell r="D1306">
            <v>0</v>
          </cell>
          <cell r="E1306" t="str">
            <v>No formal educational credential</v>
          </cell>
          <cell r="F1306" t="str">
            <v>HS and Below</v>
          </cell>
          <cell r="G1306">
            <v>37380</v>
          </cell>
          <cell r="H1306">
            <v>0</v>
          </cell>
          <cell r="I1306">
            <v>0</v>
          </cell>
          <cell r="J1306">
            <v>0</v>
          </cell>
          <cell r="K1306">
            <v>0</v>
          </cell>
          <cell r="L1306">
            <v>0</v>
          </cell>
          <cell r="M1306">
            <v>0</v>
          </cell>
          <cell r="N1306">
            <v>0</v>
          </cell>
          <cell r="O1306">
            <v>0</v>
          </cell>
          <cell r="P1306" t="str">
            <v>Not Licensed</v>
          </cell>
          <cell r="Q1306">
            <v>0</v>
          </cell>
          <cell r="R1306">
            <v>0</v>
          </cell>
        </row>
        <row r="1307">
          <cell r="B1307" t="str">
            <v>474041</v>
          </cell>
          <cell r="C1307" t="str">
            <v>Hazardous Materials Removal Workers</v>
          </cell>
          <cell r="D1307">
            <v>0</v>
          </cell>
          <cell r="E1307" t="str">
            <v>High school diploma or equivalent</v>
          </cell>
          <cell r="F1307" t="str">
            <v>HS and Below</v>
          </cell>
          <cell r="G1307">
            <v>38504</v>
          </cell>
          <cell r="H1307">
            <v>0</v>
          </cell>
          <cell r="I1307">
            <v>0</v>
          </cell>
          <cell r="J1307">
            <v>0</v>
          </cell>
          <cell r="K1307">
            <v>0</v>
          </cell>
          <cell r="L1307">
            <v>1</v>
          </cell>
          <cell r="M1307">
            <v>1</v>
          </cell>
          <cell r="N1307">
            <v>0</v>
          </cell>
          <cell r="O1307">
            <v>0</v>
          </cell>
          <cell r="P1307" t="str">
            <v>Not Licensed</v>
          </cell>
          <cell r="Q1307">
            <v>0</v>
          </cell>
          <cell r="R1307">
            <v>0</v>
          </cell>
        </row>
        <row r="1308">
          <cell r="B1308" t="str">
            <v>474051</v>
          </cell>
          <cell r="C1308" t="str">
            <v>Highway Maintenance Workers</v>
          </cell>
          <cell r="D1308">
            <v>0</v>
          </cell>
          <cell r="E1308" t="str">
            <v>High school diploma or equivalent</v>
          </cell>
          <cell r="F1308" t="str">
            <v>HS and Below</v>
          </cell>
          <cell r="G1308">
            <v>50027</v>
          </cell>
          <cell r="H1308">
            <v>0</v>
          </cell>
          <cell r="I1308">
            <v>0</v>
          </cell>
          <cell r="J1308">
            <v>0</v>
          </cell>
          <cell r="K1308">
            <v>0</v>
          </cell>
          <cell r="L1308">
            <v>0</v>
          </cell>
          <cell r="M1308">
            <v>0</v>
          </cell>
          <cell r="N1308">
            <v>0</v>
          </cell>
          <cell r="O1308">
            <v>0</v>
          </cell>
          <cell r="P1308" t="str">
            <v>Not Licensed</v>
          </cell>
          <cell r="Q1308">
            <v>0</v>
          </cell>
          <cell r="R1308">
            <v>0</v>
          </cell>
        </row>
        <row r="1309">
          <cell r="B1309" t="str">
            <v>474061</v>
          </cell>
          <cell r="C1309" t="str">
            <v>Rail-Track Laying and Maintenance Equipment Operators</v>
          </cell>
          <cell r="D1309">
            <v>0</v>
          </cell>
          <cell r="E1309" t="str">
            <v>High school diploma or equivalent</v>
          </cell>
          <cell r="F1309" t="str">
            <v>HS and Below</v>
          </cell>
          <cell r="G1309">
            <v>0</v>
          </cell>
          <cell r="H1309">
            <v>0</v>
          </cell>
          <cell r="I1309">
            <v>0</v>
          </cell>
          <cell r="J1309">
            <v>0</v>
          </cell>
          <cell r="K1309">
            <v>0</v>
          </cell>
          <cell r="L1309">
            <v>0</v>
          </cell>
          <cell r="M1309">
            <v>0</v>
          </cell>
          <cell r="N1309">
            <v>0</v>
          </cell>
          <cell r="O1309">
            <v>0</v>
          </cell>
          <cell r="P1309" t="str">
            <v>Not Licensed</v>
          </cell>
          <cell r="Q1309">
            <v>0</v>
          </cell>
          <cell r="R1309">
            <v>0</v>
          </cell>
        </row>
        <row r="1310">
          <cell r="B1310" t="str">
            <v>474071</v>
          </cell>
          <cell r="C1310" t="str">
            <v>Septic Tank Servicers and Sewer Pipe Cleaners</v>
          </cell>
          <cell r="D1310">
            <v>0</v>
          </cell>
          <cell r="E1310" t="str">
            <v>No formal educational credential</v>
          </cell>
          <cell r="F1310" t="str">
            <v>HS and Below</v>
          </cell>
          <cell r="G1310">
            <v>0</v>
          </cell>
          <cell r="H1310">
            <v>0</v>
          </cell>
          <cell r="I1310">
            <v>0</v>
          </cell>
          <cell r="J1310">
            <v>0</v>
          </cell>
          <cell r="K1310">
            <v>0</v>
          </cell>
          <cell r="L1310">
            <v>0</v>
          </cell>
          <cell r="M1310">
            <v>0</v>
          </cell>
          <cell r="N1310">
            <v>0</v>
          </cell>
          <cell r="O1310">
            <v>0</v>
          </cell>
          <cell r="P1310" t="str">
            <v>Not Licensed</v>
          </cell>
          <cell r="Q1310">
            <v>0</v>
          </cell>
          <cell r="R1310">
            <v>0</v>
          </cell>
        </row>
        <row r="1311">
          <cell r="B1311" t="str">
            <v>474091</v>
          </cell>
          <cell r="C1311" t="str">
            <v>Segmental Pavers</v>
          </cell>
          <cell r="D1311">
            <v>0</v>
          </cell>
          <cell r="E1311">
            <v>0</v>
          </cell>
          <cell r="F1311">
            <v>0</v>
          </cell>
          <cell r="G1311">
            <v>0</v>
          </cell>
          <cell r="H1311">
            <v>0</v>
          </cell>
          <cell r="I1311">
            <v>0</v>
          </cell>
          <cell r="J1311">
            <v>0</v>
          </cell>
          <cell r="K1311">
            <v>0</v>
          </cell>
          <cell r="L1311">
            <v>0</v>
          </cell>
          <cell r="M1311">
            <v>0</v>
          </cell>
          <cell r="N1311">
            <v>0</v>
          </cell>
          <cell r="O1311">
            <v>0</v>
          </cell>
          <cell r="P1311" t="str">
            <v>Not Licensed</v>
          </cell>
          <cell r="Q1311">
            <v>0</v>
          </cell>
          <cell r="R1311">
            <v>0</v>
          </cell>
        </row>
        <row r="1312">
          <cell r="B1312" t="str">
            <v>475011</v>
          </cell>
          <cell r="C1312" t="str">
            <v>Derrick Operators, Oil and Gas</v>
          </cell>
          <cell r="D1312">
            <v>0</v>
          </cell>
          <cell r="E1312">
            <v>0</v>
          </cell>
          <cell r="F1312">
            <v>0</v>
          </cell>
          <cell r="G1312">
            <v>0</v>
          </cell>
          <cell r="H1312">
            <v>0</v>
          </cell>
          <cell r="I1312">
            <v>0</v>
          </cell>
          <cell r="J1312">
            <v>0</v>
          </cell>
          <cell r="K1312">
            <v>0</v>
          </cell>
          <cell r="L1312">
            <v>0</v>
          </cell>
          <cell r="M1312">
            <v>0</v>
          </cell>
          <cell r="N1312">
            <v>0</v>
          </cell>
          <cell r="O1312">
            <v>0</v>
          </cell>
          <cell r="P1312" t="str">
            <v>Not Licensed</v>
          </cell>
          <cell r="Q1312">
            <v>0</v>
          </cell>
          <cell r="R1312">
            <v>0</v>
          </cell>
        </row>
        <row r="1313">
          <cell r="B1313" t="str">
            <v>475012</v>
          </cell>
          <cell r="C1313" t="str">
            <v>Rotary Drill Operators, Oil and Gas</v>
          </cell>
          <cell r="D1313">
            <v>0</v>
          </cell>
          <cell r="E1313">
            <v>0</v>
          </cell>
          <cell r="F1313">
            <v>0</v>
          </cell>
          <cell r="G1313">
            <v>0</v>
          </cell>
          <cell r="H1313">
            <v>0</v>
          </cell>
          <cell r="I1313">
            <v>0</v>
          </cell>
          <cell r="J1313">
            <v>0</v>
          </cell>
          <cell r="K1313">
            <v>0</v>
          </cell>
          <cell r="L1313">
            <v>0</v>
          </cell>
          <cell r="M1313">
            <v>0</v>
          </cell>
          <cell r="N1313">
            <v>0</v>
          </cell>
          <cell r="O1313">
            <v>0</v>
          </cell>
          <cell r="P1313" t="str">
            <v>Not Licensed</v>
          </cell>
          <cell r="Q1313">
            <v>0</v>
          </cell>
          <cell r="R1313">
            <v>0</v>
          </cell>
        </row>
        <row r="1314">
          <cell r="B1314" t="str">
            <v>475013</v>
          </cell>
          <cell r="C1314" t="str">
            <v>Service Unit Operators, Oil, Gas, and Mining</v>
          </cell>
          <cell r="D1314">
            <v>0</v>
          </cell>
          <cell r="E1314">
            <v>0</v>
          </cell>
          <cell r="F1314">
            <v>0</v>
          </cell>
          <cell r="G1314">
            <v>0</v>
          </cell>
          <cell r="H1314">
            <v>0</v>
          </cell>
          <cell r="I1314">
            <v>0</v>
          </cell>
          <cell r="J1314">
            <v>0</v>
          </cell>
          <cell r="K1314">
            <v>0</v>
          </cell>
          <cell r="L1314">
            <v>0</v>
          </cell>
          <cell r="M1314">
            <v>0</v>
          </cell>
          <cell r="N1314">
            <v>0</v>
          </cell>
          <cell r="O1314">
            <v>0</v>
          </cell>
          <cell r="P1314" t="str">
            <v>Not Licensed</v>
          </cell>
          <cell r="Q1314">
            <v>0</v>
          </cell>
          <cell r="R1314">
            <v>0</v>
          </cell>
        </row>
        <row r="1315">
          <cell r="B1315" t="str">
            <v>475021</v>
          </cell>
          <cell r="C1315" t="str">
            <v>Earth Drillers, Except Oil and Gas</v>
          </cell>
          <cell r="D1315">
            <v>0</v>
          </cell>
          <cell r="E1315" t="str">
            <v>High school diploma or equivalent</v>
          </cell>
          <cell r="F1315" t="str">
            <v>HS and Below</v>
          </cell>
          <cell r="G1315">
            <v>0</v>
          </cell>
          <cell r="H1315">
            <v>0</v>
          </cell>
          <cell r="I1315">
            <v>0</v>
          </cell>
          <cell r="J1315">
            <v>0</v>
          </cell>
          <cell r="K1315">
            <v>0</v>
          </cell>
          <cell r="L1315">
            <v>0</v>
          </cell>
          <cell r="M1315">
            <v>0</v>
          </cell>
          <cell r="N1315">
            <v>0</v>
          </cell>
          <cell r="O1315">
            <v>0</v>
          </cell>
          <cell r="P1315" t="str">
            <v>Not Licensed</v>
          </cell>
          <cell r="Q1315">
            <v>0</v>
          </cell>
          <cell r="R1315">
            <v>0</v>
          </cell>
        </row>
        <row r="1316">
          <cell r="B1316" t="str">
            <v>475031</v>
          </cell>
          <cell r="C1316" t="str">
            <v>Explosives Workers, Ordnance Handling Experts, and Blasters</v>
          </cell>
          <cell r="D1316">
            <v>0</v>
          </cell>
          <cell r="E1316" t="str">
            <v>High school diploma or equivalent</v>
          </cell>
          <cell r="F1316" t="str">
            <v>HS and Below</v>
          </cell>
          <cell r="G1316">
            <v>0</v>
          </cell>
          <cell r="H1316">
            <v>0</v>
          </cell>
          <cell r="I1316">
            <v>0</v>
          </cell>
          <cell r="J1316">
            <v>0</v>
          </cell>
          <cell r="K1316">
            <v>0</v>
          </cell>
          <cell r="L1316">
            <v>1</v>
          </cell>
          <cell r="M1316">
            <v>1</v>
          </cell>
          <cell r="N1316">
            <v>0</v>
          </cell>
          <cell r="O1316">
            <v>0</v>
          </cell>
          <cell r="P1316" t="str">
            <v>Not Licensed</v>
          </cell>
          <cell r="Q1316">
            <v>0</v>
          </cell>
          <cell r="R1316">
            <v>0</v>
          </cell>
        </row>
        <row r="1317">
          <cell r="B1317" t="str">
            <v>475041</v>
          </cell>
          <cell r="C1317" t="str">
            <v>Continuous Mining Machine Operators</v>
          </cell>
          <cell r="D1317">
            <v>0</v>
          </cell>
          <cell r="E1317">
            <v>0</v>
          </cell>
          <cell r="F1317">
            <v>0</v>
          </cell>
          <cell r="G1317">
            <v>0</v>
          </cell>
          <cell r="H1317">
            <v>0</v>
          </cell>
          <cell r="I1317">
            <v>0</v>
          </cell>
          <cell r="J1317">
            <v>0</v>
          </cell>
          <cell r="K1317">
            <v>0</v>
          </cell>
          <cell r="L1317">
            <v>0</v>
          </cell>
          <cell r="M1317">
            <v>0</v>
          </cell>
          <cell r="N1317">
            <v>0</v>
          </cell>
          <cell r="O1317">
            <v>0</v>
          </cell>
          <cell r="P1317" t="str">
            <v>Not Licensed</v>
          </cell>
          <cell r="Q1317">
            <v>0</v>
          </cell>
          <cell r="R1317">
            <v>0</v>
          </cell>
        </row>
        <row r="1318">
          <cell r="B1318" t="str">
            <v>475042</v>
          </cell>
          <cell r="C1318" t="str">
            <v>Mine Cutting and Channeling Machine Operators</v>
          </cell>
          <cell r="D1318">
            <v>0</v>
          </cell>
          <cell r="E1318">
            <v>0</v>
          </cell>
          <cell r="F1318">
            <v>0</v>
          </cell>
          <cell r="G1318">
            <v>0</v>
          </cell>
          <cell r="H1318">
            <v>0</v>
          </cell>
          <cell r="I1318">
            <v>0</v>
          </cell>
          <cell r="J1318">
            <v>0</v>
          </cell>
          <cell r="K1318">
            <v>0</v>
          </cell>
          <cell r="L1318">
            <v>0</v>
          </cell>
          <cell r="M1318">
            <v>0</v>
          </cell>
          <cell r="N1318">
            <v>0</v>
          </cell>
          <cell r="O1318">
            <v>0</v>
          </cell>
          <cell r="P1318" t="str">
            <v>Not Licensed</v>
          </cell>
          <cell r="Q1318">
            <v>0</v>
          </cell>
          <cell r="R1318">
            <v>0</v>
          </cell>
        </row>
        <row r="1319">
          <cell r="B1319" t="str">
            <v>475051</v>
          </cell>
          <cell r="C1319" t="str">
            <v>Rock Splitters, Quarry</v>
          </cell>
          <cell r="D1319">
            <v>0</v>
          </cell>
          <cell r="E1319" t="str">
            <v>No formal educational credential</v>
          </cell>
          <cell r="F1319" t="str">
            <v>HS and Below</v>
          </cell>
          <cell r="G1319">
            <v>0</v>
          </cell>
          <cell r="H1319">
            <v>0</v>
          </cell>
          <cell r="I1319">
            <v>0</v>
          </cell>
          <cell r="J1319">
            <v>0</v>
          </cell>
          <cell r="K1319">
            <v>0</v>
          </cell>
          <cell r="L1319">
            <v>0</v>
          </cell>
          <cell r="M1319">
            <v>0</v>
          </cell>
          <cell r="N1319">
            <v>0</v>
          </cell>
          <cell r="O1319">
            <v>0</v>
          </cell>
          <cell r="P1319" t="str">
            <v>Not Licensed</v>
          </cell>
          <cell r="Q1319">
            <v>0</v>
          </cell>
          <cell r="R1319">
            <v>0</v>
          </cell>
        </row>
        <row r="1320">
          <cell r="B1320" t="str">
            <v>475061</v>
          </cell>
          <cell r="C1320" t="str">
            <v>Roof Bolters, Mining</v>
          </cell>
          <cell r="D1320">
            <v>0</v>
          </cell>
          <cell r="E1320">
            <v>0</v>
          </cell>
          <cell r="F1320">
            <v>0</v>
          </cell>
          <cell r="G1320">
            <v>0</v>
          </cell>
          <cell r="H1320">
            <v>0</v>
          </cell>
          <cell r="I1320">
            <v>0</v>
          </cell>
          <cell r="J1320">
            <v>0</v>
          </cell>
          <cell r="K1320">
            <v>0</v>
          </cell>
          <cell r="L1320">
            <v>0</v>
          </cell>
          <cell r="M1320">
            <v>0</v>
          </cell>
          <cell r="N1320">
            <v>0</v>
          </cell>
          <cell r="O1320">
            <v>0</v>
          </cell>
          <cell r="P1320" t="str">
            <v>Not Licensed</v>
          </cell>
          <cell r="Q1320">
            <v>0</v>
          </cell>
          <cell r="R1320">
            <v>0</v>
          </cell>
        </row>
        <row r="1321">
          <cell r="B1321" t="str">
            <v>475071</v>
          </cell>
          <cell r="C1321" t="str">
            <v>Roustabouts, Oil and Gas</v>
          </cell>
          <cell r="D1321">
            <v>0</v>
          </cell>
          <cell r="E1321">
            <v>0</v>
          </cell>
          <cell r="F1321">
            <v>0</v>
          </cell>
          <cell r="G1321">
            <v>0</v>
          </cell>
          <cell r="H1321">
            <v>0</v>
          </cell>
          <cell r="I1321">
            <v>0</v>
          </cell>
          <cell r="J1321">
            <v>0</v>
          </cell>
          <cell r="K1321">
            <v>0</v>
          </cell>
          <cell r="L1321">
            <v>0</v>
          </cell>
          <cell r="M1321">
            <v>0</v>
          </cell>
          <cell r="N1321">
            <v>0</v>
          </cell>
          <cell r="O1321">
            <v>0</v>
          </cell>
          <cell r="P1321" t="str">
            <v>Not Licensed</v>
          </cell>
          <cell r="Q1321">
            <v>0</v>
          </cell>
          <cell r="R1321">
            <v>0</v>
          </cell>
        </row>
        <row r="1322">
          <cell r="B1322" t="str">
            <v>475081</v>
          </cell>
          <cell r="C1322" t="str">
            <v>Helpers--Extraction Workers</v>
          </cell>
          <cell r="D1322">
            <v>0</v>
          </cell>
          <cell r="E1322" t="str">
            <v>High school diploma or equivalent</v>
          </cell>
          <cell r="F1322" t="str">
            <v>HS and Below</v>
          </cell>
          <cell r="G1322">
            <v>0</v>
          </cell>
          <cell r="H1322">
            <v>0</v>
          </cell>
          <cell r="I1322">
            <v>0</v>
          </cell>
          <cell r="J1322">
            <v>0</v>
          </cell>
          <cell r="K1322">
            <v>0</v>
          </cell>
          <cell r="L1322">
            <v>0</v>
          </cell>
          <cell r="M1322">
            <v>0</v>
          </cell>
          <cell r="N1322">
            <v>0</v>
          </cell>
          <cell r="O1322">
            <v>0</v>
          </cell>
          <cell r="P1322" t="str">
            <v>Not Licensed</v>
          </cell>
          <cell r="Q1322">
            <v>0</v>
          </cell>
          <cell r="R1322">
            <v>0</v>
          </cell>
        </row>
        <row r="1323">
          <cell r="B1323" t="str">
            <v>491011</v>
          </cell>
          <cell r="C1323" t="str">
            <v>First-Line Supervisors of Mechanics, Installers, and Repairers</v>
          </cell>
          <cell r="D1323">
            <v>0</v>
          </cell>
          <cell r="E1323" t="str">
            <v>High school diploma or equivalent</v>
          </cell>
          <cell r="F1323" t="str">
            <v>HS and Below</v>
          </cell>
          <cell r="G1323">
            <v>70401</v>
          </cell>
          <cell r="H1323">
            <v>4</v>
          </cell>
          <cell r="I1323">
            <v>469</v>
          </cell>
          <cell r="J1323">
            <v>41</v>
          </cell>
          <cell r="K1323">
            <v>45</v>
          </cell>
          <cell r="L1323">
            <v>36</v>
          </cell>
          <cell r="M1323">
            <v>41</v>
          </cell>
          <cell r="N1323">
            <v>0</v>
          </cell>
          <cell r="O1323">
            <v>0</v>
          </cell>
          <cell r="P1323" t="str">
            <v>Not Licensed</v>
          </cell>
          <cell r="Q1323">
            <v>0</v>
          </cell>
          <cell r="R1323">
            <v>0</v>
          </cell>
        </row>
        <row r="1324">
          <cell r="B1324" t="str">
            <v>492011</v>
          </cell>
          <cell r="C1324" t="str">
            <v>Computer, Automated Teller, and Office Machine Repairers</v>
          </cell>
          <cell r="D1324">
            <v>0</v>
          </cell>
          <cell r="E1324" t="str">
            <v>Some college, no degree</v>
          </cell>
          <cell r="F1324" t="str">
            <v>Sub-BA</v>
          </cell>
          <cell r="G1324">
            <v>45618</v>
          </cell>
          <cell r="H1324">
            <v>0</v>
          </cell>
          <cell r="I1324">
            <v>0</v>
          </cell>
          <cell r="J1324">
            <v>0</v>
          </cell>
          <cell r="K1324">
            <v>0</v>
          </cell>
          <cell r="L1324">
            <v>0</v>
          </cell>
          <cell r="M1324">
            <v>0</v>
          </cell>
          <cell r="N1324">
            <v>0</v>
          </cell>
          <cell r="O1324">
            <v>0</v>
          </cell>
          <cell r="P1324" t="str">
            <v>Not Licensed</v>
          </cell>
          <cell r="Q1324">
            <v>0</v>
          </cell>
          <cell r="R1324">
            <v>0</v>
          </cell>
        </row>
        <row r="1325">
          <cell r="B1325" t="str">
            <v>492021</v>
          </cell>
          <cell r="C1325" t="str">
            <v>Radio, Cellular, and Tower Equipment Installers and Repairs</v>
          </cell>
          <cell r="D1325">
            <v>0</v>
          </cell>
          <cell r="E1325" t="str">
            <v>Associate's degree</v>
          </cell>
          <cell r="F1325" t="str">
            <v>Sub-BA</v>
          </cell>
          <cell r="G1325">
            <v>0</v>
          </cell>
          <cell r="H1325">
            <v>0</v>
          </cell>
          <cell r="I1325">
            <v>0</v>
          </cell>
          <cell r="J1325">
            <v>0</v>
          </cell>
          <cell r="K1325">
            <v>0</v>
          </cell>
          <cell r="L1325">
            <v>2</v>
          </cell>
          <cell r="M1325">
            <v>2</v>
          </cell>
          <cell r="N1325">
            <v>0</v>
          </cell>
          <cell r="O1325">
            <v>0</v>
          </cell>
          <cell r="P1325" t="str">
            <v>Not Licensed</v>
          </cell>
          <cell r="Q1325">
            <v>0</v>
          </cell>
          <cell r="R1325">
            <v>0</v>
          </cell>
        </row>
        <row r="1326">
          <cell r="B1326" t="str">
            <v>492022</v>
          </cell>
          <cell r="C1326" t="str">
            <v>Telecommunications Equipment Installers and Repairers, Except Line Installers</v>
          </cell>
          <cell r="D1326">
            <v>0</v>
          </cell>
          <cell r="E1326" t="str">
            <v>Postsecondary non-degree award</v>
          </cell>
          <cell r="F1326" t="str">
            <v>Sub-BA</v>
          </cell>
          <cell r="G1326">
            <v>77407</v>
          </cell>
          <cell r="H1326">
            <v>3</v>
          </cell>
          <cell r="I1326">
            <v>148</v>
          </cell>
          <cell r="J1326">
            <v>13</v>
          </cell>
          <cell r="K1326">
            <v>13</v>
          </cell>
          <cell r="L1326">
            <v>5</v>
          </cell>
          <cell r="M1326">
            <v>10</v>
          </cell>
          <cell r="N1326">
            <v>0</v>
          </cell>
          <cell r="O1326">
            <v>0</v>
          </cell>
          <cell r="P1326" t="str">
            <v>Not Licensed</v>
          </cell>
          <cell r="Q1326">
            <v>0</v>
          </cell>
          <cell r="R1326">
            <v>0</v>
          </cell>
        </row>
        <row r="1327">
          <cell r="B1327" t="str">
            <v>492091</v>
          </cell>
          <cell r="C1327" t="str">
            <v>Avionics Technicians</v>
          </cell>
          <cell r="D1327">
            <v>0</v>
          </cell>
          <cell r="E1327" t="str">
            <v>Associate's degree</v>
          </cell>
          <cell r="F1327" t="str">
            <v>Sub-BA</v>
          </cell>
          <cell r="G1327">
            <v>0</v>
          </cell>
          <cell r="H1327">
            <v>0</v>
          </cell>
          <cell r="I1327">
            <v>0</v>
          </cell>
          <cell r="J1327">
            <v>0</v>
          </cell>
          <cell r="K1327">
            <v>0</v>
          </cell>
          <cell r="L1327">
            <v>0</v>
          </cell>
          <cell r="M1327">
            <v>0</v>
          </cell>
          <cell r="N1327">
            <v>0</v>
          </cell>
          <cell r="O1327">
            <v>0</v>
          </cell>
          <cell r="P1327" t="str">
            <v>Not Licensed</v>
          </cell>
          <cell r="Q1327">
            <v>0</v>
          </cell>
          <cell r="R1327">
            <v>0</v>
          </cell>
        </row>
        <row r="1328">
          <cell r="B1328" t="str">
            <v>492092</v>
          </cell>
          <cell r="C1328" t="str">
            <v>Electric Motor, Power Tool, and Related Repairers</v>
          </cell>
          <cell r="D1328">
            <v>0</v>
          </cell>
          <cell r="E1328" t="str">
            <v>Postsecondary non-degree award</v>
          </cell>
          <cell r="F1328" t="str">
            <v>Sub-BA</v>
          </cell>
          <cell r="G1328">
            <v>43406</v>
          </cell>
          <cell r="H1328">
            <v>0</v>
          </cell>
          <cell r="I1328">
            <v>0</v>
          </cell>
          <cell r="J1328">
            <v>0</v>
          </cell>
          <cell r="K1328">
            <v>0</v>
          </cell>
          <cell r="L1328">
            <v>1</v>
          </cell>
          <cell r="M1328">
            <v>1</v>
          </cell>
          <cell r="N1328">
            <v>0</v>
          </cell>
          <cell r="O1328">
            <v>0</v>
          </cell>
          <cell r="P1328" t="str">
            <v>Not Licensed</v>
          </cell>
          <cell r="Q1328">
            <v>0</v>
          </cell>
          <cell r="R1328">
            <v>0</v>
          </cell>
        </row>
        <row r="1329">
          <cell r="B1329" t="str">
            <v>492093</v>
          </cell>
          <cell r="C1329" t="str">
            <v>Electrical and Electronics Installers and Repairers, Transportation Equipment</v>
          </cell>
          <cell r="D1329">
            <v>0</v>
          </cell>
          <cell r="E1329" t="str">
            <v>Postsecondary non-degree award</v>
          </cell>
          <cell r="F1329" t="str">
            <v>Sub-BA</v>
          </cell>
          <cell r="G1329">
            <v>0</v>
          </cell>
          <cell r="H1329">
            <v>0</v>
          </cell>
          <cell r="I1329">
            <v>0</v>
          </cell>
          <cell r="J1329">
            <v>0</v>
          </cell>
          <cell r="K1329">
            <v>0</v>
          </cell>
          <cell r="L1329">
            <v>0</v>
          </cell>
          <cell r="M1329">
            <v>0</v>
          </cell>
          <cell r="N1329">
            <v>282</v>
          </cell>
          <cell r="O1329">
            <v>0</v>
          </cell>
          <cell r="P1329" t="str">
            <v>Not Licensed</v>
          </cell>
          <cell r="Q1329">
            <v>0</v>
          </cell>
          <cell r="R1329">
            <v>0</v>
          </cell>
        </row>
        <row r="1330">
          <cell r="B1330" t="str">
            <v>492094</v>
          </cell>
          <cell r="C1330" t="str">
            <v>Electrical and Electronics Repairers, Commercial and Industrial Equipment</v>
          </cell>
          <cell r="D1330">
            <v>0</v>
          </cell>
          <cell r="E1330" t="str">
            <v>Postsecondary non-degree award</v>
          </cell>
          <cell r="F1330" t="str">
            <v>Sub-BA</v>
          </cell>
          <cell r="G1330">
            <v>62917</v>
          </cell>
          <cell r="H1330">
            <v>0</v>
          </cell>
          <cell r="I1330">
            <v>0</v>
          </cell>
          <cell r="J1330">
            <v>0</v>
          </cell>
          <cell r="K1330">
            <v>0</v>
          </cell>
          <cell r="L1330">
            <v>0</v>
          </cell>
          <cell r="M1330">
            <v>0</v>
          </cell>
          <cell r="N1330">
            <v>0</v>
          </cell>
          <cell r="O1330">
            <v>0</v>
          </cell>
          <cell r="P1330" t="str">
            <v>Not Licensed</v>
          </cell>
          <cell r="Q1330">
            <v>0</v>
          </cell>
          <cell r="R1330">
            <v>0</v>
          </cell>
        </row>
        <row r="1331">
          <cell r="B1331" t="str">
            <v>492095</v>
          </cell>
          <cell r="C1331" t="str">
            <v>Electrical and Electronics Repairers, Powerhouse, Substation, and Relay</v>
          </cell>
          <cell r="D1331">
            <v>0</v>
          </cell>
          <cell r="E1331" t="str">
            <v>Postsecondary non-degree award</v>
          </cell>
          <cell r="F1331" t="str">
            <v>Sub-BA</v>
          </cell>
          <cell r="G1331">
            <v>0</v>
          </cell>
          <cell r="H1331">
            <v>0</v>
          </cell>
          <cell r="I1331">
            <v>0</v>
          </cell>
          <cell r="J1331">
            <v>0</v>
          </cell>
          <cell r="K1331">
            <v>0</v>
          </cell>
          <cell r="L1331">
            <v>0</v>
          </cell>
          <cell r="M1331">
            <v>0</v>
          </cell>
          <cell r="N1331">
            <v>0</v>
          </cell>
          <cell r="O1331">
            <v>0</v>
          </cell>
          <cell r="P1331" t="str">
            <v>Not Licensed</v>
          </cell>
          <cell r="Q1331">
            <v>0</v>
          </cell>
          <cell r="R1331">
            <v>0</v>
          </cell>
        </row>
        <row r="1332">
          <cell r="B1332" t="str">
            <v>492096</v>
          </cell>
          <cell r="C1332" t="str">
            <v>Electronic Equipment Installers and Repairers, Motor Vehicles</v>
          </cell>
          <cell r="D1332">
            <v>0</v>
          </cell>
          <cell r="E1332" t="str">
            <v>Postsecondary non-degree award</v>
          </cell>
          <cell r="F1332" t="str">
            <v>Sub-BA</v>
          </cell>
          <cell r="G1332">
            <v>0</v>
          </cell>
          <cell r="H1332">
            <v>0</v>
          </cell>
          <cell r="I1332">
            <v>0</v>
          </cell>
          <cell r="J1332">
            <v>0</v>
          </cell>
          <cell r="K1332">
            <v>0</v>
          </cell>
          <cell r="L1332">
            <v>0</v>
          </cell>
          <cell r="M1332">
            <v>0</v>
          </cell>
          <cell r="N1332">
            <v>0</v>
          </cell>
          <cell r="O1332">
            <v>0</v>
          </cell>
          <cell r="P1332" t="str">
            <v>Not Licensed</v>
          </cell>
          <cell r="Q1332">
            <v>0</v>
          </cell>
          <cell r="R1332">
            <v>0</v>
          </cell>
        </row>
        <row r="1333">
          <cell r="B1333" t="str">
            <v>492097</v>
          </cell>
          <cell r="C1333" t="str">
            <v>Electronic Home Entertainment Equipment Installers and Repairers</v>
          </cell>
          <cell r="D1333">
            <v>0</v>
          </cell>
          <cell r="E1333" t="str">
            <v>Postsecondary non-degree award</v>
          </cell>
          <cell r="F1333" t="str">
            <v>Sub-BA</v>
          </cell>
          <cell r="G1333">
            <v>0</v>
          </cell>
          <cell r="H1333">
            <v>0</v>
          </cell>
          <cell r="I1333">
            <v>0</v>
          </cell>
          <cell r="J1333">
            <v>0</v>
          </cell>
          <cell r="K1333">
            <v>0</v>
          </cell>
          <cell r="L1333">
            <v>0</v>
          </cell>
          <cell r="M1333">
            <v>0</v>
          </cell>
          <cell r="N1333">
            <v>0</v>
          </cell>
          <cell r="O1333">
            <v>0</v>
          </cell>
          <cell r="P1333" t="str">
            <v>Not Licensed</v>
          </cell>
          <cell r="Q1333">
            <v>0</v>
          </cell>
          <cell r="R1333">
            <v>0</v>
          </cell>
        </row>
        <row r="1334">
          <cell r="B1334" t="str">
            <v>492098</v>
          </cell>
          <cell r="C1334" t="str">
            <v>Security and Fire Alarm Systems Installers</v>
          </cell>
          <cell r="D1334">
            <v>0</v>
          </cell>
          <cell r="E1334" t="str">
            <v>High school diploma or equivalent</v>
          </cell>
          <cell r="F1334" t="str">
            <v>HS and Below</v>
          </cell>
          <cell r="G1334">
            <v>0</v>
          </cell>
          <cell r="H1334">
            <v>0</v>
          </cell>
          <cell r="I1334">
            <v>0</v>
          </cell>
          <cell r="J1334">
            <v>0</v>
          </cell>
          <cell r="K1334">
            <v>0</v>
          </cell>
          <cell r="L1334">
            <v>1</v>
          </cell>
          <cell r="M1334">
            <v>1</v>
          </cell>
          <cell r="N1334">
            <v>0</v>
          </cell>
          <cell r="O1334">
            <v>0</v>
          </cell>
          <cell r="P1334" t="str">
            <v>Not Licensed</v>
          </cell>
          <cell r="Q1334">
            <v>0</v>
          </cell>
          <cell r="R1334">
            <v>0</v>
          </cell>
        </row>
        <row r="1335">
          <cell r="B1335" t="str">
            <v>493011</v>
          </cell>
          <cell r="C1335" t="str">
            <v>Aircraft Mechanics and Service Technicians</v>
          </cell>
          <cell r="D1335">
            <v>0</v>
          </cell>
          <cell r="E1335" t="str">
            <v>Postsecondary non-degree award</v>
          </cell>
          <cell r="F1335" t="str">
            <v>Sub-BA</v>
          </cell>
          <cell r="G1335">
            <v>51764</v>
          </cell>
          <cell r="H1335">
            <v>3</v>
          </cell>
          <cell r="I1335">
            <v>112</v>
          </cell>
          <cell r="J1335">
            <v>9</v>
          </cell>
          <cell r="K1335">
            <v>11</v>
          </cell>
          <cell r="L1335">
            <v>4</v>
          </cell>
          <cell r="M1335">
            <v>8</v>
          </cell>
          <cell r="N1335">
            <v>0</v>
          </cell>
          <cell r="O1335">
            <v>0</v>
          </cell>
          <cell r="P1335" t="str">
            <v>Not Licensed</v>
          </cell>
          <cell r="Q1335">
            <v>0</v>
          </cell>
          <cell r="R1335">
            <v>0</v>
          </cell>
        </row>
        <row r="1336">
          <cell r="B1336" t="str">
            <v>493021</v>
          </cell>
          <cell r="C1336" t="str">
            <v>Automotive Body and Related Repairers</v>
          </cell>
          <cell r="D1336">
            <v>0</v>
          </cell>
          <cell r="E1336" t="str">
            <v>High school diploma or equivalent</v>
          </cell>
          <cell r="F1336" t="str">
            <v>HS and Below</v>
          </cell>
          <cell r="G1336">
            <v>47661</v>
          </cell>
          <cell r="H1336">
            <v>3</v>
          </cell>
          <cell r="I1336">
            <v>152</v>
          </cell>
          <cell r="J1336">
            <v>15</v>
          </cell>
          <cell r="K1336">
            <v>16</v>
          </cell>
          <cell r="L1336">
            <v>0</v>
          </cell>
          <cell r="M1336">
            <v>16</v>
          </cell>
          <cell r="N1336">
            <v>0</v>
          </cell>
          <cell r="O1336">
            <v>0</v>
          </cell>
          <cell r="P1336" t="str">
            <v>Not Licensed</v>
          </cell>
          <cell r="Q1336">
            <v>0</v>
          </cell>
          <cell r="R1336">
            <v>0</v>
          </cell>
        </row>
        <row r="1337">
          <cell r="B1337" t="str">
            <v>493022</v>
          </cell>
          <cell r="C1337" t="str">
            <v>Automotive Glass Installers and Repairers</v>
          </cell>
          <cell r="D1337">
            <v>0</v>
          </cell>
          <cell r="E1337" t="str">
            <v>High school diploma or equivalent</v>
          </cell>
          <cell r="F1337" t="str">
            <v>HS and Below</v>
          </cell>
          <cell r="G1337">
            <v>0</v>
          </cell>
          <cell r="H1337">
            <v>0</v>
          </cell>
          <cell r="I1337">
            <v>0</v>
          </cell>
          <cell r="J1337">
            <v>0</v>
          </cell>
          <cell r="K1337">
            <v>0</v>
          </cell>
          <cell r="L1337">
            <v>4</v>
          </cell>
          <cell r="M1337">
            <v>4</v>
          </cell>
          <cell r="N1337">
            <v>0</v>
          </cell>
          <cell r="O1337">
            <v>0</v>
          </cell>
          <cell r="P1337" t="str">
            <v>Not Licensed</v>
          </cell>
          <cell r="Q1337">
            <v>0</v>
          </cell>
          <cell r="R1337">
            <v>0</v>
          </cell>
        </row>
        <row r="1338">
          <cell r="B1338" t="str">
            <v>493023</v>
          </cell>
          <cell r="C1338" t="str">
            <v>Automotive Service Technicians and Mechanics</v>
          </cell>
          <cell r="D1338" t="str">
            <v>Auto Mechanic Technician</v>
          </cell>
          <cell r="E1338" t="str">
            <v>Postsecondary non-degree award</v>
          </cell>
          <cell r="F1338" t="str">
            <v>Sub-BA</v>
          </cell>
          <cell r="G1338">
            <v>46945</v>
          </cell>
          <cell r="H1338">
            <v>4</v>
          </cell>
          <cell r="I1338">
            <v>749</v>
          </cell>
          <cell r="J1338">
            <v>67</v>
          </cell>
          <cell r="K1338">
            <v>73</v>
          </cell>
          <cell r="L1338">
            <v>57</v>
          </cell>
          <cell r="M1338">
            <v>66</v>
          </cell>
          <cell r="N1338">
            <v>0</v>
          </cell>
          <cell r="O1338">
            <v>0</v>
          </cell>
          <cell r="P1338" t="str">
            <v>Not Licensed</v>
          </cell>
          <cell r="Q1338">
            <v>0</v>
          </cell>
          <cell r="R1338">
            <v>0</v>
          </cell>
        </row>
        <row r="1339">
          <cell r="B1339" t="str">
            <v>493031</v>
          </cell>
          <cell r="C1339" t="str">
            <v>Bus and Truck Mechanics and Diesel Engine Specialists</v>
          </cell>
          <cell r="D1339" t="str">
            <v>Diesel Mechanic Technician</v>
          </cell>
          <cell r="E1339" t="str">
            <v>High school diploma or equivalent</v>
          </cell>
          <cell r="F1339" t="str">
            <v>HS and Below</v>
          </cell>
          <cell r="G1339">
            <v>56409</v>
          </cell>
          <cell r="H1339">
            <v>4</v>
          </cell>
          <cell r="I1339">
            <v>248</v>
          </cell>
          <cell r="J1339">
            <v>24</v>
          </cell>
          <cell r="K1339">
            <v>25</v>
          </cell>
          <cell r="L1339">
            <v>16</v>
          </cell>
          <cell r="M1339">
            <v>22</v>
          </cell>
          <cell r="N1339">
            <v>0</v>
          </cell>
          <cell r="O1339">
            <v>0</v>
          </cell>
          <cell r="P1339" t="str">
            <v>Not Licensed</v>
          </cell>
          <cell r="Q1339">
            <v>0</v>
          </cell>
          <cell r="R1339">
            <v>0</v>
          </cell>
        </row>
        <row r="1340">
          <cell r="B1340" t="str">
            <v>493041</v>
          </cell>
          <cell r="C1340" t="str">
            <v>Farm Equipment Mechanics and Service Technicians</v>
          </cell>
          <cell r="D1340">
            <v>0</v>
          </cell>
          <cell r="E1340" t="str">
            <v>High school diploma or equivalent</v>
          </cell>
          <cell r="F1340" t="str">
            <v>HS and Below</v>
          </cell>
          <cell r="G1340">
            <v>0</v>
          </cell>
          <cell r="H1340">
            <v>0</v>
          </cell>
          <cell r="I1340">
            <v>0</v>
          </cell>
          <cell r="J1340">
            <v>0</v>
          </cell>
          <cell r="K1340">
            <v>0</v>
          </cell>
          <cell r="L1340">
            <v>0</v>
          </cell>
          <cell r="M1340">
            <v>0</v>
          </cell>
          <cell r="N1340">
            <v>0</v>
          </cell>
          <cell r="O1340">
            <v>0</v>
          </cell>
          <cell r="P1340" t="str">
            <v>Not Licensed</v>
          </cell>
          <cell r="Q1340">
            <v>0</v>
          </cell>
          <cell r="R1340">
            <v>0</v>
          </cell>
        </row>
        <row r="1341">
          <cell r="B1341" t="str">
            <v>493042</v>
          </cell>
          <cell r="C1341" t="str">
            <v>Mobile Heavy Equipment Mechanics, Except Engines</v>
          </cell>
          <cell r="D1341">
            <v>0</v>
          </cell>
          <cell r="E1341" t="str">
            <v>High school diploma or equivalent</v>
          </cell>
          <cell r="F1341" t="str">
            <v>HS and Below</v>
          </cell>
          <cell r="G1341">
            <v>48849</v>
          </cell>
          <cell r="H1341">
            <v>0</v>
          </cell>
          <cell r="I1341">
            <v>0</v>
          </cell>
          <cell r="J1341">
            <v>0</v>
          </cell>
          <cell r="K1341">
            <v>0</v>
          </cell>
          <cell r="L1341">
            <v>6</v>
          </cell>
          <cell r="M1341">
            <v>6</v>
          </cell>
          <cell r="N1341">
            <v>0</v>
          </cell>
          <cell r="O1341">
            <v>0</v>
          </cell>
          <cell r="P1341" t="str">
            <v>Not Licensed</v>
          </cell>
          <cell r="Q1341">
            <v>0</v>
          </cell>
          <cell r="R1341">
            <v>0</v>
          </cell>
        </row>
        <row r="1342">
          <cell r="B1342" t="str">
            <v>493043</v>
          </cell>
          <cell r="C1342" t="str">
            <v>Rail Car Repairers</v>
          </cell>
          <cell r="D1342">
            <v>0</v>
          </cell>
          <cell r="E1342" t="str">
            <v>High school diploma or equivalent</v>
          </cell>
          <cell r="F1342" t="str">
            <v>HS and Below</v>
          </cell>
          <cell r="G1342">
            <v>0</v>
          </cell>
          <cell r="H1342">
            <v>0</v>
          </cell>
          <cell r="I1342">
            <v>0</v>
          </cell>
          <cell r="J1342">
            <v>0</v>
          </cell>
          <cell r="K1342">
            <v>0</v>
          </cell>
          <cell r="L1342">
            <v>0</v>
          </cell>
          <cell r="M1342">
            <v>0</v>
          </cell>
          <cell r="N1342">
            <v>0</v>
          </cell>
          <cell r="O1342">
            <v>0</v>
          </cell>
          <cell r="P1342" t="str">
            <v>Not Licensed</v>
          </cell>
          <cell r="Q1342">
            <v>0</v>
          </cell>
          <cell r="R1342">
            <v>0</v>
          </cell>
        </row>
        <row r="1343">
          <cell r="B1343" t="str">
            <v>493051</v>
          </cell>
          <cell r="C1343" t="str">
            <v>Motorboat Mechanics and Service Technicians</v>
          </cell>
          <cell r="D1343">
            <v>0</v>
          </cell>
          <cell r="E1343" t="str">
            <v>High school diploma or equivalent</v>
          </cell>
          <cell r="F1343" t="str">
            <v>HS and Below</v>
          </cell>
          <cell r="G1343">
            <v>50624</v>
          </cell>
          <cell r="H1343">
            <v>3</v>
          </cell>
          <cell r="I1343">
            <v>198</v>
          </cell>
          <cell r="J1343">
            <v>20</v>
          </cell>
          <cell r="K1343">
            <v>22</v>
          </cell>
          <cell r="L1343">
            <v>0</v>
          </cell>
          <cell r="M1343">
            <v>21</v>
          </cell>
          <cell r="N1343">
            <v>211</v>
          </cell>
          <cell r="O1343">
            <v>0</v>
          </cell>
          <cell r="P1343" t="str">
            <v>Not Licensed</v>
          </cell>
          <cell r="Q1343">
            <v>0</v>
          </cell>
          <cell r="R1343">
            <v>0</v>
          </cell>
        </row>
        <row r="1344">
          <cell r="B1344" t="str">
            <v>493052</v>
          </cell>
          <cell r="C1344" t="str">
            <v>Motorcycle Mechanics</v>
          </cell>
          <cell r="D1344">
            <v>0</v>
          </cell>
          <cell r="E1344" t="str">
            <v>Postsecondary non-degree award</v>
          </cell>
          <cell r="F1344" t="str">
            <v>Sub-BA</v>
          </cell>
          <cell r="G1344">
            <v>0</v>
          </cell>
          <cell r="H1344">
            <v>0</v>
          </cell>
          <cell r="I1344">
            <v>0</v>
          </cell>
          <cell r="J1344">
            <v>0</v>
          </cell>
          <cell r="K1344">
            <v>0</v>
          </cell>
          <cell r="L1344">
            <v>0</v>
          </cell>
          <cell r="M1344">
            <v>0</v>
          </cell>
          <cell r="N1344">
            <v>0</v>
          </cell>
          <cell r="O1344">
            <v>0</v>
          </cell>
          <cell r="P1344" t="str">
            <v>Not Licensed</v>
          </cell>
          <cell r="Q1344">
            <v>0</v>
          </cell>
          <cell r="R1344">
            <v>0</v>
          </cell>
        </row>
        <row r="1345">
          <cell r="B1345" t="str">
            <v>493053</v>
          </cell>
          <cell r="C1345" t="str">
            <v>Outdoor Power Equipment and Other Small Engine Mechanics</v>
          </cell>
          <cell r="D1345">
            <v>0</v>
          </cell>
          <cell r="E1345" t="str">
            <v>High school diploma or equivalent</v>
          </cell>
          <cell r="F1345" t="str">
            <v>HS and Below</v>
          </cell>
          <cell r="G1345">
            <v>59212</v>
          </cell>
          <cell r="H1345">
            <v>0</v>
          </cell>
          <cell r="I1345">
            <v>0</v>
          </cell>
          <cell r="J1345">
            <v>0</v>
          </cell>
          <cell r="K1345">
            <v>0</v>
          </cell>
          <cell r="L1345">
            <v>1</v>
          </cell>
          <cell r="M1345">
            <v>1</v>
          </cell>
          <cell r="N1345">
            <v>0</v>
          </cell>
          <cell r="O1345">
            <v>0</v>
          </cell>
          <cell r="P1345" t="str">
            <v>Not Licensed</v>
          </cell>
          <cell r="Q1345">
            <v>0</v>
          </cell>
          <cell r="R1345">
            <v>0</v>
          </cell>
        </row>
        <row r="1346">
          <cell r="B1346" t="str">
            <v>493091</v>
          </cell>
          <cell r="C1346" t="str">
            <v>Bicycle Repairers</v>
          </cell>
          <cell r="D1346">
            <v>0</v>
          </cell>
          <cell r="E1346" t="str">
            <v>High school diploma or equivalent</v>
          </cell>
          <cell r="F1346" t="str">
            <v>HS and Below</v>
          </cell>
          <cell r="G1346">
            <v>29907</v>
          </cell>
          <cell r="H1346">
            <v>0</v>
          </cell>
          <cell r="I1346">
            <v>0</v>
          </cell>
          <cell r="J1346">
            <v>0</v>
          </cell>
          <cell r="K1346">
            <v>0</v>
          </cell>
          <cell r="L1346">
            <v>0</v>
          </cell>
          <cell r="M1346">
            <v>0</v>
          </cell>
          <cell r="N1346">
            <v>0</v>
          </cell>
          <cell r="O1346">
            <v>0</v>
          </cell>
          <cell r="P1346" t="str">
            <v>Not Licensed</v>
          </cell>
          <cell r="Q1346">
            <v>0</v>
          </cell>
          <cell r="R1346">
            <v>0</v>
          </cell>
        </row>
        <row r="1347">
          <cell r="B1347" t="str">
            <v>493092</v>
          </cell>
          <cell r="C1347" t="str">
            <v>Recreational Vehicle Service Technicians</v>
          </cell>
          <cell r="D1347">
            <v>0</v>
          </cell>
          <cell r="E1347" t="str">
            <v>High school diploma or equivalent</v>
          </cell>
          <cell r="F1347" t="str">
            <v>HS and Below</v>
          </cell>
          <cell r="G1347">
            <v>0</v>
          </cell>
          <cell r="H1347">
            <v>0</v>
          </cell>
          <cell r="I1347">
            <v>0</v>
          </cell>
          <cell r="J1347">
            <v>0</v>
          </cell>
          <cell r="K1347">
            <v>0</v>
          </cell>
          <cell r="L1347">
            <v>0</v>
          </cell>
          <cell r="M1347">
            <v>0</v>
          </cell>
          <cell r="N1347">
            <v>0</v>
          </cell>
          <cell r="O1347">
            <v>0</v>
          </cell>
          <cell r="P1347" t="str">
            <v>Not Licensed</v>
          </cell>
          <cell r="Q1347">
            <v>0</v>
          </cell>
          <cell r="R1347">
            <v>0</v>
          </cell>
        </row>
        <row r="1348">
          <cell r="B1348" t="str">
            <v>493093</v>
          </cell>
          <cell r="C1348" t="str">
            <v>Tire Repairers and Changers</v>
          </cell>
          <cell r="D1348">
            <v>0</v>
          </cell>
          <cell r="E1348" t="str">
            <v>High school diploma or equivalent</v>
          </cell>
          <cell r="F1348" t="str">
            <v>HS and Below</v>
          </cell>
          <cell r="G1348">
            <v>0</v>
          </cell>
          <cell r="H1348">
            <v>0</v>
          </cell>
          <cell r="I1348">
            <v>0</v>
          </cell>
          <cell r="J1348">
            <v>0</v>
          </cell>
          <cell r="K1348">
            <v>0</v>
          </cell>
          <cell r="L1348">
            <v>0</v>
          </cell>
          <cell r="M1348">
            <v>0</v>
          </cell>
          <cell r="N1348">
            <v>0</v>
          </cell>
          <cell r="O1348">
            <v>0</v>
          </cell>
          <cell r="P1348" t="str">
            <v>Not Licensed</v>
          </cell>
          <cell r="Q1348">
            <v>0</v>
          </cell>
          <cell r="R1348">
            <v>0</v>
          </cell>
        </row>
        <row r="1349">
          <cell r="B1349" t="str">
            <v>499011</v>
          </cell>
          <cell r="C1349" t="str">
            <v>Mechanical Door Repairers</v>
          </cell>
          <cell r="D1349">
            <v>0</v>
          </cell>
          <cell r="E1349" t="str">
            <v>High school diploma or equivalent</v>
          </cell>
          <cell r="F1349" t="str">
            <v>HS and Below</v>
          </cell>
          <cell r="G1349">
            <v>0</v>
          </cell>
          <cell r="H1349">
            <v>0</v>
          </cell>
          <cell r="I1349">
            <v>0</v>
          </cell>
          <cell r="J1349">
            <v>0</v>
          </cell>
          <cell r="K1349">
            <v>0</v>
          </cell>
          <cell r="L1349">
            <v>0</v>
          </cell>
          <cell r="M1349">
            <v>0</v>
          </cell>
          <cell r="N1349">
            <v>0</v>
          </cell>
          <cell r="O1349">
            <v>0</v>
          </cell>
          <cell r="P1349" t="str">
            <v>Not Licensed</v>
          </cell>
          <cell r="Q1349">
            <v>0</v>
          </cell>
          <cell r="R1349">
            <v>0</v>
          </cell>
        </row>
        <row r="1350">
          <cell r="B1350" t="str">
            <v>499012</v>
          </cell>
          <cell r="C1350" t="str">
            <v>Control and Valve Installers and Repairers, Except Mechanical Door</v>
          </cell>
          <cell r="D1350">
            <v>0</v>
          </cell>
          <cell r="E1350" t="str">
            <v>High school diploma or equivalent</v>
          </cell>
          <cell r="F1350" t="str">
            <v>HS and Below</v>
          </cell>
          <cell r="G1350">
            <v>0</v>
          </cell>
          <cell r="H1350">
            <v>0</v>
          </cell>
          <cell r="I1350">
            <v>0</v>
          </cell>
          <cell r="J1350">
            <v>0</v>
          </cell>
          <cell r="K1350">
            <v>0</v>
          </cell>
          <cell r="L1350">
            <v>0</v>
          </cell>
          <cell r="M1350">
            <v>0</v>
          </cell>
          <cell r="N1350">
            <v>0</v>
          </cell>
          <cell r="O1350">
            <v>0</v>
          </cell>
          <cell r="P1350" t="str">
            <v>Not Licensed</v>
          </cell>
          <cell r="Q1350">
            <v>0</v>
          </cell>
          <cell r="R1350">
            <v>0</v>
          </cell>
        </row>
        <row r="1351">
          <cell r="B1351" t="str">
            <v>499021</v>
          </cell>
          <cell r="C1351" t="str">
            <v>Heating, Air Conditioning, and Refrigeration Mechanics and Installers</v>
          </cell>
          <cell r="D1351" t="str">
            <v>HVAC Technician</v>
          </cell>
          <cell r="E1351" t="str">
            <v>Postsecondary non-degree award</v>
          </cell>
          <cell r="F1351" t="str">
            <v>Sub-BA</v>
          </cell>
          <cell r="G1351">
            <v>60475</v>
          </cell>
          <cell r="H1351">
            <v>4</v>
          </cell>
          <cell r="I1351">
            <v>529</v>
          </cell>
          <cell r="J1351">
            <v>49</v>
          </cell>
          <cell r="K1351">
            <v>68</v>
          </cell>
          <cell r="L1351">
            <v>20</v>
          </cell>
          <cell r="M1351">
            <v>46</v>
          </cell>
          <cell r="N1351">
            <v>48</v>
          </cell>
          <cell r="O1351">
            <v>0</v>
          </cell>
          <cell r="P1351" t="str">
            <v>Not Licensed</v>
          </cell>
          <cell r="Q1351">
            <v>0</v>
          </cell>
          <cell r="R1351">
            <v>0</v>
          </cell>
        </row>
        <row r="1352">
          <cell r="B1352" t="str">
            <v>499031</v>
          </cell>
          <cell r="C1352" t="str">
            <v>Home Appliance Repairers</v>
          </cell>
          <cell r="D1352">
            <v>0</v>
          </cell>
          <cell r="E1352" t="str">
            <v>High school diploma or equivalent</v>
          </cell>
          <cell r="F1352" t="str">
            <v>HS and Below</v>
          </cell>
          <cell r="G1352">
            <v>49856</v>
          </cell>
          <cell r="H1352">
            <v>0</v>
          </cell>
          <cell r="I1352">
            <v>0</v>
          </cell>
          <cell r="J1352">
            <v>0</v>
          </cell>
          <cell r="K1352">
            <v>0</v>
          </cell>
          <cell r="L1352">
            <v>5</v>
          </cell>
          <cell r="M1352">
            <v>5</v>
          </cell>
          <cell r="N1352">
            <v>0</v>
          </cell>
          <cell r="O1352">
            <v>0</v>
          </cell>
          <cell r="P1352" t="str">
            <v>Not Licensed</v>
          </cell>
          <cell r="Q1352">
            <v>0</v>
          </cell>
          <cell r="R1352">
            <v>0</v>
          </cell>
        </row>
        <row r="1353">
          <cell r="B1353" t="str">
            <v>499041</v>
          </cell>
          <cell r="C1353" t="str">
            <v>Industrial Machinery Mechanics</v>
          </cell>
          <cell r="D1353" t="str">
            <v>Advanced Manufacturing Technician</v>
          </cell>
          <cell r="E1353" t="str">
            <v>High school diploma or equivalent</v>
          </cell>
          <cell r="F1353" t="str">
            <v>HS and Below</v>
          </cell>
          <cell r="G1353">
            <v>48779</v>
          </cell>
          <cell r="H1353">
            <v>0</v>
          </cell>
          <cell r="I1353">
            <v>0</v>
          </cell>
          <cell r="J1353">
            <v>0</v>
          </cell>
          <cell r="K1353">
            <v>0</v>
          </cell>
          <cell r="L1353">
            <v>1</v>
          </cell>
          <cell r="M1353">
            <v>1</v>
          </cell>
          <cell r="N1353">
            <v>0</v>
          </cell>
          <cell r="O1353">
            <v>0</v>
          </cell>
          <cell r="P1353" t="str">
            <v>Not Licensed</v>
          </cell>
          <cell r="Q1353">
            <v>0</v>
          </cell>
          <cell r="R1353">
            <v>0</v>
          </cell>
        </row>
        <row r="1354">
          <cell r="B1354" t="str">
            <v>499043</v>
          </cell>
          <cell r="C1354" t="str">
            <v>Maintenance Workers, Machinery</v>
          </cell>
          <cell r="D1354">
            <v>0</v>
          </cell>
          <cell r="E1354" t="str">
            <v>High school diploma or equivalent</v>
          </cell>
          <cell r="F1354" t="str">
            <v>HS and Below</v>
          </cell>
          <cell r="G1354">
            <v>0</v>
          </cell>
          <cell r="H1354">
            <v>0</v>
          </cell>
          <cell r="I1354">
            <v>0</v>
          </cell>
          <cell r="J1354">
            <v>0</v>
          </cell>
          <cell r="K1354">
            <v>0</v>
          </cell>
          <cell r="L1354">
            <v>4</v>
          </cell>
          <cell r="M1354">
            <v>4</v>
          </cell>
          <cell r="N1354">
            <v>0</v>
          </cell>
          <cell r="O1354">
            <v>0</v>
          </cell>
          <cell r="P1354" t="str">
            <v>Not Licensed</v>
          </cell>
          <cell r="Q1354">
            <v>0</v>
          </cell>
          <cell r="R1354">
            <v>0</v>
          </cell>
        </row>
        <row r="1355">
          <cell r="B1355" t="str">
            <v>499044</v>
          </cell>
          <cell r="C1355" t="str">
            <v>Millwrights</v>
          </cell>
          <cell r="D1355">
            <v>0</v>
          </cell>
          <cell r="E1355" t="str">
            <v>High school diploma or equivalent</v>
          </cell>
          <cell r="F1355" t="str">
            <v>HS and Below</v>
          </cell>
          <cell r="G1355">
            <v>0</v>
          </cell>
          <cell r="H1355">
            <v>0</v>
          </cell>
          <cell r="I1355">
            <v>0</v>
          </cell>
          <cell r="J1355">
            <v>0</v>
          </cell>
          <cell r="K1355">
            <v>0</v>
          </cell>
          <cell r="L1355">
            <v>1</v>
          </cell>
          <cell r="M1355">
            <v>1</v>
          </cell>
          <cell r="N1355">
            <v>0</v>
          </cell>
          <cell r="O1355">
            <v>0</v>
          </cell>
          <cell r="P1355" t="str">
            <v>Not Licensed</v>
          </cell>
          <cell r="Q1355">
            <v>0</v>
          </cell>
          <cell r="R1355">
            <v>0</v>
          </cell>
        </row>
        <row r="1356">
          <cell r="B1356" t="str">
            <v>499045</v>
          </cell>
          <cell r="C1356" t="str">
            <v>Refractory Materials Repairers, Except Brickmasons</v>
          </cell>
          <cell r="D1356">
            <v>0</v>
          </cell>
          <cell r="E1356">
            <v>0</v>
          </cell>
          <cell r="F1356">
            <v>0</v>
          </cell>
          <cell r="G1356">
            <v>0</v>
          </cell>
          <cell r="H1356">
            <v>0</v>
          </cell>
          <cell r="I1356">
            <v>0</v>
          </cell>
          <cell r="J1356">
            <v>0</v>
          </cell>
          <cell r="K1356">
            <v>0</v>
          </cell>
          <cell r="L1356">
            <v>0</v>
          </cell>
          <cell r="M1356">
            <v>0</v>
          </cell>
          <cell r="N1356">
            <v>0</v>
          </cell>
          <cell r="O1356">
            <v>0</v>
          </cell>
          <cell r="P1356" t="str">
            <v>Not Licensed</v>
          </cell>
          <cell r="Q1356">
            <v>0</v>
          </cell>
          <cell r="R1356">
            <v>0</v>
          </cell>
        </row>
        <row r="1357">
          <cell r="B1357" t="str">
            <v>499051</v>
          </cell>
          <cell r="C1357" t="str">
            <v>Electrical Power-Line Installers and Repairers</v>
          </cell>
          <cell r="D1357">
            <v>0</v>
          </cell>
          <cell r="E1357" t="str">
            <v>High school diploma or equivalent</v>
          </cell>
          <cell r="F1357" t="str">
            <v>HS and Below</v>
          </cell>
          <cell r="G1357">
            <v>91110</v>
          </cell>
          <cell r="H1357">
            <v>4</v>
          </cell>
          <cell r="I1357">
            <v>165</v>
          </cell>
          <cell r="J1357">
            <v>12</v>
          </cell>
          <cell r="K1357">
            <v>16</v>
          </cell>
          <cell r="L1357">
            <v>6</v>
          </cell>
          <cell r="M1357">
            <v>11</v>
          </cell>
          <cell r="N1357">
            <v>0</v>
          </cell>
          <cell r="O1357">
            <v>0</v>
          </cell>
          <cell r="P1357" t="str">
            <v>Not Licensed</v>
          </cell>
          <cell r="Q1357">
            <v>0</v>
          </cell>
          <cell r="R1357">
            <v>0</v>
          </cell>
        </row>
        <row r="1358">
          <cell r="B1358" t="str">
            <v>499052</v>
          </cell>
          <cell r="C1358" t="str">
            <v>Telecommunications Line Installers and Repairers</v>
          </cell>
          <cell r="D1358">
            <v>0</v>
          </cell>
          <cell r="E1358" t="str">
            <v>High school diploma or equivalent</v>
          </cell>
          <cell r="F1358" t="str">
            <v>HS and Below</v>
          </cell>
          <cell r="G1358">
            <v>82107</v>
          </cell>
          <cell r="H1358">
            <v>0</v>
          </cell>
          <cell r="I1358">
            <v>0</v>
          </cell>
          <cell r="J1358">
            <v>0</v>
          </cell>
          <cell r="K1358">
            <v>0</v>
          </cell>
          <cell r="L1358">
            <v>1</v>
          </cell>
          <cell r="M1358">
            <v>1</v>
          </cell>
          <cell r="N1358">
            <v>0</v>
          </cell>
          <cell r="O1358">
            <v>0</v>
          </cell>
          <cell r="P1358" t="str">
            <v>Not Licensed</v>
          </cell>
          <cell r="Q1358">
            <v>0</v>
          </cell>
          <cell r="R1358">
            <v>0</v>
          </cell>
        </row>
        <row r="1359">
          <cell r="B1359" t="str">
            <v>499061</v>
          </cell>
          <cell r="C1359" t="str">
            <v>Camera and Photographic Equipment Repairers</v>
          </cell>
          <cell r="D1359">
            <v>0</v>
          </cell>
          <cell r="E1359">
            <v>0</v>
          </cell>
          <cell r="F1359">
            <v>0</v>
          </cell>
          <cell r="G1359">
            <v>0</v>
          </cell>
          <cell r="H1359">
            <v>0</v>
          </cell>
          <cell r="I1359">
            <v>0</v>
          </cell>
          <cell r="J1359">
            <v>0</v>
          </cell>
          <cell r="K1359">
            <v>0</v>
          </cell>
          <cell r="L1359">
            <v>0</v>
          </cell>
          <cell r="M1359">
            <v>0</v>
          </cell>
          <cell r="N1359">
            <v>0</v>
          </cell>
          <cell r="O1359">
            <v>0</v>
          </cell>
          <cell r="P1359" t="str">
            <v>Not Licensed</v>
          </cell>
          <cell r="Q1359">
            <v>0</v>
          </cell>
          <cell r="R1359">
            <v>0</v>
          </cell>
        </row>
        <row r="1360">
          <cell r="B1360" t="str">
            <v>499062</v>
          </cell>
          <cell r="C1360" t="str">
            <v>Medical Equipment Repairers</v>
          </cell>
          <cell r="D1360">
            <v>0</v>
          </cell>
          <cell r="E1360" t="str">
            <v>Associate's degree</v>
          </cell>
          <cell r="F1360" t="str">
            <v>Sub-BA</v>
          </cell>
          <cell r="G1360">
            <v>0</v>
          </cell>
          <cell r="H1360">
            <v>0</v>
          </cell>
          <cell r="I1360">
            <v>0</v>
          </cell>
          <cell r="J1360">
            <v>0</v>
          </cell>
          <cell r="K1360">
            <v>0</v>
          </cell>
          <cell r="L1360">
            <v>3</v>
          </cell>
          <cell r="M1360">
            <v>3</v>
          </cell>
          <cell r="N1360">
            <v>0</v>
          </cell>
          <cell r="O1360">
            <v>0</v>
          </cell>
          <cell r="P1360" t="str">
            <v>Not Licensed</v>
          </cell>
          <cell r="Q1360">
            <v>0</v>
          </cell>
          <cell r="R1360">
            <v>0</v>
          </cell>
        </row>
        <row r="1361">
          <cell r="B1361" t="str">
            <v>499063</v>
          </cell>
          <cell r="C1361" t="str">
            <v>Musical Instrument Repairers and Tuners</v>
          </cell>
          <cell r="D1361">
            <v>0</v>
          </cell>
          <cell r="E1361" t="str">
            <v>High school diploma or equivalent</v>
          </cell>
          <cell r="F1361" t="str">
            <v>HS and Below</v>
          </cell>
          <cell r="G1361">
            <v>0</v>
          </cell>
          <cell r="H1361">
            <v>0</v>
          </cell>
          <cell r="I1361">
            <v>0</v>
          </cell>
          <cell r="J1361">
            <v>0</v>
          </cell>
          <cell r="K1361">
            <v>0</v>
          </cell>
          <cell r="L1361">
            <v>1</v>
          </cell>
          <cell r="M1361">
            <v>1</v>
          </cell>
          <cell r="N1361">
            <v>0</v>
          </cell>
          <cell r="O1361">
            <v>0</v>
          </cell>
          <cell r="P1361" t="str">
            <v>Not Licensed</v>
          </cell>
          <cell r="Q1361">
            <v>0</v>
          </cell>
          <cell r="R1361">
            <v>0</v>
          </cell>
        </row>
        <row r="1362">
          <cell r="B1362" t="str">
            <v>499064</v>
          </cell>
          <cell r="C1362" t="str">
            <v>Watch Repairers</v>
          </cell>
          <cell r="D1362">
            <v>0</v>
          </cell>
          <cell r="E1362">
            <v>0</v>
          </cell>
          <cell r="F1362">
            <v>0</v>
          </cell>
          <cell r="G1362">
            <v>0</v>
          </cell>
          <cell r="H1362">
            <v>0</v>
          </cell>
          <cell r="I1362">
            <v>0</v>
          </cell>
          <cell r="J1362">
            <v>0</v>
          </cell>
          <cell r="K1362">
            <v>0</v>
          </cell>
          <cell r="L1362">
            <v>0</v>
          </cell>
          <cell r="M1362">
            <v>0</v>
          </cell>
          <cell r="N1362">
            <v>0</v>
          </cell>
          <cell r="O1362">
            <v>0</v>
          </cell>
          <cell r="P1362" t="str">
            <v>Not Licensed</v>
          </cell>
          <cell r="Q1362">
            <v>0</v>
          </cell>
          <cell r="R1362">
            <v>0</v>
          </cell>
        </row>
        <row r="1363">
          <cell r="B1363" t="str">
            <v>499071</v>
          </cell>
          <cell r="C1363" t="str">
            <v>Maintenance and Repair Workers, General</v>
          </cell>
          <cell r="D1363" t="str">
            <v>Building and Maintenance Technician</v>
          </cell>
          <cell r="E1363" t="str">
            <v>High school diploma or equivalent</v>
          </cell>
          <cell r="F1363" t="str">
            <v>HS and Below</v>
          </cell>
          <cell r="G1363">
            <v>43447</v>
          </cell>
          <cell r="H1363">
            <v>4</v>
          </cell>
          <cell r="I1363">
            <v>1033</v>
          </cell>
          <cell r="J1363">
            <v>99</v>
          </cell>
          <cell r="K1363">
            <v>111</v>
          </cell>
          <cell r="L1363">
            <v>112</v>
          </cell>
          <cell r="M1363">
            <v>107</v>
          </cell>
          <cell r="N1363">
            <v>0</v>
          </cell>
          <cell r="O1363">
            <v>0</v>
          </cell>
          <cell r="P1363" t="str">
            <v>Not Licensed</v>
          </cell>
          <cell r="Q1363">
            <v>0</v>
          </cell>
          <cell r="R1363">
            <v>0</v>
          </cell>
        </row>
        <row r="1364">
          <cell r="B1364" t="str">
            <v>499081</v>
          </cell>
          <cell r="C1364" t="str">
            <v>Wind Turbine Service Technicians</v>
          </cell>
          <cell r="D1364">
            <v>0</v>
          </cell>
          <cell r="E1364">
            <v>0</v>
          </cell>
          <cell r="F1364">
            <v>0</v>
          </cell>
          <cell r="G1364">
            <v>0</v>
          </cell>
          <cell r="H1364">
            <v>0</v>
          </cell>
          <cell r="I1364">
            <v>0</v>
          </cell>
          <cell r="J1364">
            <v>0</v>
          </cell>
          <cell r="K1364">
            <v>0</v>
          </cell>
          <cell r="L1364">
            <v>0</v>
          </cell>
          <cell r="M1364">
            <v>0</v>
          </cell>
          <cell r="N1364">
            <v>0</v>
          </cell>
          <cell r="O1364">
            <v>0</v>
          </cell>
          <cell r="P1364" t="str">
            <v>Not Licensed</v>
          </cell>
          <cell r="Q1364">
            <v>0</v>
          </cell>
          <cell r="R1364">
            <v>0</v>
          </cell>
        </row>
        <row r="1365">
          <cell r="B1365" t="str">
            <v>499091</v>
          </cell>
          <cell r="C1365" t="str">
            <v>Coin, Vending, and Amusement Machine Servicers and Repairers</v>
          </cell>
          <cell r="D1365">
            <v>0</v>
          </cell>
          <cell r="E1365" t="str">
            <v>High school diploma or equivalent</v>
          </cell>
          <cell r="F1365" t="str">
            <v>HS and Below</v>
          </cell>
          <cell r="G1365">
            <v>0</v>
          </cell>
          <cell r="H1365">
            <v>0</v>
          </cell>
          <cell r="I1365">
            <v>0</v>
          </cell>
          <cell r="J1365">
            <v>0</v>
          </cell>
          <cell r="K1365">
            <v>0</v>
          </cell>
          <cell r="L1365">
            <v>0</v>
          </cell>
          <cell r="M1365">
            <v>0</v>
          </cell>
          <cell r="N1365">
            <v>0</v>
          </cell>
          <cell r="O1365">
            <v>0</v>
          </cell>
          <cell r="P1365" t="str">
            <v>Not Licensed</v>
          </cell>
          <cell r="Q1365">
            <v>0</v>
          </cell>
          <cell r="R1365">
            <v>0</v>
          </cell>
        </row>
        <row r="1366">
          <cell r="B1366" t="str">
            <v>499092</v>
          </cell>
          <cell r="C1366" t="str">
            <v>Commercial Divers</v>
          </cell>
          <cell r="D1366">
            <v>0</v>
          </cell>
          <cell r="E1366">
            <v>0</v>
          </cell>
          <cell r="F1366">
            <v>0</v>
          </cell>
          <cell r="G1366">
            <v>0</v>
          </cell>
          <cell r="H1366">
            <v>0</v>
          </cell>
          <cell r="I1366">
            <v>0</v>
          </cell>
          <cell r="J1366">
            <v>0</v>
          </cell>
          <cell r="K1366">
            <v>0</v>
          </cell>
          <cell r="L1366">
            <v>0</v>
          </cell>
          <cell r="M1366">
            <v>0</v>
          </cell>
          <cell r="N1366">
            <v>0</v>
          </cell>
          <cell r="O1366">
            <v>0</v>
          </cell>
          <cell r="P1366" t="str">
            <v>Not Licensed</v>
          </cell>
          <cell r="Q1366">
            <v>0</v>
          </cell>
          <cell r="R1366">
            <v>0</v>
          </cell>
        </row>
        <row r="1367">
          <cell r="B1367" t="str">
            <v>499093</v>
          </cell>
          <cell r="C1367" t="str">
            <v>Fabric Menders, Except Garment</v>
          </cell>
          <cell r="D1367">
            <v>0</v>
          </cell>
          <cell r="E1367">
            <v>0</v>
          </cell>
          <cell r="F1367">
            <v>0</v>
          </cell>
          <cell r="G1367">
            <v>0</v>
          </cell>
          <cell r="H1367">
            <v>0</v>
          </cell>
          <cell r="I1367">
            <v>0</v>
          </cell>
          <cell r="J1367">
            <v>0</v>
          </cell>
          <cell r="K1367">
            <v>0</v>
          </cell>
          <cell r="L1367">
            <v>0</v>
          </cell>
          <cell r="M1367">
            <v>0</v>
          </cell>
          <cell r="N1367">
            <v>0</v>
          </cell>
          <cell r="O1367">
            <v>0</v>
          </cell>
          <cell r="P1367" t="str">
            <v>Not Licensed</v>
          </cell>
          <cell r="Q1367">
            <v>0</v>
          </cell>
          <cell r="R1367">
            <v>0</v>
          </cell>
        </row>
        <row r="1368">
          <cell r="B1368" t="str">
            <v>499094</v>
          </cell>
          <cell r="C1368" t="str">
            <v>Locksmiths and Safe Repairers</v>
          </cell>
          <cell r="D1368">
            <v>0</v>
          </cell>
          <cell r="E1368" t="str">
            <v>High school diploma or equivalent</v>
          </cell>
          <cell r="F1368" t="str">
            <v>HS and Below</v>
          </cell>
          <cell r="G1368">
            <v>0</v>
          </cell>
          <cell r="H1368">
            <v>0</v>
          </cell>
          <cell r="I1368">
            <v>0</v>
          </cell>
          <cell r="J1368">
            <v>0</v>
          </cell>
          <cell r="K1368">
            <v>0</v>
          </cell>
          <cell r="L1368">
            <v>0</v>
          </cell>
          <cell r="M1368">
            <v>0</v>
          </cell>
          <cell r="N1368">
            <v>0</v>
          </cell>
          <cell r="O1368">
            <v>0</v>
          </cell>
          <cell r="P1368" t="str">
            <v>Not Licensed</v>
          </cell>
          <cell r="Q1368">
            <v>0</v>
          </cell>
          <cell r="R1368">
            <v>0</v>
          </cell>
        </row>
        <row r="1369">
          <cell r="B1369" t="str">
            <v>499095</v>
          </cell>
          <cell r="C1369" t="str">
            <v>Manufactured Building and Mobile Home Installers</v>
          </cell>
          <cell r="D1369">
            <v>0</v>
          </cell>
          <cell r="E1369">
            <v>0</v>
          </cell>
          <cell r="F1369">
            <v>0</v>
          </cell>
          <cell r="G1369">
            <v>0</v>
          </cell>
          <cell r="H1369">
            <v>0</v>
          </cell>
          <cell r="I1369">
            <v>0</v>
          </cell>
          <cell r="J1369">
            <v>0</v>
          </cell>
          <cell r="K1369">
            <v>0</v>
          </cell>
          <cell r="L1369">
            <v>0</v>
          </cell>
          <cell r="M1369">
            <v>0</v>
          </cell>
          <cell r="N1369">
            <v>0</v>
          </cell>
          <cell r="O1369">
            <v>0</v>
          </cell>
          <cell r="P1369" t="str">
            <v>Not Licensed</v>
          </cell>
          <cell r="Q1369">
            <v>0</v>
          </cell>
          <cell r="R1369">
            <v>0</v>
          </cell>
        </row>
        <row r="1370">
          <cell r="B1370" t="str">
            <v>499096</v>
          </cell>
          <cell r="C1370" t="str">
            <v>Riggers</v>
          </cell>
          <cell r="D1370">
            <v>0</v>
          </cell>
          <cell r="E1370" t="str">
            <v>High school diploma or equivalent</v>
          </cell>
          <cell r="F1370" t="str">
            <v>HS and Below</v>
          </cell>
          <cell r="G1370">
            <v>0</v>
          </cell>
          <cell r="H1370">
            <v>0</v>
          </cell>
          <cell r="I1370">
            <v>0</v>
          </cell>
          <cell r="J1370">
            <v>0</v>
          </cell>
          <cell r="K1370">
            <v>0</v>
          </cell>
          <cell r="L1370">
            <v>0</v>
          </cell>
          <cell r="M1370">
            <v>0</v>
          </cell>
          <cell r="N1370">
            <v>0</v>
          </cell>
          <cell r="O1370">
            <v>0</v>
          </cell>
          <cell r="P1370" t="str">
            <v>Not Licensed</v>
          </cell>
          <cell r="Q1370">
            <v>0</v>
          </cell>
          <cell r="R1370">
            <v>0</v>
          </cell>
        </row>
        <row r="1371">
          <cell r="B1371" t="str">
            <v>499097</v>
          </cell>
          <cell r="C1371" t="str">
            <v>Signal and Track Switch Repairers</v>
          </cell>
          <cell r="D1371">
            <v>0</v>
          </cell>
          <cell r="E1371" t="str">
            <v>High school diploma or equivalent</v>
          </cell>
          <cell r="F1371" t="str">
            <v>HS and Below</v>
          </cell>
          <cell r="G1371">
            <v>0</v>
          </cell>
          <cell r="H1371">
            <v>0</v>
          </cell>
          <cell r="I1371">
            <v>0</v>
          </cell>
          <cell r="J1371">
            <v>0</v>
          </cell>
          <cell r="K1371">
            <v>0</v>
          </cell>
          <cell r="L1371">
            <v>0</v>
          </cell>
          <cell r="M1371">
            <v>0</v>
          </cell>
          <cell r="N1371">
            <v>0</v>
          </cell>
          <cell r="O1371">
            <v>0</v>
          </cell>
          <cell r="P1371" t="str">
            <v>Not Licensed</v>
          </cell>
          <cell r="Q1371">
            <v>0</v>
          </cell>
          <cell r="R1371">
            <v>0</v>
          </cell>
        </row>
        <row r="1372">
          <cell r="B1372" t="str">
            <v>499098</v>
          </cell>
          <cell r="C1372" t="str">
            <v>Helpers--Installation, Maintenance, and Repair Workers</v>
          </cell>
          <cell r="D1372">
            <v>0</v>
          </cell>
          <cell r="E1372" t="str">
            <v>High school diploma or equivalent</v>
          </cell>
          <cell r="F1372" t="str">
            <v>HS and Below</v>
          </cell>
          <cell r="G1372">
            <v>39339</v>
          </cell>
          <cell r="H1372">
            <v>0</v>
          </cell>
          <cell r="I1372">
            <v>0</v>
          </cell>
          <cell r="J1372">
            <v>0</v>
          </cell>
          <cell r="K1372">
            <v>0</v>
          </cell>
          <cell r="L1372">
            <v>5</v>
          </cell>
          <cell r="M1372">
            <v>5</v>
          </cell>
          <cell r="N1372">
            <v>0</v>
          </cell>
          <cell r="O1372">
            <v>0</v>
          </cell>
          <cell r="P1372" t="str">
            <v>Not Licensed</v>
          </cell>
          <cell r="Q1372">
            <v>0</v>
          </cell>
          <cell r="R1372">
            <v>0</v>
          </cell>
        </row>
        <row r="1373">
          <cell r="B1373" t="str">
            <v>511011</v>
          </cell>
          <cell r="C1373" t="str">
            <v>First-Line Supervisors of Production and Operating Workers</v>
          </cell>
          <cell r="D1373">
            <v>0</v>
          </cell>
          <cell r="E1373" t="str">
            <v>High school diploma or equivalent</v>
          </cell>
          <cell r="F1373" t="str">
            <v>HS and Below</v>
          </cell>
          <cell r="G1373">
            <v>65045</v>
          </cell>
          <cell r="H1373">
            <v>3</v>
          </cell>
          <cell r="I1373">
            <v>182</v>
          </cell>
          <cell r="J1373">
            <v>17</v>
          </cell>
          <cell r="K1373">
            <v>23</v>
          </cell>
          <cell r="L1373">
            <v>10</v>
          </cell>
          <cell r="M1373">
            <v>17</v>
          </cell>
          <cell r="N1373">
            <v>0</v>
          </cell>
          <cell r="O1373">
            <v>0</v>
          </cell>
          <cell r="P1373" t="str">
            <v>Not Licensed</v>
          </cell>
          <cell r="Q1373">
            <v>0</v>
          </cell>
          <cell r="R1373">
            <v>0</v>
          </cell>
        </row>
        <row r="1374">
          <cell r="B1374" t="str">
            <v>512011</v>
          </cell>
          <cell r="C1374" t="str">
            <v>Aircraft Structure, Surfaces, Rigging, and Systems Assemblers</v>
          </cell>
          <cell r="D1374">
            <v>0</v>
          </cell>
          <cell r="E1374">
            <v>0</v>
          </cell>
          <cell r="F1374">
            <v>0</v>
          </cell>
          <cell r="G1374">
            <v>0</v>
          </cell>
          <cell r="H1374">
            <v>0</v>
          </cell>
          <cell r="I1374">
            <v>0</v>
          </cell>
          <cell r="J1374">
            <v>0</v>
          </cell>
          <cell r="K1374">
            <v>0</v>
          </cell>
          <cell r="L1374">
            <v>4</v>
          </cell>
          <cell r="M1374">
            <v>4</v>
          </cell>
          <cell r="N1374">
            <v>0</v>
          </cell>
          <cell r="O1374">
            <v>0</v>
          </cell>
          <cell r="P1374" t="str">
            <v>Not Licensed</v>
          </cell>
          <cell r="Q1374">
            <v>0</v>
          </cell>
          <cell r="R1374">
            <v>0</v>
          </cell>
        </row>
        <row r="1375">
          <cell r="B1375" t="str">
            <v>512021</v>
          </cell>
          <cell r="C1375" t="str">
            <v>Coil Winders, Tapers, and Finishers</v>
          </cell>
          <cell r="D1375">
            <v>0</v>
          </cell>
          <cell r="E1375" t="str">
            <v>High school diploma or equivalent</v>
          </cell>
          <cell r="F1375" t="str">
            <v>HS and Below</v>
          </cell>
          <cell r="G1375">
            <v>0</v>
          </cell>
          <cell r="H1375">
            <v>0</v>
          </cell>
          <cell r="I1375">
            <v>0</v>
          </cell>
          <cell r="J1375">
            <v>0</v>
          </cell>
          <cell r="K1375">
            <v>0</v>
          </cell>
          <cell r="L1375">
            <v>0</v>
          </cell>
          <cell r="M1375">
            <v>0</v>
          </cell>
          <cell r="N1375">
            <v>0</v>
          </cell>
          <cell r="O1375">
            <v>0</v>
          </cell>
          <cell r="P1375" t="str">
            <v>Not Licensed</v>
          </cell>
          <cell r="Q1375">
            <v>0</v>
          </cell>
          <cell r="R1375">
            <v>0</v>
          </cell>
        </row>
        <row r="1376">
          <cell r="B1376" t="str">
            <v>512022</v>
          </cell>
          <cell r="C1376" t="str">
            <v>Electrical and Electronic Equipment Assemblers</v>
          </cell>
          <cell r="D1376">
            <v>0</v>
          </cell>
          <cell r="E1376">
            <v>0</v>
          </cell>
          <cell r="F1376">
            <v>0</v>
          </cell>
          <cell r="G1376">
            <v>40860</v>
          </cell>
          <cell r="H1376">
            <v>0</v>
          </cell>
          <cell r="I1376">
            <v>0</v>
          </cell>
          <cell r="J1376">
            <v>0</v>
          </cell>
          <cell r="K1376">
            <v>0</v>
          </cell>
          <cell r="L1376">
            <v>11</v>
          </cell>
          <cell r="M1376">
            <v>11</v>
          </cell>
          <cell r="N1376">
            <v>0</v>
          </cell>
          <cell r="O1376">
            <v>0</v>
          </cell>
          <cell r="P1376" t="str">
            <v>Not Licensed</v>
          </cell>
          <cell r="Q1376">
            <v>0</v>
          </cell>
          <cell r="R1376">
            <v>0</v>
          </cell>
        </row>
        <row r="1377">
          <cell r="B1377" t="str">
            <v>512023</v>
          </cell>
          <cell r="C1377" t="str">
            <v>Electromechanical Equipment Assemblers</v>
          </cell>
          <cell r="D1377">
            <v>0</v>
          </cell>
          <cell r="E1377">
            <v>0</v>
          </cell>
          <cell r="F1377">
            <v>0</v>
          </cell>
          <cell r="G1377">
            <v>0</v>
          </cell>
          <cell r="H1377">
            <v>0</v>
          </cell>
          <cell r="I1377">
            <v>0</v>
          </cell>
          <cell r="J1377">
            <v>0</v>
          </cell>
          <cell r="K1377">
            <v>0</v>
          </cell>
          <cell r="L1377">
            <v>0</v>
          </cell>
          <cell r="M1377">
            <v>0</v>
          </cell>
          <cell r="N1377">
            <v>0</v>
          </cell>
          <cell r="O1377">
            <v>0</v>
          </cell>
          <cell r="P1377" t="str">
            <v>Not Licensed</v>
          </cell>
          <cell r="Q1377">
            <v>0</v>
          </cell>
          <cell r="R1377">
            <v>0</v>
          </cell>
        </row>
        <row r="1378">
          <cell r="B1378" t="str">
            <v>512031</v>
          </cell>
          <cell r="C1378" t="str">
            <v>Engine and Other Machine Assemblers</v>
          </cell>
          <cell r="D1378">
            <v>0</v>
          </cell>
          <cell r="E1378" t="str">
            <v>High school diploma or equivalent</v>
          </cell>
          <cell r="F1378" t="str">
            <v>HS and Below</v>
          </cell>
          <cell r="G1378">
            <v>0</v>
          </cell>
          <cell r="H1378">
            <v>0</v>
          </cell>
          <cell r="I1378">
            <v>0</v>
          </cell>
          <cell r="J1378">
            <v>0</v>
          </cell>
          <cell r="K1378">
            <v>0</v>
          </cell>
          <cell r="L1378">
            <v>0</v>
          </cell>
          <cell r="M1378">
            <v>0</v>
          </cell>
          <cell r="N1378">
            <v>0</v>
          </cell>
          <cell r="O1378">
            <v>0</v>
          </cell>
          <cell r="P1378" t="str">
            <v>Not Licensed</v>
          </cell>
          <cell r="Q1378">
            <v>0</v>
          </cell>
          <cell r="R1378">
            <v>0</v>
          </cell>
        </row>
        <row r="1379">
          <cell r="B1379" t="str">
            <v>512041</v>
          </cell>
          <cell r="C1379" t="str">
            <v>Structural Metal Fabricators and Fitters</v>
          </cell>
          <cell r="D1379">
            <v>0</v>
          </cell>
          <cell r="E1379" t="str">
            <v>High school diploma or equivalent</v>
          </cell>
          <cell r="F1379" t="str">
            <v>HS and Below</v>
          </cell>
          <cell r="G1379">
            <v>0</v>
          </cell>
          <cell r="H1379">
            <v>0</v>
          </cell>
          <cell r="I1379">
            <v>0</v>
          </cell>
          <cell r="J1379">
            <v>0</v>
          </cell>
          <cell r="K1379">
            <v>0</v>
          </cell>
          <cell r="L1379">
            <v>0</v>
          </cell>
          <cell r="M1379">
            <v>0</v>
          </cell>
          <cell r="N1379">
            <v>0</v>
          </cell>
          <cell r="O1379">
            <v>0</v>
          </cell>
          <cell r="P1379" t="str">
            <v>Not Licensed</v>
          </cell>
          <cell r="Q1379">
            <v>0</v>
          </cell>
          <cell r="R1379">
            <v>0</v>
          </cell>
        </row>
        <row r="1380">
          <cell r="B1380" t="str">
            <v>512091</v>
          </cell>
          <cell r="C1380" t="str">
            <v>Fiberglass Laminators and Fabricators</v>
          </cell>
          <cell r="D1380">
            <v>0</v>
          </cell>
          <cell r="E1380" t="str">
            <v>High school diploma or equivalent</v>
          </cell>
          <cell r="F1380" t="str">
            <v>HS and Below</v>
          </cell>
          <cell r="G1380">
            <v>51447</v>
          </cell>
          <cell r="H1380">
            <v>0</v>
          </cell>
          <cell r="I1380">
            <v>0</v>
          </cell>
          <cell r="J1380">
            <v>0</v>
          </cell>
          <cell r="K1380">
            <v>0</v>
          </cell>
          <cell r="L1380">
            <v>0</v>
          </cell>
          <cell r="M1380">
            <v>0</v>
          </cell>
          <cell r="N1380">
            <v>0</v>
          </cell>
          <cell r="O1380">
            <v>0</v>
          </cell>
          <cell r="P1380" t="str">
            <v>Not Licensed</v>
          </cell>
          <cell r="Q1380">
            <v>0</v>
          </cell>
          <cell r="R1380">
            <v>0</v>
          </cell>
        </row>
        <row r="1381">
          <cell r="B1381" t="str">
            <v>512092</v>
          </cell>
          <cell r="C1381" t="str">
            <v>Team Assemblers</v>
          </cell>
          <cell r="D1381">
            <v>0</v>
          </cell>
          <cell r="E1381">
            <v>0</v>
          </cell>
          <cell r="F1381">
            <v>0</v>
          </cell>
          <cell r="G1381">
            <v>0</v>
          </cell>
          <cell r="H1381">
            <v>0</v>
          </cell>
          <cell r="I1381">
            <v>0</v>
          </cell>
          <cell r="J1381">
            <v>0</v>
          </cell>
          <cell r="K1381">
            <v>0</v>
          </cell>
          <cell r="L1381">
            <v>3</v>
          </cell>
          <cell r="M1381">
            <v>3</v>
          </cell>
          <cell r="N1381">
            <v>0</v>
          </cell>
          <cell r="O1381">
            <v>0</v>
          </cell>
          <cell r="P1381" t="str">
            <v>Not Licensed</v>
          </cell>
          <cell r="Q1381">
            <v>0</v>
          </cell>
          <cell r="R1381">
            <v>0</v>
          </cell>
        </row>
        <row r="1382">
          <cell r="B1382" t="str">
            <v>512093</v>
          </cell>
          <cell r="C1382" t="str">
            <v>Timing Device Assemblers and Adjusters</v>
          </cell>
          <cell r="D1382">
            <v>0</v>
          </cell>
          <cell r="E1382">
            <v>0</v>
          </cell>
          <cell r="F1382">
            <v>0</v>
          </cell>
          <cell r="G1382">
            <v>0</v>
          </cell>
          <cell r="H1382">
            <v>0</v>
          </cell>
          <cell r="I1382">
            <v>0</v>
          </cell>
          <cell r="J1382">
            <v>0</v>
          </cell>
          <cell r="K1382">
            <v>0</v>
          </cell>
          <cell r="L1382">
            <v>0</v>
          </cell>
          <cell r="M1382">
            <v>0</v>
          </cell>
          <cell r="N1382">
            <v>0</v>
          </cell>
          <cell r="O1382">
            <v>0</v>
          </cell>
          <cell r="P1382" t="str">
            <v>Not Licensed</v>
          </cell>
          <cell r="Q1382">
            <v>0</v>
          </cell>
          <cell r="R1382">
            <v>0</v>
          </cell>
        </row>
        <row r="1383">
          <cell r="B1383" t="str">
            <v>513011</v>
          </cell>
          <cell r="C1383" t="str">
            <v>Bakers</v>
          </cell>
          <cell r="D1383">
            <v>0</v>
          </cell>
          <cell r="E1383" t="str">
            <v>No formal educational credential</v>
          </cell>
          <cell r="F1383" t="str">
            <v>HS and Below</v>
          </cell>
          <cell r="G1383">
            <v>34436</v>
          </cell>
          <cell r="H1383">
            <v>2</v>
          </cell>
          <cell r="I1383">
            <v>253</v>
          </cell>
          <cell r="J1383">
            <v>36</v>
          </cell>
          <cell r="K1383">
            <v>40</v>
          </cell>
          <cell r="L1383">
            <v>21</v>
          </cell>
          <cell r="M1383">
            <v>32</v>
          </cell>
          <cell r="N1383">
            <v>0</v>
          </cell>
          <cell r="O1383">
            <v>0</v>
          </cell>
          <cell r="P1383" t="str">
            <v>Not Licensed</v>
          </cell>
          <cell r="Q1383">
            <v>0</v>
          </cell>
          <cell r="R1383">
            <v>0</v>
          </cell>
        </row>
        <row r="1384">
          <cell r="B1384" t="str">
            <v>513021</v>
          </cell>
          <cell r="C1384" t="str">
            <v>Butchers and Meat Cutters</v>
          </cell>
          <cell r="D1384">
            <v>0</v>
          </cell>
          <cell r="E1384" t="str">
            <v>No formal educational credential</v>
          </cell>
          <cell r="F1384" t="str">
            <v>HS and Below</v>
          </cell>
          <cell r="G1384">
            <v>39453</v>
          </cell>
          <cell r="H1384">
            <v>0</v>
          </cell>
          <cell r="I1384">
            <v>0</v>
          </cell>
          <cell r="J1384">
            <v>0</v>
          </cell>
          <cell r="K1384">
            <v>0</v>
          </cell>
          <cell r="L1384">
            <v>10</v>
          </cell>
          <cell r="M1384">
            <v>10</v>
          </cell>
          <cell r="N1384">
            <v>0</v>
          </cell>
          <cell r="O1384">
            <v>0</v>
          </cell>
          <cell r="P1384" t="str">
            <v>Not Licensed</v>
          </cell>
          <cell r="Q1384">
            <v>0</v>
          </cell>
          <cell r="R1384">
            <v>0</v>
          </cell>
        </row>
        <row r="1385">
          <cell r="B1385" t="str">
            <v>513022</v>
          </cell>
          <cell r="C1385" t="str">
            <v>Meat, Poultry, and Fish Cutters and Trimmers</v>
          </cell>
          <cell r="D1385">
            <v>0</v>
          </cell>
          <cell r="E1385" t="str">
            <v>No formal educational credential</v>
          </cell>
          <cell r="F1385" t="str">
            <v>HS and Below</v>
          </cell>
          <cell r="G1385">
            <v>31761</v>
          </cell>
          <cell r="H1385">
            <v>0</v>
          </cell>
          <cell r="I1385">
            <v>0</v>
          </cell>
          <cell r="J1385">
            <v>0</v>
          </cell>
          <cell r="K1385">
            <v>0</v>
          </cell>
          <cell r="L1385">
            <v>0</v>
          </cell>
          <cell r="M1385">
            <v>0</v>
          </cell>
          <cell r="N1385">
            <v>0</v>
          </cell>
          <cell r="O1385">
            <v>0</v>
          </cell>
          <cell r="P1385" t="str">
            <v>Not Licensed</v>
          </cell>
          <cell r="Q1385">
            <v>0</v>
          </cell>
          <cell r="R1385">
            <v>0</v>
          </cell>
        </row>
        <row r="1386">
          <cell r="B1386" t="str">
            <v>513023</v>
          </cell>
          <cell r="C1386" t="str">
            <v>Slaughterers and Meat Packers</v>
          </cell>
          <cell r="D1386">
            <v>0</v>
          </cell>
          <cell r="E1386" t="str">
            <v>No formal educational credential</v>
          </cell>
          <cell r="F1386" t="str">
            <v>HS and Below</v>
          </cell>
          <cell r="G1386">
            <v>0</v>
          </cell>
          <cell r="H1386">
            <v>0</v>
          </cell>
          <cell r="I1386">
            <v>0</v>
          </cell>
          <cell r="J1386">
            <v>0</v>
          </cell>
          <cell r="K1386">
            <v>0</v>
          </cell>
          <cell r="L1386">
            <v>0</v>
          </cell>
          <cell r="M1386">
            <v>0</v>
          </cell>
          <cell r="N1386">
            <v>0</v>
          </cell>
          <cell r="O1386">
            <v>0</v>
          </cell>
          <cell r="P1386" t="str">
            <v>Not Licensed</v>
          </cell>
          <cell r="Q1386">
            <v>0</v>
          </cell>
          <cell r="R1386">
            <v>0</v>
          </cell>
        </row>
        <row r="1387">
          <cell r="B1387" t="str">
            <v>513091</v>
          </cell>
          <cell r="C1387" t="str">
            <v>Food and Tobacco Roasting, Baking, and Drying Machine Operators and Tenders</v>
          </cell>
          <cell r="D1387">
            <v>0</v>
          </cell>
          <cell r="E1387" t="str">
            <v>No formal educational credential</v>
          </cell>
          <cell r="F1387" t="str">
            <v>HS and Below</v>
          </cell>
          <cell r="G1387">
            <v>0</v>
          </cell>
          <cell r="H1387">
            <v>0</v>
          </cell>
          <cell r="I1387">
            <v>0</v>
          </cell>
          <cell r="J1387">
            <v>0</v>
          </cell>
          <cell r="K1387">
            <v>0</v>
          </cell>
          <cell r="L1387">
            <v>1</v>
          </cell>
          <cell r="M1387">
            <v>1</v>
          </cell>
          <cell r="N1387">
            <v>0</v>
          </cell>
          <cell r="O1387">
            <v>0</v>
          </cell>
          <cell r="P1387" t="str">
            <v>Not Licensed</v>
          </cell>
          <cell r="Q1387">
            <v>0</v>
          </cell>
          <cell r="R1387">
            <v>0</v>
          </cell>
        </row>
        <row r="1388">
          <cell r="B1388" t="str">
            <v>513092</v>
          </cell>
          <cell r="C1388" t="str">
            <v>Food Batchmakers</v>
          </cell>
          <cell r="D1388">
            <v>0</v>
          </cell>
          <cell r="E1388" t="str">
            <v>High school diploma or equivalent</v>
          </cell>
          <cell r="F1388" t="str">
            <v>HS and Below</v>
          </cell>
          <cell r="G1388">
            <v>27939</v>
          </cell>
          <cell r="H1388">
            <v>0</v>
          </cell>
          <cell r="I1388">
            <v>0</v>
          </cell>
          <cell r="J1388">
            <v>0</v>
          </cell>
          <cell r="K1388">
            <v>0</v>
          </cell>
          <cell r="L1388">
            <v>0</v>
          </cell>
          <cell r="M1388">
            <v>0</v>
          </cell>
          <cell r="N1388">
            <v>0</v>
          </cell>
          <cell r="O1388">
            <v>0</v>
          </cell>
          <cell r="P1388" t="str">
            <v>Not Licensed</v>
          </cell>
          <cell r="Q1388">
            <v>0</v>
          </cell>
          <cell r="R1388">
            <v>0</v>
          </cell>
        </row>
        <row r="1389">
          <cell r="B1389" t="str">
            <v>513093</v>
          </cell>
          <cell r="C1389" t="str">
            <v>Food Cooking Machine Operators and Tenders</v>
          </cell>
          <cell r="D1389">
            <v>0</v>
          </cell>
          <cell r="E1389" t="str">
            <v>High school diploma or equivalent</v>
          </cell>
          <cell r="F1389" t="str">
            <v>HS and Below</v>
          </cell>
          <cell r="G1389">
            <v>0</v>
          </cell>
          <cell r="H1389">
            <v>0</v>
          </cell>
          <cell r="I1389">
            <v>0</v>
          </cell>
          <cell r="J1389">
            <v>0</v>
          </cell>
          <cell r="K1389">
            <v>0</v>
          </cell>
          <cell r="L1389">
            <v>0</v>
          </cell>
          <cell r="M1389">
            <v>0</v>
          </cell>
          <cell r="N1389">
            <v>0</v>
          </cell>
          <cell r="O1389">
            <v>0</v>
          </cell>
          <cell r="P1389" t="str">
            <v>Not Licensed</v>
          </cell>
          <cell r="Q1389">
            <v>0</v>
          </cell>
          <cell r="R1389">
            <v>0</v>
          </cell>
        </row>
        <row r="1390">
          <cell r="B1390" t="str">
            <v>514011</v>
          </cell>
          <cell r="C1390" t="str">
            <v>Computer-Controlled Machine Tool Operators, Metal and Plastic</v>
          </cell>
          <cell r="D1390">
            <v>0</v>
          </cell>
          <cell r="E1390" t="str">
            <v>High school diploma or equivalent</v>
          </cell>
          <cell r="F1390" t="str">
            <v>HS and Below</v>
          </cell>
          <cell r="G1390">
            <v>0</v>
          </cell>
          <cell r="H1390">
            <v>0</v>
          </cell>
          <cell r="I1390">
            <v>0</v>
          </cell>
          <cell r="J1390">
            <v>0</v>
          </cell>
          <cell r="K1390">
            <v>0</v>
          </cell>
          <cell r="L1390">
            <v>0</v>
          </cell>
          <cell r="M1390">
            <v>0</v>
          </cell>
          <cell r="N1390">
            <v>0</v>
          </cell>
          <cell r="O1390">
            <v>0</v>
          </cell>
          <cell r="P1390" t="str">
            <v>Not Licensed</v>
          </cell>
          <cell r="Q1390">
            <v>0</v>
          </cell>
          <cell r="R1390">
            <v>0</v>
          </cell>
        </row>
        <row r="1391">
          <cell r="B1391" t="str">
            <v>514012</v>
          </cell>
          <cell r="C1391" t="str">
            <v>Computer Numerically Controlled Machine Tool Programmers, Metal and Plastic</v>
          </cell>
          <cell r="D1391">
            <v>0</v>
          </cell>
          <cell r="E1391" t="str">
            <v>High school diploma or equivalent</v>
          </cell>
          <cell r="F1391" t="str">
            <v>HS and Below</v>
          </cell>
          <cell r="G1391">
            <v>0</v>
          </cell>
          <cell r="H1391">
            <v>0</v>
          </cell>
          <cell r="I1391">
            <v>0</v>
          </cell>
          <cell r="J1391">
            <v>0</v>
          </cell>
          <cell r="K1391">
            <v>0</v>
          </cell>
          <cell r="L1391">
            <v>0</v>
          </cell>
          <cell r="M1391">
            <v>0</v>
          </cell>
          <cell r="N1391">
            <v>0</v>
          </cell>
          <cell r="O1391">
            <v>0</v>
          </cell>
          <cell r="P1391" t="str">
            <v>Not Licensed</v>
          </cell>
          <cell r="Q1391">
            <v>0</v>
          </cell>
          <cell r="R1391">
            <v>0</v>
          </cell>
        </row>
        <row r="1392">
          <cell r="B1392" t="str">
            <v>514021</v>
          </cell>
          <cell r="C1392" t="str">
            <v>Extruding and Drawing Machine Setters, Operators, and Tenders, Metal and Plastic</v>
          </cell>
          <cell r="D1392">
            <v>0</v>
          </cell>
          <cell r="E1392" t="str">
            <v>High school diploma or equivalent</v>
          </cell>
          <cell r="F1392" t="str">
            <v>HS and Below</v>
          </cell>
          <cell r="G1392">
            <v>0</v>
          </cell>
          <cell r="H1392">
            <v>0</v>
          </cell>
          <cell r="I1392">
            <v>0</v>
          </cell>
          <cell r="J1392">
            <v>0</v>
          </cell>
          <cell r="K1392">
            <v>0</v>
          </cell>
          <cell r="L1392">
            <v>0</v>
          </cell>
          <cell r="M1392">
            <v>0</v>
          </cell>
          <cell r="N1392">
            <v>0</v>
          </cell>
          <cell r="O1392">
            <v>0</v>
          </cell>
          <cell r="P1392" t="str">
            <v>Not Licensed</v>
          </cell>
          <cell r="Q1392">
            <v>0</v>
          </cell>
          <cell r="R1392">
            <v>0</v>
          </cell>
        </row>
        <row r="1393">
          <cell r="B1393" t="str">
            <v>514022</v>
          </cell>
          <cell r="C1393" t="str">
            <v>Forging Machine Setters, Operators, and Tenders, Metal and Plastic</v>
          </cell>
          <cell r="D1393">
            <v>0</v>
          </cell>
          <cell r="E1393" t="str">
            <v>High school diploma or equivalent</v>
          </cell>
          <cell r="F1393" t="str">
            <v>HS and Below</v>
          </cell>
          <cell r="G1393">
            <v>0</v>
          </cell>
          <cell r="H1393">
            <v>0</v>
          </cell>
          <cell r="I1393">
            <v>0</v>
          </cell>
          <cell r="J1393">
            <v>0</v>
          </cell>
          <cell r="K1393">
            <v>0</v>
          </cell>
          <cell r="L1393">
            <v>0</v>
          </cell>
          <cell r="M1393">
            <v>0</v>
          </cell>
          <cell r="N1393">
            <v>0</v>
          </cell>
          <cell r="O1393">
            <v>0</v>
          </cell>
          <cell r="P1393" t="str">
            <v>Not Licensed</v>
          </cell>
          <cell r="Q1393">
            <v>0</v>
          </cell>
          <cell r="R1393">
            <v>0</v>
          </cell>
        </row>
        <row r="1394">
          <cell r="B1394" t="str">
            <v>514023</v>
          </cell>
          <cell r="C1394" t="str">
            <v>Rolling Machine Setters, Operators, and Tenders, Metal and Plastic</v>
          </cell>
          <cell r="D1394">
            <v>0</v>
          </cell>
          <cell r="E1394" t="str">
            <v>High school diploma or equivalent</v>
          </cell>
          <cell r="F1394" t="str">
            <v>HS and Below</v>
          </cell>
          <cell r="G1394">
            <v>0</v>
          </cell>
          <cell r="H1394">
            <v>0</v>
          </cell>
          <cell r="I1394">
            <v>0</v>
          </cell>
          <cell r="J1394">
            <v>0</v>
          </cell>
          <cell r="K1394">
            <v>0</v>
          </cell>
          <cell r="L1394">
            <v>0</v>
          </cell>
          <cell r="M1394">
            <v>0</v>
          </cell>
          <cell r="N1394">
            <v>0</v>
          </cell>
          <cell r="O1394">
            <v>0</v>
          </cell>
          <cell r="P1394" t="str">
            <v>Not Licensed</v>
          </cell>
          <cell r="Q1394">
            <v>0</v>
          </cell>
          <cell r="R1394">
            <v>0</v>
          </cell>
        </row>
        <row r="1395">
          <cell r="B1395" t="str">
            <v>514031</v>
          </cell>
          <cell r="C1395" t="str">
            <v>Cutting, Punching, and Press Machine Setters, Operators, and Tenders, Metal and Plastic</v>
          </cell>
          <cell r="D1395">
            <v>0</v>
          </cell>
          <cell r="E1395" t="str">
            <v>High school diploma or equivalent</v>
          </cell>
          <cell r="F1395" t="str">
            <v>HS and Below</v>
          </cell>
          <cell r="G1395">
            <v>0</v>
          </cell>
          <cell r="H1395">
            <v>0</v>
          </cell>
          <cell r="I1395">
            <v>0</v>
          </cell>
          <cell r="J1395">
            <v>0</v>
          </cell>
          <cell r="K1395">
            <v>0</v>
          </cell>
          <cell r="L1395">
            <v>0</v>
          </cell>
          <cell r="M1395">
            <v>0</v>
          </cell>
          <cell r="N1395">
            <v>0</v>
          </cell>
          <cell r="O1395">
            <v>0</v>
          </cell>
          <cell r="P1395" t="str">
            <v>Not Licensed</v>
          </cell>
          <cell r="Q1395">
            <v>0</v>
          </cell>
          <cell r="R1395">
            <v>0</v>
          </cell>
        </row>
        <row r="1396">
          <cell r="B1396" t="str">
            <v>514032</v>
          </cell>
          <cell r="C1396" t="str">
            <v>Drilling and Boring Machine Tool Setters, Operators, and Tenders, Metal and Plastic</v>
          </cell>
          <cell r="D1396">
            <v>0</v>
          </cell>
          <cell r="E1396" t="str">
            <v>High school diploma or equivalent</v>
          </cell>
          <cell r="F1396" t="str">
            <v>HS and Below</v>
          </cell>
          <cell r="G1396">
            <v>0</v>
          </cell>
          <cell r="H1396">
            <v>0</v>
          </cell>
          <cell r="I1396">
            <v>0</v>
          </cell>
          <cell r="J1396">
            <v>0</v>
          </cell>
          <cell r="K1396">
            <v>0</v>
          </cell>
          <cell r="L1396">
            <v>0</v>
          </cell>
          <cell r="M1396">
            <v>0</v>
          </cell>
          <cell r="N1396">
            <v>0</v>
          </cell>
          <cell r="O1396">
            <v>0</v>
          </cell>
          <cell r="P1396" t="str">
            <v>Not Licensed</v>
          </cell>
          <cell r="Q1396">
            <v>0</v>
          </cell>
          <cell r="R1396">
            <v>0</v>
          </cell>
        </row>
        <row r="1397">
          <cell r="B1397" t="str">
            <v>514033</v>
          </cell>
          <cell r="C1397" t="str">
            <v>Grinding, Lapping, Polishing, and Buffing Machine Tool Setters, Operators, and Tenders, Metal and Plastic</v>
          </cell>
          <cell r="D1397">
            <v>0</v>
          </cell>
          <cell r="E1397" t="str">
            <v>High school diploma or equivalent</v>
          </cell>
          <cell r="F1397" t="str">
            <v>HS and Below</v>
          </cell>
          <cell r="G1397">
            <v>0</v>
          </cell>
          <cell r="H1397">
            <v>0</v>
          </cell>
          <cell r="I1397">
            <v>0</v>
          </cell>
          <cell r="J1397">
            <v>0</v>
          </cell>
          <cell r="K1397">
            <v>0</v>
          </cell>
          <cell r="L1397">
            <v>0</v>
          </cell>
          <cell r="M1397">
            <v>0</v>
          </cell>
          <cell r="N1397">
            <v>0</v>
          </cell>
          <cell r="O1397">
            <v>0</v>
          </cell>
          <cell r="P1397" t="str">
            <v>Not Licensed</v>
          </cell>
          <cell r="Q1397">
            <v>0</v>
          </cell>
          <cell r="R1397">
            <v>0</v>
          </cell>
        </row>
        <row r="1398">
          <cell r="B1398" t="str">
            <v>514034</v>
          </cell>
          <cell r="C1398" t="str">
            <v>Lathe and Turning Machine Tool Setters, Operators, and Tenders, Metal and Plastic</v>
          </cell>
          <cell r="D1398">
            <v>0</v>
          </cell>
          <cell r="E1398" t="str">
            <v>High school diploma or equivalent</v>
          </cell>
          <cell r="F1398" t="str">
            <v>HS and Below</v>
          </cell>
          <cell r="G1398">
            <v>0</v>
          </cell>
          <cell r="H1398">
            <v>0</v>
          </cell>
          <cell r="I1398">
            <v>0</v>
          </cell>
          <cell r="J1398">
            <v>0</v>
          </cell>
          <cell r="K1398">
            <v>0</v>
          </cell>
          <cell r="L1398">
            <v>0</v>
          </cell>
          <cell r="M1398">
            <v>0</v>
          </cell>
          <cell r="N1398">
            <v>0</v>
          </cell>
          <cell r="O1398">
            <v>0</v>
          </cell>
          <cell r="P1398" t="str">
            <v>Not Licensed</v>
          </cell>
          <cell r="Q1398">
            <v>0</v>
          </cell>
          <cell r="R1398">
            <v>0</v>
          </cell>
        </row>
        <row r="1399">
          <cell r="B1399" t="str">
            <v>514035</v>
          </cell>
          <cell r="C1399" t="str">
            <v>Milling and Planing Machine Setters, Operators, and Tenders, Metal and Plastic</v>
          </cell>
          <cell r="D1399">
            <v>0</v>
          </cell>
          <cell r="E1399" t="str">
            <v>High school diploma or equivalent</v>
          </cell>
          <cell r="F1399" t="str">
            <v>HS and Below</v>
          </cell>
          <cell r="G1399">
            <v>0</v>
          </cell>
          <cell r="H1399">
            <v>0</v>
          </cell>
          <cell r="I1399">
            <v>0</v>
          </cell>
          <cell r="J1399">
            <v>0</v>
          </cell>
          <cell r="K1399">
            <v>0</v>
          </cell>
          <cell r="L1399">
            <v>0</v>
          </cell>
          <cell r="M1399">
            <v>0</v>
          </cell>
          <cell r="N1399">
            <v>0</v>
          </cell>
          <cell r="O1399">
            <v>0</v>
          </cell>
          <cell r="P1399" t="str">
            <v>Not Licensed</v>
          </cell>
          <cell r="Q1399">
            <v>0</v>
          </cell>
          <cell r="R1399">
            <v>0</v>
          </cell>
        </row>
        <row r="1400">
          <cell r="B1400" t="str">
            <v>514041</v>
          </cell>
          <cell r="C1400" t="str">
            <v>Machinists</v>
          </cell>
          <cell r="D1400">
            <v>0</v>
          </cell>
          <cell r="E1400" t="str">
            <v>High school diploma or equivalent</v>
          </cell>
          <cell r="F1400" t="str">
            <v>HS and Below</v>
          </cell>
          <cell r="G1400">
            <v>53854</v>
          </cell>
          <cell r="H1400">
            <v>3</v>
          </cell>
          <cell r="I1400">
            <v>203</v>
          </cell>
          <cell r="J1400">
            <v>18</v>
          </cell>
          <cell r="K1400">
            <v>34</v>
          </cell>
          <cell r="L1400">
            <v>3</v>
          </cell>
          <cell r="M1400">
            <v>18</v>
          </cell>
          <cell r="N1400">
            <v>0</v>
          </cell>
          <cell r="O1400">
            <v>0</v>
          </cell>
          <cell r="P1400" t="str">
            <v>Not Licensed</v>
          </cell>
          <cell r="Q1400">
            <v>0</v>
          </cell>
          <cell r="R1400">
            <v>0</v>
          </cell>
        </row>
        <row r="1401">
          <cell r="B1401" t="str">
            <v>514051</v>
          </cell>
          <cell r="C1401" t="str">
            <v>Metal-Refining Furnace Operators and Tenders</v>
          </cell>
          <cell r="D1401">
            <v>0</v>
          </cell>
          <cell r="E1401" t="str">
            <v>High school diploma or equivalent</v>
          </cell>
          <cell r="F1401" t="str">
            <v>HS and Below</v>
          </cell>
          <cell r="G1401">
            <v>0</v>
          </cell>
          <cell r="H1401">
            <v>0</v>
          </cell>
          <cell r="I1401">
            <v>0</v>
          </cell>
          <cell r="J1401">
            <v>0</v>
          </cell>
          <cell r="K1401">
            <v>0</v>
          </cell>
          <cell r="L1401">
            <v>0</v>
          </cell>
          <cell r="M1401">
            <v>0</v>
          </cell>
          <cell r="N1401">
            <v>0</v>
          </cell>
          <cell r="O1401">
            <v>0</v>
          </cell>
          <cell r="P1401" t="str">
            <v>Not Licensed</v>
          </cell>
          <cell r="Q1401">
            <v>0</v>
          </cell>
          <cell r="R1401">
            <v>0</v>
          </cell>
        </row>
        <row r="1402">
          <cell r="B1402" t="str">
            <v>514052</v>
          </cell>
          <cell r="C1402" t="str">
            <v>Pourers and Casters, Metal</v>
          </cell>
          <cell r="D1402">
            <v>0</v>
          </cell>
          <cell r="E1402" t="str">
            <v>High school diploma or equivalent</v>
          </cell>
          <cell r="F1402" t="str">
            <v>HS and Below</v>
          </cell>
          <cell r="G1402">
            <v>0</v>
          </cell>
          <cell r="H1402">
            <v>0</v>
          </cell>
          <cell r="I1402">
            <v>0</v>
          </cell>
          <cell r="J1402">
            <v>0</v>
          </cell>
          <cell r="K1402">
            <v>0</v>
          </cell>
          <cell r="L1402">
            <v>0</v>
          </cell>
          <cell r="M1402">
            <v>0</v>
          </cell>
          <cell r="N1402">
            <v>0</v>
          </cell>
          <cell r="O1402">
            <v>0</v>
          </cell>
          <cell r="P1402" t="str">
            <v>Not Licensed</v>
          </cell>
          <cell r="Q1402">
            <v>0</v>
          </cell>
          <cell r="R1402">
            <v>0</v>
          </cell>
        </row>
        <row r="1403">
          <cell r="B1403" t="str">
            <v>514061</v>
          </cell>
          <cell r="C1403" t="str">
            <v>Model Makers, Metal and Plastic</v>
          </cell>
          <cell r="D1403">
            <v>0</v>
          </cell>
          <cell r="E1403" t="str">
            <v>High school diploma or equivalent</v>
          </cell>
          <cell r="F1403" t="str">
            <v>HS and Below</v>
          </cell>
          <cell r="G1403">
            <v>0</v>
          </cell>
          <cell r="H1403">
            <v>0</v>
          </cell>
          <cell r="I1403">
            <v>0</v>
          </cell>
          <cell r="J1403">
            <v>0</v>
          </cell>
          <cell r="K1403">
            <v>0</v>
          </cell>
          <cell r="L1403">
            <v>1</v>
          </cell>
          <cell r="M1403">
            <v>1</v>
          </cell>
          <cell r="N1403">
            <v>0</v>
          </cell>
          <cell r="O1403">
            <v>0</v>
          </cell>
          <cell r="P1403" t="str">
            <v>Not Licensed</v>
          </cell>
          <cell r="Q1403">
            <v>0</v>
          </cell>
          <cell r="R1403">
            <v>0</v>
          </cell>
        </row>
        <row r="1404">
          <cell r="B1404" t="str">
            <v>514062</v>
          </cell>
          <cell r="C1404" t="str">
            <v>Patternmakers, Metal and Plastic</v>
          </cell>
          <cell r="D1404">
            <v>0</v>
          </cell>
          <cell r="E1404" t="str">
            <v>High school diploma or equivalent</v>
          </cell>
          <cell r="F1404" t="str">
            <v>HS and Below</v>
          </cell>
          <cell r="G1404">
            <v>0</v>
          </cell>
          <cell r="H1404">
            <v>0</v>
          </cell>
          <cell r="I1404">
            <v>0</v>
          </cell>
          <cell r="J1404">
            <v>0</v>
          </cell>
          <cell r="K1404">
            <v>0</v>
          </cell>
          <cell r="L1404">
            <v>0</v>
          </cell>
          <cell r="M1404">
            <v>0</v>
          </cell>
          <cell r="N1404">
            <v>0</v>
          </cell>
          <cell r="O1404">
            <v>0</v>
          </cell>
          <cell r="P1404" t="str">
            <v>Not Licensed</v>
          </cell>
          <cell r="Q1404">
            <v>0</v>
          </cell>
          <cell r="R1404">
            <v>0</v>
          </cell>
        </row>
        <row r="1405">
          <cell r="B1405" t="str">
            <v>514071</v>
          </cell>
          <cell r="C1405" t="str">
            <v>Foundry Mold and Coremakers</v>
          </cell>
          <cell r="D1405">
            <v>0</v>
          </cell>
          <cell r="E1405" t="str">
            <v>High school diploma or equivalent</v>
          </cell>
          <cell r="F1405" t="str">
            <v>HS and Below</v>
          </cell>
          <cell r="G1405">
            <v>0</v>
          </cell>
          <cell r="H1405">
            <v>0</v>
          </cell>
          <cell r="I1405">
            <v>0</v>
          </cell>
          <cell r="J1405">
            <v>0</v>
          </cell>
          <cell r="K1405">
            <v>0</v>
          </cell>
          <cell r="L1405">
            <v>0</v>
          </cell>
          <cell r="M1405">
            <v>0</v>
          </cell>
          <cell r="N1405">
            <v>0</v>
          </cell>
          <cell r="O1405">
            <v>0</v>
          </cell>
          <cell r="P1405" t="str">
            <v>Not Licensed</v>
          </cell>
          <cell r="Q1405">
            <v>0</v>
          </cell>
          <cell r="R1405">
            <v>0</v>
          </cell>
        </row>
        <row r="1406">
          <cell r="B1406" t="str">
            <v>514072</v>
          </cell>
          <cell r="C1406" t="str">
            <v>Molding, Coremaking, and Casting Machine Setters, Operators, and Tenders, Metal and Plastic</v>
          </cell>
          <cell r="D1406">
            <v>0</v>
          </cell>
          <cell r="E1406" t="str">
            <v>High school diploma or equivalent</v>
          </cell>
          <cell r="F1406" t="str">
            <v>HS and Below</v>
          </cell>
          <cell r="G1406">
            <v>0</v>
          </cell>
          <cell r="H1406">
            <v>0</v>
          </cell>
          <cell r="I1406">
            <v>0</v>
          </cell>
          <cell r="J1406">
            <v>0</v>
          </cell>
          <cell r="K1406">
            <v>0</v>
          </cell>
          <cell r="L1406">
            <v>0</v>
          </cell>
          <cell r="M1406">
            <v>0</v>
          </cell>
          <cell r="N1406">
            <v>0</v>
          </cell>
          <cell r="O1406">
            <v>0</v>
          </cell>
          <cell r="P1406" t="str">
            <v>Not Licensed</v>
          </cell>
          <cell r="Q1406">
            <v>0</v>
          </cell>
          <cell r="R1406">
            <v>0</v>
          </cell>
        </row>
        <row r="1407">
          <cell r="B1407" t="str">
            <v>514081</v>
          </cell>
          <cell r="C1407" t="str">
            <v>Multiple Machine Tool Setters, Operators, and Tenders, Metal and Plastic</v>
          </cell>
          <cell r="D1407">
            <v>0</v>
          </cell>
          <cell r="E1407" t="str">
            <v>High school diploma or equivalent</v>
          </cell>
          <cell r="F1407" t="str">
            <v>HS and Below</v>
          </cell>
          <cell r="G1407">
            <v>0</v>
          </cell>
          <cell r="H1407">
            <v>0</v>
          </cell>
          <cell r="I1407">
            <v>0</v>
          </cell>
          <cell r="J1407">
            <v>0</v>
          </cell>
          <cell r="K1407">
            <v>0</v>
          </cell>
          <cell r="L1407">
            <v>0</v>
          </cell>
          <cell r="M1407">
            <v>0</v>
          </cell>
          <cell r="N1407">
            <v>0</v>
          </cell>
          <cell r="O1407">
            <v>0</v>
          </cell>
          <cell r="P1407" t="str">
            <v>Not Licensed</v>
          </cell>
          <cell r="Q1407">
            <v>0</v>
          </cell>
          <cell r="R1407">
            <v>0</v>
          </cell>
        </row>
        <row r="1408">
          <cell r="B1408" t="str">
            <v>514111</v>
          </cell>
          <cell r="C1408" t="str">
            <v>Tool and Die Makers</v>
          </cell>
          <cell r="D1408">
            <v>0</v>
          </cell>
          <cell r="E1408" t="str">
            <v>High school diploma or equivalent</v>
          </cell>
          <cell r="F1408" t="str">
            <v>HS and Below</v>
          </cell>
          <cell r="G1408">
            <v>0</v>
          </cell>
          <cell r="H1408">
            <v>0</v>
          </cell>
          <cell r="I1408">
            <v>0</v>
          </cell>
          <cell r="J1408">
            <v>0</v>
          </cell>
          <cell r="K1408">
            <v>0</v>
          </cell>
          <cell r="L1408">
            <v>0</v>
          </cell>
          <cell r="M1408">
            <v>0</v>
          </cell>
          <cell r="N1408">
            <v>0</v>
          </cell>
          <cell r="O1408">
            <v>0</v>
          </cell>
          <cell r="P1408" t="str">
            <v>Not Licensed</v>
          </cell>
          <cell r="Q1408">
            <v>0</v>
          </cell>
          <cell r="R1408">
            <v>0</v>
          </cell>
        </row>
        <row r="1409">
          <cell r="B1409" t="str">
            <v>514121</v>
          </cell>
          <cell r="C1409" t="str">
            <v>Welders, Cutters, Solderers, and Brazers</v>
          </cell>
          <cell r="D1409">
            <v>0</v>
          </cell>
          <cell r="E1409" t="str">
            <v>High school diploma or equivalent</v>
          </cell>
          <cell r="F1409" t="str">
            <v>HS and Below</v>
          </cell>
          <cell r="G1409">
            <v>50192</v>
          </cell>
          <cell r="H1409">
            <v>0</v>
          </cell>
          <cell r="I1409">
            <v>0</v>
          </cell>
          <cell r="J1409">
            <v>0</v>
          </cell>
          <cell r="K1409">
            <v>0</v>
          </cell>
          <cell r="L1409">
            <v>3</v>
          </cell>
          <cell r="M1409">
            <v>3</v>
          </cell>
          <cell r="N1409">
            <v>0</v>
          </cell>
          <cell r="O1409">
            <v>0</v>
          </cell>
          <cell r="P1409" t="str">
            <v>Not Licensed</v>
          </cell>
          <cell r="Q1409">
            <v>0</v>
          </cell>
          <cell r="R1409">
            <v>0</v>
          </cell>
        </row>
        <row r="1410">
          <cell r="B1410" t="str">
            <v>514122</v>
          </cell>
          <cell r="C1410" t="str">
            <v>Welding, Soldering, and Brazing Machine Setters, Operators, and Tenders</v>
          </cell>
          <cell r="D1410">
            <v>0</v>
          </cell>
          <cell r="E1410" t="str">
            <v>High school diploma or equivalent</v>
          </cell>
          <cell r="F1410" t="str">
            <v>HS and Below</v>
          </cell>
          <cell r="G1410">
            <v>0</v>
          </cell>
          <cell r="H1410">
            <v>0</v>
          </cell>
          <cell r="I1410">
            <v>0</v>
          </cell>
          <cell r="J1410">
            <v>0</v>
          </cell>
          <cell r="K1410">
            <v>0</v>
          </cell>
          <cell r="L1410">
            <v>0</v>
          </cell>
          <cell r="M1410">
            <v>0</v>
          </cell>
          <cell r="N1410">
            <v>0</v>
          </cell>
          <cell r="O1410">
            <v>0</v>
          </cell>
          <cell r="P1410" t="str">
            <v>Not Licensed</v>
          </cell>
          <cell r="Q1410">
            <v>0</v>
          </cell>
          <cell r="R1410">
            <v>0</v>
          </cell>
        </row>
        <row r="1411">
          <cell r="B1411" t="str">
            <v>514191</v>
          </cell>
          <cell r="C1411" t="str">
            <v>Heat Treating Equipment Setters, Operators, and Tenders, Metal and Plastic</v>
          </cell>
          <cell r="D1411">
            <v>0</v>
          </cell>
          <cell r="E1411" t="str">
            <v>High school diploma or equivalent</v>
          </cell>
          <cell r="F1411" t="str">
            <v>HS and Below</v>
          </cell>
          <cell r="G1411">
            <v>0</v>
          </cell>
          <cell r="H1411">
            <v>0</v>
          </cell>
          <cell r="I1411">
            <v>0</v>
          </cell>
          <cell r="J1411">
            <v>0</v>
          </cell>
          <cell r="K1411">
            <v>0</v>
          </cell>
          <cell r="L1411">
            <v>0</v>
          </cell>
          <cell r="M1411">
            <v>0</v>
          </cell>
          <cell r="N1411">
            <v>0</v>
          </cell>
          <cell r="O1411">
            <v>0</v>
          </cell>
          <cell r="P1411" t="str">
            <v>Not Licensed</v>
          </cell>
          <cell r="Q1411">
            <v>0</v>
          </cell>
          <cell r="R1411">
            <v>0</v>
          </cell>
        </row>
        <row r="1412">
          <cell r="B1412" t="str">
            <v>514192</v>
          </cell>
          <cell r="C1412" t="str">
            <v>Layout Workers, Metal and Plastic</v>
          </cell>
          <cell r="D1412">
            <v>0</v>
          </cell>
          <cell r="E1412" t="str">
            <v>High school diploma or equivalent</v>
          </cell>
          <cell r="F1412" t="str">
            <v>HS and Below</v>
          </cell>
          <cell r="G1412">
            <v>0</v>
          </cell>
          <cell r="H1412">
            <v>0</v>
          </cell>
          <cell r="I1412">
            <v>0</v>
          </cell>
          <cell r="J1412">
            <v>0</v>
          </cell>
          <cell r="K1412">
            <v>0</v>
          </cell>
          <cell r="L1412">
            <v>0</v>
          </cell>
          <cell r="M1412">
            <v>0</v>
          </cell>
          <cell r="N1412">
            <v>0</v>
          </cell>
          <cell r="O1412">
            <v>0</v>
          </cell>
          <cell r="P1412" t="str">
            <v>Not Licensed</v>
          </cell>
          <cell r="Q1412">
            <v>0</v>
          </cell>
          <cell r="R1412">
            <v>0</v>
          </cell>
        </row>
        <row r="1413">
          <cell r="B1413" t="str">
            <v>514193</v>
          </cell>
          <cell r="C1413" t="str">
            <v>Plating and Coating Machine Setters, Operators, and Tenders, Metal and Plastic</v>
          </cell>
          <cell r="D1413">
            <v>0</v>
          </cell>
          <cell r="E1413" t="str">
            <v>High school diploma or equivalent</v>
          </cell>
          <cell r="F1413" t="str">
            <v>HS and Below</v>
          </cell>
          <cell r="G1413">
            <v>0</v>
          </cell>
          <cell r="H1413">
            <v>0</v>
          </cell>
          <cell r="I1413">
            <v>0</v>
          </cell>
          <cell r="J1413">
            <v>0</v>
          </cell>
          <cell r="K1413">
            <v>0</v>
          </cell>
          <cell r="L1413">
            <v>0</v>
          </cell>
          <cell r="M1413">
            <v>0</v>
          </cell>
          <cell r="N1413">
            <v>0</v>
          </cell>
          <cell r="O1413">
            <v>0</v>
          </cell>
          <cell r="P1413" t="str">
            <v>Not Licensed</v>
          </cell>
          <cell r="Q1413">
            <v>0</v>
          </cell>
          <cell r="R1413">
            <v>0</v>
          </cell>
        </row>
        <row r="1414">
          <cell r="B1414" t="str">
            <v>514194</v>
          </cell>
          <cell r="C1414" t="str">
            <v>Tool Grinders, Filers, and Sharpeners</v>
          </cell>
          <cell r="D1414">
            <v>0</v>
          </cell>
          <cell r="E1414" t="str">
            <v>High school diploma or equivalent</v>
          </cell>
          <cell r="F1414" t="str">
            <v>HS and Below</v>
          </cell>
          <cell r="G1414">
            <v>0</v>
          </cell>
          <cell r="H1414">
            <v>0</v>
          </cell>
          <cell r="I1414">
            <v>0</v>
          </cell>
          <cell r="J1414">
            <v>0</v>
          </cell>
          <cell r="K1414">
            <v>0</v>
          </cell>
          <cell r="L1414">
            <v>0</v>
          </cell>
          <cell r="M1414">
            <v>0</v>
          </cell>
          <cell r="N1414">
            <v>0</v>
          </cell>
          <cell r="O1414">
            <v>0</v>
          </cell>
          <cell r="P1414" t="str">
            <v>Not Licensed</v>
          </cell>
          <cell r="Q1414">
            <v>0</v>
          </cell>
          <cell r="R1414">
            <v>0</v>
          </cell>
        </row>
        <row r="1415">
          <cell r="B1415" t="str">
            <v>515111</v>
          </cell>
          <cell r="C1415" t="str">
            <v>Prepress Technicians and Workers</v>
          </cell>
          <cell r="D1415">
            <v>0</v>
          </cell>
          <cell r="E1415" t="str">
            <v>Postsecondary non-degree award</v>
          </cell>
          <cell r="F1415" t="str">
            <v>Sub-BA</v>
          </cell>
          <cell r="G1415">
            <v>0</v>
          </cell>
          <cell r="H1415">
            <v>0</v>
          </cell>
          <cell r="I1415">
            <v>0</v>
          </cell>
          <cell r="J1415">
            <v>0</v>
          </cell>
          <cell r="K1415">
            <v>0</v>
          </cell>
          <cell r="L1415">
            <v>3</v>
          </cell>
          <cell r="M1415">
            <v>3</v>
          </cell>
          <cell r="N1415">
            <v>60</v>
          </cell>
          <cell r="O1415">
            <v>0</v>
          </cell>
          <cell r="P1415" t="str">
            <v>Not Licensed</v>
          </cell>
          <cell r="Q1415">
            <v>0</v>
          </cell>
          <cell r="R1415">
            <v>0</v>
          </cell>
        </row>
        <row r="1416">
          <cell r="B1416" t="str">
            <v>515112</v>
          </cell>
          <cell r="C1416" t="str">
            <v>Printing Press Operators</v>
          </cell>
          <cell r="D1416">
            <v>0</v>
          </cell>
          <cell r="E1416" t="str">
            <v>High school diploma or equivalent</v>
          </cell>
          <cell r="F1416" t="str">
            <v>HS and Below</v>
          </cell>
          <cell r="G1416">
            <v>32219</v>
          </cell>
          <cell r="H1416">
            <v>0</v>
          </cell>
          <cell r="I1416">
            <v>0</v>
          </cell>
          <cell r="J1416">
            <v>0</v>
          </cell>
          <cell r="K1416">
            <v>0</v>
          </cell>
          <cell r="L1416">
            <v>2</v>
          </cell>
          <cell r="M1416">
            <v>2</v>
          </cell>
          <cell r="N1416">
            <v>0</v>
          </cell>
          <cell r="O1416">
            <v>0</v>
          </cell>
          <cell r="P1416" t="str">
            <v>Not Licensed</v>
          </cell>
          <cell r="Q1416">
            <v>0</v>
          </cell>
          <cell r="R1416">
            <v>0</v>
          </cell>
        </row>
        <row r="1417">
          <cell r="B1417" t="str">
            <v>515113</v>
          </cell>
          <cell r="C1417" t="str">
            <v>Print Binding and Finishing Workers</v>
          </cell>
          <cell r="D1417">
            <v>0</v>
          </cell>
          <cell r="E1417" t="str">
            <v>High school diploma or equivalent</v>
          </cell>
          <cell r="F1417" t="str">
            <v>HS and Below</v>
          </cell>
          <cell r="G1417">
            <v>0</v>
          </cell>
          <cell r="H1417">
            <v>0</v>
          </cell>
          <cell r="I1417">
            <v>0</v>
          </cell>
          <cell r="J1417">
            <v>0</v>
          </cell>
          <cell r="K1417">
            <v>0</v>
          </cell>
          <cell r="L1417">
            <v>0</v>
          </cell>
          <cell r="M1417">
            <v>0</v>
          </cell>
          <cell r="N1417">
            <v>0</v>
          </cell>
          <cell r="O1417">
            <v>0</v>
          </cell>
          <cell r="P1417" t="str">
            <v>Not Licensed</v>
          </cell>
          <cell r="Q1417">
            <v>0</v>
          </cell>
          <cell r="R1417">
            <v>0</v>
          </cell>
        </row>
        <row r="1418">
          <cell r="B1418" t="str">
            <v>516011</v>
          </cell>
          <cell r="C1418" t="str">
            <v>Laundry and Dry-Cleaning Workers</v>
          </cell>
          <cell r="D1418">
            <v>0</v>
          </cell>
          <cell r="E1418" t="str">
            <v>No formal educational credential</v>
          </cell>
          <cell r="F1418" t="str">
            <v>HS and Below</v>
          </cell>
          <cell r="G1418">
            <v>24795</v>
          </cell>
          <cell r="H1418">
            <v>1</v>
          </cell>
          <cell r="I1418">
            <v>169</v>
          </cell>
          <cell r="J1418">
            <v>21</v>
          </cell>
          <cell r="K1418">
            <v>24</v>
          </cell>
          <cell r="L1418">
            <v>5</v>
          </cell>
          <cell r="M1418">
            <v>17</v>
          </cell>
          <cell r="N1418">
            <v>0</v>
          </cell>
          <cell r="O1418">
            <v>0</v>
          </cell>
          <cell r="P1418" t="str">
            <v>Not Licensed</v>
          </cell>
          <cell r="Q1418">
            <v>0</v>
          </cell>
          <cell r="R1418">
            <v>0</v>
          </cell>
        </row>
        <row r="1419">
          <cell r="B1419" t="str">
            <v>516021</v>
          </cell>
          <cell r="C1419" t="str">
            <v>Pressers, Textile, Garment, and Related Materials</v>
          </cell>
          <cell r="D1419">
            <v>0</v>
          </cell>
          <cell r="E1419" t="str">
            <v>No formal educational credential</v>
          </cell>
          <cell r="F1419" t="str">
            <v>HS and Below</v>
          </cell>
          <cell r="G1419">
            <v>0</v>
          </cell>
          <cell r="H1419">
            <v>0</v>
          </cell>
          <cell r="I1419">
            <v>0</v>
          </cell>
          <cell r="J1419">
            <v>0</v>
          </cell>
          <cell r="K1419">
            <v>0</v>
          </cell>
          <cell r="L1419">
            <v>0</v>
          </cell>
          <cell r="M1419">
            <v>0</v>
          </cell>
          <cell r="N1419">
            <v>0</v>
          </cell>
          <cell r="O1419">
            <v>0</v>
          </cell>
          <cell r="P1419" t="str">
            <v>Not Licensed</v>
          </cell>
          <cell r="Q1419">
            <v>0</v>
          </cell>
          <cell r="R1419">
            <v>0</v>
          </cell>
        </row>
        <row r="1420">
          <cell r="B1420" t="str">
            <v>516031</v>
          </cell>
          <cell r="C1420" t="str">
            <v>Sewing Machine Operators</v>
          </cell>
          <cell r="D1420">
            <v>0</v>
          </cell>
          <cell r="E1420" t="str">
            <v>No formal educational credential</v>
          </cell>
          <cell r="F1420" t="str">
            <v>HS and Below</v>
          </cell>
          <cell r="G1420">
            <v>0</v>
          </cell>
          <cell r="H1420">
            <v>0</v>
          </cell>
          <cell r="I1420">
            <v>0</v>
          </cell>
          <cell r="J1420">
            <v>0</v>
          </cell>
          <cell r="K1420">
            <v>0</v>
          </cell>
          <cell r="L1420">
            <v>2</v>
          </cell>
          <cell r="M1420">
            <v>2</v>
          </cell>
          <cell r="N1420">
            <v>0</v>
          </cell>
          <cell r="O1420">
            <v>0</v>
          </cell>
          <cell r="P1420" t="str">
            <v>Not Licensed</v>
          </cell>
          <cell r="Q1420">
            <v>0</v>
          </cell>
          <cell r="R1420">
            <v>0</v>
          </cell>
        </row>
        <row r="1421">
          <cell r="B1421" t="str">
            <v>516041</v>
          </cell>
          <cell r="C1421" t="str">
            <v>Shoe and Leather Workers and Repairers</v>
          </cell>
          <cell r="D1421">
            <v>0</v>
          </cell>
          <cell r="E1421" t="str">
            <v>High school diploma or equivalent</v>
          </cell>
          <cell r="F1421" t="str">
            <v>HS and Below</v>
          </cell>
          <cell r="G1421">
            <v>0</v>
          </cell>
          <cell r="H1421">
            <v>0</v>
          </cell>
          <cell r="I1421">
            <v>0</v>
          </cell>
          <cell r="J1421">
            <v>0</v>
          </cell>
          <cell r="K1421">
            <v>0</v>
          </cell>
          <cell r="L1421">
            <v>0</v>
          </cell>
          <cell r="M1421">
            <v>0</v>
          </cell>
          <cell r="N1421">
            <v>0</v>
          </cell>
          <cell r="O1421">
            <v>0</v>
          </cell>
          <cell r="P1421" t="str">
            <v>Not Licensed</v>
          </cell>
          <cell r="Q1421">
            <v>0</v>
          </cell>
          <cell r="R1421">
            <v>0</v>
          </cell>
        </row>
        <row r="1422">
          <cell r="B1422" t="str">
            <v>516042</v>
          </cell>
          <cell r="C1422" t="str">
            <v>Shoe Machine Operators and Tenders</v>
          </cell>
          <cell r="D1422">
            <v>0</v>
          </cell>
          <cell r="E1422" t="str">
            <v>High school diploma or equivalent</v>
          </cell>
          <cell r="F1422" t="str">
            <v>HS and Below</v>
          </cell>
          <cell r="G1422">
            <v>0</v>
          </cell>
          <cell r="H1422">
            <v>0</v>
          </cell>
          <cell r="I1422">
            <v>0</v>
          </cell>
          <cell r="J1422">
            <v>0</v>
          </cell>
          <cell r="K1422">
            <v>0</v>
          </cell>
          <cell r="L1422">
            <v>0</v>
          </cell>
          <cell r="M1422">
            <v>0</v>
          </cell>
          <cell r="N1422">
            <v>0</v>
          </cell>
          <cell r="O1422">
            <v>0</v>
          </cell>
          <cell r="P1422" t="str">
            <v>Not Licensed</v>
          </cell>
          <cell r="Q1422">
            <v>0</v>
          </cell>
          <cell r="R1422">
            <v>0</v>
          </cell>
        </row>
        <row r="1423">
          <cell r="B1423" t="str">
            <v>516051</v>
          </cell>
          <cell r="C1423" t="str">
            <v>Sewers, Hand</v>
          </cell>
          <cell r="D1423">
            <v>0</v>
          </cell>
          <cell r="E1423" t="str">
            <v>No formal educational credential</v>
          </cell>
          <cell r="F1423" t="str">
            <v>HS and Below</v>
          </cell>
          <cell r="G1423">
            <v>0</v>
          </cell>
          <cell r="H1423">
            <v>0</v>
          </cell>
          <cell r="I1423">
            <v>0</v>
          </cell>
          <cell r="J1423">
            <v>0</v>
          </cell>
          <cell r="K1423">
            <v>0</v>
          </cell>
          <cell r="L1423">
            <v>0</v>
          </cell>
          <cell r="M1423">
            <v>0</v>
          </cell>
          <cell r="N1423">
            <v>0</v>
          </cell>
          <cell r="O1423">
            <v>0</v>
          </cell>
          <cell r="P1423" t="str">
            <v>Not Licensed</v>
          </cell>
          <cell r="Q1423">
            <v>0</v>
          </cell>
          <cell r="R1423">
            <v>0</v>
          </cell>
        </row>
        <row r="1424">
          <cell r="B1424" t="str">
            <v>516052</v>
          </cell>
          <cell r="C1424" t="str">
            <v>Tailors, Dressmakers, and Custom Sewers</v>
          </cell>
          <cell r="D1424">
            <v>0</v>
          </cell>
          <cell r="E1424" t="str">
            <v>No formal educational credential</v>
          </cell>
          <cell r="F1424" t="str">
            <v>HS and Below</v>
          </cell>
          <cell r="G1424">
            <v>0</v>
          </cell>
          <cell r="H1424">
            <v>0</v>
          </cell>
          <cell r="I1424">
            <v>0</v>
          </cell>
          <cell r="J1424">
            <v>0</v>
          </cell>
          <cell r="K1424">
            <v>0</v>
          </cell>
          <cell r="L1424">
            <v>2</v>
          </cell>
          <cell r="M1424">
            <v>2</v>
          </cell>
          <cell r="N1424">
            <v>0</v>
          </cell>
          <cell r="O1424">
            <v>0</v>
          </cell>
          <cell r="P1424" t="str">
            <v>Not Licensed</v>
          </cell>
          <cell r="Q1424">
            <v>0</v>
          </cell>
          <cell r="R1424">
            <v>0</v>
          </cell>
        </row>
        <row r="1425">
          <cell r="B1425" t="str">
            <v>516061</v>
          </cell>
          <cell r="C1425" t="str">
            <v>Textile Bleaching and Dyeing Machine Operators and Tenders</v>
          </cell>
          <cell r="D1425">
            <v>0</v>
          </cell>
          <cell r="E1425" t="str">
            <v>High school diploma or equivalent</v>
          </cell>
          <cell r="F1425" t="str">
            <v>HS and Below</v>
          </cell>
          <cell r="G1425">
            <v>0</v>
          </cell>
          <cell r="H1425">
            <v>0</v>
          </cell>
          <cell r="I1425">
            <v>0</v>
          </cell>
          <cell r="J1425">
            <v>0</v>
          </cell>
          <cell r="K1425">
            <v>0</v>
          </cell>
          <cell r="L1425">
            <v>0</v>
          </cell>
          <cell r="M1425">
            <v>0</v>
          </cell>
          <cell r="N1425">
            <v>0</v>
          </cell>
          <cell r="O1425">
            <v>0</v>
          </cell>
          <cell r="P1425" t="str">
            <v>Not Licensed</v>
          </cell>
          <cell r="Q1425">
            <v>0</v>
          </cell>
          <cell r="R1425">
            <v>0</v>
          </cell>
        </row>
        <row r="1426">
          <cell r="B1426" t="str">
            <v>516062</v>
          </cell>
          <cell r="C1426" t="str">
            <v>Textile Cutting Machine Setters, Operators, and Tenders</v>
          </cell>
          <cell r="D1426">
            <v>0</v>
          </cell>
          <cell r="E1426" t="str">
            <v>High school diploma or equivalent</v>
          </cell>
          <cell r="F1426" t="str">
            <v>HS and Below</v>
          </cell>
          <cell r="G1426">
            <v>0</v>
          </cell>
          <cell r="H1426">
            <v>0</v>
          </cell>
          <cell r="I1426">
            <v>0</v>
          </cell>
          <cell r="J1426">
            <v>0</v>
          </cell>
          <cell r="K1426">
            <v>0</v>
          </cell>
          <cell r="L1426">
            <v>0</v>
          </cell>
          <cell r="M1426">
            <v>0</v>
          </cell>
          <cell r="N1426">
            <v>0</v>
          </cell>
          <cell r="O1426">
            <v>0</v>
          </cell>
          <cell r="P1426" t="str">
            <v>Not Licensed</v>
          </cell>
          <cell r="Q1426">
            <v>0</v>
          </cell>
          <cell r="R1426">
            <v>0</v>
          </cell>
        </row>
        <row r="1427">
          <cell r="B1427" t="str">
            <v>516063</v>
          </cell>
          <cell r="C1427" t="str">
            <v>Textile Knitting and Weaving Machine Setters, Operators, and Tenders</v>
          </cell>
          <cell r="D1427">
            <v>0</v>
          </cell>
          <cell r="E1427" t="str">
            <v>High school diploma or equivalent</v>
          </cell>
          <cell r="F1427" t="str">
            <v>HS and Below</v>
          </cell>
          <cell r="G1427">
            <v>0</v>
          </cell>
          <cell r="H1427">
            <v>0</v>
          </cell>
          <cell r="I1427">
            <v>0</v>
          </cell>
          <cell r="J1427">
            <v>0</v>
          </cell>
          <cell r="K1427">
            <v>0</v>
          </cell>
          <cell r="L1427">
            <v>0</v>
          </cell>
          <cell r="M1427">
            <v>0</v>
          </cell>
          <cell r="N1427">
            <v>0</v>
          </cell>
          <cell r="O1427">
            <v>0</v>
          </cell>
          <cell r="P1427" t="str">
            <v>Not Licensed</v>
          </cell>
          <cell r="Q1427">
            <v>0</v>
          </cell>
          <cell r="R1427">
            <v>0</v>
          </cell>
        </row>
        <row r="1428">
          <cell r="B1428" t="str">
            <v>516064</v>
          </cell>
          <cell r="C1428" t="str">
            <v>Textile Winding, Twisting, and Drawing Out Machine Setters, Operators, and Tenders</v>
          </cell>
          <cell r="D1428">
            <v>0</v>
          </cell>
          <cell r="E1428" t="str">
            <v>High school diploma or equivalent</v>
          </cell>
          <cell r="F1428" t="str">
            <v>HS and Below</v>
          </cell>
          <cell r="G1428">
            <v>0</v>
          </cell>
          <cell r="H1428">
            <v>0</v>
          </cell>
          <cell r="I1428">
            <v>0</v>
          </cell>
          <cell r="J1428">
            <v>0</v>
          </cell>
          <cell r="K1428">
            <v>0</v>
          </cell>
          <cell r="L1428">
            <v>0</v>
          </cell>
          <cell r="M1428">
            <v>0</v>
          </cell>
          <cell r="N1428">
            <v>0</v>
          </cell>
          <cell r="O1428">
            <v>0</v>
          </cell>
          <cell r="P1428" t="str">
            <v>Not Licensed</v>
          </cell>
          <cell r="Q1428">
            <v>0</v>
          </cell>
          <cell r="R1428">
            <v>0</v>
          </cell>
        </row>
        <row r="1429">
          <cell r="B1429" t="str">
            <v>516091</v>
          </cell>
          <cell r="C1429" t="str">
            <v>Extruding and Forming Machine Setters, Operators, and Tenders, Synthetic and Glass Fibers</v>
          </cell>
          <cell r="D1429">
            <v>0</v>
          </cell>
          <cell r="E1429" t="str">
            <v>High school diploma or equivalent</v>
          </cell>
          <cell r="F1429" t="str">
            <v>HS and Below</v>
          </cell>
          <cell r="G1429">
            <v>0</v>
          </cell>
          <cell r="H1429">
            <v>0</v>
          </cell>
          <cell r="I1429">
            <v>0</v>
          </cell>
          <cell r="J1429">
            <v>0</v>
          </cell>
          <cell r="K1429">
            <v>0</v>
          </cell>
          <cell r="L1429">
            <v>0</v>
          </cell>
          <cell r="M1429">
            <v>0</v>
          </cell>
          <cell r="N1429">
            <v>0</v>
          </cell>
          <cell r="O1429">
            <v>0</v>
          </cell>
          <cell r="P1429" t="str">
            <v>Not Licensed</v>
          </cell>
          <cell r="Q1429">
            <v>0</v>
          </cell>
          <cell r="R1429">
            <v>0</v>
          </cell>
        </row>
        <row r="1430">
          <cell r="B1430" t="str">
            <v>516092</v>
          </cell>
          <cell r="C1430" t="str">
            <v>Fabric and Apparel Patternmakers</v>
          </cell>
          <cell r="D1430">
            <v>0</v>
          </cell>
          <cell r="E1430" t="str">
            <v>High school diploma or equivalent</v>
          </cell>
          <cell r="F1430" t="str">
            <v>HS and Below</v>
          </cell>
          <cell r="G1430">
            <v>0</v>
          </cell>
          <cell r="H1430">
            <v>0</v>
          </cell>
          <cell r="I1430">
            <v>0</v>
          </cell>
          <cell r="J1430">
            <v>0</v>
          </cell>
          <cell r="K1430">
            <v>0</v>
          </cell>
          <cell r="L1430">
            <v>0</v>
          </cell>
          <cell r="M1430">
            <v>0</v>
          </cell>
          <cell r="N1430">
            <v>0</v>
          </cell>
          <cell r="O1430">
            <v>0</v>
          </cell>
          <cell r="P1430" t="str">
            <v>Not Licensed</v>
          </cell>
          <cell r="Q1430">
            <v>0</v>
          </cell>
          <cell r="R1430">
            <v>0</v>
          </cell>
        </row>
        <row r="1431">
          <cell r="B1431" t="str">
            <v>516093</v>
          </cell>
          <cell r="C1431" t="str">
            <v>Upholsterers</v>
          </cell>
          <cell r="D1431">
            <v>0</v>
          </cell>
          <cell r="E1431" t="str">
            <v>High school diploma or equivalent</v>
          </cell>
          <cell r="F1431" t="str">
            <v>HS and Below</v>
          </cell>
          <cell r="G1431">
            <v>0</v>
          </cell>
          <cell r="H1431">
            <v>0</v>
          </cell>
          <cell r="I1431">
            <v>0</v>
          </cell>
          <cell r="J1431">
            <v>0</v>
          </cell>
          <cell r="K1431">
            <v>0</v>
          </cell>
          <cell r="L1431">
            <v>0</v>
          </cell>
          <cell r="M1431">
            <v>0</v>
          </cell>
          <cell r="N1431">
            <v>0</v>
          </cell>
          <cell r="O1431">
            <v>0</v>
          </cell>
          <cell r="P1431" t="str">
            <v>Not Licensed</v>
          </cell>
          <cell r="Q1431">
            <v>0</v>
          </cell>
          <cell r="R1431">
            <v>0</v>
          </cell>
        </row>
        <row r="1432">
          <cell r="B1432" t="str">
            <v>517011</v>
          </cell>
          <cell r="C1432" t="str">
            <v>Cabinetmakers and Bench Carpenters</v>
          </cell>
          <cell r="D1432">
            <v>0</v>
          </cell>
          <cell r="E1432" t="str">
            <v>High school diploma or equivalent</v>
          </cell>
          <cell r="F1432" t="str">
            <v>HS and Below</v>
          </cell>
          <cell r="G1432">
            <v>47437</v>
          </cell>
          <cell r="H1432">
            <v>0</v>
          </cell>
          <cell r="I1432">
            <v>0</v>
          </cell>
          <cell r="J1432">
            <v>0</v>
          </cell>
          <cell r="K1432">
            <v>0</v>
          </cell>
          <cell r="L1432">
            <v>1</v>
          </cell>
          <cell r="M1432">
            <v>1</v>
          </cell>
          <cell r="N1432">
            <v>186</v>
          </cell>
          <cell r="O1432">
            <v>0</v>
          </cell>
          <cell r="P1432" t="str">
            <v>Not Licensed</v>
          </cell>
          <cell r="Q1432">
            <v>0</v>
          </cell>
          <cell r="R1432">
            <v>0</v>
          </cell>
        </row>
        <row r="1433">
          <cell r="B1433" t="str">
            <v>517021</v>
          </cell>
          <cell r="C1433" t="str">
            <v>Furniture Finishers</v>
          </cell>
          <cell r="D1433">
            <v>0</v>
          </cell>
          <cell r="E1433" t="str">
            <v>High school diploma or equivalent</v>
          </cell>
          <cell r="F1433" t="str">
            <v>HS and Below</v>
          </cell>
          <cell r="G1433">
            <v>0</v>
          </cell>
          <cell r="H1433">
            <v>0</v>
          </cell>
          <cell r="I1433">
            <v>0</v>
          </cell>
          <cell r="J1433">
            <v>0</v>
          </cell>
          <cell r="K1433">
            <v>0</v>
          </cell>
          <cell r="L1433">
            <v>0</v>
          </cell>
          <cell r="M1433">
            <v>0</v>
          </cell>
          <cell r="N1433">
            <v>0</v>
          </cell>
          <cell r="O1433">
            <v>0</v>
          </cell>
          <cell r="P1433" t="str">
            <v>Not Licensed</v>
          </cell>
          <cell r="Q1433">
            <v>0</v>
          </cell>
          <cell r="R1433">
            <v>0</v>
          </cell>
        </row>
        <row r="1434">
          <cell r="B1434" t="str">
            <v>517031</v>
          </cell>
          <cell r="C1434" t="str">
            <v>Model Makers, Wood</v>
          </cell>
          <cell r="D1434">
            <v>0</v>
          </cell>
          <cell r="E1434">
            <v>0</v>
          </cell>
          <cell r="F1434">
            <v>0</v>
          </cell>
          <cell r="G1434">
            <v>0</v>
          </cell>
          <cell r="H1434">
            <v>0</v>
          </cell>
          <cell r="I1434">
            <v>0</v>
          </cell>
          <cell r="J1434">
            <v>0</v>
          </cell>
          <cell r="K1434">
            <v>0</v>
          </cell>
          <cell r="L1434">
            <v>0</v>
          </cell>
          <cell r="M1434">
            <v>0</v>
          </cell>
          <cell r="N1434">
            <v>0</v>
          </cell>
          <cell r="O1434">
            <v>0</v>
          </cell>
          <cell r="P1434" t="str">
            <v>Not Licensed</v>
          </cell>
          <cell r="Q1434">
            <v>0</v>
          </cell>
          <cell r="R1434">
            <v>0</v>
          </cell>
        </row>
        <row r="1435">
          <cell r="B1435" t="str">
            <v>517032</v>
          </cell>
          <cell r="C1435" t="str">
            <v>Patternmakers, Wood</v>
          </cell>
          <cell r="D1435">
            <v>0</v>
          </cell>
          <cell r="E1435">
            <v>0</v>
          </cell>
          <cell r="F1435">
            <v>0</v>
          </cell>
          <cell r="G1435">
            <v>0</v>
          </cell>
          <cell r="H1435">
            <v>0</v>
          </cell>
          <cell r="I1435">
            <v>0</v>
          </cell>
          <cell r="J1435">
            <v>0</v>
          </cell>
          <cell r="K1435">
            <v>0</v>
          </cell>
          <cell r="L1435">
            <v>0</v>
          </cell>
          <cell r="M1435">
            <v>0</v>
          </cell>
          <cell r="N1435">
            <v>0</v>
          </cell>
          <cell r="O1435">
            <v>0</v>
          </cell>
          <cell r="P1435" t="str">
            <v>Not Licensed</v>
          </cell>
          <cell r="Q1435">
            <v>0</v>
          </cell>
          <cell r="R1435">
            <v>0</v>
          </cell>
        </row>
        <row r="1436">
          <cell r="B1436" t="str">
            <v>517041</v>
          </cell>
          <cell r="C1436" t="str">
            <v>Sawing Machine Setters, Operators, and Tenders, Wood</v>
          </cell>
          <cell r="D1436">
            <v>0</v>
          </cell>
          <cell r="E1436" t="str">
            <v>High school diploma or equivalent</v>
          </cell>
          <cell r="F1436" t="str">
            <v>HS and Below</v>
          </cell>
          <cell r="G1436">
            <v>0</v>
          </cell>
          <cell r="H1436">
            <v>0</v>
          </cell>
          <cell r="I1436">
            <v>0</v>
          </cell>
          <cell r="J1436">
            <v>0</v>
          </cell>
          <cell r="K1436">
            <v>0</v>
          </cell>
          <cell r="L1436">
            <v>0</v>
          </cell>
          <cell r="M1436">
            <v>0</v>
          </cell>
          <cell r="N1436">
            <v>0</v>
          </cell>
          <cell r="O1436">
            <v>0</v>
          </cell>
          <cell r="P1436" t="str">
            <v>Not Licensed</v>
          </cell>
          <cell r="Q1436">
            <v>0</v>
          </cell>
          <cell r="R1436">
            <v>0</v>
          </cell>
        </row>
        <row r="1437">
          <cell r="B1437" t="str">
            <v>517042</v>
          </cell>
          <cell r="C1437" t="str">
            <v>Woodworking Machine Setters, Operators, and Tenders, Except Sawing</v>
          </cell>
          <cell r="D1437">
            <v>0</v>
          </cell>
          <cell r="E1437" t="str">
            <v>High school diploma or equivalent</v>
          </cell>
          <cell r="F1437" t="str">
            <v>HS and Below</v>
          </cell>
          <cell r="G1437">
            <v>0</v>
          </cell>
          <cell r="H1437">
            <v>0</v>
          </cell>
          <cell r="I1437">
            <v>0</v>
          </cell>
          <cell r="J1437">
            <v>0</v>
          </cell>
          <cell r="K1437">
            <v>0</v>
          </cell>
          <cell r="L1437">
            <v>3</v>
          </cell>
          <cell r="M1437">
            <v>3</v>
          </cell>
          <cell r="N1437">
            <v>0</v>
          </cell>
          <cell r="O1437">
            <v>0</v>
          </cell>
          <cell r="P1437" t="str">
            <v>Not Licensed</v>
          </cell>
          <cell r="Q1437">
            <v>0</v>
          </cell>
          <cell r="R1437">
            <v>0</v>
          </cell>
        </row>
        <row r="1438">
          <cell r="B1438" t="str">
            <v>518011</v>
          </cell>
          <cell r="C1438" t="str">
            <v>Nuclear Power Reactor Operators</v>
          </cell>
          <cell r="D1438">
            <v>0</v>
          </cell>
          <cell r="E1438">
            <v>0</v>
          </cell>
          <cell r="F1438">
            <v>0</v>
          </cell>
          <cell r="G1438">
            <v>0</v>
          </cell>
          <cell r="H1438">
            <v>0</v>
          </cell>
          <cell r="I1438">
            <v>0</v>
          </cell>
          <cell r="J1438">
            <v>0</v>
          </cell>
          <cell r="K1438">
            <v>0</v>
          </cell>
          <cell r="L1438">
            <v>0</v>
          </cell>
          <cell r="M1438">
            <v>0</v>
          </cell>
          <cell r="N1438">
            <v>0</v>
          </cell>
          <cell r="O1438">
            <v>0</v>
          </cell>
          <cell r="P1438" t="str">
            <v>Not Licensed</v>
          </cell>
          <cell r="Q1438">
            <v>0</v>
          </cell>
          <cell r="R1438">
            <v>0</v>
          </cell>
        </row>
        <row r="1439">
          <cell r="B1439" t="str">
            <v>518012</v>
          </cell>
          <cell r="C1439" t="str">
            <v>Power Distributors and Dispatchers</v>
          </cell>
          <cell r="D1439">
            <v>0</v>
          </cell>
          <cell r="E1439" t="str">
            <v>High school diploma or equivalent</v>
          </cell>
          <cell r="F1439" t="str">
            <v>HS and Below</v>
          </cell>
          <cell r="G1439">
            <v>0</v>
          </cell>
          <cell r="H1439">
            <v>0</v>
          </cell>
          <cell r="I1439">
            <v>0</v>
          </cell>
          <cell r="J1439">
            <v>0</v>
          </cell>
          <cell r="K1439">
            <v>0</v>
          </cell>
          <cell r="L1439">
            <v>0</v>
          </cell>
          <cell r="M1439">
            <v>0</v>
          </cell>
          <cell r="N1439">
            <v>0</v>
          </cell>
          <cell r="O1439">
            <v>0</v>
          </cell>
          <cell r="P1439" t="str">
            <v>Not Licensed</v>
          </cell>
          <cell r="Q1439">
            <v>0</v>
          </cell>
          <cell r="R1439">
            <v>0</v>
          </cell>
        </row>
        <row r="1440">
          <cell r="B1440" t="str">
            <v>518013</v>
          </cell>
          <cell r="C1440" t="str">
            <v>Power Plant Operators</v>
          </cell>
          <cell r="D1440">
            <v>0</v>
          </cell>
          <cell r="E1440" t="str">
            <v>High school diploma or equivalent</v>
          </cell>
          <cell r="F1440" t="str">
            <v>HS and Below</v>
          </cell>
          <cell r="G1440">
            <v>0</v>
          </cell>
          <cell r="H1440">
            <v>0</v>
          </cell>
          <cell r="I1440">
            <v>0</v>
          </cell>
          <cell r="J1440">
            <v>0</v>
          </cell>
          <cell r="K1440">
            <v>0</v>
          </cell>
          <cell r="L1440">
            <v>2</v>
          </cell>
          <cell r="M1440">
            <v>2</v>
          </cell>
          <cell r="N1440">
            <v>0</v>
          </cell>
          <cell r="O1440">
            <v>0</v>
          </cell>
          <cell r="P1440" t="str">
            <v>Not Licensed</v>
          </cell>
          <cell r="Q1440">
            <v>0</v>
          </cell>
          <cell r="R1440">
            <v>0</v>
          </cell>
        </row>
        <row r="1441">
          <cell r="B1441" t="str">
            <v>518021</v>
          </cell>
          <cell r="C1441" t="str">
            <v>Stationary Engineers and Boiler Operators</v>
          </cell>
          <cell r="D1441">
            <v>0</v>
          </cell>
          <cell r="E1441" t="str">
            <v>High school diploma or equivalent</v>
          </cell>
          <cell r="F1441" t="str">
            <v>HS and Below</v>
          </cell>
          <cell r="G1441">
            <v>0</v>
          </cell>
          <cell r="H1441">
            <v>0</v>
          </cell>
          <cell r="I1441">
            <v>0</v>
          </cell>
          <cell r="J1441">
            <v>0</v>
          </cell>
          <cell r="K1441">
            <v>0</v>
          </cell>
          <cell r="L1441">
            <v>0</v>
          </cell>
          <cell r="M1441">
            <v>0</v>
          </cell>
          <cell r="N1441">
            <v>0</v>
          </cell>
          <cell r="O1441">
            <v>0</v>
          </cell>
          <cell r="P1441" t="str">
            <v>Not Licensed</v>
          </cell>
          <cell r="Q1441">
            <v>0</v>
          </cell>
          <cell r="R1441">
            <v>0</v>
          </cell>
        </row>
        <row r="1442">
          <cell r="B1442" t="str">
            <v>518031</v>
          </cell>
          <cell r="C1442" t="str">
            <v>Water and Wastewater Treatment Plant and System Operators</v>
          </cell>
          <cell r="D1442">
            <v>0</v>
          </cell>
          <cell r="E1442" t="str">
            <v>High school diploma or equivalent</v>
          </cell>
          <cell r="F1442" t="str">
            <v>HS and Below</v>
          </cell>
          <cell r="G1442">
            <v>57673</v>
          </cell>
          <cell r="H1442">
            <v>0</v>
          </cell>
          <cell r="I1442">
            <v>106</v>
          </cell>
          <cell r="J1442">
            <v>0</v>
          </cell>
          <cell r="K1442">
            <v>9</v>
          </cell>
          <cell r="L1442">
            <v>4</v>
          </cell>
          <cell r="M1442">
            <v>7</v>
          </cell>
          <cell r="N1442">
            <v>0</v>
          </cell>
          <cell r="O1442">
            <v>0</v>
          </cell>
          <cell r="P1442" t="str">
            <v>Licensed</v>
          </cell>
          <cell r="Q1442">
            <v>464</v>
          </cell>
          <cell r="R1442" t="str">
            <v xml:space="preserve"> 5,326</v>
          </cell>
        </row>
        <row r="1443">
          <cell r="B1443" t="str">
            <v>518091</v>
          </cell>
          <cell r="C1443" t="str">
            <v>Chemical Plant and System Operators</v>
          </cell>
          <cell r="D1443">
            <v>0</v>
          </cell>
          <cell r="E1443" t="str">
            <v>High school diploma or equivalent</v>
          </cell>
          <cell r="F1443" t="str">
            <v>HS and Below</v>
          </cell>
          <cell r="G1443">
            <v>0</v>
          </cell>
          <cell r="H1443">
            <v>0</v>
          </cell>
          <cell r="I1443">
            <v>0</v>
          </cell>
          <cell r="J1443">
            <v>0</v>
          </cell>
          <cell r="K1443">
            <v>0</v>
          </cell>
          <cell r="L1443">
            <v>0</v>
          </cell>
          <cell r="M1443">
            <v>0</v>
          </cell>
          <cell r="N1443">
            <v>0</v>
          </cell>
          <cell r="O1443">
            <v>0</v>
          </cell>
          <cell r="P1443" t="str">
            <v>Not Licensed</v>
          </cell>
          <cell r="Q1443">
            <v>0</v>
          </cell>
          <cell r="R1443">
            <v>0</v>
          </cell>
        </row>
        <row r="1444">
          <cell r="B1444" t="str">
            <v>518092</v>
          </cell>
          <cell r="C1444" t="str">
            <v>Gas Plant Operators</v>
          </cell>
          <cell r="D1444">
            <v>0</v>
          </cell>
          <cell r="E1444" t="str">
            <v>High school diploma or equivalent</v>
          </cell>
          <cell r="F1444" t="str">
            <v>HS and Below</v>
          </cell>
          <cell r="G1444">
            <v>0</v>
          </cell>
          <cell r="H1444">
            <v>0</v>
          </cell>
          <cell r="I1444">
            <v>0</v>
          </cell>
          <cell r="J1444">
            <v>0</v>
          </cell>
          <cell r="K1444">
            <v>0</v>
          </cell>
          <cell r="L1444">
            <v>0</v>
          </cell>
          <cell r="M1444">
            <v>0</v>
          </cell>
          <cell r="N1444">
            <v>0</v>
          </cell>
          <cell r="O1444">
            <v>0</v>
          </cell>
          <cell r="P1444" t="str">
            <v>Not Licensed</v>
          </cell>
          <cell r="Q1444">
            <v>0</v>
          </cell>
          <cell r="R1444">
            <v>0</v>
          </cell>
        </row>
        <row r="1445">
          <cell r="B1445" t="str">
            <v>518093</v>
          </cell>
          <cell r="C1445" t="str">
            <v>Petroleum Pump System Operators, Refinery Operators, and Gaugers</v>
          </cell>
          <cell r="D1445">
            <v>0</v>
          </cell>
          <cell r="E1445" t="str">
            <v>High school diploma or equivalent</v>
          </cell>
          <cell r="F1445" t="str">
            <v>HS and Below</v>
          </cell>
          <cell r="G1445">
            <v>0</v>
          </cell>
          <cell r="H1445">
            <v>0</v>
          </cell>
          <cell r="I1445">
            <v>0</v>
          </cell>
          <cell r="J1445">
            <v>0</v>
          </cell>
          <cell r="K1445">
            <v>0</v>
          </cell>
          <cell r="L1445">
            <v>4</v>
          </cell>
          <cell r="M1445">
            <v>4</v>
          </cell>
          <cell r="N1445">
            <v>0</v>
          </cell>
          <cell r="O1445">
            <v>0</v>
          </cell>
          <cell r="P1445" t="str">
            <v>Not Licensed</v>
          </cell>
          <cell r="Q1445">
            <v>0</v>
          </cell>
          <cell r="R1445">
            <v>0</v>
          </cell>
        </row>
        <row r="1446">
          <cell r="B1446" t="str">
            <v>519011</v>
          </cell>
          <cell r="C1446" t="str">
            <v>Chemical Equipment Operators and Tenders</v>
          </cell>
          <cell r="D1446">
            <v>0</v>
          </cell>
          <cell r="E1446" t="str">
            <v>High school diploma or equivalent</v>
          </cell>
          <cell r="F1446" t="str">
            <v>HS and Below</v>
          </cell>
          <cell r="G1446">
            <v>0</v>
          </cell>
          <cell r="H1446">
            <v>0</v>
          </cell>
          <cell r="I1446">
            <v>0</v>
          </cell>
          <cell r="J1446">
            <v>0</v>
          </cell>
          <cell r="K1446">
            <v>0</v>
          </cell>
          <cell r="L1446">
            <v>0</v>
          </cell>
          <cell r="M1446">
            <v>0</v>
          </cell>
          <cell r="N1446">
            <v>0</v>
          </cell>
          <cell r="O1446">
            <v>0</v>
          </cell>
          <cell r="P1446" t="str">
            <v>Not Licensed</v>
          </cell>
          <cell r="Q1446">
            <v>0</v>
          </cell>
          <cell r="R1446">
            <v>0</v>
          </cell>
        </row>
        <row r="1447">
          <cell r="B1447" t="str">
            <v>519012</v>
          </cell>
          <cell r="C1447" t="str">
            <v>Separating, Filtering, Clarifying, Precipitating, and Still Machine Setters, Operators, and Tenders</v>
          </cell>
          <cell r="D1447">
            <v>0</v>
          </cell>
          <cell r="E1447" t="str">
            <v>High school diploma or equivalent</v>
          </cell>
          <cell r="F1447" t="str">
            <v>HS and Below</v>
          </cell>
          <cell r="G1447">
            <v>0</v>
          </cell>
          <cell r="H1447">
            <v>0</v>
          </cell>
          <cell r="I1447">
            <v>0</v>
          </cell>
          <cell r="J1447">
            <v>0</v>
          </cell>
          <cell r="K1447">
            <v>0</v>
          </cell>
          <cell r="L1447">
            <v>0</v>
          </cell>
          <cell r="M1447">
            <v>0</v>
          </cell>
          <cell r="N1447">
            <v>0</v>
          </cell>
          <cell r="O1447">
            <v>0</v>
          </cell>
          <cell r="P1447" t="str">
            <v>Not Licensed</v>
          </cell>
          <cell r="Q1447">
            <v>0</v>
          </cell>
          <cell r="R1447">
            <v>0</v>
          </cell>
        </row>
        <row r="1448">
          <cell r="B1448" t="str">
            <v>519021</v>
          </cell>
          <cell r="C1448" t="str">
            <v>Crushing, Grinding, and Polishing Machine Setters, Operators, and Tenders</v>
          </cell>
          <cell r="D1448">
            <v>0</v>
          </cell>
          <cell r="E1448" t="str">
            <v>High school diploma or equivalent</v>
          </cell>
          <cell r="F1448" t="str">
            <v>HS and Below</v>
          </cell>
          <cell r="G1448">
            <v>0</v>
          </cell>
          <cell r="H1448">
            <v>0</v>
          </cell>
          <cell r="I1448">
            <v>0</v>
          </cell>
          <cell r="J1448">
            <v>0</v>
          </cell>
          <cell r="K1448">
            <v>0</v>
          </cell>
          <cell r="L1448">
            <v>0</v>
          </cell>
          <cell r="M1448">
            <v>0</v>
          </cell>
          <cell r="N1448">
            <v>0</v>
          </cell>
          <cell r="O1448">
            <v>0</v>
          </cell>
          <cell r="P1448" t="str">
            <v>Not Licensed</v>
          </cell>
          <cell r="Q1448">
            <v>0</v>
          </cell>
          <cell r="R1448">
            <v>0</v>
          </cell>
        </row>
        <row r="1449">
          <cell r="B1449" t="str">
            <v>519022</v>
          </cell>
          <cell r="C1449" t="str">
            <v>Grinding and Polishing Workers, Hand</v>
          </cell>
          <cell r="D1449">
            <v>0</v>
          </cell>
          <cell r="E1449" t="str">
            <v>No formal educational credential</v>
          </cell>
          <cell r="F1449" t="str">
            <v>HS and Below</v>
          </cell>
          <cell r="G1449">
            <v>0</v>
          </cell>
          <cell r="H1449">
            <v>0</v>
          </cell>
          <cell r="I1449">
            <v>0</v>
          </cell>
          <cell r="J1449">
            <v>0</v>
          </cell>
          <cell r="K1449">
            <v>0</v>
          </cell>
          <cell r="L1449">
            <v>0</v>
          </cell>
          <cell r="M1449">
            <v>0</v>
          </cell>
          <cell r="N1449">
            <v>0</v>
          </cell>
          <cell r="O1449">
            <v>0</v>
          </cell>
          <cell r="P1449" t="str">
            <v>Not Licensed</v>
          </cell>
          <cell r="Q1449">
            <v>0</v>
          </cell>
          <cell r="R1449">
            <v>0</v>
          </cell>
        </row>
        <row r="1450">
          <cell r="B1450" t="str">
            <v>519023</v>
          </cell>
          <cell r="C1450" t="str">
            <v>Mixing and Blending Machine Setters, Operators, and Tenders</v>
          </cell>
          <cell r="D1450">
            <v>0</v>
          </cell>
          <cell r="E1450" t="str">
            <v>High school diploma or equivalent</v>
          </cell>
          <cell r="F1450" t="str">
            <v>HS and Below</v>
          </cell>
          <cell r="G1450">
            <v>0</v>
          </cell>
          <cell r="H1450">
            <v>0</v>
          </cell>
          <cell r="I1450">
            <v>0</v>
          </cell>
          <cell r="J1450">
            <v>0</v>
          </cell>
          <cell r="K1450">
            <v>0</v>
          </cell>
          <cell r="L1450">
            <v>0</v>
          </cell>
          <cell r="M1450">
            <v>0</v>
          </cell>
          <cell r="N1450">
            <v>0</v>
          </cell>
          <cell r="O1450">
            <v>0</v>
          </cell>
          <cell r="P1450" t="str">
            <v>Not Licensed</v>
          </cell>
          <cell r="Q1450">
            <v>0</v>
          </cell>
          <cell r="R1450">
            <v>0</v>
          </cell>
        </row>
        <row r="1451">
          <cell r="B1451" t="str">
            <v>519031</v>
          </cell>
          <cell r="C1451" t="str">
            <v>Cutters and Trimmers, Hand</v>
          </cell>
          <cell r="D1451">
            <v>0</v>
          </cell>
          <cell r="E1451" t="str">
            <v>No formal educational credential</v>
          </cell>
          <cell r="F1451" t="str">
            <v>HS and Below</v>
          </cell>
          <cell r="G1451">
            <v>0</v>
          </cell>
          <cell r="H1451">
            <v>0</v>
          </cell>
          <cell r="I1451">
            <v>0</v>
          </cell>
          <cell r="J1451">
            <v>0</v>
          </cell>
          <cell r="K1451">
            <v>0</v>
          </cell>
          <cell r="L1451">
            <v>0</v>
          </cell>
          <cell r="M1451">
            <v>0</v>
          </cell>
          <cell r="N1451">
            <v>0</v>
          </cell>
          <cell r="O1451">
            <v>0</v>
          </cell>
          <cell r="P1451" t="str">
            <v>Not Licensed</v>
          </cell>
          <cell r="Q1451">
            <v>0</v>
          </cell>
          <cell r="R1451">
            <v>0</v>
          </cell>
        </row>
        <row r="1452">
          <cell r="B1452" t="str">
            <v>519032</v>
          </cell>
          <cell r="C1452" t="str">
            <v>Cutting and Slicing Machine Setters, Operators, and Tenders</v>
          </cell>
          <cell r="D1452">
            <v>0</v>
          </cell>
          <cell r="E1452" t="str">
            <v>High school diploma or equivalent</v>
          </cell>
          <cell r="F1452" t="str">
            <v>HS and Below</v>
          </cell>
          <cell r="G1452">
            <v>0</v>
          </cell>
          <cell r="H1452">
            <v>0</v>
          </cell>
          <cell r="I1452">
            <v>0</v>
          </cell>
          <cell r="J1452">
            <v>0</v>
          </cell>
          <cell r="K1452">
            <v>0</v>
          </cell>
          <cell r="L1452">
            <v>0</v>
          </cell>
          <cell r="M1452">
            <v>0</v>
          </cell>
          <cell r="N1452">
            <v>0</v>
          </cell>
          <cell r="O1452">
            <v>0</v>
          </cell>
          <cell r="P1452" t="str">
            <v>Not Licensed</v>
          </cell>
          <cell r="Q1452">
            <v>0</v>
          </cell>
          <cell r="R1452">
            <v>0</v>
          </cell>
        </row>
        <row r="1453">
          <cell r="B1453" t="str">
            <v>519041</v>
          </cell>
          <cell r="C1453" t="str">
            <v>Extruding, Forming, Pressing, and Compacting Machine Setters, Operators, and Tenders</v>
          </cell>
          <cell r="D1453">
            <v>0</v>
          </cell>
          <cell r="E1453" t="str">
            <v>High school diploma or equivalent</v>
          </cell>
          <cell r="F1453" t="str">
            <v>HS and Below</v>
          </cell>
          <cell r="G1453">
            <v>0</v>
          </cell>
          <cell r="H1453">
            <v>0</v>
          </cell>
          <cell r="I1453">
            <v>0</v>
          </cell>
          <cell r="J1453">
            <v>0</v>
          </cell>
          <cell r="K1453">
            <v>0</v>
          </cell>
          <cell r="L1453">
            <v>4</v>
          </cell>
          <cell r="M1453">
            <v>4</v>
          </cell>
          <cell r="N1453">
            <v>0</v>
          </cell>
          <cell r="O1453">
            <v>0</v>
          </cell>
          <cell r="P1453" t="str">
            <v>Not Licensed</v>
          </cell>
          <cell r="Q1453">
            <v>0</v>
          </cell>
          <cell r="R1453">
            <v>0</v>
          </cell>
        </row>
        <row r="1454">
          <cell r="B1454" t="str">
            <v>519051</v>
          </cell>
          <cell r="C1454" t="str">
            <v>Furnace, Kiln, Oven, Drier, and Kettle Operators and Tenders</v>
          </cell>
          <cell r="D1454">
            <v>0</v>
          </cell>
          <cell r="E1454" t="str">
            <v>High school diploma or equivalent</v>
          </cell>
          <cell r="F1454" t="str">
            <v>HS and Below</v>
          </cell>
          <cell r="G1454">
            <v>0</v>
          </cell>
          <cell r="H1454">
            <v>0</v>
          </cell>
          <cell r="I1454">
            <v>0</v>
          </cell>
          <cell r="J1454">
            <v>0</v>
          </cell>
          <cell r="K1454">
            <v>0</v>
          </cell>
          <cell r="L1454">
            <v>0</v>
          </cell>
          <cell r="M1454">
            <v>0</v>
          </cell>
          <cell r="N1454">
            <v>0</v>
          </cell>
          <cell r="O1454">
            <v>0</v>
          </cell>
          <cell r="P1454" t="str">
            <v>Not Licensed</v>
          </cell>
          <cell r="Q1454">
            <v>0</v>
          </cell>
          <cell r="R1454">
            <v>0</v>
          </cell>
        </row>
        <row r="1455">
          <cell r="B1455" t="str">
            <v>519061</v>
          </cell>
          <cell r="C1455" t="str">
            <v>Inspectors, Testers, Sorters, Samplers, and Weighers</v>
          </cell>
          <cell r="D1455">
            <v>0</v>
          </cell>
          <cell r="E1455" t="str">
            <v>High school diploma or equivalent</v>
          </cell>
          <cell r="F1455" t="str">
            <v>HS and Below</v>
          </cell>
          <cell r="G1455">
            <v>46738</v>
          </cell>
          <cell r="H1455">
            <v>0</v>
          </cell>
          <cell r="I1455">
            <v>0</v>
          </cell>
          <cell r="J1455">
            <v>0</v>
          </cell>
          <cell r="K1455">
            <v>0</v>
          </cell>
          <cell r="L1455">
            <v>4</v>
          </cell>
          <cell r="M1455">
            <v>4</v>
          </cell>
          <cell r="N1455">
            <v>0</v>
          </cell>
          <cell r="O1455">
            <v>0</v>
          </cell>
          <cell r="P1455" t="str">
            <v>Not Licensed</v>
          </cell>
          <cell r="Q1455">
            <v>0</v>
          </cell>
          <cell r="R1455">
            <v>0</v>
          </cell>
        </row>
        <row r="1456">
          <cell r="B1456" t="str">
            <v>519071</v>
          </cell>
          <cell r="C1456" t="str">
            <v>Jewelers and Precious Stone and Metal Workers</v>
          </cell>
          <cell r="D1456">
            <v>0</v>
          </cell>
          <cell r="E1456" t="str">
            <v>High school diploma or equivalent</v>
          </cell>
          <cell r="F1456" t="str">
            <v>HS and Below</v>
          </cell>
          <cell r="G1456">
            <v>56757</v>
          </cell>
          <cell r="H1456">
            <v>0</v>
          </cell>
          <cell r="I1456">
            <v>0</v>
          </cell>
          <cell r="J1456">
            <v>0</v>
          </cell>
          <cell r="K1456">
            <v>0</v>
          </cell>
          <cell r="L1456">
            <v>0</v>
          </cell>
          <cell r="M1456">
            <v>0</v>
          </cell>
          <cell r="N1456">
            <v>0</v>
          </cell>
          <cell r="O1456">
            <v>0</v>
          </cell>
          <cell r="P1456" t="str">
            <v>Not Licensed</v>
          </cell>
          <cell r="Q1456">
            <v>0</v>
          </cell>
          <cell r="R1456">
            <v>0</v>
          </cell>
        </row>
        <row r="1457">
          <cell r="B1457" t="str">
            <v>519081</v>
          </cell>
          <cell r="C1457" t="str">
            <v>Dental Laboratory Technicians</v>
          </cell>
          <cell r="D1457">
            <v>0</v>
          </cell>
          <cell r="E1457" t="str">
            <v>High school diploma or equivalent</v>
          </cell>
          <cell r="F1457" t="str">
            <v>HS and Below</v>
          </cell>
          <cell r="G1457">
            <v>0</v>
          </cell>
          <cell r="H1457">
            <v>0</v>
          </cell>
          <cell r="I1457">
            <v>0</v>
          </cell>
          <cell r="J1457">
            <v>0</v>
          </cell>
          <cell r="K1457">
            <v>0</v>
          </cell>
          <cell r="L1457">
            <v>0</v>
          </cell>
          <cell r="M1457">
            <v>0</v>
          </cell>
          <cell r="N1457">
            <v>0</v>
          </cell>
          <cell r="O1457">
            <v>0</v>
          </cell>
          <cell r="P1457" t="str">
            <v>Not Licensed</v>
          </cell>
          <cell r="Q1457">
            <v>0</v>
          </cell>
          <cell r="R1457">
            <v>0</v>
          </cell>
        </row>
        <row r="1458">
          <cell r="B1458" t="str">
            <v>519082</v>
          </cell>
          <cell r="C1458" t="str">
            <v>Medical Appliance Technicians</v>
          </cell>
          <cell r="D1458">
            <v>0</v>
          </cell>
          <cell r="E1458" t="str">
            <v>High school diploma or equivalent</v>
          </cell>
          <cell r="F1458" t="str">
            <v>HS and Below</v>
          </cell>
          <cell r="G1458">
            <v>0</v>
          </cell>
          <cell r="H1458">
            <v>0</v>
          </cell>
          <cell r="I1458">
            <v>0</v>
          </cell>
          <cell r="J1458">
            <v>0</v>
          </cell>
          <cell r="K1458">
            <v>0</v>
          </cell>
          <cell r="L1458">
            <v>0</v>
          </cell>
          <cell r="M1458">
            <v>0</v>
          </cell>
          <cell r="N1458">
            <v>0</v>
          </cell>
          <cell r="O1458">
            <v>0</v>
          </cell>
          <cell r="P1458" t="str">
            <v>Not Licensed</v>
          </cell>
          <cell r="Q1458">
            <v>0</v>
          </cell>
          <cell r="R1458">
            <v>0</v>
          </cell>
        </row>
        <row r="1459">
          <cell r="B1459" t="str">
            <v>519083</v>
          </cell>
          <cell r="C1459" t="str">
            <v>Ophthalmic Laboratory Technicians</v>
          </cell>
          <cell r="D1459">
            <v>0</v>
          </cell>
          <cell r="E1459" t="str">
            <v>High school diploma or equivalent</v>
          </cell>
          <cell r="F1459" t="str">
            <v>HS and Below</v>
          </cell>
          <cell r="G1459">
            <v>0</v>
          </cell>
          <cell r="H1459">
            <v>0</v>
          </cell>
          <cell r="I1459">
            <v>0</v>
          </cell>
          <cell r="J1459">
            <v>0</v>
          </cell>
          <cell r="K1459">
            <v>0</v>
          </cell>
          <cell r="L1459">
            <v>0</v>
          </cell>
          <cell r="M1459">
            <v>0</v>
          </cell>
          <cell r="N1459">
            <v>0</v>
          </cell>
          <cell r="O1459">
            <v>0</v>
          </cell>
          <cell r="P1459" t="str">
            <v>Not Licensed</v>
          </cell>
          <cell r="Q1459">
            <v>0</v>
          </cell>
          <cell r="R1459">
            <v>0</v>
          </cell>
        </row>
        <row r="1460">
          <cell r="B1460" t="str">
            <v>519111</v>
          </cell>
          <cell r="C1460" t="str">
            <v>Packaging and Filling Machine Operators and Tenders</v>
          </cell>
          <cell r="D1460">
            <v>0</v>
          </cell>
          <cell r="E1460" t="str">
            <v>High school diploma or equivalent</v>
          </cell>
          <cell r="F1460" t="str">
            <v>HS and Below</v>
          </cell>
          <cell r="G1460">
            <v>0</v>
          </cell>
          <cell r="H1460">
            <v>0</v>
          </cell>
          <cell r="I1460">
            <v>0</v>
          </cell>
          <cell r="J1460">
            <v>0</v>
          </cell>
          <cell r="K1460">
            <v>0</v>
          </cell>
          <cell r="L1460">
            <v>0</v>
          </cell>
          <cell r="M1460">
            <v>0</v>
          </cell>
          <cell r="N1460">
            <v>0</v>
          </cell>
          <cell r="O1460">
            <v>0</v>
          </cell>
          <cell r="P1460" t="str">
            <v>Not Licensed</v>
          </cell>
          <cell r="Q1460">
            <v>0</v>
          </cell>
          <cell r="R1460">
            <v>0</v>
          </cell>
        </row>
        <row r="1461">
          <cell r="B1461" t="str">
            <v>519121</v>
          </cell>
          <cell r="C1461" t="str">
            <v>Coating, Painting, and Spraying Machine Setters, Operators, and Tenders</v>
          </cell>
          <cell r="D1461">
            <v>0</v>
          </cell>
          <cell r="E1461" t="str">
            <v>High school diploma or equivalent</v>
          </cell>
          <cell r="F1461" t="str">
            <v>HS and Below</v>
          </cell>
          <cell r="G1461">
            <v>0</v>
          </cell>
          <cell r="H1461">
            <v>0</v>
          </cell>
          <cell r="I1461">
            <v>0</v>
          </cell>
          <cell r="J1461">
            <v>0</v>
          </cell>
          <cell r="K1461">
            <v>0</v>
          </cell>
          <cell r="L1461">
            <v>0</v>
          </cell>
          <cell r="M1461">
            <v>0</v>
          </cell>
          <cell r="N1461">
            <v>0</v>
          </cell>
          <cell r="O1461">
            <v>0</v>
          </cell>
          <cell r="P1461" t="str">
            <v>Not Licensed</v>
          </cell>
          <cell r="Q1461">
            <v>0</v>
          </cell>
          <cell r="R1461">
            <v>0</v>
          </cell>
        </row>
        <row r="1462">
          <cell r="B1462" t="str">
            <v>519122</v>
          </cell>
          <cell r="C1462" t="str">
            <v>Painters, Transportation Equipment</v>
          </cell>
          <cell r="D1462">
            <v>0</v>
          </cell>
          <cell r="E1462" t="str">
            <v>High school diploma or equivalent</v>
          </cell>
          <cell r="F1462" t="str">
            <v>HS and Below</v>
          </cell>
          <cell r="G1462">
            <v>54332</v>
          </cell>
          <cell r="H1462">
            <v>0</v>
          </cell>
          <cell r="I1462">
            <v>0</v>
          </cell>
          <cell r="J1462">
            <v>0</v>
          </cell>
          <cell r="K1462">
            <v>0</v>
          </cell>
          <cell r="L1462">
            <v>0</v>
          </cell>
          <cell r="M1462">
            <v>0</v>
          </cell>
          <cell r="N1462">
            <v>0</v>
          </cell>
          <cell r="O1462">
            <v>0</v>
          </cell>
          <cell r="P1462" t="str">
            <v>Not Licensed</v>
          </cell>
          <cell r="Q1462">
            <v>0</v>
          </cell>
          <cell r="R1462">
            <v>0</v>
          </cell>
        </row>
        <row r="1463">
          <cell r="B1463" t="str">
            <v>519123</v>
          </cell>
          <cell r="C1463" t="str">
            <v>Painting, Coating, and Decorating Workers</v>
          </cell>
          <cell r="D1463">
            <v>0</v>
          </cell>
          <cell r="E1463" t="str">
            <v>No formal educational credential</v>
          </cell>
          <cell r="F1463" t="str">
            <v>HS and Below</v>
          </cell>
          <cell r="G1463">
            <v>0</v>
          </cell>
          <cell r="H1463">
            <v>0</v>
          </cell>
          <cell r="I1463">
            <v>0</v>
          </cell>
          <cell r="J1463">
            <v>0</v>
          </cell>
          <cell r="K1463">
            <v>0</v>
          </cell>
          <cell r="L1463">
            <v>1</v>
          </cell>
          <cell r="M1463">
            <v>1</v>
          </cell>
          <cell r="N1463">
            <v>0</v>
          </cell>
          <cell r="O1463">
            <v>0</v>
          </cell>
          <cell r="P1463" t="str">
            <v>Not Licensed</v>
          </cell>
          <cell r="Q1463">
            <v>0</v>
          </cell>
          <cell r="R1463">
            <v>0</v>
          </cell>
        </row>
        <row r="1464">
          <cell r="B1464" t="str">
            <v>519141</v>
          </cell>
          <cell r="C1464" t="str">
            <v>Semiconductor Processors</v>
          </cell>
          <cell r="D1464">
            <v>0</v>
          </cell>
          <cell r="E1464" t="str">
            <v>Associate's degree</v>
          </cell>
          <cell r="F1464" t="str">
            <v>Sub-BA</v>
          </cell>
          <cell r="G1464">
            <v>0</v>
          </cell>
          <cell r="H1464">
            <v>0</v>
          </cell>
          <cell r="I1464">
            <v>0</v>
          </cell>
          <cell r="J1464">
            <v>0</v>
          </cell>
          <cell r="K1464">
            <v>0</v>
          </cell>
          <cell r="L1464">
            <v>0</v>
          </cell>
          <cell r="M1464">
            <v>0</v>
          </cell>
          <cell r="N1464">
            <v>0</v>
          </cell>
          <cell r="O1464">
            <v>0</v>
          </cell>
          <cell r="P1464" t="str">
            <v>Not Licensed</v>
          </cell>
          <cell r="Q1464">
            <v>0</v>
          </cell>
          <cell r="R1464">
            <v>0</v>
          </cell>
        </row>
        <row r="1465">
          <cell r="B1465" t="str">
            <v>519151</v>
          </cell>
          <cell r="C1465" t="str">
            <v>Photographic Process Workers and Processing Machine Operators</v>
          </cell>
          <cell r="D1465">
            <v>0</v>
          </cell>
          <cell r="E1465" t="str">
            <v>High school diploma or equivalent</v>
          </cell>
          <cell r="F1465" t="str">
            <v>HS and Below</v>
          </cell>
          <cell r="G1465">
            <v>0</v>
          </cell>
          <cell r="H1465">
            <v>0</v>
          </cell>
          <cell r="I1465">
            <v>0</v>
          </cell>
          <cell r="J1465">
            <v>0</v>
          </cell>
          <cell r="K1465">
            <v>0</v>
          </cell>
          <cell r="L1465">
            <v>0</v>
          </cell>
          <cell r="M1465">
            <v>0</v>
          </cell>
          <cell r="N1465">
            <v>0</v>
          </cell>
          <cell r="O1465">
            <v>0</v>
          </cell>
          <cell r="P1465" t="str">
            <v>Not Licensed</v>
          </cell>
          <cell r="Q1465">
            <v>0</v>
          </cell>
          <cell r="R1465">
            <v>0</v>
          </cell>
        </row>
        <row r="1466">
          <cell r="B1466" t="str">
            <v>519191</v>
          </cell>
          <cell r="C1466" t="str">
            <v>Adhesive Bonding Machine Operators and Tenders</v>
          </cell>
          <cell r="D1466">
            <v>0</v>
          </cell>
          <cell r="E1466" t="str">
            <v>High school diploma or equivalent</v>
          </cell>
          <cell r="F1466" t="str">
            <v>HS and Below</v>
          </cell>
          <cell r="G1466">
            <v>0</v>
          </cell>
          <cell r="H1466">
            <v>0</v>
          </cell>
          <cell r="I1466">
            <v>0</v>
          </cell>
          <cell r="J1466">
            <v>0</v>
          </cell>
          <cell r="K1466">
            <v>0</v>
          </cell>
          <cell r="L1466">
            <v>0</v>
          </cell>
          <cell r="M1466">
            <v>0</v>
          </cell>
          <cell r="N1466">
            <v>0</v>
          </cell>
          <cell r="O1466">
            <v>0</v>
          </cell>
          <cell r="P1466" t="str">
            <v>Not Licensed</v>
          </cell>
          <cell r="Q1466">
            <v>0</v>
          </cell>
          <cell r="R1466">
            <v>0</v>
          </cell>
        </row>
        <row r="1467">
          <cell r="B1467" t="str">
            <v>519192</v>
          </cell>
          <cell r="C1467" t="str">
            <v>Cleaning, Washing, and Metal Pickling Equipment Operators and Tenders</v>
          </cell>
          <cell r="D1467">
            <v>0</v>
          </cell>
          <cell r="E1467" t="str">
            <v>No formal educational credential</v>
          </cell>
          <cell r="F1467" t="str">
            <v>HS and Below</v>
          </cell>
          <cell r="G1467">
            <v>0</v>
          </cell>
          <cell r="H1467">
            <v>0</v>
          </cell>
          <cell r="I1467">
            <v>0</v>
          </cell>
          <cell r="J1467">
            <v>0</v>
          </cell>
          <cell r="K1467">
            <v>0</v>
          </cell>
          <cell r="L1467">
            <v>0</v>
          </cell>
          <cell r="M1467">
            <v>0</v>
          </cell>
          <cell r="N1467">
            <v>0</v>
          </cell>
          <cell r="O1467">
            <v>0</v>
          </cell>
          <cell r="P1467" t="str">
            <v>Not Licensed</v>
          </cell>
          <cell r="Q1467">
            <v>0</v>
          </cell>
          <cell r="R1467">
            <v>0</v>
          </cell>
        </row>
        <row r="1468">
          <cell r="B1468" t="str">
            <v>519193</v>
          </cell>
          <cell r="C1468" t="str">
            <v>Cooling and Freezing Equipment Operators and Tenders</v>
          </cell>
          <cell r="D1468">
            <v>0</v>
          </cell>
          <cell r="E1468" t="str">
            <v>High school diploma or equivalent</v>
          </cell>
          <cell r="F1468" t="str">
            <v>HS and Below</v>
          </cell>
          <cell r="G1468">
            <v>0</v>
          </cell>
          <cell r="H1468">
            <v>0</v>
          </cell>
          <cell r="I1468">
            <v>0</v>
          </cell>
          <cell r="J1468">
            <v>0</v>
          </cell>
          <cell r="K1468">
            <v>0</v>
          </cell>
          <cell r="L1468">
            <v>0</v>
          </cell>
          <cell r="M1468">
            <v>0</v>
          </cell>
          <cell r="N1468">
            <v>0</v>
          </cell>
          <cell r="O1468">
            <v>0</v>
          </cell>
          <cell r="P1468" t="str">
            <v>Not Licensed</v>
          </cell>
          <cell r="Q1468">
            <v>0</v>
          </cell>
          <cell r="R1468">
            <v>0</v>
          </cell>
        </row>
        <row r="1469">
          <cell r="B1469" t="str">
            <v>519194</v>
          </cell>
          <cell r="C1469" t="str">
            <v>Etchers and Engravers</v>
          </cell>
          <cell r="D1469">
            <v>0</v>
          </cell>
          <cell r="E1469" t="str">
            <v>High school diploma or equivalent</v>
          </cell>
          <cell r="F1469" t="str">
            <v>HS and Below</v>
          </cell>
          <cell r="G1469">
            <v>0</v>
          </cell>
          <cell r="H1469">
            <v>0</v>
          </cell>
          <cell r="I1469">
            <v>0</v>
          </cell>
          <cell r="J1469">
            <v>0</v>
          </cell>
          <cell r="K1469">
            <v>0</v>
          </cell>
          <cell r="L1469">
            <v>0</v>
          </cell>
          <cell r="M1469">
            <v>0</v>
          </cell>
          <cell r="N1469">
            <v>0</v>
          </cell>
          <cell r="O1469">
            <v>0</v>
          </cell>
          <cell r="P1469" t="str">
            <v>Not Licensed</v>
          </cell>
          <cell r="Q1469">
            <v>0</v>
          </cell>
          <cell r="R1469">
            <v>0</v>
          </cell>
        </row>
        <row r="1470">
          <cell r="B1470" t="str">
            <v>519195</v>
          </cell>
          <cell r="C1470" t="str">
            <v>Molders, Shapers, and Casters, Except Metal and Plastic</v>
          </cell>
          <cell r="D1470">
            <v>0</v>
          </cell>
          <cell r="E1470" t="str">
            <v>High school diploma or equivalent</v>
          </cell>
          <cell r="F1470" t="str">
            <v>HS and Below</v>
          </cell>
          <cell r="G1470">
            <v>0</v>
          </cell>
          <cell r="H1470">
            <v>0</v>
          </cell>
          <cell r="I1470">
            <v>0</v>
          </cell>
          <cell r="J1470">
            <v>0</v>
          </cell>
          <cell r="K1470">
            <v>0</v>
          </cell>
          <cell r="L1470">
            <v>0</v>
          </cell>
          <cell r="M1470">
            <v>0</v>
          </cell>
          <cell r="N1470">
            <v>0</v>
          </cell>
          <cell r="O1470">
            <v>0</v>
          </cell>
          <cell r="P1470" t="str">
            <v>Not Licensed</v>
          </cell>
          <cell r="Q1470">
            <v>0</v>
          </cell>
          <cell r="R1470">
            <v>0</v>
          </cell>
        </row>
        <row r="1471">
          <cell r="B1471" t="str">
            <v>519196</v>
          </cell>
          <cell r="C1471" t="str">
            <v>Paper Goods Machine Setters, Operators, and Tenders</v>
          </cell>
          <cell r="D1471">
            <v>0</v>
          </cell>
          <cell r="E1471" t="str">
            <v>High school diploma or equivalent</v>
          </cell>
          <cell r="F1471" t="str">
            <v>HS and Below</v>
          </cell>
          <cell r="G1471">
            <v>0</v>
          </cell>
          <cell r="H1471">
            <v>0</v>
          </cell>
          <cell r="I1471">
            <v>0</v>
          </cell>
          <cell r="J1471">
            <v>0</v>
          </cell>
          <cell r="K1471">
            <v>0</v>
          </cell>
          <cell r="L1471">
            <v>0</v>
          </cell>
          <cell r="M1471">
            <v>0</v>
          </cell>
          <cell r="N1471">
            <v>0</v>
          </cell>
          <cell r="O1471">
            <v>0</v>
          </cell>
          <cell r="P1471" t="str">
            <v>Not Licensed</v>
          </cell>
          <cell r="Q1471">
            <v>0</v>
          </cell>
          <cell r="R1471">
            <v>0</v>
          </cell>
        </row>
        <row r="1472">
          <cell r="B1472" t="str">
            <v>519197</v>
          </cell>
          <cell r="C1472" t="str">
            <v>Tire Builders</v>
          </cell>
          <cell r="D1472">
            <v>0</v>
          </cell>
          <cell r="E1472">
            <v>0</v>
          </cell>
          <cell r="F1472">
            <v>0</v>
          </cell>
          <cell r="G1472">
            <v>0</v>
          </cell>
          <cell r="H1472">
            <v>0</v>
          </cell>
          <cell r="I1472">
            <v>0</v>
          </cell>
          <cell r="J1472">
            <v>0</v>
          </cell>
          <cell r="K1472">
            <v>0</v>
          </cell>
          <cell r="L1472">
            <v>0</v>
          </cell>
          <cell r="M1472">
            <v>0</v>
          </cell>
          <cell r="N1472">
            <v>0</v>
          </cell>
          <cell r="O1472">
            <v>0</v>
          </cell>
          <cell r="P1472" t="str">
            <v>Not Licensed</v>
          </cell>
          <cell r="Q1472">
            <v>0</v>
          </cell>
          <cell r="R1472">
            <v>0</v>
          </cell>
        </row>
        <row r="1473">
          <cell r="B1473" t="str">
            <v>519198</v>
          </cell>
          <cell r="C1473" t="str">
            <v>Helpers--Production Workers</v>
          </cell>
          <cell r="D1473">
            <v>0</v>
          </cell>
          <cell r="E1473" t="str">
            <v>No formal educational credential</v>
          </cell>
          <cell r="F1473" t="str">
            <v>HS and Below</v>
          </cell>
          <cell r="G1473">
            <v>28559</v>
          </cell>
          <cell r="H1473">
            <v>0</v>
          </cell>
          <cell r="I1473">
            <v>0</v>
          </cell>
          <cell r="J1473">
            <v>0</v>
          </cell>
          <cell r="K1473">
            <v>0</v>
          </cell>
          <cell r="L1473">
            <v>2</v>
          </cell>
          <cell r="M1473">
            <v>2</v>
          </cell>
          <cell r="N1473">
            <v>0</v>
          </cell>
          <cell r="O1473">
            <v>0</v>
          </cell>
          <cell r="P1473" t="str">
            <v>Not Licensed</v>
          </cell>
          <cell r="Q1473">
            <v>0</v>
          </cell>
          <cell r="R1473">
            <v>0</v>
          </cell>
        </row>
        <row r="1474">
          <cell r="B1474" t="str">
            <v>531011</v>
          </cell>
          <cell r="C1474" t="str">
            <v>Aircraft Cargo Handling Supervisors</v>
          </cell>
          <cell r="D1474">
            <v>0</v>
          </cell>
          <cell r="E1474" t="str">
            <v>High school diploma or equivalent</v>
          </cell>
          <cell r="F1474" t="str">
            <v>HS and Below</v>
          </cell>
          <cell r="G1474">
            <v>0</v>
          </cell>
          <cell r="H1474">
            <v>0</v>
          </cell>
          <cell r="I1474">
            <v>0</v>
          </cell>
          <cell r="J1474">
            <v>0</v>
          </cell>
          <cell r="K1474">
            <v>0</v>
          </cell>
          <cell r="L1474">
            <v>0</v>
          </cell>
          <cell r="M1474">
            <v>0</v>
          </cell>
          <cell r="N1474">
            <v>0</v>
          </cell>
          <cell r="O1474">
            <v>0</v>
          </cell>
          <cell r="P1474" t="str">
            <v>Not Licensed</v>
          </cell>
          <cell r="Q1474">
            <v>0</v>
          </cell>
          <cell r="R1474">
            <v>0</v>
          </cell>
        </row>
        <row r="1475">
          <cell r="B1475" t="str">
            <v>531021</v>
          </cell>
          <cell r="C1475" t="str">
            <v>First-Line Supervisors of Helpers, Laborers, and Material Movers, Hand</v>
          </cell>
          <cell r="D1475">
            <v>0</v>
          </cell>
          <cell r="E1475">
            <v>0</v>
          </cell>
          <cell r="F1475">
            <v>0</v>
          </cell>
          <cell r="G1475">
            <v>45256</v>
          </cell>
          <cell r="H1475">
            <v>0</v>
          </cell>
          <cell r="I1475">
            <v>0</v>
          </cell>
          <cell r="J1475">
            <v>0</v>
          </cell>
          <cell r="K1475">
            <v>0</v>
          </cell>
          <cell r="L1475">
            <v>2</v>
          </cell>
          <cell r="M1475">
            <v>2</v>
          </cell>
          <cell r="N1475">
            <v>0</v>
          </cell>
          <cell r="O1475">
            <v>0</v>
          </cell>
          <cell r="P1475" t="str">
            <v>Not Licensed</v>
          </cell>
          <cell r="Q1475">
            <v>0</v>
          </cell>
          <cell r="R1475">
            <v>0</v>
          </cell>
        </row>
        <row r="1476">
          <cell r="B1476" t="str">
            <v>531031</v>
          </cell>
          <cell r="C1476" t="str">
            <v>First-Line Supervisors of Transportation and Material-Moving Machine and Vehicle Operators</v>
          </cell>
          <cell r="D1476">
            <v>0</v>
          </cell>
          <cell r="E1476">
            <v>0</v>
          </cell>
          <cell r="F1476">
            <v>0</v>
          </cell>
          <cell r="G1476">
            <v>59376</v>
          </cell>
          <cell r="H1476">
            <v>0</v>
          </cell>
          <cell r="I1476">
            <v>0</v>
          </cell>
          <cell r="J1476">
            <v>0</v>
          </cell>
          <cell r="K1476">
            <v>0</v>
          </cell>
          <cell r="L1476">
            <v>2</v>
          </cell>
          <cell r="M1476">
            <v>2</v>
          </cell>
          <cell r="N1476">
            <v>0</v>
          </cell>
          <cell r="O1476">
            <v>0</v>
          </cell>
          <cell r="P1476" t="str">
            <v>Not Licensed</v>
          </cell>
          <cell r="Q1476">
            <v>0</v>
          </cell>
          <cell r="R1476">
            <v>0</v>
          </cell>
        </row>
        <row r="1477">
          <cell r="B1477" t="str">
            <v>532011</v>
          </cell>
          <cell r="C1477" t="str">
            <v>Airline Pilots, Copilots, and Flight Engineers</v>
          </cell>
          <cell r="D1477">
            <v>0</v>
          </cell>
          <cell r="E1477">
            <v>0</v>
          </cell>
          <cell r="F1477">
            <v>0</v>
          </cell>
          <cell r="G1477">
            <v>0</v>
          </cell>
          <cell r="H1477">
            <v>0</v>
          </cell>
          <cell r="I1477">
            <v>0</v>
          </cell>
          <cell r="J1477">
            <v>0</v>
          </cell>
          <cell r="K1477">
            <v>0</v>
          </cell>
          <cell r="L1477">
            <v>2</v>
          </cell>
          <cell r="M1477">
            <v>2</v>
          </cell>
          <cell r="N1477">
            <v>0</v>
          </cell>
          <cell r="O1477">
            <v>0</v>
          </cell>
          <cell r="P1477" t="str">
            <v>Not Licensed</v>
          </cell>
          <cell r="Q1477">
            <v>0</v>
          </cell>
          <cell r="R1477">
            <v>0</v>
          </cell>
        </row>
        <row r="1478">
          <cell r="B1478" t="str">
            <v>532012</v>
          </cell>
          <cell r="C1478" t="str">
            <v>Commercial Pilots</v>
          </cell>
          <cell r="D1478">
            <v>0</v>
          </cell>
          <cell r="E1478" t="str">
            <v>High school diploma or equivalent</v>
          </cell>
          <cell r="F1478" t="str">
            <v>HS and Below</v>
          </cell>
          <cell r="G1478">
            <v>127760</v>
          </cell>
          <cell r="H1478">
            <v>0</v>
          </cell>
          <cell r="I1478">
            <v>0</v>
          </cell>
          <cell r="J1478">
            <v>0</v>
          </cell>
          <cell r="K1478">
            <v>0</v>
          </cell>
          <cell r="L1478">
            <v>0</v>
          </cell>
          <cell r="M1478">
            <v>0</v>
          </cell>
          <cell r="N1478">
            <v>0</v>
          </cell>
          <cell r="O1478">
            <v>0</v>
          </cell>
          <cell r="P1478" t="str">
            <v>Not Licensed</v>
          </cell>
          <cell r="Q1478">
            <v>0</v>
          </cell>
          <cell r="R1478">
            <v>0</v>
          </cell>
        </row>
        <row r="1479">
          <cell r="B1479" t="str">
            <v>532021</v>
          </cell>
          <cell r="C1479" t="str">
            <v>Air Traffic Controllers</v>
          </cell>
          <cell r="D1479">
            <v>0</v>
          </cell>
          <cell r="E1479" t="str">
            <v>Associate's degree</v>
          </cell>
          <cell r="F1479" t="str">
            <v>Sub-BA</v>
          </cell>
          <cell r="G1479">
            <v>0</v>
          </cell>
          <cell r="H1479">
            <v>0</v>
          </cell>
          <cell r="I1479">
            <v>0</v>
          </cell>
          <cell r="J1479">
            <v>0</v>
          </cell>
          <cell r="K1479">
            <v>0</v>
          </cell>
          <cell r="L1479">
            <v>0</v>
          </cell>
          <cell r="M1479">
            <v>0</v>
          </cell>
          <cell r="N1479">
            <v>0</v>
          </cell>
          <cell r="O1479">
            <v>0</v>
          </cell>
          <cell r="P1479" t="str">
            <v>Not Licensed</v>
          </cell>
          <cell r="Q1479">
            <v>0</v>
          </cell>
          <cell r="R1479">
            <v>0</v>
          </cell>
        </row>
        <row r="1480">
          <cell r="B1480" t="str">
            <v>532022</v>
          </cell>
          <cell r="C1480" t="str">
            <v>Airfield Operations Specialists</v>
          </cell>
          <cell r="D1480">
            <v>0</v>
          </cell>
          <cell r="E1480" t="str">
            <v>High school diploma or equivalent</v>
          </cell>
          <cell r="F1480" t="str">
            <v>HS and Below</v>
          </cell>
          <cell r="G1480">
            <v>0</v>
          </cell>
          <cell r="H1480">
            <v>0</v>
          </cell>
          <cell r="I1480">
            <v>0</v>
          </cell>
          <cell r="J1480">
            <v>0</v>
          </cell>
          <cell r="K1480">
            <v>0</v>
          </cell>
          <cell r="L1480">
            <v>3</v>
          </cell>
          <cell r="M1480">
            <v>3</v>
          </cell>
          <cell r="N1480">
            <v>0</v>
          </cell>
          <cell r="O1480">
            <v>0</v>
          </cell>
          <cell r="P1480" t="str">
            <v>Not Licensed</v>
          </cell>
          <cell r="Q1480">
            <v>0</v>
          </cell>
          <cell r="R1480">
            <v>0</v>
          </cell>
        </row>
        <row r="1481">
          <cell r="B1481" t="str">
            <v>532031</v>
          </cell>
          <cell r="C1481" t="str">
            <v>Flight Attendants</v>
          </cell>
          <cell r="D1481">
            <v>0</v>
          </cell>
          <cell r="E1481" t="str">
            <v>High school diploma or equivalent</v>
          </cell>
          <cell r="F1481" t="str">
            <v>HS and Below</v>
          </cell>
          <cell r="G1481">
            <v>0</v>
          </cell>
          <cell r="H1481">
            <v>0</v>
          </cell>
          <cell r="I1481">
            <v>0</v>
          </cell>
          <cell r="J1481">
            <v>0</v>
          </cell>
          <cell r="K1481">
            <v>0</v>
          </cell>
          <cell r="L1481">
            <v>0</v>
          </cell>
          <cell r="M1481">
            <v>0</v>
          </cell>
          <cell r="N1481">
            <v>0</v>
          </cell>
          <cell r="O1481">
            <v>0</v>
          </cell>
          <cell r="P1481" t="str">
            <v>Not Licensed</v>
          </cell>
          <cell r="Q1481">
            <v>0</v>
          </cell>
          <cell r="R1481">
            <v>0</v>
          </cell>
        </row>
        <row r="1482">
          <cell r="B1482" t="str">
            <v>533011</v>
          </cell>
          <cell r="C1482" t="str">
            <v>Ambulance Drivers and Attendants, Except Emergency Medical Technicians</v>
          </cell>
          <cell r="D1482">
            <v>0</v>
          </cell>
          <cell r="E1482" t="str">
            <v>High school diploma or equivalent</v>
          </cell>
          <cell r="F1482" t="str">
            <v>HS and Below</v>
          </cell>
          <cell r="G1482">
            <v>0</v>
          </cell>
          <cell r="H1482">
            <v>0</v>
          </cell>
          <cell r="I1482">
            <v>0</v>
          </cell>
          <cell r="J1482">
            <v>0</v>
          </cell>
          <cell r="K1482">
            <v>0</v>
          </cell>
          <cell r="L1482">
            <v>0</v>
          </cell>
          <cell r="M1482">
            <v>0</v>
          </cell>
          <cell r="N1482">
            <v>0</v>
          </cell>
          <cell r="O1482">
            <v>0</v>
          </cell>
          <cell r="P1482" t="str">
            <v>Not Licensed</v>
          </cell>
          <cell r="Q1482">
            <v>0</v>
          </cell>
          <cell r="R1482">
            <v>0</v>
          </cell>
        </row>
        <row r="1483">
          <cell r="B1483" t="str">
            <v>533021</v>
          </cell>
          <cell r="C1483" t="str">
            <v>Bus Drivers, Transit and Intercity</v>
          </cell>
          <cell r="D1483">
            <v>0</v>
          </cell>
          <cell r="E1483" t="str">
            <v>High school diploma or equivalent</v>
          </cell>
          <cell r="F1483" t="str">
            <v>HS and Below</v>
          </cell>
          <cell r="G1483">
            <v>0</v>
          </cell>
          <cell r="H1483">
            <v>0</v>
          </cell>
          <cell r="I1483">
            <v>247</v>
          </cell>
          <cell r="J1483">
            <v>32</v>
          </cell>
          <cell r="K1483">
            <v>33</v>
          </cell>
          <cell r="L1483">
            <v>11</v>
          </cell>
          <cell r="M1483">
            <v>25</v>
          </cell>
          <cell r="N1483">
            <v>0</v>
          </cell>
          <cell r="O1483">
            <v>0</v>
          </cell>
          <cell r="P1483" t="str">
            <v>Not Licensed</v>
          </cell>
          <cell r="Q1483">
            <v>0</v>
          </cell>
          <cell r="R1483">
            <v>0</v>
          </cell>
        </row>
        <row r="1484">
          <cell r="B1484" t="str">
            <v>533022</v>
          </cell>
          <cell r="C1484" t="str">
            <v>Bus Drivers, School or Special Client</v>
          </cell>
          <cell r="D1484">
            <v>0</v>
          </cell>
          <cell r="E1484" t="str">
            <v>High school diploma or equivalent</v>
          </cell>
          <cell r="F1484" t="str">
            <v>HS and Below</v>
          </cell>
          <cell r="G1484">
            <v>45058</v>
          </cell>
          <cell r="H1484">
            <v>3</v>
          </cell>
          <cell r="I1484">
            <v>345</v>
          </cell>
          <cell r="J1484">
            <v>41</v>
          </cell>
          <cell r="K1484">
            <v>44</v>
          </cell>
          <cell r="L1484">
            <v>5</v>
          </cell>
          <cell r="M1484">
            <v>30</v>
          </cell>
          <cell r="N1484">
            <v>0</v>
          </cell>
          <cell r="O1484">
            <v>0</v>
          </cell>
          <cell r="P1484" t="str">
            <v>Not Licensed</v>
          </cell>
          <cell r="Q1484">
            <v>0</v>
          </cell>
          <cell r="R1484">
            <v>0</v>
          </cell>
        </row>
        <row r="1485">
          <cell r="B1485" t="str">
            <v>533031</v>
          </cell>
          <cell r="C1485" t="str">
            <v>Driver/Sales Workers</v>
          </cell>
          <cell r="D1485">
            <v>0</v>
          </cell>
          <cell r="E1485" t="str">
            <v>High school diploma or equivalent</v>
          </cell>
          <cell r="F1485" t="str">
            <v>HS and Below</v>
          </cell>
          <cell r="G1485">
            <v>30708</v>
          </cell>
          <cell r="H1485">
            <v>0</v>
          </cell>
          <cell r="I1485">
            <v>0</v>
          </cell>
          <cell r="J1485">
            <v>0</v>
          </cell>
          <cell r="K1485">
            <v>0</v>
          </cell>
          <cell r="L1485">
            <v>58</v>
          </cell>
          <cell r="M1485">
            <v>58</v>
          </cell>
          <cell r="N1485">
            <v>0</v>
          </cell>
          <cell r="O1485">
            <v>0</v>
          </cell>
          <cell r="P1485" t="str">
            <v>Not Licensed</v>
          </cell>
          <cell r="Q1485">
            <v>0</v>
          </cell>
          <cell r="R1485">
            <v>0</v>
          </cell>
        </row>
        <row r="1486">
          <cell r="B1486" t="str">
            <v>533032</v>
          </cell>
          <cell r="C1486" t="str">
            <v>Heavy and Tractor-Trailer Truck Drivers</v>
          </cell>
          <cell r="D1486">
            <v>0</v>
          </cell>
          <cell r="E1486" t="str">
            <v>Postsecondary non-degree award</v>
          </cell>
          <cell r="F1486" t="str">
            <v>Sub-BA</v>
          </cell>
          <cell r="G1486">
            <v>56606</v>
          </cell>
          <cell r="H1486">
            <v>4</v>
          </cell>
          <cell r="I1486">
            <v>715</v>
          </cell>
          <cell r="J1486">
            <v>71</v>
          </cell>
          <cell r="K1486">
            <v>84</v>
          </cell>
          <cell r="L1486">
            <v>347</v>
          </cell>
          <cell r="M1486">
            <v>167</v>
          </cell>
          <cell r="N1486">
            <v>0</v>
          </cell>
          <cell r="O1486">
            <v>0</v>
          </cell>
          <cell r="P1486" t="str">
            <v>Not Licensed</v>
          </cell>
          <cell r="Q1486">
            <v>0</v>
          </cell>
          <cell r="R1486">
            <v>0</v>
          </cell>
        </row>
        <row r="1487">
          <cell r="B1487" t="str">
            <v>533033</v>
          </cell>
          <cell r="C1487" t="str">
            <v>Light Truck or Delivery Services Drivers</v>
          </cell>
          <cell r="D1487">
            <v>0</v>
          </cell>
          <cell r="E1487" t="str">
            <v>High school diploma or equivalent</v>
          </cell>
          <cell r="F1487" t="str">
            <v>HS and Below</v>
          </cell>
          <cell r="G1487">
            <v>34166</v>
          </cell>
          <cell r="H1487">
            <v>2</v>
          </cell>
          <cell r="I1487">
            <v>957</v>
          </cell>
          <cell r="J1487">
            <v>108</v>
          </cell>
          <cell r="K1487">
            <v>112</v>
          </cell>
          <cell r="L1487">
            <v>38</v>
          </cell>
          <cell r="M1487">
            <v>86</v>
          </cell>
          <cell r="N1487">
            <v>0</v>
          </cell>
          <cell r="O1487">
            <v>0</v>
          </cell>
          <cell r="P1487" t="str">
            <v>Not Licensed</v>
          </cell>
          <cell r="Q1487">
            <v>0</v>
          </cell>
          <cell r="R1487">
            <v>0</v>
          </cell>
        </row>
        <row r="1488">
          <cell r="B1488" t="str">
            <v>533041</v>
          </cell>
          <cell r="C1488" t="str">
            <v>Taxi Drivers and Chauffeurs</v>
          </cell>
          <cell r="D1488">
            <v>0</v>
          </cell>
          <cell r="E1488" t="str">
            <v>No formal educational credential</v>
          </cell>
          <cell r="F1488" t="str">
            <v>HS and Below</v>
          </cell>
          <cell r="G1488">
            <v>34474</v>
          </cell>
          <cell r="H1488">
            <v>2</v>
          </cell>
          <cell r="I1488">
            <v>406</v>
          </cell>
          <cell r="J1488">
            <v>38</v>
          </cell>
          <cell r="K1488">
            <v>44</v>
          </cell>
          <cell r="L1488">
            <v>22</v>
          </cell>
          <cell r="M1488">
            <v>35</v>
          </cell>
          <cell r="N1488">
            <v>0</v>
          </cell>
          <cell r="O1488">
            <v>0</v>
          </cell>
          <cell r="P1488" t="str">
            <v>Not Licensed</v>
          </cell>
          <cell r="Q1488">
            <v>0</v>
          </cell>
          <cell r="R1488">
            <v>0</v>
          </cell>
        </row>
        <row r="1489">
          <cell r="B1489" t="str">
            <v>534011</v>
          </cell>
          <cell r="C1489" t="str">
            <v>Locomotive Engineers</v>
          </cell>
          <cell r="D1489">
            <v>0</v>
          </cell>
          <cell r="E1489" t="str">
            <v>High school diploma or equivalent</v>
          </cell>
          <cell r="F1489" t="str">
            <v>HS and Below</v>
          </cell>
          <cell r="G1489">
            <v>0</v>
          </cell>
          <cell r="H1489">
            <v>0</v>
          </cell>
          <cell r="I1489">
            <v>0</v>
          </cell>
          <cell r="J1489">
            <v>0</v>
          </cell>
          <cell r="K1489">
            <v>0</v>
          </cell>
          <cell r="L1489">
            <v>2</v>
          </cell>
          <cell r="M1489">
            <v>2</v>
          </cell>
          <cell r="N1489">
            <v>0</v>
          </cell>
          <cell r="O1489">
            <v>0</v>
          </cell>
          <cell r="P1489" t="str">
            <v>Not Licensed</v>
          </cell>
          <cell r="Q1489">
            <v>0</v>
          </cell>
          <cell r="R1489">
            <v>0</v>
          </cell>
        </row>
        <row r="1490">
          <cell r="B1490" t="str">
            <v>534012</v>
          </cell>
          <cell r="C1490" t="str">
            <v>Locomotive Firers</v>
          </cell>
          <cell r="D1490">
            <v>0</v>
          </cell>
          <cell r="E1490">
            <v>0</v>
          </cell>
          <cell r="F1490">
            <v>0</v>
          </cell>
          <cell r="G1490">
            <v>0</v>
          </cell>
          <cell r="H1490">
            <v>0</v>
          </cell>
          <cell r="I1490">
            <v>0</v>
          </cell>
          <cell r="J1490">
            <v>0</v>
          </cell>
          <cell r="K1490">
            <v>0</v>
          </cell>
          <cell r="L1490">
            <v>0</v>
          </cell>
          <cell r="M1490">
            <v>0</v>
          </cell>
          <cell r="N1490">
            <v>0</v>
          </cell>
          <cell r="O1490">
            <v>0</v>
          </cell>
          <cell r="P1490" t="str">
            <v>Not Licensed</v>
          </cell>
          <cell r="Q1490">
            <v>0</v>
          </cell>
          <cell r="R1490">
            <v>0</v>
          </cell>
        </row>
        <row r="1491">
          <cell r="B1491" t="str">
            <v>534013</v>
          </cell>
          <cell r="C1491" t="str">
            <v>Rail Yard Engineers, Dinkey Operators, and Hostlers</v>
          </cell>
          <cell r="D1491">
            <v>0</v>
          </cell>
          <cell r="E1491" t="str">
            <v>High school diploma or equivalent</v>
          </cell>
          <cell r="F1491" t="str">
            <v>HS and Below</v>
          </cell>
          <cell r="G1491">
            <v>0</v>
          </cell>
          <cell r="H1491">
            <v>0</v>
          </cell>
          <cell r="I1491">
            <v>0</v>
          </cell>
          <cell r="J1491">
            <v>0</v>
          </cell>
          <cell r="K1491">
            <v>0</v>
          </cell>
          <cell r="L1491">
            <v>0</v>
          </cell>
          <cell r="M1491">
            <v>0</v>
          </cell>
          <cell r="N1491">
            <v>0</v>
          </cell>
          <cell r="O1491">
            <v>0</v>
          </cell>
          <cell r="P1491" t="str">
            <v>Not Licensed</v>
          </cell>
          <cell r="Q1491">
            <v>0</v>
          </cell>
          <cell r="R1491">
            <v>0</v>
          </cell>
        </row>
        <row r="1492">
          <cell r="B1492" t="str">
            <v>534021</v>
          </cell>
          <cell r="C1492" t="str">
            <v>Railroad Brake, Signal, and Switch Operators</v>
          </cell>
          <cell r="D1492">
            <v>0</v>
          </cell>
          <cell r="E1492" t="str">
            <v>High school diploma or equivalent</v>
          </cell>
          <cell r="F1492" t="str">
            <v>HS and Below</v>
          </cell>
          <cell r="G1492">
            <v>0</v>
          </cell>
          <cell r="H1492">
            <v>0</v>
          </cell>
          <cell r="I1492">
            <v>0</v>
          </cell>
          <cell r="J1492">
            <v>0</v>
          </cell>
          <cell r="K1492">
            <v>0</v>
          </cell>
          <cell r="L1492">
            <v>0</v>
          </cell>
          <cell r="M1492">
            <v>0</v>
          </cell>
          <cell r="N1492">
            <v>0</v>
          </cell>
          <cell r="O1492">
            <v>0</v>
          </cell>
          <cell r="P1492" t="str">
            <v>Not Licensed</v>
          </cell>
          <cell r="Q1492">
            <v>0</v>
          </cell>
          <cell r="R1492">
            <v>0</v>
          </cell>
        </row>
        <row r="1493">
          <cell r="B1493" t="str">
            <v>534031</v>
          </cell>
          <cell r="C1493" t="str">
            <v>Railroad Conductors and Yardmasters</v>
          </cell>
          <cell r="D1493">
            <v>0</v>
          </cell>
          <cell r="E1493" t="str">
            <v>High school diploma or equivalent</v>
          </cell>
          <cell r="F1493" t="str">
            <v>HS and Below</v>
          </cell>
          <cell r="G1493">
            <v>0</v>
          </cell>
          <cell r="H1493">
            <v>0</v>
          </cell>
          <cell r="I1493">
            <v>0</v>
          </cell>
          <cell r="J1493">
            <v>0</v>
          </cell>
          <cell r="K1493">
            <v>0</v>
          </cell>
          <cell r="L1493">
            <v>0</v>
          </cell>
          <cell r="M1493">
            <v>0</v>
          </cell>
          <cell r="N1493">
            <v>0</v>
          </cell>
          <cell r="O1493">
            <v>0</v>
          </cell>
          <cell r="P1493" t="str">
            <v>Not Licensed</v>
          </cell>
          <cell r="Q1493">
            <v>0</v>
          </cell>
          <cell r="R1493">
            <v>0</v>
          </cell>
        </row>
        <row r="1494">
          <cell r="B1494" t="str">
            <v>534041</v>
          </cell>
          <cell r="C1494" t="str">
            <v>Subway and Streetcar Operators</v>
          </cell>
          <cell r="D1494">
            <v>0</v>
          </cell>
          <cell r="E1494">
            <v>0</v>
          </cell>
          <cell r="F1494">
            <v>0</v>
          </cell>
          <cell r="G1494">
            <v>0</v>
          </cell>
          <cell r="H1494">
            <v>0</v>
          </cell>
          <cell r="I1494">
            <v>0</v>
          </cell>
          <cell r="J1494">
            <v>0</v>
          </cell>
          <cell r="K1494">
            <v>0</v>
          </cell>
          <cell r="L1494">
            <v>0</v>
          </cell>
          <cell r="M1494">
            <v>0</v>
          </cell>
          <cell r="N1494">
            <v>0</v>
          </cell>
          <cell r="O1494">
            <v>0</v>
          </cell>
          <cell r="P1494" t="str">
            <v>Not Licensed</v>
          </cell>
          <cell r="Q1494">
            <v>0</v>
          </cell>
          <cell r="R1494">
            <v>0</v>
          </cell>
        </row>
        <row r="1495">
          <cell r="B1495" t="str">
            <v>535011</v>
          </cell>
          <cell r="C1495" t="str">
            <v>Sailors and Marine Oilers</v>
          </cell>
          <cell r="D1495">
            <v>0</v>
          </cell>
          <cell r="E1495" t="str">
            <v>No formal educational credential</v>
          </cell>
          <cell r="F1495" t="str">
            <v>HS and Below</v>
          </cell>
          <cell r="G1495">
            <v>46099</v>
          </cell>
          <cell r="H1495">
            <v>0</v>
          </cell>
          <cell r="I1495">
            <v>0</v>
          </cell>
          <cell r="J1495">
            <v>13</v>
          </cell>
          <cell r="K1495">
            <v>0</v>
          </cell>
          <cell r="L1495">
            <v>5</v>
          </cell>
          <cell r="M1495">
            <v>9</v>
          </cell>
          <cell r="N1495">
            <v>0</v>
          </cell>
          <cell r="O1495">
            <v>0</v>
          </cell>
          <cell r="P1495" t="str">
            <v>Not Licensed</v>
          </cell>
          <cell r="Q1495">
            <v>0</v>
          </cell>
          <cell r="R1495">
            <v>0</v>
          </cell>
        </row>
        <row r="1496">
          <cell r="B1496" t="str">
            <v>535021</v>
          </cell>
          <cell r="C1496" t="str">
            <v>Captains, Mates, and Pilots of Water Vessels</v>
          </cell>
          <cell r="D1496">
            <v>0</v>
          </cell>
          <cell r="E1496" t="str">
            <v>Postsecondary non-degree award</v>
          </cell>
          <cell r="F1496" t="str">
            <v>Sub-BA</v>
          </cell>
          <cell r="G1496">
            <v>39839</v>
          </cell>
          <cell r="H1496">
            <v>2</v>
          </cell>
          <cell r="I1496">
            <v>179</v>
          </cell>
          <cell r="J1496">
            <v>18</v>
          </cell>
          <cell r="K1496">
            <v>22</v>
          </cell>
          <cell r="L1496">
            <v>7</v>
          </cell>
          <cell r="M1496">
            <v>16</v>
          </cell>
          <cell r="N1496">
            <v>0</v>
          </cell>
          <cell r="O1496">
            <v>0</v>
          </cell>
          <cell r="P1496" t="str">
            <v>Not Licensed</v>
          </cell>
          <cell r="Q1496">
            <v>0</v>
          </cell>
          <cell r="R1496">
            <v>0</v>
          </cell>
        </row>
        <row r="1497">
          <cell r="B1497" t="str">
            <v>535022</v>
          </cell>
          <cell r="C1497" t="str">
            <v>Motorboat Operators</v>
          </cell>
          <cell r="D1497">
            <v>0</v>
          </cell>
          <cell r="E1497" t="str">
            <v>Postsecondary non-degree award</v>
          </cell>
          <cell r="F1497" t="str">
            <v>Sub-BA</v>
          </cell>
          <cell r="G1497">
            <v>68809</v>
          </cell>
          <cell r="H1497">
            <v>0</v>
          </cell>
          <cell r="I1497">
            <v>0</v>
          </cell>
          <cell r="J1497">
            <v>0</v>
          </cell>
          <cell r="K1497">
            <v>0</v>
          </cell>
          <cell r="L1497">
            <v>0</v>
          </cell>
          <cell r="M1497">
            <v>0</v>
          </cell>
          <cell r="N1497">
            <v>0</v>
          </cell>
          <cell r="O1497">
            <v>0</v>
          </cell>
          <cell r="P1497" t="str">
            <v>Not Licensed</v>
          </cell>
          <cell r="Q1497">
            <v>0</v>
          </cell>
          <cell r="R1497">
            <v>0</v>
          </cell>
        </row>
        <row r="1498">
          <cell r="B1498" t="str">
            <v>535031</v>
          </cell>
          <cell r="C1498" t="str">
            <v>Ship Engineers</v>
          </cell>
          <cell r="D1498">
            <v>0</v>
          </cell>
          <cell r="E1498" t="str">
            <v>Postsecondary non-degree award</v>
          </cell>
          <cell r="F1498" t="str">
            <v>Sub-BA</v>
          </cell>
          <cell r="G1498">
            <v>0</v>
          </cell>
          <cell r="H1498">
            <v>0</v>
          </cell>
          <cell r="I1498">
            <v>0</v>
          </cell>
          <cell r="J1498">
            <v>0</v>
          </cell>
          <cell r="K1498">
            <v>0</v>
          </cell>
          <cell r="L1498">
            <v>0</v>
          </cell>
          <cell r="M1498">
            <v>0</v>
          </cell>
          <cell r="N1498">
            <v>0</v>
          </cell>
          <cell r="O1498">
            <v>0</v>
          </cell>
          <cell r="P1498" t="str">
            <v>Not Licensed</v>
          </cell>
          <cell r="Q1498">
            <v>0</v>
          </cell>
          <cell r="R1498">
            <v>0</v>
          </cell>
        </row>
        <row r="1499">
          <cell r="B1499" t="str">
            <v>536011</v>
          </cell>
          <cell r="C1499" t="str">
            <v>Bridge and Lock Tenders</v>
          </cell>
          <cell r="D1499">
            <v>0</v>
          </cell>
          <cell r="E1499" t="str">
            <v>High school diploma or equivalent</v>
          </cell>
          <cell r="F1499" t="str">
            <v>HS and Below</v>
          </cell>
          <cell r="G1499">
            <v>0</v>
          </cell>
          <cell r="H1499">
            <v>0</v>
          </cell>
          <cell r="I1499">
            <v>0</v>
          </cell>
          <cell r="J1499">
            <v>0</v>
          </cell>
          <cell r="K1499">
            <v>0</v>
          </cell>
          <cell r="L1499">
            <v>2</v>
          </cell>
          <cell r="M1499">
            <v>2</v>
          </cell>
          <cell r="N1499">
            <v>0</v>
          </cell>
          <cell r="O1499">
            <v>0</v>
          </cell>
          <cell r="P1499" t="str">
            <v>Not Licensed</v>
          </cell>
          <cell r="Q1499">
            <v>0</v>
          </cell>
          <cell r="R1499">
            <v>0</v>
          </cell>
        </row>
        <row r="1500">
          <cell r="B1500" t="str">
            <v>536021</v>
          </cell>
          <cell r="C1500" t="str">
            <v>Parking Lot Attendants</v>
          </cell>
          <cell r="D1500">
            <v>0</v>
          </cell>
          <cell r="E1500" t="str">
            <v>No formal educational credential</v>
          </cell>
          <cell r="F1500" t="str">
            <v>HS and Below</v>
          </cell>
          <cell r="G1500">
            <v>25168</v>
          </cell>
          <cell r="H1500">
            <v>1</v>
          </cell>
          <cell r="I1500">
            <v>150</v>
          </cell>
          <cell r="J1500">
            <v>21</v>
          </cell>
          <cell r="K1500">
            <v>23</v>
          </cell>
          <cell r="L1500">
            <v>10</v>
          </cell>
          <cell r="M1500">
            <v>18</v>
          </cell>
          <cell r="N1500">
            <v>0</v>
          </cell>
          <cell r="O1500">
            <v>0</v>
          </cell>
          <cell r="P1500" t="str">
            <v>Not Licensed</v>
          </cell>
          <cell r="Q1500">
            <v>0</v>
          </cell>
          <cell r="R1500">
            <v>0</v>
          </cell>
        </row>
        <row r="1501">
          <cell r="B1501" t="str">
            <v>536031</v>
          </cell>
          <cell r="C1501" t="str">
            <v>Automotive and Watercraft Service Attendants</v>
          </cell>
          <cell r="D1501">
            <v>0</v>
          </cell>
          <cell r="E1501" t="str">
            <v>No formal educational credential</v>
          </cell>
          <cell r="F1501" t="str">
            <v>HS and Below</v>
          </cell>
          <cell r="G1501">
            <v>28739</v>
          </cell>
          <cell r="H1501">
            <v>1</v>
          </cell>
          <cell r="I1501">
            <v>203</v>
          </cell>
          <cell r="J1501">
            <v>35</v>
          </cell>
          <cell r="K1501">
            <v>35</v>
          </cell>
          <cell r="L1501">
            <v>5</v>
          </cell>
          <cell r="M1501">
            <v>25</v>
          </cell>
          <cell r="N1501">
            <v>0</v>
          </cell>
          <cell r="O1501">
            <v>0</v>
          </cell>
          <cell r="P1501" t="str">
            <v>Not Licensed</v>
          </cell>
          <cell r="Q1501">
            <v>0</v>
          </cell>
          <cell r="R1501">
            <v>0</v>
          </cell>
        </row>
        <row r="1502">
          <cell r="B1502" t="str">
            <v>536041</v>
          </cell>
          <cell r="C1502" t="str">
            <v>Traffic Technicians</v>
          </cell>
          <cell r="D1502">
            <v>0</v>
          </cell>
          <cell r="E1502" t="str">
            <v>High school diploma or equivalent</v>
          </cell>
          <cell r="F1502" t="str">
            <v>HS and Below</v>
          </cell>
          <cell r="G1502">
            <v>0</v>
          </cell>
          <cell r="H1502">
            <v>0</v>
          </cell>
          <cell r="I1502">
            <v>0</v>
          </cell>
          <cell r="J1502">
            <v>0</v>
          </cell>
          <cell r="K1502">
            <v>0</v>
          </cell>
          <cell r="L1502">
            <v>0</v>
          </cell>
          <cell r="M1502">
            <v>0</v>
          </cell>
          <cell r="N1502">
            <v>0</v>
          </cell>
          <cell r="O1502">
            <v>0</v>
          </cell>
          <cell r="P1502" t="str">
            <v>Not Licensed</v>
          </cell>
          <cell r="Q1502">
            <v>0</v>
          </cell>
          <cell r="R1502">
            <v>0</v>
          </cell>
        </row>
        <row r="1503">
          <cell r="B1503" t="str">
            <v>536051</v>
          </cell>
          <cell r="C1503" t="str">
            <v>Transportation Inspectors</v>
          </cell>
          <cell r="D1503">
            <v>0</v>
          </cell>
          <cell r="E1503" t="str">
            <v>High school diploma or equivalent</v>
          </cell>
          <cell r="F1503" t="str">
            <v>HS and Below</v>
          </cell>
          <cell r="G1503">
            <v>0</v>
          </cell>
          <cell r="H1503">
            <v>0</v>
          </cell>
          <cell r="I1503">
            <v>0</v>
          </cell>
          <cell r="J1503">
            <v>0</v>
          </cell>
          <cell r="K1503">
            <v>0</v>
          </cell>
          <cell r="L1503">
            <v>1</v>
          </cell>
          <cell r="M1503">
            <v>1</v>
          </cell>
          <cell r="N1503">
            <v>0</v>
          </cell>
          <cell r="O1503">
            <v>0</v>
          </cell>
          <cell r="P1503" t="str">
            <v>Not Licensed</v>
          </cell>
          <cell r="Q1503">
            <v>0</v>
          </cell>
          <cell r="R1503">
            <v>0</v>
          </cell>
        </row>
        <row r="1504">
          <cell r="B1504" t="str">
            <v>536061</v>
          </cell>
          <cell r="C1504" t="str">
            <v>Transportation Attendants, Except Flight Attendants</v>
          </cell>
          <cell r="D1504">
            <v>0</v>
          </cell>
          <cell r="E1504" t="str">
            <v>High school diploma or equivalent</v>
          </cell>
          <cell r="F1504" t="str">
            <v>HS and Below</v>
          </cell>
          <cell r="G1504">
            <v>0</v>
          </cell>
          <cell r="H1504">
            <v>0</v>
          </cell>
          <cell r="I1504">
            <v>0</v>
          </cell>
          <cell r="J1504">
            <v>0</v>
          </cell>
          <cell r="K1504">
            <v>0</v>
          </cell>
          <cell r="L1504">
            <v>3</v>
          </cell>
          <cell r="M1504">
            <v>3</v>
          </cell>
          <cell r="N1504">
            <v>0</v>
          </cell>
          <cell r="O1504">
            <v>0</v>
          </cell>
          <cell r="P1504" t="str">
            <v>Not Licensed</v>
          </cell>
          <cell r="Q1504">
            <v>0</v>
          </cell>
          <cell r="R1504">
            <v>0</v>
          </cell>
        </row>
        <row r="1505">
          <cell r="B1505" t="str">
            <v>537011</v>
          </cell>
          <cell r="C1505" t="str">
            <v>Conveyor Operators and Tenders</v>
          </cell>
          <cell r="D1505">
            <v>0</v>
          </cell>
          <cell r="E1505" t="str">
            <v>No formal educational credential</v>
          </cell>
          <cell r="F1505" t="str">
            <v>HS and Below</v>
          </cell>
          <cell r="G1505">
            <v>0</v>
          </cell>
          <cell r="H1505">
            <v>0</v>
          </cell>
          <cell r="I1505">
            <v>0</v>
          </cell>
          <cell r="J1505">
            <v>0</v>
          </cell>
          <cell r="K1505">
            <v>0</v>
          </cell>
          <cell r="L1505">
            <v>0</v>
          </cell>
          <cell r="M1505">
            <v>0</v>
          </cell>
          <cell r="N1505">
            <v>0</v>
          </cell>
          <cell r="O1505">
            <v>0</v>
          </cell>
          <cell r="P1505" t="str">
            <v>Not Licensed</v>
          </cell>
          <cell r="Q1505">
            <v>0</v>
          </cell>
          <cell r="R1505">
            <v>0</v>
          </cell>
        </row>
        <row r="1506">
          <cell r="B1506" t="str">
            <v>537021</v>
          </cell>
          <cell r="C1506" t="str">
            <v>Crane and Tower Operators</v>
          </cell>
          <cell r="D1506">
            <v>0</v>
          </cell>
          <cell r="E1506" t="str">
            <v>High school diploma or equivalent</v>
          </cell>
          <cell r="F1506" t="str">
            <v>HS and Below</v>
          </cell>
          <cell r="G1506">
            <v>0</v>
          </cell>
          <cell r="H1506">
            <v>0</v>
          </cell>
          <cell r="I1506">
            <v>0</v>
          </cell>
          <cell r="J1506">
            <v>0</v>
          </cell>
          <cell r="K1506">
            <v>0</v>
          </cell>
          <cell r="L1506">
            <v>0</v>
          </cell>
          <cell r="M1506">
            <v>0</v>
          </cell>
          <cell r="N1506">
            <v>0</v>
          </cell>
          <cell r="O1506">
            <v>0</v>
          </cell>
          <cell r="P1506" t="str">
            <v>Not Licensed</v>
          </cell>
          <cell r="Q1506">
            <v>0</v>
          </cell>
          <cell r="R1506">
            <v>0</v>
          </cell>
        </row>
        <row r="1507">
          <cell r="B1507" t="str">
            <v>537031</v>
          </cell>
          <cell r="C1507" t="str">
            <v>Dredge Operators</v>
          </cell>
          <cell r="D1507">
            <v>0</v>
          </cell>
          <cell r="E1507">
            <v>0</v>
          </cell>
          <cell r="F1507">
            <v>0</v>
          </cell>
          <cell r="G1507">
            <v>0</v>
          </cell>
          <cell r="H1507">
            <v>0</v>
          </cell>
          <cell r="I1507">
            <v>0</v>
          </cell>
          <cell r="J1507">
            <v>0</v>
          </cell>
          <cell r="K1507">
            <v>0</v>
          </cell>
          <cell r="L1507">
            <v>0</v>
          </cell>
          <cell r="M1507">
            <v>0</v>
          </cell>
          <cell r="N1507">
            <v>0</v>
          </cell>
          <cell r="O1507">
            <v>0</v>
          </cell>
          <cell r="P1507" t="str">
            <v>Not Licensed</v>
          </cell>
          <cell r="Q1507">
            <v>0</v>
          </cell>
          <cell r="R1507">
            <v>0</v>
          </cell>
        </row>
        <row r="1508">
          <cell r="B1508" t="str">
            <v>537032</v>
          </cell>
          <cell r="C1508" t="str">
            <v>Excavating and Loading Machine and Dragline Operators</v>
          </cell>
          <cell r="D1508">
            <v>0</v>
          </cell>
          <cell r="E1508" t="str">
            <v>High school diploma or equivalent</v>
          </cell>
          <cell r="F1508" t="str">
            <v>HS and Below</v>
          </cell>
          <cell r="G1508">
            <v>57461</v>
          </cell>
          <cell r="H1508">
            <v>0</v>
          </cell>
          <cell r="I1508">
            <v>0</v>
          </cell>
          <cell r="J1508">
            <v>0</v>
          </cell>
          <cell r="K1508">
            <v>0</v>
          </cell>
          <cell r="L1508">
            <v>0</v>
          </cell>
          <cell r="M1508">
            <v>0</v>
          </cell>
          <cell r="N1508">
            <v>0</v>
          </cell>
          <cell r="O1508">
            <v>0</v>
          </cell>
          <cell r="P1508" t="str">
            <v>Not Licensed</v>
          </cell>
          <cell r="Q1508">
            <v>0</v>
          </cell>
          <cell r="R1508">
            <v>0</v>
          </cell>
        </row>
        <row r="1509">
          <cell r="B1509" t="str">
            <v>537033</v>
          </cell>
          <cell r="C1509" t="str">
            <v>Loading Machine Operators, Underground Mining</v>
          </cell>
          <cell r="D1509">
            <v>0</v>
          </cell>
          <cell r="E1509">
            <v>0</v>
          </cell>
          <cell r="F1509">
            <v>0</v>
          </cell>
          <cell r="G1509">
            <v>0</v>
          </cell>
          <cell r="H1509">
            <v>0</v>
          </cell>
          <cell r="I1509">
            <v>0</v>
          </cell>
          <cell r="J1509">
            <v>0</v>
          </cell>
          <cell r="K1509">
            <v>0</v>
          </cell>
          <cell r="L1509">
            <v>0</v>
          </cell>
          <cell r="M1509">
            <v>0</v>
          </cell>
          <cell r="N1509">
            <v>0</v>
          </cell>
          <cell r="O1509">
            <v>0</v>
          </cell>
          <cell r="P1509" t="str">
            <v>Not Licensed</v>
          </cell>
          <cell r="Q1509">
            <v>0</v>
          </cell>
          <cell r="R1509">
            <v>0</v>
          </cell>
        </row>
        <row r="1510">
          <cell r="B1510" t="str">
            <v>537041</v>
          </cell>
          <cell r="C1510" t="str">
            <v>Hoist and Winch Operators</v>
          </cell>
          <cell r="D1510">
            <v>0</v>
          </cell>
          <cell r="E1510">
            <v>0</v>
          </cell>
          <cell r="F1510">
            <v>0</v>
          </cell>
          <cell r="G1510">
            <v>0</v>
          </cell>
          <cell r="H1510">
            <v>0</v>
          </cell>
          <cell r="I1510">
            <v>0</v>
          </cell>
          <cell r="J1510">
            <v>0</v>
          </cell>
          <cell r="K1510">
            <v>0</v>
          </cell>
          <cell r="L1510">
            <v>0</v>
          </cell>
          <cell r="M1510">
            <v>0</v>
          </cell>
          <cell r="N1510">
            <v>0</v>
          </cell>
          <cell r="O1510">
            <v>0</v>
          </cell>
          <cell r="P1510" t="str">
            <v>Not Licensed</v>
          </cell>
          <cell r="Q1510">
            <v>0</v>
          </cell>
          <cell r="R1510">
            <v>0</v>
          </cell>
        </row>
        <row r="1511">
          <cell r="B1511" t="str">
            <v>537051</v>
          </cell>
          <cell r="C1511" t="str">
            <v>Industrial Truck and Tractor Operators</v>
          </cell>
          <cell r="D1511">
            <v>0</v>
          </cell>
          <cell r="E1511" t="str">
            <v>No formal educational credential</v>
          </cell>
          <cell r="F1511" t="str">
            <v>HS and Below</v>
          </cell>
          <cell r="G1511">
            <v>39184</v>
          </cell>
          <cell r="H1511">
            <v>0</v>
          </cell>
          <cell r="I1511">
            <v>0</v>
          </cell>
          <cell r="J1511">
            <v>0</v>
          </cell>
          <cell r="K1511">
            <v>0</v>
          </cell>
          <cell r="L1511">
            <v>3</v>
          </cell>
          <cell r="M1511">
            <v>3</v>
          </cell>
          <cell r="N1511">
            <v>0</v>
          </cell>
          <cell r="O1511">
            <v>0</v>
          </cell>
          <cell r="P1511" t="str">
            <v>Not Licensed</v>
          </cell>
          <cell r="Q1511">
            <v>0</v>
          </cell>
          <cell r="R1511">
            <v>0</v>
          </cell>
        </row>
        <row r="1512">
          <cell r="B1512" t="str">
            <v>537061</v>
          </cell>
          <cell r="C1512" t="str">
            <v>Cleaners of Vehicles and Equipment</v>
          </cell>
          <cell r="D1512">
            <v>0</v>
          </cell>
          <cell r="E1512" t="str">
            <v>No formal educational credential</v>
          </cell>
          <cell r="F1512" t="str">
            <v>HS and Below</v>
          </cell>
          <cell r="G1512">
            <v>29578</v>
          </cell>
          <cell r="H1512">
            <v>1</v>
          </cell>
          <cell r="I1512">
            <v>208</v>
          </cell>
          <cell r="J1512">
            <v>29</v>
          </cell>
          <cell r="K1512">
            <v>30</v>
          </cell>
          <cell r="L1512">
            <v>3</v>
          </cell>
          <cell r="M1512">
            <v>21</v>
          </cell>
          <cell r="N1512">
            <v>0</v>
          </cell>
          <cell r="O1512">
            <v>0</v>
          </cell>
          <cell r="P1512" t="str">
            <v>Not Licensed</v>
          </cell>
          <cell r="Q1512">
            <v>0</v>
          </cell>
          <cell r="R1512">
            <v>0</v>
          </cell>
        </row>
        <row r="1513">
          <cell r="B1513" t="str">
            <v>537062</v>
          </cell>
          <cell r="C1513" t="str">
            <v>Laborers and Freight, Stock, and Material Movers, Hand</v>
          </cell>
          <cell r="D1513">
            <v>0</v>
          </cell>
          <cell r="E1513" t="str">
            <v>No formal educational credential</v>
          </cell>
          <cell r="F1513" t="str">
            <v>HS and Below</v>
          </cell>
          <cell r="G1513">
            <v>35400</v>
          </cell>
          <cell r="H1513">
            <v>4</v>
          </cell>
          <cell r="I1513">
            <v>966</v>
          </cell>
          <cell r="J1513">
            <v>138</v>
          </cell>
          <cell r="K1513">
            <v>144</v>
          </cell>
          <cell r="L1513">
            <v>120</v>
          </cell>
          <cell r="M1513">
            <v>134</v>
          </cell>
          <cell r="N1513">
            <v>0</v>
          </cell>
          <cell r="O1513">
            <v>0</v>
          </cell>
          <cell r="P1513" t="str">
            <v>Not Licensed</v>
          </cell>
          <cell r="Q1513">
            <v>0</v>
          </cell>
          <cell r="R1513">
            <v>0</v>
          </cell>
        </row>
        <row r="1514">
          <cell r="B1514" t="str">
            <v>537063</v>
          </cell>
          <cell r="C1514" t="str">
            <v>Machine Feeders and Offbearers</v>
          </cell>
          <cell r="D1514">
            <v>0</v>
          </cell>
          <cell r="E1514" t="str">
            <v>No formal educational credential</v>
          </cell>
          <cell r="F1514" t="str">
            <v>HS and Below</v>
          </cell>
          <cell r="G1514">
            <v>0</v>
          </cell>
          <cell r="H1514">
            <v>0</v>
          </cell>
          <cell r="I1514">
            <v>0</v>
          </cell>
          <cell r="J1514">
            <v>0</v>
          </cell>
          <cell r="K1514">
            <v>0</v>
          </cell>
          <cell r="L1514">
            <v>2</v>
          </cell>
          <cell r="M1514">
            <v>2</v>
          </cell>
          <cell r="N1514">
            <v>0</v>
          </cell>
          <cell r="O1514">
            <v>0</v>
          </cell>
          <cell r="P1514" t="str">
            <v>Not Licensed</v>
          </cell>
          <cell r="Q1514">
            <v>0</v>
          </cell>
          <cell r="R1514">
            <v>0</v>
          </cell>
        </row>
        <row r="1515">
          <cell r="B1515" t="str">
            <v>537064</v>
          </cell>
          <cell r="C1515" t="str">
            <v>Packers and Packagers, Hand</v>
          </cell>
          <cell r="D1515">
            <v>0</v>
          </cell>
          <cell r="E1515" t="str">
            <v>No formal educational credential</v>
          </cell>
          <cell r="F1515" t="str">
            <v>HS and Below</v>
          </cell>
          <cell r="G1515">
            <v>25475</v>
          </cell>
          <cell r="H1515">
            <v>0</v>
          </cell>
          <cell r="I1515">
            <v>0</v>
          </cell>
          <cell r="J1515">
            <v>0</v>
          </cell>
          <cell r="K1515">
            <v>0</v>
          </cell>
          <cell r="L1515">
            <v>4</v>
          </cell>
          <cell r="M1515">
            <v>4</v>
          </cell>
          <cell r="N1515">
            <v>0</v>
          </cell>
          <cell r="O1515">
            <v>0</v>
          </cell>
          <cell r="P1515" t="str">
            <v>Not Licensed</v>
          </cell>
          <cell r="Q1515">
            <v>0</v>
          </cell>
          <cell r="R1515">
            <v>0</v>
          </cell>
        </row>
        <row r="1516">
          <cell r="B1516" t="str">
            <v>537071</v>
          </cell>
          <cell r="C1516" t="str">
            <v>Gas Compressor and Gas Pumping Station Operators</v>
          </cell>
          <cell r="D1516">
            <v>0</v>
          </cell>
          <cell r="E1516" t="str">
            <v>High school diploma or equivalent</v>
          </cell>
          <cell r="F1516" t="str">
            <v>HS and Below</v>
          </cell>
          <cell r="G1516">
            <v>0</v>
          </cell>
          <cell r="H1516">
            <v>0</v>
          </cell>
          <cell r="I1516">
            <v>0</v>
          </cell>
          <cell r="J1516">
            <v>0</v>
          </cell>
          <cell r="K1516">
            <v>0</v>
          </cell>
          <cell r="L1516">
            <v>1</v>
          </cell>
          <cell r="M1516">
            <v>1</v>
          </cell>
          <cell r="N1516">
            <v>0</v>
          </cell>
          <cell r="O1516">
            <v>0</v>
          </cell>
          <cell r="P1516" t="str">
            <v>Not Licensed</v>
          </cell>
          <cell r="Q1516">
            <v>0</v>
          </cell>
          <cell r="R1516">
            <v>0</v>
          </cell>
        </row>
        <row r="1517">
          <cell r="B1517" t="str">
            <v>537072</v>
          </cell>
          <cell r="C1517" t="str">
            <v>Pump Operators, Except Wellhead Pumpers</v>
          </cell>
          <cell r="D1517">
            <v>0</v>
          </cell>
          <cell r="E1517">
            <v>0</v>
          </cell>
          <cell r="F1517">
            <v>0</v>
          </cell>
          <cell r="G1517">
            <v>0</v>
          </cell>
          <cell r="H1517">
            <v>0</v>
          </cell>
          <cell r="I1517">
            <v>0</v>
          </cell>
          <cell r="J1517">
            <v>0</v>
          </cell>
          <cell r="K1517">
            <v>0</v>
          </cell>
          <cell r="L1517">
            <v>0</v>
          </cell>
          <cell r="M1517">
            <v>0</v>
          </cell>
          <cell r="N1517">
            <v>0</v>
          </cell>
          <cell r="O1517">
            <v>0</v>
          </cell>
          <cell r="P1517" t="str">
            <v>Not Licensed</v>
          </cell>
          <cell r="Q1517">
            <v>0</v>
          </cell>
          <cell r="R1517">
            <v>0</v>
          </cell>
        </row>
        <row r="1518">
          <cell r="B1518" t="str">
            <v>537073</v>
          </cell>
          <cell r="C1518" t="str">
            <v>Wellhead Pumpers</v>
          </cell>
          <cell r="D1518">
            <v>0</v>
          </cell>
          <cell r="E1518">
            <v>0</v>
          </cell>
          <cell r="F1518">
            <v>0</v>
          </cell>
          <cell r="G1518">
            <v>0</v>
          </cell>
          <cell r="H1518">
            <v>0</v>
          </cell>
          <cell r="I1518">
            <v>0</v>
          </cell>
          <cell r="J1518">
            <v>0</v>
          </cell>
          <cell r="K1518">
            <v>0</v>
          </cell>
          <cell r="L1518">
            <v>0</v>
          </cell>
          <cell r="M1518">
            <v>0</v>
          </cell>
          <cell r="N1518">
            <v>0</v>
          </cell>
          <cell r="O1518">
            <v>0</v>
          </cell>
          <cell r="P1518" t="str">
            <v>Not Licensed</v>
          </cell>
          <cell r="Q1518">
            <v>0</v>
          </cell>
          <cell r="R1518">
            <v>0</v>
          </cell>
        </row>
        <row r="1519">
          <cell r="B1519" t="str">
            <v>537081</v>
          </cell>
          <cell r="C1519" t="str">
            <v>Refuse and Recyclable Material Collectors</v>
          </cell>
          <cell r="D1519">
            <v>0</v>
          </cell>
          <cell r="E1519" t="str">
            <v>No formal educational credential</v>
          </cell>
          <cell r="F1519" t="str">
            <v>HS and Below</v>
          </cell>
          <cell r="G1519">
            <v>46456</v>
          </cell>
          <cell r="H1519">
            <v>2</v>
          </cell>
          <cell r="I1519">
            <v>136</v>
          </cell>
          <cell r="J1519">
            <v>16</v>
          </cell>
          <cell r="K1519">
            <v>18</v>
          </cell>
          <cell r="L1519">
            <v>1</v>
          </cell>
          <cell r="M1519">
            <v>12</v>
          </cell>
          <cell r="N1519">
            <v>0</v>
          </cell>
          <cell r="O1519">
            <v>0</v>
          </cell>
          <cell r="P1519" t="str">
            <v>Not Licensed</v>
          </cell>
          <cell r="Q1519">
            <v>0</v>
          </cell>
          <cell r="R1519">
            <v>0</v>
          </cell>
        </row>
        <row r="1520">
          <cell r="B1520" t="str">
            <v>537111</v>
          </cell>
          <cell r="C1520" t="str">
            <v>Mine Shuttle Car Operators</v>
          </cell>
          <cell r="D1520">
            <v>0</v>
          </cell>
          <cell r="E1520">
            <v>0</v>
          </cell>
          <cell r="F1520">
            <v>0</v>
          </cell>
          <cell r="G1520">
            <v>0</v>
          </cell>
          <cell r="H1520">
            <v>0</v>
          </cell>
          <cell r="I1520">
            <v>0</v>
          </cell>
          <cell r="J1520">
            <v>0</v>
          </cell>
          <cell r="K1520">
            <v>0</v>
          </cell>
          <cell r="L1520">
            <v>2</v>
          </cell>
          <cell r="M1520">
            <v>2</v>
          </cell>
          <cell r="N1520">
            <v>0</v>
          </cell>
          <cell r="O1520">
            <v>0</v>
          </cell>
          <cell r="P1520" t="str">
            <v>Not Licensed</v>
          </cell>
          <cell r="Q1520">
            <v>0</v>
          </cell>
          <cell r="R1520">
            <v>0</v>
          </cell>
        </row>
        <row r="1521">
          <cell r="B1521" t="str">
            <v>537121</v>
          </cell>
          <cell r="C1521" t="str">
            <v>Tank Car, Truck, and Ship Loaders</v>
          </cell>
          <cell r="D1521">
            <v>0</v>
          </cell>
          <cell r="E1521" t="str">
            <v>No formal educational credential</v>
          </cell>
          <cell r="F1521" t="str">
            <v>HS and Below</v>
          </cell>
          <cell r="G1521">
            <v>0</v>
          </cell>
          <cell r="H1521">
            <v>0</v>
          </cell>
          <cell r="I1521">
            <v>0</v>
          </cell>
          <cell r="J1521">
            <v>0</v>
          </cell>
          <cell r="K1521">
            <v>0</v>
          </cell>
          <cell r="L1521">
            <v>0</v>
          </cell>
          <cell r="M1521">
            <v>0</v>
          </cell>
          <cell r="N1521">
            <v>0</v>
          </cell>
          <cell r="O1521">
            <v>0</v>
          </cell>
          <cell r="P1521" t="str">
            <v>Not Licensed</v>
          </cell>
          <cell r="Q1521">
            <v>0</v>
          </cell>
          <cell r="R1521">
            <v>0</v>
          </cell>
        </row>
        <row r="1522">
          <cell r="B1522" t="str">
            <v>551011</v>
          </cell>
          <cell r="C1522" t="str">
            <v>Air Crew Officers</v>
          </cell>
          <cell r="D1522">
            <v>0</v>
          </cell>
          <cell r="E1522">
            <v>0</v>
          </cell>
          <cell r="F1522">
            <v>0</v>
          </cell>
          <cell r="G1522">
            <v>0</v>
          </cell>
          <cell r="H1522">
            <v>0</v>
          </cell>
          <cell r="I1522">
            <v>0</v>
          </cell>
          <cell r="J1522">
            <v>0</v>
          </cell>
          <cell r="K1522">
            <v>0</v>
          </cell>
          <cell r="L1522">
            <v>0</v>
          </cell>
          <cell r="M1522">
            <v>0</v>
          </cell>
          <cell r="N1522">
            <v>0</v>
          </cell>
          <cell r="O1522">
            <v>0</v>
          </cell>
          <cell r="P1522" t="str">
            <v>Not Licensed</v>
          </cell>
          <cell r="Q1522">
            <v>0</v>
          </cell>
          <cell r="R1522">
            <v>0</v>
          </cell>
        </row>
        <row r="1523">
          <cell r="B1523" t="str">
            <v>551012</v>
          </cell>
          <cell r="C1523" t="str">
            <v>Aircraft Launch and Recovery Officers</v>
          </cell>
          <cell r="D1523">
            <v>0</v>
          </cell>
          <cell r="E1523">
            <v>0</v>
          </cell>
          <cell r="F1523">
            <v>0</v>
          </cell>
          <cell r="G1523">
            <v>0</v>
          </cell>
          <cell r="H1523">
            <v>0</v>
          </cell>
          <cell r="I1523">
            <v>0</v>
          </cell>
          <cell r="J1523">
            <v>0</v>
          </cell>
          <cell r="K1523">
            <v>0</v>
          </cell>
          <cell r="L1523">
            <v>0</v>
          </cell>
          <cell r="M1523">
            <v>0</v>
          </cell>
          <cell r="N1523">
            <v>0</v>
          </cell>
          <cell r="O1523">
            <v>0</v>
          </cell>
          <cell r="P1523" t="str">
            <v>Not Licensed</v>
          </cell>
          <cell r="Q1523">
            <v>0</v>
          </cell>
          <cell r="R1523">
            <v>0</v>
          </cell>
        </row>
        <row r="1524">
          <cell r="B1524" t="str">
            <v>551013</v>
          </cell>
          <cell r="C1524" t="str">
            <v>Armored Assault Vehicle Officers</v>
          </cell>
          <cell r="D1524">
            <v>0</v>
          </cell>
          <cell r="E1524">
            <v>0</v>
          </cell>
          <cell r="F1524">
            <v>0</v>
          </cell>
          <cell r="G1524">
            <v>0</v>
          </cell>
          <cell r="H1524">
            <v>0</v>
          </cell>
          <cell r="I1524">
            <v>0</v>
          </cell>
          <cell r="J1524">
            <v>0</v>
          </cell>
          <cell r="K1524">
            <v>0</v>
          </cell>
          <cell r="L1524">
            <v>0</v>
          </cell>
          <cell r="M1524">
            <v>0</v>
          </cell>
          <cell r="N1524">
            <v>0</v>
          </cell>
          <cell r="O1524">
            <v>0</v>
          </cell>
          <cell r="P1524" t="str">
            <v>Not Licensed</v>
          </cell>
          <cell r="Q1524">
            <v>0</v>
          </cell>
          <cell r="R1524">
            <v>0</v>
          </cell>
        </row>
        <row r="1525">
          <cell r="B1525" t="str">
            <v>551014</v>
          </cell>
          <cell r="C1525" t="str">
            <v>Artillery and Missile Officers</v>
          </cell>
          <cell r="D1525">
            <v>0</v>
          </cell>
          <cell r="E1525">
            <v>0</v>
          </cell>
          <cell r="F1525">
            <v>0</v>
          </cell>
          <cell r="G1525">
            <v>0</v>
          </cell>
          <cell r="H1525">
            <v>0</v>
          </cell>
          <cell r="I1525">
            <v>0</v>
          </cell>
          <cell r="J1525">
            <v>0</v>
          </cell>
          <cell r="K1525">
            <v>0</v>
          </cell>
          <cell r="L1525">
            <v>0</v>
          </cell>
          <cell r="M1525">
            <v>0</v>
          </cell>
          <cell r="N1525">
            <v>0</v>
          </cell>
          <cell r="O1525">
            <v>0</v>
          </cell>
          <cell r="P1525" t="str">
            <v>Not Licensed</v>
          </cell>
          <cell r="Q1525">
            <v>0</v>
          </cell>
          <cell r="R1525">
            <v>0</v>
          </cell>
        </row>
        <row r="1526">
          <cell r="B1526" t="str">
            <v>551015</v>
          </cell>
          <cell r="C1526" t="str">
            <v>Command and Control Center Officers</v>
          </cell>
          <cell r="D1526">
            <v>0</v>
          </cell>
          <cell r="E1526">
            <v>0</v>
          </cell>
          <cell r="F1526">
            <v>0</v>
          </cell>
          <cell r="G1526">
            <v>0</v>
          </cell>
          <cell r="H1526">
            <v>0</v>
          </cell>
          <cell r="I1526">
            <v>0</v>
          </cell>
          <cell r="J1526">
            <v>0</v>
          </cell>
          <cell r="K1526">
            <v>0</v>
          </cell>
          <cell r="L1526">
            <v>0</v>
          </cell>
          <cell r="M1526">
            <v>0</v>
          </cell>
          <cell r="N1526">
            <v>0</v>
          </cell>
          <cell r="O1526">
            <v>0</v>
          </cell>
          <cell r="P1526" t="str">
            <v>Not Licensed</v>
          </cell>
          <cell r="Q1526">
            <v>0</v>
          </cell>
          <cell r="R1526">
            <v>0</v>
          </cell>
        </row>
        <row r="1527">
          <cell r="B1527" t="str">
            <v>551016</v>
          </cell>
          <cell r="C1527" t="str">
            <v>Infantry Officers</v>
          </cell>
          <cell r="D1527">
            <v>0</v>
          </cell>
          <cell r="E1527">
            <v>0</v>
          </cell>
          <cell r="F1527">
            <v>0</v>
          </cell>
          <cell r="G1527">
            <v>0</v>
          </cell>
          <cell r="H1527">
            <v>0</v>
          </cell>
          <cell r="I1527">
            <v>0</v>
          </cell>
          <cell r="J1527">
            <v>0</v>
          </cell>
          <cell r="K1527">
            <v>0</v>
          </cell>
          <cell r="L1527">
            <v>0</v>
          </cell>
          <cell r="M1527">
            <v>0</v>
          </cell>
          <cell r="N1527">
            <v>0</v>
          </cell>
          <cell r="O1527">
            <v>0</v>
          </cell>
          <cell r="P1527" t="str">
            <v>Not Licensed</v>
          </cell>
          <cell r="Q1527">
            <v>0</v>
          </cell>
          <cell r="R1527">
            <v>0</v>
          </cell>
        </row>
        <row r="1528">
          <cell r="B1528" t="str">
            <v>551017</v>
          </cell>
          <cell r="C1528" t="str">
            <v>Special Forces Officers</v>
          </cell>
          <cell r="D1528">
            <v>0</v>
          </cell>
          <cell r="E1528">
            <v>0</v>
          </cell>
          <cell r="F1528">
            <v>0</v>
          </cell>
          <cell r="G1528">
            <v>0</v>
          </cell>
          <cell r="H1528">
            <v>0</v>
          </cell>
          <cell r="I1528">
            <v>0</v>
          </cell>
          <cell r="J1528">
            <v>0</v>
          </cell>
          <cell r="K1528">
            <v>0</v>
          </cell>
          <cell r="L1528">
            <v>0</v>
          </cell>
          <cell r="M1528">
            <v>0</v>
          </cell>
          <cell r="N1528">
            <v>0</v>
          </cell>
          <cell r="O1528">
            <v>0</v>
          </cell>
          <cell r="P1528" t="str">
            <v>Not Licensed</v>
          </cell>
          <cell r="Q1528">
            <v>0</v>
          </cell>
          <cell r="R1528">
            <v>0</v>
          </cell>
        </row>
        <row r="1529">
          <cell r="B1529" t="str">
            <v>552011</v>
          </cell>
          <cell r="C1529" t="str">
            <v>First-Line Supervisors of Air Crew Members</v>
          </cell>
          <cell r="D1529">
            <v>0</v>
          </cell>
          <cell r="E1529">
            <v>0</v>
          </cell>
          <cell r="F1529">
            <v>0</v>
          </cell>
          <cell r="G1529">
            <v>0</v>
          </cell>
          <cell r="H1529">
            <v>0</v>
          </cell>
          <cell r="I1529">
            <v>0</v>
          </cell>
          <cell r="J1529">
            <v>0</v>
          </cell>
          <cell r="K1529">
            <v>0</v>
          </cell>
          <cell r="L1529">
            <v>0</v>
          </cell>
          <cell r="M1529">
            <v>0</v>
          </cell>
          <cell r="N1529">
            <v>0</v>
          </cell>
          <cell r="O1529">
            <v>0</v>
          </cell>
          <cell r="P1529" t="str">
            <v>Not Licensed</v>
          </cell>
          <cell r="Q1529">
            <v>0</v>
          </cell>
          <cell r="R1529">
            <v>0</v>
          </cell>
        </row>
        <row r="1530">
          <cell r="B1530" t="str">
            <v>552012</v>
          </cell>
          <cell r="C1530" t="str">
            <v>First-Line Supervisors of Weapons Specialists/Crew Members</v>
          </cell>
          <cell r="D1530">
            <v>0</v>
          </cell>
          <cell r="E1530">
            <v>0</v>
          </cell>
          <cell r="F1530">
            <v>0</v>
          </cell>
          <cell r="G1530">
            <v>0</v>
          </cell>
          <cell r="H1530">
            <v>0</v>
          </cell>
          <cell r="I1530">
            <v>0</v>
          </cell>
          <cell r="J1530">
            <v>0</v>
          </cell>
          <cell r="K1530">
            <v>0</v>
          </cell>
          <cell r="L1530">
            <v>0</v>
          </cell>
          <cell r="M1530">
            <v>0</v>
          </cell>
          <cell r="N1530">
            <v>0</v>
          </cell>
          <cell r="O1530">
            <v>0</v>
          </cell>
          <cell r="P1530" t="str">
            <v>Not Licensed</v>
          </cell>
          <cell r="Q1530">
            <v>0</v>
          </cell>
          <cell r="R1530">
            <v>0</v>
          </cell>
        </row>
        <row r="1531">
          <cell r="B1531" t="str">
            <v>553011</v>
          </cell>
          <cell r="C1531" t="str">
            <v>Air Crew Members</v>
          </cell>
          <cell r="D1531">
            <v>0</v>
          </cell>
          <cell r="E1531">
            <v>0</v>
          </cell>
          <cell r="F1531">
            <v>0</v>
          </cell>
          <cell r="G1531">
            <v>0</v>
          </cell>
          <cell r="H1531">
            <v>0</v>
          </cell>
          <cell r="I1531">
            <v>0</v>
          </cell>
          <cell r="J1531">
            <v>0</v>
          </cell>
          <cell r="K1531">
            <v>0</v>
          </cell>
          <cell r="L1531">
            <v>45</v>
          </cell>
          <cell r="M1531">
            <v>45</v>
          </cell>
          <cell r="N1531">
            <v>0</v>
          </cell>
          <cell r="O1531">
            <v>0</v>
          </cell>
          <cell r="P1531" t="str">
            <v>Not Licensed</v>
          </cell>
          <cell r="Q1531">
            <v>0</v>
          </cell>
          <cell r="R1531">
            <v>0</v>
          </cell>
        </row>
        <row r="1532">
          <cell r="B1532" t="str">
            <v>553012</v>
          </cell>
          <cell r="C1532" t="str">
            <v>Aircraft Launch and Recovery Specialists</v>
          </cell>
          <cell r="D1532">
            <v>0</v>
          </cell>
          <cell r="E1532">
            <v>0</v>
          </cell>
          <cell r="F1532">
            <v>0</v>
          </cell>
          <cell r="G1532">
            <v>0</v>
          </cell>
          <cell r="H1532">
            <v>0</v>
          </cell>
          <cell r="I1532">
            <v>0</v>
          </cell>
          <cell r="J1532">
            <v>0</v>
          </cell>
          <cell r="K1532">
            <v>0</v>
          </cell>
          <cell r="L1532">
            <v>0</v>
          </cell>
          <cell r="M1532">
            <v>0</v>
          </cell>
          <cell r="N1532">
            <v>0</v>
          </cell>
          <cell r="O1532">
            <v>0</v>
          </cell>
          <cell r="P1532" t="str">
            <v>Not Licensed</v>
          </cell>
          <cell r="Q1532">
            <v>0</v>
          </cell>
          <cell r="R1532">
            <v>0</v>
          </cell>
        </row>
        <row r="1533">
          <cell r="B1533" t="str">
            <v>553013</v>
          </cell>
          <cell r="C1533" t="str">
            <v>Armored Assault Vehicle Crew Members</v>
          </cell>
          <cell r="D1533">
            <v>0</v>
          </cell>
          <cell r="E1533">
            <v>0</v>
          </cell>
          <cell r="F1533">
            <v>0</v>
          </cell>
          <cell r="G1533">
            <v>0</v>
          </cell>
          <cell r="H1533">
            <v>0</v>
          </cell>
          <cell r="I1533">
            <v>0</v>
          </cell>
          <cell r="J1533">
            <v>0</v>
          </cell>
          <cell r="K1533">
            <v>0</v>
          </cell>
          <cell r="L1533">
            <v>4</v>
          </cell>
          <cell r="M1533">
            <v>4</v>
          </cell>
          <cell r="N1533">
            <v>0</v>
          </cell>
          <cell r="O1533">
            <v>0</v>
          </cell>
          <cell r="P1533" t="str">
            <v>Not Licensed</v>
          </cell>
          <cell r="Q1533">
            <v>0</v>
          </cell>
          <cell r="R1533">
            <v>0</v>
          </cell>
        </row>
        <row r="1534">
          <cell r="B1534" t="str">
            <v>553014</v>
          </cell>
          <cell r="C1534" t="str">
            <v>Artillery and Missile Crew Members</v>
          </cell>
          <cell r="D1534">
            <v>0</v>
          </cell>
          <cell r="E1534">
            <v>0</v>
          </cell>
          <cell r="F1534">
            <v>0</v>
          </cell>
          <cell r="G1534">
            <v>0</v>
          </cell>
          <cell r="H1534">
            <v>0</v>
          </cell>
          <cell r="I1534">
            <v>0</v>
          </cell>
          <cell r="J1534">
            <v>0</v>
          </cell>
          <cell r="K1534">
            <v>0</v>
          </cell>
          <cell r="L1534">
            <v>0</v>
          </cell>
          <cell r="M1534">
            <v>0</v>
          </cell>
          <cell r="N1534">
            <v>0</v>
          </cell>
          <cell r="O1534">
            <v>0</v>
          </cell>
          <cell r="P1534" t="str">
            <v>Not Licensed</v>
          </cell>
          <cell r="Q1534">
            <v>0</v>
          </cell>
          <cell r="R1534">
            <v>0</v>
          </cell>
        </row>
        <row r="1535">
          <cell r="B1535" t="str">
            <v>553015</v>
          </cell>
          <cell r="C1535" t="str">
            <v>Command and Control Center Specialists</v>
          </cell>
          <cell r="D1535">
            <v>0</v>
          </cell>
          <cell r="E1535">
            <v>0</v>
          </cell>
          <cell r="F1535">
            <v>0</v>
          </cell>
          <cell r="G1535">
            <v>0</v>
          </cell>
          <cell r="H1535">
            <v>0</v>
          </cell>
          <cell r="I1535">
            <v>0</v>
          </cell>
          <cell r="J1535">
            <v>0</v>
          </cell>
          <cell r="K1535">
            <v>0</v>
          </cell>
          <cell r="L1535">
            <v>0</v>
          </cell>
          <cell r="M1535">
            <v>0</v>
          </cell>
          <cell r="N1535">
            <v>0</v>
          </cell>
          <cell r="O1535">
            <v>0</v>
          </cell>
          <cell r="P1535" t="str">
            <v>Not Licensed</v>
          </cell>
          <cell r="Q1535">
            <v>0</v>
          </cell>
          <cell r="R1535">
            <v>0</v>
          </cell>
        </row>
        <row r="1536">
          <cell r="B1536" t="str">
            <v>553016</v>
          </cell>
          <cell r="C1536" t="str">
            <v>Infantry</v>
          </cell>
          <cell r="D1536">
            <v>0</v>
          </cell>
          <cell r="E1536">
            <v>0</v>
          </cell>
          <cell r="F1536">
            <v>0</v>
          </cell>
          <cell r="G1536">
            <v>0</v>
          </cell>
          <cell r="H1536">
            <v>0</v>
          </cell>
          <cell r="I1536">
            <v>0</v>
          </cell>
          <cell r="J1536">
            <v>0</v>
          </cell>
          <cell r="K1536">
            <v>0</v>
          </cell>
          <cell r="L1536">
            <v>0</v>
          </cell>
          <cell r="M1536">
            <v>0</v>
          </cell>
          <cell r="N1536">
            <v>0</v>
          </cell>
          <cell r="O1536">
            <v>0</v>
          </cell>
          <cell r="P1536" t="str">
            <v>Not Licensed</v>
          </cell>
          <cell r="Q1536">
            <v>0</v>
          </cell>
          <cell r="R1536">
            <v>0</v>
          </cell>
        </row>
        <row r="1537">
          <cell r="B1537" t="str">
            <v>553017</v>
          </cell>
          <cell r="C1537" t="str">
            <v>Radar and Sonar Technicians</v>
          </cell>
          <cell r="D1537">
            <v>0</v>
          </cell>
          <cell r="E1537">
            <v>0</v>
          </cell>
          <cell r="F1537">
            <v>0</v>
          </cell>
          <cell r="G1537">
            <v>0</v>
          </cell>
          <cell r="H1537">
            <v>0</v>
          </cell>
          <cell r="I1537">
            <v>0</v>
          </cell>
          <cell r="J1537">
            <v>0</v>
          </cell>
          <cell r="K1537">
            <v>0</v>
          </cell>
          <cell r="L1537">
            <v>0</v>
          </cell>
          <cell r="M1537">
            <v>0</v>
          </cell>
          <cell r="N1537">
            <v>0</v>
          </cell>
          <cell r="O1537">
            <v>0</v>
          </cell>
          <cell r="P1537" t="str">
            <v>Not Licensed</v>
          </cell>
          <cell r="Q1537">
            <v>0</v>
          </cell>
          <cell r="R1537">
            <v>0</v>
          </cell>
        </row>
        <row r="1538">
          <cell r="B1538" t="str">
            <v>553018</v>
          </cell>
          <cell r="C1538" t="str">
            <v>Special Forces</v>
          </cell>
          <cell r="D1538">
            <v>0</v>
          </cell>
          <cell r="E1538">
            <v>0</v>
          </cell>
          <cell r="F1538">
            <v>0</v>
          </cell>
          <cell r="G1538">
            <v>0</v>
          </cell>
          <cell r="H1538">
            <v>0</v>
          </cell>
          <cell r="I1538">
            <v>0</v>
          </cell>
          <cell r="J1538">
            <v>0</v>
          </cell>
          <cell r="K1538">
            <v>0</v>
          </cell>
          <cell r="L1538">
            <v>0</v>
          </cell>
          <cell r="M1538">
            <v>0</v>
          </cell>
          <cell r="N1538">
            <v>0</v>
          </cell>
          <cell r="O1538">
            <v>0</v>
          </cell>
          <cell r="P1538" t="str">
            <v>Not Licensed</v>
          </cell>
          <cell r="Q1538">
            <v>0</v>
          </cell>
          <cell r="R1538">
            <v>0</v>
          </cell>
        </row>
        <row r="1539">
          <cell r="A1539" t="str">
            <v>Cape &amp; Islands Total</v>
          </cell>
          <cell r="C1539"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1539" t="str">
            <v>; Electrical Technician; Carpenter Assistant; Plumber Assistant; Auto Mechanic Technician; Diesel Mechanic Technician; HVAC Technician; Advanced Manufacturing Technician; Building and Maintenance Technician</v>
          </cell>
          <cell r="E1539" t="str">
            <v>Bachelor's degree; High school diploma or equivalent; Master's degree; Associate's degree; ; Postsecondary non-degree award; Doctoral or professional degree; Some college, no degree; No formal educational credential</v>
          </cell>
          <cell r="F1539" t="str">
            <v xml:space="preserve">BA+; HS and Below; Sub-BA; </v>
          </cell>
          <cell r="G1539">
            <v>19895455</v>
          </cell>
          <cell r="H1539" t="str">
            <v>; 5; 4; 3; 2; 1</v>
          </cell>
          <cell r="I1539">
            <v>107752</v>
          </cell>
          <cell r="J1539">
            <v>12513</v>
          </cell>
          <cell r="K1539">
            <v>13573</v>
          </cell>
          <cell r="L1539">
            <v>11179</v>
          </cell>
          <cell r="M1539" t="str">
            <v>12; 107; ; 34; 35; 37; 16; 9; 32; 4; 5; 7; 23; 8; 19; 20; 53; 24; 25; 10; 50; 18; 1; 6; 11; 3; 15; 14; 49; 13; 42; 21; 54; 2; 27; 40; 17; 26; 36; 51; 44; 71; 22; 31; 52; 97; 28; 81; 33; 63; 94; 43; 74; 30; 38; 66; 46; 41; 217; 29; 80; 92; 39; 58; 88; 60; 59; 104; 129; 449; 113; 182; 56; 155; 235; 138; 319; 98; 653; 45; 99; 132; 152; 220; 367; 86; 257; 70; 268; 301; 1044; 145; 103; 180; 131; 146; 72; 95; 82; 57; 170; 194; 96; 48; 167; 134</v>
          </cell>
          <cell r="N1539" t="str">
            <v>; 127; 48; 256; 272; 163; 58; 69; 26; 30; 511; 444; 861; 195; 12; 899; 282; 211; 60; 186</v>
          </cell>
          <cell r="O1539">
            <v>0</v>
          </cell>
          <cell r="P1539" t="str">
            <v>Not Licensed; Licensed</v>
          </cell>
          <cell r="Q1539" t="str">
            <v>;  15;  8;  32;  20;  64;  13;  272;  123;  130;  29;  94;  36;  12;  283;  14;  194;  198;  484;  40;  88;  65;  44;  25;  208;  386;  182;  132;  48;  33;  34;  2,528;  42;  148;  524;  160;  1,554;  571;  425;  5;  2,021;  3,520;  1,382;  1,347;  466;  300;  464</v>
          </cell>
          <cell r="R1539" t="str">
            <v>;  15,541;  1,766;  4,265;  539;  866;  316;  2,083;  319;  618;  6,449;  212;  5,458;  5,211;  12,706;  1,062;  1,454;  2,429;  1,165;  857;  395;  5,183;  8,347;  5,023;  2,380;  488;  1,266;  373;  1,168;  51,518;  1,758;  2,941;  7,742;  191;  436;  1,202;  5,160;  37,775;  15,882;  10,915;  40;  20,415;  46,536;  32,546;  17,394;  9,502;  5,294;  507;  5,326;  83</v>
          </cell>
        </row>
        <row r="1540">
          <cell r="A1540" t="str">
            <v>Central</v>
          </cell>
          <cell r="B1540" t="str">
            <v>111011</v>
          </cell>
          <cell r="C1540" t="str">
            <v>Chief Executives</v>
          </cell>
          <cell r="D1540">
            <v>0</v>
          </cell>
          <cell r="E1540" t="str">
            <v>Bachelor's degree</v>
          </cell>
          <cell r="F1540" t="str">
            <v>BA+</v>
          </cell>
          <cell r="G1540">
            <v>0</v>
          </cell>
          <cell r="H1540">
            <v>0</v>
          </cell>
          <cell r="I1540">
            <v>0</v>
          </cell>
          <cell r="J1540">
            <v>0</v>
          </cell>
          <cell r="K1540">
            <v>0</v>
          </cell>
          <cell r="L1540">
            <v>67</v>
          </cell>
          <cell r="M1540">
            <v>67</v>
          </cell>
          <cell r="N1540">
            <v>0</v>
          </cell>
          <cell r="O1540">
            <v>91</v>
          </cell>
          <cell r="P1540" t="str">
            <v>Not Licensed</v>
          </cell>
          <cell r="Q1540">
            <v>0</v>
          </cell>
          <cell r="R1540">
            <v>0</v>
          </cell>
        </row>
        <row r="1541">
          <cell r="B1541" t="str">
            <v>111021</v>
          </cell>
          <cell r="C1541" t="str">
            <v>General and Operations Managers</v>
          </cell>
          <cell r="D1541">
            <v>0</v>
          </cell>
          <cell r="E1541" t="str">
            <v>Bachelor's degree</v>
          </cell>
          <cell r="F1541" t="str">
            <v>BA+</v>
          </cell>
          <cell r="G1541">
            <v>99824</v>
          </cell>
          <cell r="H1541">
            <v>5</v>
          </cell>
          <cell r="I1541">
            <v>7316</v>
          </cell>
          <cell r="J1541">
            <v>634</v>
          </cell>
          <cell r="K1541">
            <v>679</v>
          </cell>
          <cell r="L1541">
            <v>496</v>
          </cell>
          <cell r="M1541">
            <v>603</v>
          </cell>
          <cell r="N1541">
            <v>0</v>
          </cell>
          <cell r="O1541">
            <v>625</v>
          </cell>
          <cell r="P1541" t="str">
            <v>Not Licensed</v>
          </cell>
          <cell r="Q1541">
            <v>0</v>
          </cell>
          <cell r="R1541">
            <v>0</v>
          </cell>
        </row>
        <row r="1542">
          <cell r="B1542" t="str">
            <v>111031</v>
          </cell>
          <cell r="C1542" t="str">
            <v>Legislators</v>
          </cell>
          <cell r="D1542">
            <v>0</v>
          </cell>
          <cell r="E1542" t="str">
            <v>Bachelor's degree</v>
          </cell>
          <cell r="F1542" t="str">
            <v>BA+</v>
          </cell>
          <cell r="G1542">
            <v>0</v>
          </cell>
          <cell r="H1542">
            <v>0</v>
          </cell>
          <cell r="I1542">
            <v>0</v>
          </cell>
          <cell r="J1542">
            <v>0</v>
          </cell>
          <cell r="K1542">
            <v>0</v>
          </cell>
          <cell r="L1542">
            <v>0</v>
          </cell>
          <cell r="M1542">
            <v>0</v>
          </cell>
          <cell r="N1542">
            <v>0</v>
          </cell>
          <cell r="O1542">
            <v>0</v>
          </cell>
          <cell r="P1542" t="str">
            <v>Not Licensed</v>
          </cell>
          <cell r="Q1542">
            <v>0</v>
          </cell>
          <cell r="R1542">
            <v>0</v>
          </cell>
        </row>
        <row r="1543">
          <cell r="B1543" t="str">
            <v>112011</v>
          </cell>
          <cell r="C1543" t="str">
            <v>Advertising and Promotions Managers</v>
          </cell>
          <cell r="D1543">
            <v>0</v>
          </cell>
          <cell r="E1543" t="str">
            <v>Bachelor's degree</v>
          </cell>
          <cell r="F1543" t="str">
            <v>BA+</v>
          </cell>
          <cell r="G1543">
            <v>0</v>
          </cell>
          <cell r="H1543">
            <v>0</v>
          </cell>
          <cell r="I1543">
            <v>0</v>
          </cell>
          <cell r="J1543">
            <v>0</v>
          </cell>
          <cell r="K1543">
            <v>0</v>
          </cell>
          <cell r="L1543">
            <v>0</v>
          </cell>
          <cell r="M1543">
            <v>0</v>
          </cell>
          <cell r="N1543">
            <v>0</v>
          </cell>
          <cell r="O1543">
            <v>14</v>
          </cell>
          <cell r="P1543" t="str">
            <v>Not Licensed</v>
          </cell>
          <cell r="Q1543">
            <v>0</v>
          </cell>
          <cell r="R1543">
            <v>0</v>
          </cell>
        </row>
        <row r="1544">
          <cell r="B1544" t="str">
            <v>112021</v>
          </cell>
          <cell r="C1544" t="str">
            <v>Marketing Managers</v>
          </cell>
          <cell r="D1544">
            <v>0</v>
          </cell>
          <cell r="E1544" t="str">
            <v>Bachelor's degree</v>
          </cell>
          <cell r="F1544" t="str">
            <v>BA+</v>
          </cell>
          <cell r="G1544">
            <v>120906</v>
          </cell>
          <cell r="H1544">
            <v>5</v>
          </cell>
          <cell r="I1544">
            <v>804</v>
          </cell>
          <cell r="J1544">
            <v>74</v>
          </cell>
          <cell r="K1544">
            <v>76</v>
          </cell>
          <cell r="L1544">
            <v>346</v>
          </cell>
          <cell r="M1544">
            <v>165</v>
          </cell>
          <cell r="N1544" t="str">
            <v>1,083</v>
          </cell>
          <cell r="O1544">
            <v>211</v>
          </cell>
          <cell r="P1544" t="str">
            <v>Not Licensed</v>
          </cell>
          <cell r="Q1544">
            <v>0</v>
          </cell>
          <cell r="R1544">
            <v>0</v>
          </cell>
        </row>
        <row r="1545">
          <cell r="B1545" t="str">
            <v>112022</v>
          </cell>
          <cell r="C1545" t="str">
            <v>Sales Managers</v>
          </cell>
          <cell r="D1545">
            <v>0</v>
          </cell>
          <cell r="E1545" t="str">
            <v>Bachelor's degree</v>
          </cell>
          <cell r="F1545" t="str">
            <v>BA+</v>
          </cell>
          <cell r="G1545">
            <v>116905</v>
          </cell>
          <cell r="H1545">
            <v>5</v>
          </cell>
          <cell r="I1545">
            <v>1340</v>
          </cell>
          <cell r="J1545">
            <v>120</v>
          </cell>
          <cell r="K1545">
            <v>128</v>
          </cell>
          <cell r="L1545">
            <v>366</v>
          </cell>
          <cell r="M1545">
            <v>205</v>
          </cell>
          <cell r="N1545">
            <v>0</v>
          </cell>
          <cell r="O1545">
            <v>392</v>
          </cell>
          <cell r="P1545" t="str">
            <v>Not Licensed</v>
          </cell>
          <cell r="Q1545">
            <v>0</v>
          </cell>
          <cell r="R1545">
            <v>0</v>
          </cell>
        </row>
        <row r="1546">
          <cell r="B1546" t="str">
            <v>112031</v>
          </cell>
          <cell r="C1546" t="str">
            <v>Public Relations and Fundraising Managers</v>
          </cell>
          <cell r="D1546">
            <v>0</v>
          </cell>
          <cell r="E1546" t="str">
            <v>Bachelor's degree</v>
          </cell>
          <cell r="F1546" t="str">
            <v>BA+</v>
          </cell>
          <cell r="G1546">
            <v>93356</v>
          </cell>
          <cell r="H1546">
            <v>4</v>
          </cell>
          <cell r="I1546">
            <v>234</v>
          </cell>
          <cell r="J1546">
            <v>22</v>
          </cell>
          <cell r="K1546">
            <v>20</v>
          </cell>
          <cell r="L1546">
            <v>161</v>
          </cell>
          <cell r="M1546">
            <v>68</v>
          </cell>
          <cell r="N1546">
            <v>0</v>
          </cell>
          <cell r="O1546">
            <v>35</v>
          </cell>
          <cell r="P1546" t="str">
            <v>Not Licensed</v>
          </cell>
          <cell r="Q1546">
            <v>0</v>
          </cell>
          <cell r="R1546">
            <v>0</v>
          </cell>
        </row>
        <row r="1547">
          <cell r="B1547" t="str">
            <v>113011</v>
          </cell>
          <cell r="C1547" t="str">
            <v>Administrative Services Managers</v>
          </cell>
          <cell r="D1547">
            <v>0</v>
          </cell>
          <cell r="E1547" t="str">
            <v>Bachelor's degree</v>
          </cell>
          <cell r="F1547" t="str">
            <v>BA+</v>
          </cell>
          <cell r="G1547">
            <v>92571</v>
          </cell>
          <cell r="H1547">
            <v>5</v>
          </cell>
          <cell r="I1547">
            <v>1062</v>
          </cell>
          <cell r="J1547">
            <v>93</v>
          </cell>
          <cell r="K1547">
            <v>98</v>
          </cell>
          <cell r="L1547">
            <v>142</v>
          </cell>
          <cell r="M1547">
            <v>111</v>
          </cell>
          <cell r="N1547">
            <v>0</v>
          </cell>
          <cell r="O1547">
            <v>112</v>
          </cell>
          <cell r="P1547" t="str">
            <v>Not Licensed</v>
          </cell>
          <cell r="Q1547">
            <v>0</v>
          </cell>
          <cell r="R1547">
            <v>0</v>
          </cell>
        </row>
        <row r="1548">
          <cell r="B1548" t="str">
            <v>113021</v>
          </cell>
          <cell r="C1548" t="str">
            <v>Computer and Information Systems Managers</v>
          </cell>
          <cell r="D1548">
            <v>0</v>
          </cell>
          <cell r="E1548" t="str">
            <v>Bachelor's degree</v>
          </cell>
          <cell r="F1548" t="str">
            <v>BA+</v>
          </cell>
          <cell r="G1548">
            <v>125597</v>
          </cell>
          <cell r="H1548">
            <v>5</v>
          </cell>
          <cell r="I1548">
            <v>1030</v>
          </cell>
          <cell r="J1548">
            <v>85</v>
          </cell>
          <cell r="K1548">
            <v>87</v>
          </cell>
          <cell r="L1548">
            <v>37</v>
          </cell>
          <cell r="M1548">
            <v>70</v>
          </cell>
          <cell r="N1548">
            <v>817</v>
          </cell>
          <cell r="O1548">
            <v>215</v>
          </cell>
          <cell r="P1548" t="str">
            <v>Not Licensed</v>
          </cell>
          <cell r="Q1548">
            <v>0</v>
          </cell>
          <cell r="R1548">
            <v>0</v>
          </cell>
        </row>
        <row r="1549">
          <cell r="B1549" t="str">
            <v>113031</v>
          </cell>
          <cell r="C1549" t="str">
            <v>Financial Managers</v>
          </cell>
          <cell r="D1549">
            <v>0</v>
          </cell>
          <cell r="E1549" t="str">
            <v>Bachelor's degree</v>
          </cell>
          <cell r="F1549" t="str">
            <v>BA+</v>
          </cell>
          <cell r="G1549">
            <v>99663</v>
          </cell>
          <cell r="H1549">
            <v>5</v>
          </cell>
          <cell r="I1549">
            <v>1557</v>
          </cell>
          <cell r="J1549">
            <v>140</v>
          </cell>
          <cell r="K1549">
            <v>141</v>
          </cell>
          <cell r="L1549">
            <v>371</v>
          </cell>
          <cell r="M1549">
            <v>217</v>
          </cell>
          <cell r="N1549">
            <v>0</v>
          </cell>
          <cell r="O1549">
            <v>199</v>
          </cell>
          <cell r="P1549" t="str">
            <v>Not Licensed</v>
          </cell>
          <cell r="Q1549">
            <v>0</v>
          </cell>
          <cell r="R1549">
            <v>0</v>
          </cell>
        </row>
        <row r="1550">
          <cell r="B1550" t="str">
            <v>113051</v>
          </cell>
          <cell r="C1550" t="str">
            <v>Industrial Production Managers</v>
          </cell>
          <cell r="D1550">
            <v>0</v>
          </cell>
          <cell r="E1550" t="str">
            <v>Bachelor's degree</v>
          </cell>
          <cell r="F1550" t="str">
            <v>BA+</v>
          </cell>
          <cell r="G1550">
            <v>108112</v>
          </cell>
          <cell r="H1550">
            <v>5</v>
          </cell>
          <cell r="I1550">
            <v>872</v>
          </cell>
          <cell r="J1550">
            <v>61</v>
          </cell>
          <cell r="K1550">
            <v>66</v>
          </cell>
          <cell r="L1550">
            <v>172</v>
          </cell>
          <cell r="M1550">
            <v>100</v>
          </cell>
          <cell r="N1550">
            <v>0</v>
          </cell>
          <cell r="O1550">
            <v>84</v>
          </cell>
          <cell r="P1550" t="str">
            <v>Not Licensed</v>
          </cell>
          <cell r="Q1550">
            <v>0</v>
          </cell>
          <cell r="R1550">
            <v>0</v>
          </cell>
        </row>
        <row r="1551">
          <cell r="B1551" t="str">
            <v>113061</v>
          </cell>
          <cell r="C1551" t="str">
            <v>Purchasing Managers</v>
          </cell>
          <cell r="D1551">
            <v>0</v>
          </cell>
          <cell r="E1551" t="str">
            <v>Bachelor's degree</v>
          </cell>
          <cell r="F1551" t="str">
            <v>BA+</v>
          </cell>
          <cell r="G1551">
            <v>95732</v>
          </cell>
          <cell r="H1551">
            <v>4</v>
          </cell>
          <cell r="I1551">
            <v>238</v>
          </cell>
          <cell r="J1551">
            <v>20</v>
          </cell>
          <cell r="K1551">
            <v>21</v>
          </cell>
          <cell r="L1551">
            <v>55</v>
          </cell>
          <cell r="M1551">
            <v>32</v>
          </cell>
          <cell r="N1551">
            <v>0</v>
          </cell>
          <cell r="O1551">
            <v>50</v>
          </cell>
          <cell r="P1551" t="str">
            <v>Not Licensed</v>
          </cell>
          <cell r="Q1551">
            <v>0</v>
          </cell>
          <cell r="R1551">
            <v>0</v>
          </cell>
        </row>
        <row r="1552">
          <cell r="B1552" t="str">
            <v>113071</v>
          </cell>
          <cell r="C1552" t="str">
            <v>Transportation, Storage, and Distribution Managers</v>
          </cell>
          <cell r="D1552">
            <v>0</v>
          </cell>
          <cell r="E1552" t="str">
            <v>High school diploma or equivalent</v>
          </cell>
          <cell r="F1552" t="str">
            <v>HS and Below</v>
          </cell>
          <cell r="G1552">
            <v>93033</v>
          </cell>
          <cell r="H1552">
            <v>4</v>
          </cell>
          <cell r="I1552">
            <v>191</v>
          </cell>
          <cell r="J1552">
            <v>15</v>
          </cell>
          <cell r="K1552">
            <v>18</v>
          </cell>
          <cell r="L1552">
            <v>69</v>
          </cell>
          <cell r="M1552">
            <v>34</v>
          </cell>
          <cell r="N1552">
            <v>0</v>
          </cell>
          <cell r="O1552">
            <v>54</v>
          </cell>
          <cell r="P1552" t="str">
            <v>Not Licensed</v>
          </cell>
          <cell r="Q1552">
            <v>0</v>
          </cell>
          <cell r="R1552">
            <v>0</v>
          </cell>
        </row>
        <row r="1553">
          <cell r="B1553" t="str">
            <v>113111</v>
          </cell>
          <cell r="C1553" t="str">
            <v>Compensation and Benefits Managers</v>
          </cell>
          <cell r="D1553">
            <v>0</v>
          </cell>
          <cell r="E1553" t="str">
            <v>Bachelor's degree</v>
          </cell>
          <cell r="F1553" t="str">
            <v>BA+</v>
          </cell>
          <cell r="G1553">
            <v>0</v>
          </cell>
          <cell r="H1553">
            <v>0</v>
          </cell>
          <cell r="I1553">
            <v>0</v>
          </cell>
          <cell r="J1553">
            <v>0</v>
          </cell>
          <cell r="K1553">
            <v>0</v>
          </cell>
          <cell r="L1553">
            <v>32</v>
          </cell>
          <cell r="M1553">
            <v>32</v>
          </cell>
          <cell r="N1553">
            <v>0</v>
          </cell>
          <cell r="O1553">
            <v>6</v>
          </cell>
          <cell r="P1553" t="str">
            <v>Not Licensed</v>
          </cell>
          <cell r="Q1553">
            <v>0</v>
          </cell>
          <cell r="R1553">
            <v>0</v>
          </cell>
        </row>
        <row r="1554">
          <cell r="B1554" t="str">
            <v>113121</v>
          </cell>
          <cell r="C1554" t="str">
            <v>Human Resources Managers</v>
          </cell>
          <cell r="D1554">
            <v>0</v>
          </cell>
          <cell r="E1554" t="str">
            <v>Bachelor's degree</v>
          </cell>
          <cell r="F1554" t="str">
            <v>BA+</v>
          </cell>
          <cell r="G1554">
            <v>99286</v>
          </cell>
          <cell r="H1554">
            <v>4</v>
          </cell>
          <cell r="I1554">
            <v>344</v>
          </cell>
          <cell r="J1554">
            <v>31</v>
          </cell>
          <cell r="K1554">
            <v>30</v>
          </cell>
          <cell r="L1554">
            <v>170</v>
          </cell>
          <cell r="M1554">
            <v>77</v>
          </cell>
          <cell r="N1554">
            <v>0</v>
          </cell>
          <cell r="O1554">
            <v>97</v>
          </cell>
          <cell r="P1554" t="str">
            <v>Not Licensed</v>
          </cell>
          <cell r="Q1554">
            <v>0</v>
          </cell>
          <cell r="R1554">
            <v>0</v>
          </cell>
        </row>
        <row r="1555">
          <cell r="B1555" t="str">
            <v>113131</v>
          </cell>
          <cell r="C1555" t="str">
            <v>Training and Development Managers</v>
          </cell>
          <cell r="D1555">
            <v>0</v>
          </cell>
          <cell r="E1555" t="str">
            <v>Bachelor's degree</v>
          </cell>
          <cell r="F1555" t="str">
            <v>BA+</v>
          </cell>
          <cell r="G1555">
            <v>83599</v>
          </cell>
          <cell r="H1555">
            <v>0</v>
          </cell>
          <cell r="I1555">
            <v>0</v>
          </cell>
          <cell r="J1555">
            <v>0</v>
          </cell>
          <cell r="K1555">
            <v>0</v>
          </cell>
          <cell r="L1555">
            <v>27</v>
          </cell>
          <cell r="M1555">
            <v>27</v>
          </cell>
          <cell r="N1555">
            <v>0</v>
          </cell>
          <cell r="O1555">
            <v>21</v>
          </cell>
          <cell r="P1555" t="str">
            <v>Not Licensed</v>
          </cell>
          <cell r="Q1555">
            <v>0</v>
          </cell>
          <cell r="R1555">
            <v>0</v>
          </cell>
        </row>
        <row r="1556">
          <cell r="B1556" t="str">
            <v>119013</v>
          </cell>
          <cell r="C1556" t="str">
            <v>Farmers, Ranchers, and Other Agricultural Managers</v>
          </cell>
          <cell r="D1556">
            <v>0</v>
          </cell>
          <cell r="E1556" t="str">
            <v>High school diploma or equivalent</v>
          </cell>
          <cell r="F1556" t="str">
            <v>HS and Below</v>
          </cell>
          <cell r="G1556">
            <v>0</v>
          </cell>
          <cell r="H1556">
            <v>0</v>
          </cell>
          <cell r="I1556">
            <v>238</v>
          </cell>
          <cell r="J1556">
            <v>23</v>
          </cell>
          <cell r="K1556">
            <v>21</v>
          </cell>
          <cell r="L1556">
            <v>18</v>
          </cell>
          <cell r="M1556">
            <v>21</v>
          </cell>
          <cell r="N1556">
            <v>33</v>
          </cell>
          <cell r="O1556">
            <v>30</v>
          </cell>
          <cell r="P1556" t="str">
            <v>Not Licensed</v>
          </cell>
          <cell r="Q1556">
            <v>0</v>
          </cell>
          <cell r="R1556">
            <v>0</v>
          </cell>
        </row>
        <row r="1557">
          <cell r="B1557" t="str">
            <v>119021</v>
          </cell>
          <cell r="C1557" t="str">
            <v>Construction Managers</v>
          </cell>
          <cell r="D1557">
            <v>0</v>
          </cell>
          <cell r="E1557" t="str">
            <v>Bachelor's degree</v>
          </cell>
          <cell r="F1557" t="str">
            <v>BA+</v>
          </cell>
          <cell r="G1557">
            <v>93726</v>
          </cell>
          <cell r="H1557">
            <v>5</v>
          </cell>
          <cell r="I1557">
            <v>642</v>
          </cell>
          <cell r="J1557">
            <v>48</v>
          </cell>
          <cell r="K1557">
            <v>64</v>
          </cell>
          <cell r="L1557">
            <v>142</v>
          </cell>
          <cell r="M1557">
            <v>85</v>
          </cell>
          <cell r="N1557">
            <v>0</v>
          </cell>
          <cell r="O1557">
            <v>162</v>
          </cell>
          <cell r="P1557" t="str">
            <v>Not Licensed</v>
          </cell>
          <cell r="Q1557">
            <v>0</v>
          </cell>
          <cell r="R1557">
            <v>0</v>
          </cell>
        </row>
        <row r="1558">
          <cell r="B1558" t="str">
            <v>119031</v>
          </cell>
          <cell r="C1558" t="str">
            <v>Education Administrators, Preschool and Childcare Center/Program</v>
          </cell>
          <cell r="D1558">
            <v>0</v>
          </cell>
          <cell r="E1558" t="str">
            <v>Bachelor's degree</v>
          </cell>
          <cell r="F1558" t="str">
            <v>BA+</v>
          </cell>
          <cell r="G1558">
            <v>53746</v>
          </cell>
          <cell r="H1558">
            <v>3</v>
          </cell>
          <cell r="I1558">
            <v>151</v>
          </cell>
          <cell r="J1558">
            <v>13</v>
          </cell>
          <cell r="K1558">
            <v>13</v>
          </cell>
          <cell r="L1558">
            <v>17</v>
          </cell>
          <cell r="M1558">
            <v>14</v>
          </cell>
          <cell r="N1558">
            <v>0</v>
          </cell>
          <cell r="O1558">
            <v>15</v>
          </cell>
          <cell r="P1558" t="str">
            <v>Not Licensed</v>
          </cell>
          <cell r="Q1558">
            <v>0</v>
          </cell>
          <cell r="R1558">
            <v>0</v>
          </cell>
        </row>
        <row r="1559">
          <cell r="B1559" t="str">
            <v>119032</v>
          </cell>
          <cell r="C1559" t="str">
            <v>Education Administrators, Elementary and Secondary School</v>
          </cell>
          <cell r="D1559">
            <v>0</v>
          </cell>
          <cell r="E1559" t="str">
            <v>Master's degree</v>
          </cell>
          <cell r="F1559" t="str">
            <v>BA+</v>
          </cell>
          <cell r="G1559">
            <v>102303</v>
          </cell>
          <cell r="H1559">
            <v>5</v>
          </cell>
          <cell r="I1559">
            <v>876</v>
          </cell>
          <cell r="J1559">
            <v>74</v>
          </cell>
          <cell r="K1559">
            <v>72</v>
          </cell>
          <cell r="L1559">
            <v>283</v>
          </cell>
          <cell r="M1559">
            <v>143</v>
          </cell>
          <cell r="N1559">
            <v>0</v>
          </cell>
          <cell r="O1559">
            <v>33</v>
          </cell>
          <cell r="P1559" t="str">
            <v>Not Licensed</v>
          </cell>
          <cell r="Q1559">
            <v>0</v>
          </cell>
          <cell r="R1559">
            <v>0</v>
          </cell>
        </row>
        <row r="1560">
          <cell r="B1560" t="str">
            <v>119033</v>
          </cell>
          <cell r="C1560" t="str">
            <v>Education Administrators, Postsecondary</v>
          </cell>
          <cell r="D1560">
            <v>0</v>
          </cell>
          <cell r="E1560" t="str">
            <v>Master's degree</v>
          </cell>
          <cell r="F1560" t="str">
            <v>BA+</v>
          </cell>
          <cell r="G1560">
            <v>91263</v>
          </cell>
          <cell r="H1560">
            <v>0</v>
          </cell>
          <cell r="I1560">
            <v>0</v>
          </cell>
          <cell r="J1560">
            <v>0</v>
          </cell>
          <cell r="K1560">
            <v>0</v>
          </cell>
          <cell r="L1560">
            <v>289</v>
          </cell>
          <cell r="M1560">
            <v>289</v>
          </cell>
          <cell r="N1560">
            <v>0</v>
          </cell>
          <cell r="O1560">
            <v>32</v>
          </cell>
          <cell r="P1560" t="str">
            <v>Not Licensed</v>
          </cell>
          <cell r="Q1560">
            <v>0</v>
          </cell>
          <cell r="R1560">
            <v>0</v>
          </cell>
        </row>
        <row r="1561">
          <cell r="B1561" t="str">
            <v>119041</v>
          </cell>
          <cell r="C1561" t="str">
            <v>Architectural and Engineering Managers</v>
          </cell>
          <cell r="D1561">
            <v>0</v>
          </cell>
          <cell r="E1561" t="str">
            <v>Bachelor's degree</v>
          </cell>
          <cell r="F1561" t="str">
            <v>BA+</v>
          </cell>
          <cell r="G1561">
            <v>141705</v>
          </cell>
          <cell r="H1561">
            <v>5</v>
          </cell>
          <cell r="I1561">
            <v>646</v>
          </cell>
          <cell r="J1561">
            <v>47</v>
          </cell>
          <cell r="K1561">
            <v>50</v>
          </cell>
          <cell r="L1561">
            <v>132</v>
          </cell>
          <cell r="M1561">
            <v>76</v>
          </cell>
          <cell r="N1561">
            <v>0</v>
          </cell>
          <cell r="O1561">
            <v>54</v>
          </cell>
          <cell r="P1561" t="str">
            <v>Not Licensed</v>
          </cell>
          <cell r="Q1561">
            <v>0</v>
          </cell>
          <cell r="R1561">
            <v>0</v>
          </cell>
        </row>
        <row r="1562">
          <cell r="B1562" t="str">
            <v>119051</v>
          </cell>
          <cell r="C1562" t="str">
            <v>Food Service Managers</v>
          </cell>
          <cell r="D1562">
            <v>0</v>
          </cell>
          <cell r="E1562" t="str">
            <v>High school diploma or equivalent</v>
          </cell>
          <cell r="F1562" t="str">
            <v>HS and Below</v>
          </cell>
          <cell r="G1562">
            <v>48564</v>
          </cell>
          <cell r="H1562">
            <v>4</v>
          </cell>
          <cell r="I1562">
            <v>985</v>
          </cell>
          <cell r="J1562">
            <v>107</v>
          </cell>
          <cell r="K1562">
            <v>113</v>
          </cell>
          <cell r="L1562">
            <v>391</v>
          </cell>
          <cell r="M1562">
            <v>204</v>
          </cell>
          <cell r="N1562">
            <v>294</v>
          </cell>
          <cell r="O1562">
            <v>193</v>
          </cell>
          <cell r="P1562" t="str">
            <v>Not Licensed</v>
          </cell>
          <cell r="Q1562">
            <v>0</v>
          </cell>
          <cell r="R1562">
            <v>0</v>
          </cell>
        </row>
        <row r="1563">
          <cell r="B1563" t="str">
            <v>119061</v>
          </cell>
          <cell r="C1563" t="str">
            <v>Funeral Service Managers</v>
          </cell>
          <cell r="D1563">
            <v>0</v>
          </cell>
          <cell r="E1563" t="str">
            <v>Associate's degree</v>
          </cell>
          <cell r="F1563" t="str">
            <v>Sub-BA</v>
          </cell>
          <cell r="G1563">
            <v>96905</v>
          </cell>
          <cell r="H1563">
            <v>0</v>
          </cell>
          <cell r="I1563">
            <v>0</v>
          </cell>
          <cell r="J1563">
            <v>0</v>
          </cell>
          <cell r="K1563">
            <v>0</v>
          </cell>
          <cell r="L1563">
            <v>0</v>
          </cell>
          <cell r="M1563">
            <v>0</v>
          </cell>
          <cell r="N1563">
            <v>0</v>
          </cell>
          <cell r="O1563">
            <v>0</v>
          </cell>
          <cell r="P1563" t="str">
            <v>Not Licensed</v>
          </cell>
          <cell r="Q1563">
            <v>0</v>
          </cell>
          <cell r="R1563">
            <v>0</v>
          </cell>
        </row>
        <row r="1564">
          <cell r="B1564" t="str">
            <v>119071</v>
          </cell>
          <cell r="C1564" t="str">
            <v>Gaming Managers</v>
          </cell>
          <cell r="D1564">
            <v>0</v>
          </cell>
          <cell r="E1564">
            <v>0</v>
          </cell>
          <cell r="F1564">
            <v>0</v>
          </cell>
          <cell r="G1564">
            <v>0</v>
          </cell>
          <cell r="H1564">
            <v>0</v>
          </cell>
          <cell r="I1564">
            <v>0</v>
          </cell>
          <cell r="J1564">
            <v>0</v>
          </cell>
          <cell r="K1564">
            <v>0</v>
          </cell>
          <cell r="L1564">
            <v>0</v>
          </cell>
          <cell r="M1564">
            <v>0</v>
          </cell>
          <cell r="N1564">
            <v>0</v>
          </cell>
          <cell r="O1564">
            <v>1</v>
          </cell>
          <cell r="P1564" t="str">
            <v>Not Licensed</v>
          </cell>
          <cell r="Q1564">
            <v>0</v>
          </cell>
          <cell r="R1564">
            <v>0</v>
          </cell>
        </row>
        <row r="1565">
          <cell r="B1565" t="str">
            <v>119081</v>
          </cell>
          <cell r="C1565" t="str">
            <v>Lodging Managers</v>
          </cell>
          <cell r="D1565">
            <v>0</v>
          </cell>
          <cell r="E1565" t="str">
            <v>High school diploma or equivalent</v>
          </cell>
          <cell r="F1565" t="str">
            <v>HS and Below</v>
          </cell>
          <cell r="G1565">
            <v>61513</v>
          </cell>
          <cell r="H1565">
            <v>0</v>
          </cell>
          <cell r="I1565">
            <v>0</v>
          </cell>
          <cell r="J1565">
            <v>0</v>
          </cell>
          <cell r="K1565">
            <v>0</v>
          </cell>
          <cell r="L1565">
            <v>23</v>
          </cell>
          <cell r="M1565">
            <v>23</v>
          </cell>
          <cell r="N1565">
            <v>0</v>
          </cell>
          <cell r="O1565">
            <v>8</v>
          </cell>
          <cell r="P1565" t="str">
            <v>Not Licensed</v>
          </cell>
          <cell r="Q1565">
            <v>0</v>
          </cell>
          <cell r="R1565">
            <v>0</v>
          </cell>
        </row>
        <row r="1566">
          <cell r="B1566" t="str">
            <v>119111</v>
          </cell>
          <cell r="C1566" t="str">
            <v>Medical and Health Services Managers</v>
          </cell>
          <cell r="D1566">
            <v>0</v>
          </cell>
          <cell r="E1566" t="str">
            <v>Bachelor's degree</v>
          </cell>
          <cell r="F1566" t="str">
            <v>BA+</v>
          </cell>
          <cell r="G1566">
            <v>100733</v>
          </cell>
          <cell r="H1566">
            <v>5</v>
          </cell>
          <cell r="I1566">
            <v>1463</v>
          </cell>
          <cell r="J1566">
            <v>129</v>
          </cell>
          <cell r="K1566">
            <v>134</v>
          </cell>
          <cell r="L1566">
            <v>984</v>
          </cell>
          <cell r="M1566">
            <v>416</v>
          </cell>
          <cell r="N1566">
            <v>0</v>
          </cell>
          <cell r="O1566">
            <v>128</v>
          </cell>
          <cell r="P1566" t="str">
            <v>Licensed</v>
          </cell>
          <cell r="Q1566">
            <v>10</v>
          </cell>
          <cell r="R1566">
            <v>83</v>
          </cell>
        </row>
        <row r="1567">
          <cell r="B1567" t="str">
            <v>119121</v>
          </cell>
          <cell r="C1567" t="str">
            <v>Natural Sciences Managers</v>
          </cell>
          <cell r="D1567">
            <v>0</v>
          </cell>
          <cell r="E1567" t="str">
            <v>Bachelor's degree</v>
          </cell>
          <cell r="F1567" t="str">
            <v>BA+</v>
          </cell>
          <cell r="G1567">
            <v>0</v>
          </cell>
          <cell r="H1567">
            <v>0</v>
          </cell>
          <cell r="I1567">
            <v>160</v>
          </cell>
          <cell r="J1567">
            <v>16</v>
          </cell>
          <cell r="K1567">
            <v>15</v>
          </cell>
          <cell r="L1567">
            <v>97</v>
          </cell>
          <cell r="M1567">
            <v>43</v>
          </cell>
          <cell r="N1567">
            <v>0</v>
          </cell>
          <cell r="O1567">
            <v>20</v>
          </cell>
          <cell r="P1567" t="str">
            <v>Not Licensed</v>
          </cell>
          <cell r="Q1567">
            <v>0</v>
          </cell>
          <cell r="R1567">
            <v>0</v>
          </cell>
        </row>
        <row r="1568">
          <cell r="B1568" t="str">
            <v>119131</v>
          </cell>
          <cell r="C1568" t="str">
            <v>Postmasters and Mail Superintendents</v>
          </cell>
          <cell r="D1568">
            <v>0</v>
          </cell>
          <cell r="E1568" t="str">
            <v>High school diploma or equivalent</v>
          </cell>
          <cell r="F1568" t="str">
            <v>HS and Below</v>
          </cell>
          <cell r="G1568">
            <v>75088</v>
          </cell>
          <cell r="H1568">
            <v>0</v>
          </cell>
          <cell r="I1568">
            <v>0</v>
          </cell>
          <cell r="J1568">
            <v>0</v>
          </cell>
          <cell r="K1568">
            <v>0</v>
          </cell>
          <cell r="L1568">
            <v>0</v>
          </cell>
          <cell r="M1568">
            <v>0</v>
          </cell>
          <cell r="N1568">
            <v>0</v>
          </cell>
          <cell r="O1568">
            <v>0</v>
          </cell>
          <cell r="P1568" t="str">
            <v>Not Licensed</v>
          </cell>
          <cell r="Q1568">
            <v>0</v>
          </cell>
          <cell r="R1568">
            <v>0</v>
          </cell>
        </row>
        <row r="1569">
          <cell r="B1569" t="str">
            <v>119141</v>
          </cell>
          <cell r="C1569" t="str">
            <v>Property, Real Estate, and Community Association Managers</v>
          </cell>
          <cell r="D1569">
            <v>0</v>
          </cell>
          <cell r="E1569" t="str">
            <v>High school diploma or equivalent</v>
          </cell>
          <cell r="F1569" t="str">
            <v>HS and Below</v>
          </cell>
          <cell r="G1569">
            <v>63577</v>
          </cell>
          <cell r="H1569">
            <v>4</v>
          </cell>
          <cell r="I1569">
            <v>596</v>
          </cell>
          <cell r="J1569">
            <v>45</v>
          </cell>
          <cell r="K1569">
            <v>53</v>
          </cell>
          <cell r="L1569">
            <v>111</v>
          </cell>
          <cell r="M1569">
            <v>70</v>
          </cell>
          <cell r="N1569">
            <v>0</v>
          </cell>
          <cell r="O1569">
            <v>39</v>
          </cell>
          <cell r="P1569" t="str">
            <v>Not Licensed</v>
          </cell>
          <cell r="Q1569">
            <v>0</v>
          </cell>
          <cell r="R1569">
            <v>0</v>
          </cell>
        </row>
        <row r="1570">
          <cell r="B1570" t="str">
            <v>119151</v>
          </cell>
          <cell r="C1570" t="str">
            <v>Social and Community Service Managers</v>
          </cell>
          <cell r="D1570">
            <v>0</v>
          </cell>
          <cell r="E1570" t="str">
            <v>Bachelor's degree</v>
          </cell>
          <cell r="F1570" t="str">
            <v>BA+</v>
          </cell>
          <cell r="G1570">
            <v>59598</v>
          </cell>
          <cell r="H1570">
            <v>4</v>
          </cell>
          <cell r="I1570">
            <v>925</v>
          </cell>
          <cell r="J1570">
            <v>90</v>
          </cell>
          <cell r="K1570">
            <v>96</v>
          </cell>
          <cell r="L1570">
            <v>252</v>
          </cell>
          <cell r="M1570">
            <v>146</v>
          </cell>
          <cell r="N1570">
            <v>0</v>
          </cell>
          <cell r="O1570">
            <v>61</v>
          </cell>
          <cell r="P1570" t="str">
            <v>Not Licensed</v>
          </cell>
          <cell r="Q1570">
            <v>0</v>
          </cell>
          <cell r="R1570">
            <v>0</v>
          </cell>
        </row>
        <row r="1571">
          <cell r="B1571" t="str">
            <v>119161</v>
          </cell>
          <cell r="C1571" t="str">
            <v>Emergency Management Directors</v>
          </cell>
          <cell r="D1571">
            <v>0</v>
          </cell>
          <cell r="E1571" t="str">
            <v>Bachelor's degree</v>
          </cell>
          <cell r="F1571" t="str">
            <v>BA+</v>
          </cell>
          <cell r="G1571">
            <v>0</v>
          </cell>
          <cell r="H1571">
            <v>0</v>
          </cell>
          <cell r="I1571">
            <v>0</v>
          </cell>
          <cell r="J1571">
            <v>0</v>
          </cell>
          <cell r="K1571">
            <v>0</v>
          </cell>
          <cell r="L1571">
            <v>12</v>
          </cell>
          <cell r="M1571">
            <v>12</v>
          </cell>
          <cell r="N1571">
            <v>0</v>
          </cell>
          <cell r="O1571">
            <v>1</v>
          </cell>
          <cell r="P1571" t="str">
            <v>Not Licensed</v>
          </cell>
          <cell r="Q1571">
            <v>0</v>
          </cell>
          <cell r="R1571">
            <v>0</v>
          </cell>
        </row>
        <row r="1572">
          <cell r="B1572" t="str">
            <v>131011</v>
          </cell>
          <cell r="C1572" t="str">
            <v>Agents and Business Managers of Artists, Performers, and Athletes</v>
          </cell>
          <cell r="D1572">
            <v>0</v>
          </cell>
          <cell r="E1572" t="str">
            <v>Bachelor's degree</v>
          </cell>
          <cell r="F1572" t="str">
            <v>BA+</v>
          </cell>
          <cell r="G1572">
            <v>134567</v>
          </cell>
          <cell r="H1572">
            <v>0</v>
          </cell>
          <cell r="I1572">
            <v>0</v>
          </cell>
          <cell r="J1572">
            <v>0</v>
          </cell>
          <cell r="K1572">
            <v>0</v>
          </cell>
          <cell r="L1572">
            <v>0</v>
          </cell>
          <cell r="M1572">
            <v>0</v>
          </cell>
          <cell r="N1572">
            <v>0</v>
          </cell>
          <cell r="O1572">
            <v>0</v>
          </cell>
          <cell r="P1572" t="str">
            <v>Not Licensed</v>
          </cell>
          <cell r="Q1572">
            <v>0</v>
          </cell>
          <cell r="R1572">
            <v>0</v>
          </cell>
        </row>
        <row r="1573">
          <cell r="B1573" t="str">
            <v>131021</v>
          </cell>
          <cell r="C1573" t="str">
            <v>Buyers and Purchasing Agents, Farm Products</v>
          </cell>
          <cell r="D1573">
            <v>0</v>
          </cell>
          <cell r="E1573">
            <v>0</v>
          </cell>
          <cell r="F1573">
            <v>0</v>
          </cell>
          <cell r="G1573">
            <v>0</v>
          </cell>
          <cell r="H1573">
            <v>0</v>
          </cell>
          <cell r="I1573">
            <v>0</v>
          </cell>
          <cell r="J1573">
            <v>0</v>
          </cell>
          <cell r="K1573">
            <v>0</v>
          </cell>
          <cell r="L1573">
            <v>0</v>
          </cell>
          <cell r="M1573">
            <v>0</v>
          </cell>
          <cell r="N1573">
            <v>0</v>
          </cell>
          <cell r="O1573">
            <v>1</v>
          </cell>
          <cell r="P1573" t="str">
            <v>Not Licensed</v>
          </cell>
          <cell r="Q1573">
            <v>0</v>
          </cell>
          <cell r="R1573">
            <v>0</v>
          </cell>
        </row>
        <row r="1574">
          <cell r="B1574" t="str">
            <v>131022</v>
          </cell>
          <cell r="C1574" t="str">
            <v>Wholesale and Retail Buyers, Except Farm Products</v>
          </cell>
          <cell r="D1574">
            <v>0</v>
          </cell>
          <cell r="E1574" t="str">
            <v>Bachelor's degree</v>
          </cell>
          <cell r="F1574" t="str">
            <v>BA+</v>
          </cell>
          <cell r="G1574">
            <v>57453</v>
          </cell>
          <cell r="H1574">
            <v>2</v>
          </cell>
          <cell r="I1574">
            <v>182</v>
          </cell>
          <cell r="J1574">
            <v>19</v>
          </cell>
          <cell r="K1574">
            <v>20</v>
          </cell>
          <cell r="L1574">
            <v>7</v>
          </cell>
          <cell r="M1574">
            <v>15</v>
          </cell>
          <cell r="N1574">
            <v>0</v>
          </cell>
          <cell r="O1574">
            <v>16</v>
          </cell>
          <cell r="P1574" t="str">
            <v>Not Licensed</v>
          </cell>
          <cell r="Q1574">
            <v>0</v>
          </cell>
          <cell r="R1574">
            <v>0</v>
          </cell>
        </row>
        <row r="1575">
          <cell r="B1575" t="str">
            <v>131023</v>
          </cell>
          <cell r="C1575" t="str">
            <v>Purchasing Agents, Except Wholesale, Retail, and Farm Products</v>
          </cell>
          <cell r="D1575">
            <v>0</v>
          </cell>
          <cell r="E1575" t="str">
            <v>Bachelor's degree</v>
          </cell>
          <cell r="F1575" t="str">
            <v>BA+</v>
          </cell>
          <cell r="G1575">
            <v>62510</v>
          </cell>
          <cell r="H1575">
            <v>3</v>
          </cell>
          <cell r="I1575">
            <v>323</v>
          </cell>
          <cell r="J1575">
            <v>24</v>
          </cell>
          <cell r="K1575">
            <v>30</v>
          </cell>
          <cell r="L1575">
            <v>138</v>
          </cell>
          <cell r="M1575">
            <v>64</v>
          </cell>
          <cell r="N1575">
            <v>0</v>
          </cell>
          <cell r="O1575">
            <v>41</v>
          </cell>
          <cell r="P1575" t="str">
            <v>Not Licensed</v>
          </cell>
          <cell r="Q1575">
            <v>0</v>
          </cell>
          <cell r="R1575">
            <v>0</v>
          </cell>
        </row>
        <row r="1576">
          <cell r="B1576" t="str">
            <v>131031</v>
          </cell>
          <cell r="C1576" t="str">
            <v>Claims Adjusters, Examiners, and Investigators</v>
          </cell>
          <cell r="D1576">
            <v>0</v>
          </cell>
          <cell r="E1576" t="str">
            <v>High school diploma or equivalent</v>
          </cell>
          <cell r="F1576" t="str">
            <v>HS and Below</v>
          </cell>
          <cell r="G1576">
            <v>0</v>
          </cell>
          <cell r="H1576">
            <v>0</v>
          </cell>
          <cell r="I1576">
            <v>1043</v>
          </cell>
          <cell r="J1576">
            <v>86</v>
          </cell>
          <cell r="K1576">
            <v>75</v>
          </cell>
          <cell r="L1576">
            <v>120</v>
          </cell>
          <cell r="M1576">
            <v>94</v>
          </cell>
          <cell r="N1576">
            <v>0</v>
          </cell>
          <cell r="O1576">
            <v>48</v>
          </cell>
          <cell r="P1576" t="str">
            <v>Not Licensed</v>
          </cell>
          <cell r="Q1576">
            <v>0</v>
          </cell>
          <cell r="R1576">
            <v>0</v>
          </cell>
        </row>
        <row r="1577">
          <cell r="B1577" t="str">
            <v>131032</v>
          </cell>
          <cell r="C1577" t="str">
            <v>Insurance Appraisers, Auto Damage</v>
          </cell>
          <cell r="D1577">
            <v>0</v>
          </cell>
          <cell r="E1577" t="str">
            <v>Postsecondary non-degree award</v>
          </cell>
          <cell r="F1577" t="str">
            <v>Sub-BA</v>
          </cell>
          <cell r="G1577">
            <v>0</v>
          </cell>
          <cell r="H1577">
            <v>0</v>
          </cell>
          <cell r="I1577">
            <v>0</v>
          </cell>
          <cell r="J1577">
            <v>0</v>
          </cell>
          <cell r="K1577">
            <v>0</v>
          </cell>
          <cell r="L1577">
            <v>21</v>
          </cell>
          <cell r="M1577">
            <v>21</v>
          </cell>
          <cell r="N1577">
            <v>443</v>
          </cell>
          <cell r="O1577">
            <v>10</v>
          </cell>
          <cell r="P1577" t="str">
            <v>Not Licensed</v>
          </cell>
          <cell r="Q1577">
            <v>0</v>
          </cell>
          <cell r="R1577">
            <v>0</v>
          </cell>
        </row>
        <row r="1578">
          <cell r="B1578" t="str">
            <v>131041</v>
          </cell>
          <cell r="C1578" t="str">
            <v>Compliance Officers</v>
          </cell>
          <cell r="D1578">
            <v>0</v>
          </cell>
          <cell r="E1578" t="str">
            <v>Bachelor's degree</v>
          </cell>
          <cell r="F1578" t="str">
            <v>BA+</v>
          </cell>
          <cell r="G1578">
            <v>73333</v>
          </cell>
          <cell r="H1578">
            <v>4</v>
          </cell>
          <cell r="I1578">
            <v>631</v>
          </cell>
          <cell r="J1578">
            <v>53</v>
          </cell>
          <cell r="K1578">
            <v>58</v>
          </cell>
          <cell r="L1578">
            <v>105</v>
          </cell>
          <cell r="M1578">
            <v>72</v>
          </cell>
          <cell r="N1578">
            <v>0</v>
          </cell>
          <cell r="O1578">
            <v>22</v>
          </cell>
          <cell r="P1578" t="str">
            <v>Not Licensed</v>
          </cell>
          <cell r="Q1578">
            <v>0</v>
          </cell>
          <cell r="R1578">
            <v>0</v>
          </cell>
        </row>
        <row r="1579">
          <cell r="B1579" t="str">
            <v>131051</v>
          </cell>
          <cell r="C1579" t="str">
            <v>Cost Estimators</v>
          </cell>
          <cell r="D1579">
            <v>0</v>
          </cell>
          <cell r="E1579" t="str">
            <v>Bachelor's degree</v>
          </cell>
          <cell r="F1579" t="str">
            <v>BA+</v>
          </cell>
          <cell r="G1579">
            <v>72901</v>
          </cell>
          <cell r="H1579">
            <v>4</v>
          </cell>
          <cell r="I1579">
            <v>532</v>
          </cell>
          <cell r="J1579">
            <v>52</v>
          </cell>
          <cell r="K1579">
            <v>64</v>
          </cell>
          <cell r="L1579">
            <v>63</v>
          </cell>
          <cell r="M1579">
            <v>60</v>
          </cell>
          <cell r="N1579">
            <v>0</v>
          </cell>
          <cell r="O1579">
            <v>22</v>
          </cell>
          <cell r="P1579" t="str">
            <v>Not Licensed</v>
          </cell>
          <cell r="Q1579">
            <v>0</v>
          </cell>
          <cell r="R1579">
            <v>0</v>
          </cell>
        </row>
        <row r="1580">
          <cell r="B1580" t="str">
            <v>131071</v>
          </cell>
          <cell r="C1580" t="str">
            <v>Human Resources Specialists</v>
          </cell>
          <cell r="D1580">
            <v>0</v>
          </cell>
          <cell r="E1580" t="str">
            <v>Bachelor's degree</v>
          </cell>
          <cell r="F1580" t="str">
            <v>BA+</v>
          </cell>
          <cell r="G1580">
            <v>65466</v>
          </cell>
          <cell r="H1580">
            <v>5</v>
          </cell>
          <cell r="I1580">
            <v>1328</v>
          </cell>
          <cell r="J1580">
            <v>128</v>
          </cell>
          <cell r="K1580">
            <v>139</v>
          </cell>
          <cell r="L1580">
            <v>616</v>
          </cell>
          <cell r="M1580">
            <v>294</v>
          </cell>
          <cell r="N1580">
            <v>0</v>
          </cell>
          <cell r="O1580">
            <v>118</v>
          </cell>
          <cell r="P1580" t="str">
            <v>Not Licensed</v>
          </cell>
          <cell r="Q1580">
            <v>0</v>
          </cell>
          <cell r="R1580">
            <v>0</v>
          </cell>
        </row>
        <row r="1581">
          <cell r="B1581" t="str">
            <v>131074</v>
          </cell>
          <cell r="C1581" t="str">
            <v>Farm Labor Contractors</v>
          </cell>
          <cell r="D1581">
            <v>0</v>
          </cell>
          <cell r="E1581">
            <v>0</v>
          </cell>
          <cell r="F1581">
            <v>0</v>
          </cell>
          <cell r="G1581">
            <v>0</v>
          </cell>
          <cell r="H1581">
            <v>0</v>
          </cell>
          <cell r="I1581">
            <v>0</v>
          </cell>
          <cell r="J1581">
            <v>0</v>
          </cell>
          <cell r="K1581">
            <v>0</v>
          </cell>
          <cell r="L1581">
            <v>0</v>
          </cell>
          <cell r="M1581">
            <v>0</v>
          </cell>
          <cell r="N1581">
            <v>0</v>
          </cell>
          <cell r="O1581">
            <v>5</v>
          </cell>
          <cell r="P1581" t="str">
            <v>Not Licensed</v>
          </cell>
          <cell r="Q1581">
            <v>0</v>
          </cell>
          <cell r="R1581">
            <v>0</v>
          </cell>
        </row>
        <row r="1582">
          <cell r="B1582" t="str">
            <v>131075</v>
          </cell>
          <cell r="C1582" t="str">
            <v>Labor Relations Specialists</v>
          </cell>
          <cell r="D1582">
            <v>0</v>
          </cell>
          <cell r="E1582" t="str">
            <v>Bachelor's degree</v>
          </cell>
          <cell r="F1582" t="str">
            <v>BA+</v>
          </cell>
          <cell r="G1582">
            <v>82081</v>
          </cell>
          <cell r="H1582">
            <v>3</v>
          </cell>
          <cell r="I1582">
            <v>235</v>
          </cell>
          <cell r="J1582">
            <v>21</v>
          </cell>
          <cell r="K1582">
            <v>22</v>
          </cell>
          <cell r="L1582">
            <v>10</v>
          </cell>
          <cell r="M1582">
            <v>18</v>
          </cell>
          <cell r="N1582">
            <v>0</v>
          </cell>
          <cell r="O1582">
            <v>3</v>
          </cell>
          <cell r="P1582" t="str">
            <v>Not Licensed</v>
          </cell>
          <cell r="Q1582">
            <v>0</v>
          </cell>
          <cell r="R1582">
            <v>0</v>
          </cell>
        </row>
        <row r="1583">
          <cell r="B1583" t="str">
            <v>131081</v>
          </cell>
          <cell r="C1583" t="str">
            <v>Logisticians</v>
          </cell>
          <cell r="D1583">
            <v>0</v>
          </cell>
          <cell r="E1583" t="str">
            <v>Bachelor's degree</v>
          </cell>
          <cell r="F1583" t="str">
            <v>BA+</v>
          </cell>
          <cell r="G1583">
            <v>61839</v>
          </cell>
          <cell r="H1583">
            <v>3</v>
          </cell>
          <cell r="I1583">
            <v>249</v>
          </cell>
          <cell r="J1583">
            <v>26</v>
          </cell>
          <cell r="K1583">
            <v>26</v>
          </cell>
          <cell r="L1583">
            <v>62</v>
          </cell>
          <cell r="M1583">
            <v>38</v>
          </cell>
          <cell r="N1583">
            <v>0</v>
          </cell>
          <cell r="O1583">
            <v>24</v>
          </cell>
          <cell r="P1583" t="str">
            <v>Not Licensed</v>
          </cell>
          <cell r="Q1583">
            <v>0</v>
          </cell>
          <cell r="R1583">
            <v>0</v>
          </cell>
        </row>
        <row r="1584">
          <cell r="B1584" t="str">
            <v>131111</v>
          </cell>
          <cell r="C1584" t="str">
            <v>Management Analysts</v>
          </cell>
          <cell r="D1584">
            <v>0</v>
          </cell>
          <cell r="E1584" t="str">
            <v>Bachelor's degree</v>
          </cell>
          <cell r="F1584" t="str">
            <v>BA+</v>
          </cell>
          <cell r="G1584">
            <v>77775</v>
          </cell>
          <cell r="H1584">
            <v>5</v>
          </cell>
          <cell r="I1584">
            <v>1552</v>
          </cell>
          <cell r="J1584">
            <v>144</v>
          </cell>
          <cell r="K1584">
            <v>152</v>
          </cell>
          <cell r="L1584">
            <v>238</v>
          </cell>
          <cell r="M1584">
            <v>178</v>
          </cell>
          <cell r="N1584">
            <v>0</v>
          </cell>
          <cell r="O1584">
            <v>45</v>
          </cell>
          <cell r="P1584" t="str">
            <v>Not Licensed</v>
          </cell>
          <cell r="Q1584">
            <v>0</v>
          </cell>
          <cell r="R1584">
            <v>0</v>
          </cell>
        </row>
        <row r="1585">
          <cell r="B1585" t="str">
            <v>131121</v>
          </cell>
          <cell r="C1585" t="str">
            <v>Meeting, Convention, and Event Planners</v>
          </cell>
          <cell r="D1585">
            <v>0</v>
          </cell>
          <cell r="E1585" t="str">
            <v>Bachelor's degree</v>
          </cell>
          <cell r="F1585" t="str">
            <v>BA+</v>
          </cell>
          <cell r="G1585">
            <v>0</v>
          </cell>
          <cell r="H1585">
            <v>0</v>
          </cell>
          <cell r="I1585">
            <v>119</v>
          </cell>
          <cell r="J1585">
            <v>13</v>
          </cell>
          <cell r="K1585">
            <v>13</v>
          </cell>
          <cell r="L1585">
            <v>44</v>
          </cell>
          <cell r="M1585">
            <v>23</v>
          </cell>
          <cell r="N1585">
            <v>0</v>
          </cell>
          <cell r="O1585">
            <v>22</v>
          </cell>
          <cell r="P1585" t="str">
            <v>Not Licensed</v>
          </cell>
          <cell r="Q1585">
            <v>0</v>
          </cell>
          <cell r="R1585">
            <v>0</v>
          </cell>
        </row>
        <row r="1586">
          <cell r="B1586" t="str">
            <v>131131</v>
          </cell>
          <cell r="C1586" t="str">
            <v>Fundraisers</v>
          </cell>
          <cell r="D1586">
            <v>0</v>
          </cell>
          <cell r="E1586" t="str">
            <v>Bachelor's degree</v>
          </cell>
          <cell r="F1586" t="str">
            <v>BA+</v>
          </cell>
          <cell r="G1586">
            <v>54415</v>
          </cell>
          <cell r="H1586">
            <v>3</v>
          </cell>
          <cell r="I1586">
            <v>188</v>
          </cell>
          <cell r="J1586">
            <v>23</v>
          </cell>
          <cell r="K1586">
            <v>21</v>
          </cell>
          <cell r="L1586">
            <v>15</v>
          </cell>
          <cell r="M1586">
            <v>20</v>
          </cell>
          <cell r="N1586">
            <v>0</v>
          </cell>
          <cell r="O1586">
            <v>7</v>
          </cell>
          <cell r="P1586" t="str">
            <v>Not Licensed</v>
          </cell>
          <cell r="Q1586">
            <v>0</v>
          </cell>
          <cell r="R1586">
            <v>0</v>
          </cell>
        </row>
        <row r="1587">
          <cell r="B1587" t="str">
            <v>131141</v>
          </cell>
          <cell r="C1587" t="str">
            <v>Compensation, Benefits, and Job Analysis Specialists</v>
          </cell>
          <cell r="D1587">
            <v>0</v>
          </cell>
          <cell r="E1587" t="str">
            <v>Bachelor's degree</v>
          </cell>
          <cell r="F1587" t="str">
            <v>BA+</v>
          </cell>
          <cell r="G1587">
            <v>0</v>
          </cell>
          <cell r="H1587">
            <v>0</v>
          </cell>
          <cell r="I1587">
            <v>146</v>
          </cell>
          <cell r="J1587">
            <v>13</v>
          </cell>
          <cell r="K1587">
            <v>14</v>
          </cell>
          <cell r="L1587">
            <v>75</v>
          </cell>
          <cell r="M1587">
            <v>34</v>
          </cell>
          <cell r="N1587">
            <v>0</v>
          </cell>
          <cell r="O1587">
            <v>28</v>
          </cell>
          <cell r="P1587" t="str">
            <v>Not Licensed</v>
          </cell>
          <cell r="Q1587">
            <v>0</v>
          </cell>
          <cell r="R1587">
            <v>0</v>
          </cell>
        </row>
        <row r="1588">
          <cell r="B1588" t="str">
            <v>131151</v>
          </cell>
          <cell r="C1588" t="str">
            <v>Training and Development Specialists</v>
          </cell>
          <cell r="D1588">
            <v>0</v>
          </cell>
          <cell r="E1588" t="str">
            <v>Bachelor's degree</v>
          </cell>
          <cell r="F1588" t="str">
            <v>BA+</v>
          </cell>
          <cell r="G1588">
            <v>70592</v>
          </cell>
          <cell r="H1588">
            <v>4</v>
          </cell>
          <cell r="I1588">
            <v>672</v>
          </cell>
          <cell r="J1588">
            <v>70</v>
          </cell>
          <cell r="K1588">
            <v>72</v>
          </cell>
          <cell r="L1588">
            <v>136</v>
          </cell>
          <cell r="M1588">
            <v>93</v>
          </cell>
          <cell r="N1588">
            <v>0</v>
          </cell>
          <cell r="O1588">
            <v>53</v>
          </cell>
          <cell r="P1588" t="str">
            <v>Not Licensed</v>
          </cell>
          <cell r="Q1588">
            <v>0</v>
          </cell>
          <cell r="R1588">
            <v>0</v>
          </cell>
        </row>
        <row r="1589">
          <cell r="B1589" t="str">
            <v>131161</v>
          </cell>
          <cell r="C1589" t="str">
            <v>Market Research Analysts and Marketing Specialists</v>
          </cell>
          <cell r="D1589">
            <v>0</v>
          </cell>
          <cell r="E1589" t="str">
            <v>Bachelor's degree</v>
          </cell>
          <cell r="F1589" t="str">
            <v>BA+</v>
          </cell>
          <cell r="G1589">
            <v>66958</v>
          </cell>
          <cell r="H1589">
            <v>5</v>
          </cell>
          <cell r="I1589">
            <v>1294</v>
          </cell>
          <cell r="J1589">
            <v>151</v>
          </cell>
          <cell r="K1589">
            <v>150</v>
          </cell>
          <cell r="L1589">
            <v>226</v>
          </cell>
          <cell r="M1589">
            <v>176</v>
          </cell>
          <cell r="N1589">
            <v>0</v>
          </cell>
          <cell r="O1589">
            <v>53</v>
          </cell>
          <cell r="P1589" t="str">
            <v>Not Licensed</v>
          </cell>
          <cell r="Q1589">
            <v>0</v>
          </cell>
          <cell r="R1589">
            <v>0</v>
          </cell>
        </row>
        <row r="1590">
          <cell r="B1590" t="str">
            <v>132011</v>
          </cell>
          <cell r="C1590" t="str">
            <v>Accountants and Auditors</v>
          </cell>
          <cell r="D1590">
            <v>0</v>
          </cell>
          <cell r="E1590" t="str">
            <v>Bachelor's degree</v>
          </cell>
          <cell r="F1590" t="str">
            <v>BA+</v>
          </cell>
          <cell r="G1590">
            <v>72361</v>
          </cell>
          <cell r="H1590">
            <v>5</v>
          </cell>
          <cell r="I1590">
            <v>2471</v>
          </cell>
          <cell r="J1590">
            <v>228</v>
          </cell>
          <cell r="K1590">
            <v>244</v>
          </cell>
          <cell r="L1590">
            <v>368</v>
          </cell>
          <cell r="M1590">
            <v>280</v>
          </cell>
          <cell r="N1590">
            <v>0</v>
          </cell>
          <cell r="O1590">
            <v>168</v>
          </cell>
          <cell r="P1590" t="str">
            <v>Licensed</v>
          </cell>
          <cell r="Q1590" t="str">
            <v xml:space="preserve"> 1,166</v>
          </cell>
          <cell r="R1590" t="str">
            <v xml:space="preserve"> 15,541</v>
          </cell>
        </row>
        <row r="1591">
          <cell r="B1591" t="str">
            <v>132021</v>
          </cell>
          <cell r="C1591" t="str">
            <v>Appraisers and Assessors of Real Estate</v>
          </cell>
          <cell r="D1591">
            <v>0</v>
          </cell>
          <cell r="E1591" t="str">
            <v>Bachelor's degree</v>
          </cell>
          <cell r="F1591" t="str">
            <v>BA+</v>
          </cell>
          <cell r="G1591">
            <v>50487</v>
          </cell>
          <cell r="H1591">
            <v>3</v>
          </cell>
          <cell r="I1591">
            <v>218</v>
          </cell>
          <cell r="J1591">
            <v>16</v>
          </cell>
          <cell r="K1591">
            <v>18</v>
          </cell>
          <cell r="L1591">
            <v>5</v>
          </cell>
          <cell r="M1591">
            <v>13</v>
          </cell>
          <cell r="N1591">
            <v>0</v>
          </cell>
          <cell r="O1591">
            <v>2</v>
          </cell>
          <cell r="P1591" t="str">
            <v>Licensed</v>
          </cell>
          <cell r="Q1591">
            <v>215</v>
          </cell>
          <cell r="R1591" t="str">
            <v xml:space="preserve"> 1,766</v>
          </cell>
        </row>
        <row r="1592">
          <cell r="B1592" t="str">
            <v>132031</v>
          </cell>
          <cell r="C1592" t="str">
            <v>Budget Analysts</v>
          </cell>
          <cell r="D1592">
            <v>0</v>
          </cell>
          <cell r="E1592" t="str">
            <v>Bachelor's degree</v>
          </cell>
          <cell r="F1592" t="str">
            <v>BA+</v>
          </cell>
          <cell r="G1592">
            <v>0</v>
          </cell>
          <cell r="H1592">
            <v>0</v>
          </cell>
          <cell r="I1592">
            <v>186</v>
          </cell>
          <cell r="J1592">
            <v>17</v>
          </cell>
          <cell r="K1592">
            <v>15</v>
          </cell>
          <cell r="L1592">
            <v>0</v>
          </cell>
          <cell r="M1592">
            <v>16</v>
          </cell>
          <cell r="N1592">
            <v>0</v>
          </cell>
          <cell r="O1592">
            <v>7</v>
          </cell>
          <cell r="P1592" t="str">
            <v>Not Licensed</v>
          </cell>
          <cell r="Q1592">
            <v>0</v>
          </cell>
          <cell r="R1592">
            <v>0</v>
          </cell>
        </row>
        <row r="1593">
          <cell r="B1593" t="str">
            <v>132041</v>
          </cell>
          <cell r="C1593" t="str">
            <v>Credit Analysts</v>
          </cell>
          <cell r="D1593">
            <v>0</v>
          </cell>
          <cell r="E1593" t="str">
            <v>Bachelor's degree</v>
          </cell>
          <cell r="F1593" t="str">
            <v>BA+</v>
          </cell>
          <cell r="G1593">
            <v>75316</v>
          </cell>
          <cell r="H1593">
            <v>3</v>
          </cell>
          <cell r="I1593">
            <v>181</v>
          </cell>
          <cell r="J1593">
            <v>15</v>
          </cell>
          <cell r="K1593">
            <v>16</v>
          </cell>
          <cell r="L1593">
            <v>22</v>
          </cell>
          <cell r="M1593">
            <v>18</v>
          </cell>
          <cell r="N1593">
            <v>0</v>
          </cell>
          <cell r="O1593">
            <v>11</v>
          </cell>
          <cell r="P1593" t="str">
            <v>Not Licensed</v>
          </cell>
          <cell r="Q1593">
            <v>0</v>
          </cell>
          <cell r="R1593">
            <v>0</v>
          </cell>
        </row>
        <row r="1594">
          <cell r="B1594" t="str">
            <v>132051</v>
          </cell>
          <cell r="C1594" t="str">
            <v>Financial Analysts</v>
          </cell>
          <cell r="D1594">
            <v>0</v>
          </cell>
          <cell r="E1594" t="str">
            <v>Bachelor's degree</v>
          </cell>
          <cell r="F1594" t="str">
            <v>BA+</v>
          </cell>
          <cell r="G1594">
            <v>0</v>
          </cell>
          <cell r="H1594">
            <v>0</v>
          </cell>
          <cell r="I1594">
            <v>510</v>
          </cell>
          <cell r="J1594">
            <v>46</v>
          </cell>
          <cell r="K1594">
            <v>45</v>
          </cell>
          <cell r="L1594">
            <v>194</v>
          </cell>
          <cell r="M1594">
            <v>95</v>
          </cell>
          <cell r="N1594">
            <v>0</v>
          </cell>
          <cell r="O1594">
            <v>37</v>
          </cell>
          <cell r="P1594" t="str">
            <v>Not Licensed</v>
          </cell>
          <cell r="Q1594">
            <v>0</v>
          </cell>
          <cell r="R1594">
            <v>0</v>
          </cell>
        </row>
        <row r="1595">
          <cell r="B1595" t="str">
            <v>132052</v>
          </cell>
          <cell r="C1595" t="str">
            <v>Personal Financial Advisors</v>
          </cell>
          <cell r="D1595">
            <v>0</v>
          </cell>
          <cell r="E1595" t="str">
            <v>Bachelor's degree</v>
          </cell>
          <cell r="F1595" t="str">
            <v>BA+</v>
          </cell>
          <cell r="G1595">
            <v>78864</v>
          </cell>
          <cell r="H1595">
            <v>4</v>
          </cell>
          <cell r="I1595">
            <v>302</v>
          </cell>
          <cell r="J1595">
            <v>27</v>
          </cell>
          <cell r="K1595">
            <v>30</v>
          </cell>
          <cell r="L1595">
            <v>105</v>
          </cell>
          <cell r="M1595">
            <v>54</v>
          </cell>
          <cell r="N1595">
            <v>0</v>
          </cell>
          <cell r="O1595">
            <v>10</v>
          </cell>
          <cell r="P1595" t="str">
            <v>Not Licensed</v>
          </cell>
          <cell r="Q1595">
            <v>0</v>
          </cell>
          <cell r="R1595">
            <v>0</v>
          </cell>
        </row>
        <row r="1596">
          <cell r="B1596" t="str">
            <v>132053</v>
          </cell>
          <cell r="C1596" t="str">
            <v>Insurance Underwriters</v>
          </cell>
          <cell r="D1596">
            <v>0</v>
          </cell>
          <cell r="E1596" t="str">
            <v>Bachelor's degree</v>
          </cell>
          <cell r="F1596" t="str">
            <v>BA+</v>
          </cell>
          <cell r="G1596">
            <v>0</v>
          </cell>
          <cell r="H1596">
            <v>0</v>
          </cell>
          <cell r="I1596">
            <v>319</v>
          </cell>
          <cell r="J1596">
            <v>24</v>
          </cell>
          <cell r="K1596">
            <v>22</v>
          </cell>
          <cell r="L1596">
            <v>24</v>
          </cell>
          <cell r="M1596">
            <v>23</v>
          </cell>
          <cell r="N1596">
            <v>0</v>
          </cell>
          <cell r="O1596">
            <v>9</v>
          </cell>
          <cell r="P1596" t="str">
            <v>Not Licensed</v>
          </cell>
          <cell r="Q1596">
            <v>0</v>
          </cell>
          <cell r="R1596">
            <v>0</v>
          </cell>
        </row>
        <row r="1597">
          <cell r="B1597" t="str">
            <v>132061</v>
          </cell>
          <cell r="C1597" t="str">
            <v>Financial Examiners</v>
          </cell>
          <cell r="D1597">
            <v>0</v>
          </cell>
          <cell r="E1597" t="str">
            <v>Bachelor's degree</v>
          </cell>
          <cell r="F1597" t="str">
            <v>BA+</v>
          </cell>
          <cell r="G1597">
            <v>0</v>
          </cell>
          <cell r="H1597">
            <v>0</v>
          </cell>
          <cell r="I1597">
            <v>0</v>
          </cell>
          <cell r="J1597">
            <v>0</v>
          </cell>
          <cell r="K1597">
            <v>0</v>
          </cell>
          <cell r="L1597">
            <v>0</v>
          </cell>
          <cell r="M1597">
            <v>0</v>
          </cell>
          <cell r="N1597">
            <v>0</v>
          </cell>
          <cell r="O1597">
            <v>2</v>
          </cell>
          <cell r="P1597" t="str">
            <v>Not Licensed</v>
          </cell>
          <cell r="Q1597">
            <v>0</v>
          </cell>
          <cell r="R1597">
            <v>0</v>
          </cell>
        </row>
        <row r="1598">
          <cell r="B1598" t="str">
            <v>132071</v>
          </cell>
          <cell r="C1598" t="str">
            <v>Credit Counselors</v>
          </cell>
          <cell r="D1598">
            <v>0</v>
          </cell>
          <cell r="E1598" t="str">
            <v>Bachelor's degree</v>
          </cell>
          <cell r="F1598" t="str">
            <v>BA+</v>
          </cell>
          <cell r="G1598">
            <v>48629</v>
          </cell>
          <cell r="H1598">
            <v>0</v>
          </cell>
          <cell r="I1598">
            <v>0</v>
          </cell>
          <cell r="J1598">
            <v>0</v>
          </cell>
          <cell r="K1598">
            <v>0</v>
          </cell>
          <cell r="L1598">
            <v>24</v>
          </cell>
          <cell r="M1598">
            <v>24</v>
          </cell>
          <cell r="N1598">
            <v>0</v>
          </cell>
          <cell r="O1598">
            <v>0</v>
          </cell>
          <cell r="P1598" t="str">
            <v>Not Licensed</v>
          </cell>
          <cell r="Q1598">
            <v>0</v>
          </cell>
          <cell r="R1598">
            <v>0</v>
          </cell>
        </row>
        <row r="1599">
          <cell r="B1599" t="str">
            <v>132072</v>
          </cell>
          <cell r="C1599" t="str">
            <v>Loan Officers</v>
          </cell>
          <cell r="D1599">
            <v>0</v>
          </cell>
          <cell r="E1599" t="str">
            <v>Bachelor's degree</v>
          </cell>
          <cell r="F1599" t="str">
            <v>BA+</v>
          </cell>
          <cell r="G1599">
            <v>66834</v>
          </cell>
          <cell r="H1599">
            <v>5</v>
          </cell>
          <cell r="I1599">
            <v>2610</v>
          </cell>
          <cell r="J1599">
            <v>231</v>
          </cell>
          <cell r="K1599">
            <v>236</v>
          </cell>
          <cell r="L1599">
            <v>39</v>
          </cell>
          <cell r="M1599">
            <v>169</v>
          </cell>
          <cell r="N1599">
            <v>0</v>
          </cell>
          <cell r="O1599">
            <v>37</v>
          </cell>
          <cell r="P1599" t="str">
            <v>Not Licensed</v>
          </cell>
          <cell r="Q1599">
            <v>0</v>
          </cell>
          <cell r="R1599">
            <v>0</v>
          </cell>
        </row>
        <row r="1600">
          <cell r="B1600" t="str">
            <v>132081</v>
          </cell>
          <cell r="C1600" t="str">
            <v>Tax Examiners and Collectors, and Revenue Agents</v>
          </cell>
          <cell r="D1600">
            <v>0</v>
          </cell>
          <cell r="E1600" t="str">
            <v>Bachelor's degree</v>
          </cell>
          <cell r="F1600" t="str">
            <v>BA+</v>
          </cell>
          <cell r="G1600">
            <v>71367</v>
          </cell>
          <cell r="H1600">
            <v>3</v>
          </cell>
          <cell r="I1600">
            <v>140</v>
          </cell>
          <cell r="J1600">
            <v>10</v>
          </cell>
          <cell r="K1600">
            <v>10</v>
          </cell>
          <cell r="L1600">
            <v>39</v>
          </cell>
          <cell r="M1600">
            <v>20</v>
          </cell>
          <cell r="N1600">
            <v>0</v>
          </cell>
          <cell r="O1600">
            <v>10</v>
          </cell>
          <cell r="P1600" t="str">
            <v>Not Licensed</v>
          </cell>
          <cell r="Q1600">
            <v>0</v>
          </cell>
          <cell r="R1600">
            <v>0</v>
          </cell>
        </row>
        <row r="1601">
          <cell r="B1601" t="str">
            <v>132082</v>
          </cell>
          <cell r="C1601" t="str">
            <v>Tax Preparers</v>
          </cell>
          <cell r="D1601">
            <v>0</v>
          </cell>
          <cell r="E1601" t="str">
            <v>High school diploma or equivalent</v>
          </cell>
          <cell r="F1601" t="str">
            <v>HS and Below</v>
          </cell>
          <cell r="G1601">
            <v>72640</v>
          </cell>
          <cell r="H1601">
            <v>0</v>
          </cell>
          <cell r="I1601">
            <v>0</v>
          </cell>
          <cell r="J1601">
            <v>0</v>
          </cell>
          <cell r="K1601">
            <v>0</v>
          </cell>
          <cell r="L1601">
            <v>116</v>
          </cell>
          <cell r="M1601">
            <v>116</v>
          </cell>
          <cell r="N1601">
            <v>0</v>
          </cell>
          <cell r="O1601">
            <v>71</v>
          </cell>
          <cell r="P1601" t="str">
            <v>Not Licensed</v>
          </cell>
          <cell r="Q1601">
            <v>0</v>
          </cell>
          <cell r="R1601">
            <v>0</v>
          </cell>
        </row>
        <row r="1602">
          <cell r="B1602" t="str">
            <v>151111</v>
          </cell>
          <cell r="C1602" t="str">
            <v>Computer and Information Research Scientists</v>
          </cell>
          <cell r="D1602">
            <v>0</v>
          </cell>
          <cell r="E1602" t="str">
            <v>Doctoral or professional degree</v>
          </cell>
          <cell r="F1602" t="str">
            <v>BA+</v>
          </cell>
          <cell r="G1602">
            <v>0</v>
          </cell>
          <cell r="H1602">
            <v>0</v>
          </cell>
          <cell r="I1602">
            <v>0</v>
          </cell>
          <cell r="J1602">
            <v>0</v>
          </cell>
          <cell r="K1602">
            <v>0</v>
          </cell>
          <cell r="L1602">
            <v>51</v>
          </cell>
          <cell r="M1602">
            <v>51</v>
          </cell>
          <cell r="N1602">
            <v>0</v>
          </cell>
          <cell r="O1602">
            <v>2</v>
          </cell>
          <cell r="P1602" t="str">
            <v>Not Licensed</v>
          </cell>
          <cell r="Q1602">
            <v>0</v>
          </cell>
          <cell r="R1602">
            <v>0</v>
          </cell>
        </row>
        <row r="1603">
          <cell r="B1603" t="str">
            <v>151121</v>
          </cell>
          <cell r="C1603" t="str">
            <v>Computer Systems Analysts</v>
          </cell>
          <cell r="D1603">
            <v>0</v>
          </cell>
          <cell r="E1603" t="str">
            <v>Bachelor's degree</v>
          </cell>
          <cell r="F1603" t="str">
            <v>BA+</v>
          </cell>
          <cell r="G1603">
            <v>87824</v>
          </cell>
          <cell r="H1603">
            <v>5</v>
          </cell>
          <cell r="I1603">
            <v>1078</v>
          </cell>
          <cell r="J1603">
            <v>70</v>
          </cell>
          <cell r="K1603">
            <v>74</v>
          </cell>
          <cell r="L1603">
            <v>217</v>
          </cell>
          <cell r="M1603">
            <v>120</v>
          </cell>
          <cell r="N1603">
            <v>0</v>
          </cell>
          <cell r="O1603">
            <v>128</v>
          </cell>
          <cell r="P1603" t="str">
            <v>Not Licensed</v>
          </cell>
          <cell r="Q1603">
            <v>0</v>
          </cell>
          <cell r="R1603">
            <v>0</v>
          </cell>
        </row>
        <row r="1604">
          <cell r="B1604" t="str">
            <v>151122</v>
          </cell>
          <cell r="C1604" t="str">
            <v>Information Security Analysts</v>
          </cell>
          <cell r="D1604">
            <v>0</v>
          </cell>
          <cell r="E1604" t="str">
            <v>Bachelor's degree</v>
          </cell>
          <cell r="F1604" t="str">
            <v>BA+</v>
          </cell>
          <cell r="G1604">
            <v>88346</v>
          </cell>
          <cell r="H1604">
            <v>4</v>
          </cell>
          <cell r="I1604">
            <v>186</v>
          </cell>
          <cell r="J1604">
            <v>16</v>
          </cell>
          <cell r="K1604">
            <v>16</v>
          </cell>
          <cell r="L1604">
            <v>123</v>
          </cell>
          <cell r="M1604">
            <v>52</v>
          </cell>
          <cell r="N1604">
            <v>0</v>
          </cell>
          <cell r="O1604">
            <v>18</v>
          </cell>
          <cell r="P1604" t="str">
            <v>Not Licensed</v>
          </cell>
          <cell r="Q1604">
            <v>0</v>
          </cell>
          <cell r="R1604">
            <v>0</v>
          </cell>
        </row>
        <row r="1605">
          <cell r="B1605" t="str">
            <v>151131</v>
          </cell>
          <cell r="C1605" t="str">
            <v>Computer Programmers</v>
          </cell>
          <cell r="D1605">
            <v>0</v>
          </cell>
          <cell r="E1605" t="str">
            <v>Bachelor's degree</v>
          </cell>
          <cell r="F1605" t="str">
            <v>BA+</v>
          </cell>
          <cell r="G1605">
            <v>86177</v>
          </cell>
          <cell r="H1605">
            <v>3</v>
          </cell>
          <cell r="I1605">
            <v>228</v>
          </cell>
          <cell r="J1605">
            <v>10</v>
          </cell>
          <cell r="K1605">
            <v>14</v>
          </cell>
          <cell r="L1605">
            <v>72</v>
          </cell>
          <cell r="M1605">
            <v>32</v>
          </cell>
          <cell r="N1605">
            <v>838</v>
          </cell>
          <cell r="O1605">
            <v>25</v>
          </cell>
          <cell r="P1605" t="str">
            <v>Not Licensed</v>
          </cell>
          <cell r="Q1605">
            <v>0</v>
          </cell>
          <cell r="R1605">
            <v>0</v>
          </cell>
        </row>
        <row r="1606">
          <cell r="B1606" t="str">
            <v>151132</v>
          </cell>
          <cell r="C1606" t="str">
            <v>Software Developers, Applications</v>
          </cell>
          <cell r="D1606">
            <v>0</v>
          </cell>
          <cell r="E1606" t="str">
            <v>Bachelor's degree</v>
          </cell>
          <cell r="F1606" t="str">
            <v>BA+</v>
          </cell>
          <cell r="G1606">
            <v>103299</v>
          </cell>
          <cell r="H1606">
            <v>5</v>
          </cell>
          <cell r="I1606">
            <v>1336</v>
          </cell>
          <cell r="J1606">
            <v>105</v>
          </cell>
          <cell r="K1606">
            <v>115</v>
          </cell>
          <cell r="L1606">
            <v>891</v>
          </cell>
          <cell r="M1606">
            <v>370</v>
          </cell>
          <cell r="N1606">
            <v>0</v>
          </cell>
          <cell r="O1606">
            <v>174</v>
          </cell>
          <cell r="P1606" t="str">
            <v>Not Licensed</v>
          </cell>
          <cell r="Q1606">
            <v>0</v>
          </cell>
          <cell r="R1606">
            <v>0</v>
          </cell>
        </row>
        <row r="1607">
          <cell r="B1607" t="str">
            <v>151133</v>
          </cell>
          <cell r="C1607" t="str">
            <v>Software Developers, Systems Software</v>
          </cell>
          <cell r="D1607">
            <v>0</v>
          </cell>
          <cell r="E1607" t="str">
            <v>Bachelor's degree</v>
          </cell>
          <cell r="F1607" t="str">
            <v>BA+</v>
          </cell>
          <cell r="G1607">
            <v>0</v>
          </cell>
          <cell r="H1607">
            <v>0</v>
          </cell>
          <cell r="I1607">
            <v>1156</v>
          </cell>
          <cell r="J1607">
            <v>83</v>
          </cell>
          <cell r="K1607">
            <v>92</v>
          </cell>
          <cell r="L1607">
            <v>11</v>
          </cell>
          <cell r="M1607">
            <v>62</v>
          </cell>
          <cell r="N1607">
            <v>0</v>
          </cell>
          <cell r="O1607">
            <v>81</v>
          </cell>
          <cell r="P1607" t="str">
            <v>Not Licensed</v>
          </cell>
          <cell r="Q1607">
            <v>0</v>
          </cell>
          <cell r="R1607">
            <v>0</v>
          </cell>
        </row>
        <row r="1608">
          <cell r="B1608" t="str">
            <v>151134</v>
          </cell>
          <cell r="C1608" t="str">
            <v>Web Developers</v>
          </cell>
          <cell r="D1608">
            <v>0</v>
          </cell>
          <cell r="E1608" t="str">
            <v>Associate's degree</v>
          </cell>
          <cell r="F1608" t="str">
            <v>Sub-BA</v>
          </cell>
          <cell r="G1608">
            <v>55056</v>
          </cell>
          <cell r="H1608">
            <v>4</v>
          </cell>
          <cell r="I1608">
            <v>278</v>
          </cell>
          <cell r="J1608">
            <v>23</v>
          </cell>
          <cell r="K1608">
            <v>25</v>
          </cell>
          <cell r="L1608">
            <v>274</v>
          </cell>
          <cell r="M1608">
            <v>107</v>
          </cell>
          <cell r="N1608">
            <v>0</v>
          </cell>
          <cell r="O1608">
            <v>22</v>
          </cell>
          <cell r="P1608" t="str">
            <v>Not Licensed</v>
          </cell>
          <cell r="Q1608">
            <v>0</v>
          </cell>
          <cell r="R1608">
            <v>0</v>
          </cell>
        </row>
        <row r="1609">
          <cell r="B1609" t="str">
            <v>151141</v>
          </cell>
          <cell r="C1609" t="str">
            <v>Database Administrators</v>
          </cell>
          <cell r="D1609">
            <v>0</v>
          </cell>
          <cell r="E1609" t="str">
            <v>Bachelor's degree</v>
          </cell>
          <cell r="F1609" t="str">
            <v>BA+</v>
          </cell>
          <cell r="G1609">
            <v>88777</v>
          </cell>
          <cell r="H1609">
            <v>4</v>
          </cell>
          <cell r="I1609">
            <v>203</v>
          </cell>
          <cell r="J1609">
            <v>14</v>
          </cell>
          <cell r="K1609">
            <v>14</v>
          </cell>
          <cell r="L1609">
            <v>93</v>
          </cell>
          <cell r="M1609">
            <v>40</v>
          </cell>
          <cell r="N1609">
            <v>0</v>
          </cell>
          <cell r="O1609">
            <v>13</v>
          </cell>
          <cell r="P1609" t="str">
            <v>Not Licensed</v>
          </cell>
          <cell r="Q1609">
            <v>0</v>
          </cell>
          <cell r="R1609">
            <v>0</v>
          </cell>
        </row>
        <row r="1610">
          <cell r="B1610" t="str">
            <v>151142</v>
          </cell>
          <cell r="C1610" t="str">
            <v>Network and Computer Systems Administrators</v>
          </cell>
          <cell r="D1610">
            <v>0</v>
          </cell>
          <cell r="E1610" t="str">
            <v>Bachelor's degree</v>
          </cell>
          <cell r="F1610" t="str">
            <v>BA+</v>
          </cell>
          <cell r="G1610">
            <v>79293</v>
          </cell>
          <cell r="H1610">
            <v>4</v>
          </cell>
          <cell r="I1610">
            <v>549</v>
          </cell>
          <cell r="J1610">
            <v>36</v>
          </cell>
          <cell r="K1610">
            <v>38</v>
          </cell>
          <cell r="L1610">
            <v>126</v>
          </cell>
          <cell r="M1610">
            <v>67</v>
          </cell>
          <cell r="N1610">
            <v>0</v>
          </cell>
          <cell r="O1610">
            <v>91</v>
          </cell>
          <cell r="P1610" t="str">
            <v>Not Licensed</v>
          </cell>
          <cell r="Q1610">
            <v>0</v>
          </cell>
          <cell r="R1610">
            <v>0</v>
          </cell>
        </row>
        <row r="1611">
          <cell r="B1611" t="str">
            <v>151143</v>
          </cell>
          <cell r="C1611" t="str">
            <v>Computer Network Architects</v>
          </cell>
          <cell r="D1611">
            <v>0</v>
          </cell>
          <cell r="E1611" t="str">
            <v>Bachelor's degree</v>
          </cell>
          <cell r="F1611" t="str">
            <v>BA+</v>
          </cell>
          <cell r="G1611">
            <v>0</v>
          </cell>
          <cell r="H1611">
            <v>0</v>
          </cell>
          <cell r="I1611">
            <v>426</v>
          </cell>
          <cell r="J1611">
            <v>29</v>
          </cell>
          <cell r="K1611">
            <v>32</v>
          </cell>
          <cell r="L1611">
            <v>98</v>
          </cell>
          <cell r="M1611">
            <v>53</v>
          </cell>
          <cell r="N1611">
            <v>0</v>
          </cell>
          <cell r="O1611">
            <v>7</v>
          </cell>
          <cell r="P1611" t="str">
            <v>Not Licensed</v>
          </cell>
          <cell r="Q1611">
            <v>0</v>
          </cell>
          <cell r="R1611">
            <v>0</v>
          </cell>
        </row>
        <row r="1612">
          <cell r="B1612" t="str">
            <v>151151</v>
          </cell>
          <cell r="C1612" t="str">
            <v>Computer User Support Specialists</v>
          </cell>
          <cell r="D1612">
            <v>0</v>
          </cell>
          <cell r="E1612" t="str">
            <v>Some college, no degree</v>
          </cell>
          <cell r="F1612" t="str">
            <v>Sub-BA</v>
          </cell>
          <cell r="G1612">
            <v>52664</v>
          </cell>
          <cell r="H1612">
            <v>4</v>
          </cell>
          <cell r="I1612">
            <v>1207</v>
          </cell>
          <cell r="J1612">
            <v>104</v>
          </cell>
          <cell r="K1612">
            <v>105</v>
          </cell>
          <cell r="L1612">
            <v>345</v>
          </cell>
          <cell r="M1612">
            <v>185</v>
          </cell>
          <cell r="N1612">
            <v>0</v>
          </cell>
          <cell r="O1612">
            <v>142</v>
          </cell>
          <cell r="P1612" t="str">
            <v>Not Licensed</v>
          </cell>
          <cell r="Q1612">
            <v>0</v>
          </cell>
          <cell r="R1612">
            <v>0</v>
          </cell>
        </row>
        <row r="1613">
          <cell r="B1613" t="str">
            <v>151152</v>
          </cell>
          <cell r="C1613" t="str">
            <v>Computer Network Support Specialists</v>
          </cell>
          <cell r="D1613">
            <v>0</v>
          </cell>
          <cell r="E1613" t="str">
            <v>Associate's degree</v>
          </cell>
          <cell r="F1613" t="str">
            <v>Sub-BA</v>
          </cell>
          <cell r="G1613">
            <v>0</v>
          </cell>
          <cell r="H1613">
            <v>0</v>
          </cell>
          <cell r="I1613">
            <v>185</v>
          </cell>
          <cell r="J1613">
            <v>15</v>
          </cell>
          <cell r="K1613">
            <v>16</v>
          </cell>
          <cell r="L1613">
            <v>18</v>
          </cell>
          <cell r="M1613">
            <v>16</v>
          </cell>
          <cell r="N1613">
            <v>0</v>
          </cell>
          <cell r="O1613">
            <v>22</v>
          </cell>
          <cell r="P1613" t="str">
            <v>Not Licensed</v>
          </cell>
          <cell r="Q1613">
            <v>0</v>
          </cell>
          <cell r="R1613">
            <v>0</v>
          </cell>
        </row>
        <row r="1614">
          <cell r="B1614" t="str">
            <v>152011</v>
          </cell>
          <cell r="C1614" t="str">
            <v>Actuaries</v>
          </cell>
          <cell r="D1614">
            <v>0</v>
          </cell>
          <cell r="E1614" t="str">
            <v>Bachelor's degree</v>
          </cell>
          <cell r="F1614" t="str">
            <v>BA+</v>
          </cell>
          <cell r="G1614">
            <v>0</v>
          </cell>
          <cell r="H1614">
            <v>0</v>
          </cell>
          <cell r="I1614">
            <v>0</v>
          </cell>
          <cell r="J1614">
            <v>0</v>
          </cell>
          <cell r="K1614">
            <v>0</v>
          </cell>
          <cell r="L1614">
            <v>25</v>
          </cell>
          <cell r="M1614">
            <v>25</v>
          </cell>
          <cell r="N1614">
            <v>0</v>
          </cell>
          <cell r="O1614">
            <v>2</v>
          </cell>
          <cell r="P1614" t="str">
            <v>Not Licensed</v>
          </cell>
          <cell r="Q1614">
            <v>0</v>
          </cell>
          <cell r="R1614">
            <v>0</v>
          </cell>
        </row>
        <row r="1615">
          <cell r="B1615" t="str">
            <v>152021</v>
          </cell>
          <cell r="C1615" t="str">
            <v>Mathematicians</v>
          </cell>
          <cell r="D1615">
            <v>0</v>
          </cell>
          <cell r="E1615" t="str">
            <v>Master's degree</v>
          </cell>
          <cell r="F1615" t="str">
            <v>BA+</v>
          </cell>
          <cell r="G1615">
            <v>0</v>
          </cell>
          <cell r="H1615">
            <v>0</v>
          </cell>
          <cell r="I1615">
            <v>0</v>
          </cell>
          <cell r="J1615">
            <v>0</v>
          </cell>
          <cell r="K1615">
            <v>0</v>
          </cell>
          <cell r="L1615">
            <v>0</v>
          </cell>
          <cell r="M1615">
            <v>0</v>
          </cell>
          <cell r="N1615">
            <v>0</v>
          </cell>
          <cell r="O1615">
            <v>0</v>
          </cell>
          <cell r="P1615" t="str">
            <v>Not Licensed</v>
          </cell>
          <cell r="Q1615">
            <v>0</v>
          </cell>
          <cell r="R1615">
            <v>0</v>
          </cell>
        </row>
        <row r="1616">
          <cell r="B1616" t="str">
            <v>152031</v>
          </cell>
          <cell r="C1616" t="str">
            <v>Operations Research Analysts</v>
          </cell>
          <cell r="D1616">
            <v>0</v>
          </cell>
          <cell r="E1616" t="str">
            <v>Bachelor's degree</v>
          </cell>
          <cell r="F1616" t="str">
            <v>BA+</v>
          </cell>
          <cell r="G1616">
            <v>0</v>
          </cell>
          <cell r="H1616">
            <v>0</v>
          </cell>
          <cell r="I1616">
            <v>0</v>
          </cell>
          <cell r="J1616">
            <v>0</v>
          </cell>
          <cell r="K1616">
            <v>0</v>
          </cell>
          <cell r="L1616">
            <v>250</v>
          </cell>
          <cell r="M1616">
            <v>250</v>
          </cell>
          <cell r="N1616">
            <v>0</v>
          </cell>
          <cell r="O1616">
            <v>11</v>
          </cell>
          <cell r="P1616" t="str">
            <v>Not Licensed</v>
          </cell>
          <cell r="Q1616">
            <v>0</v>
          </cell>
          <cell r="R1616">
            <v>0</v>
          </cell>
        </row>
        <row r="1617">
          <cell r="B1617" t="str">
            <v>152041</v>
          </cell>
          <cell r="C1617" t="str">
            <v>Statisticians</v>
          </cell>
          <cell r="D1617">
            <v>0</v>
          </cell>
          <cell r="E1617" t="str">
            <v>Master's degree</v>
          </cell>
          <cell r="F1617" t="str">
            <v>BA+</v>
          </cell>
          <cell r="G1617">
            <v>0</v>
          </cell>
          <cell r="H1617">
            <v>0</v>
          </cell>
          <cell r="I1617">
            <v>217</v>
          </cell>
          <cell r="J1617">
            <v>24</v>
          </cell>
          <cell r="K1617">
            <v>24</v>
          </cell>
          <cell r="L1617">
            <v>58</v>
          </cell>
          <cell r="M1617">
            <v>35</v>
          </cell>
          <cell r="N1617">
            <v>0</v>
          </cell>
          <cell r="O1617">
            <v>4</v>
          </cell>
          <cell r="P1617" t="str">
            <v>Not Licensed</v>
          </cell>
          <cell r="Q1617">
            <v>0</v>
          </cell>
          <cell r="R1617">
            <v>0</v>
          </cell>
        </row>
        <row r="1618">
          <cell r="B1618" t="str">
            <v>152091</v>
          </cell>
          <cell r="C1618" t="str">
            <v>Mathematical Technicians</v>
          </cell>
          <cell r="D1618">
            <v>0</v>
          </cell>
          <cell r="E1618">
            <v>0</v>
          </cell>
          <cell r="F1618">
            <v>0</v>
          </cell>
          <cell r="G1618">
            <v>0</v>
          </cell>
          <cell r="H1618">
            <v>0</v>
          </cell>
          <cell r="I1618">
            <v>0</v>
          </cell>
          <cell r="J1618">
            <v>0</v>
          </cell>
          <cell r="K1618">
            <v>0</v>
          </cell>
          <cell r="L1618">
            <v>0</v>
          </cell>
          <cell r="M1618">
            <v>0</v>
          </cell>
          <cell r="N1618">
            <v>0</v>
          </cell>
          <cell r="O1618">
            <v>0</v>
          </cell>
          <cell r="P1618" t="str">
            <v>Not Licensed</v>
          </cell>
          <cell r="Q1618">
            <v>0</v>
          </cell>
          <cell r="R1618">
            <v>0</v>
          </cell>
        </row>
        <row r="1619">
          <cell r="B1619" t="str">
            <v>171011</v>
          </cell>
          <cell r="C1619" t="str">
            <v>Architects, Except Landscape and Naval</v>
          </cell>
          <cell r="D1619">
            <v>0</v>
          </cell>
          <cell r="E1619" t="str">
            <v>Bachelor's degree</v>
          </cell>
          <cell r="F1619" t="str">
            <v>BA+</v>
          </cell>
          <cell r="G1619">
            <v>94093</v>
          </cell>
          <cell r="H1619">
            <v>0</v>
          </cell>
          <cell r="I1619">
            <v>0</v>
          </cell>
          <cell r="J1619">
            <v>0</v>
          </cell>
          <cell r="K1619">
            <v>0</v>
          </cell>
          <cell r="L1619">
            <v>14</v>
          </cell>
          <cell r="M1619">
            <v>14</v>
          </cell>
          <cell r="N1619">
            <v>0</v>
          </cell>
          <cell r="O1619">
            <v>6</v>
          </cell>
          <cell r="P1619" t="str">
            <v>Licensed</v>
          </cell>
          <cell r="Q1619">
            <v>148</v>
          </cell>
          <cell r="R1619" t="str">
            <v xml:space="preserve"> 4,265</v>
          </cell>
        </row>
        <row r="1620">
          <cell r="B1620" t="str">
            <v>171012</v>
          </cell>
          <cell r="C1620" t="str">
            <v>Landscape Architects</v>
          </cell>
          <cell r="D1620">
            <v>0</v>
          </cell>
          <cell r="E1620" t="str">
            <v>Bachelor's degree</v>
          </cell>
          <cell r="F1620" t="str">
            <v>BA+</v>
          </cell>
          <cell r="G1620">
            <v>0</v>
          </cell>
          <cell r="H1620">
            <v>0</v>
          </cell>
          <cell r="I1620">
            <v>0</v>
          </cell>
          <cell r="J1620">
            <v>0</v>
          </cell>
          <cell r="K1620">
            <v>0</v>
          </cell>
          <cell r="L1620">
            <v>0</v>
          </cell>
          <cell r="M1620">
            <v>0</v>
          </cell>
          <cell r="N1620">
            <v>0</v>
          </cell>
          <cell r="O1620">
            <v>10</v>
          </cell>
          <cell r="P1620" t="str">
            <v>Licensed</v>
          </cell>
          <cell r="Q1620">
            <v>27</v>
          </cell>
          <cell r="R1620">
            <v>539</v>
          </cell>
        </row>
        <row r="1621">
          <cell r="B1621" t="str">
            <v>171021</v>
          </cell>
          <cell r="C1621" t="str">
            <v>Cartographers and Photogrammetrists</v>
          </cell>
          <cell r="D1621">
            <v>0</v>
          </cell>
          <cell r="E1621" t="str">
            <v>Bachelor's degree</v>
          </cell>
          <cell r="F1621" t="str">
            <v>BA+</v>
          </cell>
          <cell r="G1621">
            <v>59496</v>
          </cell>
          <cell r="H1621">
            <v>0</v>
          </cell>
          <cell r="I1621">
            <v>0</v>
          </cell>
          <cell r="J1621">
            <v>0</v>
          </cell>
          <cell r="K1621">
            <v>0</v>
          </cell>
          <cell r="L1621">
            <v>0</v>
          </cell>
          <cell r="M1621">
            <v>0</v>
          </cell>
          <cell r="N1621">
            <v>0</v>
          </cell>
          <cell r="O1621">
            <v>4</v>
          </cell>
          <cell r="P1621" t="str">
            <v>Not Licensed</v>
          </cell>
          <cell r="Q1621">
            <v>0</v>
          </cell>
          <cell r="R1621">
            <v>0</v>
          </cell>
        </row>
        <row r="1622">
          <cell r="B1622" t="str">
            <v>171022</v>
          </cell>
          <cell r="C1622" t="str">
            <v>Surveyors</v>
          </cell>
          <cell r="D1622">
            <v>0</v>
          </cell>
          <cell r="E1622" t="str">
            <v>Bachelor's degree</v>
          </cell>
          <cell r="F1622" t="str">
            <v>BA+</v>
          </cell>
          <cell r="G1622">
            <v>53485</v>
          </cell>
          <cell r="H1622">
            <v>0</v>
          </cell>
          <cell r="I1622">
            <v>0</v>
          </cell>
          <cell r="J1622">
            <v>0</v>
          </cell>
          <cell r="K1622">
            <v>0</v>
          </cell>
          <cell r="L1622">
            <v>9</v>
          </cell>
          <cell r="M1622">
            <v>9</v>
          </cell>
          <cell r="N1622">
            <v>0</v>
          </cell>
          <cell r="O1622">
            <v>18</v>
          </cell>
          <cell r="P1622" t="str">
            <v>Licensed</v>
          </cell>
          <cell r="Q1622">
            <v>129</v>
          </cell>
          <cell r="R1622">
            <v>866</v>
          </cell>
        </row>
        <row r="1623">
          <cell r="B1623" t="str">
            <v>172011</v>
          </cell>
          <cell r="C1623" t="str">
            <v>Aerospace Engineers</v>
          </cell>
          <cell r="D1623">
            <v>0</v>
          </cell>
          <cell r="E1623" t="str">
            <v>Bachelor's degree</v>
          </cell>
          <cell r="F1623" t="str">
            <v>BA+</v>
          </cell>
          <cell r="G1623">
            <v>0</v>
          </cell>
          <cell r="H1623">
            <v>0</v>
          </cell>
          <cell r="I1623">
            <v>0</v>
          </cell>
          <cell r="J1623">
            <v>0</v>
          </cell>
          <cell r="K1623">
            <v>0</v>
          </cell>
          <cell r="L1623">
            <v>4</v>
          </cell>
          <cell r="M1623">
            <v>4</v>
          </cell>
          <cell r="N1623">
            <v>0</v>
          </cell>
          <cell r="O1623">
            <v>1</v>
          </cell>
          <cell r="P1623" t="str">
            <v>Not Licensed</v>
          </cell>
          <cell r="Q1623">
            <v>0</v>
          </cell>
          <cell r="R1623">
            <v>0</v>
          </cell>
        </row>
        <row r="1624">
          <cell r="B1624" t="str">
            <v>172021</v>
          </cell>
          <cell r="C1624" t="str">
            <v>Agricultural Engineers</v>
          </cell>
          <cell r="D1624">
            <v>0</v>
          </cell>
          <cell r="E1624">
            <v>0</v>
          </cell>
          <cell r="F1624">
            <v>0</v>
          </cell>
          <cell r="G1624">
            <v>0</v>
          </cell>
          <cell r="H1624">
            <v>0</v>
          </cell>
          <cell r="I1624">
            <v>0</v>
          </cell>
          <cell r="J1624">
            <v>0</v>
          </cell>
          <cell r="K1624">
            <v>0</v>
          </cell>
          <cell r="L1624">
            <v>0</v>
          </cell>
          <cell r="M1624">
            <v>0</v>
          </cell>
          <cell r="N1624">
            <v>0</v>
          </cell>
          <cell r="O1624">
            <v>0</v>
          </cell>
          <cell r="P1624" t="str">
            <v>Not Licensed</v>
          </cell>
          <cell r="Q1624">
            <v>0</v>
          </cell>
          <cell r="R1624">
            <v>0</v>
          </cell>
        </row>
        <row r="1625">
          <cell r="B1625" t="str">
            <v>172031</v>
          </cell>
          <cell r="C1625" t="str">
            <v>Biomedical Engineers</v>
          </cell>
          <cell r="D1625">
            <v>0</v>
          </cell>
          <cell r="E1625" t="str">
            <v>Bachelor's degree</v>
          </cell>
          <cell r="F1625" t="str">
            <v>BA+</v>
          </cell>
          <cell r="G1625">
            <v>0</v>
          </cell>
          <cell r="H1625">
            <v>0</v>
          </cell>
          <cell r="I1625">
            <v>0</v>
          </cell>
          <cell r="J1625">
            <v>0</v>
          </cell>
          <cell r="K1625">
            <v>0</v>
          </cell>
          <cell r="L1625">
            <v>5</v>
          </cell>
          <cell r="M1625">
            <v>5</v>
          </cell>
          <cell r="N1625">
            <v>0</v>
          </cell>
          <cell r="O1625">
            <v>5</v>
          </cell>
          <cell r="P1625" t="str">
            <v>Not Licensed</v>
          </cell>
          <cell r="Q1625">
            <v>0</v>
          </cell>
          <cell r="R1625">
            <v>0</v>
          </cell>
        </row>
        <row r="1626">
          <cell r="B1626" t="str">
            <v>172041</v>
          </cell>
          <cell r="C1626" t="str">
            <v>Chemical Engineers</v>
          </cell>
          <cell r="D1626">
            <v>0</v>
          </cell>
          <cell r="E1626" t="str">
            <v>Bachelor's degree</v>
          </cell>
          <cell r="F1626" t="str">
            <v>BA+</v>
          </cell>
          <cell r="G1626">
            <v>89468</v>
          </cell>
          <cell r="H1626">
            <v>0</v>
          </cell>
          <cell r="I1626">
            <v>0</v>
          </cell>
          <cell r="J1626">
            <v>0</v>
          </cell>
          <cell r="K1626">
            <v>0</v>
          </cell>
          <cell r="L1626">
            <v>112</v>
          </cell>
          <cell r="M1626">
            <v>112</v>
          </cell>
          <cell r="N1626">
            <v>0</v>
          </cell>
          <cell r="O1626">
            <v>6</v>
          </cell>
          <cell r="P1626" t="str">
            <v>Not Licensed</v>
          </cell>
          <cell r="Q1626">
            <v>0</v>
          </cell>
          <cell r="R1626">
            <v>0</v>
          </cell>
        </row>
        <row r="1627">
          <cell r="B1627" t="str">
            <v>172051</v>
          </cell>
          <cell r="C1627" t="str">
            <v>Civil Engineers</v>
          </cell>
          <cell r="D1627">
            <v>0</v>
          </cell>
          <cell r="E1627" t="str">
            <v>Bachelor's degree</v>
          </cell>
          <cell r="F1627" t="str">
            <v>BA+</v>
          </cell>
          <cell r="G1627">
            <v>87662</v>
          </cell>
          <cell r="H1627">
            <v>5</v>
          </cell>
          <cell r="I1627">
            <v>716</v>
          </cell>
          <cell r="J1627">
            <v>55</v>
          </cell>
          <cell r="K1627">
            <v>67</v>
          </cell>
          <cell r="L1627">
            <v>109</v>
          </cell>
          <cell r="M1627">
            <v>77</v>
          </cell>
          <cell r="N1627">
            <v>0</v>
          </cell>
          <cell r="O1627">
            <v>19</v>
          </cell>
          <cell r="P1627" t="str">
            <v>Not Licensed</v>
          </cell>
          <cell r="Q1627">
            <v>0</v>
          </cell>
          <cell r="R1627">
            <v>0</v>
          </cell>
        </row>
        <row r="1628">
          <cell r="B1628" t="str">
            <v>172061</v>
          </cell>
          <cell r="C1628" t="str">
            <v>Computer Hardware Engineers</v>
          </cell>
          <cell r="D1628">
            <v>0</v>
          </cell>
          <cell r="E1628" t="str">
            <v>Bachelor's degree</v>
          </cell>
          <cell r="F1628" t="str">
            <v>BA+</v>
          </cell>
          <cell r="G1628">
            <v>0</v>
          </cell>
          <cell r="H1628">
            <v>0</v>
          </cell>
          <cell r="I1628">
            <v>0</v>
          </cell>
          <cell r="J1628">
            <v>0</v>
          </cell>
          <cell r="K1628">
            <v>0</v>
          </cell>
          <cell r="L1628">
            <v>20</v>
          </cell>
          <cell r="M1628">
            <v>20</v>
          </cell>
          <cell r="N1628">
            <v>0</v>
          </cell>
          <cell r="O1628">
            <v>28</v>
          </cell>
          <cell r="P1628" t="str">
            <v>Not Licensed</v>
          </cell>
          <cell r="Q1628">
            <v>0</v>
          </cell>
          <cell r="R1628">
            <v>0</v>
          </cell>
        </row>
        <row r="1629">
          <cell r="B1629" t="str">
            <v>172071</v>
          </cell>
          <cell r="C1629" t="str">
            <v>Electrical Engineers</v>
          </cell>
          <cell r="D1629">
            <v>0</v>
          </cell>
          <cell r="E1629" t="str">
            <v>Bachelor's degree</v>
          </cell>
          <cell r="F1629" t="str">
            <v>BA+</v>
          </cell>
          <cell r="G1629">
            <v>112039</v>
          </cell>
          <cell r="H1629">
            <v>5</v>
          </cell>
          <cell r="I1629">
            <v>637</v>
          </cell>
          <cell r="J1629">
            <v>46</v>
          </cell>
          <cell r="K1629">
            <v>49</v>
          </cell>
          <cell r="L1629">
            <v>113</v>
          </cell>
          <cell r="M1629">
            <v>69</v>
          </cell>
          <cell r="N1629">
            <v>0</v>
          </cell>
          <cell r="O1629">
            <v>39</v>
          </cell>
          <cell r="P1629" t="str">
            <v>Not Licensed</v>
          </cell>
          <cell r="Q1629">
            <v>0</v>
          </cell>
          <cell r="R1629">
            <v>0</v>
          </cell>
        </row>
        <row r="1630">
          <cell r="B1630" t="str">
            <v>172072</v>
          </cell>
          <cell r="C1630" t="str">
            <v>Electronics Engineers, Except Computer</v>
          </cell>
          <cell r="D1630">
            <v>0</v>
          </cell>
          <cell r="E1630" t="str">
            <v>Bachelor's degree</v>
          </cell>
          <cell r="F1630" t="str">
            <v>BA+</v>
          </cell>
          <cell r="G1630">
            <v>98993</v>
          </cell>
          <cell r="H1630">
            <v>3</v>
          </cell>
          <cell r="I1630">
            <v>112</v>
          </cell>
          <cell r="J1630">
            <v>7</v>
          </cell>
          <cell r="K1630">
            <v>6</v>
          </cell>
          <cell r="L1630">
            <v>34</v>
          </cell>
          <cell r="M1630">
            <v>16</v>
          </cell>
          <cell r="N1630">
            <v>0</v>
          </cell>
          <cell r="O1630">
            <v>28</v>
          </cell>
          <cell r="P1630" t="str">
            <v>Not Licensed</v>
          </cell>
          <cell r="Q1630">
            <v>0</v>
          </cell>
          <cell r="R1630">
            <v>0</v>
          </cell>
        </row>
        <row r="1631">
          <cell r="B1631" t="str">
            <v>172081</v>
          </cell>
          <cell r="C1631" t="str">
            <v>Environmental Engineers</v>
          </cell>
          <cell r="D1631">
            <v>0</v>
          </cell>
          <cell r="E1631" t="str">
            <v>Bachelor's degree</v>
          </cell>
          <cell r="F1631" t="str">
            <v>BA+</v>
          </cell>
          <cell r="G1631">
            <v>73989</v>
          </cell>
          <cell r="H1631">
            <v>3</v>
          </cell>
          <cell r="I1631">
            <v>156</v>
          </cell>
          <cell r="J1631">
            <v>11</v>
          </cell>
          <cell r="K1631">
            <v>11</v>
          </cell>
          <cell r="L1631">
            <v>18</v>
          </cell>
          <cell r="M1631">
            <v>13</v>
          </cell>
          <cell r="N1631">
            <v>0</v>
          </cell>
          <cell r="O1631">
            <v>6</v>
          </cell>
          <cell r="P1631" t="str">
            <v>Not Licensed</v>
          </cell>
          <cell r="Q1631">
            <v>0</v>
          </cell>
          <cell r="R1631">
            <v>0</v>
          </cell>
        </row>
        <row r="1632">
          <cell r="B1632" t="str">
            <v>172111</v>
          </cell>
          <cell r="C1632" t="str">
            <v>Health and Safety Engineers, Except Mining Safety Engineers and Inspectors</v>
          </cell>
          <cell r="D1632">
            <v>0</v>
          </cell>
          <cell r="E1632" t="str">
            <v>Bachelor's degree</v>
          </cell>
          <cell r="F1632" t="str">
            <v>BA+</v>
          </cell>
          <cell r="G1632">
            <v>83722</v>
          </cell>
          <cell r="H1632">
            <v>3</v>
          </cell>
          <cell r="I1632">
            <v>111</v>
          </cell>
          <cell r="J1632">
            <v>6</v>
          </cell>
          <cell r="K1632">
            <v>6</v>
          </cell>
          <cell r="L1632">
            <v>31</v>
          </cell>
          <cell r="M1632">
            <v>14</v>
          </cell>
          <cell r="N1632">
            <v>0</v>
          </cell>
          <cell r="O1632">
            <v>8</v>
          </cell>
          <cell r="P1632" t="str">
            <v>Not Licensed</v>
          </cell>
          <cell r="Q1632">
            <v>0</v>
          </cell>
          <cell r="R1632">
            <v>0</v>
          </cell>
        </row>
        <row r="1633">
          <cell r="B1633" t="str">
            <v>172112</v>
          </cell>
          <cell r="C1633" t="str">
            <v>Industrial Engineers</v>
          </cell>
          <cell r="D1633">
            <v>0</v>
          </cell>
          <cell r="E1633" t="str">
            <v>Bachelor's degree</v>
          </cell>
          <cell r="F1633" t="str">
            <v>BA+</v>
          </cell>
          <cell r="G1633">
            <v>89411</v>
          </cell>
          <cell r="H1633">
            <v>5</v>
          </cell>
          <cell r="I1633">
            <v>968</v>
          </cell>
          <cell r="J1633">
            <v>71</v>
          </cell>
          <cell r="K1633">
            <v>78</v>
          </cell>
          <cell r="L1633">
            <v>78</v>
          </cell>
          <cell r="M1633">
            <v>76</v>
          </cell>
          <cell r="N1633">
            <v>0</v>
          </cell>
          <cell r="O1633">
            <v>30</v>
          </cell>
          <cell r="P1633" t="str">
            <v>Not Licensed</v>
          </cell>
          <cell r="Q1633">
            <v>0</v>
          </cell>
          <cell r="R1633">
            <v>0</v>
          </cell>
        </row>
        <row r="1634">
          <cell r="B1634" t="str">
            <v>172121</v>
          </cell>
          <cell r="C1634" t="str">
            <v>Marine Engineers and Naval Architects</v>
          </cell>
          <cell r="D1634">
            <v>0</v>
          </cell>
          <cell r="E1634" t="str">
            <v>Bachelor's degree</v>
          </cell>
          <cell r="F1634" t="str">
            <v>BA+</v>
          </cell>
          <cell r="G1634">
            <v>0</v>
          </cell>
          <cell r="H1634">
            <v>0</v>
          </cell>
          <cell r="I1634">
            <v>0</v>
          </cell>
          <cell r="J1634">
            <v>0</v>
          </cell>
          <cell r="K1634">
            <v>0</v>
          </cell>
          <cell r="L1634">
            <v>0</v>
          </cell>
          <cell r="M1634">
            <v>0</v>
          </cell>
          <cell r="N1634">
            <v>0</v>
          </cell>
          <cell r="O1634">
            <v>0</v>
          </cell>
          <cell r="P1634" t="str">
            <v>Not Licensed</v>
          </cell>
          <cell r="Q1634">
            <v>0</v>
          </cell>
          <cell r="R1634">
            <v>0</v>
          </cell>
        </row>
        <row r="1635">
          <cell r="B1635" t="str">
            <v>172131</v>
          </cell>
          <cell r="C1635" t="str">
            <v>Materials Engineers</v>
          </cell>
          <cell r="D1635">
            <v>0</v>
          </cell>
          <cell r="E1635" t="str">
            <v>Bachelor's degree</v>
          </cell>
          <cell r="F1635" t="str">
            <v>BA+</v>
          </cell>
          <cell r="G1635">
            <v>0</v>
          </cell>
          <cell r="H1635">
            <v>0</v>
          </cell>
          <cell r="I1635">
            <v>0</v>
          </cell>
          <cell r="J1635">
            <v>0</v>
          </cell>
          <cell r="K1635">
            <v>0</v>
          </cell>
          <cell r="L1635">
            <v>7</v>
          </cell>
          <cell r="M1635">
            <v>7</v>
          </cell>
          <cell r="N1635">
            <v>0</v>
          </cell>
          <cell r="O1635">
            <v>5</v>
          </cell>
          <cell r="P1635" t="str">
            <v>Not Licensed</v>
          </cell>
          <cell r="Q1635">
            <v>0</v>
          </cell>
          <cell r="R1635">
            <v>0</v>
          </cell>
        </row>
        <row r="1636">
          <cell r="B1636" t="str">
            <v>172141</v>
          </cell>
          <cell r="C1636" t="str">
            <v>Mechanical Engineers</v>
          </cell>
          <cell r="D1636">
            <v>0</v>
          </cell>
          <cell r="E1636" t="str">
            <v>Bachelor's degree</v>
          </cell>
          <cell r="F1636" t="str">
            <v>BA+</v>
          </cell>
          <cell r="G1636">
            <v>87752</v>
          </cell>
          <cell r="H1636">
            <v>5</v>
          </cell>
          <cell r="I1636">
            <v>731</v>
          </cell>
          <cell r="J1636">
            <v>51</v>
          </cell>
          <cell r="K1636">
            <v>52</v>
          </cell>
          <cell r="L1636">
            <v>214</v>
          </cell>
          <cell r="M1636">
            <v>106</v>
          </cell>
          <cell r="N1636">
            <v>0</v>
          </cell>
          <cell r="O1636">
            <v>61</v>
          </cell>
          <cell r="P1636" t="str">
            <v>Not Licensed</v>
          </cell>
          <cell r="Q1636">
            <v>0</v>
          </cell>
          <cell r="R1636">
            <v>0</v>
          </cell>
        </row>
        <row r="1637">
          <cell r="B1637" t="str">
            <v>172151</v>
          </cell>
          <cell r="C1637" t="str">
            <v>Mining and Geological Engineers, Including Mining Safety Engineers</v>
          </cell>
          <cell r="D1637">
            <v>0</v>
          </cell>
          <cell r="E1637" t="str">
            <v>Bachelor's degree</v>
          </cell>
          <cell r="F1637" t="str">
            <v>BA+</v>
          </cell>
          <cell r="G1637">
            <v>0</v>
          </cell>
          <cell r="H1637">
            <v>0</v>
          </cell>
          <cell r="I1637">
            <v>0</v>
          </cell>
          <cell r="J1637">
            <v>0</v>
          </cell>
          <cell r="K1637">
            <v>0</v>
          </cell>
          <cell r="L1637">
            <v>0</v>
          </cell>
          <cell r="M1637">
            <v>0</v>
          </cell>
          <cell r="N1637">
            <v>0</v>
          </cell>
          <cell r="O1637">
            <v>0</v>
          </cell>
          <cell r="P1637" t="str">
            <v>Not Licensed</v>
          </cell>
          <cell r="Q1637">
            <v>0</v>
          </cell>
          <cell r="R1637">
            <v>0</v>
          </cell>
        </row>
        <row r="1638">
          <cell r="B1638" t="str">
            <v>172161</v>
          </cell>
          <cell r="C1638" t="str">
            <v>Nuclear Engineers</v>
          </cell>
          <cell r="D1638">
            <v>0</v>
          </cell>
          <cell r="E1638">
            <v>0</v>
          </cell>
          <cell r="F1638">
            <v>0</v>
          </cell>
          <cell r="G1638">
            <v>0</v>
          </cell>
          <cell r="H1638">
            <v>0</v>
          </cell>
          <cell r="I1638">
            <v>0</v>
          </cell>
          <cell r="J1638">
            <v>0</v>
          </cell>
          <cell r="K1638">
            <v>0</v>
          </cell>
          <cell r="L1638">
            <v>0</v>
          </cell>
          <cell r="M1638">
            <v>0</v>
          </cell>
          <cell r="N1638">
            <v>0</v>
          </cell>
          <cell r="O1638">
            <v>1</v>
          </cell>
          <cell r="P1638" t="str">
            <v>Not Licensed</v>
          </cell>
          <cell r="Q1638">
            <v>0</v>
          </cell>
          <cell r="R1638">
            <v>0</v>
          </cell>
        </row>
        <row r="1639">
          <cell r="B1639" t="str">
            <v>172171</v>
          </cell>
          <cell r="C1639" t="str">
            <v>Petroleum Engineers</v>
          </cell>
          <cell r="D1639">
            <v>0</v>
          </cell>
          <cell r="E1639">
            <v>0</v>
          </cell>
          <cell r="F1639">
            <v>0</v>
          </cell>
          <cell r="G1639">
            <v>0</v>
          </cell>
          <cell r="H1639">
            <v>0</v>
          </cell>
          <cell r="I1639">
            <v>0</v>
          </cell>
          <cell r="J1639">
            <v>0</v>
          </cell>
          <cell r="K1639">
            <v>0</v>
          </cell>
          <cell r="L1639">
            <v>0</v>
          </cell>
          <cell r="M1639">
            <v>0</v>
          </cell>
          <cell r="N1639">
            <v>0</v>
          </cell>
          <cell r="O1639">
            <v>1</v>
          </cell>
          <cell r="P1639" t="str">
            <v>Not Licensed</v>
          </cell>
          <cell r="Q1639">
            <v>0</v>
          </cell>
          <cell r="R1639">
            <v>0</v>
          </cell>
        </row>
        <row r="1640">
          <cell r="B1640" t="str">
            <v>173011</v>
          </cell>
          <cell r="C1640" t="str">
            <v>Architectural and Civil Drafters</v>
          </cell>
          <cell r="D1640">
            <v>0</v>
          </cell>
          <cell r="E1640" t="str">
            <v>Associate's degree</v>
          </cell>
          <cell r="F1640" t="str">
            <v>Sub-BA</v>
          </cell>
          <cell r="G1640">
            <v>58923</v>
          </cell>
          <cell r="H1640">
            <v>0</v>
          </cell>
          <cell r="I1640">
            <v>0</v>
          </cell>
          <cell r="J1640">
            <v>0</v>
          </cell>
          <cell r="K1640">
            <v>0</v>
          </cell>
          <cell r="L1640">
            <v>5</v>
          </cell>
          <cell r="M1640">
            <v>5</v>
          </cell>
          <cell r="N1640">
            <v>723</v>
          </cell>
          <cell r="O1640">
            <v>8</v>
          </cell>
          <cell r="P1640" t="str">
            <v>Not Licensed</v>
          </cell>
          <cell r="Q1640">
            <v>0</v>
          </cell>
          <cell r="R1640">
            <v>0</v>
          </cell>
        </row>
        <row r="1641">
          <cell r="B1641" t="str">
            <v>173012</v>
          </cell>
          <cell r="C1641" t="str">
            <v>Electrical and Electronics Drafters</v>
          </cell>
          <cell r="D1641">
            <v>0</v>
          </cell>
          <cell r="E1641" t="str">
            <v>Associate's degree</v>
          </cell>
          <cell r="F1641" t="str">
            <v>Sub-BA</v>
          </cell>
          <cell r="G1641">
            <v>0</v>
          </cell>
          <cell r="H1641">
            <v>0</v>
          </cell>
          <cell r="I1641">
            <v>0</v>
          </cell>
          <cell r="J1641">
            <v>0</v>
          </cell>
          <cell r="K1641">
            <v>0</v>
          </cell>
          <cell r="L1641">
            <v>9</v>
          </cell>
          <cell r="M1641">
            <v>9</v>
          </cell>
          <cell r="N1641">
            <v>0</v>
          </cell>
          <cell r="O1641">
            <v>4</v>
          </cell>
          <cell r="P1641" t="str">
            <v>Not Licensed</v>
          </cell>
          <cell r="Q1641">
            <v>0</v>
          </cell>
          <cell r="R1641">
            <v>0</v>
          </cell>
        </row>
        <row r="1642">
          <cell r="B1642" t="str">
            <v>173013</v>
          </cell>
          <cell r="C1642" t="str">
            <v>Mechanical Drafters</v>
          </cell>
          <cell r="D1642">
            <v>0</v>
          </cell>
          <cell r="E1642" t="str">
            <v>Associate's degree</v>
          </cell>
          <cell r="F1642" t="str">
            <v>Sub-BA</v>
          </cell>
          <cell r="G1642">
            <v>46835</v>
          </cell>
          <cell r="H1642">
            <v>3</v>
          </cell>
          <cell r="I1642">
            <v>216</v>
          </cell>
          <cell r="J1642">
            <v>19</v>
          </cell>
          <cell r="K1642">
            <v>21</v>
          </cell>
          <cell r="L1642">
            <v>17</v>
          </cell>
          <cell r="M1642">
            <v>19</v>
          </cell>
          <cell r="N1642">
            <v>0</v>
          </cell>
          <cell r="O1642">
            <v>16</v>
          </cell>
          <cell r="P1642" t="str">
            <v>Not Licensed</v>
          </cell>
          <cell r="Q1642">
            <v>0</v>
          </cell>
          <cell r="R1642">
            <v>0</v>
          </cell>
        </row>
        <row r="1643">
          <cell r="B1643" t="str">
            <v>173021</v>
          </cell>
          <cell r="C1643" t="str">
            <v>Aerospace Engineering and Operations Technicians</v>
          </cell>
          <cell r="D1643">
            <v>0</v>
          </cell>
          <cell r="E1643">
            <v>0</v>
          </cell>
          <cell r="F1643">
            <v>0</v>
          </cell>
          <cell r="G1643">
            <v>0</v>
          </cell>
          <cell r="H1643">
            <v>0</v>
          </cell>
          <cell r="I1643">
            <v>0</v>
          </cell>
          <cell r="J1643">
            <v>0</v>
          </cell>
          <cell r="K1643">
            <v>0</v>
          </cell>
          <cell r="L1643">
            <v>0</v>
          </cell>
          <cell r="M1643">
            <v>0</v>
          </cell>
          <cell r="N1643">
            <v>0</v>
          </cell>
          <cell r="O1643">
            <v>0</v>
          </cell>
          <cell r="P1643" t="str">
            <v>Not Licensed</v>
          </cell>
          <cell r="Q1643">
            <v>0</v>
          </cell>
          <cell r="R1643">
            <v>0</v>
          </cell>
        </row>
        <row r="1644">
          <cell r="B1644" t="str">
            <v>173022</v>
          </cell>
          <cell r="C1644" t="str">
            <v>Civil Engineering Technicians</v>
          </cell>
          <cell r="D1644">
            <v>0</v>
          </cell>
          <cell r="E1644" t="str">
            <v>Associate's degree</v>
          </cell>
          <cell r="F1644" t="str">
            <v>Sub-BA</v>
          </cell>
          <cell r="G1644">
            <v>0</v>
          </cell>
          <cell r="H1644">
            <v>0</v>
          </cell>
          <cell r="I1644">
            <v>0</v>
          </cell>
          <cell r="J1644">
            <v>0</v>
          </cell>
          <cell r="K1644">
            <v>0</v>
          </cell>
          <cell r="L1644">
            <v>4</v>
          </cell>
          <cell r="M1644">
            <v>4</v>
          </cell>
          <cell r="N1644">
            <v>0</v>
          </cell>
          <cell r="O1644">
            <v>1</v>
          </cell>
          <cell r="P1644" t="str">
            <v>Not Licensed</v>
          </cell>
          <cell r="Q1644">
            <v>0</v>
          </cell>
          <cell r="R1644">
            <v>0</v>
          </cell>
        </row>
        <row r="1645">
          <cell r="B1645" t="str">
            <v>173023</v>
          </cell>
          <cell r="C1645" t="str">
            <v>Electrical and Electronics Engineering Technicians</v>
          </cell>
          <cell r="D1645">
            <v>0</v>
          </cell>
          <cell r="E1645" t="str">
            <v>Associate's degree</v>
          </cell>
          <cell r="F1645" t="str">
            <v>Sub-BA</v>
          </cell>
          <cell r="G1645">
            <v>58036</v>
          </cell>
          <cell r="H1645">
            <v>4</v>
          </cell>
          <cell r="I1645">
            <v>601</v>
          </cell>
          <cell r="J1645">
            <v>51</v>
          </cell>
          <cell r="K1645">
            <v>58</v>
          </cell>
          <cell r="L1645">
            <v>76</v>
          </cell>
          <cell r="M1645">
            <v>62</v>
          </cell>
          <cell r="N1645">
            <v>359</v>
          </cell>
          <cell r="O1645">
            <v>64</v>
          </cell>
          <cell r="P1645" t="str">
            <v>Not Licensed</v>
          </cell>
          <cell r="Q1645">
            <v>0</v>
          </cell>
          <cell r="R1645">
            <v>0</v>
          </cell>
        </row>
        <row r="1646">
          <cell r="B1646" t="str">
            <v>173024</v>
          </cell>
          <cell r="C1646" t="str">
            <v>Electro-Mechanical Technicians</v>
          </cell>
          <cell r="D1646">
            <v>0</v>
          </cell>
          <cell r="E1646" t="str">
            <v>Associate's degree</v>
          </cell>
          <cell r="F1646" t="str">
            <v>Sub-BA</v>
          </cell>
          <cell r="G1646">
            <v>57296</v>
          </cell>
          <cell r="H1646">
            <v>0</v>
          </cell>
          <cell r="I1646">
            <v>0</v>
          </cell>
          <cell r="J1646">
            <v>0</v>
          </cell>
          <cell r="K1646">
            <v>0</v>
          </cell>
          <cell r="L1646">
            <v>47</v>
          </cell>
          <cell r="M1646">
            <v>47</v>
          </cell>
          <cell r="N1646">
            <v>188</v>
          </cell>
          <cell r="O1646">
            <v>16</v>
          </cell>
          <cell r="P1646" t="str">
            <v>Not Licensed</v>
          </cell>
          <cell r="Q1646">
            <v>0</v>
          </cell>
          <cell r="R1646">
            <v>0</v>
          </cell>
        </row>
        <row r="1647">
          <cell r="B1647" t="str">
            <v>173025</v>
          </cell>
          <cell r="C1647" t="str">
            <v>Environmental Engineering Technicians</v>
          </cell>
          <cell r="D1647">
            <v>0</v>
          </cell>
          <cell r="E1647" t="str">
            <v>Associate's degree</v>
          </cell>
          <cell r="F1647" t="str">
            <v>Sub-BA</v>
          </cell>
          <cell r="G1647">
            <v>0</v>
          </cell>
          <cell r="H1647">
            <v>0</v>
          </cell>
          <cell r="I1647">
            <v>0</v>
          </cell>
          <cell r="J1647">
            <v>0</v>
          </cell>
          <cell r="K1647">
            <v>0</v>
          </cell>
          <cell r="L1647">
            <v>0</v>
          </cell>
          <cell r="M1647">
            <v>0</v>
          </cell>
          <cell r="N1647">
            <v>11</v>
          </cell>
          <cell r="O1647">
            <v>3</v>
          </cell>
          <cell r="P1647" t="str">
            <v>Not Licensed</v>
          </cell>
          <cell r="Q1647">
            <v>0</v>
          </cell>
          <cell r="R1647">
            <v>0</v>
          </cell>
        </row>
        <row r="1648">
          <cell r="B1648" t="str">
            <v>173026</v>
          </cell>
          <cell r="C1648" t="str">
            <v>Industrial Engineering Technicians</v>
          </cell>
          <cell r="D1648">
            <v>0</v>
          </cell>
          <cell r="E1648" t="str">
            <v>Associate's degree</v>
          </cell>
          <cell r="F1648" t="str">
            <v>Sub-BA</v>
          </cell>
          <cell r="G1648">
            <v>56703</v>
          </cell>
          <cell r="H1648">
            <v>3</v>
          </cell>
          <cell r="I1648">
            <v>362</v>
          </cell>
          <cell r="J1648">
            <v>34</v>
          </cell>
          <cell r="K1648">
            <v>34</v>
          </cell>
          <cell r="L1648">
            <v>144</v>
          </cell>
          <cell r="M1648">
            <v>71</v>
          </cell>
          <cell r="N1648">
            <v>0</v>
          </cell>
          <cell r="O1648">
            <v>20</v>
          </cell>
          <cell r="P1648" t="str">
            <v>Not Licensed</v>
          </cell>
          <cell r="Q1648">
            <v>0</v>
          </cell>
          <cell r="R1648">
            <v>0</v>
          </cell>
        </row>
        <row r="1649">
          <cell r="B1649" t="str">
            <v>173027</v>
          </cell>
          <cell r="C1649" t="str">
            <v>Mechanical Engineering Technicians</v>
          </cell>
          <cell r="D1649">
            <v>0</v>
          </cell>
          <cell r="E1649" t="str">
            <v>Associate's degree</v>
          </cell>
          <cell r="F1649" t="str">
            <v>Sub-BA</v>
          </cell>
          <cell r="G1649">
            <v>0</v>
          </cell>
          <cell r="H1649">
            <v>0</v>
          </cell>
          <cell r="I1649">
            <v>0</v>
          </cell>
          <cell r="J1649">
            <v>0</v>
          </cell>
          <cell r="K1649">
            <v>0</v>
          </cell>
          <cell r="L1649">
            <v>16</v>
          </cell>
          <cell r="M1649">
            <v>16</v>
          </cell>
          <cell r="N1649">
            <v>0</v>
          </cell>
          <cell r="O1649">
            <v>17</v>
          </cell>
          <cell r="P1649" t="str">
            <v>Not Licensed</v>
          </cell>
          <cell r="Q1649">
            <v>0</v>
          </cell>
          <cell r="R1649">
            <v>0</v>
          </cell>
        </row>
        <row r="1650">
          <cell r="B1650" t="str">
            <v>173031</v>
          </cell>
          <cell r="C1650" t="str">
            <v>Surveying and Mapping Technicians</v>
          </cell>
          <cell r="D1650">
            <v>0</v>
          </cell>
          <cell r="E1650" t="str">
            <v>High school diploma or equivalent</v>
          </cell>
          <cell r="F1650" t="str">
            <v>HS and Below</v>
          </cell>
          <cell r="G1650">
            <v>69458</v>
          </cell>
          <cell r="H1650">
            <v>0</v>
          </cell>
          <cell r="I1650">
            <v>0</v>
          </cell>
          <cell r="J1650">
            <v>0</v>
          </cell>
          <cell r="K1650">
            <v>0</v>
          </cell>
          <cell r="L1650">
            <v>6</v>
          </cell>
          <cell r="M1650">
            <v>6</v>
          </cell>
          <cell r="N1650">
            <v>0</v>
          </cell>
          <cell r="O1650">
            <v>18</v>
          </cell>
          <cell r="P1650" t="str">
            <v>Not Licensed</v>
          </cell>
          <cell r="Q1650">
            <v>0</v>
          </cell>
          <cell r="R1650">
            <v>0</v>
          </cell>
        </row>
        <row r="1651">
          <cell r="B1651" t="str">
            <v>191011</v>
          </cell>
          <cell r="C1651" t="str">
            <v>Animal Scientists</v>
          </cell>
          <cell r="D1651">
            <v>0</v>
          </cell>
          <cell r="E1651">
            <v>0</v>
          </cell>
          <cell r="F1651">
            <v>0</v>
          </cell>
          <cell r="G1651">
            <v>0</v>
          </cell>
          <cell r="H1651">
            <v>0</v>
          </cell>
          <cell r="I1651">
            <v>0</v>
          </cell>
          <cell r="J1651">
            <v>0</v>
          </cell>
          <cell r="K1651">
            <v>0</v>
          </cell>
          <cell r="L1651">
            <v>0</v>
          </cell>
          <cell r="M1651">
            <v>0</v>
          </cell>
          <cell r="N1651">
            <v>0</v>
          </cell>
          <cell r="O1651">
            <v>1</v>
          </cell>
          <cell r="P1651" t="str">
            <v>Not Licensed</v>
          </cell>
          <cell r="Q1651">
            <v>0</v>
          </cell>
          <cell r="R1651">
            <v>0</v>
          </cell>
        </row>
        <row r="1652">
          <cell r="B1652" t="str">
            <v>191012</v>
          </cell>
          <cell r="C1652" t="str">
            <v>Food Scientists and Technologists</v>
          </cell>
          <cell r="D1652">
            <v>0</v>
          </cell>
          <cell r="E1652" t="str">
            <v>Bachelor's degree</v>
          </cell>
          <cell r="F1652" t="str">
            <v>BA+</v>
          </cell>
          <cell r="G1652">
            <v>0</v>
          </cell>
          <cell r="H1652">
            <v>0</v>
          </cell>
          <cell r="I1652">
            <v>0</v>
          </cell>
          <cell r="J1652">
            <v>0</v>
          </cell>
          <cell r="K1652">
            <v>0</v>
          </cell>
          <cell r="L1652">
            <v>0</v>
          </cell>
          <cell r="M1652">
            <v>0</v>
          </cell>
          <cell r="N1652">
            <v>0</v>
          </cell>
          <cell r="O1652">
            <v>3</v>
          </cell>
          <cell r="P1652" t="str">
            <v>Not Licensed</v>
          </cell>
          <cell r="Q1652">
            <v>0</v>
          </cell>
          <cell r="R1652">
            <v>0</v>
          </cell>
        </row>
        <row r="1653">
          <cell r="B1653" t="str">
            <v>191013</v>
          </cell>
          <cell r="C1653" t="str">
            <v>Soil and Plant Scientists</v>
          </cell>
          <cell r="D1653">
            <v>0</v>
          </cell>
          <cell r="E1653" t="str">
            <v>Bachelor's degree</v>
          </cell>
          <cell r="F1653" t="str">
            <v>BA+</v>
          </cell>
          <cell r="G1653">
            <v>0</v>
          </cell>
          <cell r="H1653">
            <v>0</v>
          </cell>
          <cell r="I1653">
            <v>0</v>
          </cell>
          <cell r="J1653">
            <v>0</v>
          </cell>
          <cell r="K1653">
            <v>0</v>
          </cell>
          <cell r="L1653">
            <v>0</v>
          </cell>
          <cell r="M1653">
            <v>0</v>
          </cell>
          <cell r="N1653">
            <v>0</v>
          </cell>
          <cell r="O1653">
            <v>2</v>
          </cell>
          <cell r="P1653" t="str">
            <v>Not Licensed</v>
          </cell>
          <cell r="Q1653">
            <v>0</v>
          </cell>
          <cell r="R1653">
            <v>0</v>
          </cell>
        </row>
        <row r="1654">
          <cell r="B1654" t="str">
            <v>191021</v>
          </cell>
          <cell r="C1654" t="str">
            <v>Biochemists and Biophysicists</v>
          </cell>
          <cell r="D1654">
            <v>0</v>
          </cell>
          <cell r="E1654" t="str">
            <v>Doctoral or professional degree</v>
          </cell>
          <cell r="F1654" t="str">
            <v>BA+</v>
          </cell>
          <cell r="G1654">
            <v>0</v>
          </cell>
          <cell r="H1654">
            <v>0</v>
          </cell>
          <cell r="I1654">
            <v>222</v>
          </cell>
          <cell r="J1654">
            <v>22</v>
          </cell>
          <cell r="K1654">
            <v>23</v>
          </cell>
          <cell r="L1654">
            <v>0</v>
          </cell>
          <cell r="M1654">
            <v>23</v>
          </cell>
          <cell r="N1654">
            <v>0</v>
          </cell>
          <cell r="O1654">
            <v>6</v>
          </cell>
          <cell r="P1654" t="str">
            <v>Not Licensed</v>
          </cell>
          <cell r="Q1654">
            <v>0</v>
          </cell>
          <cell r="R1654">
            <v>0</v>
          </cell>
        </row>
        <row r="1655">
          <cell r="B1655" t="str">
            <v>191022</v>
          </cell>
          <cell r="C1655" t="str">
            <v>Microbiologists</v>
          </cell>
          <cell r="D1655">
            <v>0</v>
          </cell>
          <cell r="E1655" t="str">
            <v>Bachelor's degree</v>
          </cell>
          <cell r="F1655" t="str">
            <v>BA+</v>
          </cell>
          <cell r="G1655">
            <v>0</v>
          </cell>
          <cell r="H1655">
            <v>0</v>
          </cell>
          <cell r="I1655">
            <v>154</v>
          </cell>
          <cell r="J1655">
            <v>16</v>
          </cell>
          <cell r="K1655">
            <v>16</v>
          </cell>
          <cell r="L1655">
            <v>14</v>
          </cell>
          <cell r="M1655">
            <v>15</v>
          </cell>
          <cell r="N1655">
            <v>0</v>
          </cell>
          <cell r="O1655">
            <v>2</v>
          </cell>
          <cell r="P1655" t="str">
            <v>Not Licensed</v>
          </cell>
          <cell r="Q1655">
            <v>0</v>
          </cell>
          <cell r="R1655">
            <v>0</v>
          </cell>
        </row>
        <row r="1656">
          <cell r="B1656" t="str">
            <v>191023</v>
          </cell>
          <cell r="C1656" t="str">
            <v>Zoologists and Wildlife Biologists</v>
          </cell>
          <cell r="D1656">
            <v>0</v>
          </cell>
          <cell r="E1656" t="str">
            <v>Bachelor's degree</v>
          </cell>
          <cell r="F1656" t="str">
            <v>BA+</v>
          </cell>
          <cell r="G1656">
            <v>0</v>
          </cell>
          <cell r="H1656">
            <v>0</v>
          </cell>
          <cell r="I1656">
            <v>0</v>
          </cell>
          <cell r="J1656">
            <v>0</v>
          </cell>
          <cell r="K1656">
            <v>0</v>
          </cell>
          <cell r="L1656">
            <v>6</v>
          </cell>
          <cell r="M1656">
            <v>6</v>
          </cell>
          <cell r="N1656">
            <v>0</v>
          </cell>
          <cell r="O1656">
            <v>2</v>
          </cell>
          <cell r="P1656" t="str">
            <v>Not Licensed</v>
          </cell>
          <cell r="Q1656">
            <v>0</v>
          </cell>
          <cell r="R1656">
            <v>0</v>
          </cell>
        </row>
        <row r="1657">
          <cell r="B1657" t="str">
            <v>191031</v>
          </cell>
          <cell r="C1657" t="str">
            <v>Conservation Scientists</v>
          </cell>
          <cell r="D1657">
            <v>0</v>
          </cell>
          <cell r="E1657" t="str">
            <v>Bachelor's degree</v>
          </cell>
          <cell r="F1657" t="str">
            <v>BA+</v>
          </cell>
          <cell r="G1657">
            <v>0</v>
          </cell>
          <cell r="H1657">
            <v>0</v>
          </cell>
          <cell r="I1657">
            <v>0</v>
          </cell>
          <cell r="J1657">
            <v>0</v>
          </cell>
          <cell r="K1657">
            <v>0</v>
          </cell>
          <cell r="L1657">
            <v>4</v>
          </cell>
          <cell r="M1657">
            <v>4</v>
          </cell>
          <cell r="N1657">
            <v>0</v>
          </cell>
          <cell r="O1657">
            <v>6</v>
          </cell>
          <cell r="P1657" t="str">
            <v>Not Licensed</v>
          </cell>
          <cell r="Q1657">
            <v>0</v>
          </cell>
          <cell r="R1657">
            <v>0</v>
          </cell>
        </row>
        <row r="1658">
          <cell r="B1658" t="str">
            <v>191032</v>
          </cell>
          <cell r="C1658" t="str">
            <v>Foresters</v>
          </cell>
          <cell r="D1658">
            <v>0</v>
          </cell>
          <cell r="E1658" t="str">
            <v>Bachelor's degree</v>
          </cell>
          <cell r="F1658" t="str">
            <v>BA+</v>
          </cell>
          <cell r="G1658">
            <v>0</v>
          </cell>
          <cell r="H1658">
            <v>0</v>
          </cell>
          <cell r="I1658">
            <v>0</v>
          </cell>
          <cell r="J1658">
            <v>0</v>
          </cell>
          <cell r="K1658">
            <v>0</v>
          </cell>
          <cell r="L1658">
            <v>5</v>
          </cell>
          <cell r="M1658">
            <v>5</v>
          </cell>
          <cell r="N1658">
            <v>0</v>
          </cell>
          <cell r="O1658">
            <v>1</v>
          </cell>
          <cell r="P1658" t="str">
            <v>Not Licensed</v>
          </cell>
          <cell r="Q1658">
            <v>0</v>
          </cell>
          <cell r="R1658">
            <v>0</v>
          </cell>
        </row>
        <row r="1659">
          <cell r="B1659" t="str">
            <v>191041</v>
          </cell>
          <cell r="C1659" t="str">
            <v>Epidemiologists</v>
          </cell>
          <cell r="D1659">
            <v>0</v>
          </cell>
          <cell r="E1659" t="str">
            <v>Master's degree</v>
          </cell>
          <cell r="F1659" t="str">
            <v>BA+</v>
          </cell>
          <cell r="G1659">
            <v>0</v>
          </cell>
          <cell r="H1659">
            <v>0</v>
          </cell>
          <cell r="I1659">
            <v>0</v>
          </cell>
          <cell r="J1659">
            <v>0</v>
          </cell>
          <cell r="K1659">
            <v>0</v>
          </cell>
          <cell r="L1659">
            <v>0</v>
          </cell>
          <cell r="M1659">
            <v>0</v>
          </cell>
          <cell r="N1659">
            <v>0</v>
          </cell>
          <cell r="O1659">
            <v>2</v>
          </cell>
          <cell r="P1659" t="str">
            <v>Not Licensed</v>
          </cell>
          <cell r="Q1659">
            <v>0</v>
          </cell>
          <cell r="R1659">
            <v>0</v>
          </cell>
        </row>
        <row r="1660">
          <cell r="B1660" t="str">
            <v>191042</v>
          </cell>
          <cell r="C1660" t="str">
            <v>Medical Scientists, Except Epidemiologists</v>
          </cell>
          <cell r="D1660">
            <v>0</v>
          </cell>
          <cell r="E1660" t="str">
            <v>Doctoral or professional degree</v>
          </cell>
          <cell r="F1660" t="str">
            <v>BA+</v>
          </cell>
          <cell r="G1660">
            <v>0</v>
          </cell>
          <cell r="H1660">
            <v>0</v>
          </cell>
          <cell r="I1660">
            <v>537</v>
          </cell>
          <cell r="J1660">
            <v>51</v>
          </cell>
          <cell r="K1660">
            <v>54</v>
          </cell>
          <cell r="L1660">
            <v>73</v>
          </cell>
          <cell r="M1660">
            <v>59</v>
          </cell>
          <cell r="N1660">
            <v>0</v>
          </cell>
          <cell r="O1660">
            <v>28</v>
          </cell>
          <cell r="P1660" t="str">
            <v>Not Licensed</v>
          </cell>
          <cell r="Q1660">
            <v>0</v>
          </cell>
          <cell r="R1660">
            <v>0</v>
          </cell>
        </row>
        <row r="1661">
          <cell r="B1661" t="str">
            <v>192011</v>
          </cell>
          <cell r="C1661" t="str">
            <v>Astronomers</v>
          </cell>
          <cell r="D1661">
            <v>0</v>
          </cell>
          <cell r="E1661">
            <v>0</v>
          </cell>
          <cell r="F1661">
            <v>0</v>
          </cell>
          <cell r="G1661">
            <v>0</v>
          </cell>
          <cell r="H1661">
            <v>0</v>
          </cell>
          <cell r="I1661">
            <v>0</v>
          </cell>
          <cell r="J1661">
            <v>0</v>
          </cell>
          <cell r="K1661">
            <v>0</v>
          </cell>
          <cell r="L1661">
            <v>4</v>
          </cell>
          <cell r="M1661">
            <v>4</v>
          </cell>
          <cell r="N1661">
            <v>0</v>
          </cell>
          <cell r="O1661">
            <v>0</v>
          </cell>
          <cell r="P1661" t="str">
            <v>Not Licensed</v>
          </cell>
          <cell r="Q1661">
            <v>0</v>
          </cell>
          <cell r="R1661">
            <v>0</v>
          </cell>
        </row>
        <row r="1662">
          <cell r="B1662" t="str">
            <v>192012</v>
          </cell>
          <cell r="C1662" t="str">
            <v>Physicists</v>
          </cell>
          <cell r="D1662">
            <v>0</v>
          </cell>
          <cell r="E1662" t="str">
            <v>Doctoral or professional degree</v>
          </cell>
          <cell r="F1662" t="str">
            <v>BA+</v>
          </cell>
          <cell r="G1662">
            <v>0</v>
          </cell>
          <cell r="H1662">
            <v>0</v>
          </cell>
          <cell r="I1662">
            <v>0</v>
          </cell>
          <cell r="J1662">
            <v>0</v>
          </cell>
          <cell r="K1662">
            <v>0</v>
          </cell>
          <cell r="L1662">
            <v>9</v>
          </cell>
          <cell r="M1662">
            <v>9</v>
          </cell>
          <cell r="N1662">
            <v>0</v>
          </cell>
          <cell r="O1662">
            <v>0</v>
          </cell>
          <cell r="P1662" t="str">
            <v>Not Licensed</v>
          </cell>
          <cell r="Q1662">
            <v>0</v>
          </cell>
          <cell r="R1662">
            <v>0</v>
          </cell>
        </row>
        <row r="1663">
          <cell r="B1663" t="str">
            <v>192021</v>
          </cell>
          <cell r="C1663" t="str">
            <v>Atmospheric and Space Scientists</v>
          </cell>
          <cell r="D1663">
            <v>0</v>
          </cell>
          <cell r="E1663" t="str">
            <v>Bachelor's degree</v>
          </cell>
          <cell r="F1663" t="str">
            <v>BA+</v>
          </cell>
          <cell r="G1663">
            <v>0</v>
          </cell>
          <cell r="H1663">
            <v>0</v>
          </cell>
          <cell r="I1663">
            <v>0</v>
          </cell>
          <cell r="J1663">
            <v>0</v>
          </cell>
          <cell r="K1663">
            <v>0</v>
          </cell>
          <cell r="L1663">
            <v>0</v>
          </cell>
          <cell r="M1663">
            <v>0</v>
          </cell>
          <cell r="N1663">
            <v>0</v>
          </cell>
          <cell r="O1663">
            <v>1</v>
          </cell>
          <cell r="P1663" t="str">
            <v>Not Licensed</v>
          </cell>
          <cell r="Q1663">
            <v>0</v>
          </cell>
          <cell r="R1663">
            <v>0</v>
          </cell>
        </row>
        <row r="1664">
          <cell r="B1664" t="str">
            <v>192031</v>
          </cell>
          <cell r="C1664" t="str">
            <v>Chemists</v>
          </cell>
          <cell r="D1664">
            <v>0</v>
          </cell>
          <cell r="E1664" t="str">
            <v>Bachelor's degree</v>
          </cell>
          <cell r="F1664" t="str">
            <v>BA+</v>
          </cell>
          <cell r="G1664">
            <v>76905</v>
          </cell>
          <cell r="H1664">
            <v>4</v>
          </cell>
          <cell r="I1664">
            <v>567</v>
          </cell>
          <cell r="J1664">
            <v>53</v>
          </cell>
          <cell r="K1664">
            <v>65</v>
          </cell>
          <cell r="L1664">
            <v>168</v>
          </cell>
          <cell r="M1664">
            <v>95</v>
          </cell>
          <cell r="N1664">
            <v>0</v>
          </cell>
          <cell r="O1664">
            <v>20</v>
          </cell>
          <cell r="P1664" t="str">
            <v>Not Licensed</v>
          </cell>
          <cell r="Q1664">
            <v>0</v>
          </cell>
          <cell r="R1664">
            <v>0</v>
          </cell>
        </row>
        <row r="1665">
          <cell r="B1665" t="str">
            <v>192032</v>
          </cell>
          <cell r="C1665" t="str">
            <v>Materials Scientists</v>
          </cell>
          <cell r="D1665">
            <v>0</v>
          </cell>
          <cell r="E1665" t="str">
            <v>Bachelor's degree</v>
          </cell>
          <cell r="F1665" t="str">
            <v>BA+</v>
          </cell>
          <cell r="G1665">
            <v>124421</v>
          </cell>
          <cell r="H1665">
            <v>0</v>
          </cell>
          <cell r="I1665">
            <v>0</v>
          </cell>
          <cell r="J1665">
            <v>0</v>
          </cell>
          <cell r="K1665">
            <v>0</v>
          </cell>
          <cell r="L1665">
            <v>7</v>
          </cell>
          <cell r="M1665">
            <v>7</v>
          </cell>
          <cell r="N1665">
            <v>0</v>
          </cell>
          <cell r="O1665">
            <v>0</v>
          </cell>
          <cell r="P1665" t="str">
            <v>Not Licensed</v>
          </cell>
          <cell r="Q1665">
            <v>0</v>
          </cell>
          <cell r="R1665">
            <v>0</v>
          </cell>
        </row>
        <row r="1666">
          <cell r="B1666" t="str">
            <v>192041</v>
          </cell>
          <cell r="C1666" t="str">
            <v>Environmental Scientists and Specialists, Including Health</v>
          </cell>
          <cell r="D1666">
            <v>0</v>
          </cell>
          <cell r="E1666" t="str">
            <v>Bachelor's degree</v>
          </cell>
          <cell r="F1666" t="str">
            <v>BA+</v>
          </cell>
          <cell r="G1666">
            <v>60956</v>
          </cell>
          <cell r="H1666">
            <v>0</v>
          </cell>
          <cell r="I1666">
            <v>0</v>
          </cell>
          <cell r="J1666">
            <v>0</v>
          </cell>
          <cell r="K1666">
            <v>0</v>
          </cell>
          <cell r="L1666">
            <v>19</v>
          </cell>
          <cell r="M1666">
            <v>19</v>
          </cell>
          <cell r="N1666">
            <v>0</v>
          </cell>
          <cell r="O1666">
            <v>7</v>
          </cell>
          <cell r="P1666" t="str">
            <v>Not Licensed</v>
          </cell>
          <cell r="Q1666">
            <v>0</v>
          </cell>
          <cell r="R1666">
            <v>0</v>
          </cell>
        </row>
        <row r="1667">
          <cell r="B1667" t="str">
            <v>192042</v>
          </cell>
          <cell r="C1667" t="str">
            <v>Geoscientists, Except Hydrologists and Geographers</v>
          </cell>
          <cell r="D1667">
            <v>0</v>
          </cell>
          <cell r="E1667" t="str">
            <v>Bachelor's degree</v>
          </cell>
          <cell r="F1667" t="str">
            <v>BA+</v>
          </cell>
          <cell r="G1667">
            <v>0</v>
          </cell>
          <cell r="H1667">
            <v>0</v>
          </cell>
          <cell r="I1667">
            <v>0</v>
          </cell>
          <cell r="J1667">
            <v>0</v>
          </cell>
          <cell r="K1667">
            <v>0</v>
          </cell>
          <cell r="L1667">
            <v>0</v>
          </cell>
          <cell r="M1667">
            <v>0</v>
          </cell>
          <cell r="N1667">
            <v>0</v>
          </cell>
          <cell r="O1667">
            <v>0</v>
          </cell>
          <cell r="P1667" t="str">
            <v>Not Licensed</v>
          </cell>
          <cell r="Q1667">
            <v>0</v>
          </cell>
          <cell r="R1667">
            <v>0</v>
          </cell>
        </row>
        <row r="1668">
          <cell r="B1668" t="str">
            <v>192043</v>
          </cell>
          <cell r="C1668" t="str">
            <v>Hydrologists</v>
          </cell>
          <cell r="D1668">
            <v>0</v>
          </cell>
          <cell r="E1668" t="str">
            <v>Bachelor's degree</v>
          </cell>
          <cell r="F1668" t="str">
            <v>BA+</v>
          </cell>
          <cell r="G1668">
            <v>0</v>
          </cell>
          <cell r="H1668">
            <v>0</v>
          </cell>
          <cell r="I1668">
            <v>0</v>
          </cell>
          <cell r="J1668">
            <v>0</v>
          </cell>
          <cell r="K1668">
            <v>0</v>
          </cell>
          <cell r="L1668">
            <v>0</v>
          </cell>
          <cell r="M1668">
            <v>0</v>
          </cell>
          <cell r="N1668">
            <v>0</v>
          </cell>
          <cell r="O1668">
            <v>0</v>
          </cell>
          <cell r="P1668" t="str">
            <v>Not Licensed</v>
          </cell>
          <cell r="Q1668">
            <v>0</v>
          </cell>
          <cell r="R1668">
            <v>0</v>
          </cell>
        </row>
        <row r="1669">
          <cell r="B1669" t="str">
            <v>193011</v>
          </cell>
          <cell r="C1669" t="str">
            <v>Economists</v>
          </cell>
          <cell r="D1669">
            <v>0</v>
          </cell>
          <cell r="E1669" t="str">
            <v>Master's degree</v>
          </cell>
          <cell r="F1669" t="str">
            <v>BA+</v>
          </cell>
          <cell r="G1669">
            <v>0</v>
          </cell>
          <cell r="H1669">
            <v>0</v>
          </cell>
          <cell r="I1669">
            <v>0</v>
          </cell>
          <cell r="J1669">
            <v>0</v>
          </cell>
          <cell r="K1669">
            <v>0</v>
          </cell>
          <cell r="L1669">
            <v>0</v>
          </cell>
          <cell r="M1669">
            <v>0</v>
          </cell>
          <cell r="N1669">
            <v>0</v>
          </cell>
          <cell r="O1669">
            <v>1</v>
          </cell>
          <cell r="P1669" t="str">
            <v>Not Licensed</v>
          </cell>
          <cell r="Q1669">
            <v>0</v>
          </cell>
          <cell r="R1669">
            <v>0</v>
          </cell>
        </row>
        <row r="1670">
          <cell r="B1670" t="str">
            <v>193022</v>
          </cell>
          <cell r="C1670" t="str">
            <v>Survey Researchers</v>
          </cell>
          <cell r="D1670">
            <v>0</v>
          </cell>
          <cell r="E1670" t="str">
            <v>Master's degree</v>
          </cell>
          <cell r="F1670" t="str">
            <v>BA+</v>
          </cell>
          <cell r="G1670">
            <v>0</v>
          </cell>
          <cell r="H1670">
            <v>0</v>
          </cell>
          <cell r="I1670">
            <v>0</v>
          </cell>
          <cell r="J1670">
            <v>0</v>
          </cell>
          <cell r="K1670">
            <v>0</v>
          </cell>
          <cell r="L1670">
            <v>5</v>
          </cell>
          <cell r="M1670">
            <v>5</v>
          </cell>
          <cell r="N1670">
            <v>0</v>
          </cell>
          <cell r="O1670">
            <v>0</v>
          </cell>
          <cell r="P1670" t="str">
            <v>Not Licensed</v>
          </cell>
          <cell r="Q1670">
            <v>0</v>
          </cell>
          <cell r="R1670">
            <v>0</v>
          </cell>
        </row>
        <row r="1671">
          <cell r="B1671" t="str">
            <v>193031</v>
          </cell>
          <cell r="C1671" t="str">
            <v>Clinical, Counseling, and School Psychologists</v>
          </cell>
          <cell r="D1671">
            <v>0</v>
          </cell>
          <cell r="E1671" t="str">
            <v>Doctoral or professional degree</v>
          </cell>
          <cell r="F1671" t="str">
            <v>BA+</v>
          </cell>
          <cell r="G1671">
            <v>74974</v>
          </cell>
          <cell r="H1671">
            <v>4</v>
          </cell>
          <cell r="I1671">
            <v>617</v>
          </cell>
          <cell r="J1671">
            <v>47</v>
          </cell>
          <cell r="K1671">
            <v>46</v>
          </cell>
          <cell r="L1671">
            <v>105</v>
          </cell>
          <cell r="M1671">
            <v>66</v>
          </cell>
          <cell r="N1671">
            <v>0</v>
          </cell>
          <cell r="O1671">
            <v>24</v>
          </cell>
          <cell r="P1671" t="str">
            <v>Not Licensed</v>
          </cell>
          <cell r="Q1671">
            <v>0</v>
          </cell>
          <cell r="R1671">
            <v>0</v>
          </cell>
        </row>
        <row r="1672">
          <cell r="B1672" t="str">
            <v>193032</v>
          </cell>
          <cell r="C1672" t="str">
            <v>Industrial-Organizational Psychologists</v>
          </cell>
          <cell r="D1672">
            <v>0</v>
          </cell>
          <cell r="E1672" t="str">
            <v>Master's degree</v>
          </cell>
          <cell r="F1672" t="str">
            <v>BA+</v>
          </cell>
          <cell r="G1672">
            <v>0</v>
          </cell>
          <cell r="H1672">
            <v>0</v>
          </cell>
          <cell r="I1672">
            <v>0</v>
          </cell>
          <cell r="J1672">
            <v>0</v>
          </cell>
          <cell r="K1672">
            <v>0</v>
          </cell>
          <cell r="L1672">
            <v>9</v>
          </cell>
          <cell r="M1672">
            <v>9</v>
          </cell>
          <cell r="N1672">
            <v>0</v>
          </cell>
          <cell r="O1672">
            <v>0</v>
          </cell>
          <cell r="P1672" t="str">
            <v>Not Licensed</v>
          </cell>
          <cell r="Q1672">
            <v>0</v>
          </cell>
          <cell r="R1672">
            <v>0</v>
          </cell>
        </row>
        <row r="1673">
          <cell r="B1673" t="str">
            <v>193041</v>
          </cell>
          <cell r="C1673" t="str">
            <v>Sociologists</v>
          </cell>
          <cell r="D1673">
            <v>0</v>
          </cell>
          <cell r="E1673" t="str">
            <v>Master's degree</v>
          </cell>
          <cell r="F1673" t="str">
            <v>BA+</v>
          </cell>
          <cell r="G1673">
            <v>0</v>
          </cell>
          <cell r="H1673">
            <v>0</v>
          </cell>
          <cell r="I1673">
            <v>0</v>
          </cell>
          <cell r="J1673">
            <v>0</v>
          </cell>
          <cell r="K1673">
            <v>0</v>
          </cell>
          <cell r="L1673">
            <v>0</v>
          </cell>
          <cell r="M1673">
            <v>0</v>
          </cell>
          <cell r="N1673">
            <v>0</v>
          </cell>
          <cell r="O1673">
            <v>0</v>
          </cell>
          <cell r="P1673" t="str">
            <v>Not Licensed</v>
          </cell>
          <cell r="Q1673">
            <v>0</v>
          </cell>
          <cell r="R1673">
            <v>0</v>
          </cell>
        </row>
        <row r="1674">
          <cell r="B1674" t="str">
            <v>193051</v>
          </cell>
          <cell r="C1674" t="str">
            <v>Urban and Regional Planners</v>
          </cell>
          <cell r="D1674">
            <v>0</v>
          </cell>
          <cell r="E1674" t="str">
            <v>Master's degree</v>
          </cell>
          <cell r="F1674" t="str">
            <v>BA+</v>
          </cell>
          <cell r="G1674">
            <v>0</v>
          </cell>
          <cell r="H1674">
            <v>0</v>
          </cell>
          <cell r="I1674">
            <v>102</v>
          </cell>
          <cell r="J1674">
            <v>0</v>
          </cell>
          <cell r="K1674">
            <v>8</v>
          </cell>
          <cell r="L1674">
            <v>5</v>
          </cell>
          <cell r="M1674">
            <v>7</v>
          </cell>
          <cell r="N1674">
            <v>0</v>
          </cell>
          <cell r="O1674">
            <v>3</v>
          </cell>
          <cell r="P1674" t="str">
            <v>Not Licensed</v>
          </cell>
          <cell r="Q1674">
            <v>0</v>
          </cell>
          <cell r="R1674">
            <v>0</v>
          </cell>
        </row>
        <row r="1675">
          <cell r="B1675" t="str">
            <v>193091</v>
          </cell>
          <cell r="C1675" t="str">
            <v>Anthropologists and Archeologists</v>
          </cell>
          <cell r="D1675">
            <v>0</v>
          </cell>
          <cell r="E1675" t="str">
            <v>Master's degree</v>
          </cell>
          <cell r="F1675" t="str">
            <v>BA+</v>
          </cell>
          <cell r="G1675">
            <v>0</v>
          </cell>
          <cell r="H1675">
            <v>0</v>
          </cell>
          <cell r="I1675">
            <v>0</v>
          </cell>
          <cell r="J1675">
            <v>0</v>
          </cell>
          <cell r="K1675">
            <v>0</v>
          </cell>
          <cell r="L1675">
            <v>0</v>
          </cell>
          <cell r="M1675">
            <v>0</v>
          </cell>
          <cell r="N1675">
            <v>0</v>
          </cell>
          <cell r="O1675">
            <v>0</v>
          </cell>
          <cell r="P1675" t="str">
            <v>Not Licensed</v>
          </cell>
          <cell r="Q1675">
            <v>0</v>
          </cell>
          <cell r="R1675">
            <v>0</v>
          </cell>
        </row>
        <row r="1676">
          <cell r="B1676" t="str">
            <v>193092</v>
          </cell>
          <cell r="C1676" t="str">
            <v>Geographers</v>
          </cell>
          <cell r="D1676">
            <v>0</v>
          </cell>
          <cell r="E1676">
            <v>0</v>
          </cell>
          <cell r="F1676">
            <v>0</v>
          </cell>
          <cell r="G1676">
            <v>0</v>
          </cell>
          <cell r="H1676">
            <v>0</v>
          </cell>
          <cell r="I1676">
            <v>0</v>
          </cell>
          <cell r="J1676">
            <v>0</v>
          </cell>
          <cell r="K1676">
            <v>0</v>
          </cell>
          <cell r="L1676">
            <v>0</v>
          </cell>
          <cell r="M1676">
            <v>0</v>
          </cell>
          <cell r="N1676">
            <v>0</v>
          </cell>
          <cell r="O1676">
            <v>0</v>
          </cell>
          <cell r="P1676" t="str">
            <v>Not Licensed</v>
          </cell>
          <cell r="Q1676">
            <v>0</v>
          </cell>
          <cell r="R1676">
            <v>0</v>
          </cell>
        </row>
        <row r="1677">
          <cell r="B1677" t="str">
            <v>193093</v>
          </cell>
          <cell r="C1677" t="str">
            <v>Historians</v>
          </cell>
          <cell r="D1677">
            <v>0</v>
          </cell>
          <cell r="E1677" t="str">
            <v>Master's degree</v>
          </cell>
          <cell r="F1677" t="str">
            <v>BA+</v>
          </cell>
          <cell r="G1677">
            <v>0</v>
          </cell>
          <cell r="H1677">
            <v>0</v>
          </cell>
          <cell r="I1677">
            <v>0</v>
          </cell>
          <cell r="J1677">
            <v>0</v>
          </cell>
          <cell r="K1677">
            <v>0</v>
          </cell>
          <cell r="L1677">
            <v>0</v>
          </cell>
          <cell r="M1677">
            <v>0</v>
          </cell>
          <cell r="N1677">
            <v>0</v>
          </cell>
          <cell r="O1677">
            <v>1</v>
          </cell>
          <cell r="P1677" t="str">
            <v>Not Licensed</v>
          </cell>
          <cell r="Q1677">
            <v>0</v>
          </cell>
          <cell r="R1677">
            <v>0</v>
          </cell>
        </row>
        <row r="1678">
          <cell r="B1678" t="str">
            <v>193094</v>
          </cell>
          <cell r="C1678" t="str">
            <v>Political Scientists</v>
          </cell>
          <cell r="D1678">
            <v>0</v>
          </cell>
          <cell r="E1678" t="str">
            <v>Master's degree</v>
          </cell>
          <cell r="F1678" t="str">
            <v>BA+</v>
          </cell>
          <cell r="G1678">
            <v>0</v>
          </cell>
          <cell r="H1678">
            <v>0</v>
          </cell>
          <cell r="I1678">
            <v>0</v>
          </cell>
          <cell r="J1678">
            <v>0</v>
          </cell>
          <cell r="K1678">
            <v>0</v>
          </cell>
          <cell r="L1678">
            <v>16</v>
          </cell>
          <cell r="M1678">
            <v>16</v>
          </cell>
          <cell r="N1678">
            <v>0</v>
          </cell>
          <cell r="O1678">
            <v>2</v>
          </cell>
          <cell r="P1678" t="str">
            <v>Not Licensed</v>
          </cell>
          <cell r="Q1678">
            <v>0</v>
          </cell>
          <cell r="R1678">
            <v>0</v>
          </cell>
        </row>
        <row r="1679">
          <cell r="B1679" t="str">
            <v>194011</v>
          </cell>
          <cell r="C1679" t="str">
            <v>Agricultural and Food Science Technicians</v>
          </cell>
          <cell r="D1679">
            <v>0</v>
          </cell>
          <cell r="E1679" t="str">
            <v>Associate's degree</v>
          </cell>
          <cell r="F1679" t="str">
            <v>Sub-BA</v>
          </cell>
          <cell r="G1679">
            <v>0</v>
          </cell>
          <cell r="H1679">
            <v>0</v>
          </cell>
          <cell r="I1679">
            <v>0</v>
          </cell>
          <cell r="J1679">
            <v>0</v>
          </cell>
          <cell r="K1679">
            <v>0</v>
          </cell>
          <cell r="L1679">
            <v>0</v>
          </cell>
          <cell r="M1679">
            <v>0</v>
          </cell>
          <cell r="N1679">
            <v>0</v>
          </cell>
          <cell r="O1679">
            <v>5</v>
          </cell>
          <cell r="P1679" t="str">
            <v>Not Licensed</v>
          </cell>
          <cell r="Q1679">
            <v>0</v>
          </cell>
          <cell r="R1679">
            <v>0</v>
          </cell>
        </row>
        <row r="1680">
          <cell r="B1680" t="str">
            <v>194021</v>
          </cell>
          <cell r="C1680" t="str">
            <v>Biological Technicians</v>
          </cell>
          <cell r="D1680">
            <v>0</v>
          </cell>
          <cell r="E1680" t="str">
            <v>Bachelor's degree</v>
          </cell>
          <cell r="F1680" t="str">
            <v>BA+</v>
          </cell>
          <cell r="G1680">
            <v>41123</v>
          </cell>
          <cell r="H1680">
            <v>3</v>
          </cell>
          <cell r="I1680">
            <v>289</v>
          </cell>
          <cell r="J1680">
            <v>31</v>
          </cell>
          <cell r="K1680">
            <v>33</v>
          </cell>
          <cell r="L1680">
            <v>14</v>
          </cell>
          <cell r="M1680">
            <v>26</v>
          </cell>
          <cell r="N1680">
            <v>0</v>
          </cell>
          <cell r="O1680">
            <v>31</v>
          </cell>
          <cell r="P1680" t="str">
            <v>Not Licensed</v>
          </cell>
          <cell r="Q1680">
            <v>0</v>
          </cell>
          <cell r="R1680">
            <v>0</v>
          </cell>
        </row>
        <row r="1681">
          <cell r="B1681" t="str">
            <v>194031</v>
          </cell>
          <cell r="C1681" t="str">
            <v>Chemical Technicians</v>
          </cell>
          <cell r="D1681">
            <v>0</v>
          </cell>
          <cell r="E1681" t="str">
            <v>Associate's degree</v>
          </cell>
          <cell r="F1681" t="str">
            <v>Sub-BA</v>
          </cell>
          <cell r="G1681">
            <v>0</v>
          </cell>
          <cell r="H1681">
            <v>0</v>
          </cell>
          <cell r="I1681">
            <v>157</v>
          </cell>
          <cell r="J1681">
            <v>16</v>
          </cell>
          <cell r="K1681">
            <v>16</v>
          </cell>
          <cell r="L1681">
            <v>26</v>
          </cell>
          <cell r="M1681">
            <v>19</v>
          </cell>
          <cell r="N1681">
            <v>0</v>
          </cell>
          <cell r="O1681">
            <v>20</v>
          </cell>
          <cell r="P1681" t="str">
            <v>Not Licensed</v>
          </cell>
          <cell r="Q1681">
            <v>0</v>
          </cell>
          <cell r="R1681">
            <v>0</v>
          </cell>
        </row>
        <row r="1682">
          <cell r="B1682" t="str">
            <v>194041</v>
          </cell>
          <cell r="C1682" t="str">
            <v>Geological and Petroleum Technicians</v>
          </cell>
          <cell r="D1682">
            <v>0</v>
          </cell>
          <cell r="E1682" t="str">
            <v>Associate's degree</v>
          </cell>
          <cell r="F1682" t="str">
            <v>Sub-BA</v>
          </cell>
          <cell r="G1682">
            <v>0</v>
          </cell>
          <cell r="H1682">
            <v>0</v>
          </cell>
          <cell r="I1682">
            <v>0</v>
          </cell>
          <cell r="J1682">
            <v>0</v>
          </cell>
          <cell r="K1682">
            <v>0</v>
          </cell>
          <cell r="L1682">
            <v>8</v>
          </cell>
          <cell r="M1682">
            <v>8</v>
          </cell>
          <cell r="N1682">
            <v>0</v>
          </cell>
          <cell r="O1682">
            <v>1</v>
          </cell>
          <cell r="P1682" t="str">
            <v>Not Licensed</v>
          </cell>
          <cell r="Q1682">
            <v>0</v>
          </cell>
          <cell r="R1682">
            <v>0</v>
          </cell>
        </row>
        <row r="1683">
          <cell r="B1683" t="str">
            <v>194051</v>
          </cell>
          <cell r="C1683" t="str">
            <v>Nuclear Technicians</v>
          </cell>
          <cell r="D1683">
            <v>0</v>
          </cell>
          <cell r="E1683">
            <v>0</v>
          </cell>
          <cell r="F1683">
            <v>0</v>
          </cell>
          <cell r="G1683">
            <v>0</v>
          </cell>
          <cell r="H1683">
            <v>0</v>
          </cell>
          <cell r="I1683">
            <v>0</v>
          </cell>
          <cell r="J1683">
            <v>0</v>
          </cell>
          <cell r="K1683">
            <v>0</v>
          </cell>
          <cell r="L1683">
            <v>0</v>
          </cell>
          <cell r="M1683">
            <v>0</v>
          </cell>
          <cell r="N1683">
            <v>0</v>
          </cell>
          <cell r="O1683">
            <v>0</v>
          </cell>
          <cell r="P1683" t="str">
            <v>Not Licensed</v>
          </cell>
          <cell r="Q1683">
            <v>0</v>
          </cell>
          <cell r="R1683">
            <v>0</v>
          </cell>
        </row>
        <row r="1684">
          <cell r="B1684" t="str">
            <v>194061</v>
          </cell>
          <cell r="C1684" t="str">
            <v>Social Science Research Assistants</v>
          </cell>
          <cell r="D1684">
            <v>0</v>
          </cell>
          <cell r="E1684" t="str">
            <v>Bachelor's degree</v>
          </cell>
          <cell r="F1684" t="str">
            <v>BA+</v>
          </cell>
          <cell r="G1684">
            <v>0</v>
          </cell>
          <cell r="H1684">
            <v>0</v>
          </cell>
          <cell r="I1684">
            <v>0</v>
          </cell>
          <cell r="J1684">
            <v>0</v>
          </cell>
          <cell r="K1684">
            <v>0</v>
          </cell>
          <cell r="L1684">
            <v>0</v>
          </cell>
          <cell r="M1684">
            <v>0</v>
          </cell>
          <cell r="N1684">
            <v>0</v>
          </cell>
          <cell r="O1684">
            <v>8</v>
          </cell>
          <cell r="P1684" t="str">
            <v>Not Licensed</v>
          </cell>
          <cell r="Q1684">
            <v>0</v>
          </cell>
          <cell r="R1684">
            <v>0</v>
          </cell>
        </row>
        <row r="1685">
          <cell r="B1685" t="str">
            <v>194091</v>
          </cell>
          <cell r="C1685" t="str">
            <v>Environmental Science and Protection Technicians, Including Health</v>
          </cell>
          <cell r="D1685">
            <v>0</v>
          </cell>
          <cell r="E1685" t="str">
            <v>Associate's degree</v>
          </cell>
          <cell r="F1685" t="str">
            <v>Sub-BA</v>
          </cell>
          <cell r="G1685">
            <v>0</v>
          </cell>
          <cell r="H1685">
            <v>0</v>
          </cell>
          <cell r="I1685">
            <v>0</v>
          </cell>
          <cell r="J1685">
            <v>0</v>
          </cell>
          <cell r="K1685">
            <v>0</v>
          </cell>
          <cell r="L1685">
            <v>18</v>
          </cell>
          <cell r="M1685">
            <v>18</v>
          </cell>
          <cell r="N1685">
            <v>0</v>
          </cell>
          <cell r="O1685">
            <v>7</v>
          </cell>
          <cell r="P1685" t="str">
            <v>Licensed</v>
          </cell>
          <cell r="Q1685">
            <v>52</v>
          </cell>
          <cell r="R1685">
            <v>316</v>
          </cell>
        </row>
        <row r="1686">
          <cell r="B1686" t="str">
            <v>194092</v>
          </cell>
          <cell r="C1686" t="str">
            <v>Forensic Science Technicians</v>
          </cell>
          <cell r="D1686">
            <v>0</v>
          </cell>
          <cell r="E1686" t="str">
            <v>Bachelor's degree</v>
          </cell>
          <cell r="F1686" t="str">
            <v>BA+</v>
          </cell>
          <cell r="G1686">
            <v>60500</v>
          </cell>
          <cell r="H1686">
            <v>0</v>
          </cell>
          <cell r="I1686">
            <v>0</v>
          </cell>
          <cell r="J1686">
            <v>0</v>
          </cell>
          <cell r="K1686">
            <v>0</v>
          </cell>
          <cell r="L1686">
            <v>0</v>
          </cell>
          <cell r="M1686">
            <v>0</v>
          </cell>
          <cell r="N1686">
            <v>0</v>
          </cell>
          <cell r="O1686">
            <v>1</v>
          </cell>
          <cell r="P1686" t="str">
            <v>Not Licensed</v>
          </cell>
          <cell r="Q1686">
            <v>0</v>
          </cell>
          <cell r="R1686">
            <v>0</v>
          </cell>
        </row>
        <row r="1687">
          <cell r="B1687" t="str">
            <v>194093</v>
          </cell>
          <cell r="C1687" t="str">
            <v>Forest and Conservation Technicians</v>
          </cell>
          <cell r="D1687">
            <v>0</v>
          </cell>
          <cell r="E1687" t="str">
            <v>Associate's degree</v>
          </cell>
          <cell r="F1687" t="str">
            <v>Sub-BA</v>
          </cell>
          <cell r="G1687">
            <v>0</v>
          </cell>
          <cell r="H1687">
            <v>0</v>
          </cell>
          <cell r="I1687">
            <v>0</v>
          </cell>
          <cell r="J1687">
            <v>0</v>
          </cell>
          <cell r="K1687">
            <v>0</v>
          </cell>
          <cell r="L1687">
            <v>0</v>
          </cell>
          <cell r="M1687">
            <v>0</v>
          </cell>
          <cell r="N1687">
            <v>0</v>
          </cell>
          <cell r="O1687">
            <v>11</v>
          </cell>
          <cell r="P1687" t="str">
            <v>Not Licensed</v>
          </cell>
          <cell r="Q1687">
            <v>0</v>
          </cell>
          <cell r="R1687">
            <v>0</v>
          </cell>
        </row>
        <row r="1688">
          <cell r="B1688" t="str">
            <v>211011</v>
          </cell>
          <cell r="C1688" t="str">
            <v>Substance Abuse and Behavioral Disorder Counselors</v>
          </cell>
          <cell r="D1688">
            <v>0</v>
          </cell>
          <cell r="E1688" t="str">
            <v>Bachelor's degree</v>
          </cell>
          <cell r="F1688" t="str">
            <v>BA+</v>
          </cell>
          <cell r="G1688">
            <v>0</v>
          </cell>
          <cell r="H1688">
            <v>0</v>
          </cell>
          <cell r="I1688">
            <v>893</v>
          </cell>
          <cell r="J1688">
            <v>106</v>
          </cell>
          <cell r="K1688">
            <v>113</v>
          </cell>
          <cell r="L1688">
            <v>98</v>
          </cell>
          <cell r="M1688">
            <v>106</v>
          </cell>
          <cell r="N1688">
            <v>0</v>
          </cell>
          <cell r="O1688">
            <v>21</v>
          </cell>
          <cell r="P1688" t="str">
            <v>Licensed</v>
          </cell>
          <cell r="Q1688">
            <v>407</v>
          </cell>
          <cell r="R1688" t="str">
            <v xml:space="preserve"> 2,083</v>
          </cell>
        </row>
        <row r="1689">
          <cell r="B1689" t="str">
            <v>211012</v>
          </cell>
          <cell r="C1689" t="str">
            <v>Educational, Guidance, School, and Vocational Counselors</v>
          </cell>
          <cell r="D1689">
            <v>0</v>
          </cell>
          <cell r="E1689" t="str">
            <v>Master's degree</v>
          </cell>
          <cell r="F1689" t="str">
            <v>BA+</v>
          </cell>
          <cell r="G1689">
            <v>63415</v>
          </cell>
          <cell r="H1689">
            <v>4</v>
          </cell>
          <cell r="I1689">
            <v>862</v>
          </cell>
          <cell r="J1689">
            <v>101</v>
          </cell>
          <cell r="K1689">
            <v>99</v>
          </cell>
          <cell r="L1689">
            <v>472</v>
          </cell>
          <cell r="M1689">
            <v>224</v>
          </cell>
          <cell r="N1689">
            <v>0</v>
          </cell>
          <cell r="O1689">
            <v>29</v>
          </cell>
          <cell r="P1689" t="str">
            <v>Licensed</v>
          </cell>
          <cell r="Q1689">
            <v>44</v>
          </cell>
          <cell r="R1689">
            <v>319</v>
          </cell>
        </row>
        <row r="1690">
          <cell r="B1690" t="str">
            <v>211013</v>
          </cell>
          <cell r="C1690" t="str">
            <v>Marriage and Family Therapists</v>
          </cell>
          <cell r="D1690">
            <v>0</v>
          </cell>
          <cell r="E1690" t="str">
            <v>Master's degree</v>
          </cell>
          <cell r="F1690" t="str">
            <v>BA+</v>
          </cell>
          <cell r="G1690">
            <v>0</v>
          </cell>
          <cell r="H1690">
            <v>0</v>
          </cell>
          <cell r="I1690">
            <v>0</v>
          </cell>
          <cell r="J1690">
            <v>0</v>
          </cell>
          <cell r="K1690">
            <v>0</v>
          </cell>
          <cell r="L1690">
            <v>115</v>
          </cell>
          <cell r="M1690">
            <v>115</v>
          </cell>
          <cell r="N1690">
            <v>0</v>
          </cell>
          <cell r="O1690">
            <v>2</v>
          </cell>
          <cell r="P1690" t="str">
            <v>Licensed</v>
          </cell>
          <cell r="Q1690">
            <v>61</v>
          </cell>
          <cell r="R1690">
            <v>618</v>
          </cell>
        </row>
        <row r="1691">
          <cell r="B1691" t="str">
            <v>211014</v>
          </cell>
          <cell r="C1691" t="str">
            <v>Mental Health Counselors</v>
          </cell>
          <cell r="D1691">
            <v>0</v>
          </cell>
          <cell r="E1691" t="str">
            <v>Master's degree</v>
          </cell>
          <cell r="F1691" t="str">
            <v>BA+</v>
          </cell>
          <cell r="G1691">
            <v>0</v>
          </cell>
          <cell r="H1691">
            <v>0</v>
          </cell>
          <cell r="I1691">
            <v>1639</v>
          </cell>
          <cell r="J1691">
            <v>187</v>
          </cell>
          <cell r="K1691">
            <v>197</v>
          </cell>
          <cell r="L1691">
            <v>491</v>
          </cell>
          <cell r="M1691">
            <v>292</v>
          </cell>
          <cell r="N1691">
            <v>0</v>
          </cell>
          <cell r="O1691">
            <v>36</v>
          </cell>
          <cell r="P1691" t="str">
            <v>Licensed</v>
          </cell>
          <cell r="Q1691">
            <v>907</v>
          </cell>
          <cell r="R1691" t="str">
            <v xml:space="preserve"> 6,449</v>
          </cell>
        </row>
        <row r="1692">
          <cell r="B1692" t="str">
            <v>211015</v>
          </cell>
          <cell r="C1692" t="str">
            <v>Rehabilitation Counselors</v>
          </cell>
          <cell r="D1692">
            <v>0</v>
          </cell>
          <cell r="E1692" t="str">
            <v>Master's degree</v>
          </cell>
          <cell r="F1692" t="str">
            <v>BA+</v>
          </cell>
          <cell r="G1692">
            <v>39784</v>
          </cell>
          <cell r="H1692">
            <v>3</v>
          </cell>
          <cell r="I1692">
            <v>1353</v>
          </cell>
          <cell r="J1692">
            <v>144</v>
          </cell>
          <cell r="K1692">
            <v>159</v>
          </cell>
          <cell r="L1692">
            <v>11</v>
          </cell>
          <cell r="M1692">
            <v>105</v>
          </cell>
          <cell r="N1692">
            <v>0</v>
          </cell>
          <cell r="O1692">
            <v>14</v>
          </cell>
          <cell r="P1692" t="str">
            <v>Licensed</v>
          </cell>
          <cell r="Q1692">
            <v>31</v>
          </cell>
          <cell r="R1692">
            <v>212</v>
          </cell>
        </row>
        <row r="1693">
          <cell r="B1693" t="str">
            <v>211021</v>
          </cell>
          <cell r="C1693" t="str">
            <v>Child, Family, and School Social Workers</v>
          </cell>
          <cell r="D1693">
            <v>0</v>
          </cell>
          <cell r="E1693" t="str">
            <v>Bachelor's degree</v>
          </cell>
          <cell r="F1693" t="str">
            <v>BA+</v>
          </cell>
          <cell r="G1693">
            <v>41005</v>
          </cell>
          <cell r="H1693">
            <v>4</v>
          </cell>
          <cell r="I1693">
            <v>1339</v>
          </cell>
          <cell r="J1693">
            <v>145</v>
          </cell>
          <cell r="K1693">
            <v>161</v>
          </cell>
          <cell r="L1693">
            <v>49</v>
          </cell>
          <cell r="M1693">
            <v>118</v>
          </cell>
          <cell r="N1693">
            <v>0</v>
          </cell>
          <cell r="O1693">
            <v>29</v>
          </cell>
          <cell r="P1693" t="str">
            <v>Licensed</v>
          </cell>
          <cell r="Q1693">
            <v>941</v>
          </cell>
          <cell r="R1693" t="str">
            <v xml:space="preserve"> 5,458</v>
          </cell>
        </row>
        <row r="1694">
          <cell r="B1694" t="str">
            <v>211022</v>
          </cell>
          <cell r="C1694" t="str">
            <v>Healthcare Social Workers</v>
          </cell>
          <cell r="D1694">
            <v>0</v>
          </cell>
          <cell r="E1694" t="str">
            <v>Master's degree</v>
          </cell>
          <cell r="F1694" t="str">
            <v>BA+</v>
          </cell>
          <cell r="G1694">
            <v>64782</v>
          </cell>
          <cell r="H1694">
            <v>5</v>
          </cell>
          <cell r="I1694">
            <v>1498</v>
          </cell>
          <cell r="J1694">
            <v>158</v>
          </cell>
          <cell r="K1694">
            <v>170</v>
          </cell>
          <cell r="L1694">
            <v>112</v>
          </cell>
          <cell r="M1694">
            <v>147</v>
          </cell>
          <cell r="N1694">
            <v>0</v>
          </cell>
          <cell r="O1694">
            <v>15</v>
          </cell>
          <cell r="P1694" t="str">
            <v>Licensed</v>
          </cell>
          <cell r="Q1694">
            <v>504</v>
          </cell>
          <cell r="R1694" t="str">
            <v xml:space="preserve"> 5,211</v>
          </cell>
        </row>
        <row r="1695">
          <cell r="B1695" t="str">
            <v>211023</v>
          </cell>
          <cell r="C1695" t="str">
            <v>Mental Health and Substance Abuse Social Workers</v>
          </cell>
          <cell r="D1695">
            <v>0</v>
          </cell>
          <cell r="E1695" t="str">
            <v>Bachelor's degree</v>
          </cell>
          <cell r="F1695" t="str">
            <v>BA+</v>
          </cell>
          <cell r="G1695">
            <v>41589</v>
          </cell>
          <cell r="H1695">
            <v>4</v>
          </cell>
          <cell r="I1695">
            <v>947</v>
          </cell>
          <cell r="J1695">
            <v>107</v>
          </cell>
          <cell r="K1695">
            <v>113</v>
          </cell>
          <cell r="L1695">
            <v>69</v>
          </cell>
          <cell r="M1695">
            <v>96</v>
          </cell>
          <cell r="N1695">
            <v>0</v>
          </cell>
          <cell r="O1695">
            <v>54</v>
          </cell>
          <cell r="P1695" t="str">
            <v>Licensed</v>
          </cell>
          <cell r="Q1695">
            <v>993</v>
          </cell>
          <cell r="R1695" t="str">
            <v xml:space="preserve"> 12,706</v>
          </cell>
        </row>
        <row r="1696">
          <cell r="B1696" t="str">
            <v>211091</v>
          </cell>
          <cell r="C1696" t="str">
            <v>Health Educators</v>
          </cell>
          <cell r="D1696">
            <v>0</v>
          </cell>
          <cell r="E1696" t="str">
            <v>Bachelor's degree</v>
          </cell>
          <cell r="F1696" t="str">
            <v>BA+</v>
          </cell>
          <cell r="G1696">
            <v>42364</v>
          </cell>
          <cell r="H1696">
            <v>0</v>
          </cell>
          <cell r="I1696">
            <v>0</v>
          </cell>
          <cell r="J1696">
            <v>0</v>
          </cell>
          <cell r="K1696">
            <v>0</v>
          </cell>
          <cell r="L1696">
            <v>72</v>
          </cell>
          <cell r="M1696">
            <v>72</v>
          </cell>
          <cell r="N1696">
            <v>0</v>
          </cell>
          <cell r="O1696">
            <v>2</v>
          </cell>
          <cell r="P1696" t="str">
            <v>Not Licensed</v>
          </cell>
          <cell r="Q1696">
            <v>0</v>
          </cell>
          <cell r="R1696">
            <v>0</v>
          </cell>
        </row>
        <row r="1697">
          <cell r="B1697" t="str">
            <v>211092</v>
          </cell>
          <cell r="C1697" t="str">
            <v>Probation Officers and Correctional Treatment Specialists</v>
          </cell>
          <cell r="D1697">
            <v>0</v>
          </cell>
          <cell r="E1697" t="str">
            <v>Bachelor's degree</v>
          </cell>
          <cell r="F1697" t="str">
            <v>BA+</v>
          </cell>
          <cell r="G1697">
            <v>0</v>
          </cell>
          <cell r="H1697">
            <v>0</v>
          </cell>
          <cell r="I1697">
            <v>0</v>
          </cell>
          <cell r="J1697">
            <v>0</v>
          </cell>
          <cell r="K1697">
            <v>0</v>
          </cell>
          <cell r="L1697">
            <v>6</v>
          </cell>
          <cell r="M1697">
            <v>6</v>
          </cell>
          <cell r="N1697">
            <v>0</v>
          </cell>
          <cell r="O1697">
            <v>1</v>
          </cell>
          <cell r="P1697" t="str">
            <v>Not Licensed</v>
          </cell>
          <cell r="Q1697">
            <v>0</v>
          </cell>
          <cell r="R1697">
            <v>0</v>
          </cell>
        </row>
        <row r="1698">
          <cell r="B1698" t="str">
            <v>211093</v>
          </cell>
          <cell r="C1698" t="str">
            <v>Social and Human Service Assistants</v>
          </cell>
          <cell r="D1698">
            <v>0</v>
          </cell>
          <cell r="E1698" t="str">
            <v>High school diploma or equivalent</v>
          </cell>
          <cell r="F1698" t="str">
            <v>HS and Below</v>
          </cell>
          <cell r="G1698">
            <v>31037</v>
          </cell>
          <cell r="H1698">
            <v>2</v>
          </cell>
          <cell r="I1698">
            <v>1938</v>
          </cell>
          <cell r="J1698">
            <v>235</v>
          </cell>
          <cell r="K1698">
            <v>261</v>
          </cell>
          <cell r="L1698">
            <v>178</v>
          </cell>
          <cell r="M1698">
            <v>225</v>
          </cell>
          <cell r="N1698">
            <v>0</v>
          </cell>
          <cell r="O1698">
            <v>116</v>
          </cell>
          <cell r="P1698" t="str">
            <v>Not Licensed</v>
          </cell>
          <cell r="Q1698">
            <v>0</v>
          </cell>
          <cell r="R1698">
            <v>0</v>
          </cell>
        </row>
        <row r="1699">
          <cell r="B1699" t="str">
            <v>211094</v>
          </cell>
          <cell r="C1699" t="str">
            <v>Community Health Workers</v>
          </cell>
          <cell r="D1699">
            <v>0</v>
          </cell>
          <cell r="E1699" t="str">
            <v>High school diploma or equivalent</v>
          </cell>
          <cell r="F1699" t="str">
            <v>HS and Below</v>
          </cell>
          <cell r="G1699">
            <v>0</v>
          </cell>
          <cell r="H1699">
            <v>0</v>
          </cell>
          <cell r="I1699">
            <v>281</v>
          </cell>
          <cell r="J1699">
            <v>35</v>
          </cell>
          <cell r="K1699">
            <v>38</v>
          </cell>
          <cell r="L1699">
            <v>12</v>
          </cell>
          <cell r="M1699">
            <v>28</v>
          </cell>
          <cell r="N1699">
            <v>0</v>
          </cell>
          <cell r="O1699">
            <v>2</v>
          </cell>
          <cell r="P1699" t="str">
            <v>Not Licensed</v>
          </cell>
          <cell r="Q1699">
            <v>0</v>
          </cell>
          <cell r="R1699">
            <v>0</v>
          </cell>
        </row>
        <row r="1700">
          <cell r="B1700" t="str">
            <v>212011</v>
          </cell>
          <cell r="C1700" t="str">
            <v>Clergy</v>
          </cell>
          <cell r="D1700">
            <v>0</v>
          </cell>
          <cell r="E1700" t="str">
            <v>Bachelor's degree</v>
          </cell>
          <cell r="F1700" t="str">
            <v>BA+</v>
          </cell>
          <cell r="G1700">
            <v>0</v>
          </cell>
          <cell r="H1700">
            <v>0</v>
          </cell>
          <cell r="I1700">
            <v>0</v>
          </cell>
          <cell r="J1700">
            <v>0</v>
          </cell>
          <cell r="K1700">
            <v>0</v>
          </cell>
          <cell r="L1700">
            <v>13</v>
          </cell>
          <cell r="M1700">
            <v>13</v>
          </cell>
          <cell r="N1700">
            <v>0</v>
          </cell>
          <cell r="O1700">
            <v>1</v>
          </cell>
          <cell r="P1700" t="str">
            <v>Not Licensed</v>
          </cell>
          <cell r="Q1700">
            <v>0</v>
          </cell>
          <cell r="R1700">
            <v>0</v>
          </cell>
        </row>
        <row r="1701">
          <cell r="B1701" t="str">
            <v>212021</v>
          </cell>
          <cell r="C1701" t="str">
            <v>Directors, Religious Activities and Education</v>
          </cell>
          <cell r="D1701">
            <v>0</v>
          </cell>
          <cell r="E1701" t="str">
            <v>Bachelor's degree</v>
          </cell>
          <cell r="F1701" t="str">
            <v>BA+</v>
          </cell>
          <cell r="G1701">
            <v>0</v>
          </cell>
          <cell r="H1701">
            <v>0</v>
          </cell>
          <cell r="I1701">
            <v>0</v>
          </cell>
          <cell r="J1701">
            <v>0</v>
          </cell>
          <cell r="K1701">
            <v>0</v>
          </cell>
          <cell r="L1701">
            <v>10</v>
          </cell>
          <cell r="M1701">
            <v>10</v>
          </cell>
          <cell r="N1701">
            <v>0</v>
          </cell>
          <cell r="O1701">
            <v>3</v>
          </cell>
          <cell r="P1701" t="str">
            <v>Not Licensed</v>
          </cell>
          <cell r="Q1701">
            <v>0</v>
          </cell>
          <cell r="R1701">
            <v>0</v>
          </cell>
        </row>
        <row r="1702">
          <cell r="B1702" t="str">
            <v>231011</v>
          </cell>
          <cell r="C1702" t="str">
            <v>Lawyers</v>
          </cell>
          <cell r="D1702">
            <v>0</v>
          </cell>
          <cell r="E1702" t="str">
            <v>Doctoral or professional degree</v>
          </cell>
          <cell r="F1702" t="str">
            <v>BA+</v>
          </cell>
          <cell r="G1702">
            <v>86974</v>
          </cell>
          <cell r="H1702">
            <v>5</v>
          </cell>
          <cell r="I1702">
            <v>986</v>
          </cell>
          <cell r="J1702">
            <v>45</v>
          </cell>
          <cell r="K1702">
            <v>54</v>
          </cell>
          <cell r="L1702">
            <v>158</v>
          </cell>
          <cell r="M1702">
            <v>86</v>
          </cell>
          <cell r="N1702">
            <v>0</v>
          </cell>
          <cell r="O1702">
            <v>20</v>
          </cell>
          <cell r="P1702" t="str">
            <v>Not Licensed</v>
          </cell>
          <cell r="Q1702">
            <v>0</v>
          </cell>
          <cell r="R1702">
            <v>0</v>
          </cell>
        </row>
        <row r="1703">
          <cell r="B1703" t="str">
            <v>231012</v>
          </cell>
          <cell r="C1703" t="str">
            <v>Judicial Law Clerks</v>
          </cell>
          <cell r="D1703">
            <v>0</v>
          </cell>
          <cell r="E1703">
            <v>0</v>
          </cell>
          <cell r="F1703">
            <v>0</v>
          </cell>
          <cell r="G1703">
            <v>0</v>
          </cell>
          <cell r="H1703">
            <v>0</v>
          </cell>
          <cell r="I1703">
            <v>0</v>
          </cell>
          <cell r="J1703">
            <v>0</v>
          </cell>
          <cell r="K1703">
            <v>0</v>
          </cell>
          <cell r="L1703">
            <v>5</v>
          </cell>
          <cell r="M1703">
            <v>5</v>
          </cell>
          <cell r="N1703">
            <v>0</v>
          </cell>
          <cell r="O1703">
            <v>0</v>
          </cell>
          <cell r="P1703" t="str">
            <v>Not Licensed</v>
          </cell>
          <cell r="Q1703">
            <v>0</v>
          </cell>
          <cell r="R1703">
            <v>0</v>
          </cell>
        </row>
        <row r="1704">
          <cell r="B1704" t="str">
            <v>231021</v>
          </cell>
          <cell r="C1704" t="str">
            <v>Administrative Law Judges, Adjudicators, and Hearing Officers</v>
          </cell>
          <cell r="D1704">
            <v>0</v>
          </cell>
          <cell r="E1704" t="str">
            <v>Doctoral or professional degree</v>
          </cell>
          <cell r="F1704" t="str">
            <v>BA+</v>
          </cell>
          <cell r="G1704">
            <v>0</v>
          </cell>
          <cell r="H1704">
            <v>0</v>
          </cell>
          <cell r="I1704">
            <v>0</v>
          </cell>
          <cell r="J1704">
            <v>0</v>
          </cell>
          <cell r="K1704">
            <v>0</v>
          </cell>
          <cell r="L1704">
            <v>0</v>
          </cell>
          <cell r="M1704">
            <v>0</v>
          </cell>
          <cell r="N1704">
            <v>0</v>
          </cell>
          <cell r="O1704">
            <v>1</v>
          </cell>
          <cell r="P1704" t="str">
            <v>Not Licensed</v>
          </cell>
          <cell r="Q1704">
            <v>0</v>
          </cell>
          <cell r="R1704">
            <v>0</v>
          </cell>
        </row>
        <row r="1705">
          <cell r="B1705" t="str">
            <v>231022</v>
          </cell>
          <cell r="C1705" t="str">
            <v>Arbitrators, Mediators, and Conciliators</v>
          </cell>
          <cell r="D1705">
            <v>0</v>
          </cell>
          <cell r="E1705" t="str">
            <v>Bachelor's degree</v>
          </cell>
          <cell r="F1705" t="str">
            <v>BA+</v>
          </cell>
          <cell r="G1705">
            <v>45962</v>
          </cell>
          <cell r="H1705">
            <v>0</v>
          </cell>
          <cell r="I1705">
            <v>0</v>
          </cell>
          <cell r="J1705">
            <v>0</v>
          </cell>
          <cell r="K1705">
            <v>0</v>
          </cell>
          <cell r="L1705">
            <v>0</v>
          </cell>
          <cell r="M1705">
            <v>0</v>
          </cell>
          <cell r="N1705">
            <v>0</v>
          </cell>
          <cell r="O1705">
            <v>2</v>
          </cell>
          <cell r="P1705" t="str">
            <v>Not Licensed</v>
          </cell>
          <cell r="Q1705">
            <v>0</v>
          </cell>
          <cell r="R1705">
            <v>0</v>
          </cell>
        </row>
        <row r="1706">
          <cell r="B1706" t="str">
            <v>231023</v>
          </cell>
          <cell r="C1706" t="str">
            <v>Judges, Magistrate Judges, and Magistrates</v>
          </cell>
          <cell r="D1706">
            <v>0</v>
          </cell>
          <cell r="E1706">
            <v>0</v>
          </cell>
          <cell r="F1706">
            <v>0</v>
          </cell>
          <cell r="G1706">
            <v>0</v>
          </cell>
          <cell r="H1706">
            <v>0</v>
          </cell>
          <cell r="I1706">
            <v>0</v>
          </cell>
          <cell r="J1706">
            <v>0</v>
          </cell>
          <cell r="K1706">
            <v>0</v>
          </cell>
          <cell r="L1706">
            <v>0</v>
          </cell>
          <cell r="M1706">
            <v>0</v>
          </cell>
          <cell r="N1706">
            <v>0</v>
          </cell>
          <cell r="O1706">
            <v>0</v>
          </cell>
          <cell r="P1706" t="str">
            <v>Not Licensed</v>
          </cell>
          <cell r="Q1706">
            <v>0</v>
          </cell>
          <cell r="R1706">
            <v>0</v>
          </cell>
        </row>
        <row r="1707">
          <cell r="B1707" t="str">
            <v>232011</v>
          </cell>
          <cell r="C1707" t="str">
            <v>Paralegals and Legal Assistants</v>
          </cell>
          <cell r="D1707">
            <v>0</v>
          </cell>
          <cell r="E1707" t="str">
            <v>Associate's degree</v>
          </cell>
          <cell r="F1707" t="str">
            <v>Sub-BA</v>
          </cell>
          <cell r="G1707">
            <v>0</v>
          </cell>
          <cell r="H1707">
            <v>0</v>
          </cell>
          <cell r="I1707">
            <v>417</v>
          </cell>
          <cell r="J1707">
            <v>45</v>
          </cell>
          <cell r="K1707">
            <v>49</v>
          </cell>
          <cell r="L1707">
            <v>89</v>
          </cell>
          <cell r="M1707">
            <v>61</v>
          </cell>
          <cell r="N1707">
            <v>0</v>
          </cell>
          <cell r="O1707">
            <v>38</v>
          </cell>
          <cell r="P1707" t="str">
            <v>Not Licensed</v>
          </cell>
          <cell r="Q1707">
            <v>0</v>
          </cell>
          <cell r="R1707">
            <v>0</v>
          </cell>
        </row>
        <row r="1708">
          <cell r="B1708" t="str">
            <v>232091</v>
          </cell>
          <cell r="C1708" t="str">
            <v>Court Reporters</v>
          </cell>
          <cell r="D1708">
            <v>0</v>
          </cell>
          <cell r="E1708" t="str">
            <v>Postsecondary non-degree award</v>
          </cell>
          <cell r="F1708" t="str">
            <v>Sub-BA</v>
          </cell>
          <cell r="G1708">
            <v>0</v>
          </cell>
          <cell r="H1708">
            <v>0</v>
          </cell>
          <cell r="I1708">
            <v>0</v>
          </cell>
          <cell r="J1708">
            <v>0</v>
          </cell>
          <cell r="K1708">
            <v>0</v>
          </cell>
          <cell r="L1708">
            <v>0</v>
          </cell>
          <cell r="M1708">
            <v>0</v>
          </cell>
          <cell r="N1708">
            <v>0</v>
          </cell>
          <cell r="O1708">
            <v>1</v>
          </cell>
          <cell r="P1708" t="str">
            <v>Not Licensed</v>
          </cell>
          <cell r="Q1708">
            <v>0</v>
          </cell>
          <cell r="R1708">
            <v>0</v>
          </cell>
        </row>
        <row r="1709">
          <cell r="B1709" t="str">
            <v>232093</v>
          </cell>
          <cell r="C1709" t="str">
            <v>Title Examiners, Abstractors, and Searchers</v>
          </cell>
          <cell r="D1709">
            <v>0</v>
          </cell>
          <cell r="E1709" t="str">
            <v>High school diploma or equivalent</v>
          </cell>
          <cell r="F1709" t="str">
            <v>HS and Below</v>
          </cell>
          <cell r="G1709">
            <v>0</v>
          </cell>
          <cell r="H1709">
            <v>0</v>
          </cell>
          <cell r="I1709">
            <v>0</v>
          </cell>
          <cell r="J1709">
            <v>0</v>
          </cell>
          <cell r="K1709">
            <v>0</v>
          </cell>
          <cell r="L1709">
            <v>0</v>
          </cell>
          <cell r="M1709">
            <v>0</v>
          </cell>
          <cell r="N1709">
            <v>0</v>
          </cell>
          <cell r="O1709">
            <v>1</v>
          </cell>
          <cell r="P1709" t="str">
            <v>Not Licensed</v>
          </cell>
          <cell r="Q1709">
            <v>0</v>
          </cell>
          <cell r="R1709">
            <v>0</v>
          </cell>
        </row>
        <row r="1710">
          <cell r="B1710" t="str">
            <v>251011</v>
          </cell>
          <cell r="C1710" t="str">
            <v>Business Teachers, Postsecondary</v>
          </cell>
          <cell r="D1710">
            <v>0</v>
          </cell>
          <cell r="E1710" t="str">
            <v>Doctoral or professional degree</v>
          </cell>
          <cell r="F1710" t="str">
            <v>BA+</v>
          </cell>
          <cell r="G1710">
            <v>0</v>
          </cell>
          <cell r="H1710">
            <v>0</v>
          </cell>
          <cell r="I1710">
            <v>182</v>
          </cell>
          <cell r="J1710">
            <v>19</v>
          </cell>
          <cell r="K1710">
            <v>17</v>
          </cell>
          <cell r="L1710">
            <v>25</v>
          </cell>
          <cell r="M1710">
            <v>20</v>
          </cell>
          <cell r="N1710">
            <v>0</v>
          </cell>
          <cell r="O1710">
            <v>6</v>
          </cell>
          <cell r="P1710" t="str">
            <v>Not Licensed</v>
          </cell>
          <cell r="Q1710">
            <v>0</v>
          </cell>
          <cell r="R1710">
            <v>0</v>
          </cell>
        </row>
        <row r="1711">
          <cell r="B1711" t="str">
            <v>251021</v>
          </cell>
          <cell r="C1711" t="str">
            <v>Computer Science Teachers, Postsecondary</v>
          </cell>
          <cell r="D1711">
            <v>0</v>
          </cell>
          <cell r="E1711" t="str">
            <v>Doctoral or professional degree</v>
          </cell>
          <cell r="F1711" t="str">
            <v>BA+</v>
          </cell>
          <cell r="G1711">
            <v>0</v>
          </cell>
          <cell r="H1711">
            <v>0</v>
          </cell>
          <cell r="I1711">
            <v>135</v>
          </cell>
          <cell r="J1711">
            <v>12</v>
          </cell>
          <cell r="K1711">
            <v>12</v>
          </cell>
          <cell r="L1711">
            <v>14</v>
          </cell>
          <cell r="M1711">
            <v>13</v>
          </cell>
          <cell r="N1711">
            <v>0</v>
          </cell>
          <cell r="O1711">
            <v>4</v>
          </cell>
          <cell r="P1711" t="str">
            <v>Not Licensed</v>
          </cell>
          <cell r="Q1711">
            <v>0</v>
          </cell>
          <cell r="R1711">
            <v>0</v>
          </cell>
        </row>
        <row r="1712">
          <cell r="B1712" t="str">
            <v>251022</v>
          </cell>
          <cell r="C1712" t="str">
            <v>Mathematical Science Teachers, Postsecondary</v>
          </cell>
          <cell r="D1712">
            <v>0</v>
          </cell>
          <cell r="E1712" t="str">
            <v>Doctoral or professional degree</v>
          </cell>
          <cell r="F1712" t="str">
            <v>BA+</v>
          </cell>
          <cell r="G1712">
            <v>0</v>
          </cell>
          <cell r="H1712">
            <v>0</v>
          </cell>
          <cell r="I1712">
            <v>183</v>
          </cell>
          <cell r="J1712">
            <v>17</v>
          </cell>
          <cell r="K1712">
            <v>15</v>
          </cell>
          <cell r="L1712">
            <v>8</v>
          </cell>
          <cell r="M1712">
            <v>13</v>
          </cell>
          <cell r="N1712">
            <v>0</v>
          </cell>
          <cell r="O1712">
            <v>4</v>
          </cell>
          <cell r="P1712" t="str">
            <v>Not Licensed</v>
          </cell>
          <cell r="Q1712">
            <v>0</v>
          </cell>
          <cell r="R1712">
            <v>0</v>
          </cell>
        </row>
        <row r="1713">
          <cell r="B1713" t="str">
            <v>251031</v>
          </cell>
          <cell r="C1713" t="str">
            <v>Architecture Teachers, Postsecondary</v>
          </cell>
          <cell r="D1713">
            <v>0</v>
          </cell>
          <cell r="E1713" t="str">
            <v>Doctoral or professional degree</v>
          </cell>
          <cell r="F1713" t="str">
            <v>BA+</v>
          </cell>
          <cell r="G1713">
            <v>0</v>
          </cell>
          <cell r="H1713">
            <v>0</v>
          </cell>
          <cell r="I1713">
            <v>0</v>
          </cell>
          <cell r="J1713">
            <v>0</v>
          </cell>
          <cell r="K1713">
            <v>0</v>
          </cell>
          <cell r="L1713">
            <v>0</v>
          </cell>
          <cell r="M1713">
            <v>0</v>
          </cell>
          <cell r="N1713">
            <v>0</v>
          </cell>
          <cell r="O1713">
            <v>0</v>
          </cell>
          <cell r="P1713" t="str">
            <v>Not Licensed</v>
          </cell>
          <cell r="Q1713">
            <v>0</v>
          </cell>
          <cell r="R1713">
            <v>0</v>
          </cell>
        </row>
        <row r="1714">
          <cell r="B1714" t="str">
            <v>251032</v>
          </cell>
          <cell r="C1714" t="str">
            <v>Engineering Teachers, Postsecondary</v>
          </cell>
          <cell r="D1714">
            <v>0</v>
          </cell>
          <cell r="E1714" t="str">
            <v>Doctoral or professional degree</v>
          </cell>
          <cell r="F1714" t="str">
            <v>BA+</v>
          </cell>
          <cell r="G1714">
            <v>0</v>
          </cell>
          <cell r="H1714">
            <v>0</v>
          </cell>
          <cell r="I1714">
            <v>0</v>
          </cell>
          <cell r="J1714">
            <v>0</v>
          </cell>
          <cell r="K1714">
            <v>0</v>
          </cell>
          <cell r="L1714">
            <v>0</v>
          </cell>
          <cell r="M1714">
            <v>0</v>
          </cell>
          <cell r="N1714">
            <v>0</v>
          </cell>
          <cell r="O1714">
            <v>2</v>
          </cell>
          <cell r="P1714" t="str">
            <v>Not Licensed</v>
          </cell>
          <cell r="Q1714">
            <v>0</v>
          </cell>
          <cell r="R1714">
            <v>0</v>
          </cell>
        </row>
        <row r="1715">
          <cell r="B1715" t="str">
            <v>251041</v>
          </cell>
          <cell r="C1715" t="str">
            <v>Agricultural Sciences Teachers, Postsecondary</v>
          </cell>
          <cell r="D1715">
            <v>0</v>
          </cell>
          <cell r="E1715" t="str">
            <v>Doctoral or professional degree</v>
          </cell>
          <cell r="F1715" t="str">
            <v>BA+</v>
          </cell>
          <cell r="G1715">
            <v>0</v>
          </cell>
          <cell r="H1715">
            <v>0</v>
          </cell>
          <cell r="I1715">
            <v>0</v>
          </cell>
          <cell r="J1715">
            <v>0</v>
          </cell>
          <cell r="K1715">
            <v>0</v>
          </cell>
          <cell r="L1715">
            <v>0</v>
          </cell>
          <cell r="M1715">
            <v>0</v>
          </cell>
          <cell r="N1715">
            <v>0</v>
          </cell>
          <cell r="O1715">
            <v>0</v>
          </cell>
          <cell r="P1715" t="str">
            <v>Not Licensed</v>
          </cell>
          <cell r="Q1715">
            <v>0</v>
          </cell>
          <cell r="R1715">
            <v>0</v>
          </cell>
        </row>
        <row r="1716">
          <cell r="B1716" t="str">
            <v>251042</v>
          </cell>
          <cell r="C1716" t="str">
            <v>Biological Science Teachers, Postsecondary</v>
          </cell>
          <cell r="D1716">
            <v>0</v>
          </cell>
          <cell r="E1716" t="str">
            <v>Doctoral or professional degree</v>
          </cell>
          <cell r="F1716" t="str">
            <v>BA+</v>
          </cell>
          <cell r="G1716">
            <v>0</v>
          </cell>
          <cell r="H1716">
            <v>0</v>
          </cell>
          <cell r="I1716">
            <v>311</v>
          </cell>
          <cell r="J1716">
            <v>31</v>
          </cell>
          <cell r="K1716">
            <v>29</v>
          </cell>
          <cell r="L1716">
            <v>10</v>
          </cell>
          <cell r="M1716">
            <v>23</v>
          </cell>
          <cell r="N1716">
            <v>0</v>
          </cell>
          <cell r="O1716">
            <v>6</v>
          </cell>
          <cell r="P1716" t="str">
            <v>Not Licensed</v>
          </cell>
          <cell r="Q1716">
            <v>0</v>
          </cell>
          <cell r="R1716">
            <v>0</v>
          </cell>
        </row>
        <row r="1717">
          <cell r="B1717" t="str">
            <v>251043</v>
          </cell>
          <cell r="C1717" t="str">
            <v>Forestry and Conservation Science Teachers, Postsecondary</v>
          </cell>
          <cell r="D1717">
            <v>0</v>
          </cell>
          <cell r="E1717">
            <v>0</v>
          </cell>
          <cell r="F1717">
            <v>0</v>
          </cell>
          <cell r="G1717">
            <v>0</v>
          </cell>
          <cell r="H1717">
            <v>0</v>
          </cell>
          <cell r="I1717">
            <v>0</v>
          </cell>
          <cell r="J1717">
            <v>0</v>
          </cell>
          <cell r="K1717">
            <v>0</v>
          </cell>
          <cell r="L1717">
            <v>0</v>
          </cell>
          <cell r="M1717">
            <v>0</v>
          </cell>
          <cell r="N1717">
            <v>0</v>
          </cell>
          <cell r="O1717">
            <v>0</v>
          </cell>
          <cell r="P1717" t="str">
            <v>Not Licensed</v>
          </cell>
          <cell r="Q1717">
            <v>0</v>
          </cell>
          <cell r="R1717">
            <v>0</v>
          </cell>
        </row>
        <row r="1718">
          <cell r="B1718" t="str">
            <v>251051</v>
          </cell>
          <cell r="C1718" t="str">
            <v>Atmospheric, Earth, Marine, and Space Sciences Teachers, Postsecondary</v>
          </cell>
          <cell r="D1718">
            <v>0</v>
          </cell>
          <cell r="E1718" t="str">
            <v>Doctoral or professional degree</v>
          </cell>
          <cell r="F1718" t="str">
            <v>BA+</v>
          </cell>
          <cell r="G1718">
            <v>72260</v>
          </cell>
          <cell r="H1718">
            <v>0</v>
          </cell>
          <cell r="I1718">
            <v>0</v>
          </cell>
          <cell r="J1718">
            <v>0</v>
          </cell>
          <cell r="K1718">
            <v>0</v>
          </cell>
          <cell r="L1718">
            <v>0</v>
          </cell>
          <cell r="M1718">
            <v>0</v>
          </cell>
          <cell r="N1718">
            <v>0</v>
          </cell>
          <cell r="O1718">
            <v>0</v>
          </cell>
          <cell r="P1718" t="str">
            <v>Not Licensed</v>
          </cell>
          <cell r="Q1718">
            <v>0</v>
          </cell>
          <cell r="R1718">
            <v>0</v>
          </cell>
        </row>
        <row r="1719">
          <cell r="B1719" t="str">
            <v>251052</v>
          </cell>
          <cell r="C1719" t="str">
            <v>Chemistry Teachers, Postsecondary</v>
          </cell>
          <cell r="D1719">
            <v>0</v>
          </cell>
          <cell r="E1719" t="str">
            <v>Doctoral or professional degree</v>
          </cell>
          <cell r="F1719" t="str">
            <v>BA+</v>
          </cell>
          <cell r="G1719">
            <v>0</v>
          </cell>
          <cell r="H1719">
            <v>0</v>
          </cell>
          <cell r="I1719">
            <v>112</v>
          </cell>
          <cell r="J1719">
            <v>10</v>
          </cell>
          <cell r="K1719">
            <v>10</v>
          </cell>
          <cell r="L1719">
            <v>0</v>
          </cell>
          <cell r="M1719">
            <v>10</v>
          </cell>
          <cell r="N1719">
            <v>0</v>
          </cell>
          <cell r="O1719">
            <v>2</v>
          </cell>
          <cell r="P1719" t="str">
            <v>Not Licensed</v>
          </cell>
          <cell r="Q1719">
            <v>0</v>
          </cell>
          <cell r="R1719">
            <v>0</v>
          </cell>
        </row>
        <row r="1720">
          <cell r="B1720" t="str">
            <v>251053</v>
          </cell>
          <cell r="C1720" t="str">
            <v>Environmental Science Teachers, Postsecondary</v>
          </cell>
          <cell r="D1720">
            <v>0</v>
          </cell>
          <cell r="E1720" t="str">
            <v>Doctoral or professional degree</v>
          </cell>
          <cell r="F1720" t="str">
            <v>BA+</v>
          </cell>
          <cell r="G1720">
            <v>0</v>
          </cell>
          <cell r="H1720">
            <v>0</v>
          </cell>
          <cell r="I1720">
            <v>0</v>
          </cell>
          <cell r="J1720">
            <v>0</v>
          </cell>
          <cell r="K1720">
            <v>0</v>
          </cell>
          <cell r="L1720">
            <v>0</v>
          </cell>
          <cell r="M1720">
            <v>0</v>
          </cell>
          <cell r="N1720">
            <v>0</v>
          </cell>
          <cell r="O1720">
            <v>0</v>
          </cell>
          <cell r="P1720" t="str">
            <v>Not Licensed</v>
          </cell>
          <cell r="Q1720">
            <v>0</v>
          </cell>
          <cell r="R1720">
            <v>0</v>
          </cell>
        </row>
        <row r="1721">
          <cell r="B1721" t="str">
            <v>251054</v>
          </cell>
          <cell r="C1721" t="str">
            <v>Physics Teachers, Postsecondary</v>
          </cell>
          <cell r="D1721">
            <v>0</v>
          </cell>
          <cell r="E1721" t="str">
            <v>Doctoral or professional degree</v>
          </cell>
          <cell r="F1721" t="str">
            <v>BA+</v>
          </cell>
          <cell r="G1721">
            <v>0</v>
          </cell>
          <cell r="H1721">
            <v>0</v>
          </cell>
          <cell r="I1721">
            <v>0</v>
          </cell>
          <cell r="J1721">
            <v>0</v>
          </cell>
          <cell r="K1721">
            <v>0</v>
          </cell>
          <cell r="L1721">
            <v>0</v>
          </cell>
          <cell r="M1721">
            <v>0</v>
          </cell>
          <cell r="N1721">
            <v>0</v>
          </cell>
          <cell r="O1721">
            <v>3</v>
          </cell>
          <cell r="P1721" t="str">
            <v>Not Licensed</v>
          </cell>
          <cell r="Q1721">
            <v>0</v>
          </cell>
          <cell r="R1721">
            <v>0</v>
          </cell>
        </row>
        <row r="1722">
          <cell r="B1722" t="str">
            <v>251061</v>
          </cell>
          <cell r="C1722" t="str">
            <v>Anthropology and Archeology Teachers, Postsecondary</v>
          </cell>
          <cell r="D1722">
            <v>0</v>
          </cell>
          <cell r="E1722" t="str">
            <v>Doctoral or professional degree</v>
          </cell>
          <cell r="F1722" t="str">
            <v>BA+</v>
          </cell>
          <cell r="G1722">
            <v>0</v>
          </cell>
          <cell r="H1722">
            <v>0</v>
          </cell>
          <cell r="I1722">
            <v>0</v>
          </cell>
          <cell r="J1722">
            <v>0</v>
          </cell>
          <cell r="K1722">
            <v>0</v>
          </cell>
          <cell r="L1722">
            <v>0</v>
          </cell>
          <cell r="M1722">
            <v>0</v>
          </cell>
          <cell r="N1722">
            <v>0</v>
          </cell>
          <cell r="O1722">
            <v>0</v>
          </cell>
          <cell r="P1722" t="str">
            <v>Not Licensed</v>
          </cell>
          <cell r="Q1722">
            <v>0</v>
          </cell>
          <cell r="R1722">
            <v>0</v>
          </cell>
        </row>
        <row r="1723">
          <cell r="B1723" t="str">
            <v>251062</v>
          </cell>
          <cell r="C1723" t="str">
            <v>Area, Ethnic, and Cultural Studies Teachers, Postsecondary</v>
          </cell>
          <cell r="D1723">
            <v>0</v>
          </cell>
          <cell r="E1723" t="str">
            <v>Doctoral or professional degree</v>
          </cell>
          <cell r="F1723" t="str">
            <v>BA+</v>
          </cell>
          <cell r="G1723">
            <v>0</v>
          </cell>
          <cell r="H1723">
            <v>0</v>
          </cell>
          <cell r="I1723">
            <v>0</v>
          </cell>
          <cell r="J1723">
            <v>0</v>
          </cell>
          <cell r="K1723">
            <v>0</v>
          </cell>
          <cell r="L1723">
            <v>0</v>
          </cell>
          <cell r="M1723">
            <v>0</v>
          </cell>
          <cell r="N1723">
            <v>0</v>
          </cell>
          <cell r="O1723">
            <v>1</v>
          </cell>
          <cell r="P1723" t="str">
            <v>Not Licensed</v>
          </cell>
          <cell r="Q1723">
            <v>0</v>
          </cell>
          <cell r="R1723">
            <v>0</v>
          </cell>
        </row>
        <row r="1724">
          <cell r="B1724" t="str">
            <v>251063</v>
          </cell>
          <cell r="C1724" t="str">
            <v>Economics Teachers, Postsecondary</v>
          </cell>
          <cell r="D1724">
            <v>0</v>
          </cell>
          <cell r="E1724" t="str">
            <v>Doctoral or professional degree</v>
          </cell>
          <cell r="F1724" t="str">
            <v>BA+</v>
          </cell>
          <cell r="G1724">
            <v>0</v>
          </cell>
          <cell r="H1724">
            <v>0</v>
          </cell>
          <cell r="I1724">
            <v>0</v>
          </cell>
          <cell r="J1724">
            <v>0</v>
          </cell>
          <cell r="K1724">
            <v>0</v>
          </cell>
          <cell r="L1724">
            <v>0</v>
          </cell>
          <cell r="M1724">
            <v>0</v>
          </cell>
          <cell r="N1724">
            <v>0</v>
          </cell>
          <cell r="O1724">
            <v>0</v>
          </cell>
          <cell r="P1724" t="str">
            <v>Not Licensed</v>
          </cell>
          <cell r="Q1724">
            <v>0</v>
          </cell>
          <cell r="R1724">
            <v>0</v>
          </cell>
        </row>
        <row r="1725">
          <cell r="B1725" t="str">
            <v>251064</v>
          </cell>
          <cell r="C1725" t="str">
            <v>Geography Teachers, Postsecondary</v>
          </cell>
          <cell r="D1725">
            <v>0</v>
          </cell>
          <cell r="E1725" t="str">
            <v>Doctoral or professional degree</v>
          </cell>
          <cell r="F1725" t="str">
            <v>BA+</v>
          </cell>
          <cell r="G1725">
            <v>0</v>
          </cell>
          <cell r="H1725">
            <v>0</v>
          </cell>
          <cell r="I1725">
            <v>0</v>
          </cell>
          <cell r="J1725">
            <v>0</v>
          </cell>
          <cell r="K1725">
            <v>0</v>
          </cell>
          <cell r="L1725">
            <v>0</v>
          </cell>
          <cell r="M1725">
            <v>0</v>
          </cell>
          <cell r="N1725">
            <v>0</v>
          </cell>
          <cell r="O1725">
            <v>0</v>
          </cell>
          <cell r="P1725" t="str">
            <v>Not Licensed</v>
          </cell>
          <cell r="Q1725">
            <v>0</v>
          </cell>
          <cell r="R1725">
            <v>0</v>
          </cell>
        </row>
        <row r="1726">
          <cell r="B1726" t="str">
            <v>251065</v>
          </cell>
          <cell r="C1726" t="str">
            <v>Political Science Teachers, Postsecondary</v>
          </cell>
          <cell r="D1726">
            <v>0</v>
          </cell>
          <cell r="E1726" t="str">
            <v>Doctoral or professional degree</v>
          </cell>
          <cell r="F1726" t="str">
            <v>BA+</v>
          </cell>
          <cell r="G1726">
            <v>0</v>
          </cell>
          <cell r="H1726">
            <v>0</v>
          </cell>
          <cell r="I1726">
            <v>0</v>
          </cell>
          <cell r="J1726">
            <v>0</v>
          </cell>
          <cell r="K1726">
            <v>0</v>
          </cell>
          <cell r="L1726">
            <v>0</v>
          </cell>
          <cell r="M1726">
            <v>0</v>
          </cell>
          <cell r="N1726">
            <v>0</v>
          </cell>
          <cell r="O1726">
            <v>3</v>
          </cell>
          <cell r="P1726" t="str">
            <v>Not Licensed</v>
          </cell>
          <cell r="Q1726">
            <v>0</v>
          </cell>
          <cell r="R1726">
            <v>0</v>
          </cell>
        </row>
        <row r="1727">
          <cell r="B1727" t="str">
            <v>251066</v>
          </cell>
          <cell r="C1727" t="str">
            <v>Psychology Teachers, Postsecondary</v>
          </cell>
          <cell r="D1727">
            <v>0</v>
          </cell>
          <cell r="E1727" t="str">
            <v>Doctoral or professional degree</v>
          </cell>
          <cell r="F1727" t="str">
            <v>BA+</v>
          </cell>
          <cell r="G1727">
            <v>0</v>
          </cell>
          <cell r="H1727">
            <v>0</v>
          </cell>
          <cell r="I1727">
            <v>197</v>
          </cell>
          <cell r="J1727">
            <v>21</v>
          </cell>
          <cell r="K1727">
            <v>19</v>
          </cell>
          <cell r="L1727">
            <v>10</v>
          </cell>
          <cell r="M1727">
            <v>17</v>
          </cell>
          <cell r="N1727">
            <v>0</v>
          </cell>
          <cell r="O1727">
            <v>3</v>
          </cell>
          <cell r="P1727" t="str">
            <v>Not Licensed</v>
          </cell>
          <cell r="Q1727">
            <v>0</v>
          </cell>
          <cell r="R1727">
            <v>0</v>
          </cell>
        </row>
        <row r="1728">
          <cell r="B1728" t="str">
            <v>251067</v>
          </cell>
          <cell r="C1728" t="str">
            <v>Sociology Teachers, Postsecondary</v>
          </cell>
          <cell r="D1728">
            <v>0</v>
          </cell>
          <cell r="E1728" t="str">
            <v>Doctoral or professional degree</v>
          </cell>
          <cell r="F1728" t="str">
            <v>BA+</v>
          </cell>
          <cell r="G1728">
            <v>0</v>
          </cell>
          <cell r="H1728">
            <v>0</v>
          </cell>
          <cell r="I1728">
            <v>0</v>
          </cell>
          <cell r="J1728">
            <v>0</v>
          </cell>
          <cell r="K1728">
            <v>0</v>
          </cell>
          <cell r="L1728">
            <v>5</v>
          </cell>
          <cell r="M1728">
            <v>5</v>
          </cell>
          <cell r="N1728">
            <v>0</v>
          </cell>
          <cell r="O1728">
            <v>0</v>
          </cell>
          <cell r="P1728" t="str">
            <v>Not Licensed</v>
          </cell>
          <cell r="Q1728">
            <v>0</v>
          </cell>
          <cell r="R1728">
            <v>0</v>
          </cell>
        </row>
        <row r="1729">
          <cell r="B1729" t="str">
            <v>251071</v>
          </cell>
          <cell r="C1729" t="str">
            <v>Health Specialties Teachers, Postsecondary</v>
          </cell>
          <cell r="D1729">
            <v>0</v>
          </cell>
          <cell r="E1729" t="str">
            <v>Doctoral or professional degree</v>
          </cell>
          <cell r="F1729" t="str">
            <v>BA+</v>
          </cell>
          <cell r="G1729">
            <v>118134</v>
          </cell>
          <cell r="H1729">
            <v>5</v>
          </cell>
          <cell r="I1729">
            <v>721</v>
          </cell>
          <cell r="J1729">
            <v>82</v>
          </cell>
          <cell r="K1729">
            <v>73</v>
          </cell>
          <cell r="L1729">
            <v>17</v>
          </cell>
          <cell r="M1729">
            <v>57</v>
          </cell>
          <cell r="N1729">
            <v>329</v>
          </cell>
          <cell r="O1729">
            <v>7</v>
          </cell>
          <cell r="P1729" t="str">
            <v>Not Licensed</v>
          </cell>
          <cell r="Q1729">
            <v>0</v>
          </cell>
          <cell r="R1729">
            <v>0</v>
          </cell>
        </row>
        <row r="1730">
          <cell r="B1730" t="str">
            <v>251072</v>
          </cell>
          <cell r="C1730" t="str">
            <v>Nursing Instructors and Teachers, Postsecondary</v>
          </cell>
          <cell r="D1730">
            <v>0</v>
          </cell>
          <cell r="E1730" t="str">
            <v>Master's degree</v>
          </cell>
          <cell r="F1730" t="str">
            <v>BA+</v>
          </cell>
          <cell r="G1730">
            <v>85189</v>
          </cell>
          <cell r="H1730">
            <v>0</v>
          </cell>
          <cell r="I1730">
            <v>109</v>
          </cell>
          <cell r="J1730">
            <v>0</v>
          </cell>
          <cell r="K1730">
            <v>11</v>
          </cell>
          <cell r="L1730">
            <v>48</v>
          </cell>
          <cell r="M1730">
            <v>30</v>
          </cell>
          <cell r="N1730">
            <v>0</v>
          </cell>
          <cell r="O1730">
            <v>3</v>
          </cell>
          <cell r="P1730" t="str">
            <v>Not Licensed</v>
          </cell>
          <cell r="Q1730">
            <v>0</v>
          </cell>
          <cell r="R1730">
            <v>0</v>
          </cell>
        </row>
        <row r="1731">
          <cell r="B1731" t="str">
            <v>251081</v>
          </cell>
          <cell r="C1731" t="str">
            <v>Education Teachers, Postsecondary</v>
          </cell>
          <cell r="D1731">
            <v>0</v>
          </cell>
          <cell r="E1731" t="str">
            <v>Doctoral or professional degree</v>
          </cell>
          <cell r="F1731" t="str">
            <v>BA+</v>
          </cell>
          <cell r="G1731">
            <v>0</v>
          </cell>
          <cell r="H1731">
            <v>0</v>
          </cell>
          <cell r="I1731">
            <v>0</v>
          </cell>
          <cell r="J1731">
            <v>0</v>
          </cell>
          <cell r="K1731">
            <v>0</v>
          </cell>
          <cell r="L1731">
            <v>27</v>
          </cell>
          <cell r="M1731">
            <v>27</v>
          </cell>
          <cell r="N1731">
            <v>0</v>
          </cell>
          <cell r="O1731">
            <v>1</v>
          </cell>
          <cell r="P1731" t="str">
            <v>Not Licensed</v>
          </cell>
          <cell r="Q1731">
            <v>0</v>
          </cell>
          <cell r="R1731">
            <v>0</v>
          </cell>
        </row>
        <row r="1732">
          <cell r="B1732" t="str">
            <v>251082</v>
          </cell>
          <cell r="C1732" t="str">
            <v>Library Science Teachers, Postsecondary</v>
          </cell>
          <cell r="D1732">
            <v>0</v>
          </cell>
          <cell r="E1732">
            <v>0</v>
          </cell>
          <cell r="F1732">
            <v>0</v>
          </cell>
          <cell r="G1732">
            <v>0</v>
          </cell>
          <cell r="H1732">
            <v>0</v>
          </cell>
          <cell r="I1732">
            <v>0</v>
          </cell>
          <cell r="J1732">
            <v>0</v>
          </cell>
          <cell r="K1732">
            <v>0</v>
          </cell>
          <cell r="L1732">
            <v>0</v>
          </cell>
          <cell r="M1732">
            <v>0</v>
          </cell>
          <cell r="N1732">
            <v>0</v>
          </cell>
          <cell r="O1732">
            <v>0</v>
          </cell>
          <cell r="P1732" t="str">
            <v>Not Licensed</v>
          </cell>
          <cell r="Q1732">
            <v>0</v>
          </cell>
          <cell r="R1732">
            <v>0</v>
          </cell>
        </row>
        <row r="1733">
          <cell r="B1733" t="str">
            <v>251111</v>
          </cell>
          <cell r="C1733" t="str">
            <v>Criminal Justice and Law Enforcement Teachers, Postsecondary</v>
          </cell>
          <cell r="D1733">
            <v>0</v>
          </cell>
          <cell r="E1733" t="str">
            <v>Doctoral or professional degree</v>
          </cell>
          <cell r="F1733" t="str">
            <v>BA+</v>
          </cell>
          <cell r="G1733">
            <v>67701</v>
          </cell>
          <cell r="H1733">
            <v>0</v>
          </cell>
          <cell r="I1733">
            <v>0</v>
          </cell>
          <cell r="J1733">
            <v>0</v>
          </cell>
          <cell r="K1733">
            <v>0</v>
          </cell>
          <cell r="L1733">
            <v>0</v>
          </cell>
          <cell r="M1733">
            <v>0</v>
          </cell>
          <cell r="N1733">
            <v>328</v>
          </cell>
          <cell r="O1733">
            <v>0</v>
          </cell>
          <cell r="P1733" t="str">
            <v>Not Licensed</v>
          </cell>
          <cell r="Q1733">
            <v>0</v>
          </cell>
          <cell r="R1733">
            <v>0</v>
          </cell>
        </row>
        <row r="1734">
          <cell r="B1734" t="str">
            <v>251112</v>
          </cell>
          <cell r="C1734" t="str">
            <v>Law Teachers, Postsecondary</v>
          </cell>
          <cell r="D1734">
            <v>0</v>
          </cell>
          <cell r="E1734" t="str">
            <v>Doctoral or professional degree</v>
          </cell>
          <cell r="F1734" t="str">
            <v>BA+</v>
          </cell>
          <cell r="G1734">
            <v>0</v>
          </cell>
          <cell r="H1734">
            <v>0</v>
          </cell>
          <cell r="I1734">
            <v>0</v>
          </cell>
          <cell r="J1734">
            <v>0</v>
          </cell>
          <cell r="K1734">
            <v>0</v>
          </cell>
          <cell r="L1734">
            <v>0</v>
          </cell>
          <cell r="M1734">
            <v>0</v>
          </cell>
          <cell r="N1734">
            <v>0</v>
          </cell>
          <cell r="O1734">
            <v>0</v>
          </cell>
          <cell r="P1734" t="str">
            <v>Not Licensed</v>
          </cell>
          <cell r="Q1734">
            <v>0</v>
          </cell>
          <cell r="R1734">
            <v>0</v>
          </cell>
        </row>
        <row r="1735">
          <cell r="B1735" t="str">
            <v>251113</v>
          </cell>
          <cell r="C1735" t="str">
            <v>Social Work Teachers, Postsecondary</v>
          </cell>
          <cell r="D1735">
            <v>0</v>
          </cell>
          <cell r="E1735" t="str">
            <v>Doctoral or professional degree</v>
          </cell>
          <cell r="F1735" t="str">
            <v>BA+</v>
          </cell>
          <cell r="G1735">
            <v>0</v>
          </cell>
          <cell r="H1735">
            <v>0</v>
          </cell>
          <cell r="I1735">
            <v>0</v>
          </cell>
          <cell r="J1735">
            <v>0</v>
          </cell>
          <cell r="K1735">
            <v>0</v>
          </cell>
          <cell r="L1735">
            <v>5</v>
          </cell>
          <cell r="M1735">
            <v>5</v>
          </cell>
          <cell r="N1735">
            <v>0</v>
          </cell>
          <cell r="O1735">
            <v>0</v>
          </cell>
          <cell r="P1735" t="str">
            <v>Not Licensed</v>
          </cell>
          <cell r="Q1735">
            <v>0</v>
          </cell>
          <cell r="R1735">
            <v>0</v>
          </cell>
        </row>
        <row r="1736">
          <cell r="B1736" t="str">
            <v>251121</v>
          </cell>
          <cell r="C1736" t="str">
            <v>Art, Drama, and Music Teachers, Postsecondary</v>
          </cell>
          <cell r="D1736">
            <v>0</v>
          </cell>
          <cell r="E1736" t="str">
            <v>Master's degree</v>
          </cell>
          <cell r="F1736" t="str">
            <v>BA+</v>
          </cell>
          <cell r="G1736">
            <v>0</v>
          </cell>
          <cell r="H1736">
            <v>0</v>
          </cell>
          <cell r="I1736">
            <v>183</v>
          </cell>
          <cell r="J1736">
            <v>18</v>
          </cell>
          <cell r="K1736">
            <v>15</v>
          </cell>
          <cell r="L1736">
            <v>6</v>
          </cell>
          <cell r="M1736">
            <v>13</v>
          </cell>
          <cell r="N1736">
            <v>227</v>
          </cell>
          <cell r="O1736">
            <v>13</v>
          </cell>
          <cell r="P1736" t="str">
            <v>Not Licensed</v>
          </cell>
          <cell r="Q1736">
            <v>0</v>
          </cell>
          <cell r="R1736">
            <v>0</v>
          </cell>
        </row>
        <row r="1737">
          <cell r="B1737" t="str">
            <v>251122</v>
          </cell>
          <cell r="C1737" t="str">
            <v>Communications Teachers, Postsecondary</v>
          </cell>
          <cell r="D1737">
            <v>0</v>
          </cell>
          <cell r="E1737" t="str">
            <v>Doctoral or professional degree</v>
          </cell>
          <cell r="F1737" t="str">
            <v>BA+</v>
          </cell>
          <cell r="G1737">
            <v>79740</v>
          </cell>
          <cell r="H1737">
            <v>0</v>
          </cell>
          <cell r="I1737">
            <v>0</v>
          </cell>
          <cell r="J1737">
            <v>0</v>
          </cell>
          <cell r="K1737">
            <v>0</v>
          </cell>
          <cell r="L1737">
            <v>5</v>
          </cell>
          <cell r="M1737">
            <v>5</v>
          </cell>
          <cell r="N1737">
            <v>379</v>
          </cell>
          <cell r="O1737">
            <v>1</v>
          </cell>
          <cell r="P1737" t="str">
            <v>Not Licensed</v>
          </cell>
          <cell r="Q1737">
            <v>0</v>
          </cell>
          <cell r="R1737">
            <v>0</v>
          </cell>
        </row>
        <row r="1738">
          <cell r="B1738" t="str">
            <v>251123</v>
          </cell>
          <cell r="C1738" t="str">
            <v>English Language and Literature Teachers, Postsecondary</v>
          </cell>
          <cell r="D1738">
            <v>0</v>
          </cell>
          <cell r="E1738" t="str">
            <v>Doctoral or professional degree</v>
          </cell>
          <cell r="F1738" t="str">
            <v>BA+</v>
          </cell>
          <cell r="G1738">
            <v>0</v>
          </cell>
          <cell r="H1738">
            <v>0</v>
          </cell>
          <cell r="I1738">
            <v>235</v>
          </cell>
          <cell r="J1738">
            <v>22</v>
          </cell>
          <cell r="K1738">
            <v>20</v>
          </cell>
          <cell r="L1738">
            <v>25</v>
          </cell>
          <cell r="M1738">
            <v>22</v>
          </cell>
          <cell r="N1738">
            <v>0</v>
          </cell>
          <cell r="O1738">
            <v>13</v>
          </cell>
          <cell r="P1738" t="str">
            <v>Not Licensed</v>
          </cell>
          <cell r="Q1738">
            <v>0</v>
          </cell>
          <cell r="R1738">
            <v>0</v>
          </cell>
        </row>
        <row r="1739">
          <cell r="B1739" t="str">
            <v>251124</v>
          </cell>
          <cell r="C1739" t="str">
            <v>Foreign Language and Literature Teachers, Postsecondary</v>
          </cell>
          <cell r="D1739">
            <v>0</v>
          </cell>
          <cell r="E1739" t="str">
            <v>Doctoral or professional degree</v>
          </cell>
          <cell r="F1739" t="str">
            <v>BA+</v>
          </cell>
          <cell r="G1739">
            <v>0</v>
          </cell>
          <cell r="H1739">
            <v>0</v>
          </cell>
          <cell r="I1739">
            <v>0</v>
          </cell>
          <cell r="J1739">
            <v>0</v>
          </cell>
          <cell r="K1739">
            <v>0</v>
          </cell>
          <cell r="L1739">
            <v>0</v>
          </cell>
          <cell r="M1739">
            <v>0</v>
          </cell>
          <cell r="N1739">
            <v>0</v>
          </cell>
          <cell r="O1739">
            <v>3</v>
          </cell>
          <cell r="P1739" t="str">
            <v>Not Licensed</v>
          </cell>
          <cell r="Q1739">
            <v>0</v>
          </cell>
          <cell r="R1739">
            <v>0</v>
          </cell>
        </row>
        <row r="1740">
          <cell r="B1740" t="str">
            <v>251125</v>
          </cell>
          <cell r="C1740" t="str">
            <v>History Teachers, Postsecondary</v>
          </cell>
          <cell r="D1740">
            <v>0</v>
          </cell>
          <cell r="E1740" t="str">
            <v>Doctoral or professional degree</v>
          </cell>
          <cell r="F1740" t="str">
            <v>BA+</v>
          </cell>
          <cell r="G1740">
            <v>0</v>
          </cell>
          <cell r="H1740">
            <v>0</v>
          </cell>
          <cell r="I1740">
            <v>136</v>
          </cell>
          <cell r="J1740">
            <v>12</v>
          </cell>
          <cell r="K1740">
            <v>12</v>
          </cell>
          <cell r="L1740">
            <v>0</v>
          </cell>
          <cell r="M1740">
            <v>12</v>
          </cell>
          <cell r="N1740">
            <v>0</v>
          </cell>
          <cell r="O1740">
            <v>2</v>
          </cell>
          <cell r="P1740" t="str">
            <v>Not Licensed</v>
          </cell>
          <cell r="Q1740">
            <v>0</v>
          </cell>
          <cell r="R1740">
            <v>0</v>
          </cell>
        </row>
        <row r="1741">
          <cell r="B1741" t="str">
            <v>251126</v>
          </cell>
          <cell r="C1741" t="str">
            <v>Philosophy and Religion Teachers, Postsecondary</v>
          </cell>
          <cell r="D1741">
            <v>0</v>
          </cell>
          <cell r="E1741" t="str">
            <v>Doctoral or professional degree</v>
          </cell>
          <cell r="F1741" t="str">
            <v>BA+</v>
          </cell>
          <cell r="G1741">
            <v>0</v>
          </cell>
          <cell r="H1741">
            <v>0</v>
          </cell>
          <cell r="I1741">
            <v>0</v>
          </cell>
          <cell r="J1741">
            <v>0</v>
          </cell>
          <cell r="K1741">
            <v>0</v>
          </cell>
          <cell r="L1741">
            <v>0</v>
          </cell>
          <cell r="M1741">
            <v>0</v>
          </cell>
          <cell r="N1741">
            <v>0</v>
          </cell>
          <cell r="O1741">
            <v>1</v>
          </cell>
          <cell r="P1741" t="str">
            <v>Not Licensed</v>
          </cell>
          <cell r="Q1741">
            <v>0</v>
          </cell>
          <cell r="R1741">
            <v>0</v>
          </cell>
        </row>
        <row r="1742">
          <cell r="B1742" t="str">
            <v>251191</v>
          </cell>
          <cell r="C1742" t="str">
            <v>Graduate Teaching Assistants</v>
          </cell>
          <cell r="D1742">
            <v>0</v>
          </cell>
          <cell r="E1742" t="str">
            <v>Bachelor's degree</v>
          </cell>
          <cell r="F1742" t="str">
            <v>BA+</v>
          </cell>
          <cell r="G1742">
            <v>0</v>
          </cell>
          <cell r="H1742">
            <v>0</v>
          </cell>
          <cell r="I1742">
            <v>0</v>
          </cell>
          <cell r="J1742">
            <v>0</v>
          </cell>
          <cell r="K1742">
            <v>0</v>
          </cell>
          <cell r="L1742">
            <v>0</v>
          </cell>
          <cell r="M1742">
            <v>0</v>
          </cell>
          <cell r="N1742">
            <v>0</v>
          </cell>
          <cell r="O1742">
            <v>2</v>
          </cell>
          <cell r="P1742" t="str">
            <v>Not Licensed</v>
          </cell>
          <cell r="Q1742">
            <v>0</v>
          </cell>
          <cell r="R1742">
            <v>0</v>
          </cell>
        </row>
        <row r="1743">
          <cell r="B1743" t="str">
            <v>251192</v>
          </cell>
          <cell r="C1743" t="str">
            <v>Home Economics Teachers, Postsecondary</v>
          </cell>
          <cell r="D1743">
            <v>0</v>
          </cell>
          <cell r="E1743" t="str">
            <v>Master's degree</v>
          </cell>
          <cell r="F1743" t="str">
            <v>BA+</v>
          </cell>
          <cell r="G1743">
            <v>0</v>
          </cell>
          <cell r="H1743">
            <v>0</v>
          </cell>
          <cell r="I1743">
            <v>0</v>
          </cell>
          <cell r="J1743">
            <v>0</v>
          </cell>
          <cell r="K1743">
            <v>0</v>
          </cell>
          <cell r="L1743">
            <v>0</v>
          </cell>
          <cell r="M1743">
            <v>0</v>
          </cell>
          <cell r="N1743">
            <v>0</v>
          </cell>
          <cell r="O1743">
            <v>0</v>
          </cell>
          <cell r="P1743" t="str">
            <v>Not Licensed</v>
          </cell>
          <cell r="Q1743">
            <v>0</v>
          </cell>
          <cell r="R1743">
            <v>0</v>
          </cell>
        </row>
        <row r="1744">
          <cell r="B1744" t="str">
            <v>251193</v>
          </cell>
          <cell r="C1744" t="str">
            <v>Recreation and Fitness Studies Teachers, Postsecondary</v>
          </cell>
          <cell r="D1744">
            <v>0</v>
          </cell>
          <cell r="E1744" t="str">
            <v>Doctoral or professional degree</v>
          </cell>
          <cell r="F1744" t="str">
            <v>BA+</v>
          </cell>
          <cell r="G1744">
            <v>73635</v>
          </cell>
          <cell r="H1744">
            <v>0</v>
          </cell>
          <cell r="I1744">
            <v>0</v>
          </cell>
          <cell r="J1744">
            <v>0</v>
          </cell>
          <cell r="K1744">
            <v>0</v>
          </cell>
          <cell r="L1744">
            <v>6</v>
          </cell>
          <cell r="M1744">
            <v>6</v>
          </cell>
          <cell r="N1744">
            <v>0</v>
          </cell>
          <cell r="O1744">
            <v>1</v>
          </cell>
          <cell r="P1744" t="str">
            <v>Not Licensed</v>
          </cell>
          <cell r="Q1744">
            <v>0</v>
          </cell>
          <cell r="R1744">
            <v>0</v>
          </cell>
        </row>
        <row r="1745">
          <cell r="B1745" t="str">
            <v>251194</v>
          </cell>
          <cell r="C1745" t="str">
            <v>Vocational Education Teachers, Postsecondary</v>
          </cell>
          <cell r="D1745">
            <v>0</v>
          </cell>
          <cell r="E1745" t="str">
            <v>Bachelor's degree</v>
          </cell>
          <cell r="F1745" t="str">
            <v>BA+</v>
          </cell>
          <cell r="G1745">
            <v>57282</v>
          </cell>
          <cell r="H1745">
            <v>3</v>
          </cell>
          <cell r="I1745">
            <v>235</v>
          </cell>
          <cell r="J1745">
            <v>19</v>
          </cell>
          <cell r="K1745">
            <v>17</v>
          </cell>
          <cell r="L1745">
            <v>132</v>
          </cell>
          <cell r="M1745">
            <v>56</v>
          </cell>
          <cell r="N1745">
            <v>0</v>
          </cell>
          <cell r="O1745">
            <v>6</v>
          </cell>
          <cell r="P1745" t="str">
            <v>Licensed</v>
          </cell>
          <cell r="Q1745">
            <v>148</v>
          </cell>
          <cell r="R1745" t="str">
            <v xml:space="preserve"> 1,062</v>
          </cell>
        </row>
        <row r="1746">
          <cell r="B1746" t="str">
            <v>252011</v>
          </cell>
          <cell r="C1746" t="str">
            <v>Preschool Teachers, Except Special Education</v>
          </cell>
          <cell r="D1746">
            <v>0</v>
          </cell>
          <cell r="E1746" t="str">
            <v>Associate's degree</v>
          </cell>
          <cell r="F1746" t="str">
            <v>Sub-BA</v>
          </cell>
          <cell r="G1746">
            <v>33344</v>
          </cell>
          <cell r="H1746">
            <v>2</v>
          </cell>
          <cell r="I1746">
            <v>1207</v>
          </cell>
          <cell r="J1746">
            <v>109</v>
          </cell>
          <cell r="K1746">
            <v>141</v>
          </cell>
          <cell r="L1746">
            <v>280</v>
          </cell>
          <cell r="M1746">
            <v>177</v>
          </cell>
          <cell r="N1746">
            <v>935</v>
          </cell>
          <cell r="O1746">
            <v>94</v>
          </cell>
          <cell r="P1746" t="str">
            <v>Not Licensed</v>
          </cell>
          <cell r="Q1746">
            <v>0</v>
          </cell>
          <cell r="R1746">
            <v>0</v>
          </cell>
        </row>
        <row r="1747">
          <cell r="B1747" t="str">
            <v>252012</v>
          </cell>
          <cell r="C1747" t="str">
            <v>Kindergarten Teachers, Except Special Education</v>
          </cell>
          <cell r="D1747">
            <v>0</v>
          </cell>
          <cell r="E1747" t="str">
            <v>Bachelor's degree</v>
          </cell>
          <cell r="F1747" t="str">
            <v>BA+</v>
          </cell>
          <cell r="G1747">
            <v>69125</v>
          </cell>
          <cell r="H1747">
            <v>3</v>
          </cell>
          <cell r="I1747">
            <v>255</v>
          </cell>
          <cell r="J1747">
            <v>29</v>
          </cell>
          <cell r="K1747">
            <v>28</v>
          </cell>
          <cell r="L1747">
            <v>32</v>
          </cell>
          <cell r="M1747">
            <v>30</v>
          </cell>
          <cell r="N1747">
            <v>0</v>
          </cell>
          <cell r="O1747">
            <v>8</v>
          </cell>
          <cell r="P1747" t="str">
            <v>Not Licensed</v>
          </cell>
          <cell r="Q1747">
            <v>0</v>
          </cell>
          <cell r="R1747">
            <v>0</v>
          </cell>
        </row>
        <row r="1748">
          <cell r="B1748" t="str">
            <v>252021</v>
          </cell>
          <cell r="C1748" t="str">
            <v>Elementary School Teachers, Except Special Education</v>
          </cell>
          <cell r="D1748">
            <v>0</v>
          </cell>
          <cell r="E1748" t="str">
            <v>Bachelor's degree</v>
          </cell>
          <cell r="F1748" t="str">
            <v>BA+</v>
          </cell>
          <cell r="G1748">
            <v>77470</v>
          </cell>
          <cell r="H1748">
            <v>5</v>
          </cell>
          <cell r="I1748">
            <v>3031</v>
          </cell>
          <cell r="J1748">
            <v>248</v>
          </cell>
          <cell r="K1748">
            <v>238</v>
          </cell>
          <cell r="L1748">
            <v>763</v>
          </cell>
          <cell r="M1748">
            <v>416</v>
          </cell>
          <cell r="N1748">
            <v>0</v>
          </cell>
          <cell r="O1748">
            <v>59</v>
          </cell>
          <cell r="P1748" t="str">
            <v>Not Licensed</v>
          </cell>
          <cell r="Q1748">
            <v>0</v>
          </cell>
          <cell r="R1748">
            <v>0</v>
          </cell>
        </row>
        <row r="1749">
          <cell r="B1749" t="str">
            <v>252022</v>
          </cell>
          <cell r="C1749" t="str">
            <v>Middle School Teachers, Except Special and Career/Technical Education</v>
          </cell>
          <cell r="D1749">
            <v>0</v>
          </cell>
          <cell r="E1749" t="str">
            <v>Bachelor's degree</v>
          </cell>
          <cell r="F1749" t="str">
            <v>BA+</v>
          </cell>
          <cell r="G1749">
            <v>74620</v>
          </cell>
          <cell r="H1749">
            <v>5</v>
          </cell>
          <cell r="I1749">
            <v>2356</v>
          </cell>
          <cell r="J1749">
            <v>190</v>
          </cell>
          <cell r="K1749">
            <v>184</v>
          </cell>
          <cell r="L1749">
            <v>721</v>
          </cell>
          <cell r="M1749">
            <v>365</v>
          </cell>
          <cell r="N1749">
            <v>0</v>
          </cell>
          <cell r="O1749">
            <v>29</v>
          </cell>
          <cell r="P1749" t="str">
            <v>Not Licensed</v>
          </cell>
          <cell r="Q1749">
            <v>0</v>
          </cell>
          <cell r="R1749">
            <v>0</v>
          </cell>
        </row>
        <row r="1750">
          <cell r="B1750" t="str">
            <v>252023</v>
          </cell>
          <cell r="C1750" t="str">
            <v>Career/Technical Education Teachers, Middle School</v>
          </cell>
          <cell r="D1750">
            <v>0</v>
          </cell>
          <cell r="E1750" t="str">
            <v>Bachelor's degree</v>
          </cell>
          <cell r="F1750" t="str">
            <v>BA+</v>
          </cell>
          <cell r="G1750">
            <v>0</v>
          </cell>
          <cell r="H1750">
            <v>0</v>
          </cell>
          <cell r="I1750">
            <v>0</v>
          </cell>
          <cell r="J1750">
            <v>0</v>
          </cell>
          <cell r="K1750">
            <v>0</v>
          </cell>
          <cell r="L1750">
            <v>0</v>
          </cell>
          <cell r="M1750">
            <v>0</v>
          </cell>
          <cell r="N1750">
            <v>0</v>
          </cell>
          <cell r="O1750">
            <v>0</v>
          </cell>
          <cell r="P1750" t="str">
            <v>Not Licensed</v>
          </cell>
          <cell r="Q1750">
            <v>0</v>
          </cell>
          <cell r="R1750">
            <v>0</v>
          </cell>
        </row>
        <row r="1751">
          <cell r="B1751" t="str">
            <v>252031</v>
          </cell>
          <cell r="C1751" t="str">
            <v>Secondary School Teachers, Except Special and Career/Technical Education</v>
          </cell>
          <cell r="D1751">
            <v>0</v>
          </cell>
          <cell r="E1751" t="str">
            <v>Bachelor's degree</v>
          </cell>
          <cell r="F1751" t="str">
            <v>BA+</v>
          </cell>
          <cell r="G1751">
            <v>75747</v>
          </cell>
          <cell r="H1751">
            <v>5</v>
          </cell>
          <cell r="I1751">
            <v>3558</v>
          </cell>
          <cell r="J1751">
            <v>284</v>
          </cell>
          <cell r="K1751">
            <v>273</v>
          </cell>
          <cell r="L1751">
            <v>237</v>
          </cell>
          <cell r="M1751">
            <v>265</v>
          </cell>
          <cell r="N1751">
            <v>0</v>
          </cell>
          <cell r="O1751">
            <v>75</v>
          </cell>
          <cell r="P1751" t="str">
            <v>Not Licensed</v>
          </cell>
          <cell r="Q1751">
            <v>0</v>
          </cell>
          <cell r="R1751">
            <v>0</v>
          </cell>
        </row>
        <row r="1752">
          <cell r="B1752" t="str">
            <v>252032</v>
          </cell>
          <cell r="C1752" t="str">
            <v>Career/Technical Education Teachers, Secondary School</v>
          </cell>
          <cell r="D1752">
            <v>0</v>
          </cell>
          <cell r="E1752" t="str">
            <v>Bachelor's degree</v>
          </cell>
          <cell r="F1752" t="str">
            <v>BA+</v>
          </cell>
          <cell r="G1752">
            <v>77818</v>
          </cell>
          <cell r="H1752">
            <v>4</v>
          </cell>
          <cell r="I1752">
            <v>293</v>
          </cell>
          <cell r="J1752">
            <v>24</v>
          </cell>
          <cell r="K1752">
            <v>23</v>
          </cell>
          <cell r="L1752">
            <v>21</v>
          </cell>
          <cell r="M1752">
            <v>23</v>
          </cell>
          <cell r="N1752">
            <v>0</v>
          </cell>
          <cell r="O1752">
            <v>12</v>
          </cell>
          <cell r="P1752" t="str">
            <v>Not Licensed</v>
          </cell>
          <cell r="Q1752">
            <v>0</v>
          </cell>
          <cell r="R1752">
            <v>0</v>
          </cell>
        </row>
        <row r="1753">
          <cell r="B1753" t="str">
            <v>252051</v>
          </cell>
          <cell r="C1753" t="str">
            <v>Special Education Teachers, Preschool</v>
          </cell>
          <cell r="D1753">
            <v>0</v>
          </cell>
          <cell r="E1753" t="str">
            <v>Bachelor's degree</v>
          </cell>
          <cell r="F1753" t="str">
            <v>BA+</v>
          </cell>
          <cell r="G1753">
            <v>0</v>
          </cell>
          <cell r="H1753">
            <v>0</v>
          </cell>
          <cell r="I1753">
            <v>182</v>
          </cell>
          <cell r="J1753">
            <v>14</v>
          </cell>
          <cell r="K1753">
            <v>16</v>
          </cell>
          <cell r="L1753">
            <v>37</v>
          </cell>
          <cell r="M1753">
            <v>22</v>
          </cell>
          <cell r="N1753">
            <v>0</v>
          </cell>
          <cell r="O1753">
            <v>1</v>
          </cell>
          <cell r="P1753" t="str">
            <v>Not Licensed</v>
          </cell>
          <cell r="Q1753">
            <v>0</v>
          </cell>
          <cell r="R1753">
            <v>0</v>
          </cell>
        </row>
        <row r="1754">
          <cell r="B1754" t="str">
            <v>252052</v>
          </cell>
          <cell r="C1754" t="str">
            <v>Special Education Teachers, Kindergarten and Elementary School</v>
          </cell>
          <cell r="D1754">
            <v>0</v>
          </cell>
          <cell r="E1754" t="str">
            <v>Bachelor's degree</v>
          </cell>
          <cell r="F1754" t="str">
            <v>BA+</v>
          </cell>
          <cell r="G1754">
            <v>76403</v>
          </cell>
          <cell r="H1754">
            <v>4</v>
          </cell>
          <cell r="I1754">
            <v>693</v>
          </cell>
          <cell r="J1754">
            <v>55</v>
          </cell>
          <cell r="K1754">
            <v>53</v>
          </cell>
          <cell r="L1754">
            <v>45</v>
          </cell>
          <cell r="M1754">
            <v>51</v>
          </cell>
          <cell r="N1754">
            <v>0</v>
          </cell>
          <cell r="O1754">
            <v>36</v>
          </cell>
          <cell r="P1754" t="str">
            <v>Not Licensed</v>
          </cell>
          <cell r="Q1754">
            <v>0</v>
          </cell>
          <cell r="R1754">
            <v>0</v>
          </cell>
        </row>
        <row r="1755">
          <cell r="B1755" t="str">
            <v>252053</v>
          </cell>
          <cell r="C1755" t="str">
            <v>Special Education Teachers, Middle School</v>
          </cell>
          <cell r="D1755">
            <v>0</v>
          </cell>
          <cell r="E1755" t="str">
            <v>Bachelor's degree</v>
          </cell>
          <cell r="F1755" t="str">
            <v>BA+</v>
          </cell>
          <cell r="G1755">
            <v>76753</v>
          </cell>
          <cell r="H1755">
            <v>4</v>
          </cell>
          <cell r="I1755">
            <v>354</v>
          </cell>
          <cell r="J1755">
            <v>27</v>
          </cell>
          <cell r="K1755">
            <v>27</v>
          </cell>
          <cell r="L1755">
            <v>199</v>
          </cell>
          <cell r="M1755">
            <v>84</v>
          </cell>
          <cell r="N1755">
            <v>0</v>
          </cell>
          <cell r="O1755">
            <v>10</v>
          </cell>
          <cell r="P1755" t="str">
            <v>Not Licensed</v>
          </cell>
          <cell r="Q1755">
            <v>0</v>
          </cell>
          <cell r="R1755">
            <v>0</v>
          </cell>
        </row>
        <row r="1756">
          <cell r="B1756" t="str">
            <v>252054</v>
          </cell>
          <cell r="C1756" t="str">
            <v>Special Education Teachers, Secondary School</v>
          </cell>
          <cell r="D1756">
            <v>0</v>
          </cell>
          <cell r="E1756" t="str">
            <v>Bachelor's degree</v>
          </cell>
          <cell r="F1756" t="str">
            <v>BA+</v>
          </cell>
          <cell r="G1756">
            <v>73268</v>
          </cell>
          <cell r="H1756">
            <v>4</v>
          </cell>
          <cell r="I1756">
            <v>503</v>
          </cell>
          <cell r="J1756">
            <v>41</v>
          </cell>
          <cell r="K1756">
            <v>39</v>
          </cell>
          <cell r="L1756">
            <v>16</v>
          </cell>
          <cell r="M1756">
            <v>32</v>
          </cell>
          <cell r="N1756">
            <v>0</v>
          </cell>
          <cell r="O1756">
            <v>12</v>
          </cell>
          <cell r="P1756" t="str">
            <v>Not Licensed</v>
          </cell>
          <cell r="Q1756">
            <v>0</v>
          </cell>
          <cell r="R1756">
            <v>0</v>
          </cell>
        </row>
        <row r="1757">
          <cell r="B1757" t="str">
            <v>253011</v>
          </cell>
          <cell r="C1757" t="str">
            <v>Adult Basic and Secondary Education and Literacy Teachers and Instructors</v>
          </cell>
          <cell r="D1757">
            <v>0</v>
          </cell>
          <cell r="E1757" t="str">
            <v>Bachelor's degree</v>
          </cell>
          <cell r="F1757" t="str">
            <v>BA+</v>
          </cell>
          <cell r="G1757">
            <v>56563</v>
          </cell>
          <cell r="H1757">
            <v>0</v>
          </cell>
          <cell r="I1757">
            <v>0</v>
          </cell>
          <cell r="J1757">
            <v>0</v>
          </cell>
          <cell r="K1757">
            <v>0</v>
          </cell>
          <cell r="L1757">
            <v>13</v>
          </cell>
          <cell r="M1757">
            <v>13</v>
          </cell>
          <cell r="N1757">
            <v>0</v>
          </cell>
          <cell r="O1757">
            <v>10</v>
          </cell>
          <cell r="P1757" t="str">
            <v>Not Licensed</v>
          </cell>
          <cell r="Q1757">
            <v>0</v>
          </cell>
          <cell r="R1757">
            <v>0</v>
          </cell>
        </row>
        <row r="1758">
          <cell r="B1758" t="str">
            <v>253021</v>
          </cell>
          <cell r="C1758" t="str">
            <v>Self-Enrichment Education Teachers</v>
          </cell>
          <cell r="D1758">
            <v>0</v>
          </cell>
          <cell r="E1758" t="str">
            <v>High school diploma or equivalent</v>
          </cell>
          <cell r="F1758" t="str">
            <v>HS and Below</v>
          </cell>
          <cell r="G1758">
            <v>46260</v>
          </cell>
          <cell r="H1758">
            <v>4</v>
          </cell>
          <cell r="I1758">
            <v>989</v>
          </cell>
          <cell r="J1758">
            <v>130</v>
          </cell>
          <cell r="K1758">
            <v>124</v>
          </cell>
          <cell r="L1758">
            <v>96</v>
          </cell>
          <cell r="M1758">
            <v>117</v>
          </cell>
          <cell r="N1758">
            <v>0</v>
          </cell>
          <cell r="O1758">
            <v>6</v>
          </cell>
          <cell r="P1758" t="str">
            <v>Not Licensed</v>
          </cell>
          <cell r="Q1758">
            <v>0</v>
          </cell>
          <cell r="R1758">
            <v>0</v>
          </cell>
        </row>
        <row r="1759">
          <cell r="B1759" t="str">
            <v>254011</v>
          </cell>
          <cell r="C1759" t="str">
            <v>Archivists</v>
          </cell>
          <cell r="D1759">
            <v>0</v>
          </cell>
          <cell r="E1759" t="str">
            <v>Master's degree</v>
          </cell>
          <cell r="F1759" t="str">
            <v>BA+</v>
          </cell>
          <cell r="G1759">
            <v>0</v>
          </cell>
          <cell r="H1759">
            <v>0</v>
          </cell>
          <cell r="I1759">
            <v>0</v>
          </cell>
          <cell r="J1759">
            <v>0</v>
          </cell>
          <cell r="K1759">
            <v>0</v>
          </cell>
          <cell r="L1759">
            <v>0</v>
          </cell>
          <cell r="M1759">
            <v>0</v>
          </cell>
          <cell r="N1759">
            <v>0</v>
          </cell>
          <cell r="O1759">
            <v>0</v>
          </cell>
          <cell r="P1759" t="str">
            <v>Not Licensed</v>
          </cell>
          <cell r="Q1759">
            <v>0</v>
          </cell>
          <cell r="R1759">
            <v>0</v>
          </cell>
        </row>
        <row r="1760">
          <cell r="B1760" t="str">
            <v>254012</v>
          </cell>
          <cell r="C1760" t="str">
            <v>Curators</v>
          </cell>
          <cell r="D1760">
            <v>0</v>
          </cell>
          <cell r="E1760" t="str">
            <v>Master's degree</v>
          </cell>
          <cell r="F1760" t="str">
            <v>BA+</v>
          </cell>
          <cell r="G1760">
            <v>0</v>
          </cell>
          <cell r="H1760">
            <v>0</v>
          </cell>
          <cell r="I1760">
            <v>0</v>
          </cell>
          <cell r="J1760">
            <v>0</v>
          </cell>
          <cell r="K1760">
            <v>0</v>
          </cell>
          <cell r="L1760">
            <v>0</v>
          </cell>
          <cell r="M1760">
            <v>0</v>
          </cell>
          <cell r="N1760">
            <v>0</v>
          </cell>
          <cell r="O1760">
            <v>0</v>
          </cell>
          <cell r="P1760" t="str">
            <v>Not Licensed</v>
          </cell>
          <cell r="Q1760">
            <v>0</v>
          </cell>
          <cell r="R1760">
            <v>0</v>
          </cell>
        </row>
        <row r="1761">
          <cell r="B1761" t="str">
            <v>254013</v>
          </cell>
          <cell r="C1761" t="str">
            <v>Museum Technicians and Conservators</v>
          </cell>
          <cell r="D1761">
            <v>0</v>
          </cell>
          <cell r="E1761" t="str">
            <v>Bachelor's degree</v>
          </cell>
          <cell r="F1761" t="str">
            <v>BA+</v>
          </cell>
          <cell r="G1761">
            <v>0</v>
          </cell>
          <cell r="H1761">
            <v>0</v>
          </cell>
          <cell r="I1761">
            <v>0</v>
          </cell>
          <cell r="J1761">
            <v>0</v>
          </cell>
          <cell r="K1761">
            <v>0</v>
          </cell>
          <cell r="L1761">
            <v>0</v>
          </cell>
          <cell r="M1761">
            <v>0</v>
          </cell>
          <cell r="N1761">
            <v>0</v>
          </cell>
          <cell r="O1761">
            <v>2</v>
          </cell>
          <cell r="P1761" t="str">
            <v>Not Licensed</v>
          </cell>
          <cell r="Q1761">
            <v>0</v>
          </cell>
          <cell r="R1761">
            <v>0</v>
          </cell>
        </row>
        <row r="1762">
          <cell r="B1762" t="str">
            <v>254021</v>
          </cell>
          <cell r="C1762" t="str">
            <v>Librarians</v>
          </cell>
          <cell r="D1762">
            <v>0</v>
          </cell>
          <cell r="E1762" t="str">
            <v>Master's degree</v>
          </cell>
          <cell r="F1762" t="str">
            <v>BA+</v>
          </cell>
          <cell r="G1762">
            <v>56912</v>
          </cell>
          <cell r="H1762">
            <v>4</v>
          </cell>
          <cell r="I1762">
            <v>522</v>
          </cell>
          <cell r="J1762">
            <v>52</v>
          </cell>
          <cell r="K1762">
            <v>52</v>
          </cell>
          <cell r="L1762">
            <v>68</v>
          </cell>
          <cell r="M1762">
            <v>57</v>
          </cell>
          <cell r="N1762">
            <v>0</v>
          </cell>
          <cell r="O1762">
            <v>8</v>
          </cell>
          <cell r="P1762" t="str">
            <v>Not Licensed</v>
          </cell>
          <cell r="Q1762">
            <v>0</v>
          </cell>
          <cell r="R1762">
            <v>0</v>
          </cell>
        </row>
        <row r="1763">
          <cell r="B1763" t="str">
            <v>254031</v>
          </cell>
          <cell r="C1763" t="str">
            <v>Library Technicians</v>
          </cell>
          <cell r="D1763">
            <v>0</v>
          </cell>
          <cell r="E1763" t="str">
            <v>Postsecondary non-degree award</v>
          </cell>
          <cell r="F1763" t="str">
            <v>Sub-BA</v>
          </cell>
          <cell r="G1763">
            <v>37883</v>
          </cell>
          <cell r="H1763">
            <v>3</v>
          </cell>
          <cell r="I1763">
            <v>425</v>
          </cell>
          <cell r="J1763">
            <v>58</v>
          </cell>
          <cell r="K1763">
            <v>59</v>
          </cell>
          <cell r="L1763">
            <v>18</v>
          </cell>
          <cell r="M1763">
            <v>45</v>
          </cell>
          <cell r="N1763">
            <v>0</v>
          </cell>
          <cell r="O1763">
            <v>0</v>
          </cell>
          <cell r="P1763" t="str">
            <v>Not Licensed</v>
          </cell>
          <cell r="Q1763">
            <v>0</v>
          </cell>
          <cell r="R1763">
            <v>0</v>
          </cell>
        </row>
        <row r="1764">
          <cell r="B1764" t="str">
            <v>259011</v>
          </cell>
          <cell r="C1764" t="str">
            <v>Audio-Visual and Multimedia Collections Specialists</v>
          </cell>
          <cell r="D1764">
            <v>0</v>
          </cell>
          <cell r="E1764" t="str">
            <v>Bachelor's degree</v>
          </cell>
          <cell r="F1764" t="str">
            <v>BA+</v>
          </cell>
          <cell r="G1764">
            <v>0</v>
          </cell>
          <cell r="H1764">
            <v>0</v>
          </cell>
          <cell r="I1764">
            <v>0</v>
          </cell>
          <cell r="J1764">
            <v>0</v>
          </cell>
          <cell r="K1764">
            <v>0</v>
          </cell>
          <cell r="L1764">
            <v>0</v>
          </cell>
          <cell r="M1764">
            <v>0</v>
          </cell>
          <cell r="N1764">
            <v>0</v>
          </cell>
          <cell r="O1764">
            <v>0</v>
          </cell>
          <cell r="P1764" t="str">
            <v>Not Licensed</v>
          </cell>
          <cell r="Q1764">
            <v>0</v>
          </cell>
          <cell r="R1764">
            <v>0</v>
          </cell>
        </row>
        <row r="1765">
          <cell r="B1765" t="str">
            <v>259021</v>
          </cell>
          <cell r="C1765" t="str">
            <v>Farm and Home Management Advisors</v>
          </cell>
          <cell r="D1765">
            <v>0</v>
          </cell>
          <cell r="E1765">
            <v>0</v>
          </cell>
          <cell r="F1765">
            <v>0</v>
          </cell>
          <cell r="G1765">
            <v>0</v>
          </cell>
          <cell r="H1765">
            <v>0</v>
          </cell>
          <cell r="I1765">
            <v>0</v>
          </cell>
          <cell r="J1765">
            <v>0</v>
          </cell>
          <cell r="K1765">
            <v>0</v>
          </cell>
          <cell r="L1765">
            <v>0</v>
          </cell>
          <cell r="M1765">
            <v>0</v>
          </cell>
          <cell r="N1765">
            <v>0</v>
          </cell>
          <cell r="O1765">
            <v>0</v>
          </cell>
          <cell r="P1765" t="str">
            <v>Not Licensed</v>
          </cell>
          <cell r="Q1765">
            <v>0</v>
          </cell>
          <cell r="R1765">
            <v>0</v>
          </cell>
        </row>
        <row r="1766">
          <cell r="B1766" t="str">
            <v>259031</v>
          </cell>
          <cell r="C1766" t="str">
            <v>Instructional Coordinators</v>
          </cell>
          <cell r="D1766">
            <v>0</v>
          </cell>
          <cell r="E1766" t="str">
            <v>Master's degree</v>
          </cell>
          <cell r="F1766" t="str">
            <v>BA+</v>
          </cell>
          <cell r="G1766">
            <v>82893</v>
          </cell>
          <cell r="H1766">
            <v>4</v>
          </cell>
          <cell r="I1766">
            <v>407</v>
          </cell>
          <cell r="J1766">
            <v>40</v>
          </cell>
          <cell r="K1766">
            <v>41</v>
          </cell>
          <cell r="L1766">
            <v>83</v>
          </cell>
          <cell r="M1766">
            <v>55</v>
          </cell>
          <cell r="N1766">
            <v>0</v>
          </cell>
          <cell r="O1766">
            <v>15</v>
          </cell>
          <cell r="P1766" t="str">
            <v>Not Licensed</v>
          </cell>
          <cell r="Q1766">
            <v>0</v>
          </cell>
          <cell r="R1766">
            <v>0</v>
          </cell>
        </row>
        <row r="1767">
          <cell r="B1767" t="str">
            <v>259041</v>
          </cell>
          <cell r="C1767" t="str">
            <v>Teacher Assistants</v>
          </cell>
          <cell r="D1767">
            <v>0</v>
          </cell>
          <cell r="E1767" t="str">
            <v>Some college, no degree</v>
          </cell>
          <cell r="F1767" t="str">
            <v>Sub-BA</v>
          </cell>
          <cell r="G1767">
            <v>33191</v>
          </cell>
          <cell r="H1767">
            <v>2</v>
          </cell>
          <cell r="I1767">
            <v>5074</v>
          </cell>
          <cell r="J1767">
            <v>562</v>
          </cell>
          <cell r="K1767">
            <v>558</v>
          </cell>
          <cell r="L1767">
            <v>549</v>
          </cell>
          <cell r="M1767">
            <v>556</v>
          </cell>
          <cell r="N1767">
            <v>0</v>
          </cell>
          <cell r="O1767">
            <v>72</v>
          </cell>
          <cell r="P1767" t="str">
            <v>Not Licensed</v>
          </cell>
          <cell r="Q1767">
            <v>0</v>
          </cell>
          <cell r="R1767">
            <v>0</v>
          </cell>
        </row>
        <row r="1768">
          <cell r="B1768" t="str">
            <v>271011</v>
          </cell>
          <cell r="C1768" t="str">
            <v>Art Directors</v>
          </cell>
          <cell r="D1768">
            <v>0</v>
          </cell>
          <cell r="E1768" t="str">
            <v>Bachelor's degree</v>
          </cell>
          <cell r="F1768" t="str">
            <v>BA+</v>
          </cell>
          <cell r="G1768">
            <v>0</v>
          </cell>
          <cell r="H1768">
            <v>0</v>
          </cell>
          <cell r="I1768">
            <v>118</v>
          </cell>
          <cell r="J1768">
            <v>9</v>
          </cell>
          <cell r="K1768">
            <v>13</v>
          </cell>
          <cell r="L1768">
            <v>8</v>
          </cell>
          <cell r="M1768">
            <v>10</v>
          </cell>
          <cell r="N1768">
            <v>0</v>
          </cell>
          <cell r="O1768">
            <v>22</v>
          </cell>
          <cell r="P1768" t="str">
            <v>Not Licensed</v>
          </cell>
          <cell r="Q1768">
            <v>0</v>
          </cell>
          <cell r="R1768">
            <v>0</v>
          </cell>
        </row>
        <row r="1769">
          <cell r="B1769" t="str">
            <v>271012</v>
          </cell>
          <cell r="C1769" t="str">
            <v>Craft Artists</v>
          </cell>
          <cell r="D1769">
            <v>0</v>
          </cell>
          <cell r="E1769" t="str">
            <v>No formal educational credential</v>
          </cell>
          <cell r="F1769" t="str">
            <v>HS and Below</v>
          </cell>
          <cell r="G1769">
            <v>0</v>
          </cell>
          <cell r="H1769">
            <v>0</v>
          </cell>
          <cell r="I1769">
            <v>0</v>
          </cell>
          <cell r="J1769">
            <v>0</v>
          </cell>
          <cell r="K1769">
            <v>0</v>
          </cell>
          <cell r="L1769">
            <v>0</v>
          </cell>
          <cell r="M1769">
            <v>0</v>
          </cell>
          <cell r="N1769">
            <v>0</v>
          </cell>
          <cell r="O1769">
            <v>3</v>
          </cell>
          <cell r="P1769" t="str">
            <v>Not Licensed</v>
          </cell>
          <cell r="Q1769">
            <v>0</v>
          </cell>
          <cell r="R1769">
            <v>0</v>
          </cell>
        </row>
        <row r="1770">
          <cell r="B1770" t="str">
            <v>271013</v>
          </cell>
          <cell r="C1770" t="str">
            <v>Fine Artists, Including Painters, Sculptors, and Illustrators</v>
          </cell>
          <cell r="D1770">
            <v>0</v>
          </cell>
          <cell r="E1770" t="str">
            <v>Bachelor's degree</v>
          </cell>
          <cell r="F1770" t="str">
            <v>BA+</v>
          </cell>
          <cell r="G1770">
            <v>0</v>
          </cell>
          <cell r="H1770">
            <v>0</v>
          </cell>
          <cell r="I1770">
            <v>0</v>
          </cell>
          <cell r="J1770">
            <v>0</v>
          </cell>
          <cell r="K1770">
            <v>0</v>
          </cell>
          <cell r="L1770">
            <v>0</v>
          </cell>
          <cell r="M1770">
            <v>0</v>
          </cell>
          <cell r="N1770">
            <v>0</v>
          </cell>
          <cell r="O1770">
            <v>1</v>
          </cell>
          <cell r="P1770" t="str">
            <v>Not Licensed</v>
          </cell>
          <cell r="Q1770">
            <v>0</v>
          </cell>
          <cell r="R1770">
            <v>0</v>
          </cell>
        </row>
        <row r="1771">
          <cell r="B1771" t="str">
            <v>271014</v>
          </cell>
          <cell r="C1771" t="str">
            <v>Multimedia Artists and Animators</v>
          </cell>
          <cell r="D1771">
            <v>0</v>
          </cell>
          <cell r="E1771" t="str">
            <v>Bachelor's degree</v>
          </cell>
          <cell r="F1771" t="str">
            <v>BA+</v>
          </cell>
          <cell r="G1771">
            <v>0</v>
          </cell>
          <cell r="H1771">
            <v>0</v>
          </cell>
          <cell r="I1771">
            <v>0</v>
          </cell>
          <cell r="J1771">
            <v>0</v>
          </cell>
          <cell r="K1771">
            <v>0</v>
          </cell>
          <cell r="L1771">
            <v>0</v>
          </cell>
          <cell r="M1771">
            <v>0</v>
          </cell>
          <cell r="N1771">
            <v>0</v>
          </cell>
          <cell r="O1771">
            <v>3</v>
          </cell>
          <cell r="P1771" t="str">
            <v>Not Licensed</v>
          </cell>
          <cell r="Q1771">
            <v>0</v>
          </cell>
          <cell r="R1771">
            <v>0</v>
          </cell>
        </row>
        <row r="1772">
          <cell r="B1772" t="str">
            <v>271021</v>
          </cell>
          <cell r="C1772" t="str">
            <v>Commercial and Industrial Designers</v>
          </cell>
          <cell r="D1772">
            <v>0</v>
          </cell>
          <cell r="E1772" t="str">
            <v>Bachelor's degree</v>
          </cell>
          <cell r="F1772" t="str">
            <v>BA+</v>
          </cell>
          <cell r="G1772">
            <v>63085</v>
          </cell>
          <cell r="H1772">
            <v>0</v>
          </cell>
          <cell r="I1772">
            <v>0</v>
          </cell>
          <cell r="J1772">
            <v>0</v>
          </cell>
          <cell r="K1772">
            <v>0</v>
          </cell>
          <cell r="L1772">
            <v>36</v>
          </cell>
          <cell r="M1772">
            <v>36</v>
          </cell>
          <cell r="N1772">
            <v>0</v>
          </cell>
          <cell r="O1772">
            <v>6</v>
          </cell>
          <cell r="P1772" t="str">
            <v>Not Licensed</v>
          </cell>
          <cell r="Q1772">
            <v>0</v>
          </cell>
          <cell r="R1772">
            <v>0</v>
          </cell>
        </row>
        <row r="1773">
          <cell r="B1773" t="str">
            <v>271022</v>
          </cell>
          <cell r="C1773" t="str">
            <v>Fashion Designers</v>
          </cell>
          <cell r="D1773">
            <v>0</v>
          </cell>
          <cell r="E1773" t="str">
            <v>Bachelor's degree</v>
          </cell>
          <cell r="F1773" t="str">
            <v>BA+</v>
          </cell>
          <cell r="G1773">
            <v>0</v>
          </cell>
          <cell r="H1773">
            <v>0</v>
          </cell>
          <cell r="I1773">
            <v>0</v>
          </cell>
          <cell r="J1773">
            <v>0</v>
          </cell>
          <cell r="K1773">
            <v>0</v>
          </cell>
          <cell r="L1773">
            <v>6</v>
          </cell>
          <cell r="M1773">
            <v>6</v>
          </cell>
          <cell r="N1773">
            <v>0</v>
          </cell>
          <cell r="O1773">
            <v>1</v>
          </cell>
          <cell r="P1773" t="str">
            <v>Not Licensed</v>
          </cell>
          <cell r="Q1773">
            <v>0</v>
          </cell>
          <cell r="R1773">
            <v>0</v>
          </cell>
        </row>
        <row r="1774">
          <cell r="B1774" t="str">
            <v>271023</v>
          </cell>
          <cell r="C1774" t="str">
            <v>Floral Designers</v>
          </cell>
          <cell r="D1774">
            <v>0</v>
          </cell>
          <cell r="E1774" t="str">
            <v>High school diploma or equivalent</v>
          </cell>
          <cell r="F1774" t="str">
            <v>HS and Below</v>
          </cell>
          <cell r="G1774">
            <v>33352</v>
          </cell>
          <cell r="H1774">
            <v>1</v>
          </cell>
          <cell r="I1774">
            <v>200</v>
          </cell>
          <cell r="J1774">
            <v>18</v>
          </cell>
          <cell r="K1774">
            <v>14</v>
          </cell>
          <cell r="L1774">
            <v>6</v>
          </cell>
          <cell r="M1774">
            <v>13</v>
          </cell>
          <cell r="N1774">
            <v>0</v>
          </cell>
          <cell r="O1774">
            <v>14</v>
          </cell>
          <cell r="P1774" t="str">
            <v>Not Licensed</v>
          </cell>
          <cell r="Q1774">
            <v>0</v>
          </cell>
          <cell r="R1774">
            <v>0</v>
          </cell>
        </row>
        <row r="1775">
          <cell r="B1775" t="str">
            <v>271024</v>
          </cell>
          <cell r="C1775" t="str">
            <v>Graphic Designers</v>
          </cell>
          <cell r="D1775">
            <v>0</v>
          </cell>
          <cell r="E1775" t="str">
            <v>Bachelor's degree</v>
          </cell>
          <cell r="F1775" t="str">
            <v>BA+</v>
          </cell>
          <cell r="G1775">
            <v>56184</v>
          </cell>
          <cell r="H1775">
            <v>3</v>
          </cell>
          <cell r="I1775">
            <v>263</v>
          </cell>
          <cell r="J1775">
            <v>27</v>
          </cell>
          <cell r="K1775">
            <v>25</v>
          </cell>
          <cell r="L1775">
            <v>38</v>
          </cell>
          <cell r="M1775">
            <v>30</v>
          </cell>
          <cell r="N1775">
            <v>0</v>
          </cell>
          <cell r="O1775">
            <v>48</v>
          </cell>
          <cell r="P1775" t="str">
            <v>Not Licensed</v>
          </cell>
          <cell r="Q1775">
            <v>0</v>
          </cell>
          <cell r="R1775">
            <v>0</v>
          </cell>
        </row>
        <row r="1776">
          <cell r="B1776" t="str">
            <v>271025</v>
          </cell>
          <cell r="C1776" t="str">
            <v>Interior Designers</v>
          </cell>
          <cell r="D1776">
            <v>0</v>
          </cell>
          <cell r="E1776" t="str">
            <v>Bachelor's degree</v>
          </cell>
          <cell r="F1776" t="str">
            <v>BA+</v>
          </cell>
          <cell r="G1776">
            <v>0</v>
          </cell>
          <cell r="H1776">
            <v>0</v>
          </cell>
          <cell r="I1776">
            <v>0</v>
          </cell>
          <cell r="J1776">
            <v>0</v>
          </cell>
          <cell r="K1776">
            <v>0</v>
          </cell>
          <cell r="L1776">
            <v>15</v>
          </cell>
          <cell r="M1776">
            <v>15</v>
          </cell>
          <cell r="N1776">
            <v>0</v>
          </cell>
          <cell r="O1776">
            <v>20</v>
          </cell>
          <cell r="P1776" t="str">
            <v>Not Licensed</v>
          </cell>
          <cell r="Q1776">
            <v>0</v>
          </cell>
          <cell r="R1776">
            <v>0</v>
          </cell>
        </row>
        <row r="1777">
          <cell r="B1777" t="str">
            <v>271026</v>
          </cell>
          <cell r="C1777" t="str">
            <v>Merchandise Displayers and Window Trimmers</v>
          </cell>
          <cell r="D1777">
            <v>0</v>
          </cell>
          <cell r="E1777" t="str">
            <v>High school diploma or equivalent</v>
          </cell>
          <cell r="F1777" t="str">
            <v>HS and Below</v>
          </cell>
          <cell r="G1777">
            <v>34578</v>
          </cell>
          <cell r="H1777">
            <v>2</v>
          </cell>
          <cell r="I1777">
            <v>332</v>
          </cell>
          <cell r="J1777">
            <v>32</v>
          </cell>
          <cell r="K1777">
            <v>45</v>
          </cell>
          <cell r="L1777">
            <v>370</v>
          </cell>
          <cell r="M1777">
            <v>149</v>
          </cell>
          <cell r="N1777">
            <v>0</v>
          </cell>
          <cell r="O1777">
            <v>30</v>
          </cell>
          <cell r="P1777" t="str">
            <v>Not Licensed</v>
          </cell>
          <cell r="Q1777">
            <v>0</v>
          </cell>
          <cell r="R1777">
            <v>0</v>
          </cell>
        </row>
        <row r="1778">
          <cell r="B1778" t="str">
            <v>271027</v>
          </cell>
          <cell r="C1778" t="str">
            <v>Set and Exhibit Designers</v>
          </cell>
          <cell r="D1778">
            <v>0</v>
          </cell>
          <cell r="E1778" t="str">
            <v>Bachelor's degree</v>
          </cell>
          <cell r="F1778" t="str">
            <v>BA+</v>
          </cell>
          <cell r="G1778">
            <v>0</v>
          </cell>
          <cell r="H1778">
            <v>0</v>
          </cell>
          <cell r="I1778">
            <v>0</v>
          </cell>
          <cell r="J1778">
            <v>0</v>
          </cell>
          <cell r="K1778">
            <v>0</v>
          </cell>
          <cell r="L1778">
            <v>0</v>
          </cell>
          <cell r="M1778">
            <v>0</v>
          </cell>
          <cell r="N1778">
            <v>0</v>
          </cell>
          <cell r="O1778">
            <v>14</v>
          </cell>
          <cell r="P1778" t="str">
            <v>Not Licensed</v>
          </cell>
          <cell r="Q1778">
            <v>0</v>
          </cell>
          <cell r="R1778">
            <v>0</v>
          </cell>
        </row>
        <row r="1779">
          <cell r="B1779" t="str">
            <v>272011</v>
          </cell>
          <cell r="C1779" t="str">
            <v>Actors</v>
          </cell>
          <cell r="D1779">
            <v>0</v>
          </cell>
          <cell r="E1779" t="str">
            <v>Some college, no degree</v>
          </cell>
          <cell r="F1779" t="str">
            <v>Sub-BA</v>
          </cell>
          <cell r="G1779">
            <v>0</v>
          </cell>
          <cell r="H1779">
            <v>0</v>
          </cell>
          <cell r="I1779">
            <v>0</v>
          </cell>
          <cell r="J1779">
            <v>0</v>
          </cell>
          <cell r="K1779">
            <v>0</v>
          </cell>
          <cell r="L1779">
            <v>12</v>
          </cell>
          <cell r="M1779">
            <v>12</v>
          </cell>
          <cell r="N1779">
            <v>0</v>
          </cell>
          <cell r="O1779">
            <v>2</v>
          </cell>
          <cell r="P1779" t="str">
            <v>Not Licensed</v>
          </cell>
          <cell r="Q1779">
            <v>0</v>
          </cell>
          <cell r="R1779">
            <v>0</v>
          </cell>
        </row>
        <row r="1780">
          <cell r="B1780" t="str">
            <v>272012</v>
          </cell>
          <cell r="C1780" t="str">
            <v>Producers and Directors</v>
          </cell>
          <cell r="D1780">
            <v>0</v>
          </cell>
          <cell r="E1780" t="str">
            <v>Bachelor's degree</v>
          </cell>
          <cell r="F1780" t="str">
            <v>BA+</v>
          </cell>
          <cell r="G1780">
            <v>55957</v>
          </cell>
          <cell r="H1780">
            <v>2</v>
          </cell>
          <cell r="I1780">
            <v>118</v>
          </cell>
          <cell r="J1780">
            <v>11</v>
          </cell>
          <cell r="K1780">
            <v>13</v>
          </cell>
          <cell r="L1780">
            <v>14</v>
          </cell>
          <cell r="M1780">
            <v>13</v>
          </cell>
          <cell r="N1780">
            <v>0</v>
          </cell>
          <cell r="O1780">
            <v>13</v>
          </cell>
          <cell r="P1780" t="str">
            <v>Not Licensed</v>
          </cell>
          <cell r="Q1780">
            <v>0</v>
          </cell>
          <cell r="R1780">
            <v>0</v>
          </cell>
        </row>
        <row r="1781">
          <cell r="B1781" t="str">
            <v>272021</v>
          </cell>
          <cell r="C1781" t="str">
            <v>Athletes and Sports Competitors</v>
          </cell>
          <cell r="D1781">
            <v>0</v>
          </cell>
          <cell r="E1781" t="str">
            <v>No formal educational credential</v>
          </cell>
          <cell r="F1781" t="str">
            <v>HS and Below</v>
          </cell>
          <cell r="G1781">
            <v>0</v>
          </cell>
          <cell r="H1781">
            <v>0</v>
          </cell>
          <cell r="I1781">
            <v>0</v>
          </cell>
          <cell r="J1781">
            <v>0</v>
          </cell>
          <cell r="K1781">
            <v>0</v>
          </cell>
          <cell r="L1781">
            <v>0</v>
          </cell>
          <cell r="M1781">
            <v>0</v>
          </cell>
          <cell r="N1781">
            <v>0</v>
          </cell>
          <cell r="O1781">
            <v>2</v>
          </cell>
          <cell r="P1781" t="str">
            <v>Not Licensed</v>
          </cell>
          <cell r="Q1781">
            <v>0</v>
          </cell>
          <cell r="R1781">
            <v>0</v>
          </cell>
        </row>
        <row r="1782">
          <cell r="B1782" t="str">
            <v>272022</v>
          </cell>
          <cell r="C1782" t="str">
            <v>Coaches and Scouts</v>
          </cell>
          <cell r="D1782">
            <v>0</v>
          </cell>
          <cell r="E1782" t="str">
            <v>Bachelor's degree</v>
          </cell>
          <cell r="F1782" t="str">
            <v>BA+</v>
          </cell>
          <cell r="G1782">
            <v>37178</v>
          </cell>
          <cell r="H1782">
            <v>4</v>
          </cell>
          <cell r="I1782">
            <v>1196</v>
          </cell>
          <cell r="J1782">
            <v>182</v>
          </cell>
          <cell r="K1782">
            <v>172</v>
          </cell>
          <cell r="L1782">
            <v>435</v>
          </cell>
          <cell r="M1782">
            <v>263</v>
          </cell>
          <cell r="N1782">
            <v>0</v>
          </cell>
          <cell r="O1782">
            <v>23</v>
          </cell>
          <cell r="P1782" t="str">
            <v>Not Licensed</v>
          </cell>
          <cell r="Q1782">
            <v>0</v>
          </cell>
          <cell r="R1782">
            <v>0</v>
          </cell>
        </row>
        <row r="1783">
          <cell r="B1783" t="str">
            <v>272023</v>
          </cell>
          <cell r="C1783" t="str">
            <v>Umpires, Referees, and Other Sports Officials</v>
          </cell>
          <cell r="D1783">
            <v>0</v>
          </cell>
          <cell r="E1783" t="str">
            <v>High school diploma or equivalent</v>
          </cell>
          <cell r="F1783" t="str">
            <v>HS and Below</v>
          </cell>
          <cell r="G1783">
            <v>23394</v>
          </cell>
          <cell r="H1783">
            <v>0</v>
          </cell>
          <cell r="I1783">
            <v>0</v>
          </cell>
          <cell r="J1783">
            <v>0</v>
          </cell>
          <cell r="K1783">
            <v>0</v>
          </cell>
          <cell r="L1783">
            <v>0</v>
          </cell>
          <cell r="M1783">
            <v>0</v>
          </cell>
          <cell r="N1783">
            <v>0</v>
          </cell>
          <cell r="O1783">
            <v>3</v>
          </cell>
          <cell r="P1783" t="str">
            <v>Not Licensed</v>
          </cell>
          <cell r="Q1783">
            <v>0</v>
          </cell>
          <cell r="R1783">
            <v>0</v>
          </cell>
        </row>
        <row r="1784">
          <cell r="B1784" t="str">
            <v>272031</v>
          </cell>
          <cell r="C1784" t="str">
            <v>Dancers</v>
          </cell>
          <cell r="D1784">
            <v>0</v>
          </cell>
          <cell r="E1784" t="str">
            <v>No formal educational credential</v>
          </cell>
          <cell r="F1784" t="str">
            <v>HS and Below</v>
          </cell>
          <cell r="G1784">
            <v>0</v>
          </cell>
          <cell r="H1784">
            <v>0</v>
          </cell>
          <cell r="I1784">
            <v>0</v>
          </cell>
          <cell r="J1784">
            <v>0</v>
          </cell>
          <cell r="K1784">
            <v>0</v>
          </cell>
          <cell r="L1784">
            <v>0</v>
          </cell>
          <cell r="M1784">
            <v>0</v>
          </cell>
          <cell r="N1784">
            <v>0</v>
          </cell>
          <cell r="O1784">
            <v>0</v>
          </cell>
          <cell r="P1784" t="str">
            <v>Not Licensed</v>
          </cell>
          <cell r="Q1784">
            <v>0</v>
          </cell>
          <cell r="R1784">
            <v>0</v>
          </cell>
        </row>
        <row r="1785">
          <cell r="B1785" t="str">
            <v>272032</v>
          </cell>
          <cell r="C1785" t="str">
            <v>Choreographers</v>
          </cell>
          <cell r="D1785">
            <v>0</v>
          </cell>
          <cell r="E1785" t="str">
            <v>High school diploma or equivalent</v>
          </cell>
          <cell r="F1785" t="str">
            <v>HS and Below</v>
          </cell>
          <cell r="G1785">
            <v>0</v>
          </cell>
          <cell r="H1785">
            <v>0</v>
          </cell>
          <cell r="I1785">
            <v>0</v>
          </cell>
          <cell r="J1785">
            <v>0</v>
          </cell>
          <cell r="K1785">
            <v>0</v>
          </cell>
          <cell r="L1785">
            <v>0</v>
          </cell>
          <cell r="M1785">
            <v>0</v>
          </cell>
          <cell r="N1785">
            <v>0</v>
          </cell>
          <cell r="O1785">
            <v>2</v>
          </cell>
          <cell r="P1785" t="str">
            <v>Not Licensed</v>
          </cell>
          <cell r="Q1785">
            <v>0</v>
          </cell>
          <cell r="R1785">
            <v>0</v>
          </cell>
        </row>
        <row r="1786">
          <cell r="B1786" t="str">
            <v>272041</v>
          </cell>
          <cell r="C1786" t="str">
            <v>Music Directors and Composers</v>
          </cell>
          <cell r="D1786">
            <v>0</v>
          </cell>
          <cell r="E1786" t="str">
            <v>Bachelor's degree</v>
          </cell>
          <cell r="F1786" t="str">
            <v>BA+</v>
          </cell>
          <cell r="G1786">
            <v>0</v>
          </cell>
          <cell r="H1786">
            <v>0</v>
          </cell>
          <cell r="I1786">
            <v>0</v>
          </cell>
          <cell r="J1786">
            <v>0</v>
          </cell>
          <cell r="K1786">
            <v>0</v>
          </cell>
          <cell r="L1786">
            <v>11</v>
          </cell>
          <cell r="M1786">
            <v>11</v>
          </cell>
          <cell r="N1786">
            <v>0</v>
          </cell>
          <cell r="O1786">
            <v>0</v>
          </cell>
          <cell r="P1786" t="str">
            <v>Not Licensed</v>
          </cell>
          <cell r="Q1786">
            <v>0</v>
          </cell>
          <cell r="R1786">
            <v>0</v>
          </cell>
        </row>
        <row r="1787">
          <cell r="B1787" t="str">
            <v>272042</v>
          </cell>
          <cell r="C1787" t="str">
            <v>Musicians and Singers</v>
          </cell>
          <cell r="D1787">
            <v>0</v>
          </cell>
          <cell r="E1787" t="str">
            <v>No formal educational credential</v>
          </cell>
          <cell r="F1787" t="str">
            <v>HS and Below</v>
          </cell>
          <cell r="G1787">
            <v>0</v>
          </cell>
          <cell r="H1787">
            <v>0</v>
          </cell>
          <cell r="I1787">
            <v>0</v>
          </cell>
          <cell r="J1787">
            <v>0</v>
          </cell>
          <cell r="K1787">
            <v>0</v>
          </cell>
          <cell r="L1787">
            <v>7</v>
          </cell>
          <cell r="M1787">
            <v>7</v>
          </cell>
          <cell r="N1787">
            <v>0</v>
          </cell>
          <cell r="O1787">
            <v>0</v>
          </cell>
          <cell r="P1787" t="str">
            <v>Not Licensed</v>
          </cell>
          <cell r="Q1787">
            <v>0</v>
          </cell>
          <cell r="R1787">
            <v>0</v>
          </cell>
        </row>
        <row r="1788">
          <cell r="B1788" t="str">
            <v>273011</v>
          </cell>
          <cell r="C1788" t="str">
            <v>Radio and Television Announcers</v>
          </cell>
          <cell r="D1788">
            <v>0</v>
          </cell>
          <cell r="E1788" t="str">
            <v>Bachelor's degree</v>
          </cell>
          <cell r="F1788" t="str">
            <v>BA+</v>
          </cell>
          <cell r="G1788">
            <v>0</v>
          </cell>
          <cell r="H1788">
            <v>0</v>
          </cell>
          <cell r="I1788">
            <v>0</v>
          </cell>
          <cell r="J1788">
            <v>0</v>
          </cell>
          <cell r="K1788">
            <v>0</v>
          </cell>
          <cell r="L1788">
            <v>0</v>
          </cell>
          <cell r="M1788">
            <v>0</v>
          </cell>
          <cell r="N1788">
            <v>0</v>
          </cell>
          <cell r="O1788">
            <v>1</v>
          </cell>
          <cell r="P1788" t="str">
            <v>Not Licensed</v>
          </cell>
          <cell r="Q1788">
            <v>0</v>
          </cell>
          <cell r="R1788">
            <v>0</v>
          </cell>
        </row>
        <row r="1789">
          <cell r="B1789" t="str">
            <v>273012</v>
          </cell>
          <cell r="C1789" t="str">
            <v>Public Address System and Other Announcers</v>
          </cell>
          <cell r="D1789">
            <v>0</v>
          </cell>
          <cell r="E1789" t="str">
            <v>High school diploma or equivalent</v>
          </cell>
          <cell r="F1789" t="str">
            <v>HS and Below</v>
          </cell>
          <cell r="G1789">
            <v>0</v>
          </cell>
          <cell r="H1789">
            <v>0</v>
          </cell>
          <cell r="I1789">
            <v>0</v>
          </cell>
          <cell r="J1789">
            <v>0</v>
          </cell>
          <cell r="K1789">
            <v>0</v>
          </cell>
          <cell r="L1789">
            <v>0</v>
          </cell>
          <cell r="M1789">
            <v>0</v>
          </cell>
          <cell r="N1789">
            <v>0</v>
          </cell>
          <cell r="O1789">
            <v>0</v>
          </cell>
          <cell r="P1789" t="str">
            <v>Not Licensed</v>
          </cell>
          <cell r="Q1789">
            <v>0</v>
          </cell>
          <cell r="R1789">
            <v>0</v>
          </cell>
        </row>
        <row r="1790">
          <cell r="B1790" t="str">
            <v>273021</v>
          </cell>
          <cell r="C1790" t="str">
            <v>Broadcast News Analysts</v>
          </cell>
          <cell r="D1790">
            <v>0</v>
          </cell>
          <cell r="E1790" t="str">
            <v>Bachelor's degree</v>
          </cell>
          <cell r="F1790" t="str">
            <v>BA+</v>
          </cell>
          <cell r="G1790">
            <v>0</v>
          </cell>
          <cell r="H1790">
            <v>0</v>
          </cell>
          <cell r="I1790">
            <v>0</v>
          </cell>
          <cell r="J1790">
            <v>0</v>
          </cell>
          <cell r="K1790">
            <v>0</v>
          </cell>
          <cell r="L1790">
            <v>0</v>
          </cell>
          <cell r="M1790">
            <v>0</v>
          </cell>
          <cell r="N1790">
            <v>0</v>
          </cell>
          <cell r="O1790">
            <v>0</v>
          </cell>
          <cell r="P1790" t="str">
            <v>Not Licensed</v>
          </cell>
          <cell r="Q1790">
            <v>0</v>
          </cell>
          <cell r="R1790">
            <v>0</v>
          </cell>
        </row>
        <row r="1791">
          <cell r="B1791" t="str">
            <v>273022</v>
          </cell>
          <cell r="C1791" t="str">
            <v>Reporters and Correspondents</v>
          </cell>
          <cell r="D1791">
            <v>0</v>
          </cell>
          <cell r="E1791" t="str">
            <v>Bachelor's degree</v>
          </cell>
          <cell r="F1791" t="str">
            <v>BA+</v>
          </cell>
          <cell r="G1791">
            <v>43763</v>
          </cell>
          <cell r="H1791">
            <v>0</v>
          </cell>
          <cell r="I1791">
            <v>0</v>
          </cell>
          <cell r="J1791">
            <v>0</v>
          </cell>
          <cell r="K1791">
            <v>0</v>
          </cell>
          <cell r="L1791">
            <v>16</v>
          </cell>
          <cell r="M1791">
            <v>16</v>
          </cell>
          <cell r="N1791">
            <v>0</v>
          </cell>
          <cell r="O1791">
            <v>3</v>
          </cell>
          <cell r="P1791" t="str">
            <v>Not Licensed</v>
          </cell>
          <cell r="Q1791">
            <v>0</v>
          </cell>
          <cell r="R1791">
            <v>0</v>
          </cell>
        </row>
        <row r="1792">
          <cell r="B1792" t="str">
            <v>273031</v>
          </cell>
          <cell r="C1792" t="str">
            <v>Public Relations Specialists</v>
          </cell>
          <cell r="D1792">
            <v>0</v>
          </cell>
          <cell r="E1792" t="str">
            <v>Bachelor's degree</v>
          </cell>
          <cell r="F1792" t="str">
            <v>BA+</v>
          </cell>
          <cell r="G1792">
            <v>59867</v>
          </cell>
          <cell r="H1792">
            <v>3</v>
          </cell>
          <cell r="I1792">
            <v>306</v>
          </cell>
          <cell r="J1792">
            <v>31</v>
          </cell>
          <cell r="K1792">
            <v>30</v>
          </cell>
          <cell r="L1792">
            <v>94</v>
          </cell>
          <cell r="M1792">
            <v>52</v>
          </cell>
          <cell r="N1792">
            <v>0</v>
          </cell>
          <cell r="O1792">
            <v>17</v>
          </cell>
          <cell r="P1792" t="str">
            <v>Not Licensed</v>
          </cell>
          <cell r="Q1792">
            <v>0</v>
          </cell>
          <cell r="R1792">
            <v>0</v>
          </cell>
        </row>
        <row r="1793">
          <cell r="B1793" t="str">
            <v>273041</v>
          </cell>
          <cell r="C1793" t="str">
            <v>Editors</v>
          </cell>
          <cell r="D1793">
            <v>0</v>
          </cell>
          <cell r="E1793" t="str">
            <v>Bachelor's degree</v>
          </cell>
          <cell r="F1793" t="str">
            <v>BA+</v>
          </cell>
          <cell r="G1793">
            <v>0</v>
          </cell>
          <cell r="H1793">
            <v>0</v>
          </cell>
          <cell r="I1793">
            <v>100</v>
          </cell>
          <cell r="J1793">
            <v>10</v>
          </cell>
          <cell r="K1793">
            <v>9</v>
          </cell>
          <cell r="L1793">
            <v>24</v>
          </cell>
          <cell r="M1793">
            <v>14</v>
          </cell>
          <cell r="N1793">
            <v>0</v>
          </cell>
          <cell r="O1793">
            <v>19</v>
          </cell>
          <cell r="P1793" t="str">
            <v>Not Licensed</v>
          </cell>
          <cell r="Q1793">
            <v>0</v>
          </cell>
          <cell r="R1793">
            <v>0</v>
          </cell>
        </row>
        <row r="1794">
          <cell r="B1794" t="str">
            <v>273042</v>
          </cell>
          <cell r="C1794" t="str">
            <v>Technical Writers</v>
          </cell>
          <cell r="D1794">
            <v>0</v>
          </cell>
          <cell r="E1794" t="str">
            <v>Bachelor's degree</v>
          </cell>
          <cell r="F1794" t="str">
            <v>BA+</v>
          </cell>
          <cell r="G1794">
            <v>0</v>
          </cell>
          <cell r="H1794">
            <v>0</v>
          </cell>
          <cell r="I1794">
            <v>136</v>
          </cell>
          <cell r="J1794">
            <v>13</v>
          </cell>
          <cell r="K1794">
            <v>14</v>
          </cell>
          <cell r="L1794">
            <v>26</v>
          </cell>
          <cell r="M1794">
            <v>18</v>
          </cell>
          <cell r="N1794">
            <v>0</v>
          </cell>
          <cell r="O1794">
            <v>29</v>
          </cell>
          <cell r="P1794" t="str">
            <v>Not Licensed</v>
          </cell>
          <cell r="Q1794">
            <v>0</v>
          </cell>
          <cell r="R1794">
            <v>0</v>
          </cell>
        </row>
        <row r="1795">
          <cell r="B1795" t="str">
            <v>273043</v>
          </cell>
          <cell r="C1795" t="str">
            <v>Writers and Authors</v>
          </cell>
          <cell r="D1795">
            <v>0</v>
          </cell>
          <cell r="E1795" t="str">
            <v>Bachelor's degree</v>
          </cell>
          <cell r="F1795" t="str">
            <v>BA+</v>
          </cell>
          <cell r="G1795">
            <v>0</v>
          </cell>
          <cell r="H1795">
            <v>0</v>
          </cell>
          <cell r="I1795">
            <v>0</v>
          </cell>
          <cell r="J1795">
            <v>0</v>
          </cell>
          <cell r="K1795">
            <v>0</v>
          </cell>
          <cell r="L1795">
            <v>33</v>
          </cell>
          <cell r="M1795">
            <v>33</v>
          </cell>
          <cell r="N1795">
            <v>0</v>
          </cell>
          <cell r="O1795">
            <v>9</v>
          </cell>
          <cell r="P1795" t="str">
            <v>Not Licensed</v>
          </cell>
          <cell r="Q1795">
            <v>0</v>
          </cell>
          <cell r="R1795">
            <v>0</v>
          </cell>
        </row>
        <row r="1796">
          <cell r="B1796" t="str">
            <v>273091</v>
          </cell>
          <cell r="C1796" t="str">
            <v>Interpreters and Translators</v>
          </cell>
          <cell r="D1796">
            <v>0</v>
          </cell>
          <cell r="E1796" t="str">
            <v>Bachelor's degree</v>
          </cell>
          <cell r="F1796" t="str">
            <v>BA+</v>
          </cell>
          <cell r="G1796">
            <v>0</v>
          </cell>
          <cell r="H1796">
            <v>0</v>
          </cell>
          <cell r="I1796">
            <v>380</v>
          </cell>
          <cell r="J1796">
            <v>37</v>
          </cell>
          <cell r="K1796">
            <v>42</v>
          </cell>
          <cell r="L1796">
            <v>92</v>
          </cell>
          <cell r="M1796">
            <v>57</v>
          </cell>
          <cell r="N1796">
            <v>0</v>
          </cell>
          <cell r="O1796">
            <v>7</v>
          </cell>
          <cell r="P1796" t="str">
            <v>Not Licensed</v>
          </cell>
          <cell r="Q1796">
            <v>0</v>
          </cell>
          <cell r="R1796">
            <v>0</v>
          </cell>
        </row>
        <row r="1797">
          <cell r="B1797" t="str">
            <v>274011</v>
          </cell>
          <cell r="C1797" t="str">
            <v>Audio and Video Equipment Technicians</v>
          </cell>
          <cell r="D1797">
            <v>0</v>
          </cell>
          <cell r="E1797" t="str">
            <v>Postsecondary non-degree award</v>
          </cell>
          <cell r="F1797" t="str">
            <v>Sub-BA</v>
          </cell>
          <cell r="G1797">
            <v>50340</v>
          </cell>
          <cell r="H1797">
            <v>0</v>
          </cell>
          <cell r="I1797">
            <v>0</v>
          </cell>
          <cell r="J1797">
            <v>0</v>
          </cell>
          <cell r="K1797">
            <v>0</v>
          </cell>
          <cell r="L1797">
            <v>17</v>
          </cell>
          <cell r="M1797">
            <v>17</v>
          </cell>
          <cell r="N1797">
            <v>0</v>
          </cell>
          <cell r="O1797">
            <v>10</v>
          </cell>
          <cell r="P1797" t="str">
            <v>Not Licensed</v>
          </cell>
          <cell r="Q1797">
            <v>0</v>
          </cell>
          <cell r="R1797">
            <v>0</v>
          </cell>
        </row>
        <row r="1798">
          <cell r="B1798" t="str">
            <v>274012</v>
          </cell>
          <cell r="C1798" t="str">
            <v>Broadcast Technicians</v>
          </cell>
          <cell r="D1798">
            <v>0</v>
          </cell>
          <cell r="E1798" t="str">
            <v>Associate's degree</v>
          </cell>
          <cell r="F1798" t="str">
            <v>Sub-BA</v>
          </cell>
          <cell r="G1798">
            <v>0</v>
          </cell>
          <cell r="H1798">
            <v>0</v>
          </cell>
          <cell r="I1798">
            <v>0</v>
          </cell>
          <cell r="J1798">
            <v>0</v>
          </cell>
          <cell r="K1798">
            <v>0</v>
          </cell>
          <cell r="L1798">
            <v>4</v>
          </cell>
          <cell r="M1798">
            <v>4</v>
          </cell>
          <cell r="N1798">
            <v>0</v>
          </cell>
          <cell r="O1798">
            <v>5</v>
          </cell>
          <cell r="P1798" t="str">
            <v>Not Licensed</v>
          </cell>
          <cell r="Q1798">
            <v>0</v>
          </cell>
          <cell r="R1798">
            <v>0</v>
          </cell>
        </row>
        <row r="1799">
          <cell r="B1799" t="str">
            <v>274013</v>
          </cell>
          <cell r="C1799" t="str">
            <v>Radio Operators</v>
          </cell>
          <cell r="D1799">
            <v>0</v>
          </cell>
          <cell r="E1799" t="str">
            <v>High school diploma or equivalent</v>
          </cell>
          <cell r="F1799" t="str">
            <v>HS and Below</v>
          </cell>
          <cell r="G1799">
            <v>0</v>
          </cell>
          <cell r="H1799">
            <v>0</v>
          </cell>
          <cell r="I1799">
            <v>0</v>
          </cell>
          <cell r="J1799">
            <v>0</v>
          </cell>
          <cell r="K1799">
            <v>0</v>
          </cell>
          <cell r="L1799">
            <v>0</v>
          </cell>
          <cell r="M1799">
            <v>0</v>
          </cell>
          <cell r="N1799">
            <v>0</v>
          </cell>
          <cell r="O1799">
            <v>0</v>
          </cell>
          <cell r="P1799" t="str">
            <v>Not Licensed</v>
          </cell>
          <cell r="Q1799">
            <v>0</v>
          </cell>
          <cell r="R1799">
            <v>0</v>
          </cell>
        </row>
        <row r="1800">
          <cell r="B1800" t="str">
            <v>274014</v>
          </cell>
          <cell r="C1800" t="str">
            <v>Sound Engineering Technicians</v>
          </cell>
          <cell r="D1800">
            <v>0</v>
          </cell>
          <cell r="E1800" t="str">
            <v>Postsecondary non-degree award</v>
          </cell>
          <cell r="F1800" t="str">
            <v>Sub-BA</v>
          </cell>
          <cell r="G1800">
            <v>0</v>
          </cell>
          <cell r="H1800">
            <v>0</v>
          </cell>
          <cell r="I1800">
            <v>0</v>
          </cell>
          <cell r="J1800">
            <v>0</v>
          </cell>
          <cell r="K1800">
            <v>0</v>
          </cell>
          <cell r="L1800">
            <v>11</v>
          </cell>
          <cell r="M1800">
            <v>11</v>
          </cell>
          <cell r="N1800">
            <v>0</v>
          </cell>
          <cell r="O1800">
            <v>2</v>
          </cell>
          <cell r="P1800" t="str">
            <v>Not Licensed</v>
          </cell>
          <cell r="Q1800">
            <v>0</v>
          </cell>
          <cell r="R1800">
            <v>0</v>
          </cell>
        </row>
        <row r="1801">
          <cell r="B1801" t="str">
            <v>274021</v>
          </cell>
          <cell r="C1801" t="str">
            <v>Photographers</v>
          </cell>
          <cell r="D1801">
            <v>0</v>
          </cell>
          <cell r="E1801" t="str">
            <v>High school diploma or equivalent</v>
          </cell>
          <cell r="F1801" t="str">
            <v>HS and Below</v>
          </cell>
          <cell r="G1801">
            <v>0</v>
          </cell>
          <cell r="H1801">
            <v>0</v>
          </cell>
          <cell r="I1801">
            <v>272</v>
          </cell>
          <cell r="J1801">
            <v>6</v>
          </cell>
          <cell r="K1801">
            <v>24</v>
          </cell>
          <cell r="L1801">
            <v>8</v>
          </cell>
          <cell r="M1801">
            <v>13</v>
          </cell>
          <cell r="N1801">
            <v>0</v>
          </cell>
          <cell r="O1801">
            <v>16</v>
          </cell>
          <cell r="P1801" t="str">
            <v>Not Licensed</v>
          </cell>
          <cell r="Q1801">
            <v>0</v>
          </cell>
          <cell r="R1801">
            <v>0</v>
          </cell>
        </row>
        <row r="1802">
          <cell r="B1802" t="str">
            <v>274031</v>
          </cell>
          <cell r="C1802" t="str">
            <v>Camera Operators, Television, Video, and Motion Picture</v>
          </cell>
          <cell r="D1802">
            <v>0</v>
          </cell>
          <cell r="E1802" t="str">
            <v>Bachelor's degree</v>
          </cell>
          <cell r="F1802" t="str">
            <v>BA+</v>
          </cell>
          <cell r="G1802">
            <v>0</v>
          </cell>
          <cell r="H1802">
            <v>0</v>
          </cell>
          <cell r="I1802">
            <v>0</v>
          </cell>
          <cell r="J1802">
            <v>0</v>
          </cell>
          <cell r="K1802">
            <v>0</v>
          </cell>
          <cell r="L1802">
            <v>4</v>
          </cell>
          <cell r="M1802">
            <v>4</v>
          </cell>
          <cell r="N1802">
            <v>0</v>
          </cell>
          <cell r="O1802">
            <v>3</v>
          </cell>
          <cell r="P1802" t="str">
            <v>Not Licensed</v>
          </cell>
          <cell r="Q1802">
            <v>0</v>
          </cell>
          <cell r="R1802">
            <v>0</v>
          </cell>
        </row>
        <row r="1803">
          <cell r="B1803" t="str">
            <v>274032</v>
          </cell>
          <cell r="C1803" t="str">
            <v>Film and Video Editors</v>
          </cell>
          <cell r="D1803">
            <v>0</v>
          </cell>
          <cell r="E1803" t="str">
            <v>Bachelor's degree</v>
          </cell>
          <cell r="F1803" t="str">
            <v>BA+</v>
          </cell>
          <cell r="G1803">
            <v>0</v>
          </cell>
          <cell r="H1803">
            <v>0</v>
          </cell>
          <cell r="I1803">
            <v>0</v>
          </cell>
          <cell r="J1803">
            <v>0</v>
          </cell>
          <cell r="K1803">
            <v>0</v>
          </cell>
          <cell r="L1803">
            <v>0</v>
          </cell>
          <cell r="M1803">
            <v>0</v>
          </cell>
          <cell r="N1803">
            <v>0</v>
          </cell>
          <cell r="O1803">
            <v>2</v>
          </cell>
          <cell r="P1803" t="str">
            <v>Not Licensed</v>
          </cell>
          <cell r="Q1803">
            <v>0</v>
          </cell>
          <cell r="R1803">
            <v>0</v>
          </cell>
        </row>
        <row r="1804">
          <cell r="B1804" t="str">
            <v>29035</v>
          </cell>
          <cell r="C1804" t="str">
            <v>Magnetic Resonance Imaging Technologists</v>
          </cell>
          <cell r="D1804">
            <v>0</v>
          </cell>
          <cell r="E1804">
            <v>0</v>
          </cell>
          <cell r="F1804">
            <v>0</v>
          </cell>
          <cell r="G1804">
            <v>0</v>
          </cell>
          <cell r="H1804">
            <v>0</v>
          </cell>
          <cell r="I1804">
            <v>0</v>
          </cell>
          <cell r="J1804">
            <v>0</v>
          </cell>
          <cell r="K1804">
            <v>0</v>
          </cell>
          <cell r="L1804">
            <v>0</v>
          </cell>
          <cell r="M1804">
            <v>0</v>
          </cell>
          <cell r="N1804">
            <v>0</v>
          </cell>
          <cell r="O1804">
            <v>0</v>
          </cell>
          <cell r="P1804" t="str">
            <v>Not Licensed</v>
          </cell>
          <cell r="Q1804">
            <v>0</v>
          </cell>
          <cell r="R1804">
            <v>0</v>
          </cell>
        </row>
        <row r="1805">
          <cell r="B1805" t="str">
            <v>291011</v>
          </cell>
          <cell r="C1805" t="str">
            <v>Chiropractors</v>
          </cell>
          <cell r="D1805">
            <v>0</v>
          </cell>
          <cell r="E1805" t="str">
            <v>Doctoral or professional degree</v>
          </cell>
          <cell r="F1805" t="str">
            <v>BA+</v>
          </cell>
          <cell r="G1805">
            <v>0</v>
          </cell>
          <cell r="H1805">
            <v>0</v>
          </cell>
          <cell r="I1805">
            <v>0</v>
          </cell>
          <cell r="J1805">
            <v>0</v>
          </cell>
          <cell r="K1805">
            <v>0</v>
          </cell>
          <cell r="L1805">
            <v>0</v>
          </cell>
          <cell r="M1805">
            <v>0</v>
          </cell>
          <cell r="N1805">
            <v>0</v>
          </cell>
          <cell r="O1805">
            <v>1</v>
          </cell>
          <cell r="P1805" t="str">
            <v>Licensed</v>
          </cell>
          <cell r="Q1805">
            <v>171</v>
          </cell>
          <cell r="R1805" t="str">
            <v xml:space="preserve"> 1,454</v>
          </cell>
        </row>
        <row r="1806">
          <cell r="B1806" t="str">
            <v>291021</v>
          </cell>
          <cell r="C1806" t="str">
            <v>Dentists, General</v>
          </cell>
          <cell r="D1806">
            <v>0</v>
          </cell>
          <cell r="E1806" t="str">
            <v>Doctoral or professional degree</v>
          </cell>
          <cell r="F1806" t="str">
            <v>BA+</v>
          </cell>
          <cell r="G1806">
            <v>168387</v>
          </cell>
          <cell r="H1806">
            <v>0</v>
          </cell>
          <cell r="I1806">
            <v>0</v>
          </cell>
          <cell r="J1806">
            <v>0</v>
          </cell>
          <cell r="K1806">
            <v>0</v>
          </cell>
          <cell r="L1806">
            <v>74</v>
          </cell>
          <cell r="M1806">
            <v>74</v>
          </cell>
          <cell r="N1806">
            <v>0</v>
          </cell>
          <cell r="O1806">
            <v>3</v>
          </cell>
          <cell r="P1806" t="str">
            <v>Not Licensed</v>
          </cell>
          <cell r="Q1806">
            <v>0</v>
          </cell>
          <cell r="R1806">
            <v>0</v>
          </cell>
        </row>
        <row r="1807">
          <cell r="B1807" t="str">
            <v>291022</v>
          </cell>
          <cell r="C1807" t="str">
            <v>Oral and Maxillofacial Surgeons</v>
          </cell>
          <cell r="D1807">
            <v>0</v>
          </cell>
          <cell r="E1807" t="str">
            <v>Doctoral or professional degree</v>
          </cell>
          <cell r="F1807" t="str">
            <v>BA+</v>
          </cell>
          <cell r="G1807">
            <v>0</v>
          </cell>
          <cell r="H1807">
            <v>0</v>
          </cell>
          <cell r="I1807">
            <v>0</v>
          </cell>
          <cell r="J1807">
            <v>0</v>
          </cell>
          <cell r="K1807">
            <v>0</v>
          </cell>
          <cell r="L1807">
            <v>0</v>
          </cell>
          <cell r="M1807">
            <v>0</v>
          </cell>
          <cell r="N1807">
            <v>0</v>
          </cell>
          <cell r="O1807">
            <v>0</v>
          </cell>
          <cell r="P1807" t="str">
            <v>Not Licensed</v>
          </cell>
          <cell r="Q1807">
            <v>0</v>
          </cell>
          <cell r="R1807">
            <v>0</v>
          </cell>
        </row>
        <row r="1808">
          <cell r="B1808" t="str">
            <v>291023</v>
          </cell>
          <cell r="C1808" t="str">
            <v>Orthodontists</v>
          </cell>
          <cell r="D1808">
            <v>0</v>
          </cell>
          <cell r="E1808" t="str">
            <v>Doctoral or professional degree</v>
          </cell>
          <cell r="F1808" t="str">
            <v>BA+</v>
          </cell>
          <cell r="G1808">
            <v>0</v>
          </cell>
          <cell r="H1808">
            <v>0</v>
          </cell>
          <cell r="I1808">
            <v>0</v>
          </cell>
          <cell r="J1808">
            <v>0</v>
          </cell>
          <cell r="K1808">
            <v>0</v>
          </cell>
          <cell r="L1808">
            <v>0</v>
          </cell>
          <cell r="M1808">
            <v>0</v>
          </cell>
          <cell r="N1808">
            <v>0</v>
          </cell>
          <cell r="O1808">
            <v>0</v>
          </cell>
          <cell r="P1808" t="str">
            <v>Not Licensed</v>
          </cell>
          <cell r="Q1808">
            <v>0</v>
          </cell>
          <cell r="R1808">
            <v>0</v>
          </cell>
        </row>
        <row r="1809">
          <cell r="B1809" t="str">
            <v>291024</v>
          </cell>
          <cell r="C1809" t="str">
            <v>Prosthodontists</v>
          </cell>
          <cell r="D1809">
            <v>0</v>
          </cell>
          <cell r="E1809">
            <v>0</v>
          </cell>
          <cell r="F1809">
            <v>0</v>
          </cell>
          <cell r="G1809">
            <v>0</v>
          </cell>
          <cell r="H1809">
            <v>0</v>
          </cell>
          <cell r="I1809">
            <v>0</v>
          </cell>
          <cell r="J1809">
            <v>0</v>
          </cell>
          <cell r="K1809">
            <v>0</v>
          </cell>
          <cell r="L1809">
            <v>0</v>
          </cell>
          <cell r="M1809">
            <v>0</v>
          </cell>
          <cell r="N1809">
            <v>0</v>
          </cell>
          <cell r="O1809">
            <v>0</v>
          </cell>
          <cell r="P1809" t="str">
            <v>Not Licensed</v>
          </cell>
          <cell r="Q1809">
            <v>0</v>
          </cell>
          <cell r="R1809">
            <v>0</v>
          </cell>
        </row>
        <row r="1810">
          <cell r="B1810" t="str">
            <v>291031</v>
          </cell>
          <cell r="C1810" t="str">
            <v>Dietitians and Nutritionists</v>
          </cell>
          <cell r="D1810">
            <v>0</v>
          </cell>
          <cell r="E1810" t="str">
            <v>Bachelor's degree</v>
          </cell>
          <cell r="F1810" t="str">
            <v>BA+</v>
          </cell>
          <cell r="G1810">
            <v>69434</v>
          </cell>
          <cell r="H1810">
            <v>3</v>
          </cell>
          <cell r="I1810">
            <v>114</v>
          </cell>
          <cell r="J1810">
            <v>8</v>
          </cell>
          <cell r="K1810">
            <v>9</v>
          </cell>
          <cell r="L1810">
            <v>97</v>
          </cell>
          <cell r="M1810">
            <v>38</v>
          </cell>
          <cell r="N1810">
            <v>0</v>
          </cell>
          <cell r="O1810">
            <v>3</v>
          </cell>
          <cell r="P1810" t="str">
            <v>Licensed</v>
          </cell>
          <cell r="Q1810">
            <v>260</v>
          </cell>
          <cell r="R1810" t="str">
            <v xml:space="preserve"> 2,429</v>
          </cell>
        </row>
        <row r="1811">
          <cell r="B1811" t="str">
            <v>291041</v>
          </cell>
          <cell r="C1811" t="str">
            <v>Optometrists</v>
          </cell>
          <cell r="D1811">
            <v>0</v>
          </cell>
          <cell r="E1811" t="str">
            <v>Doctoral or professional degree</v>
          </cell>
          <cell r="F1811" t="str">
            <v>BA+</v>
          </cell>
          <cell r="G1811">
            <v>142173</v>
          </cell>
          <cell r="H1811">
            <v>0</v>
          </cell>
          <cell r="I1811">
            <v>0</v>
          </cell>
          <cell r="J1811">
            <v>0</v>
          </cell>
          <cell r="K1811">
            <v>0</v>
          </cell>
          <cell r="L1811">
            <v>33</v>
          </cell>
          <cell r="M1811">
            <v>33</v>
          </cell>
          <cell r="N1811">
            <v>0</v>
          </cell>
          <cell r="O1811">
            <v>0</v>
          </cell>
          <cell r="P1811" t="str">
            <v>Licensed</v>
          </cell>
          <cell r="Q1811">
            <v>123</v>
          </cell>
          <cell r="R1811" t="str">
            <v xml:space="preserve"> 1,165</v>
          </cell>
        </row>
        <row r="1812">
          <cell r="B1812" t="str">
            <v>291051</v>
          </cell>
          <cell r="C1812" t="str">
            <v>Pharmacists</v>
          </cell>
          <cell r="D1812">
            <v>0</v>
          </cell>
          <cell r="E1812" t="str">
            <v>Doctoral or professional degree</v>
          </cell>
          <cell r="F1812" t="str">
            <v>BA+</v>
          </cell>
          <cell r="G1812">
            <v>118564</v>
          </cell>
          <cell r="H1812">
            <v>4</v>
          </cell>
          <cell r="I1812">
            <v>788</v>
          </cell>
          <cell r="J1812">
            <v>32</v>
          </cell>
          <cell r="K1812">
            <v>36</v>
          </cell>
          <cell r="L1812">
            <v>134</v>
          </cell>
          <cell r="M1812">
            <v>67</v>
          </cell>
          <cell r="N1812">
            <v>0</v>
          </cell>
          <cell r="O1812">
            <v>31</v>
          </cell>
          <cell r="P1812" t="str">
            <v>Not Licensed</v>
          </cell>
          <cell r="Q1812">
            <v>0</v>
          </cell>
          <cell r="R1812">
            <v>0</v>
          </cell>
        </row>
        <row r="1813">
          <cell r="B1813" t="str">
            <v>291061</v>
          </cell>
          <cell r="C1813" t="str">
            <v>Anesthesiologists</v>
          </cell>
          <cell r="D1813">
            <v>0</v>
          </cell>
          <cell r="E1813" t="str">
            <v>Doctoral or professional degree</v>
          </cell>
          <cell r="F1813" t="str">
            <v>BA+</v>
          </cell>
          <cell r="G1813">
            <v>0</v>
          </cell>
          <cell r="H1813">
            <v>0</v>
          </cell>
          <cell r="I1813">
            <v>0</v>
          </cell>
          <cell r="J1813">
            <v>0</v>
          </cell>
          <cell r="K1813">
            <v>0</v>
          </cell>
          <cell r="L1813">
            <v>100</v>
          </cell>
          <cell r="M1813">
            <v>100</v>
          </cell>
          <cell r="N1813">
            <v>0</v>
          </cell>
          <cell r="O1813">
            <v>0</v>
          </cell>
          <cell r="P1813" t="str">
            <v>Not Licensed</v>
          </cell>
          <cell r="Q1813">
            <v>0</v>
          </cell>
          <cell r="R1813">
            <v>0</v>
          </cell>
        </row>
        <row r="1814">
          <cell r="B1814" t="str">
            <v>291062</v>
          </cell>
          <cell r="C1814" t="str">
            <v>Family and General Practitioners</v>
          </cell>
          <cell r="D1814">
            <v>0</v>
          </cell>
          <cell r="E1814" t="str">
            <v>Doctoral or professional degree</v>
          </cell>
          <cell r="F1814" t="str">
            <v>BA+</v>
          </cell>
          <cell r="G1814">
            <v>0</v>
          </cell>
          <cell r="H1814">
            <v>0</v>
          </cell>
          <cell r="I1814">
            <v>0</v>
          </cell>
          <cell r="J1814">
            <v>0</v>
          </cell>
          <cell r="K1814">
            <v>0</v>
          </cell>
          <cell r="L1814">
            <v>120</v>
          </cell>
          <cell r="M1814">
            <v>120</v>
          </cell>
          <cell r="N1814">
            <v>0</v>
          </cell>
          <cell r="O1814">
            <v>1</v>
          </cell>
          <cell r="P1814" t="str">
            <v>Not Licensed</v>
          </cell>
          <cell r="Q1814">
            <v>0</v>
          </cell>
          <cell r="R1814">
            <v>0</v>
          </cell>
        </row>
        <row r="1815">
          <cell r="B1815" t="str">
            <v>291063</v>
          </cell>
          <cell r="C1815" t="str">
            <v>Internists, General</v>
          </cell>
          <cell r="D1815">
            <v>0</v>
          </cell>
          <cell r="E1815" t="str">
            <v>Doctoral or professional degree</v>
          </cell>
          <cell r="F1815" t="str">
            <v>BA+</v>
          </cell>
          <cell r="G1815">
            <v>0</v>
          </cell>
          <cell r="H1815">
            <v>0</v>
          </cell>
          <cell r="I1815">
            <v>0</v>
          </cell>
          <cell r="J1815">
            <v>0</v>
          </cell>
          <cell r="K1815">
            <v>0</v>
          </cell>
          <cell r="L1815">
            <v>187</v>
          </cell>
          <cell r="M1815">
            <v>187</v>
          </cell>
          <cell r="N1815">
            <v>0</v>
          </cell>
          <cell r="O1815">
            <v>3</v>
          </cell>
          <cell r="P1815" t="str">
            <v>Not Licensed</v>
          </cell>
          <cell r="Q1815">
            <v>0</v>
          </cell>
          <cell r="R1815">
            <v>0</v>
          </cell>
        </row>
        <row r="1816">
          <cell r="B1816" t="str">
            <v>291064</v>
          </cell>
          <cell r="C1816" t="str">
            <v>Obstetricians and Gynecologists</v>
          </cell>
          <cell r="D1816">
            <v>0</v>
          </cell>
          <cell r="E1816" t="str">
            <v>Doctoral or professional degree</v>
          </cell>
          <cell r="F1816" t="str">
            <v>BA+</v>
          </cell>
          <cell r="G1816">
            <v>0</v>
          </cell>
          <cell r="H1816">
            <v>0</v>
          </cell>
          <cell r="I1816">
            <v>0</v>
          </cell>
          <cell r="J1816">
            <v>0</v>
          </cell>
          <cell r="K1816">
            <v>0</v>
          </cell>
          <cell r="L1816">
            <v>30</v>
          </cell>
          <cell r="M1816">
            <v>30</v>
          </cell>
          <cell r="N1816">
            <v>0</v>
          </cell>
          <cell r="O1816">
            <v>0</v>
          </cell>
          <cell r="P1816" t="str">
            <v>Not Licensed</v>
          </cell>
          <cell r="Q1816">
            <v>0</v>
          </cell>
          <cell r="R1816">
            <v>0</v>
          </cell>
        </row>
        <row r="1817">
          <cell r="B1817" t="str">
            <v>291065</v>
          </cell>
          <cell r="C1817" t="str">
            <v>Pediatricians, General</v>
          </cell>
          <cell r="D1817">
            <v>0</v>
          </cell>
          <cell r="E1817" t="str">
            <v>Doctoral or professional degree</v>
          </cell>
          <cell r="F1817" t="str">
            <v>BA+</v>
          </cell>
          <cell r="G1817">
            <v>0</v>
          </cell>
          <cell r="H1817">
            <v>0</v>
          </cell>
          <cell r="I1817">
            <v>180</v>
          </cell>
          <cell r="J1817">
            <v>6</v>
          </cell>
          <cell r="K1817">
            <v>6</v>
          </cell>
          <cell r="L1817">
            <v>42</v>
          </cell>
          <cell r="M1817">
            <v>18</v>
          </cell>
          <cell r="N1817">
            <v>0</v>
          </cell>
          <cell r="O1817">
            <v>0</v>
          </cell>
          <cell r="P1817" t="str">
            <v>Not Licensed</v>
          </cell>
          <cell r="Q1817">
            <v>0</v>
          </cell>
          <cell r="R1817">
            <v>0</v>
          </cell>
        </row>
        <row r="1818">
          <cell r="B1818" t="str">
            <v>291066</v>
          </cell>
          <cell r="C1818" t="str">
            <v>Psychiatrists</v>
          </cell>
          <cell r="D1818">
            <v>0</v>
          </cell>
          <cell r="E1818" t="str">
            <v>Doctoral or professional degree</v>
          </cell>
          <cell r="F1818" t="str">
            <v>BA+</v>
          </cell>
          <cell r="G1818">
            <v>181190</v>
          </cell>
          <cell r="H1818">
            <v>0</v>
          </cell>
          <cell r="I1818">
            <v>0</v>
          </cell>
          <cell r="J1818">
            <v>0</v>
          </cell>
          <cell r="K1818">
            <v>0</v>
          </cell>
          <cell r="L1818">
            <v>182</v>
          </cell>
          <cell r="M1818">
            <v>182</v>
          </cell>
          <cell r="N1818">
            <v>0</v>
          </cell>
          <cell r="O1818">
            <v>1</v>
          </cell>
          <cell r="P1818" t="str">
            <v>Not Licensed</v>
          </cell>
          <cell r="Q1818">
            <v>0</v>
          </cell>
          <cell r="R1818">
            <v>0</v>
          </cell>
        </row>
        <row r="1819">
          <cell r="B1819" t="str">
            <v>291067</v>
          </cell>
          <cell r="C1819" t="str">
            <v>Surgeons</v>
          </cell>
          <cell r="D1819">
            <v>0</v>
          </cell>
          <cell r="E1819" t="str">
            <v>Doctoral or professional degree</v>
          </cell>
          <cell r="F1819" t="str">
            <v>BA+</v>
          </cell>
          <cell r="G1819">
            <v>0</v>
          </cell>
          <cell r="H1819">
            <v>0</v>
          </cell>
          <cell r="I1819">
            <v>0</v>
          </cell>
          <cell r="J1819">
            <v>0</v>
          </cell>
          <cell r="K1819">
            <v>0</v>
          </cell>
          <cell r="L1819">
            <v>35</v>
          </cell>
          <cell r="M1819">
            <v>35</v>
          </cell>
          <cell r="N1819">
            <v>0</v>
          </cell>
          <cell r="O1819">
            <v>0</v>
          </cell>
          <cell r="P1819" t="str">
            <v>Not Licensed</v>
          </cell>
          <cell r="Q1819">
            <v>0</v>
          </cell>
          <cell r="R1819">
            <v>0</v>
          </cell>
        </row>
        <row r="1820">
          <cell r="B1820" t="str">
            <v>291071</v>
          </cell>
          <cell r="C1820" t="str">
            <v>Physician Assistants</v>
          </cell>
          <cell r="D1820">
            <v>0</v>
          </cell>
          <cell r="E1820" t="str">
            <v>Master's degree</v>
          </cell>
          <cell r="F1820" t="str">
            <v>BA+</v>
          </cell>
          <cell r="G1820">
            <v>119778</v>
          </cell>
          <cell r="H1820">
            <v>5</v>
          </cell>
          <cell r="I1820">
            <v>380</v>
          </cell>
          <cell r="J1820">
            <v>30</v>
          </cell>
          <cell r="K1820">
            <v>29</v>
          </cell>
          <cell r="L1820">
            <v>179</v>
          </cell>
          <cell r="M1820">
            <v>79</v>
          </cell>
          <cell r="N1820">
            <v>0</v>
          </cell>
          <cell r="O1820">
            <v>5</v>
          </cell>
          <cell r="P1820" t="str">
            <v>Licensed</v>
          </cell>
          <cell r="Q1820">
            <v>144</v>
          </cell>
          <cell r="R1820">
            <v>857</v>
          </cell>
        </row>
        <row r="1821">
          <cell r="B1821" t="str">
            <v>291081</v>
          </cell>
          <cell r="C1821" t="str">
            <v>Podiatrists</v>
          </cell>
          <cell r="D1821">
            <v>0</v>
          </cell>
          <cell r="E1821" t="str">
            <v>Doctoral or professional degree</v>
          </cell>
          <cell r="F1821" t="str">
            <v>BA+</v>
          </cell>
          <cell r="G1821">
            <v>101203</v>
          </cell>
          <cell r="H1821">
            <v>0</v>
          </cell>
          <cell r="I1821">
            <v>0</v>
          </cell>
          <cell r="J1821">
            <v>0</v>
          </cell>
          <cell r="K1821">
            <v>0</v>
          </cell>
          <cell r="L1821">
            <v>14</v>
          </cell>
          <cell r="M1821">
            <v>14</v>
          </cell>
          <cell r="N1821">
            <v>0</v>
          </cell>
          <cell r="O1821">
            <v>0</v>
          </cell>
          <cell r="P1821" t="str">
            <v>Licensed</v>
          </cell>
          <cell r="Q1821">
            <v>48</v>
          </cell>
          <cell r="R1821">
            <v>395</v>
          </cell>
        </row>
        <row r="1822">
          <cell r="B1822" t="str">
            <v>291122</v>
          </cell>
          <cell r="C1822" t="str">
            <v>Occupational Therapists</v>
          </cell>
          <cell r="D1822">
            <v>0</v>
          </cell>
          <cell r="E1822" t="str">
            <v>Master's degree</v>
          </cell>
          <cell r="F1822" t="str">
            <v>BA+</v>
          </cell>
          <cell r="G1822">
            <v>85605</v>
          </cell>
          <cell r="H1822">
            <v>5</v>
          </cell>
          <cell r="I1822">
            <v>768</v>
          </cell>
          <cell r="J1822">
            <v>45</v>
          </cell>
          <cell r="K1822">
            <v>50</v>
          </cell>
          <cell r="L1822">
            <v>182</v>
          </cell>
          <cell r="M1822">
            <v>92</v>
          </cell>
          <cell r="N1822">
            <v>0</v>
          </cell>
          <cell r="O1822">
            <v>8</v>
          </cell>
          <cell r="P1822" t="str">
            <v>Licensed</v>
          </cell>
          <cell r="Q1822">
            <v>723</v>
          </cell>
          <cell r="R1822" t="str">
            <v xml:space="preserve"> 5,183</v>
          </cell>
        </row>
        <row r="1823">
          <cell r="B1823" t="str">
            <v>291123</v>
          </cell>
          <cell r="C1823" t="str">
            <v>Physical Therapists</v>
          </cell>
          <cell r="D1823">
            <v>0</v>
          </cell>
          <cell r="E1823" t="str">
            <v>Doctoral or professional degree</v>
          </cell>
          <cell r="F1823" t="str">
            <v>BA+</v>
          </cell>
          <cell r="G1823">
            <v>87961</v>
          </cell>
          <cell r="H1823">
            <v>5</v>
          </cell>
          <cell r="I1823">
            <v>1066</v>
          </cell>
          <cell r="J1823">
            <v>56</v>
          </cell>
          <cell r="K1823">
            <v>64</v>
          </cell>
          <cell r="L1823">
            <v>624</v>
          </cell>
          <cell r="M1823">
            <v>248</v>
          </cell>
          <cell r="N1823">
            <v>0</v>
          </cell>
          <cell r="O1823">
            <v>5</v>
          </cell>
          <cell r="P1823" t="str">
            <v>Licensed</v>
          </cell>
          <cell r="Q1823">
            <v>933</v>
          </cell>
          <cell r="R1823" t="str">
            <v xml:space="preserve"> 8,347</v>
          </cell>
        </row>
        <row r="1824">
          <cell r="B1824" t="str">
            <v>291124</v>
          </cell>
          <cell r="C1824" t="str">
            <v>Radiation Therapists</v>
          </cell>
          <cell r="D1824">
            <v>0</v>
          </cell>
          <cell r="E1824" t="str">
            <v>Associate's degree</v>
          </cell>
          <cell r="F1824" t="str">
            <v>Sub-BA</v>
          </cell>
          <cell r="G1824">
            <v>0</v>
          </cell>
          <cell r="H1824">
            <v>0</v>
          </cell>
          <cell r="I1824">
            <v>0</v>
          </cell>
          <cell r="J1824">
            <v>0</v>
          </cell>
          <cell r="K1824">
            <v>0</v>
          </cell>
          <cell r="L1824">
            <v>27</v>
          </cell>
          <cell r="M1824">
            <v>27</v>
          </cell>
          <cell r="N1824">
            <v>0</v>
          </cell>
          <cell r="O1824">
            <v>0</v>
          </cell>
          <cell r="P1824" t="str">
            <v>Not Licensed</v>
          </cell>
          <cell r="Q1824">
            <v>0</v>
          </cell>
          <cell r="R1824">
            <v>0</v>
          </cell>
        </row>
        <row r="1825">
          <cell r="B1825" t="str">
            <v>291125</v>
          </cell>
          <cell r="C1825" t="str">
            <v>Recreational Therapists</v>
          </cell>
          <cell r="D1825">
            <v>0</v>
          </cell>
          <cell r="E1825" t="str">
            <v>Bachelor's degree</v>
          </cell>
          <cell r="F1825" t="str">
            <v>BA+</v>
          </cell>
          <cell r="G1825">
            <v>43951</v>
          </cell>
          <cell r="H1825">
            <v>0</v>
          </cell>
          <cell r="I1825">
            <v>0</v>
          </cell>
          <cell r="J1825">
            <v>0</v>
          </cell>
          <cell r="K1825">
            <v>0</v>
          </cell>
          <cell r="L1825">
            <v>31</v>
          </cell>
          <cell r="M1825">
            <v>31</v>
          </cell>
          <cell r="N1825">
            <v>0</v>
          </cell>
          <cell r="O1825">
            <v>7</v>
          </cell>
          <cell r="P1825" t="str">
            <v>Not Licensed</v>
          </cell>
          <cell r="Q1825">
            <v>0</v>
          </cell>
          <cell r="R1825">
            <v>0</v>
          </cell>
        </row>
        <row r="1826">
          <cell r="B1826" t="str">
            <v>291126</v>
          </cell>
          <cell r="C1826" t="str">
            <v>Respiratory Therapists</v>
          </cell>
          <cell r="D1826">
            <v>0</v>
          </cell>
          <cell r="E1826" t="str">
            <v>Associate's degree</v>
          </cell>
          <cell r="F1826" t="str">
            <v>Sub-BA</v>
          </cell>
          <cell r="G1826">
            <v>75493</v>
          </cell>
          <cell r="H1826">
            <v>4</v>
          </cell>
          <cell r="I1826">
            <v>268</v>
          </cell>
          <cell r="J1826">
            <v>16</v>
          </cell>
          <cell r="K1826">
            <v>18</v>
          </cell>
          <cell r="L1826">
            <v>113</v>
          </cell>
          <cell r="M1826">
            <v>49</v>
          </cell>
          <cell r="N1826">
            <v>0</v>
          </cell>
          <cell r="O1826">
            <v>8</v>
          </cell>
          <cell r="P1826" t="str">
            <v>Not Licensed</v>
          </cell>
          <cell r="Q1826">
            <v>0</v>
          </cell>
          <cell r="R1826">
            <v>0</v>
          </cell>
        </row>
        <row r="1827">
          <cell r="B1827" t="str">
            <v>291127</v>
          </cell>
          <cell r="C1827" t="str">
            <v>Speech-Language Pathologists</v>
          </cell>
          <cell r="D1827">
            <v>0</v>
          </cell>
          <cell r="E1827" t="str">
            <v>Master's degree</v>
          </cell>
          <cell r="F1827" t="str">
            <v>BA+</v>
          </cell>
          <cell r="G1827">
            <v>87193</v>
          </cell>
          <cell r="H1827">
            <v>5</v>
          </cell>
          <cell r="I1827">
            <v>660</v>
          </cell>
          <cell r="J1827">
            <v>38</v>
          </cell>
          <cell r="K1827">
            <v>42</v>
          </cell>
          <cell r="L1827">
            <v>300</v>
          </cell>
          <cell r="M1827">
            <v>127</v>
          </cell>
          <cell r="N1827">
            <v>0</v>
          </cell>
          <cell r="O1827">
            <v>4</v>
          </cell>
          <cell r="P1827" t="str">
            <v>Licensed</v>
          </cell>
          <cell r="Q1827">
            <v>620</v>
          </cell>
          <cell r="R1827" t="str">
            <v xml:space="preserve"> 5,023</v>
          </cell>
        </row>
        <row r="1828">
          <cell r="B1828" t="str">
            <v>291128</v>
          </cell>
          <cell r="C1828" t="str">
            <v>Exercise Physiologists</v>
          </cell>
          <cell r="D1828">
            <v>0</v>
          </cell>
          <cell r="E1828" t="str">
            <v>Bachelor's degree</v>
          </cell>
          <cell r="F1828" t="str">
            <v>BA+</v>
          </cell>
          <cell r="G1828">
            <v>55658</v>
          </cell>
          <cell r="H1828">
            <v>0</v>
          </cell>
          <cell r="I1828">
            <v>0</v>
          </cell>
          <cell r="J1828">
            <v>0</v>
          </cell>
          <cell r="K1828">
            <v>0</v>
          </cell>
          <cell r="L1828">
            <v>0</v>
          </cell>
          <cell r="M1828">
            <v>0</v>
          </cell>
          <cell r="N1828">
            <v>0</v>
          </cell>
          <cell r="O1828">
            <v>1</v>
          </cell>
          <cell r="P1828" t="str">
            <v>Not Licensed</v>
          </cell>
          <cell r="Q1828">
            <v>0</v>
          </cell>
          <cell r="R1828">
            <v>0</v>
          </cell>
        </row>
        <row r="1829">
          <cell r="B1829" t="str">
            <v>291131</v>
          </cell>
          <cell r="C1829" t="str">
            <v>Veterinarians</v>
          </cell>
          <cell r="D1829">
            <v>0</v>
          </cell>
          <cell r="E1829" t="str">
            <v>Doctoral or professional degree</v>
          </cell>
          <cell r="F1829" t="str">
            <v>BA+</v>
          </cell>
          <cell r="G1829">
            <v>0</v>
          </cell>
          <cell r="H1829">
            <v>0</v>
          </cell>
          <cell r="I1829">
            <v>211</v>
          </cell>
          <cell r="J1829">
            <v>11</v>
          </cell>
          <cell r="K1829">
            <v>12</v>
          </cell>
          <cell r="L1829">
            <v>39</v>
          </cell>
          <cell r="M1829">
            <v>21</v>
          </cell>
          <cell r="N1829">
            <v>0</v>
          </cell>
          <cell r="O1829">
            <v>4</v>
          </cell>
          <cell r="P1829" t="str">
            <v>Licensed</v>
          </cell>
          <cell r="Q1829">
            <v>439</v>
          </cell>
          <cell r="R1829" t="str">
            <v xml:space="preserve"> 2,380</v>
          </cell>
        </row>
        <row r="1830">
          <cell r="B1830" t="str">
            <v>291141</v>
          </cell>
          <cell r="C1830" t="str">
            <v>Registered Nurses</v>
          </cell>
          <cell r="D1830">
            <v>0</v>
          </cell>
          <cell r="E1830" t="str">
            <v>Bachelor's degree</v>
          </cell>
          <cell r="F1830" t="str">
            <v>BA+</v>
          </cell>
          <cell r="G1830">
            <v>81719</v>
          </cell>
          <cell r="H1830">
            <v>5</v>
          </cell>
          <cell r="I1830">
            <v>9500</v>
          </cell>
          <cell r="J1830">
            <v>558</v>
          </cell>
          <cell r="K1830">
            <v>613</v>
          </cell>
          <cell r="L1830">
            <v>3658</v>
          </cell>
          <cell r="M1830">
            <v>1610</v>
          </cell>
          <cell r="N1830">
            <v>0</v>
          </cell>
          <cell r="O1830">
            <v>154</v>
          </cell>
          <cell r="P1830" t="str">
            <v>Not Licensed</v>
          </cell>
          <cell r="Q1830">
            <v>0</v>
          </cell>
          <cell r="R1830">
            <v>0</v>
          </cell>
        </row>
        <row r="1831">
          <cell r="B1831" t="str">
            <v>291151</v>
          </cell>
          <cell r="C1831" t="str">
            <v>Nurse Anesthetists</v>
          </cell>
          <cell r="D1831">
            <v>0</v>
          </cell>
          <cell r="E1831" t="str">
            <v>Master's degree</v>
          </cell>
          <cell r="F1831" t="str">
            <v>BA+</v>
          </cell>
          <cell r="G1831">
            <v>0</v>
          </cell>
          <cell r="H1831">
            <v>0</v>
          </cell>
          <cell r="I1831">
            <v>0</v>
          </cell>
          <cell r="J1831">
            <v>0</v>
          </cell>
          <cell r="K1831">
            <v>0</v>
          </cell>
          <cell r="L1831">
            <v>72</v>
          </cell>
          <cell r="M1831">
            <v>72</v>
          </cell>
          <cell r="N1831">
            <v>0</v>
          </cell>
          <cell r="O1831">
            <v>0</v>
          </cell>
          <cell r="P1831" t="str">
            <v>Not Licensed</v>
          </cell>
          <cell r="Q1831">
            <v>0</v>
          </cell>
          <cell r="R1831">
            <v>0</v>
          </cell>
        </row>
        <row r="1832">
          <cell r="B1832" t="str">
            <v>291161</v>
          </cell>
          <cell r="C1832" t="str">
            <v>Nurse Midwives</v>
          </cell>
          <cell r="D1832">
            <v>0</v>
          </cell>
          <cell r="E1832" t="str">
            <v>Master's degree</v>
          </cell>
          <cell r="F1832" t="str">
            <v>BA+</v>
          </cell>
          <cell r="G1832">
            <v>128482</v>
          </cell>
          <cell r="H1832">
            <v>0</v>
          </cell>
          <cell r="I1832">
            <v>0</v>
          </cell>
          <cell r="J1832">
            <v>0</v>
          </cell>
          <cell r="K1832">
            <v>0</v>
          </cell>
          <cell r="L1832">
            <v>8</v>
          </cell>
          <cell r="M1832">
            <v>8</v>
          </cell>
          <cell r="N1832">
            <v>0</v>
          </cell>
          <cell r="O1832">
            <v>0</v>
          </cell>
          <cell r="P1832" t="str">
            <v>Not Licensed</v>
          </cell>
          <cell r="Q1832">
            <v>0</v>
          </cell>
          <cell r="R1832">
            <v>0</v>
          </cell>
        </row>
        <row r="1833">
          <cell r="B1833" t="str">
            <v>291171</v>
          </cell>
          <cell r="C1833" t="str">
            <v>Nurse Practitioners</v>
          </cell>
          <cell r="D1833">
            <v>0</v>
          </cell>
          <cell r="E1833" t="str">
            <v>Master's degree</v>
          </cell>
          <cell r="F1833" t="str">
            <v>BA+</v>
          </cell>
          <cell r="G1833">
            <v>0</v>
          </cell>
          <cell r="H1833">
            <v>0</v>
          </cell>
          <cell r="I1833">
            <v>834</v>
          </cell>
          <cell r="J1833">
            <v>58</v>
          </cell>
          <cell r="K1833">
            <v>62</v>
          </cell>
          <cell r="L1833">
            <v>466</v>
          </cell>
          <cell r="M1833">
            <v>195</v>
          </cell>
          <cell r="N1833">
            <v>0</v>
          </cell>
          <cell r="O1833">
            <v>10</v>
          </cell>
          <cell r="P1833" t="str">
            <v>Not Licensed</v>
          </cell>
          <cell r="Q1833">
            <v>0</v>
          </cell>
          <cell r="R1833">
            <v>0</v>
          </cell>
        </row>
        <row r="1834">
          <cell r="B1834" t="str">
            <v>291181</v>
          </cell>
          <cell r="C1834" t="str">
            <v>Audiologists</v>
          </cell>
          <cell r="D1834">
            <v>0</v>
          </cell>
          <cell r="E1834" t="str">
            <v>Doctoral or professional degree</v>
          </cell>
          <cell r="F1834" t="str">
            <v>BA+</v>
          </cell>
          <cell r="G1834">
            <v>0</v>
          </cell>
          <cell r="H1834">
            <v>0</v>
          </cell>
          <cell r="I1834">
            <v>0</v>
          </cell>
          <cell r="J1834">
            <v>0</v>
          </cell>
          <cell r="K1834">
            <v>0</v>
          </cell>
          <cell r="L1834">
            <v>14</v>
          </cell>
          <cell r="M1834">
            <v>14</v>
          </cell>
          <cell r="N1834">
            <v>0</v>
          </cell>
          <cell r="O1834">
            <v>0</v>
          </cell>
          <cell r="P1834" t="str">
            <v>Licensed</v>
          </cell>
          <cell r="Q1834">
            <v>66</v>
          </cell>
          <cell r="R1834">
            <v>488</v>
          </cell>
        </row>
        <row r="1835">
          <cell r="B1835" t="str">
            <v>292011</v>
          </cell>
          <cell r="C1835" t="str">
            <v>Medical and Clinical Laboratory Technologists</v>
          </cell>
          <cell r="D1835">
            <v>0</v>
          </cell>
          <cell r="E1835" t="str">
            <v>Bachelor's degree</v>
          </cell>
          <cell r="F1835" t="str">
            <v>BA+</v>
          </cell>
          <cell r="G1835">
            <v>0</v>
          </cell>
          <cell r="H1835">
            <v>0</v>
          </cell>
          <cell r="I1835">
            <v>833</v>
          </cell>
          <cell r="J1835">
            <v>60</v>
          </cell>
          <cell r="K1835">
            <v>60</v>
          </cell>
          <cell r="L1835">
            <v>80</v>
          </cell>
          <cell r="M1835">
            <v>67</v>
          </cell>
          <cell r="N1835">
            <v>0</v>
          </cell>
          <cell r="O1835">
            <v>26</v>
          </cell>
          <cell r="P1835" t="str">
            <v>Not Licensed</v>
          </cell>
          <cell r="Q1835">
            <v>0</v>
          </cell>
          <cell r="R1835">
            <v>0</v>
          </cell>
        </row>
        <row r="1836">
          <cell r="B1836" t="str">
            <v>292012</v>
          </cell>
          <cell r="C1836" t="str">
            <v>Medical and Clinical Laboratory Technicians</v>
          </cell>
          <cell r="D1836">
            <v>0</v>
          </cell>
          <cell r="E1836" t="str">
            <v>Associate's degree</v>
          </cell>
          <cell r="F1836" t="str">
            <v>Sub-BA</v>
          </cell>
          <cell r="G1836">
            <v>0</v>
          </cell>
          <cell r="H1836">
            <v>0</v>
          </cell>
          <cell r="I1836">
            <v>177</v>
          </cell>
          <cell r="J1836">
            <v>12</v>
          </cell>
          <cell r="K1836">
            <v>14</v>
          </cell>
          <cell r="L1836">
            <v>240</v>
          </cell>
          <cell r="M1836">
            <v>89</v>
          </cell>
          <cell r="N1836">
            <v>0</v>
          </cell>
          <cell r="O1836">
            <v>23</v>
          </cell>
          <cell r="P1836" t="str">
            <v>Not Licensed</v>
          </cell>
          <cell r="Q1836">
            <v>0</v>
          </cell>
          <cell r="R1836">
            <v>0</v>
          </cell>
        </row>
        <row r="1837">
          <cell r="B1837" t="str">
            <v>292021</v>
          </cell>
          <cell r="C1837" t="str">
            <v>Dental Hygienists</v>
          </cell>
          <cell r="D1837">
            <v>0</v>
          </cell>
          <cell r="E1837" t="str">
            <v>Associate's degree</v>
          </cell>
          <cell r="F1837" t="str">
            <v>Sub-BA</v>
          </cell>
          <cell r="G1837">
            <v>85367</v>
          </cell>
          <cell r="H1837">
            <v>4</v>
          </cell>
          <cell r="I1837">
            <v>907</v>
          </cell>
          <cell r="J1837">
            <v>55</v>
          </cell>
          <cell r="K1837">
            <v>61</v>
          </cell>
          <cell r="L1837">
            <v>39</v>
          </cell>
          <cell r="M1837">
            <v>52</v>
          </cell>
          <cell r="N1837">
            <v>0</v>
          </cell>
          <cell r="O1837">
            <v>17</v>
          </cell>
          <cell r="P1837" t="str">
            <v>Not Licensed</v>
          </cell>
          <cell r="Q1837">
            <v>0</v>
          </cell>
          <cell r="R1837">
            <v>0</v>
          </cell>
        </row>
        <row r="1838">
          <cell r="B1838" t="str">
            <v>292031</v>
          </cell>
          <cell r="C1838" t="str">
            <v>Cardiovascular Technologists and Technicians</v>
          </cell>
          <cell r="D1838">
            <v>0</v>
          </cell>
          <cell r="E1838" t="str">
            <v>Associate's degree</v>
          </cell>
          <cell r="F1838" t="str">
            <v>Sub-BA</v>
          </cell>
          <cell r="G1838">
            <v>0</v>
          </cell>
          <cell r="H1838">
            <v>0</v>
          </cell>
          <cell r="I1838">
            <v>145</v>
          </cell>
          <cell r="J1838">
            <v>8</v>
          </cell>
          <cell r="K1838">
            <v>10</v>
          </cell>
          <cell r="L1838">
            <v>91</v>
          </cell>
          <cell r="M1838">
            <v>36</v>
          </cell>
          <cell r="N1838">
            <v>0</v>
          </cell>
          <cell r="O1838">
            <v>2</v>
          </cell>
          <cell r="P1838" t="str">
            <v>Not Licensed</v>
          </cell>
          <cell r="Q1838">
            <v>0</v>
          </cell>
          <cell r="R1838">
            <v>0</v>
          </cell>
        </row>
        <row r="1839">
          <cell r="B1839" t="str">
            <v>292032</v>
          </cell>
          <cell r="C1839" t="str">
            <v>Diagnostic Medical Sonographers</v>
          </cell>
          <cell r="D1839">
            <v>0</v>
          </cell>
          <cell r="E1839" t="str">
            <v>Associate's degree</v>
          </cell>
          <cell r="F1839" t="str">
            <v>Sub-BA</v>
          </cell>
          <cell r="G1839">
            <v>0</v>
          </cell>
          <cell r="H1839">
            <v>0</v>
          </cell>
          <cell r="I1839">
            <v>125</v>
          </cell>
          <cell r="J1839">
            <v>8</v>
          </cell>
          <cell r="K1839">
            <v>8</v>
          </cell>
          <cell r="L1839">
            <v>84</v>
          </cell>
          <cell r="M1839">
            <v>33</v>
          </cell>
          <cell r="N1839">
            <v>0</v>
          </cell>
          <cell r="O1839">
            <v>5</v>
          </cell>
          <cell r="P1839" t="str">
            <v>Not Licensed</v>
          </cell>
          <cell r="Q1839">
            <v>0</v>
          </cell>
          <cell r="R1839">
            <v>0</v>
          </cell>
        </row>
        <row r="1840">
          <cell r="B1840" t="str">
            <v>292033</v>
          </cell>
          <cell r="C1840" t="str">
            <v>Nuclear Medicine Technologists</v>
          </cell>
          <cell r="D1840">
            <v>0</v>
          </cell>
          <cell r="E1840" t="str">
            <v>Associate's degree</v>
          </cell>
          <cell r="F1840" t="str">
            <v>Sub-BA</v>
          </cell>
          <cell r="G1840">
            <v>0</v>
          </cell>
          <cell r="H1840">
            <v>0</v>
          </cell>
          <cell r="I1840">
            <v>0</v>
          </cell>
          <cell r="J1840">
            <v>0</v>
          </cell>
          <cell r="K1840">
            <v>0</v>
          </cell>
          <cell r="L1840">
            <v>9</v>
          </cell>
          <cell r="M1840">
            <v>9</v>
          </cell>
          <cell r="N1840">
            <v>0</v>
          </cell>
          <cell r="O1840">
            <v>0</v>
          </cell>
          <cell r="P1840" t="str">
            <v>Not Licensed</v>
          </cell>
          <cell r="Q1840">
            <v>0</v>
          </cell>
          <cell r="R1840">
            <v>0</v>
          </cell>
        </row>
        <row r="1841">
          <cell r="B1841" t="str">
            <v>292034</v>
          </cell>
          <cell r="C1841" t="str">
            <v>Radiologic Technologists</v>
          </cell>
          <cell r="D1841">
            <v>0</v>
          </cell>
          <cell r="E1841" t="str">
            <v>Associate's degree</v>
          </cell>
          <cell r="F1841" t="str">
            <v>Sub-BA</v>
          </cell>
          <cell r="G1841">
            <v>69662</v>
          </cell>
          <cell r="H1841">
            <v>4</v>
          </cell>
          <cell r="I1841">
            <v>335</v>
          </cell>
          <cell r="J1841">
            <v>13</v>
          </cell>
          <cell r="K1841">
            <v>19</v>
          </cell>
          <cell r="L1841">
            <v>89</v>
          </cell>
          <cell r="M1841">
            <v>40</v>
          </cell>
          <cell r="N1841">
            <v>0</v>
          </cell>
          <cell r="O1841">
            <v>11</v>
          </cell>
          <cell r="P1841" t="str">
            <v>Not Licensed</v>
          </cell>
          <cell r="Q1841">
            <v>0</v>
          </cell>
          <cell r="R1841">
            <v>0</v>
          </cell>
        </row>
        <row r="1842">
          <cell r="B1842" t="str">
            <v>292041</v>
          </cell>
          <cell r="C1842" t="str">
            <v>Emergency Medical Technicians and Paramedics</v>
          </cell>
          <cell r="D1842">
            <v>0</v>
          </cell>
          <cell r="E1842" t="str">
            <v>Postsecondary non-degree award</v>
          </cell>
          <cell r="F1842" t="str">
            <v>Sub-BA</v>
          </cell>
          <cell r="G1842">
            <v>42556</v>
          </cell>
          <cell r="H1842">
            <v>3</v>
          </cell>
          <cell r="I1842">
            <v>616</v>
          </cell>
          <cell r="J1842">
            <v>41</v>
          </cell>
          <cell r="K1842">
            <v>43</v>
          </cell>
          <cell r="L1842">
            <v>31</v>
          </cell>
          <cell r="M1842">
            <v>38</v>
          </cell>
          <cell r="N1842">
            <v>0</v>
          </cell>
          <cell r="O1842">
            <v>18</v>
          </cell>
          <cell r="P1842" t="str">
            <v>Not Licensed</v>
          </cell>
          <cell r="Q1842">
            <v>0</v>
          </cell>
          <cell r="R1842">
            <v>0</v>
          </cell>
        </row>
        <row r="1843">
          <cell r="B1843" t="str">
            <v>292051</v>
          </cell>
          <cell r="C1843" t="str">
            <v>Dietetic Technicians</v>
          </cell>
          <cell r="D1843">
            <v>0</v>
          </cell>
          <cell r="E1843" t="str">
            <v>Associate's degree</v>
          </cell>
          <cell r="F1843" t="str">
            <v>Sub-BA</v>
          </cell>
          <cell r="G1843">
            <v>0</v>
          </cell>
          <cell r="H1843">
            <v>0</v>
          </cell>
          <cell r="I1843">
            <v>275</v>
          </cell>
          <cell r="J1843">
            <v>23</v>
          </cell>
          <cell r="K1843">
            <v>24</v>
          </cell>
          <cell r="L1843">
            <v>22</v>
          </cell>
          <cell r="M1843">
            <v>23</v>
          </cell>
          <cell r="N1843">
            <v>0</v>
          </cell>
          <cell r="O1843">
            <v>8</v>
          </cell>
          <cell r="P1843" t="str">
            <v>Not Licensed</v>
          </cell>
          <cell r="Q1843">
            <v>0</v>
          </cell>
          <cell r="R1843">
            <v>0</v>
          </cell>
        </row>
        <row r="1844">
          <cell r="B1844" t="str">
            <v>292052</v>
          </cell>
          <cell r="C1844" t="str">
            <v>Pharmacy Technicians</v>
          </cell>
          <cell r="D1844">
            <v>0</v>
          </cell>
          <cell r="E1844" t="str">
            <v>High school diploma or equivalent</v>
          </cell>
          <cell r="F1844" t="str">
            <v>HS and Below</v>
          </cell>
          <cell r="G1844">
            <v>33246</v>
          </cell>
          <cell r="H1844">
            <v>2</v>
          </cell>
          <cell r="I1844">
            <v>957</v>
          </cell>
          <cell r="J1844">
            <v>78</v>
          </cell>
          <cell r="K1844">
            <v>82</v>
          </cell>
          <cell r="L1844">
            <v>483</v>
          </cell>
          <cell r="M1844">
            <v>214</v>
          </cell>
          <cell r="N1844">
            <v>0</v>
          </cell>
          <cell r="O1844">
            <v>31</v>
          </cell>
          <cell r="P1844" t="str">
            <v>Not Licensed</v>
          </cell>
          <cell r="Q1844">
            <v>0</v>
          </cell>
          <cell r="R1844">
            <v>0</v>
          </cell>
        </row>
        <row r="1845">
          <cell r="B1845" t="str">
            <v>292053</v>
          </cell>
          <cell r="C1845" t="str">
            <v>Psychiatric Technicians</v>
          </cell>
          <cell r="D1845">
            <v>0</v>
          </cell>
          <cell r="E1845" t="str">
            <v>Postsecondary non-degree award</v>
          </cell>
          <cell r="F1845" t="str">
            <v>Sub-BA</v>
          </cell>
          <cell r="G1845">
            <v>54215</v>
          </cell>
          <cell r="H1845">
            <v>3</v>
          </cell>
          <cell r="I1845">
            <v>335</v>
          </cell>
          <cell r="J1845">
            <v>25</v>
          </cell>
          <cell r="K1845">
            <v>27</v>
          </cell>
          <cell r="L1845">
            <v>9</v>
          </cell>
          <cell r="M1845">
            <v>20</v>
          </cell>
          <cell r="N1845">
            <v>0</v>
          </cell>
          <cell r="O1845">
            <v>10</v>
          </cell>
          <cell r="P1845" t="str">
            <v>Not Licensed</v>
          </cell>
          <cell r="Q1845">
            <v>0</v>
          </cell>
          <cell r="R1845">
            <v>0</v>
          </cell>
        </row>
        <row r="1846">
          <cell r="B1846" t="str">
            <v>292054</v>
          </cell>
          <cell r="C1846" t="str">
            <v>Respiratory Therapy Technicians</v>
          </cell>
          <cell r="D1846">
            <v>0</v>
          </cell>
          <cell r="E1846" t="str">
            <v>Associate's degree</v>
          </cell>
          <cell r="F1846" t="str">
            <v>Sub-BA</v>
          </cell>
          <cell r="G1846">
            <v>0</v>
          </cell>
          <cell r="H1846">
            <v>0</v>
          </cell>
          <cell r="I1846">
            <v>0</v>
          </cell>
          <cell r="J1846">
            <v>0</v>
          </cell>
          <cell r="K1846">
            <v>0</v>
          </cell>
          <cell r="L1846">
            <v>0</v>
          </cell>
          <cell r="M1846">
            <v>0</v>
          </cell>
          <cell r="N1846">
            <v>0</v>
          </cell>
          <cell r="O1846">
            <v>1</v>
          </cell>
          <cell r="P1846" t="str">
            <v>Not Licensed</v>
          </cell>
          <cell r="Q1846">
            <v>0</v>
          </cell>
          <cell r="R1846">
            <v>0</v>
          </cell>
        </row>
        <row r="1847">
          <cell r="B1847" t="str">
            <v>292055</v>
          </cell>
          <cell r="C1847" t="str">
            <v>Surgical Technologists</v>
          </cell>
          <cell r="D1847">
            <v>0</v>
          </cell>
          <cell r="E1847" t="str">
            <v>Postsecondary non-degree award</v>
          </cell>
          <cell r="F1847" t="str">
            <v>Sub-BA</v>
          </cell>
          <cell r="G1847">
            <v>0</v>
          </cell>
          <cell r="H1847">
            <v>0</v>
          </cell>
          <cell r="I1847">
            <v>178</v>
          </cell>
          <cell r="J1847">
            <v>14</v>
          </cell>
          <cell r="K1847">
            <v>16</v>
          </cell>
          <cell r="L1847">
            <v>99</v>
          </cell>
          <cell r="M1847">
            <v>43</v>
          </cell>
          <cell r="N1847">
            <v>0</v>
          </cell>
          <cell r="O1847">
            <v>5</v>
          </cell>
          <cell r="P1847" t="str">
            <v>Not Licensed</v>
          </cell>
          <cell r="Q1847">
            <v>0</v>
          </cell>
          <cell r="R1847">
            <v>0</v>
          </cell>
        </row>
        <row r="1848">
          <cell r="B1848" t="str">
            <v>292056</v>
          </cell>
          <cell r="C1848" t="str">
            <v>Veterinary Technologists and Technicians</v>
          </cell>
          <cell r="D1848">
            <v>0</v>
          </cell>
          <cell r="E1848" t="str">
            <v>Associate's degree</v>
          </cell>
          <cell r="F1848" t="str">
            <v>Sub-BA</v>
          </cell>
          <cell r="G1848">
            <v>0</v>
          </cell>
          <cell r="H1848">
            <v>0</v>
          </cell>
          <cell r="I1848">
            <v>687</v>
          </cell>
          <cell r="J1848">
            <v>63</v>
          </cell>
          <cell r="K1848">
            <v>68</v>
          </cell>
          <cell r="L1848">
            <v>61</v>
          </cell>
          <cell r="M1848">
            <v>64</v>
          </cell>
          <cell r="N1848">
            <v>0</v>
          </cell>
          <cell r="O1848">
            <v>15</v>
          </cell>
          <cell r="P1848" t="str">
            <v>Not Licensed</v>
          </cell>
          <cell r="Q1848">
            <v>0</v>
          </cell>
          <cell r="R1848">
            <v>0</v>
          </cell>
        </row>
        <row r="1849">
          <cell r="B1849" t="str">
            <v>292057</v>
          </cell>
          <cell r="C1849" t="str">
            <v>Ophthalmic Medical Technicians</v>
          </cell>
          <cell r="D1849">
            <v>0</v>
          </cell>
          <cell r="E1849" t="str">
            <v>Postsecondary non-degree award</v>
          </cell>
          <cell r="F1849" t="str">
            <v>Sub-BA</v>
          </cell>
          <cell r="G1849">
            <v>49905</v>
          </cell>
          <cell r="H1849">
            <v>0</v>
          </cell>
          <cell r="I1849">
            <v>0</v>
          </cell>
          <cell r="J1849">
            <v>0</v>
          </cell>
          <cell r="K1849">
            <v>0</v>
          </cell>
          <cell r="L1849">
            <v>19</v>
          </cell>
          <cell r="M1849">
            <v>19</v>
          </cell>
          <cell r="N1849">
            <v>0</v>
          </cell>
          <cell r="O1849">
            <v>2</v>
          </cell>
          <cell r="P1849" t="str">
            <v>Not Licensed</v>
          </cell>
          <cell r="Q1849">
            <v>0</v>
          </cell>
          <cell r="R1849">
            <v>0</v>
          </cell>
        </row>
        <row r="1850">
          <cell r="B1850" t="str">
            <v>292061</v>
          </cell>
          <cell r="C1850" t="str">
            <v>Licensed Practical and Licensed Vocational Nurses</v>
          </cell>
          <cell r="D1850">
            <v>0</v>
          </cell>
          <cell r="E1850" t="str">
            <v>Postsecondary non-degree award</v>
          </cell>
          <cell r="F1850" t="str">
            <v>Sub-BA</v>
          </cell>
          <cell r="G1850">
            <v>57084</v>
          </cell>
          <cell r="H1850">
            <v>5</v>
          </cell>
          <cell r="I1850">
            <v>2335</v>
          </cell>
          <cell r="J1850">
            <v>189</v>
          </cell>
          <cell r="K1850">
            <v>188</v>
          </cell>
          <cell r="L1850">
            <v>724</v>
          </cell>
          <cell r="M1850">
            <v>367</v>
          </cell>
          <cell r="N1850">
            <v>0</v>
          </cell>
          <cell r="O1850">
            <v>88</v>
          </cell>
          <cell r="P1850" t="str">
            <v>Not Licensed</v>
          </cell>
          <cell r="Q1850">
            <v>0</v>
          </cell>
          <cell r="R1850">
            <v>0</v>
          </cell>
        </row>
        <row r="1851">
          <cell r="B1851" t="str">
            <v>292071</v>
          </cell>
          <cell r="C1851" t="str">
            <v>Medical Records and Health Information Technicians</v>
          </cell>
          <cell r="D1851">
            <v>0</v>
          </cell>
          <cell r="E1851" t="str">
            <v>Postsecondary non-degree award</v>
          </cell>
          <cell r="F1851" t="str">
            <v>Sub-BA</v>
          </cell>
          <cell r="G1851">
            <v>46510</v>
          </cell>
          <cell r="H1851">
            <v>4</v>
          </cell>
          <cell r="I1851">
            <v>562</v>
          </cell>
          <cell r="J1851">
            <v>35</v>
          </cell>
          <cell r="K1851">
            <v>41</v>
          </cell>
          <cell r="L1851">
            <v>375</v>
          </cell>
          <cell r="M1851">
            <v>150</v>
          </cell>
          <cell r="N1851">
            <v>0</v>
          </cell>
          <cell r="O1851">
            <v>36</v>
          </cell>
          <cell r="P1851" t="str">
            <v>Not Licensed</v>
          </cell>
          <cell r="Q1851">
            <v>0</v>
          </cell>
          <cell r="R1851">
            <v>0</v>
          </cell>
        </row>
        <row r="1852">
          <cell r="B1852" t="str">
            <v>292081</v>
          </cell>
          <cell r="C1852" t="str">
            <v>Opticians, Dispensing</v>
          </cell>
          <cell r="D1852">
            <v>0</v>
          </cell>
          <cell r="E1852" t="str">
            <v>High school diploma or equivalent</v>
          </cell>
          <cell r="F1852" t="str">
            <v>HS and Below</v>
          </cell>
          <cell r="G1852">
            <v>0</v>
          </cell>
          <cell r="H1852">
            <v>0</v>
          </cell>
          <cell r="I1852">
            <v>0</v>
          </cell>
          <cell r="J1852">
            <v>0</v>
          </cell>
          <cell r="K1852">
            <v>0</v>
          </cell>
          <cell r="L1852">
            <v>24</v>
          </cell>
          <cell r="M1852">
            <v>24</v>
          </cell>
          <cell r="N1852">
            <v>0</v>
          </cell>
          <cell r="O1852">
            <v>11</v>
          </cell>
          <cell r="P1852" t="str">
            <v>Licensed</v>
          </cell>
          <cell r="Q1852">
            <v>213</v>
          </cell>
          <cell r="R1852" t="str">
            <v xml:space="preserve"> 1,266</v>
          </cell>
        </row>
        <row r="1853">
          <cell r="B1853" t="str">
            <v>292091</v>
          </cell>
          <cell r="C1853" t="str">
            <v>Orthotists and Prosthetists</v>
          </cell>
          <cell r="D1853">
            <v>0</v>
          </cell>
          <cell r="E1853" t="str">
            <v>Master's degree</v>
          </cell>
          <cell r="F1853" t="str">
            <v>BA+</v>
          </cell>
          <cell r="G1853">
            <v>64112</v>
          </cell>
          <cell r="H1853">
            <v>0</v>
          </cell>
          <cell r="I1853">
            <v>0</v>
          </cell>
          <cell r="J1853">
            <v>0</v>
          </cell>
          <cell r="K1853">
            <v>0</v>
          </cell>
          <cell r="L1853">
            <v>0</v>
          </cell>
          <cell r="M1853">
            <v>0</v>
          </cell>
          <cell r="N1853">
            <v>0</v>
          </cell>
          <cell r="O1853">
            <v>0</v>
          </cell>
          <cell r="P1853" t="str">
            <v>Not Licensed</v>
          </cell>
          <cell r="Q1853">
            <v>0</v>
          </cell>
          <cell r="R1853">
            <v>0</v>
          </cell>
        </row>
        <row r="1854">
          <cell r="B1854" t="str">
            <v>292092</v>
          </cell>
          <cell r="C1854" t="str">
            <v>Hearing Aid Specialists</v>
          </cell>
          <cell r="D1854">
            <v>0</v>
          </cell>
          <cell r="E1854" t="str">
            <v>High school diploma or equivalent</v>
          </cell>
          <cell r="F1854" t="str">
            <v>HS and Below</v>
          </cell>
          <cell r="G1854">
            <v>0</v>
          </cell>
          <cell r="H1854">
            <v>0</v>
          </cell>
          <cell r="I1854">
            <v>0</v>
          </cell>
          <cell r="J1854">
            <v>0</v>
          </cell>
          <cell r="K1854">
            <v>0</v>
          </cell>
          <cell r="L1854">
            <v>5</v>
          </cell>
          <cell r="M1854">
            <v>5</v>
          </cell>
          <cell r="N1854">
            <v>0</v>
          </cell>
          <cell r="O1854">
            <v>1</v>
          </cell>
          <cell r="P1854" t="str">
            <v>Licensed</v>
          </cell>
          <cell r="Q1854">
            <v>44</v>
          </cell>
          <cell r="R1854">
            <v>373</v>
          </cell>
        </row>
        <row r="1855">
          <cell r="B1855" t="str">
            <v>299011</v>
          </cell>
          <cell r="C1855" t="str">
            <v>Occupational Health and Safety Specialists</v>
          </cell>
          <cell r="D1855">
            <v>0</v>
          </cell>
          <cell r="E1855" t="str">
            <v>Bachelor's degree</v>
          </cell>
          <cell r="F1855" t="str">
            <v>BA+</v>
          </cell>
          <cell r="G1855">
            <v>71564</v>
          </cell>
          <cell r="H1855">
            <v>3</v>
          </cell>
          <cell r="I1855">
            <v>161</v>
          </cell>
          <cell r="J1855">
            <v>9</v>
          </cell>
          <cell r="K1855">
            <v>10</v>
          </cell>
          <cell r="L1855">
            <v>61</v>
          </cell>
          <cell r="M1855">
            <v>27</v>
          </cell>
          <cell r="N1855">
            <v>0</v>
          </cell>
          <cell r="O1855">
            <v>16</v>
          </cell>
          <cell r="P1855" t="str">
            <v>Not Licensed</v>
          </cell>
          <cell r="Q1855">
            <v>0</v>
          </cell>
          <cell r="R1855">
            <v>0</v>
          </cell>
        </row>
        <row r="1856">
          <cell r="B1856" t="str">
            <v>299012</v>
          </cell>
          <cell r="C1856" t="str">
            <v>Occupational Health and Safety Technicians</v>
          </cell>
          <cell r="D1856">
            <v>0</v>
          </cell>
          <cell r="E1856" t="str">
            <v>High school diploma or equivalent</v>
          </cell>
          <cell r="F1856" t="str">
            <v>HS and Below</v>
          </cell>
          <cell r="G1856">
            <v>58201</v>
          </cell>
          <cell r="H1856">
            <v>0</v>
          </cell>
          <cell r="I1856">
            <v>0</v>
          </cell>
          <cell r="J1856">
            <v>0</v>
          </cell>
          <cell r="K1856">
            <v>0</v>
          </cell>
          <cell r="L1856">
            <v>9</v>
          </cell>
          <cell r="M1856">
            <v>9</v>
          </cell>
          <cell r="N1856">
            <v>0</v>
          </cell>
          <cell r="O1856">
            <v>0</v>
          </cell>
          <cell r="P1856" t="str">
            <v>Not Licensed</v>
          </cell>
          <cell r="Q1856">
            <v>0</v>
          </cell>
          <cell r="R1856">
            <v>0</v>
          </cell>
        </row>
        <row r="1857">
          <cell r="B1857" t="str">
            <v>299091</v>
          </cell>
          <cell r="C1857" t="str">
            <v>Athletic Trainers</v>
          </cell>
          <cell r="D1857">
            <v>0</v>
          </cell>
          <cell r="E1857" t="str">
            <v>Bachelor's degree</v>
          </cell>
          <cell r="F1857" t="str">
            <v>BA+</v>
          </cell>
          <cell r="G1857">
            <v>0</v>
          </cell>
          <cell r="H1857">
            <v>0</v>
          </cell>
          <cell r="I1857">
            <v>0</v>
          </cell>
          <cell r="J1857">
            <v>0</v>
          </cell>
          <cell r="K1857">
            <v>0</v>
          </cell>
          <cell r="L1857">
            <v>21</v>
          </cell>
          <cell r="M1857">
            <v>21</v>
          </cell>
          <cell r="N1857">
            <v>0</v>
          </cell>
          <cell r="O1857">
            <v>1</v>
          </cell>
          <cell r="P1857" t="str">
            <v>Licensed</v>
          </cell>
          <cell r="Q1857">
            <v>126</v>
          </cell>
          <cell r="R1857" t="str">
            <v xml:space="preserve"> 1,168</v>
          </cell>
        </row>
        <row r="1858">
          <cell r="B1858" t="str">
            <v>299092</v>
          </cell>
          <cell r="C1858" t="str">
            <v>Genetic Counselors</v>
          </cell>
          <cell r="D1858">
            <v>0</v>
          </cell>
          <cell r="E1858" t="str">
            <v>Master's degree</v>
          </cell>
          <cell r="F1858" t="str">
            <v>BA+</v>
          </cell>
          <cell r="G1858">
            <v>0</v>
          </cell>
          <cell r="H1858">
            <v>0</v>
          </cell>
          <cell r="I1858">
            <v>0</v>
          </cell>
          <cell r="J1858">
            <v>0</v>
          </cell>
          <cell r="K1858">
            <v>0</v>
          </cell>
          <cell r="L1858">
            <v>0</v>
          </cell>
          <cell r="M1858">
            <v>0</v>
          </cell>
          <cell r="N1858">
            <v>0</v>
          </cell>
          <cell r="O1858">
            <v>1</v>
          </cell>
          <cell r="P1858" t="str">
            <v>Not Licensed</v>
          </cell>
          <cell r="Q1858">
            <v>0</v>
          </cell>
          <cell r="R1858">
            <v>0</v>
          </cell>
        </row>
        <row r="1859">
          <cell r="B1859" t="str">
            <v>311011</v>
          </cell>
          <cell r="C1859" t="str">
            <v>Home Health Aides</v>
          </cell>
          <cell r="D1859">
            <v>0</v>
          </cell>
          <cell r="E1859" t="str">
            <v>No formal educational credential</v>
          </cell>
          <cell r="F1859" t="str">
            <v>HS and Below</v>
          </cell>
          <cell r="G1859">
            <v>30404</v>
          </cell>
          <cell r="H1859">
            <v>2</v>
          </cell>
          <cell r="I1859">
            <v>2918</v>
          </cell>
          <cell r="J1859">
            <v>450</v>
          </cell>
          <cell r="K1859">
            <v>427</v>
          </cell>
          <cell r="L1859">
            <v>630</v>
          </cell>
          <cell r="M1859">
            <v>502</v>
          </cell>
          <cell r="N1859">
            <v>0</v>
          </cell>
          <cell r="O1859">
            <v>92</v>
          </cell>
          <cell r="P1859" t="str">
            <v>Not Licensed</v>
          </cell>
          <cell r="Q1859">
            <v>0</v>
          </cell>
          <cell r="R1859">
            <v>0</v>
          </cell>
        </row>
        <row r="1860">
          <cell r="B1860" t="str">
            <v>311013</v>
          </cell>
          <cell r="C1860" t="str">
            <v>Psychiatric Aides</v>
          </cell>
          <cell r="D1860">
            <v>0</v>
          </cell>
          <cell r="E1860" t="str">
            <v>High school diploma or equivalent</v>
          </cell>
          <cell r="F1860" t="str">
            <v>HS and Below</v>
          </cell>
          <cell r="G1860">
            <v>0</v>
          </cell>
          <cell r="H1860">
            <v>0</v>
          </cell>
          <cell r="I1860">
            <v>0</v>
          </cell>
          <cell r="J1860">
            <v>0</v>
          </cell>
          <cell r="K1860">
            <v>0</v>
          </cell>
          <cell r="L1860">
            <v>13</v>
          </cell>
          <cell r="M1860">
            <v>13</v>
          </cell>
          <cell r="N1860">
            <v>0</v>
          </cell>
          <cell r="O1860">
            <v>3</v>
          </cell>
          <cell r="P1860" t="str">
            <v>Not Licensed</v>
          </cell>
          <cell r="Q1860">
            <v>0</v>
          </cell>
          <cell r="R1860">
            <v>0</v>
          </cell>
        </row>
        <row r="1861">
          <cell r="B1861" t="str">
            <v>311014</v>
          </cell>
          <cell r="C1861" t="str">
            <v>Nursing Assistants</v>
          </cell>
          <cell r="D1861">
            <v>0</v>
          </cell>
          <cell r="E1861" t="str">
            <v>Postsecondary non-degree award</v>
          </cell>
          <cell r="F1861" t="str">
            <v>Sub-BA</v>
          </cell>
          <cell r="G1861">
            <v>30815</v>
          </cell>
          <cell r="H1861">
            <v>2</v>
          </cell>
          <cell r="I1861">
            <v>4765</v>
          </cell>
          <cell r="J1861">
            <v>596</v>
          </cell>
          <cell r="K1861">
            <v>578</v>
          </cell>
          <cell r="L1861">
            <v>911</v>
          </cell>
          <cell r="M1861">
            <v>695</v>
          </cell>
          <cell r="N1861">
            <v>0</v>
          </cell>
          <cell r="O1861">
            <v>142</v>
          </cell>
          <cell r="P1861" t="str">
            <v>Licensed</v>
          </cell>
          <cell r="Q1861" t="str">
            <v xml:space="preserve"> 7,350</v>
          </cell>
          <cell r="R1861" t="str">
            <v xml:space="preserve"> 51,518</v>
          </cell>
        </row>
        <row r="1862">
          <cell r="B1862" t="str">
            <v>311015</v>
          </cell>
          <cell r="C1862" t="str">
            <v>Orderlies</v>
          </cell>
          <cell r="D1862">
            <v>0</v>
          </cell>
          <cell r="E1862" t="str">
            <v>High school diploma or equivalent</v>
          </cell>
          <cell r="F1862" t="str">
            <v>HS and Below</v>
          </cell>
          <cell r="G1862">
            <v>0</v>
          </cell>
          <cell r="H1862">
            <v>0</v>
          </cell>
          <cell r="I1862">
            <v>0</v>
          </cell>
          <cell r="J1862">
            <v>0</v>
          </cell>
          <cell r="K1862">
            <v>0</v>
          </cell>
          <cell r="L1862">
            <v>66</v>
          </cell>
          <cell r="M1862">
            <v>66</v>
          </cell>
          <cell r="N1862">
            <v>0</v>
          </cell>
          <cell r="O1862">
            <v>0</v>
          </cell>
          <cell r="P1862" t="str">
            <v>Not Licensed</v>
          </cell>
          <cell r="Q1862">
            <v>0</v>
          </cell>
          <cell r="R1862">
            <v>0</v>
          </cell>
        </row>
        <row r="1863">
          <cell r="B1863" t="str">
            <v>312011</v>
          </cell>
          <cell r="C1863" t="str">
            <v>Occupational Therapy Assistants</v>
          </cell>
          <cell r="D1863">
            <v>0</v>
          </cell>
          <cell r="E1863" t="str">
            <v>Associate's degree</v>
          </cell>
          <cell r="F1863" t="str">
            <v>Sub-BA</v>
          </cell>
          <cell r="G1863">
            <v>55693</v>
          </cell>
          <cell r="H1863">
            <v>3</v>
          </cell>
          <cell r="I1863">
            <v>196</v>
          </cell>
          <cell r="J1863">
            <v>26</v>
          </cell>
          <cell r="K1863">
            <v>28</v>
          </cell>
          <cell r="L1863">
            <v>92</v>
          </cell>
          <cell r="M1863">
            <v>49</v>
          </cell>
          <cell r="N1863">
            <v>0</v>
          </cell>
          <cell r="O1863">
            <v>10</v>
          </cell>
          <cell r="P1863" t="str">
            <v>Licensed</v>
          </cell>
          <cell r="Q1863">
            <v>347</v>
          </cell>
          <cell r="R1863" t="str">
            <v xml:space="preserve"> 1,758</v>
          </cell>
        </row>
        <row r="1864">
          <cell r="B1864" t="str">
            <v>312012</v>
          </cell>
          <cell r="C1864" t="str">
            <v>Occupational Therapy Aides</v>
          </cell>
          <cell r="D1864">
            <v>0</v>
          </cell>
          <cell r="E1864" t="str">
            <v>High school diploma or equivalent</v>
          </cell>
          <cell r="F1864" t="str">
            <v>HS and Below</v>
          </cell>
          <cell r="G1864">
            <v>0</v>
          </cell>
          <cell r="H1864">
            <v>0</v>
          </cell>
          <cell r="I1864">
            <v>0</v>
          </cell>
          <cell r="J1864">
            <v>0</v>
          </cell>
          <cell r="K1864">
            <v>0</v>
          </cell>
          <cell r="L1864">
            <v>8</v>
          </cell>
          <cell r="M1864">
            <v>8</v>
          </cell>
          <cell r="N1864">
            <v>0</v>
          </cell>
          <cell r="O1864">
            <v>0</v>
          </cell>
          <cell r="P1864" t="str">
            <v>Not Licensed</v>
          </cell>
          <cell r="Q1864">
            <v>0</v>
          </cell>
          <cell r="R1864">
            <v>0</v>
          </cell>
        </row>
        <row r="1865">
          <cell r="B1865" t="str">
            <v>312021</v>
          </cell>
          <cell r="C1865" t="str">
            <v>Physical Therapist Assistants</v>
          </cell>
          <cell r="D1865">
            <v>0</v>
          </cell>
          <cell r="E1865" t="str">
            <v>Associate's degree</v>
          </cell>
          <cell r="F1865" t="str">
            <v>Sub-BA</v>
          </cell>
          <cell r="G1865">
            <v>57215</v>
          </cell>
          <cell r="H1865">
            <v>4</v>
          </cell>
          <cell r="I1865">
            <v>316</v>
          </cell>
          <cell r="J1865">
            <v>42</v>
          </cell>
          <cell r="K1865">
            <v>44</v>
          </cell>
          <cell r="L1865">
            <v>90</v>
          </cell>
          <cell r="M1865">
            <v>59</v>
          </cell>
          <cell r="N1865">
            <v>0</v>
          </cell>
          <cell r="O1865">
            <v>7</v>
          </cell>
          <cell r="P1865" t="str">
            <v>Licensed</v>
          </cell>
          <cell r="Q1865">
            <v>454</v>
          </cell>
          <cell r="R1865" t="str">
            <v xml:space="preserve"> 2,941</v>
          </cell>
        </row>
        <row r="1866">
          <cell r="B1866" t="str">
            <v>312022</v>
          </cell>
          <cell r="C1866" t="str">
            <v>Physical Therapist Aides</v>
          </cell>
          <cell r="D1866">
            <v>0</v>
          </cell>
          <cell r="E1866" t="str">
            <v>High school diploma or equivalent</v>
          </cell>
          <cell r="F1866" t="str">
            <v>HS and Below</v>
          </cell>
          <cell r="G1866">
            <v>29523</v>
          </cell>
          <cell r="H1866">
            <v>2</v>
          </cell>
          <cell r="I1866">
            <v>138</v>
          </cell>
          <cell r="J1866">
            <v>19</v>
          </cell>
          <cell r="K1866">
            <v>20</v>
          </cell>
          <cell r="L1866">
            <v>7</v>
          </cell>
          <cell r="M1866">
            <v>15</v>
          </cell>
          <cell r="N1866">
            <v>0</v>
          </cell>
          <cell r="O1866">
            <v>7</v>
          </cell>
          <cell r="P1866" t="str">
            <v>Not Licensed</v>
          </cell>
          <cell r="Q1866">
            <v>0</v>
          </cell>
          <cell r="R1866">
            <v>0</v>
          </cell>
        </row>
        <row r="1867">
          <cell r="B1867" t="str">
            <v>319011</v>
          </cell>
          <cell r="C1867" t="str">
            <v>Massage Therapists</v>
          </cell>
          <cell r="D1867">
            <v>0</v>
          </cell>
          <cell r="E1867" t="str">
            <v>Postsecondary non-degree award</v>
          </cell>
          <cell r="F1867" t="str">
            <v>Sub-BA</v>
          </cell>
          <cell r="G1867">
            <v>0</v>
          </cell>
          <cell r="H1867">
            <v>0</v>
          </cell>
          <cell r="I1867">
            <v>196</v>
          </cell>
          <cell r="J1867">
            <v>24</v>
          </cell>
          <cell r="K1867">
            <v>25</v>
          </cell>
          <cell r="L1867">
            <v>32</v>
          </cell>
          <cell r="M1867">
            <v>27</v>
          </cell>
          <cell r="N1867">
            <v>0</v>
          </cell>
          <cell r="O1867">
            <v>8</v>
          </cell>
          <cell r="P1867" t="str">
            <v>Licensed</v>
          </cell>
          <cell r="Q1867">
            <v>969</v>
          </cell>
          <cell r="R1867" t="str">
            <v xml:space="preserve"> 7,742</v>
          </cell>
        </row>
        <row r="1868">
          <cell r="B1868" t="str">
            <v>319091</v>
          </cell>
          <cell r="C1868" t="str">
            <v>Dental Assistants</v>
          </cell>
          <cell r="D1868">
            <v>0</v>
          </cell>
          <cell r="E1868" t="str">
            <v>Postsecondary non-degree award</v>
          </cell>
          <cell r="F1868" t="str">
            <v>Sub-BA</v>
          </cell>
          <cell r="G1868">
            <v>44330</v>
          </cell>
          <cell r="H1868">
            <v>3</v>
          </cell>
          <cell r="I1868">
            <v>1013</v>
          </cell>
          <cell r="J1868">
            <v>108</v>
          </cell>
          <cell r="K1868">
            <v>121</v>
          </cell>
          <cell r="L1868">
            <v>81</v>
          </cell>
          <cell r="M1868">
            <v>103</v>
          </cell>
          <cell r="N1868">
            <v>0</v>
          </cell>
          <cell r="O1868">
            <v>43</v>
          </cell>
          <cell r="P1868" t="str">
            <v>Not Licensed</v>
          </cell>
          <cell r="Q1868">
            <v>0</v>
          </cell>
          <cell r="R1868">
            <v>0</v>
          </cell>
        </row>
        <row r="1869">
          <cell r="B1869" t="str">
            <v>319092</v>
          </cell>
          <cell r="C1869" t="str">
            <v>Medical Assistants</v>
          </cell>
          <cell r="D1869">
            <v>0</v>
          </cell>
          <cell r="E1869" t="str">
            <v>Postsecondary non-degree award</v>
          </cell>
          <cell r="F1869" t="str">
            <v>Sub-BA</v>
          </cell>
          <cell r="G1869">
            <v>39983</v>
          </cell>
          <cell r="H1869">
            <v>4</v>
          </cell>
          <cell r="I1869">
            <v>1594</v>
          </cell>
          <cell r="J1869">
            <v>188</v>
          </cell>
          <cell r="K1869">
            <v>194</v>
          </cell>
          <cell r="L1869">
            <v>690</v>
          </cell>
          <cell r="M1869">
            <v>357</v>
          </cell>
          <cell r="N1869">
            <v>0</v>
          </cell>
          <cell r="O1869">
            <v>78</v>
          </cell>
          <cell r="P1869" t="str">
            <v>Not Licensed</v>
          </cell>
          <cell r="Q1869">
            <v>0</v>
          </cell>
          <cell r="R1869">
            <v>0</v>
          </cell>
        </row>
        <row r="1870">
          <cell r="B1870" t="str">
            <v>319093</v>
          </cell>
          <cell r="C1870" t="str">
            <v>Medical Equipment Preparers</v>
          </cell>
          <cell r="D1870">
            <v>0</v>
          </cell>
          <cell r="E1870" t="str">
            <v>High school diploma or equivalent</v>
          </cell>
          <cell r="F1870" t="str">
            <v>HS and Below</v>
          </cell>
          <cell r="G1870">
            <v>0</v>
          </cell>
          <cell r="H1870">
            <v>0</v>
          </cell>
          <cell r="I1870">
            <v>111</v>
          </cell>
          <cell r="J1870">
            <v>13</v>
          </cell>
          <cell r="K1870">
            <v>13</v>
          </cell>
          <cell r="L1870">
            <v>76</v>
          </cell>
          <cell r="M1870">
            <v>34</v>
          </cell>
          <cell r="N1870">
            <v>0</v>
          </cell>
          <cell r="O1870">
            <v>9</v>
          </cell>
          <cell r="P1870" t="str">
            <v>Not Licensed</v>
          </cell>
          <cell r="Q1870">
            <v>0</v>
          </cell>
          <cell r="R1870">
            <v>0</v>
          </cell>
        </row>
        <row r="1871">
          <cell r="B1871" t="str">
            <v>319094</v>
          </cell>
          <cell r="C1871" t="str">
            <v>Medical Transcriptionists</v>
          </cell>
          <cell r="D1871">
            <v>0</v>
          </cell>
          <cell r="E1871" t="str">
            <v>Postsecondary non-degree award</v>
          </cell>
          <cell r="F1871" t="str">
            <v>Sub-BA</v>
          </cell>
          <cell r="G1871">
            <v>0</v>
          </cell>
          <cell r="H1871">
            <v>0</v>
          </cell>
          <cell r="I1871">
            <v>179</v>
          </cell>
          <cell r="J1871">
            <v>17</v>
          </cell>
          <cell r="K1871">
            <v>20</v>
          </cell>
          <cell r="L1871">
            <v>10</v>
          </cell>
          <cell r="M1871">
            <v>16</v>
          </cell>
          <cell r="N1871">
            <v>0</v>
          </cell>
          <cell r="O1871">
            <v>4</v>
          </cell>
          <cell r="P1871" t="str">
            <v>Not Licensed</v>
          </cell>
          <cell r="Q1871">
            <v>0</v>
          </cell>
          <cell r="R1871">
            <v>0</v>
          </cell>
        </row>
        <row r="1872">
          <cell r="B1872" t="str">
            <v>319095</v>
          </cell>
          <cell r="C1872" t="str">
            <v>Pharmacy Aides</v>
          </cell>
          <cell r="D1872">
            <v>0</v>
          </cell>
          <cell r="E1872" t="str">
            <v>High school diploma or equivalent</v>
          </cell>
          <cell r="F1872" t="str">
            <v>HS and Below</v>
          </cell>
          <cell r="G1872">
            <v>0</v>
          </cell>
          <cell r="H1872">
            <v>0</v>
          </cell>
          <cell r="I1872">
            <v>0</v>
          </cell>
          <cell r="J1872">
            <v>0</v>
          </cell>
          <cell r="K1872">
            <v>0</v>
          </cell>
          <cell r="L1872">
            <v>0</v>
          </cell>
          <cell r="M1872">
            <v>0</v>
          </cell>
          <cell r="N1872">
            <v>0</v>
          </cell>
          <cell r="O1872">
            <v>1</v>
          </cell>
          <cell r="P1872" t="str">
            <v>Not Licensed</v>
          </cell>
          <cell r="Q1872">
            <v>0</v>
          </cell>
          <cell r="R1872">
            <v>0</v>
          </cell>
        </row>
        <row r="1873">
          <cell r="B1873" t="str">
            <v>319096</v>
          </cell>
          <cell r="C1873" t="str">
            <v>Veterinary Assistants and Laboratory Animal Caretakers</v>
          </cell>
          <cell r="D1873">
            <v>0</v>
          </cell>
          <cell r="E1873" t="str">
            <v>High school diploma or equivalent</v>
          </cell>
          <cell r="F1873" t="str">
            <v>HS and Below</v>
          </cell>
          <cell r="G1873">
            <v>0</v>
          </cell>
          <cell r="H1873">
            <v>0</v>
          </cell>
          <cell r="I1873">
            <v>121</v>
          </cell>
          <cell r="J1873">
            <v>21</v>
          </cell>
          <cell r="K1873">
            <v>22</v>
          </cell>
          <cell r="L1873">
            <v>18</v>
          </cell>
          <cell r="M1873">
            <v>20</v>
          </cell>
          <cell r="N1873">
            <v>0</v>
          </cell>
          <cell r="O1873">
            <v>7</v>
          </cell>
          <cell r="P1873" t="str">
            <v>Not Licensed</v>
          </cell>
          <cell r="Q1873">
            <v>0</v>
          </cell>
          <cell r="R1873">
            <v>0</v>
          </cell>
        </row>
        <row r="1874">
          <cell r="B1874" t="str">
            <v>319097</v>
          </cell>
          <cell r="C1874" t="str">
            <v>Phlebotomists</v>
          </cell>
          <cell r="D1874">
            <v>0</v>
          </cell>
          <cell r="E1874" t="str">
            <v>Postsecondary non-degree award</v>
          </cell>
          <cell r="F1874" t="str">
            <v>Sub-BA</v>
          </cell>
          <cell r="G1874">
            <v>40423</v>
          </cell>
          <cell r="H1874">
            <v>3</v>
          </cell>
          <cell r="I1874">
            <v>514</v>
          </cell>
          <cell r="J1874">
            <v>62</v>
          </cell>
          <cell r="K1874">
            <v>63</v>
          </cell>
          <cell r="L1874">
            <v>112</v>
          </cell>
          <cell r="M1874">
            <v>79</v>
          </cell>
          <cell r="N1874">
            <v>0</v>
          </cell>
          <cell r="O1874">
            <v>20</v>
          </cell>
          <cell r="P1874" t="str">
            <v>Not Licensed</v>
          </cell>
          <cell r="Q1874">
            <v>0</v>
          </cell>
          <cell r="R1874">
            <v>0</v>
          </cell>
        </row>
        <row r="1875">
          <cell r="B1875" t="str">
            <v>33093</v>
          </cell>
          <cell r="C1875" t="str">
            <v>Transportation Security Screeners</v>
          </cell>
          <cell r="D1875">
            <v>0</v>
          </cell>
          <cell r="E1875">
            <v>0</v>
          </cell>
          <cell r="F1875">
            <v>0</v>
          </cell>
          <cell r="G1875">
            <v>0</v>
          </cell>
          <cell r="H1875">
            <v>0</v>
          </cell>
          <cell r="I1875">
            <v>0</v>
          </cell>
          <cell r="J1875">
            <v>0</v>
          </cell>
          <cell r="K1875">
            <v>0</v>
          </cell>
          <cell r="L1875">
            <v>0</v>
          </cell>
          <cell r="M1875">
            <v>0</v>
          </cell>
          <cell r="N1875">
            <v>0</v>
          </cell>
          <cell r="O1875">
            <v>0</v>
          </cell>
          <cell r="P1875" t="str">
            <v>Not Licensed</v>
          </cell>
          <cell r="Q1875">
            <v>0</v>
          </cell>
          <cell r="R1875">
            <v>0</v>
          </cell>
        </row>
        <row r="1876">
          <cell r="B1876" t="str">
            <v>331011</v>
          </cell>
          <cell r="C1876" t="str">
            <v>First-Line Supervisors of Correctional Officers</v>
          </cell>
          <cell r="D1876">
            <v>0</v>
          </cell>
          <cell r="E1876" t="str">
            <v>High school diploma or equivalent</v>
          </cell>
          <cell r="F1876" t="str">
            <v>HS and Below</v>
          </cell>
          <cell r="G1876">
            <v>87928</v>
          </cell>
          <cell r="H1876">
            <v>0</v>
          </cell>
          <cell r="I1876">
            <v>0</v>
          </cell>
          <cell r="J1876">
            <v>0</v>
          </cell>
          <cell r="K1876">
            <v>0</v>
          </cell>
          <cell r="L1876">
            <v>0</v>
          </cell>
          <cell r="M1876">
            <v>0</v>
          </cell>
          <cell r="N1876">
            <v>0</v>
          </cell>
          <cell r="O1876">
            <v>1</v>
          </cell>
          <cell r="P1876" t="str">
            <v>Not Licensed</v>
          </cell>
          <cell r="Q1876">
            <v>0</v>
          </cell>
          <cell r="R1876">
            <v>0</v>
          </cell>
        </row>
        <row r="1877">
          <cell r="B1877" t="str">
            <v>331012</v>
          </cell>
          <cell r="C1877" t="str">
            <v>First-Line Supervisors of Police and Detectives</v>
          </cell>
          <cell r="D1877">
            <v>0</v>
          </cell>
          <cell r="E1877" t="str">
            <v>High school diploma or equivalent</v>
          </cell>
          <cell r="F1877" t="str">
            <v>HS and Below</v>
          </cell>
          <cell r="G1877">
            <v>87033</v>
          </cell>
          <cell r="H1877">
            <v>3</v>
          </cell>
          <cell r="I1877">
            <v>510</v>
          </cell>
          <cell r="J1877">
            <v>32</v>
          </cell>
          <cell r="K1877">
            <v>30</v>
          </cell>
          <cell r="L1877">
            <v>7</v>
          </cell>
          <cell r="M1877">
            <v>23</v>
          </cell>
          <cell r="N1877">
            <v>0</v>
          </cell>
          <cell r="O1877">
            <v>2</v>
          </cell>
          <cell r="P1877" t="str">
            <v>Not Licensed</v>
          </cell>
          <cell r="Q1877">
            <v>0</v>
          </cell>
          <cell r="R1877">
            <v>0</v>
          </cell>
        </row>
        <row r="1878">
          <cell r="B1878" t="str">
            <v>331021</v>
          </cell>
          <cell r="C1878" t="str">
            <v>First-Line Supervisors of Fire Fighting and Prevention Workers</v>
          </cell>
          <cell r="D1878">
            <v>0</v>
          </cell>
          <cell r="E1878" t="str">
            <v>Postsecondary non-degree award</v>
          </cell>
          <cell r="F1878" t="str">
            <v>Sub-BA</v>
          </cell>
          <cell r="G1878">
            <v>78587</v>
          </cell>
          <cell r="H1878">
            <v>4</v>
          </cell>
          <cell r="I1878">
            <v>254</v>
          </cell>
          <cell r="J1878">
            <v>19</v>
          </cell>
          <cell r="K1878">
            <v>17</v>
          </cell>
          <cell r="L1878">
            <v>0</v>
          </cell>
          <cell r="M1878">
            <v>18</v>
          </cell>
          <cell r="N1878">
            <v>0</v>
          </cell>
          <cell r="O1878">
            <v>2</v>
          </cell>
          <cell r="P1878" t="str">
            <v>Not Licensed</v>
          </cell>
          <cell r="Q1878">
            <v>0</v>
          </cell>
          <cell r="R1878">
            <v>0</v>
          </cell>
        </row>
        <row r="1879">
          <cell r="B1879" t="str">
            <v>332011</v>
          </cell>
          <cell r="C1879" t="str">
            <v>Firefighters</v>
          </cell>
          <cell r="D1879">
            <v>0</v>
          </cell>
          <cell r="E1879" t="str">
            <v>Postsecondary non-degree award</v>
          </cell>
          <cell r="F1879" t="str">
            <v>Sub-BA</v>
          </cell>
          <cell r="G1879">
            <v>54788</v>
          </cell>
          <cell r="H1879">
            <v>4</v>
          </cell>
          <cell r="I1879">
            <v>1453</v>
          </cell>
          <cell r="J1879">
            <v>102</v>
          </cell>
          <cell r="K1879">
            <v>103</v>
          </cell>
          <cell r="L1879">
            <v>0</v>
          </cell>
          <cell r="M1879">
            <v>103</v>
          </cell>
          <cell r="N1879">
            <v>0</v>
          </cell>
          <cell r="O1879">
            <v>9</v>
          </cell>
          <cell r="P1879" t="str">
            <v>Not Licensed</v>
          </cell>
          <cell r="Q1879">
            <v>0</v>
          </cell>
          <cell r="R1879">
            <v>0</v>
          </cell>
        </row>
        <row r="1880">
          <cell r="B1880" t="str">
            <v>332021</v>
          </cell>
          <cell r="C1880" t="str">
            <v>Fire Inspectors and Investigators</v>
          </cell>
          <cell r="D1880">
            <v>0</v>
          </cell>
          <cell r="E1880" t="str">
            <v>Postsecondary non-degree award</v>
          </cell>
          <cell r="F1880" t="str">
            <v>Sub-BA</v>
          </cell>
          <cell r="G1880">
            <v>0</v>
          </cell>
          <cell r="H1880">
            <v>0</v>
          </cell>
          <cell r="I1880">
            <v>0</v>
          </cell>
          <cell r="J1880">
            <v>0</v>
          </cell>
          <cell r="K1880">
            <v>0</v>
          </cell>
          <cell r="L1880">
            <v>0</v>
          </cell>
          <cell r="M1880">
            <v>0</v>
          </cell>
          <cell r="N1880">
            <v>0</v>
          </cell>
          <cell r="O1880">
            <v>0</v>
          </cell>
          <cell r="P1880" t="str">
            <v>Not Licensed</v>
          </cell>
          <cell r="Q1880">
            <v>0</v>
          </cell>
          <cell r="R1880">
            <v>0</v>
          </cell>
        </row>
        <row r="1881">
          <cell r="B1881" t="str">
            <v>332022</v>
          </cell>
          <cell r="C1881" t="str">
            <v>Forest Fire Inspectors and Prevention Specialists</v>
          </cell>
          <cell r="D1881">
            <v>0</v>
          </cell>
          <cell r="E1881" t="str">
            <v>High school diploma or equivalent</v>
          </cell>
          <cell r="F1881" t="str">
            <v>HS and Below</v>
          </cell>
          <cell r="G1881">
            <v>0</v>
          </cell>
          <cell r="H1881">
            <v>0</v>
          </cell>
          <cell r="I1881">
            <v>0</v>
          </cell>
          <cell r="J1881">
            <v>0</v>
          </cell>
          <cell r="K1881">
            <v>0</v>
          </cell>
          <cell r="L1881">
            <v>6</v>
          </cell>
          <cell r="M1881">
            <v>6</v>
          </cell>
          <cell r="N1881">
            <v>0</v>
          </cell>
          <cell r="O1881">
            <v>0</v>
          </cell>
          <cell r="P1881" t="str">
            <v>Not Licensed</v>
          </cell>
          <cell r="Q1881">
            <v>0</v>
          </cell>
          <cell r="R1881">
            <v>0</v>
          </cell>
        </row>
        <row r="1882">
          <cell r="B1882" t="str">
            <v>333011</v>
          </cell>
          <cell r="C1882" t="str">
            <v>Bailiffs</v>
          </cell>
          <cell r="D1882">
            <v>0</v>
          </cell>
          <cell r="E1882">
            <v>0</v>
          </cell>
          <cell r="F1882">
            <v>0</v>
          </cell>
          <cell r="G1882">
            <v>0</v>
          </cell>
          <cell r="H1882">
            <v>0</v>
          </cell>
          <cell r="I1882">
            <v>0</v>
          </cell>
          <cell r="J1882">
            <v>0</v>
          </cell>
          <cell r="K1882">
            <v>0</v>
          </cell>
          <cell r="L1882">
            <v>0</v>
          </cell>
          <cell r="M1882">
            <v>0</v>
          </cell>
          <cell r="N1882">
            <v>0</v>
          </cell>
          <cell r="O1882">
            <v>0</v>
          </cell>
          <cell r="P1882" t="str">
            <v>Not Licensed</v>
          </cell>
          <cell r="Q1882">
            <v>0</v>
          </cell>
          <cell r="R1882">
            <v>0</v>
          </cell>
        </row>
        <row r="1883">
          <cell r="B1883" t="str">
            <v>333012</v>
          </cell>
          <cell r="C1883" t="str">
            <v>Correctional Officers and Jailers</v>
          </cell>
          <cell r="D1883">
            <v>0</v>
          </cell>
          <cell r="E1883" t="str">
            <v>High school diploma or equivalent</v>
          </cell>
          <cell r="F1883" t="str">
            <v>HS and Below</v>
          </cell>
          <cell r="G1883">
            <v>69187</v>
          </cell>
          <cell r="H1883">
            <v>3</v>
          </cell>
          <cell r="I1883">
            <v>631</v>
          </cell>
          <cell r="J1883">
            <v>43</v>
          </cell>
          <cell r="K1883">
            <v>41</v>
          </cell>
          <cell r="L1883">
            <v>9</v>
          </cell>
          <cell r="M1883">
            <v>31</v>
          </cell>
          <cell r="N1883">
            <v>0</v>
          </cell>
          <cell r="O1883">
            <v>10</v>
          </cell>
          <cell r="P1883" t="str">
            <v>Not Licensed</v>
          </cell>
          <cell r="Q1883">
            <v>0</v>
          </cell>
          <cell r="R1883">
            <v>0</v>
          </cell>
        </row>
        <row r="1884">
          <cell r="B1884" t="str">
            <v>333021</v>
          </cell>
          <cell r="C1884" t="str">
            <v>Detectives and Criminal Investigators</v>
          </cell>
          <cell r="D1884">
            <v>0</v>
          </cell>
          <cell r="E1884" t="str">
            <v>High school diploma or equivalent</v>
          </cell>
          <cell r="F1884" t="str">
            <v>HS and Below</v>
          </cell>
          <cell r="G1884">
            <v>62478</v>
          </cell>
          <cell r="H1884">
            <v>0</v>
          </cell>
          <cell r="I1884">
            <v>106</v>
          </cell>
          <cell r="J1884">
            <v>0</v>
          </cell>
          <cell r="K1884">
            <v>7</v>
          </cell>
          <cell r="L1884">
            <v>10</v>
          </cell>
          <cell r="M1884">
            <v>9</v>
          </cell>
          <cell r="N1884">
            <v>0</v>
          </cell>
          <cell r="O1884">
            <v>6</v>
          </cell>
          <cell r="P1884" t="str">
            <v>Not Licensed</v>
          </cell>
          <cell r="Q1884">
            <v>0</v>
          </cell>
          <cell r="R1884">
            <v>0</v>
          </cell>
        </row>
        <row r="1885">
          <cell r="B1885" t="str">
            <v>333031</v>
          </cell>
          <cell r="C1885" t="str">
            <v>Fish and Game Wardens</v>
          </cell>
          <cell r="D1885">
            <v>0</v>
          </cell>
          <cell r="E1885" t="str">
            <v>Bachelor's degree</v>
          </cell>
          <cell r="F1885" t="str">
            <v>BA+</v>
          </cell>
          <cell r="G1885">
            <v>43613</v>
          </cell>
          <cell r="H1885">
            <v>0</v>
          </cell>
          <cell r="I1885">
            <v>0</v>
          </cell>
          <cell r="J1885">
            <v>0</v>
          </cell>
          <cell r="K1885">
            <v>0</v>
          </cell>
          <cell r="L1885">
            <v>0</v>
          </cell>
          <cell r="M1885">
            <v>0</v>
          </cell>
          <cell r="N1885">
            <v>0</v>
          </cell>
          <cell r="O1885">
            <v>1</v>
          </cell>
          <cell r="P1885" t="str">
            <v>Not Licensed</v>
          </cell>
          <cell r="Q1885">
            <v>0</v>
          </cell>
          <cell r="R1885">
            <v>0</v>
          </cell>
        </row>
        <row r="1886">
          <cell r="B1886" t="str">
            <v>333041</v>
          </cell>
          <cell r="C1886" t="str">
            <v>Parking Enforcement Workers</v>
          </cell>
          <cell r="D1886">
            <v>0</v>
          </cell>
          <cell r="E1886" t="str">
            <v>High school diploma or equivalent</v>
          </cell>
          <cell r="F1886" t="str">
            <v>HS and Below</v>
          </cell>
          <cell r="G1886">
            <v>42973</v>
          </cell>
          <cell r="H1886">
            <v>0</v>
          </cell>
          <cell r="I1886">
            <v>0</v>
          </cell>
          <cell r="J1886">
            <v>0</v>
          </cell>
          <cell r="K1886">
            <v>0</v>
          </cell>
          <cell r="L1886">
            <v>5</v>
          </cell>
          <cell r="M1886">
            <v>5</v>
          </cell>
          <cell r="N1886">
            <v>0</v>
          </cell>
          <cell r="O1886">
            <v>0</v>
          </cell>
          <cell r="P1886" t="str">
            <v>Not Licensed</v>
          </cell>
          <cell r="Q1886">
            <v>0</v>
          </cell>
          <cell r="R1886">
            <v>0</v>
          </cell>
        </row>
        <row r="1887">
          <cell r="B1887" t="str">
            <v>333051</v>
          </cell>
          <cell r="C1887" t="str">
            <v>Police and Sheriff's Patrol Officers</v>
          </cell>
          <cell r="D1887">
            <v>0</v>
          </cell>
          <cell r="E1887" t="str">
            <v>High school diploma or equivalent</v>
          </cell>
          <cell r="F1887" t="str">
            <v>HS and Below</v>
          </cell>
          <cell r="G1887">
            <v>62027</v>
          </cell>
          <cell r="H1887">
            <v>4</v>
          </cell>
          <cell r="I1887">
            <v>2434</v>
          </cell>
          <cell r="J1887">
            <v>167</v>
          </cell>
          <cell r="K1887">
            <v>165</v>
          </cell>
          <cell r="L1887">
            <v>66</v>
          </cell>
          <cell r="M1887">
            <v>133</v>
          </cell>
          <cell r="N1887">
            <v>0</v>
          </cell>
          <cell r="O1887">
            <v>26</v>
          </cell>
          <cell r="P1887" t="str">
            <v>Not Licensed</v>
          </cell>
          <cell r="Q1887">
            <v>0</v>
          </cell>
          <cell r="R1887">
            <v>0</v>
          </cell>
        </row>
        <row r="1888">
          <cell r="B1888" t="str">
            <v>333052</v>
          </cell>
          <cell r="C1888" t="str">
            <v>Transit and Railroad Police</v>
          </cell>
          <cell r="D1888">
            <v>0</v>
          </cell>
          <cell r="E1888">
            <v>0</v>
          </cell>
          <cell r="F1888">
            <v>0</v>
          </cell>
          <cell r="G1888">
            <v>0</v>
          </cell>
          <cell r="H1888">
            <v>0</v>
          </cell>
          <cell r="I1888">
            <v>0</v>
          </cell>
          <cell r="J1888">
            <v>0</v>
          </cell>
          <cell r="K1888">
            <v>0</v>
          </cell>
          <cell r="L1888">
            <v>0</v>
          </cell>
          <cell r="M1888">
            <v>0</v>
          </cell>
          <cell r="N1888">
            <v>0</v>
          </cell>
          <cell r="O1888">
            <v>0</v>
          </cell>
          <cell r="P1888" t="str">
            <v>Not Licensed</v>
          </cell>
          <cell r="Q1888">
            <v>0</v>
          </cell>
          <cell r="R1888">
            <v>0</v>
          </cell>
        </row>
        <row r="1889">
          <cell r="B1889" t="str">
            <v>339011</v>
          </cell>
          <cell r="C1889" t="str">
            <v>Animal Control Workers</v>
          </cell>
          <cell r="D1889">
            <v>0</v>
          </cell>
          <cell r="E1889" t="str">
            <v>High school diploma or equivalent</v>
          </cell>
          <cell r="F1889" t="str">
            <v>HS and Below</v>
          </cell>
          <cell r="G1889">
            <v>0</v>
          </cell>
          <cell r="H1889">
            <v>0</v>
          </cell>
          <cell r="I1889">
            <v>0</v>
          </cell>
          <cell r="J1889">
            <v>0</v>
          </cell>
          <cell r="K1889">
            <v>0</v>
          </cell>
          <cell r="L1889">
            <v>4</v>
          </cell>
          <cell r="M1889">
            <v>4</v>
          </cell>
          <cell r="N1889">
            <v>0</v>
          </cell>
          <cell r="O1889">
            <v>2</v>
          </cell>
          <cell r="P1889" t="str">
            <v>Not Licensed</v>
          </cell>
          <cell r="Q1889">
            <v>0</v>
          </cell>
          <cell r="R1889">
            <v>0</v>
          </cell>
        </row>
        <row r="1890">
          <cell r="B1890" t="str">
            <v>339021</v>
          </cell>
          <cell r="C1890" t="str">
            <v>Private Detectives and Investigators</v>
          </cell>
          <cell r="D1890">
            <v>0</v>
          </cell>
          <cell r="E1890" t="str">
            <v>High school diploma or equivalent</v>
          </cell>
          <cell r="F1890" t="str">
            <v>HS and Below</v>
          </cell>
          <cell r="G1890">
            <v>58787</v>
          </cell>
          <cell r="H1890">
            <v>0</v>
          </cell>
          <cell r="I1890">
            <v>0</v>
          </cell>
          <cell r="J1890">
            <v>0</v>
          </cell>
          <cell r="K1890">
            <v>0</v>
          </cell>
          <cell r="L1890">
            <v>16</v>
          </cell>
          <cell r="M1890">
            <v>16</v>
          </cell>
          <cell r="N1890">
            <v>0</v>
          </cell>
          <cell r="O1890">
            <v>5</v>
          </cell>
          <cell r="P1890" t="str">
            <v>Not Licensed</v>
          </cell>
          <cell r="Q1890">
            <v>0</v>
          </cell>
          <cell r="R1890">
            <v>0</v>
          </cell>
        </row>
        <row r="1891">
          <cell r="B1891" t="str">
            <v>339031</v>
          </cell>
          <cell r="C1891" t="str">
            <v>Gaming Surveillance Officers and Gaming Investigators</v>
          </cell>
          <cell r="D1891">
            <v>0</v>
          </cell>
          <cell r="E1891">
            <v>0</v>
          </cell>
          <cell r="F1891">
            <v>0</v>
          </cell>
          <cell r="G1891">
            <v>0</v>
          </cell>
          <cell r="H1891">
            <v>0</v>
          </cell>
          <cell r="I1891">
            <v>0</v>
          </cell>
          <cell r="J1891">
            <v>0</v>
          </cell>
          <cell r="K1891">
            <v>0</v>
          </cell>
          <cell r="L1891">
            <v>0</v>
          </cell>
          <cell r="M1891">
            <v>0</v>
          </cell>
          <cell r="N1891">
            <v>0</v>
          </cell>
          <cell r="O1891">
            <v>0</v>
          </cell>
          <cell r="P1891" t="str">
            <v>Not Licensed</v>
          </cell>
          <cell r="Q1891">
            <v>0</v>
          </cell>
          <cell r="R1891">
            <v>0</v>
          </cell>
        </row>
        <row r="1892">
          <cell r="B1892" t="str">
            <v>339032</v>
          </cell>
          <cell r="C1892" t="str">
            <v>Security Guards</v>
          </cell>
          <cell r="D1892">
            <v>0</v>
          </cell>
          <cell r="E1892" t="str">
            <v>High school diploma or equivalent</v>
          </cell>
          <cell r="F1892" t="str">
            <v>HS and Below</v>
          </cell>
          <cell r="G1892">
            <v>30594</v>
          </cell>
          <cell r="H1892">
            <v>2</v>
          </cell>
          <cell r="I1892">
            <v>1428</v>
          </cell>
          <cell r="J1892">
            <v>173</v>
          </cell>
          <cell r="K1892">
            <v>191</v>
          </cell>
          <cell r="L1892">
            <v>363</v>
          </cell>
          <cell r="M1892">
            <v>242</v>
          </cell>
          <cell r="N1892">
            <v>0</v>
          </cell>
          <cell r="O1892">
            <v>70</v>
          </cell>
          <cell r="P1892" t="str">
            <v>Not Licensed</v>
          </cell>
          <cell r="Q1892">
            <v>0</v>
          </cell>
          <cell r="R1892">
            <v>0</v>
          </cell>
        </row>
        <row r="1893">
          <cell r="B1893" t="str">
            <v>339091</v>
          </cell>
          <cell r="C1893" t="str">
            <v>Crossing Guards</v>
          </cell>
          <cell r="D1893">
            <v>0</v>
          </cell>
          <cell r="E1893" t="str">
            <v>No formal educational credential</v>
          </cell>
          <cell r="F1893" t="str">
            <v>HS and Below</v>
          </cell>
          <cell r="G1893">
            <v>27503</v>
          </cell>
          <cell r="H1893">
            <v>0</v>
          </cell>
          <cell r="I1893">
            <v>0</v>
          </cell>
          <cell r="J1893">
            <v>0</v>
          </cell>
          <cell r="K1893">
            <v>0</v>
          </cell>
          <cell r="L1893">
            <v>19</v>
          </cell>
          <cell r="M1893">
            <v>19</v>
          </cell>
          <cell r="N1893">
            <v>0</v>
          </cell>
          <cell r="O1893">
            <v>4</v>
          </cell>
          <cell r="P1893" t="str">
            <v>Not Licensed</v>
          </cell>
          <cell r="Q1893">
            <v>0</v>
          </cell>
          <cell r="R1893">
            <v>0</v>
          </cell>
        </row>
        <row r="1894">
          <cell r="B1894" t="str">
            <v>339092</v>
          </cell>
          <cell r="C1894" t="str">
            <v>Lifeguards, Ski Patrol, and Other Recreational Protective Service Workers</v>
          </cell>
          <cell r="D1894">
            <v>0</v>
          </cell>
          <cell r="E1894" t="str">
            <v>No formal educational credential</v>
          </cell>
          <cell r="F1894" t="str">
            <v>HS and Below</v>
          </cell>
          <cell r="G1894">
            <v>0</v>
          </cell>
          <cell r="H1894">
            <v>0</v>
          </cell>
          <cell r="I1894">
            <v>206</v>
          </cell>
          <cell r="J1894">
            <v>55</v>
          </cell>
          <cell r="K1894">
            <v>51</v>
          </cell>
          <cell r="L1894">
            <v>37</v>
          </cell>
          <cell r="M1894">
            <v>48</v>
          </cell>
          <cell r="N1894">
            <v>0</v>
          </cell>
          <cell r="O1894">
            <v>7</v>
          </cell>
          <cell r="P1894" t="str">
            <v>Not Licensed</v>
          </cell>
          <cell r="Q1894">
            <v>0</v>
          </cell>
          <cell r="R1894">
            <v>0</v>
          </cell>
        </row>
        <row r="1895">
          <cell r="B1895" t="str">
            <v>351011</v>
          </cell>
          <cell r="C1895" t="str">
            <v>Chefs and Head Cooks</v>
          </cell>
          <cell r="D1895">
            <v>0</v>
          </cell>
          <cell r="E1895" t="str">
            <v>High school diploma or equivalent</v>
          </cell>
          <cell r="F1895" t="str">
            <v>HS and Below</v>
          </cell>
          <cell r="G1895">
            <v>47798</v>
          </cell>
          <cell r="H1895">
            <v>3</v>
          </cell>
          <cell r="I1895">
            <v>357</v>
          </cell>
          <cell r="J1895">
            <v>45</v>
          </cell>
          <cell r="K1895">
            <v>47</v>
          </cell>
          <cell r="L1895">
            <v>88</v>
          </cell>
          <cell r="M1895">
            <v>60</v>
          </cell>
          <cell r="N1895" t="str">
            <v>1,622</v>
          </cell>
          <cell r="O1895">
            <v>151</v>
          </cell>
          <cell r="P1895" t="str">
            <v>Not Licensed</v>
          </cell>
          <cell r="Q1895">
            <v>0</v>
          </cell>
          <cell r="R1895">
            <v>0</v>
          </cell>
        </row>
        <row r="1896">
          <cell r="B1896" t="str">
            <v>351012</v>
          </cell>
          <cell r="C1896" t="str">
            <v>First-Line Supervisors of Food Preparation and Serving Workers</v>
          </cell>
          <cell r="D1896">
            <v>0</v>
          </cell>
          <cell r="E1896" t="str">
            <v>High school diploma or equivalent</v>
          </cell>
          <cell r="F1896" t="str">
            <v>HS and Below</v>
          </cell>
          <cell r="G1896">
            <v>39507</v>
          </cell>
          <cell r="H1896">
            <v>4</v>
          </cell>
          <cell r="I1896">
            <v>2090</v>
          </cell>
          <cell r="J1896">
            <v>294</v>
          </cell>
          <cell r="K1896">
            <v>317</v>
          </cell>
          <cell r="L1896">
            <v>298</v>
          </cell>
          <cell r="M1896">
            <v>303</v>
          </cell>
          <cell r="N1896">
            <v>0</v>
          </cell>
          <cell r="O1896">
            <v>123</v>
          </cell>
          <cell r="P1896" t="str">
            <v>Not Licensed</v>
          </cell>
          <cell r="Q1896">
            <v>0</v>
          </cell>
          <cell r="R1896">
            <v>0</v>
          </cell>
        </row>
        <row r="1897">
          <cell r="B1897" t="str">
            <v>352011</v>
          </cell>
          <cell r="C1897" t="str">
            <v>Cooks, Fast Food</v>
          </cell>
          <cell r="D1897">
            <v>0</v>
          </cell>
          <cell r="E1897" t="str">
            <v>No formal educational credential</v>
          </cell>
          <cell r="F1897" t="str">
            <v>HS and Below</v>
          </cell>
          <cell r="G1897">
            <v>27768</v>
          </cell>
          <cell r="H1897">
            <v>1</v>
          </cell>
          <cell r="I1897">
            <v>607</v>
          </cell>
          <cell r="J1897">
            <v>72</v>
          </cell>
          <cell r="K1897">
            <v>84</v>
          </cell>
          <cell r="L1897">
            <v>4</v>
          </cell>
          <cell r="M1897">
            <v>53</v>
          </cell>
          <cell r="N1897">
            <v>0</v>
          </cell>
          <cell r="O1897">
            <v>21</v>
          </cell>
          <cell r="P1897" t="str">
            <v>Not Licensed</v>
          </cell>
          <cell r="Q1897">
            <v>0</v>
          </cell>
          <cell r="R1897">
            <v>0</v>
          </cell>
        </row>
        <row r="1898">
          <cell r="B1898" t="str">
            <v>352012</v>
          </cell>
          <cell r="C1898" t="str">
            <v>Cooks, Institution and Cafeteria</v>
          </cell>
          <cell r="D1898">
            <v>0</v>
          </cell>
          <cell r="E1898" t="str">
            <v>No formal educational credential</v>
          </cell>
          <cell r="F1898" t="str">
            <v>HS and Below</v>
          </cell>
          <cell r="G1898">
            <v>34696</v>
          </cell>
          <cell r="H1898">
            <v>2</v>
          </cell>
          <cell r="I1898">
            <v>834</v>
          </cell>
          <cell r="J1898">
            <v>126</v>
          </cell>
          <cell r="K1898">
            <v>126</v>
          </cell>
          <cell r="L1898">
            <v>0</v>
          </cell>
          <cell r="M1898">
            <v>126</v>
          </cell>
          <cell r="N1898">
            <v>0</v>
          </cell>
          <cell r="O1898">
            <v>195</v>
          </cell>
          <cell r="P1898" t="str">
            <v>Not Licensed</v>
          </cell>
          <cell r="Q1898">
            <v>0</v>
          </cell>
          <cell r="R1898">
            <v>0</v>
          </cell>
        </row>
        <row r="1899">
          <cell r="B1899" t="str">
            <v>352013</v>
          </cell>
          <cell r="C1899" t="str">
            <v>Cooks, Private Household</v>
          </cell>
          <cell r="D1899">
            <v>0</v>
          </cell>
          <cell r="E1899">
            <v>0</v>
          </cell>
          <cell r="F1899">
            <v>0</v>
          </cell>
          <cell r="G1899">
            <v>0</v>
          </cell>
          <cell r="H1899">
            <v>0</v>
          </cell>
          <cell r="I1899">
            <v>0</v>
          </cell>
          <cell r="J1899">
            <v>0</v>
          </cell>
          <cell r="K1899">
            <v>0</v>
          </cell>
          <cell r="L1899">
            <v>0</v>
          </cell>
          <cell r="M1899">
            <v>0</v>
          </cell>
          <cell r="N1899">
            <v>0</v>
          </cell>
          <cell r="O1899">
            <v>2</v>
          </cell>
          <cell r="P1899" t="str">
            <v>Not Licensed</v>
          </cell>
          <cell r="Q1899">
            <v>0</v>
          </cell>
          <cell r="R1899">
            <v>0</v>
          </cell>
        </row>
        <row r="1900">
          <cell r="B1900" t="str">
            <v>352014</v>
          </cell>
          <cell r="C1900" t="str">
            <v>Cooks, Restaurant</v>
          </cell>
          <cell r="D1900">
            <v>0</v>
          </cell>
          <cell r="E1900" t="str">
            <v>No formal educational credential</v>
          </cell>
          <cell r="F1900" t="str">
            <v>HS and Below</v>
          </cell>
          <cell r="G1900">
            <v>29219</v>
          </cell>
          <cell r="H1900">
            <v>2</v>
          </cell>
          <cell r="I1900">
            <v>1971</v>
          </cell>
          <cell r="J1900">
            <v>278</v>
          </cell>
          <cell r="K1900">
            <v>301</v>
          </cell>
          <cell r="L1900">
            <v>332</v>
          </cell>
          <cell r="M1900">
            <v>304</v>
          </cell>
          <cell r="N1900">
            <v>0</v>
          </cell>
          <cell r="O1900">
            <v>136</v>
          </cell>
          <cell r="P1900" t="str">
            <v>Not Licensed</v>
          </cell>
          <cell r="Q1900">
            <v>0</v>
          </cell>
          <cell r="R1900">
            <v>0</v>
          </cell>
        </row>
        <row r="1901">
          <cell r="B1901" t="str">
            <v>352015</v>
          </cell>
          <cell r="C1901" t="str">
            <v>Cooks, Short Order</v>
          </cell>
          <cell r="D1901">
            <v>0</v>
          </cell>
          <cell r="E1901" t="str">
            <v>No formal educational credential</v>
          </cell>
          <cell r="F1901" t="str">
            <v>HS and Below</v>
          </cell>
          <cell r="G1901">
            <v>28477</v>
          </cell>
          <cell r="H1901">
            <v>0</v>
          </cell>
          <cell r="I1901">
            <v>0</v>
          </cell>
          <cell r="J1901">
            <v>0</v>
          </cell>
          <cell r="K1901">
            <v>0</v>
          </cell>
          <cell r="L1901">
            <v>57</v>
          </cell>
          <cell r="M1901">
            <v>57</v>
          </cell>
          <cell r="N1901">
            <v>0</v>
          </cell>
          <cell r="O1901">
            <v>22</v>
          </cell>
          <cell r="P1901" t="str">
            <v>Not Licensed</v>
          </cell>
          <cell r="Q1901">
            <v>0</v>
          </cell>
          <cell r="R1901">
            <v>0</v>
          </cell>
        </row>
        <row r="1902">
          <cell r="B1902" t="str">
            <v>352021</v>
          </cell>
          <cell r="C1902" t="str">
            <v>Food Preparation Workers</v>
          </cell>
          <cell r="D1902">
            <v>0</v>
          </cell>
          <cell r="E1902" t="str">
            <v>No formal educational credential</v>
          </cell>
          <cell r="F1902" t="str">
            <v>HS and Below</v>
          </cell>
          <cell r="G1902">
            <v>25969</v>
          </cell>
          <cell r="H1902">
            <v>1</v>
          </cell>
          <cell r="I1902">
            <v>1385</v>
          </cell>
          <cell r="J1902">
            <v>231</v>
          </cell>
          <cell r="K1902">
            <v>244</v>
          </cell>
          <cell r="L1902">
            <v>72</v>
          </cell>
          <cell r="M1902">
            <v>182</v>
          </cell>
          <cell r="N1902">
            <v>0</v>
          </cell>
          <cell r="O1902">
            <v>92</v>
          </cell>
          <cell r="P1902" t="str">
            <v>Not Licensed</v>
          </cell>
          <cell r="Q1902">
            <v>0</v>
          </cell>
          <cell r="R1902">
            <v>0</v>
          </cell>
        </row>
        <row r="1903">
          <cell r="B1903" t="str">
            <v>353011</v>
          </cell>
          <cell r="C1903" t="str">
            <v>Bartenders</v>
          </cell>
          <cell r="D1903">
            <v>0</v>
          </cell>
          <cell r="E1903" t="str">
            <v>No formal educational credential</v>
          </cell>
          <cell r="F1903" t="str">
            <v>HS and Below</v>
          </cell>
          <cell r="G1903">
            <v>24549</v>
          </cell>
          <cell r="H1903">
            <v>1</v>
          </cell>
          <cell r="I1903">
            <v>2417</v>
          </cell>
          <cell r="J1903">
            <v>367</v>
          </cell>
          <cell r="K1903">
            <v>408</v>
          </cell>
          <cell r="L1903">
            <v>89</v>
          </cell>
          <cell r="M1903">
            <v>288</v>
          </cell>
          <cell r="N1903">
            <v>0</v>
          </cell>
          <cell r="O1903">
            <v>85</v>
          </cell>
          <cell r="P1903" t="str">
            <v>Not Licensed</v>
          </cell>
          <cell r="Q1903">
            <v>0</v>
          </cell>
          <cell r="R1903">
            <v>0</v>
          </cell>
        </row>
        <row r="1904">
          <cell r="B1904" t="str">
            <v>353021</v>
          </cell>
          <cell r="C1904" t="str">
            <v>Combined Food Preparation and Serving Workers, Including Fast Food</v>
          </cell>
          <cell r="D1904">
            <v>0</v>
          </cell>
          <cell r="E1904" t="str">
            <v>No formal educational credential</v>
          </cell>
          <cell r="F1904" t="str">
            <v>HS and Below</v>
          </cell>
          <cell r="G1904">
            <v>24775</v>
          </cell>
          <cell r="H1904">
            <v>1</v>
          </cell>
          <cell r="I1904">
            <v>8193</v>
          </cell>
          <cell r="J1904">
            <v>1543</v>
          </cell>
          <cell r="K1904">
            <v>1618</v>
          </cell>
          <cell r="L1904">
            <v>793</v>
          </cell>
          <cell r="M1904">
            <v>1318</v>
          </cell>
          <cell r="N1904">
            <v>0</v>
          </cell>
          <cell r="O1904">
            <v>104</v>
          </cell>
          <cell r="P1904" t="str">
            <v>Not Licensed</v>
          </cell>
          <cell r="Q1904">
            <v>0</v>
          </cell>
          <cell r="R1904">
            <v>0</v>
          </cell>
        </row>
        <row r="1905">
          <cell r="B1905" t="str">
            <v>353022</v>
          </cell>
          <cell r="C1905" t="str">
            <v>Counter Attendants, Cafeteria, Food Concession, and Coffee Shop</v>
          </cell>
          <cell r="D1905">
            <v>0</v>
          </cell>
          <cell r="E1905" t="str">
            <v>No formal educational credential</v>
          </cell>
          <cell r="F1905" t="str">
            <v>HS and Below</v>
          </cell>
          <cell r="G1905">
            <v>0</v>
          </cell>
          <cell r="H1905">
            <v>0</v>
          </cell>
          <cell r="I1905">
            <v>2325</v>
          </cell>
          <cell r="J1905">
            <v>470</v>
          </cell>
          <cell r="K1905">
            <v>512</v>
          </cell>
          <cell r="L1905">
            <v>110</v>
          </cell>
          <cell r="M1905">
            <v>364</v>
          </cell>
          <cell r="N1905">
            <v>0</v>
          </cell>
          <cell r="O1905">
            <v>40</v>
          </cell>
          <cell r="P1905" t="str">
            <v>Not Licensed</v>
          </cell>
          <cell r="Q1905">
            <v>0</v>
          </cell>
          <cell r="R1905">
            <v>0</v>
          </cell>
        </row>
        <row r="1906">
          <cell r="B1906" t="str">
            <v>353031</v>
          </cell>
          <cell r="C1906" t="str">
            <v>Waiters and Waitresses</v>
          </cell>
          <cell r="D1906">
            <v>0</v>
          </cell>
          <cell r="E1906" t="str">
            <v>No formal educational credential</v>
          </cell>
          <cell r="F1906" t="str">
            <v>HS and Below</v>
          </cell>
          <cell r="G1906">
            <v>25613</v>
          </cell>
          <cell r="H1906">
            <v>1</v>
          </cell>
          <cell r="I1906">
            <v>6469</v>
          </cell>
          <cell r="J1906">
            <v>1193</v>
          </cell>
          <cell r="K1906">
            <v>1277</v>
          </cell>
          <cell r="L1906">
            <v>245</v>
          </cell>
          <cell r="M1906">
            <v>905</v>
          </cell>
          <cell r="N1906">
            <v>0</v>
          </cell>
          <cell r="O1906">
            <v>156</v>
          </cell>
          <cell r="P1906" t="str">
            <v>Not Licensed</v>
          </cell>
          <cell r="Q1906">
            <v>0</v>
          </cell>
          <cell r="R1906">
            <v>0</v>
          </cell>
        </row>
        <row r="1907">
          <cell r="B1907" t="str">
            <v>353041</v>
          </cell>
          <cell r="C1907" t="str">
            <v>Food Servers, Nonrestaurant</v>
          </cell>
          <cell r="D1907">
            <v>0</v>
          </cell>
          <cell r="E1907" t="str">
            <v>No formal educational credential</v>
          </cell>
          <cell r="F1907" t="str">
            <v>HS and Below</v>
          </cell>
          <cell r="G1907">
            <v>24897</v>
          </cell>
          <cell r="H1907">
            <v>1</v>
          </cell>
          <cell r="I1907">
            <v>561</v>
          </cell>
          <cell r="J1907">
            <v>97</v>
          </cell>
          <cell r="K1907">
            <v>91</v>
          </cell>
          <cell r="L1907">
            <v>18</v>
          </cell>
          <cell r="M1907">
            <v>69</v>
          </cell>
          <cell r="N1907">
            <v>0</v>
          </cell>
          <cell r="O1907">
            <v>39</v>
          </cell>
          <cell r="P1907" t="str">
            <v>Not Licensed</v>
          </cell>
          <cell r="Q1907">
            <v>0</v>
          </cell>
          <cell r="R1907">
            <v>0</v>
          </cell>
        </row>
        <row r="1908">
          <cell r="B1908" t="str">
            <v>359011</v>
          </cell>
          <cell r="C1908" t="str">
            <v>Dining Room and Cafeteria Attendants and Bartender Helpers</v>
          </cell>
          <cell r="D1908">
            <v>0</v>
          </cell>
          <cell r="E1908" t="str">
            <v>No formal educational credential</v>
          </cell>
          <cell r="F1908" t="str">
            <v>HS and Below</v>
          </cell>
          <cell r="G1908">
            <v>25500</v>
          </cell>
          <cell r="H1908">
            <v>0</v>
          </cell>
          <cell r="I1908">
            <v>0</v>
          </cell>
          <cell r="J1908">
            <v>0</v>
          </cell>
          <cell r="K1908">
            <v>0</v>
          </cell>
          <cell r="L1908">
            <v>108</v>
          </cell>
          <cell r="M1908">
            <v>108</v>
          </cell>
          <cell r="N1908">
            <v>0</v>
          </cell>
          <cell r="O1908">
            <v>36</v>
          </cell>
          <cell r="P1908" t="str">
            <v>Not Licensed</v>
          </cell>
          <cell r="Q1908">
            <v>0</v>
          </cell>
          <cell r="R1908">
            <v>0</v>
          </cell>
        </row>
        <row r="1909">
          <cell r="B1909" t="str">
            <v>359021</v>
          </cell>
          <cell r="C1909" t="str">
            <v>Dishwashers</v>
          </cell>
          <cell r="D1909">
            <v>0</v>
          </cell>
          <cell r="E1909" t="str">
            <v>No formal educational credential</v>
          </cell>
          <cell r="F1909" t="str">
            <v>HS and Below</v>
          </cell>
          <cell r="G1909">
            <v>24963</v>
          </cell>
          <cell r="H1909">
            <v>1</v>
          </cell>
          <cell r="I1909">
            <v>1167</v>
          </cell>
          <cell r="J1909">
            <v>170</v>
          </cell>
          <cell r="K1909">
            <v>188</v>
          </cell>
          <cell r="L1909">
            <v>142</v>
          </cell>
          <cell r="M1909">
            <v>167</v>
          </cell>
          <cell r="N1909">
            <v>0</v>
          </cell>
          <cell r="O1909">
            <v>69</v>
          </cell>
          <cell r="P1909" t="str">
            <v>Not Licensed</v>
          </cell>
          <cell r="Q1909">
            <v>0</v>
          </cell>
          <cell r="R1909">
            <v>0</v>
          </cell>
        </row>
        <row r="1910">
          <cell r="B1910" t="str">
            <v>359031</v>
          </cell>
          <cell r="C1910" t="str">
            <v>Hosts and Hostesses, Restaurant, Lounge, and Coffee Shop</v>
          </cell>
          <cell r="D1910">
            <v>0</v>
          </cell>
          <cell r="E1910" t="str">
            <v>No formal educational credential</v>
          </cell>
          <cell r="F1910" t="str">
            <v>HS and Below</v>
          </cell>
          <cell r="G1910">
            <v>25307</v>
          </cell>
          <cell r="H1910">
            <v>1</v>
          </cell>
          <cell r="I1910">
            <v>887</v>
          </cell>
          <cell r="J1910">
            <v>191</v>
          </cell>
          <cell r="K1910">
            <v>208</v>
          </cell>
          <cell r="L1910">
            <v>74</v>
          </cell>
          <cell r="M1910">
            <v>158</v>
          </cell>
          <cell r="N1910">
            <v>0</v>
          </cell>
          <cell r="O1910">
            <v>7</v>
          </cell>
          <cell r="P1910" t="str">
            <v>Not Licensed</v>
          </cell>
          <cell r="Q1910">
            <v>0</v>
          </cell>
          <cell r="R1910">
            <v>0</v>
          </cell>
        </row>
        <row r="1911">
          <cell r="B1911" t="str">
            <v>371011</v>
          </cell>
          <cell r="C1911" t="str">
            <v>First-Line Supervisors of Housekeeping and Janitorial Workers</v>
          </cell>
          <cell r="D1911">
            <v>0</v>
          </cell>
          <cell r="E1911" t="str">
            <v>High school diploma or equivalent</v>
          </cell>
          <cell r="F1911" t="str">
            <v>HS and Below</v>
          </cell>
          <cell r="G1911">
            <v>48697</v>
          </cell>
          <cell r="H1911">
            <v>3</v>
          </cell>
          <cell r="I1911">
            <v>513</v>
          </cell>
          <cell r="J1911">
            <v>59</v>
          </cell>
          <cell r="K1911">
            <v>61</v>
          </cell>
          <cell r="L1911">
            <v>44</v>
          </cell>
          <cell r="M1911">
            <v>55</v>
          </cell>
          <cell r="N1911">
            <v>190</v>
          </cell>
          <cell r="O1911">
            <v>28</v>
          </cell>
          <cell r="P1911" t="str">
            <v>Not Licensed</v>
          </cell>
          <cell r="Q1911">
            <v>0</v>
          </cell>
          <cell r="R1911">
            <v>0</v>
          </cell>
        </row>
        <row r="1912">
          <cell r="B1912" t="str">
            <v>371012</v>
          </cell>
          <cell r="C1912" t="str">
            <v>First-Line Supervisors of Landscaping, Lawn Service, and Groundskeeping Workers</v>
          </cell>
          <cell r="D1912">
            <v>0</v>
          </cell>
          <cell r="E1912" t="str">
            <v>High school diploma or equivalent</v>
          </cell>
          <cell r="F1912" t="str">
            <v>HS and Below</v>
          </cell>
          <cell r="G1912">
            <v>54927</v>
          </cell>
          <cell r="H1912">
            <v>3</v>
          </cell>
          <cell r="I1912">
            <v>602</v>
          </cell>
          <cell r="J1912">
            <v>56</v>
          </cell>
          <cell r="K1912">
            <v>61</v>
          </cell>
          <cell r="L1912">
            <v>20</v>
          </cell>
          <cell r="M1912">
            <v>46</v>
          </cell>
          <cell r="N1912">
            <v>0</v>
          </cell>
          <cell r="O1912">
            <v>243</v>
          </cell>
          <cell r="P1912" t="str">
            <v>Not Licensed</v>
          </cell>
          <cell r="Q1912">
            <v>0</v>
          </cell>
          <cell r="R1912">
            <v>0</v>
          </cell>
        </row>
        <row r="1913">
          <cell r="B1913" t="str">
            <v>372011</v>
          </cell>
          <cell r="C1913" t="str">
            <v>Janitors and Cleaners, Except Maids and Housekeeping Cleaners</v>
          </cell>
          <cell r="D1913">
            <v>0</v>
          </cell>
          <cell r="E1913" t="str">
            <v>No formal educational credential</v>
          </cell>
          <cell r="F1913" t="str">
            <v>HS and Below</v>
          </cell>
          <cell r="G1913">
            <v>29254</v>
          </cell>
          <cell r="H1913">
            <v>2</v>
          </cell>
          <cell r="I1913">
            <v>4439</v>
          </cell>
          <cell r="J1913">
            <v>590</v>
          </cell>
          <cell r="K1913">
            <v>602</v>
          </cell>
          <cell r="L1913">
            <v>419</v>
          </cell>
          <cell r="M1913">
            <v>537</v>
          </cell>
          <cell r="N1913">
            <v>0</v>
          </cell>
          <cell r="O1913">
            <v>134</v>
          </cell>
          <cell r="P1913" t="str">
            <v>Not Licensed</v>
          </cell>
          <cell r="Q1913">
            <v>0</v>
          </cell>
          <cell r="R1913">
            <v>0</v>
          </cell>
        </row>
        <row r="1914">
          <cell r="B1914" t="str">
            <v>372012</v>
          </cell>
          <cell r="C1914" t="str">
            <v>Maids and Housekeeping Cleaners</v>
          </cell>
          <cell r="D1914">
            <v>0</v>
          </cell>
          <cell r="E1914" t="str">
            <v>No formal educational credential</v>
          </cell>
          <cell r="F1914" t="str">
            <v>HS and Below</v>
          </cell>
          <cell r="G1914">
            <v>27265</v>
          </cell>
          <cell r="H1914">
            <v>1</v>
          </cell>
          <cell r="I1914">
            <v>1968</v>
          </cell>
          <cell r="J1914">
            <v>266</v>
          </cell>
          <cell r="K1914">
            <v>267</v>
          </cell>
          <cell r="L1914">
            <v>350</v>
          </cell>
          <cell r="M1914">
            <v>294</v>
          </cell>
          <cell r="N1914">
            <v>0</v>
          </cell>
          <cell r="O1914">
            <v>95</v>
          </cell>
          <cell r="P1914" t="str">
            <v>Not Licensed</v>
          </cell>
          <cell r="Q1914">
            <v>0</v>
          </cell>
          <cell r="R1914">
            <v>0</v>
          </cell>
        </row>
        <row r="1915">
          <cell r="B1915" t="str">
            <v>372021</v>
          </cell>
          <cell r="C1915" t="str">
            <v>Pest Control Workers</v>
          </cell>
          <cell r="D1915">
            <v>0</v>
          </cell>
          <cell r="E1915" t="str">
            <v>High school diploma or equivalent</v>
          </cell>
          <cell r="F1915" t="str">
            <v>HS and Below</v>
          </cell>
          <cell r="G1915">
            <v>0</v>
          </cell>
          <cell r="H1915">
            <v>0</v>
          </cell>
          <cell r="I1915">
            <v>0</v>
          </cell>
          <cell r="J1915">
            <v>0</v>
          </cell>
          <cell r="K1915">
            <v>0</v>
          </cell>
          <cell r="L1915">
            <v>31</v>
          </cell>
          <cell r="M1915">
            <v>31</v>
          </cell>
          <cell r="N1915">
            <v>0</v>
          </cell>
          <cell r="O1915">
            <v>54</v>
          </cell>
          <cell r="P1915" t="str">
            <v>Not Licensed</v>
          </cell>
          <cell r="Q1915">
            <v>0</v>
          </cell>
          <cell r="R1915">
            <v>0</v>
          </cell>
        </row>
        <row r="1916">
          <cell r="B1916" t="str">
            <v>373011</v>
          </cell>
          <cell r="C1916" t="str">
            <v>Landscaping and Groundskeeping Workers</v>
          </cell>
          <cell r="D1916">
            <v>0</v>
          </cell>
          <cell r="E1916" t="str">
            <v>No formal educational credential</v>
          </cell>
          <cell r="F1916" t="str">
            <v>HS and Below</v>
          </cell>
          <cell r="G1916">
            <v>32668</v>
          </cell>
          <cell r="H1916">
            <v>2</v>
          </cell>
          <cell r="I1916">
            <v>2281</v>
          </cell>
          <cell r="J1916">
            <v>284</v>
          </cell>
          <cell r="K1916">
            <v>291</v>
          </cell>
          <cell r="L1916">
            <v>114</v>
          </cell>
          <cell r="M1916">
            <v>230</v>
          </cell>
          <cell r="N1916">
            <v>0</v>
          </cell>
          <cell r="O1916" t="str">
            <v>1,140</v>
          </cell>
          <cell r="P1916" t="str">
            <v>Not Licensed</v>
          </cell>
          <cell r="Q1916">
            <v>0</v>
          </cell>
          <cell r="R1916">
            <v>0</v>
          </cell>
        </row>
        <row r="1917">
          <cell r="B1917" t="str">
            <v>373012</v>
          </cell>
          <cell r="C1917" t="str">
            <v>Pesticide Handlers, Sprayers, and Applicators, Vegetation</v>
          </cell>
          <cell r="D1917">
            <v>0</v>
          </cell>
          <cell r="E1917" t="str">
            <v>High school diploma or equivalent</v>
          </cell>
          <cell r="F1917" t="str">
            <v>HS and Below</v>
          </cell>
          <cell r="G1917">
            <v>25965</v>
          </cell>
          <cell r="H1917">
            <v>0</v>
          </cell>
          <cell r="I1917">
            <v>0</v>
          </cell>
          <cell r="J1917">
            <v>0</v>
          </cell>
          <cell r="K1917">
            <v>0</v>
          </cell>
          <cell r="L1917">
            <v>7</v>
          </cell>
          <cell r="M1917">
            <v>7</v>
          </cell>
          <cell r="N1917">
            <v>0</v>
          </cell>
          <cell r="O1917">
            <v>86</v>
          </cell>
          <cell r="P1917" t="str">
            <v>Not Licensed</v>
          </cell>
          <cell r="Q1917">
            <v>0</v>
          </cell>
          <cell r="R1917">
            <v>0</v>
          </cell>
        </row>
        <row r="1918">
          <cell r="B1918" t="str">
            <v>373013</v>
          </cell>
          <cell r="C1918" t="str">
            <v>Tree Trimmers and Pruners</v>
          </cell>
          <cell r="D1918">
            <v>0</v>
          </cell>
          <cell r="E1918" t="str">
            <v>High school diploma or equivalent</v>
          </cell>
          <cell r="F1918" t="str">
            <v>HS and Below</v>
          </cell>
          <cell r="G1918">
            <v>0</v>
          </cell>
          <cell r="H1918">
            <v>0</v>
          </cell>
          <cell r="I1918">
            <v>0</v>
          </cell>
          <cell r="J1918">
            <v>0</v>
          </cell>
          <cell r="K1918">
            <v>0</v>
          </cell>
          <cell r="L1918">
            <v>19</v>
          </cell>
          <cell r="M1918">
            <v>19</v>
          </cell>
          <cell r="N1918">
            <v>0</v>
          </cell>
          <cell r="O1918">
            <v>42</v>
          </cell>
          <cell r="P1918" t="str">
            <v>Not Licensed</v>
          </cell>
          <cell r="Q1918">
            <v>0</v>
          </cell>
          <cell r="R1918">
            <v>0</v>
          </cell>
        </row>
        <row r="1919">
          <cell r="B1919" t="str">
            <v>391011</v>
          </cell>
          <cell r="C1919" t="str">
            <v>Gaming Supervisors</v>
          </cell>
          <cell r="D1919">
            <v>0</v>
          </cell>
          <cell r="E1919">
            <v>0</v>
          </cell>
          <cell r="F1919">
            <v>0</v>
          </cell>
          <cell r="G1919">
            <v>0</v>
          </cell>
          <cell r="H1919">
            <v>0</v>
          </cell>
          <cell r="I1919">
            <v>0</v>
          </cell>
          <cell r="J1919">
            <v>0</v>
          </cell>
          <cell r="K1919">
            <v>0</v>
          </cell>
          <cell r="L1919">
            <v>0</v>
          </cell>
          <cell r="M1919">
            <v>0</v>
          </cell>
          <cell r="N1919">
            <v>0</v>
          </cell>
          <cell r="O1919">
            <v>0</v>
          </cell>
          <cell r="P1919" t="str">
            <v>Not Licensed</v>
          </cell>
          <cell r="Q1919">
            <v>0</v>
          </cell>
          <cell r="R1919">
            <v>0</v>
          </cell>
        </row>
        <row r="1920">
          <cell r="B1920" t="str">
            <v>391012</v>
          </cell>
          <cell r="C1920" t="str">
            <v>Slot Supervisors</v>
          </cell>
          <cell r="D1920">
            <v>0</v>
          </cell>
          <cell r="E1920">
            <v>0</v>
          </cell>
          <cell r="F1920">
            <v>0</v>
          </cell>
          <cell r="G1920">
            <v>0</v>
          </cell>
          <cell r="H1920">
            <v>0</v>
          </cell>
          <cell r="I1920">
            <v>0</v>
          </cell>
          <cell r="J1920">
            <v>0</v>
          </cell>
          <cell r="K1920">
            <v>0</v>
          </cell>
          <cell r="L1920">
            <v>0</v>
          </cell>
          <cell r="M1920">
            <v>0</v>
          </cell>
          <cell r="N1920">
            <v>0</v>
          </cell>
          <cell r="O1920">
            <v>0</v>
          </cell>
          <cell r="P1920" t="str">
            <v>Not Licensed</v>
          </cell>
          <cell r="Q1920">
            <v>0</v>
          </cell>
          <cell r="R1920">
            <v>0</v>
          </cell>
        </row>
        <row r="1921">
          <cell r="B1921" t="str">
            <v>391021</v>
          </cell>
          <cell r="C1921" t="str">
            <v>First-Line Supervisors of Personal Service Workers</v>
          </cell>
          <cell r="D1921">
            <v>0</v>
          </cell>
          <cell r="E1921" t="str">
            <v>High school diploma or equivalent</v>
          </cell>
          <cell r="F1921" t="str">
            <v>HS and Below</v>
          </cell>
          <cell r="G1921">
            <v>38812</v>
          </cell>
          <cell r="H1921">
            <v>3</v>
          </cell>
          <cell r="I1921">
            <v>445</v>
          </cell>
          <cell r="J1921">
            <v>47</v>
          </cell>
          <cell r="K1921">
            <v>51</v>
          </cell>
          <cell r="L1921">
            <v>27</v>
          </cell>
          <cell r="M1921">
            <v>42</v>
          </cell>
          <cell r="N1921">
            <v>0</v>
          </cell>
          <cell r="O1921">
            <v>7</v>
          </cell>
          <cell r="P1921" t="str">
            <v>Not Licensed</v>
          </cell>
          <cell r="Q1921">
            <v>0</v>
          </cell>
          <cell r="R1921">
            <v>0</v>
          </cell>
        </row>
        <row r="1922">
          <cell r="B1922" t="str">
            <v>392011</v>
          </cell>
          <cell r="C1922" t="str">
            <v>Animal Trainers</v>
          </cell>
          <cell r="D1922">
            <v>0</v>
          </cell>
          <cell r="E1922" t="str">
            <v>High school diploma or equivalent</v>
          </cell>
          <cell r="F1922" t="str">
            <v>HS and Below</v>
          </cell>
          <cell r="G1922">
            <v>0</v>
          </cell>
          <cell r="H1922">
            <v>0</v>
          </cell>
          <cell r="I1922">
            <v>0</v>
          </cell>
          <cell r="J1922">
            <v>0</v>
          </cell>
          <cell r="K1922">
            <v>0</v>
          </cell>
          <cell r="L1922">
            <v>0</v>
          </cell>
          <cell r="M1922">
            <v>0</v>
          </cell>
          <cell r="N1922">
            <v>0</v>
          </cell>
          <cell r="O1922">
            <v>3</v>
          </cell>
          <cell r="P1922" t="str">
            <v>Not Licensed</v>
          </cell>
          <cell r="Q1922">
            <v>0</v>
          </cell>
          <cell r="R1922">
            <v>0</v>
          </cell>
        </row>
        <row r="1923">
          <cell r="B1923" t="str">
            <v>392021</v>
          </cell>
          <cell r="C1923" t="str">
            <v>Nonfarm Animal Caretakers</v>
          </cell>
          <cell r="D1923">
            <v>0</v>
          </cell>
          <cell r="E1923" t="str">
            <v>High school diploma or equivalent</v>
          </cell>
          <cell r="F1923" t="str">
            <v>HS and Below</v>
          </cell>
          <cell r="G1923">
            <v>27191</v>
          </cell>
          <cell r="H1923">
            <v>1</v>
          </cell>
          <cell r="I1923">
            <v>272</v>
          </cell>
          <cell r="J1923">
            <v>39</v>
          </cell>
          <cell r="K1923">
            <v>48</v>
          </cell>
          <cell r="L1923">
            <v>142</v>
          </cell>
          <cell r="M1923">
            <v>76</v>
          </cell>
          <cell r="N1923">
            <v>0</v>
          </cell>
          <cell r="O1923">
            <v>23</v>
          </cell>
          <cell r="P1923" t="str">
            <v>Not Licensed</v>
          </cell>
          <cell r="Q1923">
            <v>0</v>
          </cell>
          <cell r="R1923">
            <v>0</v>
          </cell>
        </row>
        <row r="1924">
          <cell r="B1924" t="str">
            <v>393011</v>
          </cell>
          <cell r="C1924" t="str">
            <v>Gaming Dealers</v>
          </cell>
          <cell r="D1924">
            <v>0</v>
          </cell>
          <cell r="E1924">
            <v>0</v>
          </cell>
          <cell r="F1924">
            <v>0</v>
          </cell>
          <cell r="G1924">
            <v>0</v>
          </cell>
          <cell r="H1924">
            <v>0</v>
          </cell>
          <cell r="I1924">
            <v>0</v>
          </cell>
          <cell r="J1924">
            <v>0</v>
          </cell>
          <cell r="K1924">
            <v>0</v>
          </cell>
          <cell r="L1924">
            <v>0</v>
          </cell>
          <cell r="M1924">
            <v>0</v>
          </cell>
          <cell r="N1924">
            <v>0</v>
          </cell>
          <cell r="O1924">
            <v>0</v>
          </cell>
          <cell r="P1924" t="str">
            <v>Not Licensed</v>
          </cell>
          <cell r="Q1924">
            <v>0</v>
          </cell>
          <cell r="R1924">
            <v>0</v>
          </cell>
        </row>
        <row r="1925">
          <cell r="B1925" t="str">
            <v>393012</v>
          </cell>
          <cell r="C1925" t="str">
            <v>Gaming and Sports Book Writers and Runners</v>
          </cell>
          <cell r="D1925">
            <v>0</v>
          </cell>
          <cell r="E1925">
            <v>0</v>
          </cell>
          <cell r="F1925">
            <v>0</v>
          </cell>
          <cell r="G1925">
            <v>0</v>
          </cell>
          <cell r="H1925">
            <v>0</v>
          </cell>
          <cell r="I1925">
            <v>0</v>
          </cell>
          <cell r="J1925">
            <v>0</v>
          </cell>
          <cell r="K1925">
            <v>0</v>
          </cell>
          <cell r="L1925">
            <v>0</v>
          </cell>
          <cell r="M1925">
            <v>0</v>
          </cell>
          <cell r="N1925">
            <v>0</v>
          </cell>
          <cell r="O1925">
            <v>0</v>
          </cell>
          <cell r="P1925" t="str">
            <v>Not Licensed</v>
          </cell>
          <cell r="Q1925">
            <v>0</v>
          </cell>
          <cell r="R1925">
            <v>0</v>
          </cell>
        </row>
        <row r="1926">
          <cell r="B1926" t="str">
            <v>393021</v>
          </cell>
          <cell r="C1926" t="str">
            <v>Motion Picture Projectionists</v>
          </cell>
          <cell r="D1926">
            <v>0</v>
          </cell>
          <cell r="E1926" t="str">
            <v>No formal educational credential</v>
          </cell>
          <cell r="F1926" t="str">
            <v>HS and Below</v>
          </cell>
          <cell r="G1926">
            <v>0</v>
          </cell>
          <cell r="H1926">
            <v>0</v>
          </cell>
          <cell r="I1926">
            <v>0</v>
          </cell>
          <cell r="J1926">
            <v>0</v>
          </cell>
          <cell r="K1926">
            <v>0</v>
          </cell>
          <cell r="L1926">
            <v>0</v>
          </cell>
          <cell r="M1926">
            <v>0</v>
          </cell>
          <cell r="N1926">
            <v>0</v>
          </cell>
          <cell r="O1926">
            <v>0</v>
          </cell>
          <cell r="P1926" t="str">
            <v>Not Licensed</v>
          </cell>
          <cell r="Q1926">
            <v>0</v>
          </cell>
          <cell r="R1926">
            <v>0</v>
          </cell>
        </row>
        <row r="1927">
          <cell r="B1927" t="str">
            <v>393031</v>
          </cell>
          <cell r="C1927" t="str">
            <v>Ushers, Lobby Attendants, and Ticket Takers</v>
          </cell>
          <cell r="D1927">
            <v>0</v>
          </cell>
          <cell r="E1927" t="str">
            <v>No formal educational credential</v>
          </cell>
          <cell r="F1927" t="str">
            <v>HS and Below</v>
          </cell>
          <cell r="G1927">
            <v>23729</v>
          </cell>
          <cell r="H1927">
            <v>1</v>
          </cell>
          <cell r="I1927">
            <v>225</v>
          </cell>
          <cell r="J1927">
            <v>40</v>
          </cell>
          <cell r="K1927">
            <v>57</v>
          </cell>
          <cell r="L1927">
            <v>0</v>
          </cell>
          <cell r="M1927">
            <v>49</v>
          </cell>
          <cell r="N1927">
            <v>0</v>
          </cell>
          <cell r="O1927">
            <v>2</v>
          </cell>
          <cell r="P1927" t="str">
            <v>Not Licensed</v>
          </cell>
          <cell r="Q1927">
            <v>0</v>
          </cell>
          <cell r="R1927">
            <v>0</v>
          </cell>
        </row>
        <row r="1928">
          <cell r="B1928" t="str">
            <v>393091</v>
          </cell>
          <cell r="C1928" t="str">
            <v>Amusement and Recreation Attendants</v>
          </cell>
          <cell r="D1928">
            <v>0</v>
          </cell>
          <cell r="E1928" t="str">
            <v>No formal educational credential</v>
          </cell>
          <cell r="F1928" t="str">
            <v>HS and Below</v>
          </cell>
          <cell r="G1928">
            <v>0</v>
          </cell>
          <cell r="H1928">
            <v>0</v>
          </cell>
          <cell r="I1928">
            <v>361</v>
          </cell>
          <cell r="J1928">
            <v>81</v>
          </cell>
          <cell r="K1928">
            <v>85</v>
          </cell>
          <cell r="L1928">
            <v>52</v>
          </cell>
          <cell r="M1928">
            <v>73</v>
          </cell>
          <cell r="N1928">
            <v>0</v>
          </cell>
          <cell r="O1928">
            <v>50</v>
          </cell>
          <cell r="P1928" t="str">
            <v>Not Licensed</v>
          </cell>
          <cell r="Q1928">
            <v>0</v>
          </cell>
          <cell r="R1928">
            <v>0</v>
          </cell>
        </row>
        <row r="1929">
          <cell r="B1929" t="str">
            <v>393092</v>
          </cell>
          <cell r="C1929" t="str">
            <v>Costume Attendants</v>
          </cell>
          <cell r="D1929">
            <v>0</v>
          </cell>
          <cell r="E1929" t="str">
            <v>High school diploma or equivalent</v>
          </cell>
          <cell r="F1929" t="str">
            <v>HS and Below</v>
          </cell>
          <cell r="G1929">
            <v>0</v>
          </cell>
          <cell r="H1929">
            <v>0</v>
          </cell>
          <cell r="I1929">
            <v>0</v>
          </cell>
          <cell r="J1929">
            <v>0</v>
          </cell>
          <cell r="K1929">
            <v>0</v>
          </cell>
          <cell r="L1929">
            <v>0</v>
          </cell>
          <cell r="M1929">
            <v>0</v>
          </cell>
          <cell r="N1929">
            <v>0</v>
          </cell>
          <cell r="O1929">
            <v>5</v>
          </cell>
          <cell r="P1929" t="str">
            <v>Not Licensed</v>
          </cell>
          <cell r="Q1929">
            <v>0</v>
          </cell>
          <cell r="R1929">
            <v>0</v>
          </cell>
        </row>
        <row r="1930">
          <cell r="B1930" t="str">
            <v>393093</v>
          </cell>
          <cell r="C1930" t="str">
            <v>Locker Room, Coatroom, and Dressing Room Attendants</v>
          </cell>
          <cell r="D1930">
            <v>0</v>
          </cell>
          <cell r="E1930" t="str">
            <v>High school diploma or equivalent</v>
          </cell>
          <cell r="F1930" t="str">
            <v>HS and Below</v>
          </cell>
          <cell r="G1930">
            <v>24721</v>
          </cell>
          <cell r="H1930">
            <v>0</v>
          </cell>
          <cell r="I1930">
            <v>0</v>
          </cell>
          <cell r="J1930">
            <v>0</v>
          </cell>
          <cell r="K1930">
            <v>0</v>
          </cell>
          <cell r="L1930">
            <v>22</v>
          </cell>
          <cell r="M1930">
            <v>22</v>
          </cell>
          <cell r="N1930">
            <v>0</v>
          </cell>
          <cell r="O1930">
            <v>5</v>
          </cell>
          <cell r="P1930" t="str">
            <v>Not Licensed</v>
          </cell>
          <cell r="Q1930">
            <v>0</v>
          </cell>
          <cell r="R1930">
            <v>0</v>
          </cell>
        </row>
        <row r="1931">
          <cell r="B1931" t="str">
            <v>394011</v>
          </cell>
          <cell r="C1931" t="str">
            <v>Embalmers</v>
          </cell>
          <cell r="D1931">
            <v>0</v>
          </cell>
          <cell r="E1931" t="str">
            <v>Postsecondary non-degree award</v>
          </cell>
          <cell r="F1931" t="str">
            <v>Sub-BA</v>
          </cell>
          <cell r="G1931">
            <v>0</v>
          </cell>
          <cell r="H1931">
            <v>0</v>
          </cell>
          <cell r="I1931">
            <v>0</v>
          </cell>
          <cell r="J1931">
            <v>0</v>
          </cell>
          <cell r="K1931">
            <v>0</v>
          </cell>
          <cell r="L1931">
            <v>0</v>
          </cell>
          <cell r="M1931">
            <v>0</v>
          </cell>
          <cell r="N1931">
            <v>0</v>
          </cell>
          <cell r="O1931">
            <v>0</v>
          </cell>
          <cell r="P1931" t="str">
            <v>Licensed</v>
          </cell>
          <cell r="Q1931">
            <v>23</v>
          </cell>
          <cell r="R1931">
            <v>191</v>
          </cell>
        </row>
        <row r="1932">
          <cell r="B1932" t="str">
            <v>394021</v>
          </cell>
          <cell r="C1932" t="str">
            <v>Funeral Attendants</v>
          </cell>
          <cell r="D1932">
            <v>0</v>
          </cell>
          <cell r="E1932" t="str">
            <v>High school diploma or equivalent</v>
          </cell>
          <cell r="F1932" t="str">
            <v>HS and Below</v>
          </cell>
          <cell r="G1932">
            <v>26992</v>
          </cell>
          <cell r="H1932">
            <v>0</v>
          </cell>
          <cell r="I1932">
            <v>0</v>
          </cell>
          <cell r="J1932">
            <v>0</v>
          </cell>
          <cell r="K1932">
            <v>0</v>
          </cell>
          <cell r="L1932">
            <v>0</v>
          </cell>
          <cell r="M1932">
            <v>0</v>
          </cell>
          <cell r="N1932">
            <v>0</v>
          </cell>
          <cell r="O1932">
            <v>0</v>
          </cell>
          <cell r="P1932" t="str">
            <v>Licensed</v>
          </cell>
          <cell r="Q1932">
            <v>82</v>
          </cell>
          <cell r="R1932">
            <v>436</v>
          </cell>
        </row>
        <row r="1933">
          <cell r="B1933" t="str">
            <v>394031</v>
          </cell>
          <cell r="C1933" t="str">
            <v>Morticians, Undertakers, and Funeral Directors</v>
          </cell>
          <cell r="D1933">
            <v>0</v>
          </cell>
          <cell r="E1933" t="str">
            <v>Associate's degree</v>
          </cell>
          <cell r="F1933" t="str">
            <v>Sub-BA</v>
          </cell>
          <cell r="G1933">
            <v>0</v>
          </cell>
          <cell r="H1933">
            <v>0</v>
          </cell>
          <cell r="I1933">
            <v>0</v>
          </cell>
          <cell r="J1933">
            <v>0</v>
          </cell>
          <cell r="K1933">
            <v>0</v>
          </cell>
          <cell r="L1933">
            <v>0</v>
          </cell>
          <cell r="M1933">
            <v>0</v>
          </cell>
          <cell r="N1933">
            <v>0</v>
          </cell>
          <cell r="O1933">
            <v>1</v>
          </cell>
          <cell r="P1933" t="str">
            <v>Licensed</v>
          </cell>
          <cell r="Q1933">
            <v>134</v>
          </cell>
          <cell r="R1933" t="str">
            <v xml:space="preserve"> 1,202</v>
          </cell>
        </row>
        <row r="1934">
          <cell r="B1934" t="str">
            <v>395011</v>
          </cell>
          <cell r="C1934" t="str">
            <v>Barbers</v>
          </cell>
          <cell r="D1934">
            <v>0</v>
          </cell>
          <cell r="E1934" t="str">
            <v>Postsecondary non-degree award</v>
          </cell>
          <cell r="F1934" t="str">
            <v>Sub-BA</v>
          </cell>
          <cell r="G1934">
            <v>0</v>
          </cell>
          <cell r="H1934">
            <v>0</v>
          </cell>
          <cell r="I1934">
            <v>0</v>
          </cell>
          <cell r="J1934">
            <v>0</v>
          </cell>
          <cell r="K1934">
            <v>0</v>
          </cell>
          <cell r="L1934">
            <v>10</v>
          </cell>
          <cell r="M1934">
            <v>10</v>
          </cell>
          <cell r="N1934">
            <v>0</v>
          </cell>
          <cell r="O1934">
            <v>2</v>
          </cell>
          <cell r="P1934" t="str">
            <v>Licensed</v>
          </cell>
          <cell r="Q1934">
            <v>806</v>
          </cell>
          <cell r="R1934" t="str">
            <v xml:space="preserve"> 5,160</v>
          </cell>
        </row>
        <row r="1935">
          <cell r="B1935" t="str">
            <v>395012</v>
          </cell>
          <cell r="C1935" t="str">
            <v>Hairdressers, Hairstylists, and Cosmetologists</v>
          </cell>
          <cell r="D1935">
            <v>0</v>
          </cell>
          <cell r="E1935" t="str">
            <v>Postsecondary non-degree award</v>
          </cell>
          <cell r="F1935" t="str">
            <v>Sub-BA</v>
          </cell>
          <cell r="G1935">
            <v>0</v>
          </cell>
          <cell r="H1935">
            <v>0</v>
          </cell>
          <cell r="I1935">
            <v>1231</v>
          </cell>
          <cell r="J1935">
            <v>144</v>
          </cell>
          <cell r="K1935">
            <v>166</v>
          </cell>
          <cell r="L1935">
            <v>68</v>
          </cell>
          <cell r="M1935">
            <v>126</v>
          </cell>
          <cell r="N1935">
            <v>633</v>
          </cell>
          <cell r="O1935">
            <v>19</v>
          </cell>
          <cell r="P1935" t="str">
            <v>Licensed</v>
          </cell>
          <cell r="Q1935" t="str">
            <v xml:space="preserve"> 5,356</v>
          </cell>
          <cell r="R1935" t="str">
            <v xml:space="preserve"> 37,775</v>
          </cell>
        </row>
        <row r="1936">
          <cell r="B1936" t="str">
            <v>395091</v>
          </cell>
          <cell r="C1936" t="str">
            <v>Makeup Artists, Theatrical and Performance</v>
          </cell>
          <cell r="D1936">
            <v>0</v>
          </cell>
          <cell r="E1936">
            <v>0</v>
          </cell>
          <cell r="F1936">
            <v>0</v>
          </cell>
          <cell r="G1936">
            <v>0</v>
          </cell>
          <cell r="H1936">
            <v>0</v>
          </cell>
          <cell r="I1936">
            <v>0</v>
          </cell>
          <cell r="J1936">
            <v>0</v>
          </cell>
          <cell r="K1936">
            <v>0</v>
          </cell>
          <cell r="L1936">
            <v>0</v>
          </cell>
          <cell r="M1936">
            <v>0</v>
          </cell>
          <cell r="N1936">
            <v>0</v>
          </cell>
          <cell r="O1936">
            <v>2</v>
          </cell>
          <cell r="P1936" t="str">
            <v>Not Licensed</v>
          </cell>
          <cell r="Q1936">
            <v>0</v>
          </cell>
          <cell r="R1936">
            <v>0</v>
          </cell>
        </row>
        <row r="1937">
          <cell r="B1937" t="str">
            <v>395092</v>
          </cell>
          <cell r="C1937" t="str">
            <v>Manicurists and Pedicurists</v>
          </cell>
          <cell r="D1937">
            <v>0</v>
          </cell>
          <cell r="E1937" t="str">
            <v>Postsecondary non-degree award</v>
          </cell>
          <cell r="F1937" t="str">
            <v>Sub-BA</v>
          </cell>
          <cell r="G1937">
            <v>0</v>
          </cell>
          <cell r="H1937">
            <v>0</v>
          </cell>
          <cell r="I1937">
            <v>604</v>
          </cell>
          <cell r="J1937">
            <v>67</v>
          </cell>
          <cell r="K1937">
            <v>78</v>
          </cell>
          <cell r="L1937">
            <v>0</v>
          </cell>
          <cell r="M1937">
            <v>73</v>
          </cell>
          <cell r="N1937">
            <v>0</v>
          </cell>
          <cell r="O1937">
            <v>4</v>
          </cell>
          <cell r="P1937" t="str">
            <v>Licensed</v>
          </cell>
          <cell r="Q1937" t="str">
            <v xml:space="preserve"> 2,103</v>
          </cell>
          <cell r="R1937" t="str">
            <v xml:space="preserve"> 15,882</v>
          </cell>
        </row>
        <row r="1938">
          <cell r="B1938" t="str">
            <v>395093</v>
          </cell>
          <cell r="C1938" t="str">
            <v>Shampooers</v>
          </cell>
          <cell r="D1938">
            <v>0</v>
          </cell>
          <cell r="E1938" t="str">
            <v>No formal educational credential</v>
          </cell>
          <cell r="F1938" t="str">
            <v>HS and Below</v>
          </cell>
          <cell r="G1938">
            <v>0</v>
          </cell>
          <cell r="H1938">
            <v>0</v>
          </cell>
          <cell r="I1938">
            <v>0</v>
          </cell>
          <cell r="J1938">
            <v>0</v>
          </cell>
          <cell r="K1938">
            <v>0</v>
          </cell>
          <cell r="L1938">
            <v>0</v>
          </cell>
          <cell r="M1938">
            <v>0</v>
          </cell>
          <cell r="N1938">
            <v>0</v>
          </cell>
          <cell r="O1938">
            <v>0</v>
          </cell>
          <cell r="P1938" t="str">
            <v>Not Licensed</v>
          </cell>
          <cell r="Q1938">
            <v>0</v>
          </cell>
          <cell r="R1938">
            <v>0</v>
          </cell>
        </row>
        <row r="1939">
          <cell r="B1939" t="str">
            <v>395094</v>
          </cell>
          <cell r="C1939" t="str">
            <v>Skincare Specialists</v>
          </cell>
          <cell r="D1939">
            <v>0</v>
          </cell>
          <cell r="E1939" t="str">
            <v>Postsecondary non-degree award</v>
          </cell>
          <cell r="F1939" t="str">
            <v>Sub-BA</v>
          </cell>
          <cell r="G1939">
            <v>0</v>
          </cell>
          <cell r="H1939">
            <v>0</v>
          </cell>
          <cell r="I1939">
            <v>163</v>
          </cell>
          <cell r="J1939">
            <v>19</v>
          </cell>
          <cell r="K1939">
            <v>21</v>
          </cell>
          <cell r="L1939">
            <v>8</v>
          </cell>
          <cell r="M1939">
            <v>16</v>
          </cell>
          <cell r="N1939">
            <v>0</v>
          </cell>
          <cell r="O1939">
            <v>5</v>
          </cell>
          <cell r="P1939" t="str">
            <v>Licensed</v>
          </cell>
          <cell r="Q1939" t="str">
            <v xml:space="preserve"> 1,135</v>
          </cell>
          <cell r="R1939" t="str">
            <v xml:space="preserve"> 10,915</v>
          </cell>
        </row>
        <row r="1940">
          <cell r="B1940" t="str">
            <v>396011</v>
          </cell>
          <cell r="C1940" t="str">
            <v>Baggage Porters and Bellhops</v>
          </cell>
          <cell r="D1940">
            <v>0</v>
          </cell>
          <cell r="E1940" t="str">
            <v>High school diploma or equivalent</v>
          </cell>
          <cell r="F1940" t="str">
            <v>HS and Below</v>
          </cell>
          <cell r="G1940">
            <v>0</v>
          </cell>
          <cell r="H1940">
            <v>0</v>
          </cell>
          <cell r="I1940">
            <v>0</v>
          </cell>
          <cell r="J1940">
            <v>0</v>
          </cell>
          <cell r="K1940">
            <v>0</v>
          </cell>
          <cell r="L1940">
            <v>9</v>
          </cell>
          <cell r="M1940">
            <v>9</v>
          </cell>
          <cell r="N1940">
            <v>0</v>
          </cell>
          <cell r="O1940">
            <v>2</v>
          </cell>
          <cell r="P1940" t="str">
            <v>Not Licensed</v>
          </cell>
          <cell r="Q1940">
            <v>0</v>
          </cell>
          <cell r="R1940">
            <v>0</v>
          </cell>
        </row>
        <row r="1941">
          <cell r="B1941" t="str">
            <v>396012</v>
          </cell>
          <cell r="C1941" t="str">
            <v>Concierges</v>
          </cell>
          <cell r="D1941">
            <v>0</v>
          </cell>
          <cell r="E1941" t="str">
            <v>High school diploma or equivalent</v>
          </cell>
          <cell r="F1941" t="str">
            <v>HS and Below</v>
          </cell>
          <cell r="G1941">
            <v>0</v>
          </cell>
          <cell r="H1941">
            <v>0</v>
          </cell>
          <cell r="I1941">
            <v>0</v>
          </cell>
          <cell r="J1941">
            <v>0</v>
          </cell>
          <cell r="K1941">
            <v>0</v>
          </cell>
          <cell r="L1941">
            <v>13</v>
          </cell>
          <cell r="M1941">
            <v>13</v>
          </cell>
          <cell r="N1941">
            <v>0</v>
          </cell>
          <cell r="O1941">
            <v>3</v>
          </cell>
          <cell r="P1941" t="str">
            <v>Not Licensed</v>
          </cell>
          <cell r="Q1941">
            <v>0</v>
          </cell>
          <cell r="R1941">
            <v>0</v>
          </cell>
        </row>
        <row r="1942">
          <cell r="B1942" t="str">
            <v>397011</v>
          </cell>
          <cell r="C1942" t="str">
            <v>Tour Guides and Escorts</v>
          </cell>
          <cell r="D1942">
            <v>0</v>
          </cell>
          <cell r="E1942">
            <v>0</v>
          </cell>
          <cell r="F1942">
            <v>0</v>
          </cell>
          <cell r="G1942">
            <v>0</v>
          </cell>
          <cell r="H1942">
            <v>0</v>
          </cell>
          <cell r="I1942">
            <v>0</v>
          </cell>
          <cell r="J1942">
            <v>0</v>
          </cell>
          <cell r="K1942">
            <v>0</v>
          </cell>
          <cell r="L1942">
            <v>0</v>
          </cell>
          <cell r="M1942">
            <v>0</v>
          </cell>
          <cell r="N1942">
            <v>0</v>
          </cell>
          <cell r="O1942">
            <v>3</v>
          </cell>
          <cell r="P1942" t="str">
            <v>Not Licensed</v>
          </cell>
          <cell r="Q1942">
            <v>0</v>
          </cell>
          <cell r="R1942">
            <v>0</v>
          </cell>
        </row>
        <row r="1943">
          <cell r="B1943" t="str">
            <v>397012</v>
          </cell>
          <cell r="C1943" t="str">
            <v>Travel Guides</v>
          </cell>
          <cell r="D1943">
            <v>0</v>
          </cell>
          <cell r="E1943">
            <v>0</v>
          </cell>
          <cell r="F1943">
            <v>0</v>
          </cell>
          <cell r="G1943">
            <v>0</v>
          </cell>
          <cell r="H1943">
            <v>0</v>
          </cell>
          <cell r="I1943">
            <v>0</v>
          </cell>
          <cell r="J1943">
            <v>0</v>
          </cell>
          <cell r="K1943">
            <v>0</v>
          </cell>
          <cell r="L1943">
            <v>5</v>
          </cell>
          <cell r="M1943">
            <v>5</v>
          </cell>
          <cell r="N1943">
            <v>0</v>
          </cell>
          <cell r="O1943">
            <v>0</v>
          </cell>
          <cell r="P1943" t="str">
            <v>Not Licensed</v>
          </cell>
          <cell r="Q1943">
            <v>0</v>
          </cell>
          <cell r="R1943">
            <v>0</v>
          </cell>
        </row>
        <row r="1944">
          <cell r="B1944" t="str">
            <v>399011</v>
          </cell>
          <cell r="C1944" t="str">
            <v>Childcare Workers</v>
          </cell>
          <cell r="D1944">
            <v>0</v>
          </cell>
          <cell r="E1944" t="str">
            <v>High school diploma or equivalent</v>
          </cell>
          <cell r="F1944" t="str">
            <v>HS and Below</v>
          </cell>
          <cell r="G1944">
            <v>26918</v>
          </cell>
          <cell r="H1944">
            <v>1</v>
          </cell>
          <cell r="I1944">
            <v>2603</v>
          </cell>
          <cell r="J1944">
            <v>381</v>
          </cell>
          <cell r="K1944">
            <v>399</v>
          </cell>
          <cell r="L1944">
            <v>917</v>
          </cell>
          <cell r="M1944">
            <v>566</v>
          </cell>
          <cell r="N1944">
            <v>0</v>
          </cell>
          <cell r="O1944">
            <v>46</v>
          </cell>
          <cell r="P1944" t="str">
            <v>Not Licensed</v>
          </cell>
          <cell r="Q1944">
            <v>0</v>
          </cell>
          <cell r="R1944">
            <v>0</v>
          </cell>
        </row>
        <row r="1945">
          <cell r="B1945" t="str">
            <v>399021</v>
          </cell>
          <cell r="C1945" t="str">
            <v>Personal Care Aides</v>
          </cell>
          <cell r="D1945">
            <v>0</v>
          </cell>
          <cell r="E1945" t="str">
            <v>No formal educational credential</v>
          </cell>
          <cell r="F1945" t="str">
            <v>HS and Below</v>
          </cell>
          <cell r="G1945">
            <v>28788</v>
          </cell>
          <cell r="H1945">
            <v>1</v>
          </cell>
          <cell r="I1945">
            <v>10042</v>
          </cell>
          <cell r="J1945">
            <v>1656</v>
          </cell>
          <cell r="K1945">
            <v>1748</v>
          </cell>
          <cell r="L1945">
            <v>842</v>
          </cell>
          <cell r="M1945">
            <v>1415</v>
          </cell>
          <cell r="N1945">
            <v>0</v>
          </cell>
          <cell r="O1945">
            <v>426</v>
          </cell>
          <cell r="P1945" t="str">
            <v>Not Licensed</v>
          </cell>
          <cell r="Q1945">
            <v>0</v>
          </cell>
          <cell r="R1945">
            <v>0</v>
          </cell>
        </row>
        <row r="1946">
          <cell r="B1946" t="str">
            <v>399031</v>
          </cell>
          <cell r="C1946" t="str">
            <v>Fitness Trainers and Aerobics Instructors</v>
          </cell>
          <cell r="D1946">
            <v>0</v>
          </cell>
          <cell r="E1946" t="str">
            <v>High school diploma or equivalent</v>
          </cell>
          <cell r="F1946" t="str">
            <v>HS and Below</v>
          </cell>
          <cell r="G1946">
            <v>45760</v>
          </cell>
          <cell r="H1946">
            <v>4</v>
          </cell>
          <cell r="I1946">
            <v>1149</v>
          </cell>
          <cell r="J1946">
            <v>209</v>
          </cell>
          <cell r="K1946">
            <v>201</v>
          </cell>
          <cell r="L1946">
            <v>90</v>
          </cell>
          <cell r="M1946">
            <v>167</v>
          </cell>
          <cell r="N1946">
            <v>0</v>
          </cell>
          <cell r="O1946">
            <v>6</v>
          </cell>
          <cell r="P1946" t="str">
            <v>Not Licensed</v>
          </cell>
          <cell r="Q1946">
            <v>0</v>
          </cell>
          <cell r="R1946">
            <v>0</v>
          </cell>
        </row>
        <row r="1947">
          <cell r="B1947" t="str">
            <v>399032</v>
          </cell>
          <cell r="C1947" t="str">
            <v>Recreation Workers</v>
          </cell>
          <cell r="D1947">
            <v>0</v>
          </cell>
          <cell r="E1947" t="str">
            <v>High school diploma or equivalent</v>
          </cell>
          <cell r="F1947" t="str">
            <v>HS and Below</v>
          </cell>
          <cell r="G1947">
            <v>26278</v>
          </cell>
          <cell r="H1947">
            <v>1</v>
          </cell>
          <cell r="I1947">
            <v>1041</v>
          </cell>
          <cell r="J1947">
            <v>189</v>
          </cell>
          <cell r="K1947">
            <v>182</v>
          </cell>
          <cell r="L1947">
            <v>116</v>
          </cell>
          <cell r="M1947">
            <v>162</v>
          </cell>
          <cell r="N1947">
            <v>0</v>
          </cell>
          <cell r="O1947">
            <v>16</v>
          </cell>
          <cell r="P1947" t="str">
            <v>Not Licensed</v>
          </cell>
          <cell r="Q1947">
            <v>0</v>
          </cell>
          <cell r="R1947">
            <v>0</v>
          </cell>
        </row>
        <row r="1948">
          <cell r="B1948" t="str">
            <v>399041</v>
          </cell>
          <cell r="C1948" t="str">
            <v>Residential Advisors</v>
          </cell>
          <cell r="D1948">
            <v>0</v>
          </cell>
          <cell r="E1948" t="str">
            <v>High school diploma or equivalent</v>
          </cell>
          <cell r="F1948" t="str">
            <v>HS and Below</v>
          </cell>
          <cell r="G1948">
            <v>31142</v>
          </cell>
          <cell r="H1948">
            <v>2</v>
          </cell>
          <cell r="I1948">
            <v>367</v>
          </cell>
          <cell r="J1948">
            <v>67</v>
          </cell>
          <cell r="K1948">
            <v>62</v>
          </cell>
          <cell r="L1948">
            <v>637</v>
          </cell>
          <cell r="M1948">
            <v>255</v>
          </cell>
          <cell r="N1948">
            <v>0</v>
          </cell>
          <cell r="O1948">
            <v>14</v>
          </cell>
          <cell r="P1948" t="str">
            <v>Not Licensed</v>
          </cell>
          <cell r="Q1948">
            <v>0</v>
          </cell>
          <cell r="R1948">
            <v>0</v>
          </cell>
        </row>
        <row r="1949">
          <cell r="B1949" t="str">
            <v>411011</v>
          </cell>
          <cell r="C1949" t="str">
            <v>First-Line Supervisors of Retail Sales Workers</v>
          </cell>
          <cell r="D1949">
            <v>0</v>
          </cell>
          <cell r="E1949" t="str">
            <v>High school diploma or equivalent</v>
          </cell>
          <cell r="F1949" t="str">
            <v>HS and Below</v>
          </cell>
          <cell r="G1949">
            <v>39848</v>
          </cell>
          <cell r="H1949">
            <v>4</v>
          </cell>
          <cell r="I1949">
            <v>6615</v>
          </cell>
          <cell r="J1949">
            <v>736</v>
          </cell>
          <cell r="K1949">
            <v>708</v>
          </cell>
          <cell r="L1949">
            <v>1275</v>
          </cell>
          <cell r="M1949">
            <v>906</v>
          </cell>
          <cell r="N1949">
            <v>0</v>
          </cell>
          <cell r="O1949">
            <v>196</v>
          </cell>
          <cell r="P1949" t="str">
            <v>Not Licensed</v>
          </cell>
          <cell r="Q1949">
            <v>0</v>
          </cell>
          <cell r="R1949">
            <v>0</v>
          </cell>
        </row>
        <row r="1950">
          <cell r="B1950" t="str">
            <v>411012</v>
          </cell>
          <cell r="C1950" t="str">
            <v>First-Line Supervisors of Non-Retail Sales Workers</v>
          </cell>
          <cell r="D1950">
            <v>0</v>
          </cell>
          <cell r="E1950" t="str">
            <v>High school diploma or equivalent</v>
          </cell>
          <cell r="F1950" t="str">
            <v>HS and Below</v>
          </cell>
          <cell r="G1950">
            <v>81366</v>
          </cell>
          <cell r="H1950">
            <v>4</v>
          </cell>
          <cell r="I1950">
            <v>534</v>
          </cell>
          <cell r="J1950">
            <v>47</v>
          </cell>
          <cell r="K1950">
            <v>52</v>
          </cell>
          <cell r="L1950">
            <v>72</v>
          </cell>
          <cell r="M1950">
            <v>57</v>
          </cell>
          <cell r="N1950">
            <v>0</v>
          </cell>
          <cell r="O1950">
            <v>23</v>
          </cell>
          <cell r="P1950" t="str">
            <v>Not Licensed</v>
          </cell>
          <cell r="Q1950">
            <v>0</v>
          </cell>
          <cell r="R1950">
            <v>0</v>
          </cell>
        </row>
        <row r="1951">
          <cell r="B1951" t="str">
            <v>412011</v>
          </cell>
          <cell r="C1951" t="str">
            <v>Cashiers</v>
          </cell>
          <cell r="D1951">
            <v>0</v>
          </cell>
          <cell r="E1951" t="str">
            <v>No formal educational credential</v>
          </cell>
          <cell r="F1951" t="str">
            <v>HS and Below</v>
          </cell>
          <cell r="G1951">
            <v>24841</v>
          </cell>
          <cell r="H1951">
            <v>1</v>
          </cell>
          <cell r="I1951">
            <v>6058</v>
          </cell>
          <cell r="J1951">
            <v>1091</v>
          </cell>
          <cell r="K1951">
            <v>1121</v>
          </cell>
          <cell r="L1951">
            <v>395</v>
          </cell>
          <cell r="M1951">
            <v>869</v>
          </cell>
          <cell r="N1951">
            <v>0</v>
          </cell>
          <cell r="O1951">
            <v>241</v>
          </cell>
          <cell r="P1951" t="str">
            <v>Not Licensed</v>
          </cell>
          <cell r="Q1951">
            <v>0</v>
          </cell>
          <cell r="R1951">
            <v>0</v>
          </cell>
        </row>
        <row r="1952">
          <cell r="B1952" t="str">
            <v>412012</v>
          </cell>
          <cell r="C1952" t="str">
            <v>Gaming Change Persons and Booth Cashiers</v>
          </cell>
          <cell r="D1952">
            <v>0</v>
          </cell>
          <cell r="E1952">
            <v>0</v>
          </cell>
          <cell r="F1952">
            <v>0</v>
          </cell>
          <cell r="G1952">
            <v>0</v>
          </cell>
          <cell r="H1952">
            <v>0</v>
          </cell>
          <cell r="I1952">
            <v>0</v>
          </cell>
          <cell r="J1952">
            <v>0</v>
          </cell>
          <cell r="K1952">
            <v>0</v>
          </cell>
          <cell r="L1952">
            <v>0</v>
          </cell>
          <cell r="M1952">
            <v>0</v>
          </cell>
          <cell r="N1952">
            <v>0</v>
          </cell>
          <cell r="O1952">
            <v>0</v>
          </cell>
          <cell r="P1952" t="str">
            <v>Not Licensed</v>
          </cell>
          <cell r="Q1952">
            <v>0</v>
          </cell>
          <cell r="R1952">
            <v>0</v>
          </cell>
        </row>
        <row r="1953">
          <cell r="B1953" t="str">
            <v>412021</v>
          </cell>
          <cell r="C1953" t="str">
            <v>Counter and Rental Clerks</v>
          </cell>
          <cell r="D1953">
            <v>0</v>
          </cell>
          <cell r="E1953" t="str">
            <v>No formal educational credential</v>
          </cell>
          <cell r="F1953" t="str">
            <v>HS and Below</v>
          </cell>
          <cell r="G1953">
            <v>31850</v>
          </cell>
          <cell r="H1953">
            <v>2</v>
          </cell>
          <cell r="I1953">
            <v>827</v>
          </cell>
          <cell r="J1953">
            <v>92</v>
          </cell>
          <cell r="K1953">
            <v>103</v>
          </cell>
          <cell r="L1953">
            <v>70</v>
          </cell>
          <cell r="M1953">
            <v>88</v>
          </cell>
          <cell r="N1953">
            <v>0</v>
          </cell>
          <cell r="O1953">
            <v>19</v>
          </cell>
          <cell r="P1953" t="str">
            <v>Not Licensed</v>
          </cell>
          <cell r="Q1953">
            <v>0</v>
          </cell>
          <cell r="R1953">
            <v>0</v>
          </cell>
        </row>
        <row r="1954">
          <cell r="B1954" t="str">
            <v>412022</v>
          </cell>
          <cell r="C1954" t="str">
            <v>Parts Salespersons</v>
          </cell>
          <cell r="D1954">
            <v>0</v>
          </cell>
          <cell r="E1954" t="str">
            <v>No formal educational credential</v>
          </cell>
          <cell r="F1954" t="str">
            <v>HS and Below</v>
          </cell>
          <cell r="G1954">
            <v>37349</v>
          </cell>
          <cell r="H1954">
            <v>3</v>
          </cell>
          <cell r="I1954">
            <v>672</v>
          </cell>
          <cell r="J1954">
            <v>81</v>
          </cell>
          <cell r="K1954">
            <v>87</v>
          </cell>
          <cell r="L1954">
            <v>48</v>
          </cell>
          <cell r="M1954">
            <v>72</v>
          </cell>
          <cell r="N1954">
            <v>0</v>
          </cell>
          <cell r="O1954">
            <v>18</v>
          </cell>
          <cell r="P1954" t="str">
            <v>Not Licensed</v>
          </cell>
          <cell r="Q1954">
            <v>0</v>
          </cell>
          <cell r="R1954">
            <v>0</v>
          </cell>
        </row>
        <row r="1955">
          <cell r="B1955" t="str">
            <v>412031</v>
          </cell>
          <cell r="C1955" t="str">
            <v>Retail Salespersons</v>
          </cell>
          <cell r="D1955">
            <v>0</v>
          </cell>
          <cell r="E1955" t="str">
            <v>No formal educational credential</v>
          </cell>
          <cell r="F1955" t="str">
            <v>HS and Below</v>
          </cell>
          <cell r="G1955">
            <v>25265</v>
          </cell>
          <cell r="H1955">
            <v>1</v>
          </cell>
          <cell r="I1955">
            <v>15361</v>
          </cell>
          <cell r="J1955">
            <v>2334</v>
          </cell>
          <cell r="K1955">
            <v>2204</v>
          </cell>
          <cell r="L1955">
            <v>1915</v>
          </cell>
          <cell r="M1955">
            <v>2151</v>
          </cell>
          <cell r="N1955">
            <v>0</v>
          </cell>
          <cell r="O1955">
            <v>254</v>
          </cell>
          <cell r="P1955" t="str">
            <v>Not Licensed</v>
          </cell>
          <cell r="Q1955">
            <v>0</v>
          </cell>
          <cell r="R1955">
            <v>0</v>
          </cell>
        </row>
        <row r="1956">
          <cell r="B1956" t="str">
            <v>413011</v>
          </cell>
          <cell r="C1956" t="str">
            <v>Advertising Sales Agents</v>
          </cell>
          <cell r="D1956">
            <v>0</v>
          </cell>
          <cell r="E1956" t="str">
            <v>High school diploma or equivalent</v>
          </cell>
          <cell r="F1956" t="str">
            <v>HS and Below</v>
          </cell>
          <cell r="G1956">
            <v>0</v>
          </cell>
          <cell r="H1956">
            <v>0</v>
          </cell>
          <cell r="I1956">
            <v>106</v>
          </cell>
          <cell r="J1956">
            <v>12</v>
          </cell>
          <cell r="K1956">
            <v>12</v>
          </cell>
          <cell r="L1956">
            <v>8</v>
          </cell>
          <cell r="M1956">
            <v>11</v>
          </cell>
          <cell r="N1956">
            <v>0</v>
          </cell>
          <cell r="O1956">
            <v>11</v>
          </cell>
          <cell r="P1956" t="str">
            <v>Licensed</v>
          </cell>
          <cell r="Q1956">
            <v>6</v>
          </cell>
          <cell r="R1956">
            <v>45</v>
          </cell>
        </row>
        <row r="1957">
          <cell r="B1957" t="str">
            <v>413021</v>
          </cell>
          <cell r="C1957" t="str">
            <v>Insurance Sales Agents</v>
          </cell>
          <cell r="D1957">
            <v>0</v>
          </cell>
          <cell r="E1957" t="str">
            <v>High school diploma or equivalent</v>
          </cell>
          <cell r="F1957" t="str">
            <v>HS and Below</v>
          </cell>
          <cell r="G1957">
            <v>58084</v>
          </cell>
          <cell r="H1957">
            <v>4</v>
          </cell>
          <cell r="I1957">
            <v>589</v>
          </cell>
          <cell r="J1957">
            <v>66</v>
          </cell>
          <cell r="K1957">
            <v>56</v>
          </cell>
          <cell r="L1957">
            <v>149</v>
          </cell>
          <cell r="M1957">
            <v>90</v>
          </cell>
          <cell r="N1957">
            <v>0</v>
          </cell>
          <cell r="O1957">
            <v>48</v>
          </cell>
          <cell r="P1957" t="str">
            <v>Not Licensed</v>
          </cell>
          <cell r="Q1957">
            <v>0</v>
          </cell>
          <cell r="R1957">
            <v>0</v>
          </cell>
        </row>
        <row r="1958">
          <cell r="B1958" t="str">
            <v>413031</v>
          </cell>
          <cell r="C1958" t="str">
            <v>Securities, Commodities, and Financial Services Sales Agents</v>
          </cell>
          <cell r="D1958">
            <v>0</v>
          </cell>
          <cell r="E1958" t="str">
            <v>Bachelor's degree</v>
          </cell>
          <cell r="F1958" t="str">
            <v>BA+</v>
          </cell>
          <cell r="G1958">
            <v>53111</v>
          </cell>
          <cell r="H1958">
            <v>3</v>
          </cell>
          <cell r="I1958">
            <v>359</v>
          </cell>
          <cell r="J1958">
            <v>34</v>
          </cell>
          <cell r="K1958">
            <v>38</v>
          </cell>
          <cell r="L1958">
            <v>217</v>
          </cell>
          <cell r="M1958">
            <v>96</v>
          </cell>
          <cell r="N1958">
            <v>0</v>
          </cell>
          <cell r="O1958">
            <v>12</v>
          </cell>
          <cell r="P1958" t="str">
            <v>Not Licensed</v>
          </cell>
          <cell r="Q1958">
            <v>0</v>
          </cell>
          <cell r="R1958">
            <v>0</v>
          </cell>
        </row>
        <row r="1959">
          <cell r="B1959" t="str">
            <v>413041</v>
          </cell>
          <cell r="C1959" t="str">
            <v>Travel Agents</v>
          </cell>
          <cell r="D1959">
            <v>0</v>
          </cell>
          <cell r="E1959" t="str">
            <v>High school diploma or equivalent</v>
          </cell>
          <cell r="F1959" t="str">
            <v>HS and Below</v>
          </cell>
          <cell r="G1959">
            <v>0</v>
          </cell>
          <cell r="H1959">
            <v>0</v>
          </cell>
          <cell r="I1959">
            <v>101</v>
          </cell>
          <cell r="J1959">
            <v>0</v>
          </cell>
          <cell r="K1959">
            <v>10</v>
          </cell>
          <cell r="L1959">
            <v>0</v>
          </cell>
          <cell r="M1959">
            <v>10</v>
          </cell>
          <cell r="N1959">
            <v>0</v>
          </cell>
          <cell r="O1959">
            <v>3</v>
          </cell>
          <cell r="P1959" t="str">
            <v>Not Licensed</v>
          </cell>
          <cell r="Q1959">
            <v>0</v>
          </cell>
          <cell r="R1959">
            <v>0</v>
          </cell>
        </row>
        <row r="1960">
          <cell r="B1960" t="str">
            <v>414011</v>
          </cell>
          <cell r="C1960" t="str">
            <v>Sales Representatives, Wholesale and Manufacturing, Technical and Scientific Products</v>
          </cell>
          <cell r="D1960">
            <v>0</v>
          </cell>
          <cell r="E1960" t="str">
            <v>Bachelor's degree</v>
          </cell>
          <cell r="F1960" t="str">
            <v>BA+</v>
          </cell>
          <cell r="G1960">
            <v>74915</v>
          </cell>
          <cell r="H1960">
            <v>5</v>
          </cell>
          <cell r="I1960">
            <v>1661</v>
          </cell>
          <cell r="J1960">
            <v>167</v>
          </cell>
          <cell r="K1960">
            <v>194</v>
          </cell>
          <cell r="L1960">
            <v>119</v>
          </cell>
          <cell r="M1960">
            <v>160</v>
          </cell>
          <cell r="N1960">
            <v>0</v>
          </cell>
          <cell r="O1960">
            <v>126</v>
          </cell>
          <cell r="P1960" t="str">
            <v>Not Licensed</v>
          </cell>
          <cell r="Q1960">
            <v>0</v>
          </cell>
          <cell r="R1960">
            <v>0</v>
          </cell>
        </row>
        <row r="1961">
          <cell r="B1961" t="str">
            <v>414012</v>
          </cell>
          <cell r="C1961" t="str">
            <v>Sales Representatives, Wholesale and Manufacturing, Except Technical and Scientific Products</v>
          </cell>
          <cell r="D1961">
            <v>0</v>
          </cell>
          <cell r="E1961" t="str">
            <v>High school diploma or equivalent</v>
          </cell>
          <cell r="F1961" t="str">
            <v>HS and Below</v>
          </cell>
          <cell r="G1961">
            <v>65911</v>
          </cell>
          <cell r="H1961">
            <v>5</v>
          </cell>
          <cell r="I1961">
            <v>2291</v>
          </cell>
          <cell r="J1961">
            <v>249</v>
          </cell>
          <cell r="K1961">
            <v>253</v>
          </cell>
          <cell r="L1961">
            <v>1493</v>
          </cell>
          <cell r="M1961">
            <v>665</v>
          </cell>
          <cell r="N1961">
            <v>0</v>
          </cell>
          <cell r="O1961">
            <v>236</v>
          </cell>
          <cell r="P1961" t="str">
            <v>Not Licensed</v>
          </cell>
          <cell r="Q1961">
            <v>0</v>
          </cell>
          <cell r="R1961">
            <v>0</v>
          </cell>
        </row>
        <row r="1962">
          <cell r="B1962" t="str">
            <v>419011</v>
          </cell>
          <cell r="C1962" t="str">
            <v>Demonstrators and Product Promoters</v>
          </cell>
          <cell r="D1962">
            <v>0</v>
          </cell>
          <cell r="E1962" t="str">
            <v>High school diploma or equivalent</v>
          </cell>
          <cell r="F1962" t="str">
            <v>HS and Below</v>
          </cell>
          <cell r="G1962">
            <v>0</v>
          </cell>
          <cell r="H1962">
            <v>0</v>
          </cell>
          <cell r="I1962">
            <v>0</v>
          </cell>
          <cell r="J1962">
            <v>0</v>
          </cell>
          <cell r="K1962">
            <v>0</v>
          </cell>
          <cell r="L1962">
            <v>123</v>
          </cell>
          <cell r="M1962">
            <v>123</v>
          </cell>
          <cell r="N1962">
            <v>0</v>
          </cell>
          <cell r="O1962">
            <v>18</v>
          </cell>
          <cell r="P1962" t="str">
            <v>Licensed</v>
          </cell>
          <cell r="Q1962">
            <v>4</v>
          </cell>
          <cell r="R1962">
            <v>40</v>
          </cell>
        </row>
        <row r="1963">
          <cell r="B1963" t="str">
            <v>419012</v>
          </cell>
          <cell r="C1963" t="str">
            <v>Models</v>
          </cell>
          <cell r="D1963">
            <v>0</v>
          </cell>
          <cell r="E1963" t="str">
            <v>No formal educational credential</v>
          </cell>
          <cell r="F1963" t="str">
            <v>HS and Below</v>
          </cell>
          <cell r="G1963">
            <v>0</v>
          </cell>
          <cell r="H1963">
            <v>0</v>
          </cell>
          <cell r="I1963">
            <v>0</v>
          </cell>
          <cell r="J1963">
            <v>0</v>
          </cell>
          <cell r="K1963">
            <v>0</v>
          </cell>
          <cell r="L1963">
            <v>6</v>
          </cell>
          <cell r="M1963">
            <v>6</v>
          </cell>
          <cell r="N1963">
            <v>0</v>
          </cell>
          <cell r="O1963">
            <v>0</v>
          </cell>
          <cell r="P1963" t="str">
            <v>Not Licensed</v>
          </cell>
          <cell r="Q1963">
            <v>0</v>
          </cell>
          <cell r="R1963">
            <v>0</v>
          </cell>
        </row>
        <row r="1964">
          <cell r="B1964" t="str">
            <v>419021</v>
          </cell>
          <cell r="C1964" t="str">
            <v>Real Estate Brokers</v>
          </cell>
          <cell r="D1964">
            <v>0</v>
          </cell>
          <cell r="E1964" t="str">
            <v>High school diploma or equivalent</v>
          </cell>
          <cell r="F1964" t="str">
            <v>HS and Below</v>
          </cell>
          <cell r="G1964">
            <v>0</v>
          </cell>
          <cell r="H1964">
            <v>0</v>
          </cell>
          <cell r="I1964">
            <v>0</v>
          </cell>
          <cell r="J1964">
            <v>0</v>
          </cell>
          <cell r="K1964">
            <v>0</v>
          </cell>
          <cell r="L1964">
            <v>0</v>
          </cell>
          <cell r="M1964">
            <v>0</v>
          </cell>
          <cell r="N1964">
            <v>0</v>
          </cell>
          <cell r="O1964">
            <v>3</v>
          </cell>
          <cell r="P1964" t="str">
            <v>Licensed</v>
          </cell>
          <cell r="Q1964" t="str">
            <v xml:space="preserve"> 1,688</v>
          </cell>
          <cell r="R1964" t="str">
            <v xml:space="preserve"> 20,415</v>
          </cell>
        </row>
        <row r="1965">
          <cell r="B1965" t="str">
            <v>419022</v>
          </cell>
          <cell r="C1965" t="str">
            <v>Real Estate Sales Agents</v>
          </cell>
          <cell r="D1965">
            <v>0</v>
          </cell>
          <cell r="E1965" t="str">
            <v>High school diploma or equivalent</v>
          </cell>
          <cell r="F1965" t="str">
            <v>HS and Below</v>
          </cell>
          <cell r="G1965">
            <v>55965</v>
          </cell>
          <cell r="H1965">
            <v>3</v>
          </cell>
          <cell r="I1965">
            <v>308</v>
          </cell>
          <cell r="J1965">
            <v>20</v>
          </cell>
          <cell r="K1965">
            <v>35</v>
          </cell>
          <cell r="L1965">
            <v>118</v>
          </cell>
          <cell r="M1965">
            <v>58</v>
          </cell>
          <cell r="N1965">
            <v>0</v>
          </cell>
          <cell r="O1965">
            <v>4</v>
          </cell>
          <cell r="P1965" t="str">
            <v>Licensed</v>
          </cell>
          <cell r="Q1965" t="str">
            <v xml:space="preserve"> 4,555</v>
          </cell>
          <cell r="R1965" t="str">
            <v xml:space="preserve"> 46,536</v>
          </cell>
        </row>
        <row r="1966">
          <cell r="B1966" t="str">
            <v>419031</v>
          </cell>
          <cell r="C1966" t="str">
            <v>Sales Engineers</v>
          </cell>
          <cell r="D1966">
            <v>0</v>
          </cell>
          <cell r="E1966" t="str">
            <v>Bachelor's degree</v>
          </cell>
          <cell r="F1966" t="str">
            <v>BA+</v>
          </cell>
          <cell r="G1966">
            <v>90956</v>
          </cell>
          <cell r="H1966">
            <v>4</v>
          </cell>
          <cell r="I1966">
            <v>253</v>
          </cell>
          <cell r="J1966">
            <v>29</v>
          </cell>
          <cell r="K1966">
            <v>29</v>
          </cell>
          <cell r="L1966">
            <v>11</v>
          </cell>
          <cell r="M1966">
            <v>23</v>
          </cell>
          <cell r="N1966">
            <v>0</v>
          </cell>
          <cell r="O1966">
            <v>27</v>
          </cell>
          <cell r="P1966" t="str">
            <v>Not Licensed</v>
          </cell>
          <cell r="Q1966">
            <v>0</v>
          </cell>
          <cell r="R1966">
            <v>0</v>
          </cell>
        </row>
        <row r="1967">
          <cell r="B1967" t="str">
            <v>419041</v>
          </cell>
          <cell r="C1967" t="str">
            <v>Telemarketers</v>
          </cell>
          <cell r="D1967">
            <v>0</v>
          </cell>
          <cell r="E1967" t="str">
            <v>No formal educational credential</v>
          </cell>
          <cell r="F1967" t="str">
            <v>HS and Below</v>
          </cell>
          <cell r="G1967">
            <v>0</v>
          </cell>
          <cell r="H1967">
            <v>0</v>
          </cell>
          <cell r="I1967">
            <v>0</v>
          </cell>
          <cell r="J1967">
            <v>0</v>
          </cell>
          <cell r="K1967">
            <v>0</v>
          </cell>
          <cell r="L1967">
            <v>26</v>
          </cell>
          <cell r="M1967">
            <v>26</v>
          </cell>
          <cell r="N1967">
            <v>0</v>
          </cell>
          <cell r="O1967">
            <v>14</v>
          </cell>
          <cell r="P1967" t="str">
            <v>Not Licensed</v>
          </cell>
          <cell r="Q1967">
            <v>0</v>
          </cell>
          <cell r="R1967">
            <v>0</v>
          </cell>
        </row>
        <row r="1968">
          <cell r="B1968" t="str">
            <v>419091</v>
          </cell>
          <cell r="C1968" t="str">
            <v>Door-to-Door Sales Workers, News and Street Vendors, and Related Workers</v>
          </cell>
          <cell r="D1968">
            <v>0</v>
          </cell>
          <cell r="E1968" t="str">
            <v>No formal educational credential</v>
          </cell>
          <cell r="F1968" t="str">
            <v>HS and Below</v>
          </cell>
          <cell r="G1968">
            <v>0</v>
          </cell>
          <cell r="H1968">
            <v>0</v>
          </cell>
          <cell r="I1968">
            <v>0</v>
          </cell>
          <cell r="J1968">
            <v>0</v>
          </cell>
          <cell r="K1968">
            <v>0</v>
          </cell>
          <cell r="L1968">
            <v>0</v>
          </cell>
          <cell r="M1968">
            <v>0</v>
          </cell>
          <cell r="N1968">
            <v>0</v>
          </cell>
          <cell r="O1968">
            <v>12</v>
          </cell>
          <cell r="P1968" t="str">
            <v>Not Licensed</v>
          </cell>
          <cell r="Q1968">
            <v>0</v>
          </cell>
          <cell r="R1968">
            <v>0</v>
          </cell>
        </row>
        <row r="1969">
          <cell r="B1969" t="str">
            <v>431011</v>
          </cell>
          <cell r="C1969" t="str">
            <v>First-Line Supervisors of Office and Administrative Support Workers</v>
          </cell>
          <cell r="D1969">
            <v>0</v>
          </cell>
          <cell r="E1969" t="str">
            <v>High school diploma or equivalent</v>
          </cell>
          <cell r="F1969" t="str">
            <v>HS and Below</v>
          </cell>
          <cell r="G1969">
            <v>56353</v>
          </cell>
          <cell r="H1969">
            <v>5</v>
          </cell>
          <cell r="I1969">
            <v>4220</v>
          </cell>
          <cell r="J1969">
            <v>410</v>
          </cell>
          <cell r="K1969">
            <v>437</v>
          </cell>
          <cell r="L1969">
            <v>319</v>
          </cell>
          <cell r="M1969">
            <v>389</v>
          </cell>
          <cell r="N1969">
            <v>0</v>
          </cell>
          <cell r="O1969">
            <v>161</v>
          </cell>
          <cell r="P1969" t="str">
            <v>Not Licensed</v>
          </cell>
          <cell r="Q1969">
            <v>0</v>
          </cell>
          <cell r="R1969">
            <v>0</v>
          </cell>
        </row>
        <row r="1970">
          <cell r="B1970" t="str">
            <v>432011</v>
          </cell>
          <cell r="C1970" t="str">
            <v>Switchboard Operators, Including Answering Service</v>
          </cell>
          <cell r="D1970">
            <v>0</v>
          </cell>
          <cell r="E1970" t="str">
            <v>High school diploma or equivalent</v>
          </cell>
          <cell r="F1970" t="str">
            <v>HS and Below</v>
          </cell>
          <cell r="G1970">
            <v>35184</v>
          </cell>
          <cell r="H1970">
            <v>0</v>
          </cell>
          <cell r="I1970">
            <v>0</v>
          </cell>
          <cell r="J1970">
            <v>0</v>
          </cell>
          <cell r="K1970">
            <v>0</v>
          </cell>
          <cell r="L1970">
            <v>30</v>
          </cell>
          <cell r="M1970">
            <v>30</v>
          </cell>
          <cell r="N1970">
            <v>0</v>
          </cell>
          <cell r="O1970">
            <v>5</v>
          </cell>
          <cell r="P1970" t="str">
            <v>Not Licensed</v>
          </cell>
          <cell r="Q1970">
            <v>0</v>
          </cell>
          <cell r="R1970">
            <v>0</v>
          </cell>
        </row>
        <row r="1971">
          <cell r="B1971" t="str">
            <v>432021</v>
          </cell>
          <cell r="C1971" t="str">
            <v>Telephone Operators</v>
          </cell>
          <cell r="D1971">
            <v>0</v>
          </cell>
          <cell r="E1971" t="str">
            <v>High school diploma or equivalent</v>
          </cell>
          <cell r="F1971" t="str">
            <v>HS and Below</v>
          </cell>
          <cell r="G1971">
            <v>31346</v>
          </cell>
          <cell r="H1971">
            <v>0</v>
          </cell>
          <cell r="I1971">
            <v>0</v>
          </cell>
          <cell r="J1971">
            <v>0</v>
          </cell>
          <cell r="K1971">
            <v>0</v>
          </cell>
          <cell r="L1971">
            <v>0</v>
          </cell>
          <cell r="M1971">
            <v>0</v>
          </cell>
          <cell r="N1971">
            <v>0</v>
          </cell>
          <cell r="O1971">
            <v>0</v>
          </cell>
          <cell r="P1971" t="str">
            <v>Not Licensed</v>
          </cell>
          <cell r="Q1971">
            <v>0</v>
          </cell>
          <cell r="R1971">
            <v>0</v>
          </cell>
        </row>
        <row r="1972">
          <cell r="B1972" t="str">
            <v>433011</v>
          </cell>
          <cell r="C1972" t="str">
            <v>Bill and Account Collectors</v>
          </cell>
          <cell r="D1972">
            <v>0</v>
          </cell>
          <cell r="E1972" t="str">
            <v>High school diploma or equivalent</v>
          </cell>
          <cell r="F1972" t="str">
            <v>HS and Below</v>
          </cell>
          <cell r="G1972">
            <v>44849</v>
          </cell>
          <cell r="H1972">
            <v>3</v>
          </cell>
          <cell r="I1972">
            <v>494</v>
          </cell>
          <cell r="J1972">
            <v>46</v>
          </cell>
          <cell r="K1972">
            <v>50</v>
          </cell>
          <cell r="L1972">
            <v>102</v>
          </cell>
          <cell r="M1972">
            <v>66</v>
          </cell>
          <cell r="N1972">
            <v>0</v>
          </cell>
          <cell r="O1972">
            <v>49</v>
          </cell>
          <cell r="P1972" t="str">
            <v>Not Licensed</v>
          </cell>
          <cell r="Q1972">
            <v>0</v>
          </cell>
          <cell r="R1972">
            <v>0</v>
          </cell>
        </row>
        <row r="1973">
          <cell r="B1973" t="str">
            <v>433021</v>
          </cell>
          <cell r="C1973" t="str">
            <v>Billing and Posting Clerks</v>
          </cell>
          <cell r="D1973">
            <v>0</v>
          </cell>
          <cell r="E1973" t="str">
            <v>High school diploma or equivalent</v>
          </cell>
          <cell r="F1973" t="str">
            <v>HS and Below</v>
          </cell>
          <cell r="G1973">
            <v>39569</v>
          </cell>
          <cell r="H1973">
            <v>3</v>
          </cell>
          <cell r="I1973">
            <v>1057</v>
          </cell>
          <cell r="J1973">
            <v>105</v>
          </cell>
          <cell r="K1973">
            <v>115</v>
          </cell>
          <cell r="L1973">
            <v>84</v>
          </cell>
          <cell r="M1973">
            <v>101</v>
          </cell>
          <cell r="N1973">
            <v>0</v>
          </cell>
          <cell r="O1973">
            <v>72</v>
          </cell>
          <cell r="P1973" t="str">
            <v>Not Licensed</v>
          </cell>
          <cell r="Q1973">
            <v>0</v>
          </cell>
          <cell r="R1973">
            <v>0</v>
          </cell>
        </row>
        <row r="1974">
          <cell r="B1974" t="str">
            <v>433031</v>
          </cell>
          <cell r="C1974" t="str">
            <v>Bookkeeping, Accounting, and Auditing Clerks</v>
          </cell>
          <cell r="D1974">
            <v>0</v>
          </cell>
          <cell r="E1974" t="str">
            <v>Some college, no degree</v>
          </cell>
          <cell r="F1974" t="str">
            <v>Sub-BA</v>
          </cell>
          <cell r="G1974">
            <v>44122</v>
          </cell>
          <cell r="H1974">
            <v>4</v>
          </cell>
          <cell r="I1974">
            <v>4142</v>
          </cell>
          <cell r="J1974">
            <v>425</v>
          </cell>
          <cell r="K1974">
            <v>471</v>
          </cell>
          <cell r="L1974">
            <v>467</v>
          </cell>
          <cell r="M1974">
            <v>454</v>
          </cell>
          <cell r="N1974">
            <v>0</v>
          </cell>
          <cell r="O1974">
            <v>191</v>
          </cell>
          <cell r="P1974" t="str">
            <v>Not Licensed</v>
          </cell>
          <cell r="Q1974">
            <v>0</v>
          </cell>
          <cell r="R1974">
            <v>0</v>
          </cell>
        </row>
        <row r="1975">
          <cell r="B1975" t="str">
            <v>433041</v>
          </cell>
          <cell r="C1975" t="str">
            <v>Gaming Cage Workers</v>
          </cell>
          <cell r="D1975">
            <v>0</v>
          </cell>
          <cell r="E1975">
            <v>0</v>
          </cell>
          <cell r="F1975">
            <v>0</v>
          </cell>
          <cell r="G1975">
            <v>0</v>
          </cell>
          <cell r="H1975">
            <v>0</v>
          </cell>
          <cell r="I1975">
            <v>0</v>
          </cell>
          <cell r="J1975">
            <v>0</v>
          </cell>
          <cell r="K1975">
            <v>0</v>
          </cell>
          <cell r="L1975">
            <v>0</v>
          </cell>
          <cell r="M1975">
            <v>0</v>
          </cell>
          <cell r="N1975">
            <v>0</v>
          </cell>
          <cell r="O1975">
            <v>0</v>
          </cell>
          <cell r="P1975" t="str">
            <v>Not Licensed</v>
          </cell>
          <cell r="Q1975">
            <v>0</v>
          </cell>
          <cell r="R1975">
            <v>0</v>
          </cell>
        </row>
        <row r="1976">
          <cell r="B1976" t="str">
            <v>433051</v>
          </cell>
          <cell r="C1976" t="str">
            <v>Payroll and Timekeeping Clerks</v>
          </cell>
          <cell r="D1976">
            <v>0</v>
          </cell>
          <cell r="E1976" t="str">
            <v>High school diploma or equivalent</v>
          </cell>
          <cell r="F1976" t="str">
            <v>HS and Below</v>
          </cell>
          <cell r="G1976">
            <v>47975</v>
          </cell>
          <cell r="H1976">
            <v>3</v>
          </cell>
          <cell r="I1976">
            <v>226</v>
          </cell>
          <cell r="J1976">
            <v>21</v>
          </cell>
          <cell r="K1976">
            <v>24</v>
          </cell>
          <cell r="L1976">
            <v>89</v>
          </cell>
          <cell r="M1976">
            <v>45</v>
          </cell>
          <cell r="N1976">
            <v>0</v>
          </cell>
          <cell r="O1976">
            <v>27</v>
          </cell>
          <cell r="P1976" t="str">
            <v>Not Licensed</v>
          </cell>
          <cell r="Q1976">
            <v>0</v>
          </cell>
          <cell r="R1976">
            <v>0</v>
          </cell>
        </row>
        <row r="1977">
          <cell r="B1977" t="str">
            <v>433061</v>
          </cell>
          <cell r="C1977" t="str">
            <v>Procurement Clerks</v>
          </cell>
          <cell r="D1977">
            <v>0</v>
          </cell>
          <cell r="E1977" t="str">
            <v>High school diploma or equivalent</v>
          </cell>
          <cell r="F1977" t="str">
            <v>HS and Below</v>
          </cell>
          <cell r="G1977">
            <v>51119</v>
          </cell>
          <cell r="H1977">
            <v>0</v>
          </cell>
          <cell r="I1977">
            <v>0</v>
          </cell>
          <cell r="J1977">
            <v>0</v>
          </cell>
          <cell r="K1977">
            <v>0</v>
          </cell>
          <cell r="L1977">
            <v>25</v>
          </cell>
          <cell r="M1977">
            <v>25</v>
          </cell>
          <cell r="N1977">
            <v>0</v>
          </cell>
          <cell r="O1977">
            <v>3</v>
          </cell>
          <cell r="P1977" t="str">
            <v>Not Licensed</v>
          </cell>
          <cell r="Q1977">
            <v>0</v>
          </cell>
          <cell r="R1977">
            <v>0</v>
          </cell>
        </row>
        <row r="1978">
          <cell r="B1978" t="str">
            <v>433071</v>
          </cell>
          <cell r="C1978" t="str">
            <v>Tellers</v>
          </cell>
          <cell r="D1978">
            <v>0</v>
          </cell>
          <cell r="E1978" t="str">
            <v>High school diploma or equivalent</v>
          </cell>
          <cell r="F1978" t="str">
            <v>HS and Below</v>
          </cell>
          <cell r="G1978">
            <v>30772</v>
          </cell>
          <cell r="H1978">
            <v>0</v>
          </cell>
          <cell r="I1978">
            <v>0</v>
          </cell>
          <cell r="J1978">
            <v>0</v>
          </cell>
          <cell r="K1978">
            <v>0</v>
          </cell>
          <cell r="L1978">
            <v>181</v>
          </cell>
          <cell r="M1978">
            <v>181</v>
          </cell>
          <cell r="N1978">
            <v>0</v>
          </cell>
          <cell r="O1978">
            <v>41</v>
          </cell>
          <cell r="P1978" t="str">
            <v>Not Licensed</v>
          </cell>
          <cell r="Q1978">
            <v>0</v>
          </cell>
          <cell r="R1978">
            <v>0</v>
          </cell>
        </row>
        <row r="1979">
          <cell r="B1979" t="str">
            <v>434011</v>
          </cell>
          <cell r="C1979" t="str">
            <v>Brokerage Clerks</v>
          </cell>
          <cell r="D1979">
            <v>0</v>
          </cell>
          <cell r="E1979" t="str">
            <v>High school diploma or equivalent</v>
          </cell>
          <cell r="F1979" t="str">
            <v>HS and Below</v>
          </cell>
          <cell r="G1979">
            <v>0</v>
          </cell>
          <cell r="H1979">
            <v>0</v>
          </cell>
          <cell r="I1979">
            <v>0</v>
          </cell>
          <cell r="J1979">
            <v>0</v>
          </cell>
          <cell r="K1979">
            <v>0</v>
          </cell>
          <cell r="L1979">
            <v>0</v>
          </cell>
          <cell r="M1979">
            <v>0</v>
          </cell>
          <cell r="N1979">
            <v>0</v>
          </cell>
          <cell r="O1979">
            <v>0</v>
          </cell>
          <cell r="P1979" t="str">
            <v>Not Licensed</v>
          </cell>
          <cell r="Q1979">
            <v>0</v>
          </cell>
          <cell r="R1979">
            <v>0</v>
          </cell>
        </row>
        <row r="1980">
          <cell r="B1980" t="str">
            <v>434021</v>
          </cell>
          <cell r="C1980" t="str">
            <v>Correspondence Clerks</v>
          </cell>
          <cell r="D1980">
            <v>0</v>
          </cell>
          <cell r="E1980" t="str">
            <v>High school diploma or equivalent</v>
          </cell>
          <cell r="F1980" t="str">
            <v>HS and Below</v>
          </cell>
          <cell r="G1980">
            <v>48128</v>
          </cell>
          <cell r="H1980">
            <v>0</v>
          </cell>
          <cell r="I1980">
            <v>0</v>
          </cell>
          <cell r="J1980">
            <v>0</v>
          </cell>
          <cell r="K1980">
            <v>0</v>
          </cell>
          <cell r="L1980">
            <v>0</v>
          </cell>
          <cell r="M1980">
            <v>0</v>
          </cell>
          <cell r="N1980">
            <v>0</v>
          </cell>
          <cell r="O1980">
            <v>0</v>
          </cell>
          <cell r="P1980" t="str">
            <v>Not Licensed</v>
          </cell>
          <cell r="Q1980">
            <v>0</v>
          </cell>
          <cell r="R1980">
            <v>0</v>
          </cell>
        </row>
        <row r="1981">
          <cell r="B1981" t="str">
            <v>434031</v>
          </cell>
          <cell r="C1981" t="str">
            <v>Court, Municipal, and License Clerks</v>
          </cell>
          <cell r="D1981">
            <v>0</v>
          </cell>
          <cell r="E1981" t="str">
            <v>High school diploma or equivalent</v>
          </cell>
          <cell r="F1981" t="str">
            <v>HS and Below</v>
          </cell>
          <cell r="G1981">
            <v>44786</v>
          </cell>
          <cell r="H1981">
            <v>2</v>
          </cell>
          <cell r="I1981">
            <v>246</v>
          </cell>
          <cell r="J1981">
            <v>23</v>
          </cell>
          <cell r="K1981">
            <v>22</v>
          </cell>
          <cell r="L1981">
            <v>5</v>
          </cell>
          <cell r="M1981">
            <v>17</v>
          </cell>
          <cell r="N1981">
            <v>0</v>
          </cell>
          <cell r="O1981">
            <v>0</v>
          </cell>
          <cell r="P1981" t="str">
            <v>Not Licensed</v>
          </cell>
          <cell r="Q1981">
            <v>0</v>
          </cell>
          <cell r="R1981">
            <v>0</v>
          </cell>
        </row>
        <row r="1982">
          <cell r="B1982" t="str">
            <v>434041</v>
          </cell>
          <cell r="C1982" t="str">
            <v>Credit Authorizers, Checkers, and Clerks</v>
          </cell>
          <cell r="D1982">
            <v>0</v>
          </cell>
          <cell r="E1982" t="str">
            <v>High school diploma or equivalent</v>
          </cell>
          <cell r="F1982" t="str">
            <v>HS and Below</v>
          </cell>
          <cell r="G1982">
            <v>43777</v>
          </cell>
          <cell r="H1982">
            <v>0</v>
          </cell>
          <cell r="I1982">
            <v>0</v>
          </cell>
          <cell r="J1982">
            <v>0</v>
          </cell>
          <cell r="K1982">
            <v>0</v>
          </cell>
          <cell r="L1982">
            <v>0</v>
          </cell>
          <cell r="M1982">
            <v>0</v>
          </cell>
          <cell r="N1982">
            <v>0</v>
          </cell>
          <cell r="O1982">
            <v>4</v>
          </cell>
          <cell r="P1982" t="str">
            <v>Not Licensed</v>
          </cell>
          <cell r="Q1982">
            <v>0</v>
          </cell>
          <cell r="R1982">
            <v>0</v>
          </cell>
        </row>
        <row r="1983">
          <cell r="B1983" t="str">
            <v>434051</v>
          </cell>
          <cell r="C1983" t="str">
            <v>Customer Service Representatives</v>
          </cell>
          <cell r="D1983">
            <v>0</v>
          </cell>
          <cell r="E1983" t="str">
            <v>High school diploma or equivalent</v>
          </cell>
          <cell r="F1983" t="str">
            <v>HS and Below</v>
          </cell>
          <cell r="G1983">
            <v>37287</v>
          </cell>
          <cell r="H1983">
            <v>4</v>
          </cell>
          <cell r="I1983">
            <v>5600</v>
          </cell>
          <cell r="J1983">
            <v>703</v>
          </cell>
          <cell r="K1983">
            <v>728</v>
          </cell>
          <cell r="L1983">
            <v>1740</v>
          </cell>
          <cell r="M1983">
            <v>1057</v>
          </cell>
          <cell r="N1983">
            <v>0</v>
          </cell>
          <cell r="O1983">
            <v>576</v>
          </cell>
          <cell r="P1983" t="str">
            <v>Not Licensed</v>
          </cell>
          <cell r="Q1983">
            <v>0</v>
          </cell>
          <cell r="R1983">
            <v>0</v>
          </cell>
        </row>
        <row r="1984">
          <cell r="B1984" t="str">
            <v>434061</v>
          </cell>
          <cell r="C1984" t="str">
            <v>Eligibility Interviewers, Government Programs</v>
          </cell>
          <cell r="D1984">
            <v>0</v>
          </cell>
          <cell r="E1984" t="str">
            <v>High school diploma or equivalent</v>
          </cell>
          <cell r="F1984" t="str">
            <v>HS and Below</v>
          </cell>
          <cell r="G1984">
            <v>52679</v>
          </cell>
          <cell r="H1984">
            <v>0</v>
          </cell>
          <cell r="I1984">
            <v>0</v>
          </cell>
          <cell r="J1984">
            <v>0</v>
          </cell>
          <cell r="K1984">
            <v>0</v>
          </cell>
          <cell r="L1984">
            <v>9</v>
          </cell>
          <cell r="M1984">
            <v>9</v>
          </cell>
          <cell r="N1984">
            <v>0</v>
          </cell>
          <cell r="O1984">
            <v>0</v>
          </cell>
          <cell r="P1984" t="str">
            <v>Not Licensed</v>
          </cell>
          <cell r="Q1984">
            <v>0</v>
          </cell>
          <cell r="R1984">
            <v>0</v>
          </cell>
        </row>
        <row r="1985">
          <cell r="B1985" t="str">
            <v>434071</v>
          </cell>
          <cell r="C1985" t="str">
            <v>File Clerks</v>
          </cell>
          <cell r="D1985">
            <v>0</v>
          </cell>
          <cell r="E1985" t="str">
            <v>High school diploma or equivalent</v>
          </cell>
          <cell r="F1985" t="str">
            <v>HS and Below</v>
          </cell>
          <cell r="G1985">
            <v>30977</v>
          </cell>
          <cell r="H1985">
            <v>0</v>
          </cell>
          <cell r="I1985">
            <v>0</v>
          </cell>
          <cell r="J1985">
            <v>0</v>
          </cell>
          <cell r="K1985">
            <v>0</v>
          </cell>
          <cell r="L1985">
            <v>42</v>
          </cell>
          <cell r="M1985">
            <v>42</v>
          </cell>
          <cell r="N1985">
            <v>0</v>
          </cell>
          <cell r="O1985">
            <v>6</v>
          </cell>
          <cell r="P1985" t="str">
            <v>Not Licensed</v>
          </cell>
          <cell r="Q1985">
            <v>0</v>
          </cell>
          <cell r="R1985">
            <v>0</v>
          </cell>
        </row>
        <row r="1986">
          <cell r="B1986" t="str">
            <v>434081</v>
          </cell>
          <cell r="C1986" t="str">
            <v>Hotel, Motel, and Resort Desk Clerks</v>
          </cell>
          <cell r="D1986">
            <v>0</v>
          </cell>
          <cell r="E1986" t="str">
            <v>High school diploma or equivalent</v>
          </cell>
          <cell r="F1986" t="str">
            <v>HS and Below</v>
          </cell>
          <cell r="G1986">
            <v>25858</v>
          </cell>
          <cell r="H1986">
            <v>1</v>
          </cell>
          <cell r="I1986">
            <v>367</v>
          </cell>
          <cell r="J1986">
            <v>54</v>
          </cell>
          <cell r="K1986">
            <v>60</v>
          </cell>
          <cell r="L1986">
            <v>164</v>
          </cell>
          <cell r="M1986">
            <v>93</v>
          </cell>
          <cell r="N1986">
            <v>0</v>
          </cell>
          <cell r="O1986">
            <v>16</v>
          </cell>
          <cell r="P1986" t="str">
            <v>Not Licensed</v>
          </cell>
          <cell r="Q1986">
            <v>0</v>
          </cell>
          <cell r="R1986">
            <v>0</v>
          </cell>
        </row>
        <row r="1987">
          <cell r="B1987" t="str">
            <v>434111</v>
          </cell>
          <cell r="C1987" t="str">
            <v>Interviewers, Except Eligibility and Loan</v>
          </cell>
          <cell r="D1987">
            <v>0</v>
          </cell>
          <cell r="E1987" t="str">
            <v>High school diploma or equivalent</v>
          </cell>
          <cell r="F1987" t="str">
            <v>HS and Below</v>
          </cell>
          <cell r="G1987">
            <v>0</v>
          </cell>
          <cell r="H1987">
            <v>0</v>
          </cell>
          <cell r="I1987">
            <v>213</v>
          </cell>
          <cell r="J1987">
            <v>24</v>
          </cell>
          <cell r="K1987">
            <v>26</v>
          </cell>
          <cell r="L1987">
            <v>45</v>
          </cell>
          <cell r="M1987">
            <v>32</v>
          </cell>
          <cell r="N1987">
            <v>0</v>
          </cell>
          <cell r="O1987">
            <v>8</v>
          </cell>
          <cell r="P1987" t="str">
            <v>Not Licensed</v>
          </cell>
          <cell r="Q1987">
            <v>0</v>
          </cell>
          <cell r="R1987">
            <v>0</v>
          </cell>
        </row>
        <row r="1988">
          <cell r="B1988" t="str">
            <v>434121</v>
          </cell>
          <cell r="C1988" t="str">
            <v>Library Assistants, Clerical</v>
          </cell>
          <cell r="D1988">
            <v>0</v>
          </cell>
          <cell r="E1988" t="str">
            <v>High school diploma or equivalent</v>
          </cell>
          <cell r="F1988" t="str">
            <v>HS and Below</v>
          </cell>
          <cell r="G1988">
            <v>25822</v>
          </cell>
          <cell r="H1988">
            <v>1</v>
          </cell>
          <cell r="I1988">
            <v>166</v>
          </cell>
          <cell r="J1988">
            <v>24</v>
          </cell>
          <cell r="K1988">
            <v>25</v>
          </cell>
          <cell r="L1988">
            <v>41</v>
          </cell>
          <cell r="M1988">
            <v>30</v>
          </cell>
          <cell r="N1988">
            <v>0</v>
          </cell>
          <cell r="O1988">
            <v>1</v>
          </cell>
          <cell r="P1988" t="str">
            <v>Not Licensed</v>
          </cell>
          <cell r="Q1988">
            <v>0</v>
          </cell>
          <cell r="R1988">
            <v>0</v>
          </cell>
        </row>
        <row r="1989">
          <cell r="B1989" t="str">
            <v>434131</v>
          </cell>
          <cell r="C1989" t="str">
            <v>Loan Interviewers and Clerks</v>
          </cell>
          <cell r="D1989">
            <v>0</v>
          </cell>
          <cell r="E1989" t="str">
            <v>High school diploma or equivalent</v>
          </cell>
          <cell r="F1989" t="str">
            <v>HS and Below</v>
          </cell>
          <cell r="G1989">
            <v>40084</v>
          </cell>
          <cell r="H1989">
            <v>3</v>
          </cell>
          <cell r="I1989">
            <v>660</v>
          </cell>
          <cell r="J1989">
            <v>66</v>
          </cell>
          <cell r="K1989">
            <v>70</v>
          </cell>
          <cell r="L1989">
            <v>16</v>
          </cell>
          <cell r="M1989">
            <v>51</v>
          </cell>
          <cell r="N1989">
            <v>0</v>
          </cell>
          <cell r="O1989">
            <v>33</v>
          </cell>
          <cell r="P1989" t="str">
            <v>Not Licensed</v>
          </cell>
          <cell r="Q1989">
            <v>0</v>
          </cell>
          <cell r="R1989">
            <v>0</v>
          </cell>
        </row>
        <row r="1990">
          <cell r="B1990" t="str">
            <v>434141</v>
          </cell>
          <cell r="C1990" t="str">
            <v>New Accounts Clerks</v>
          </cell>
          <cell r="D1990">
            <v>0</v>
          </cell>
          <cell r="E1990" t="str">
            <v>High school diploma or equivalent</v>
          </cell>
          <cell r="F1990" t="str">
            <v>HS and Below</v>
          </cell>
          <cell r="G1990">
            <v>0</v>
          </cell>
          <cell r="H1990">
            <v>0</v>
          </cell>
          <cell r="I1990">
            <v>0</v>
          </cell>
          <cell r="J1990">
            <v>0</v>
          </cell>
          <cell r="K1990">
            <v>0</v>
          </cell>
          <cell r="L1990">
            <v>0</v>
          </cell>
          <cell r="M1990">
            <v>0</v>
          </cell>
          <cell r="N1990">
            <v>0</v>
          </cell>
          <cell r="O1990">
            <v>17</v>
          </cell>
          <cell r="P1990" t="str">
            <v>Not Licensed</v>
          </cell>
          <cell r="Q1990">
            <v>0</v>
          </cell>
          <cell r="R1990">
            <v>0</v>
          </cell>
        </row>
        <row r="1991">
          <cell r="B1991" t="str">
            <v>434151</v>
          </cell>
          <cell r="C1991" t="str">
            <v>Order Clerks</v>
          </cell>
          <cell r="D1991">
            <v>0</v>
          </cell>
          <cell r="E1991" t="str">
            <v>High school diploma or equivalent</v>
          </cell>
          <cell r="F1991" t="str">
            <v>HS and Below</v>
          </cell>
          <cell r="G1991">
            <v>36718</v>
          </cell>
          <cell r="H1991">
            <v>0</v>
          </cell>
          <cell r="I1991">
            <v>0</v>
          </cell>
          <cell r="J1991">
            <v>0</v>
          </cell>
          <cell r="K1991">
            <v>0</v>
          </cell>
          <cell r="L1991">
            <v>18</v>
          </cell>
          <cell r="M1991">
            <v>18</v>
          </cell>
          <cell r="N1991">
            <v>0</v>
          </cell>
          <cell r="O1991">
            <v>12</v>
          </cell>
          <cell r="P1991" t="str">
            <v>Not Licensed</v>
          </cell>
          <cell r="Q1991">
            <v>0</v>
          </cell>
          <cell r="R1991">
            <v>0</v>
          </cell>
        </row>
        <row r="1992">
          <cell r="B1992" t="str">
            <v>434161</v>
          </cell>
          <cell r="C1992" t="str">
            <v>Human Resources Assistants, Except Payroll and Timekeeping</v>
          </cell>
          <cell r="D1992">
            <v>0</v>
          </cell>
          <cell r="E1992" t="str">
            <v>Associate's degree</v>
          </cell>
          <cell r="F1992" t="str">
            <v>Sub-BA</v>
          </cell>
          <cell r="G1992">
            <v>41450</v>
          </cell>
          <cell r="H1992">
            <v>2</v>
          </cell>
          <cell r="I1992">
            <v>253</v>
          </cell>
          <cell r="J1992">
            <v>25</v>
          </cell>
          <cell r="K1992">
            <v>26</v>
          </cell>
          <cell r="L1992">
            <v>61</v>
          </cell>
          <cell r="M1992">
            <v>37</v>
          </cell>
          <cell r="N1992">
            <v>0</v>
          </cell>
          <cell r="O1992">
            <v>19</v>
          </cell>
          <cell r="P1992" t="str">
            <v>Not Licensed</v>
          </cell>
          <cell r="Q1992">
            <v>0</v>
          </cell>
          <cell r="R1992">
            <v>0</v>
          </cell>
        </row>
        <row r="1993">
          <cell r="B1993" t="str">
            <v>434171</v>
          </cell>
          <cell r="C1993" t="str">
            <v>Receptionists and Information Clerks</v>
          </cell>
          <cell r="D1993">
            <v>0</v>
          </cell>
          <cell r="E1993" t="str">
            <v>High school diploma or equivalent</v>
          </cell>
          <cell r="F1993" t="str">
            <v>HS and Below</v>
          </cell>
          <cell r="G1993">
            <v>29497</v>
          </cell>
          <cell r="H1993">
            <v>2</v>
          </cell>
          <cell r="I1993">
            <v>2241</v>
          </cell>
          <cell r="J1993">
            <v>285</v>
          </cell>
          <cell r="K1993">
            <v>307</v>
          </cell>
          <cell r="L1993">
            <v>240</v>
          </cell>
          <cell r="M1993">
            <v>277</v>
          </cell>
          <cell r="N1993">
            <v>0</v>
          </cell>
          <cell r="O1993">
            <v>86</v>
          </cell>
          <cell r="P1993" t="str">
            <v>Not Licensed</v>
          </cell>
          <cell r="Q1993">
            <v>0</v>
          </cell>
          <cell r="R1993">
            <v>0</v>
          </cell>
        </row>
        <row r="1994">
          <cell r="B1994" t="str">
            <v>434181</v>
          </cell>
          <cell r="C1994" t="str">
            <v>Reservation and Transportation Ticket Agents and Travel Clerks</v>
          </cell>
          <cell r="D1994">
            <v>0</v>
          </cell>
          <cell r="E1994" t="str">
            <v>High school diploma or equivalent</v>
          </cell>
          <cell r="F1994" t="str">
            <v>HS and Below</v>
          </cell>
          <cell r="G1994">
            <v>0</v>
          </cell>
          <cell r="H1994">
            <v>0</v>
          </cell>
          <cell r="I1994">
            <v>0</v>
          </cell>
          <cell r="J1994">
            <v>0</v>
          </cell>
          <cell r="K1994">
            <v>0</v>
          </cell>
          <cell r="L1994">
            <v>0</v>
          </cell>
          <cell r="M1994">
            <v>0</v>
          </cell>
          <cell r="N1994">
            <v>0</v>
          </cell>
          <cell r="O1994">
            <v>0</v>
          </cell>
          <cell r="P1994" t="str">
            <v>Not Licensed</v>
          </cell>
          <cell r="Q1994">
            <v>0</v>
          </cell>
          <cell r="R1994">
            <v>0</v>
          </cell>
        </row>
        <row r="1995">
          <cell r="B1995" t="str">
            <v>435011</v>
          </cell>
          <cell r="C1995" t="str">
            <v>Cargo and Freight Agents</v>
          </cell>
          <cell r="D1995">
            <v>0</v>
          </cell>
          <cell r="E1995" t="str">
            <v>High school diploma or equivalent</v>
          </cell>
          <cell r="F1995" t="str">
            <v>HS and Below</v>
          </cell>
          <cell r="G1995">
            <v>40808</v>
          </cell>
          <cell r="H1995">
            <v>0</v>
          </cell>
          <cell r="I1995">
            <v>0</v>
          </cell>
          <cell r="J1995">
            <v>0</v>
          </cell>
          <cell r="K1995">
            <v>0</v>
          </cell>
          <cell r="L1995">
            <v>22</v>
          </cell>
          <cell r="M1995">
            <v>22</v>
          </cell>
          <cell r="N1995">
            <v>0</v>
          </cell>
          <cell r="O1995">
            <v>7</v>
          </cell>
          <cell r="P1995" t="str">
            <v>Not Licensed</v>
          </cell>
          <cell r="Q1995">
            <v>0</v>
          </cell>
          <cell r="R1995">
            <v>0</v>
          </cell>
        </row>
        <row r="1996">
          <cell r="B1996" t="str">
            <v>435021</v>
          </cell>
          <cell r="C1996" t="str">
            <v>Couriers and Messengers</v>
          </cell>
          <cell r="D1996">
            <v>0</v>
          </cell>
          <cell r="E1996" t="str">
            <v>High school diploma or equivalent</v>
          </cell>
          <cell r="F1996" t="str">
            <v>HS and Below</v>
          </cell>
          <cell r="G1996">
            <v>25148</v>
          </cell>
          <cell r="H1996">
            <v>1</v>
          </cell>
          <cell r="I1996">
            <v>295</v>
          </cell>
          <cell r="J1996">
            <v>24</v>
          </cell>
          <cell r="K1996">
            <v>29</v>
          </cell>
          <cell r="L1996">
            <v>33</v>
          </cell>
          <cell r="M1996">
            <v>29</v>
          </cell>
          <cell r="N1996">
            <v>0</v>
          </cell>
          <cell r="O1996">
            <v>11</v>
          </cell>
          <cell r="P1996" t="str">
            <v>Not Licensed</v>
          </cell>
          <cell r="Q1996">
            <v>0</v>
          </cell>
          <cell r="R1996">
            <v>0</v>
          </cell>
        </row>
        <row r="1997">
          <cell r="B1997" t="str">
            <v>435031</v>
          </cell>
          <cell r="C1997" t="str">
            <v>Police, Fire, and Ambulance Dispatchers</v>
          </cell>
          <cell r="D1997">
            <v>0</v>
          </cell>
          <cell r="E1997" t="str">
            <v>High school diploma or equivalent</v>
          </cell>
          <cell r="F1997" t="str">
            <v>HS and Below</v>
          </cell>
          <cell r="G1997">
            <v>46956</v>
          </cell>
          <cell r="H1997">
            <v>3</v>
          </cell>
          <cell r="I1997">
            <v>430</v>
          </cell>
          <cell r="J1997">
            <v>40</v>
          </cell>
          <cell r="K1997">
            <v>39</v>
          </cell>
          <cell r="L1997">
            <v>30</v>
          </cell>
          <cell r="M1997">
            <v>36</v>
          </cell>
          <cell r="N1997">
            <v>0</v>
          </cell>
          <cell r="O1997">
            <v>13</v>
          </cell>
          <cell r="P1997" t="str">
            <v>Not Licensed</v>
          </cell>
          <cell r="Q1997">
            <v>0</v>
          </cell>
          <cell r="R1997">
            <v>0</v>
          </cell>
        </row>
        <row r="1998">
          <cell r="B1998" t="str">
            <v>435032</v>
          </cell>
          <cell r="C1998" t="str">
            <v>Dispatchers, Except Police, Fire, and Ambulance</v>
          </cell>
          <cell r="D1998">
            <v>0</v>
          </cell>
          <cell r="E1998" t="str">
            <v>High school diploma or equivalent</v>
          </cell>
          <cell r="F1998" t="str">
            <v>HS and Below</v>
          </cell>
          <cell r="G1998">
            <v>41507</v>
          </cell>
          <cell r="H1998">
            <v>3</v>
          </cell>
          <cell r="I1998">
            <v>421</v>
          </cell>
          <cell r="J1998">
            <v>35</v>
          </cell>
          <cell r="K1998">
            <v>40</v>
          </cell>
          <cell r="L1998">
            <v>33</v>
          </cell>
          <cell r="M1998">
            <v>36</v>
          </cell>
          <cell r="N1998">
            <v>0</v>
          </cell>
          <cell r="O1998">
            <v>45</v>
          </cell>
          <cell r="P1998" t="str">
            <v>Not Licensed</v>
          </cell>
          <cell r="Q1998">
            <v>0</v>
          </cell>
          <cell r="R1998">
            <v>0</v>
          </cell>
        </row>
        <row r="1999">
          <cell r="B1999" t="str">
            <v>435041</v>
          </cell>
          <cell r="C1999" t="str">
            <v>Meter Readers, Utilities</v>
          </cell>
          <cell r="D1999">
            <v>0</v>
          </cell>
          <cell r="E1999" t="str">
            <v>High school diploma or equivalent</v>
          </cell>
          <cell r="F1999" t="str">
            <v>HS and Below</v>
          </cell>
          <cell r="G1999">
            <v>47121</v>
          </cell>
          <cell r="H1999">
            <v>2</v>
          </cell>
          <cell r="I1999">
            <v>173</v>
          </cell>
          <cell r="J1999">
            <v>9</v>
          </cell>
          <cell r="K1999">
            <v>17</v>
          </cell>
          <cell r="L1999">
            <v>0</v>
          </cell>
          <cell r="M1999">
            <v>13</v>
          </cell>
          <cell r="N1999">
            <v>0</v>
          </cell>
          <cell r="O1999">
            <v>16</v>
          </cell>
          <cell r="P1999" t="str">
            <v>Not Licensed</v>
          </cell>
          <cell r="Q1999">
            <v>0</v>
          </cell>
          <cell r="R1999">
            <v>0</v>
          </cell>
        </row>
        <row r="2000">
          <cell r="B2000" t="str">
            <v>435051</v>
          </cell>
          <cell r="C2000" t="str">
            <v>Postal Service Clerks</v>
          </cell>
          <cell r="D2000">
            <v>0</v>
          </cell>
          <cell r="E2000" t="str">
            <v>High school diploma or equivalent</v>
          </cell>
          <cell r="F2000" t="str">
            <v>HS and Below</v>
          </cell>
          <cell r="G2000">
            <v>60095</v>
          </cell>
          <cell r="H2000">
            <v>3</v>
          </cell>
          <cell r="I2000">
            <v>209</v>
          </cell>
          <cell r="J2000">
            <v>17</v>
          </cell>
          <cell r="K2000">
            <v>15</v>
          </cell>
          <cell r="L2000">
            <v>25</v>
          </cell>
          <cell r="M2000">
            <v>19</v>
          </cell>
          <cell r="N2000">
            <v>0</v>
          </cell>
          <cell r="O2000">
            <v>2</v>
          </cell>
          <cell r="P2000" t="str">
            <v>Not Licensed</v>
          </cell>
          <cell r="Q2000">
            <v>0</v>
          </cell>
          <cell r="R2000">
            <v>0</v>
          </cell>
        </row>
        <row r="2001">
          <cell r="B2001" t="str">
            <v>435052</v>
          </cell>
          <cell r="C2001" t="str">
            <v>Postal Service Mail Carriers</v>
          </cell>
          <cell r="D2001">
            <v>0</v>
          </cell>
          <cell r="E2001" t="str">
            <v>High school diploma or equivalent</v>
          </cell>
          <cell r="F2001" t="str">
            <v>HS and Below</v>
          </cell>
          <cell r="G2001">
            <v>55897</v>
          </cell>
          <cell r="H2001">
            <v>3</v>
          </cell>
          <cell r="I2001">
            <v>830</v>
          </cell>
          <cell r="J2001">
            <v>51</v>
          </cell>
          <cell r="K2001">
            <v>50</v>
          </cell>
          <cell r="L2001">
            <v>0</v>
          </cell>
          <cell r="M2001">
            <v>51</v>
          </cell>
          <cell r="N2001">
            <v>0</v>
          </cell>
          <cell r="O2001">
            <v>10</v>
          </cell>
          <cell r="P2001" t="str">
            <v>Not Licensed</v>
          </cell>
          <cell r="Q2001">
            <v>0</v>
          </cell>
          <cell r="R2001">
            <v>0</v>
          </cell>
        </row>
        <row r="2002">
          <cell r="B2002" t="str">
            <v>435053</v>
          </cell>
          <cell r="C2002" t="str">
            <v>Postal Service Mail Sorters, Processors, and Processing Machine Operators</v>
          </cell>
          <cell r="D2002">
            <v>0</v>
          </cell>
          <cell r="E2002" t="str">
            <v>High school diploma or equivalent</v>
          </cell>
          <cell r="F2002" t="str">
            <v>HS and Below</v>
          </cell>
          <cell r="G2002">
            <v>0</v>
          </cell>
          <cell r="H2002">
            <v>0</v>
          </cell>
          <cell r="I2002">
            <v>363</v>
          </cell>
          <cell r="J2002">
            <v>23</v>
          </cell>
          <cell r="K2002">
            <v>22</v>
          </cell>
          <cell r="L2002">
            <v>0</v>
          </cell>
          <cell r="M2002">
            <v>23</v>
          </cell>
          <cell r="N2002">
            <v>0</v>
          </cell>
          <cell r="O2002">
            <v>5</v>
          </cell>
          <cell r="P2002" t="str">
            <v>Not Licensed</v>
          </cell>
          <cell r="Q2002">
            <v>0</v>
          </cell>
          <cell r="R2002">
            <v>0</v>
          </cell>
        </row>
        <row r="2003">
          <cell r="B2003" t="str">
            <v>435061</v>
          </cell>
          <cell r="C2003" t="str">
            <v>Production, Planning, and Expediting Clerks</v>
          </cell>
          <cell r="D2003">
            <v>0</v>
          </cell>
          <cell r="E2003" t="str">
            <v>High school diploma or equivalent</v>
          </cell>
          <cell r="F2003" t="str">
            <v>HS and Below</v>
          </cell>
          <cell r="G2003">
            <v>50476</v>
          </cell>
          <cell r="H2003">
            <v>3</v>
          </cell>
          <cell r="I2003">
            <v>606</v>
          </cell>
          <cell r="J2003">
            <v>58</v>
          </cell>
          <cell r="K2003">
            <v>65</v>
          </cell>
          <cell r="L2003">
            <v>143</v>
          </cell>
          <cell r="M2003">
            <v>89</v>
          </cell>
          <cell r="N2003">
            <v>0</v>
          </cell>
          <cell r="O2003">
            <v>59</v>
          </cell>
          <cell r="P2003" t="str">
            <v>Not Licensed</v>
          </cell>
          <cell r="Q2003">
            <v>0</v>
          </cell>
          <cell r="R2003">
            <v>0</v>
          </cell>
        </row>
        <row r="2004">
          <cell r="B2004" t="str">
            <v>435071</v>
          </cell>
          <cell r="C2004" t="str">
            <v>Shipping, Receiving, and Traffic Clerks</v>
          </cell>
          <cell r="D2004">
            <v>0</v>
          </cell>
          <cell r="E2004" t="str">
            <v>High school diploma or equivalent</v>
          </cell>
          <cell r="F2004" t="str">
            <v>HS and Below</v>
          </cell>
          <cell r="G2004">
            <v>37930</v>
          </cell>
          <cell r="H2004">
            <v>3</v>
          </cell>
          <cell r="I2004">
            <v>1999</v>
          </cell>
          <cell r="J2004">
            <v>181</v>
          </cell>
          <cell r="K2004">
            <v>205</v>
          </cell>
          <cell r="L2004">
            <v>179</v>
          </cell>
          <cell r="M2004">
            <v>188</v>
          </cell>
          <cell r="N2004">
            <v>0</v>
          </cell>
          <cell r="O2004">
            <v>163</v>
          </cell>
          <cell r="P2004" t="str">
            <v>Not Licensed</v>
          </cell>
          <cell r="Q2004">
            <v>0</v>
          </cell>
          <cell r="R2004">
            <v>0</v>
          </cell>
        </row>
        <row r="2005">
          <cell r="B2005" t="str">
            <v>435081</v>
          </cell>
          <cell r="C2005" t="str">
            <v>Stock Clerks and Order Fillers</v>
          </cell>
          <cell r="D2005">
            <v>0</v>
          </cell>
          <cell r="E2005" t="str">
            <v>No formal educational credential</v>
          </cell>
          <cell r="F2005" t="str">
            <v>HS and Below</v>
          </cell>
          <cell r="G2005">
            <v>26523</v>
          </cell>
          <cell r="H2005">
            <v>1</v>
          </cell>
          <cell r="I2005">
            <v>5024</v>
          </cell>
          <cell r="J2005">
            <v>657</v>
          </cell>
          <cell r="K2005">
            <v>665</v>
          </cell>
          <cell r="L2005">
            <v>554</v>
          </cell>
          <cell r="M2005">
            <v>625</v>
          </cell>
          <cell r="N2005">
            <v>0</v>
          </cell>
          <cell r="O2005">
            <v>181</v>
          </cell>
          <cell r="P2005" t="str">
            <v>Not Licensed</v>
          </cell>
          <cell r="Q2005">
            <v>0</v>
          </cell>
          <cell r="R2005">
            <v>0</v>
          </cell>
        </row>
        <row r="2006">
          <cell r="B2006" t="str">
            <v>435111</v>
          </cell>
          <cell r="C2006" t="str">
            <v>Weighers, Measurers, Checkers, and Samplers, Recordkeeping</v>
          </cell>
          <cell r="D2006">
            <v>0</v>
          </cell>
          <cell r="E2006" t="str">
            <v>High school diploma or equivalent</v>
          </cell>
          <cell r="F2006" t="str">
            <v>HS and Below</v>
          </cell>
          <cell r="G2006">
            <v>37973</v>
          </cell>
          <cell r="H2006">
            <v>0</v>
          </cell>
          <cell r="I2006">
            <v>0</v>
          </cell>
          <cell r="J2006">
            <v>0</v>
          </cell>
          <cell r="K2006">
            <v>0</v>
          </cell>
          <cell r="L2006">
            <v>48</v>
          </cell>
          <cell r="M2006">
            <v>48</v>
          </cell>
          <cell r="N2006">
            <v>0</v>
          </cell>
          <cell r="O2006">
            <v>4</v>
          </cell>
          <cell r="P2006" t="str">
            <v>Not Licensed</v>
          </cell>
          <cell r="Q2006">
            <v>0</v>
          </cell>
          <cell r="R2006">
            <v>0</v>
          </cell>
        </row>
        <row r="2007">
          <cell r="B2007" t="str">
            <v>436011</v>
          </cell>
          <cell r="C2007" t="str">
            <v>Executive Secretaries and Executive Administrative Assistants</v>
          </cell>
          <cell r="D2007">
            <v>0</v>
          </cell>
          <cell r="E2007" t="str">
            <v>High school diploma or equivalent</v>
          </cell>
          <cell r="F2007" t="str">
            <v>HS and Below</v>
          </cell>
          <cell r="G2007">
            <v>53851</v>
          </cell>
          <cell r="H2007">
            <v>3</v>
          </cell>
          <cell r="I2007">
            <v>2254</v>
          </cell>
          <cell r="J2007">
            <v>179</v>
          </cell>
          <cell r="K2007">
            <v>217</v>
          </cell>
          <cell r="L2007">
            <v>92</v>
          </cell>
          <cell r="M2007">
            <v>163</v>
          </cell>
          <cell r="N2007">
            <v>0</v>
          </cell>
          <cell r="O2007">
            <v>175</v>
          </cell>
          <cell r="P2007" t="str">
            <v>Not Licensed</v>
          </cell>
          <cell r="Q2007">
            <v>0</v>
          </cell>
          <cell r="R2007">
            <v>0</v>
          </cell>
        </row>
        <row r="2008">
          <cell r="B2008" t="str">
            <v>436012</v>
          </cell>
          <cell r="C2008" t="str">
            <v>Legal Secretaries</v>
          </cell>
          <cell r="D2008">
            <v>0</v>
          </cell>
          <cell r="E2008" t="str">
            <v>High school diploma or equivalent</v>
          </cell>
          <cell r="F2008" t="str">
            <v>HS and Below</v>
          </cell>
          <cell r="G2008">
            <v>0</v>
          </cell>
          <cell r="H2008">
            <v>0</v>
          </cell>
          <cell r="I2008">
            <v>301</v>
          </cell>
          <cell r="J2008">
            <v>20</v>
          </cell>
          <cell r="K2008">
            <v>30</v>
          </cell>
          <cell r="L2008">
            <v>10</v>
          </cell>
          <cell r="M2008">
            <v>20</v>
          </cell>
          <cell r="N2008">
            <v>0</v>
          </cell>
          <cell r="O2008">
            <v>16</v>
          </cell>
          <cell r="P2008" t="str">
            <v>Not Licensed</v>
          </cell>
          <cell r="Q2008">
            <v>0</v>
          </cell>
          <cell r="R2008">
            <v>0</v>
          </cell>
        </row>
        <row r="2009">
          <cell r="B2009" t="str">
            <v>436013</v>
          </cell>
          <cell r="C2009" t="str">
            <v>Medical Secretaries</v>
          </cell>
          <cell r="D2009">
            <v>0</v>
          </cell>
          <cell r="E2009" t="str">
            <v>High school diploma or equivalent</v>
          </cell>
          <cell r="F2009" t="str">
            <v>HS and Below</v>
          </cell>
          <cell r="G2009">
            <v>42133</v>
          </cell>
          <cell r="H2009">
            <v>4</v>
          </cell>
          <cell r="I2009">
            <v>3283</v>
          </cell>
          <cell r="J2009">
            <v>370</v>
          </cell>
          <cell r="K2009">
            <v>396</v>
          </cell>
          <cell r="L2009">
            <v>472</v>
          </cell>
          <cell r="M2009">
            <v>413</v>
          </cell>
          <cell r="N2009">
            <v>0</v>
          </cell>
          <cell r="O2009">
            <v>112</v>
          </cell>
          <cell r="P2009" t="str">
            <v>Not Licensed</v>
          </cell>
          <cell r="Q2009">
            <v>0</v>
          </cell>
          <cell r="R2009">
            <v>0</v>
          </cell>
        </row>
        <row r="2010">
          <cell r="B2010" t="str">
            <v>436014</v>
          </cell>
          <cell r="C2010" t="str">
            <v>Secretaries and Administrative Assistants, Except Legal, Medical, and Executive</v>
          </cell>
          <cell r="D2010">
            <v>0</v>
          </cell>
          <cell r="E2010" t="str">
            <v>High school diploma or equivalent</v>
          </cell>
          <cell r="F2010" t="str">
            <v>HS and Below</v>
          </cell>
          <cell r="G2010">
            <v>44428</v>
          </cell>
          <cell r="H2010">
            <v>3</v>
          </cell>
          <cell r="I2010">
            <v>4583</v>
          </cell>
          <cell r="J2010">
            <v>439</v>
          </cell>
          <cell r="K2010">
            <v>480</v>
          </cell>
          <cell r="L2010">
            <v>919</v>
          </cell>
          <cell r="M2010">
            <v>613</v>
          </cell>
          <cell r="N2010">
            <v>0</v>
          </cell>
          <cell r="O2010">
            <v>295</v>
          </cell>
          <cell r="P2010" t="str">
            <v>Not Licensed</v>
          </cell>
          <cell r="Q2010">
            <v>0</v>
          </cell>
          <cell r="R2010">
            <v>0</v>
          </cell>
        </row>
        <row r="2011">
          <cell r="B2011" t="str">
            <v>439011</v>
          </cell>
          <cell r="C2011" t="str">
            <v>Computer Operators</v>
          </cell>
          <cell r="D2011">
            <v>0</v>
          </cell>
          <cell r="E2011" t="str">
            <v>High school diploma or equivalent</v>
          </cell>
          <cell r="F2011" t="str">
            <v>HS and Below</v>
          </cell>
          <cell r="G2011">
            <v>48166</v>
          </cell>
          <cell r="H2011">
            <v>2</v>
          </cell>
          <cell r="I2011">
            <v>179</v>
          </cell>
          <cell r="J2011">
            <v>12</v>
          </cell>
          <cell r="K2011">
            <v>13</v>
          </cell>
          <cell r="L2011">
            <v>5</v>
          </cell>
          <cell r="M2011">
            <v>10</v>
          </cell>
          <cell r="N2011">
            <v>0</v>
          </cell>
          <cell r="O2011">
            <v>10</v>
          </cell>
          <cell r="P2011" t="str">
            <v>Not Licensed</v>
          </cell>
          <cell r="Q2011">
            <v>0</v>
          </cell>
          <cell r="R2011">
            <v>0</v>
          </cell>
        </row>
        <row r="2012">
          <cell r="B2012" t="str">
            <v>439021</v>
          </cell>
          <cell r="C2012" t="str">
            <v>Data Entry Keyers</v>
          </cell>
          <cell r="D2012">
            <v>0</v>
          </cell>
          <cell r="E2012" t="str">
            <v>High school diploma or equivalent</v>
          </cell>
          <cell r="F2012" t="str">
            <v>HS and Below</v>
          </cell>
          <cell r="G2012">
            <v>34834</v>
          </cell>
          <cell r="H2012">
            <v>2</v>
          </cell>
          <cell r="I2012">
            <v>135</v>
          </cell>
          <cell r="J2012">
            <v>11</v>
          </cell>
          <cell r="K2012">
            <v>14</v>
          </cell>
          <cell r="L2012">
            <v>166</v>
          </cell>
          <cell r="M2012">
            <v>64</v>
          </cell>
          <cell r="N2012">
            <v>780</v>
          </cell>
          <cell r="O2012">
            <v>37</v>
          </cell>
          <cell r="P2012" t="str">
            <v>Not Licensed</v>
          </cell>
          <cell r="Q2012">
            <v>0</v>
          </cell>
          <cell r="R2012">
            <v>0</v>
          </cell>
        </row>
        <row r="2013">
          <cell r="B2013" t="str">
            <v>439022</v>
          </cell>
          <cell r="C2013" t="str">
            <v>Word Processors and Typists</v>
          </cell>
          <cell r="D2013">
            <v>0</v>
          </cell>
          <cell r="E2013" t="str">
            <v>High school diploma or equivalent</v>
          </cell>
          <cell r="F2013" t="str">
            <v>HS and Below</v>
          </cell>
          <cell r="G2013">
            <v>42189</v>
          </cell>
          <cell r="H2013">
            <v>0</v>
          </cell>
          <cell r="I2013">
            <v>0</v>
          </cell>
          <cell r="J2013">
            <v>0</v>
          </cell>
          <cell r="K2013">
            <v>0</v>
          </cell>
          <cell r="L2013">
            <v>16</v>
          </cell>
          <cell r="M2013">
            <v>16</v>
          </cell>
          <cell r="N2013">
            <v>0</v>
          </cell>
          <cell r="O2013">
            <v>1</v>
          </cell>
          <cell r="P2013" t="str">
            <v>Not Licensed</v>
          </cell>
          <cell r="Q2013">
            <v>0</v>
          </cell>
          <cell r="R2013">
            <v>0</v>
          </cell>
        </row>
        <row r="2014">
          <cell r="B2014" t="str">
            <v>439031</v>
          </cell>
          <cell r="C2014" t="str">
            <v>Desktop Publishers</v>
          </cell>
          <cell r="D2014">
            <v>0</v>
          </cell>
          <cell r="E2014" t="str">
            <v>Associate's degree</v>
          </cell>
          <cell r="F2014" t="str">
            <v>Sub-BA</v>
          </cell>
          <cell r="G2014">
            <v>0</v>
          </cell>
          <cell r="H2014">
            <v>0</v>
          </cell>
          <cell r="I2014">
            <v>0</v>
          </cell>
          <cell r="J2014">
            <v>0</v>
          </cell>
          <cell r="K2014">
            <v>0</v>
          </cell>
          <cell r="L2014">
            <v>0</v>
          </cell>
          <cell r="M2014">
            <v>0</v>
          </cell>
          <cell r="N2014">
            <v>0</v>
          </cell>
          <cell r="O2014">
            <v>1</v>
          </cell>
          <cell r="P2014" t="str">
            <v>Not Licensed</v>
          </cell>
          <cell r="Q2014">
            <v>0</v>
          </cell>
          <cell r="R2014">
            <v>0</v>
          </cell>
        </row>
        <row r="2015">
          <cell r="B2015" t="str">
            <v>439041</v>
          </cell>
          <cell r="C2015" t="str">
            <v>Insurance Claims and Policy Processing Clerks</v>
          </cell>
          <cell r="D2015">
            <v>0</v>
          </cell>
          <cell r="E2015" t="str">
            <v>High school diploma or equivalent</v>
          </cell>
          <cell r="F2015" t="str">
            <v>HS and Below</v>
          </cell>
          <cell r="G2015">
            <v>50441</v>
          </cell>
          <cell r="H2015">
            <v>4</v>
          </cell>
          <cell r="I2015">
            <v>1384</v>
          </cell>
          <cell r="J2015">
            <v>160</v>
          </cell>
          <cell r="K2015">
            <v>140</v>
          </cell>
          <cell r="L2015">
            <v>94</v>
          </cell>
          <cell r="M2015">
            <v>131</v>
          </cell>
          <cell r="N2015">
            <v>0</v>
          </cell>
          <cell r="O2015">
            <v>23</v>
          </cell>
          <cell r="P2015" t="str">
            <v>Not Licensed</v>
          </cell>
          <cell r="Q2015">
            <v>0</v>
          </cell>
          <cell r="R2015">
            <v>0</v>
          </cell>
        </row>
        <row r="2016">
          <cell r="B2016" t="str">
            <v>439051</v>
          </cell>
          <cell r="C2016" t="str">
            <v>Mail Clerks and Mail Machine Operators, Except Postal Service</v>
          </cell>
          <cell r="D2016">
            <v>0</v>
          </cell>
          <cell r="E2016" t="str">
            <v>High school diploma or equivalent</v>
          </cell>
          <cell r="F2016" t="str">
            <v>HS and Below</v>
          </cell>
          <cell r="G2016">
            <v>0</v>
          </cell>
          <cell r="H2016">
            <v>0</v>
          </cell>
          <cell r="I2016">
            <v>0</v>
          </cell>
          <cell r="J2016">
            <v>0</v>
          </cell>
          <cell r="K2016">
            <v>0</v>
          </cell>
          <cell r="L2016">
            <v>37</v>
          </cell>
          <cell r="M2016">
            <v>37</v>
          </cell>
          <cell r="N2016">
            <v>0</v>
          </cell>
          <cell r="O2016">
            <v>7</v>
          </cell>
          <cell r="P2016" t="str">
            <v>Not Licensed</v>
          </cell>
          <cell r="Q2016">
            <v>0</v>
          </cell>
          <cell r="R2016">
            <v>0</v>
          </cell>
        </row>
        <row r="2017">
          <cell r="B2017" t="str">
            <v>439061</v>
          </cell>
          <cell r="C2017" t="str">
            <v>Office Clerks, General</v>
          </cell>
          <cell r="D2017">
            <v>0</v>
          </cell>
          <cell r="E2017" t="str">
            <v>High school diploma or equivalent</v>
          </cell>
          <cell r="F2017" t="str">
            <v>HS and Below</v>
          </cell>
          <cell r="G2017">
            <v>33842</v>
          </cell>
          <cell r="H2017">
            <v>2</v>
          </cell>
          <cell r="I2017">
            <v>6707</v>
          </cell>
          <cell r="J2017">
            <v>718</v>
          </cell>
          <cell r="K2017">
            <v>803</v>
          </cell>
          <cell r="L2017">
            <v>272</v>
          </cell>
          <cell r="M2017">
            <v>598</v>
          </cell>
          <cell r="N2017">
            <v>0</v>
          </cell>
          <cell r="O2017">
            <v>175</v>
          </cell>
          <cell r="P2017" t="str">
            <v>Not Licensed</v>
          </cell>
          <cell r="Q2017">
            <v>0</v>
          </cell>
          <cell r="R2017">
            <v>0</v>
          </cell>
        </row>
        <row r="2018">
          <cell r="B2018" t="str">
            <v>439071</v>
          </cell>
          <cell r="C2018" t="str">
            <v>Office Machine Operators, Except Computer</v>
          </cell>
          <cell r="D2018">
            <v>0</v>
          </cell>
          <cell r="E2018" t="str">
            <v>High school diploma or equivalent</v>
          </cell>
          <cell r="F2018" t="str">
            <v>HS and Below</v>
          </cell>
          <cell r="G2018">
            <v>0</v>
          </cell>
          <cell r="H2018">
            <v>0</v>
          </cell>
          <cell r="I2018">
            <v>0</v>
          </cell>
          <cell r="J2018">
            <v>0</v>
          </cell>
          <cell r="K2018">
            <v>0</v>
          </cell>
          <cell r="L2018">
            <v>0</v>
          </cell>
          <cell r="M2018">
            <v>0</v>
          </cell>
          <cell r="N2018">
            <v>0</v>
          </cell>
          <cell r="O2018">
            <v>5</v>
          </cell>
          <cell r="P2018" t="str">
            <v>Not Licensed</v>
          </cell>
          <cell r="Q2018">
            <v>0</v>
          </cell>
          <cell r="R2018">
            <v>0</v>
          </cell>
        </row>
        <row r="2019">
          <cell r="B2019" t="str">
            <v>439081</v>
          </cell>
          <cell r="C2019" t="str">
            <v>Proofreaders and Copy Markers</v>
          </cell>
          <cell r="D2019">
            <v>0</v>
          </cell>
          <cell r="E2019" t="str">
            <v>Bachelor's degree</v>
          </cell>
          <cell r="F2019" t="str">
            <v>BA+</v>
          </cell>
          <cell r="G2019">
            <v>0</v>
          </cell>
          <cell r="H2019">
            <v>0</v>
          </cell>
          <cell r="I2019">
            <v>0</v>
          </cell>
          <cell r="J2019">
            <v>0</v>
          </cell>
          <cell r="K2019">
            <v>0</v>
          </cell>
          <cell r="L2019">
            <v>0</v>
          </cell>
          <cell r="M2019">
            <v>0</v>
          </cell>
          <cell r="N2019">
            <v>0</v>
          </cell>
          <cell r="O2019">
            <v>0</v>
          </cell>
          <cell r="P2019" t="str">
            <v>Not Licensed</v>
          </cell>
          <cell r="Q2019">
            <v>0</v>
          </cell>
          <cell r="R2019">
            <v>0</v>
          </cell>
        </row>
        <row r="2020">
          <cell r="B2020" t="str">
            <v>439111</v>
          </cell>
          <cell r="C2020" t="str">
            <v>Statistical Assistants</v>
          </cell>
          <cell r="D2020">
            <v>0</v>
          </cell>
          <cell r="E2020" t="str">
            <v>Bachelor's degree</v>
          </cell>
          <cell r="F2020" t="str">
            <v>BA+</v>
          </cell>
          <cell r="G2020">
            <v>0</v>
          </cell>
          <cell r="H2020">
            <v>0</v>
          </cell>
          <cell r="I2020">
            <v>0</v>
          </cell>
          <cell r="J2020">
            <v>0</v>
          </cell>
          <cell r="K2020">
            <v>0</v>
          </cell>
          <cell r="L2020">
            <v>0</v>
          </cell>
          <cell r="M2020">
            <v>0</v>
          </cell>
          <cell r="N2020">
            <v>0</v>
          </cell>
          <cell r="O2020">
            <v>0</v>
          </cell>
          <cell r="P2020" t="str">
            <v>Not Licensed</v>
          </cell>
          <cell r="Q2020">
            <v>0</v>
          </cell>
          <cell r="R2020">
            <v>0</v>
          </cell>
        </row>
        <row r="2021">
          <cell r="B2021" t="str">
            <v>451011</v>
          </cell>
          <cell r="C2021" t="str">
            <v>First-Line Supervisors of Farming, Fishing, and Forestry Workers</v>
          </cell>
          <cell r="D2021">
            <v>0</v>
          </cell>
          <cell r="E2021" t="str">
            <v>High school diploma or equivalent</v>
          </cell>
          <cell r="F2021" t="str">
            <v>HS and Below</v>
          </cell>
          <cell r="G2021">
            <v>50851</v>
          </cell>
          <cell r="H2021">
            <v>0</v>
          </cell>
          <cell r="I2021">
            <v>0</v>
          </cell>
          <cell r="J2021">
            <v>0</v>
          </cell>
          <cell r="K2021">
            <v>0</v>
          </cell>
          <cell r="L2021">
            <v>0</v>
          </cell>
          <cell r="M2021">
            <v>0</v>
          </cell>
          <cell r="N2021">
            <v>0</v>
          </cell>
          <cell r="O2021">
            <v>13</v>
          </cell>
          <cell r="P2021" t="str">
            <v>Not Licensed</v>
          </cell>
          <cell r="Q2021">
            <v>0</v>
          </cell>
          <cell r="R2021">
            <v>0</v>
          </cell>
        </row>
        <row r="2022">
          <cell r="B2022" t="str">
            <v>452011</v>
          </cell>
          <cell r="C2022" t="str">
            <v>Agricultural Inspectors</v>
          </cell>
          <cell r="D2022">
            <v>0</v>
          </cell>
          <cell r="E2022">
            <v>0</v>
          </cell>
          <cell r="F2022">
            <v>0</v>
          </cell>
          <cell r="G2022">
            <v>0</v>
          </cell>
          <cell r="H2022">
            <v>0</v>
          </cell>
          <cell r="I2022">
            <v>0</v>
          </cell>
          <cell r="J2022">
            <v>0</v>
          </cell>
          <cell r="K2022">
            <v>0</v>
          </cell>
          <cell r="L2022">
            <v>0</v>
          </cell>
          <cell r="M2022">
            <v>0</v>
          </cell>
          <cell r="N2022">
            <v>0</v>
          </cell>
          <cell r="O2022">
            <v>0</v>
          </cell>
          <cell r="P2022" t="str">
            <v>Not Licensed</v>
          </cell>
          <cell r="Q2022">
            <v>0</v>
          </cell>
          <cell r="R2022">
            <v>0</v>
          </cell>
        </row>
        <row r="2023">
          <cell r="B2023" t="str">
            <v>452021</v>
          </cell>
          <cell r="C2023" t="str">
            <v>Animal Breeders</v>
          </cell>
          <cell r="D2023">
            <v>0</v>
          </cell>
          <cell r="E2023">
            <v>0</v>
          </cell>
          <cell r="F2023">
            <v>0</v>
          </cell>
          <cell r="G2023">
            <v>0</v>
          </cell>
          <cell r="H2023">
            <v>0</v>
          </cell>
          <cell r="I2023">
            <v>0</v>
          </cell>
          <cell r="J2023">
            <v>0</v>
          </cell>
          <cell r="K2023">
            <v>0</v>
          </cell>
          <cell r="L2023">
            <v>0</v>
          </cell>
          <cell r="M2023">
            <v>0</v>
          </cell>
          <cell r="N2023">
            <v>0</v>
          </cell>
          <cell r="O2023">
            <v>0</v>
          </cell>
          <cell r="P2023" t="str">
            <v>Not Licensed</v>
          </cell>
          <cell r="Q2023">
            <v>0</v>
          </cell>
          <cell r="R2023">
            <v>0</v>
          </cell>
        </row>
        <row r="2024">
          <cell r="B2024" t="str">
            <v>452041</v>
          </cell>
          <cell r="C2024" t="str">
            <v>Graders and Sorters, Agricultural Products</v>
          </cell>
          <cell r="D2024">
            <v>0</v>
          </cell>
          <cell r="E2024" t="str">
            <v>No formal educational credential</v>
          </cell>
          <cell r="F2024" t="str">
            <v>HS and Below</v>
          </cell>
          <cell r="G2024">
            <v>0</v>
          </cell>
          <cell r="H2024">
            <v>0</v>
          </cell>
          <cell r="I2024">
            <v>0</v>
          </cell>
          <cell r="J2024">
            <v>0</v>
          </cell>
          <cell r="K2024">
            <v>0</v>
          </cell>
          <cell r="L2024">
            <v>7</v>
          </cell>
          <cell r="M2024">
            <v>7</v>
          </cell>
          <cell r="N2024">
            <v>0</v>
          </cell>
          <cell r="O2024">
            <v>1</v>
          </cell>
          <cell r="P2024" t="str">
            <v>Not Licensed</v>
          </cell>
          <cell r="Q2024">
            <v>0</v>
          </cell>
          <cell r="R2024">
            <v>0</v>
          </cell>
        </row>
        <row r="2025">
          <cell r="B2025" t="str">
            <v>452091</v>
          </cell>
          <cell r="C2025" t="str">
            <v>Agricultural Equipment Operators</v>
          </cell>
          <cell r="D2025">
            <v>0</v>
          </cell>
          <cell r="E2025" t="str">
            <v>No formal educational credential</v>
          </cell>
          <cell r="F2025" t="str">
            <v>HS and Below</v>
          </cell>
          <cell r="G2025">
            <v>0</v>
          </cell>
          <cell r="H2025">
            <v>0</v>
          </cell>
          <cell r="I2025">
            <v>0</v>
          </cell>
          <cell r="J2025">
            <v>0</v>
          </cell>
          <cell r="K2025">
            <v>0</v>
          </cell>
          <cell r="L2025">
            <v>0</v>
          </cell>
          <cell r="M2025">
            <v>0</v>
          </cell>
          <cell r="N2025">
            <v>0</v>
          </cell>
          <cell r="O2025">
            <v>2</v>
          </cell>
          <cell r="P2025" t="str">
            <v>Not Licensed</v>
          </cell>
          <cell r="Q2025">
            <v>0</v>
          </cell>
          <cell r="R2025">
            <v>0</v>
          </cell>
        </row>
        <row r="2026">
          <cell r="B2026" t="str">
            <v>452092</v>
          </cell>
          <cell r="C2026" t="str">
            <v>Farmworkers and Laborers, Crop, Nursery, and Greenhouse</v>
          </cell>
          <cell r="D2026">
            <v>0</v>
          </cell>
          <cell r="E2026" t="str">
            <v>No formal educational credential</v>
          </cell>
          <cell r="F2026" t="str">
            <v>HS and Below</v>
          </cell>
          <cell r="G2026">
            <v>30813</v>
          </cell>
          <cell r="H2026">
            <v>2</v>
          </cell>
          <cell r="I2026">
            <v>436</v>
          </cell>
          <cell r="J2026">
            <v>63</v>
          </cell>
          <cell r="K2026">
            <v>71</v>
          </cell>
          <cell r="L2026">
            <v>21</v>
          </cell>
          <cell r="M2026">
            <v>52</v>
          </cell>
          <cell r="N2026">
            <v>0</v>
          </cell>
          <cell r="O2026">
            <v>82</v>
          </cell>
          <cell r="P2026" t="str">
            <v>Not Licensed</v>
          </cell>
          <cell r="Q2026">
            <v>0</v>
          </cell>
          <cell r="R2026">
            <v>0</v>
          </cell>
        </row>
        <row r="2027">
          <cell r="B2027" t="str">
            <v>452093</v>
          </cell>
          <cell r="C2027" t="str">
            <v>Farmworkers, Farm, Ranch, and Aquacultural Animals</v>
          </cell>
          <cell r="D2027">
            <v>0</v>
          </cell>
          <cell r="E2027" t="str">
            <v>No formal educational credential</v>
          </cell>
          <cell r="F2027" t="str">
            <v>HS and Below</v>
          </cell>
          <cell r="G2027">
            <v>25572</v>
          </cell>
          <cell r="H2027">
            <v>0</v>
          </cell>
          <cell r="I2027">
            <v>0</v>
          </cell>
          <cell r="J2027">
            <v>0</v>
          </cell>
          <cell r="K2027">
            <v>0</v>
          </cell>
          <cell r="L2027">
            <v>0</v>
          </cell>
          <cell r="M2027">
            <v>0</v>
          </cell>
          <cell r="N2027">
            <v>0</v>
          </cell>
          <cell r="O2027">
            <v>5</v>
          </cell>
          <cell r="P2027" t="str">
            <v>Not Licensed</v>
          </cell>
          <cell r="Q2027">
            <v>0</v>
          </cell>
          <cell r="R2027">
            <v>0</v>
          </cell>
        </row>
        <row r="2028">
          <cell r="B2028" t="str">
            <v>453011</v>
          </cell>
          <cell r="C2028" t="str">
            <v>Fishers and Related Fishing Workers</v>
          </cell>
          <cell r="D2028">
            <v>0</v>
          </cell>
          <cell r="E2028">
            <v>0</v>
          </cell>
          <cell r="F2028">
            <v>0</v>
          </cell>
          <cell r="G2028">
            <v>0</v>
          </cell>
          <cell r="H2028">
            <v>0</v>
          </cell>
          <cell r="I2028">
            <v>0</v>
          </cell>
          <cell r="J2028">
            <v>0</v>
          </cell>
          <cell r="K2028">
            <v>0</v>
          </cell>
          <cell r="L2028">
            <v>0</v>
          </cell>
          <cell r="M2028">
            <v>0</v>
          </cell>
          <cell r="N2028">
            <v>0</v>
          </cell>
          <cell r="O2028">
            <v>3</v>
          </cell>
          <cell r="P2028" t="str">
            <v>Not Licensed</v>
          </cell>
          <cell r="Q2028">
            <v>0</v>
          </cell>
          <cell r="R2028">
            <v>0</v>
          </cell>
        </row>
        <row r="2029">
          <cell r="B2029" t="str">
            <v>453021</v>
          </cell>
          <cell r="C2029" t="str">
            <v>Hunters and Trappers</v>
          </cell>
          <cell r="D2029">
            <v>0</v>
          </cell>
          <cell r="E2029">
            <v>0</v>
          </cell>
          <cell r="F2029">
            <v>0</v>
          </cell>
          <cell r="G2029">
            <v>0</v>
          </cell>
          <cell r="H2029">
            <v>0</v>
          </cell>
          <cell r="I2029">
            <v>0</v>
          </cell>
          <cell r="J2029">
            <v>0</v>
          </cell>
          <cell r="K2029">
            <v>0</v>
          </cell>
          <cell r="L2029">
            <v>0</v>
          </cell>
          <cell r="M2029">
            <v>0</v>
          </cell>
          <cell r="N2029">
            <v>0</v>
          </cell>
          <cell r="O2029">
            <v>0</v>
          </cell>
          <cell r="P2029" t="str">
            <v>Not Licensed</v>
          </cell>
          <cell r="Q2029">
            <v>0</v>
          </cell>
          <cell r="R2029">
            <v>0</v>
          </cell>
        </row>
        <row r="2030">
          <cell r="B2030" t="str">
            <v>454011</v>
          </cell>
          <cell r="C2030" t="str">
            <v>Forest and Conservation Workers</v>
          </cell>
          <cell r="D2030">
            <v>0</v>
          </cell>
          <cell r="E2030" t="str">
            <v>High school diploma or equivalent</v>
          </cell>
          <cell r="F2030" t="str">
            <v>HS and Below</v>
          </cell>
          <cell r="G2030">
            <v>0</v>
          </cell>
          <cell r="H2030">
            <v>0</v>
          </cell>
          <cell r="I2030">
            <v>0</v>
          </cell>
          <cell r="J2030">
            <v>0</v>
          </cell>
          <cell r="K2030">
            <v>0</v>
          </cell>
          <cell r="L2030">
            <v>0</v>
          </cell>
          <cell r="M2030">
            <v>0</v>
          </cell>
          <cell r="N2030">
            <v>0</v>
          </cell>
          <cell r="O2030">
            <v>4</v>
          </cell>
          <cell r="P2030" t="str">
            <v>Not Licensed</v>
          </cell>
          <cell r="Q2030">
            <v>0</v>
          </cell>
          <cell r="R2030">
            <v>0</v>
          </cell>
        </row>
        <row r="2031">
          <cell r="B2031" t="str">
            <v>454021</v>
          </cell>
          <cell r="C2031" t="str">
            <v>Fallers</v>
          </cell>
          <cell r="D2031">
            <v>0</v>
          </cell>
          <cell r="E2031" t="str">
            <v>High school diploma or equivalent</v>
          </cell>
          <cell r="F2031" t="str">
            <v>HS and Below</v>
          </cell>
          <cell r="G2031">
            <v>0</v>
          </cell>
          <cell r="H2031">
            <v>0</v>
          </cell>
          <cell r="I2031">
            <v>0</v>
          </cell>
          <cell r="J2031">
            <v>0</v>
          </cell>
          <cell r="K2031">
            <v>0</v>
          </cell>
          <cell r="L2031">
            <v>13</v>
          </cell>
          <cell r="M2031">
            <v>13</v>
          </cell>
          <cell r="N2031">
            <v>0</v>
          </cell>
          <cell r="O2031">
            <v>0</v>
          </cell>
          <cell r="P2031" t="str">
            <v>Not Licensed</v>
          </cell>
          <cell r="Q2031">
            <v>0</v>
          </cell>
          <cell r="R2031">
            <v>0</v>
          </cell>
        </row>
        <row r="2032">
          <cell r="B2032" t="str">
            <v>454022</v>
          </cell>
          <cell r="C2032" t="str">
            <v>Logging Equipment Operators</v>
          </cell>
          <cell r="D2032">
            <v>0</v>
          </cell>
          <cell r="E2032" t="str">
            <v>High school diploma or equivalent</v>
          </cell>
          <cell r="F2032" t="str">
            <v>HS and Below</v>
          </cell>
          <cell r="G2032">
            <v>0</v>
          </cell>
          <cell r="H2032">
            <v>0</v>
          </cell>
          <cell r="I2032">
            <v>0</v>
          </cell>
          <cell r="J2032">
            <v>0</v>
          </cell>
          <cell r="K2032">
            <v>0</v>
          </cell>
          <cell r="L2032">
            <v>0</v>
          </cell>
          <cell r="M2032">
            <v>0</v>
          </cell>
          <cell r="N2032">
            <v>0</v>
          </cell>
          <cell r="O2032">
            <v>5</v>
          </cell>
          <cell r="P2032" t="str">
            <v>Not Licensed</v>
          </cell>
          <cell r="Q2032">
            <v>0</v>
          </cell>
          <cell r="R2032">
            <v>0</v>
          </cell>
        </row>
        <row r="2033">
          <cell r="B2033" t="str">
            <v>454023</v>
          </cell>
          <cell r="C2033" t="str">
            <v>Log Graders and Scalers</v>
          </cell>
          <cell r="D2033">
            <v>0</v>
          </cell>
          <cell r="E2033">
            <v>0</v>
          </cell>
          <cell r="F2033">
            <v>0</v>
          </cell>
          <cell r="G2033">
            <v>0</v>
          </cell>
          <cell r="H2033">
            <v>0</v>
          </cell>
          <cell r="I2033">
            <v>0</v>
          </cell>
          <cell r="J2033">
            <v>0</v>
          </cell>
          <cell r="K2033">
            <v>0</v>
          </cell>
          <cell r="L2033">
            <v>0</v>
          </cell>
          <cell r="M2033">
            <v>0</v>
          </cell>
          <cell r="N2033">
            <v>0</v>
          </cell>
          <cell r="O2033">
            <v>0</v>
          </cell>
          <cell r="P2033" t="str">
            <v>Not Licensed</v>
          </cell>
          <cell r="Q2033">
            <v>0</v>
          </cell>
          <cell r="R2033">
            <v>0</v>
          </cell>
        </row>
        <row r="2034">
          <cell r="B2034" t="str">
            <v>471011</v>
          </cell>
          <cell r="C2034" t="str">
            <v>First-Line Supervisors of Construction Trades and Extraction Workers</v>
          </cell>
          <cell r="D2034">
            <v>0</v>
          </cell>
          <cell r="E2034" t="str">
            <v>High school diploma or equivalent</v>
          </cell>
          <cell r="F2034" t="str">
            <v>HS and Below</v>
          </cell>
          <cell r="G2034">
            <v>74522</v>
          </cell>
          <cell r="H2034">
            <v>5</v>
          </cell>
          <cell r="I2034">
            <v>1604</v>
          </cell>
          <cell r="J2034">
            <v>164</v>
          </cell>
          <cell r="K2034">
            <v>192</v>
          </cell>
          <cell r="L2034">
            <v>70</v>
          </cell>
          <cell r="M2034">
            <v>142</v>
          </cell>
          <cell r="N2034" t="str">
            <v>2,797</v>
          </cell>
          <cell r="O2034">
            <v>328</v>
          </cell>
          <cell r="P2034" t="str">
            <v>Not Licensed</v>
          </cell>
          <cell r="Q2034">
            <v>0</v>
          </cell>
          <cell r="R2034">
            <v>0</v>
          </cell>
        </row>
        <row r="2035">
          <cell r="B2035" t="str">
            <v>472011</v>
          </cell>
          <cell r="C2035" t="str">
            <v>Boilermakers</v>
          </cell>
          <cell r="D2035">
            <v>0</v>
          </cell>
          <cell r="E2035" t="str">
            <v>High school diploma or equivalent</v>
          </cell>
          <cell r="F2035" t="str">
            <v>HS and Below</v>
          </cell>
          <cell r="G2035">
            <v>49448</v>
          </cell>
          <cell r="H2035">
            <v>0</v>
          </cell>
          <cell r="I2035">
            <v>0</v>
          </cell>
          <cell r="J2035">
            <v>0</v>
          </cell>
          <cell r="K2035">
            <v>0</v>
          </cell>
          <cell r="L2035">
            <v>0</v>
          </cell>
          <cell r="M2035">
            <v>0</v>
          </cell>
          <cell r="N2035">
            <v>0</v>
          </cell>
          <cell r="O2035">
            <v>8</v>
          </cell>
          <cell r="P2035" t="str">
            <v>Not Licensed</v>
          </cell>
          <cell r="Q2035">
            <v>0</v>
          </cell>
          <cell r="R2035">
            <v>0</v>
          </cell>
        </row>
        <row r="2036">
          <cell r="B2036" t="str">
            <v>472021</v>
          </cell>
          <cell r="C2036" t="str">
            <v>Brickmasons and Blockmasons</v>
          </cell>
          <cell r="D2036">
            <v>0</v>
          </cell>
          <cell r="E2036" t="str">
            <v>High school diploma or equivalent</v>
          </cell>
          <cell r="F2036" t="str">
            <v>HS and Below</v>
          </cell>
          <cell r="G2036">
            <v>0</v>
          </cell>
          <cell r="H2036">
            <v>0</v>
          </cell>
          <cell r="I2036">
            <v>147</v>
          </cell>
          <cell r="J2036">
            <v>14</v>
          </cell>
          <cell r="K2036">
            <v>16</v>
          </cell>
          <cell r="L2036">
            <v>4</v>
          </cell>
          <cell r="M2036">
            <v>11</v>
          </cell>
          <cell r="N2036">
            <v>0</v>
          </cell>
          <cell r="O2036">
            <v>133</v>
          </cell>
          <cell r="P2036" t="str">
            <v>Not Licensed</v>
          </cell>
          <cell r="Q2036">
            <v>0</v>
          </cell>
          <cell r="R2036">
            <v>0</v>
          </cell>
        </row>
        <row r="2037">
          <cell r="B2037" t="str">
            <v>472022</v>
          </cell>
          <cell r="C2037" t="str">
            <v>Stonemasons</v>
          </cell>
          <cell r="D2037">
            <v>0</v>
          </cell>
          <cell r="E2037" t="str">
            <v>High school diploma or equivalent</v>
          </cell>
          <cell r="F2037" t="str">
            <v>HS and Below</v>
          </cell>
          <cell r="G2037">
            <v>88907</v>
          </cell>
          <cell r="H2037">
            <v>0</v>
          </cell>
          <cell r="I2037">
            <v>0</v>
          </cell>
          <cell r="J2037">
            <v>0</v>
          </cell>
          <cell r="K2037">
            <v>0</v>
          </cell>
          <cell r="L2037">
            <v>5</v>
          </cell>
          <cell r="M2037">
            <v>5</v>
          </cell>
          <cell r="N2037">
            <v>0</v>
          </cell>
          <cell r="O2037">
            <v>32</v>
          </cell>
          <cell r="P2037" t="str">
            <v>Not Licensed</v>
          </cell>
          <cell r="Q2037">
            <v>0</v>
          </cell>
          <cell r="R2037">
            <v>0</v>
          </cell>
        </row>
        <row r="2038">
          <cell r="B2038" t="str">
            <v>472031</v>
          </cell>
          <cell r="C2038" t="str">
            <v>Carpenters</v>
          </cell>
          <cell r="D2038">
            <v>0</v>
          </cell>
          <cell r="E2038" t="str">
            <v>High school diploma or equivalent</v>
          </cell>
          <cell r="F2038" t="str">
            <v>HS and Below</v>
          </cell>
          <cell r="G2038">
            <v>55971</v>
          </cell>
          <cell r="H2038">
            <v>4</v>
          </cell>
          <cell r="I2038">
            <v>3211</v>
          </cell>
          <cell r="J2038">
            <v>294</v>
          </cell>
          <cell r="K2038">
            <v>374</v>
          </cell>
          <cell r="L2038">
            <v>36</v>
          </cell>
          <cell r="M2038">
            <v>235</v>
          </cell>
          <cell r="N2038">
            <v>0</v>
          </cell>
          <cell r="O2038">
            <v>592</v>
          </cell>
          <cell r="P2038" t="str">
            <v>Not Licensed</v>
          </cell>
          <cell r="Q2038">
            <v>0</v>
          </cell>
          <cell r="R2038">
            <v>0</v>
          </cell>
        </row>
        <row r="2039">
          <cell r="B2039" t="str">
            <v>472041</v>
          </cell>
          <cell r="C2039" t="str">
            <v>Carpet Installers</v>
          </cell>
          <cell r="D2039">
            <v>0</v>
          </cell>
          <cell r="E2039" t="str">
            <v>No formal educational credential</v>
          </cell>
          <cell r="F2039" t="str">
            <v>HS and Below</v>
          </cell>
          <cell r="G2039">
            <v>0</v>
          </cell>
          <cell r="H2039">
            <v>0</v>
          </cell>
          <cell r="I2039">
            <v>0</v>
          </cell>
          <cell r="J2039">
            <v>0</v>
          </cell>
          <cell r="K2039">
            <v>0</v>
          </cell>
          <cell r="L2039">
            <v>0</v>
          </cell>
          <cell r="M2039">
            <v>0</v>
          </cell>
          <cell r="N2039">
            <v>0</v>
          </cell>
          <cell r="O2039">
            <v>10</v>
          </cell>
          <cell r="P2039" t="str">
            <v>Not Licensed</v>
          </cell>
          <cell r="Q2039">
            <v>0</v>
          </cell>
          <cell r="R2039">
            <v>0</v>
          </cell>
        </row>
        <row r="2040">
          <cell r="B2040" t="str">
            <v>472042</v>
          </cell>
          <cell r="C2040" t="str">
            <v>Floor Layers, Except Carpet, Wood, and Hard Tiles</v>
          </cell>
          <cell r="D2040">
            <v>0</v>
          </cell>
          <cell r="E2040" t="str">
            <v>No formal educational credential</v>
          </cell>
          <cell r="F2040" t="str">
            <v>HS and Below</v>
          </cell>
          <cell r="G2040">
            <v>57700</v>
          </cell>
          <cell r="H2040">
            <v>0</v>
          </cell>
          <cell r="I2040">
            <v>0</v>
          </cell>
          <cell r="J2040">
            <v>0</v>
          </cell>
          <cell r="K2040">
            <v>0</v>
          </cell>
          <cell r="L2040">
            <v>0</v>
          </cell>
          <cell r="M2040">
            <v>0</v>
          </cell>
          <cell r="N2040">
            <v>0</v>
          </cell>
          <cell r="O2040">
            <v>10</v>
          </cell>
          <cell r="P2040" t="str">
            <v>Not Licensed</v>
          </cell>
          <cell r="Q2040">
            <v>0</v>
          </cell>
          <cell r="R2040">
            <v>0</v>
          </cell>
        </row>
        <row r="2041">
          <cell r="B2041" t="str">
            <v>472043</v>
          </cell>
          <cell r="C2041" t="str">
            <v>Floor Sanders and Finishers</v>
          </cell>
          <cell r="D2041">
            <v>0</v>
          </cell>
          <cell r="E2041" t="str">
            <v>No formal educational credential</v>
          </cell>
          <cell r="F2041" t="str">
            <v>HS and Below</v>
          </cell>
          <cell r="G2041">
            <v>0</v>
          </cell>
          <cell r="H2041">
            <v>0</v>
          </cell>
          <cell r="I2041">
            <v>0</v>
          </cell>
          <cell r="J2041">
            <v>0</v>
          </cell>
          <cell r="K2041">
            <v>0</v>
          </cell>
          <cell r="L2041">
            <v>0</v>
          </cell>
          <cell r="M2041">
            <v>0</v>
          </cell>
          <cell r="N2041">
            <v>0</v>
          </cell>
          <cell r="O2041">
            <v>7</v>
          </cell>
          <cell r="P2041" t="str">
            <v>Not Licensed</v>
          </cell>
          <cell r="Q2041">
            <v>0</v>
          </cell>
          <cell r="R2041">
            <v>0</v>
          </cell>
        </row>
        <row r="2042">
          <cell r="B2042" t="str">
            <v>472044</v>
          </cell>
          <cell r="C2042" t="str">
            <v>Tile and Marble Setters</v>
          </cell>
          <cell r="D2042">
            <v>0</v>
          </cell>
          <cell r="E2042" t="str">
            <v>No formal educational credential</v>
          </cell>
          <cell r="F2042" t="str">
            <v>HS and Below</v>
          </cell>
          <cell r="G2042">
            <v>0</v>
          </cell>
          <cell r="H2042">
            <v>0</v>
          </cell>
          <cell r="I2042">
            <v>0</v>
          </cell>
          <cell r="J2042">
            <v>0</v>
          </cell>
          <cell r="K2042">
            <v>0</v>
          </cell>
          <cell r="L2042">
            <v>0</v>
          </cell>
          <cell r="M2042">
            <v>0</v>
          </cell>
          <cell r="N2042">
            <v>0</v>
          </cell>
          <cell r="O2042">
            <v>13</v>
          </cell>
          <cell r="P2042" t="str">
            <v>Not Licensed</v>
          </cell>
          <cell r="Q2042">
            <v>0</v>
          </cell>
          <cell r="R2042">
            <v>0</v>
          </cell>
        </row>
        <row r="2043">
          <cell r="B2043" t="str">
            <v>472051</v>
          </cell>
          <cell r="C2043" t="str">
            <v>Cement Masons and Concrete Finishers</v>
          </cell>
          <cell r="D2043">
            <v>0</v>
          </cell>
          <cell r="E2043" t="str">
            <v>No formal educational credential</v>
          </cell>
          <cell r="F2043" t="str">
            <v>HS and Below</v>
          </cell>
          <cell r="G2043">
            <v>46505</v>
          </cell>
          <cell r="H2043">
            <v>0</v>
          </cell>
          <cell r="I2043">
            <v>0</v>
          </cell>
          <cell r="J2043">
            <v>0</v>
          </cell>
          <cell r="K2043">
            <v>0</v>
          </cell>
          <cell r="L2043">
            <v>6</v>
          </cell>
          <cell r="M2043">
            <v>6</v>
          </cell>
          <cell r="N2043">
            <v>0</v>
          </cell>
          <cell r="O2043">
            <v>46</v>
          </cell>
          <cell r="P2043" t="str">
            <v>Not Licensed</v>
          </cell>
          <cell r="Q2043">
            <v>0</v>
          </cell>
          <cell r="R2043">
            <v>0</v>
          </cell>
        </row>
        <row r="2044">
          <cell r="B2044" t="str">
            <v>472053</v>
          </cell>
          <cell r="C2044" t="str">
            <v>Terrazzo Workers and Finishers</v>
          </cell>
          <cell r="D2044">
            <v>0</v>
          </cell>
          <cell r="E2044">
            <v>0</v>
          </cell>
          <cell r="F2044">
            <v>0</v>
          </cell>
          <cell r="G2044">
            <v>0</v>
          </cell>
          <cell r="H2044">
            <v>0</v>
          </cell>
          <cell r="I2044">
            <v>0</v>
          </cell>
          <cell r="J2044">
            <v>0</v>
          </cell>
          <cell r="K2044">
            <v>0</v>
          </cell>
          <cell r="L2044">
            <v>0</v>
          </cell>
          <cell r="M2044">
            <v>0</v>
          </cell>
          <cell r="N2044">
            <v>0</v>
          </cell>
          <cell r="O2044">
            <v>0</v>
          </cell>
          <cell r="P2044" t="str">
            <v>Not Licensed</v>
          </cell>
          <cell r="Q2044">
            <v>0</v>
          </cell>
          <cell r="R2044">
            <v>0</v>
          </cell>
        </row>
        <row r="2045">
          <cell r="B2045" t="str">
            <v>472061</v>
          </cell>
          <cell r="C2045" t="str">
            <v>Construction Laborers</v>
          </cell>
          <cell r="D2045">
            <v>0</v>
          </cell>
          <cell r="E2045" t="str">
            <v>No formal educational credential</v>
          </cell>
          <cell r="F2045" t="str">
            <v>HS and Below</v>
          </cell>
          <cell r="G2045">
            <v>45394</v>
          </cell>
          <cell r="H2045">
            <v>4</v>
          </cell>
          <cell r="I2045">
            <v>3121</v>
          </cell>
          <cell r="J2045">
            <v>334</v>
          </cell>
          <cell r="K2045">
            <v>382</v>
          </cell>
          <cell r="L2045">
            <v>152</v>
          </cell>
          <cell r="M2045">
            <v>289</v>
          </cell>
          <cell r="N2045">
            <v>0</v>
          </cell>
          <cell r="O2045" t="str">
            <v>1,222</v>
          </cell>
          <cell r="P2045" t="str">
            <v>Not Licensed</v>
          </cell>
          <cell r="Q2045">
            <v>0</v>
          </cell>
          <cell r="R2045">
            <v>0</v>
          </cell>
        </row>
        <row r="2046">
          <cell r="B2046" t="str">
            <v>472071</v>
          </cell>
          <cell r="C2046" t="str">
            <v>Paving, Surfacing, and Tamping Equipment Operators</v>
          </cell>
          <cell r="D2046">
            <v>0</v>
          </cell>
          <cell r="E2046" t="str">
            <v>High school diploma or equivalent</v>
          </cell>
          <cell r="F2046" t="str">
            <v>HS and Below</v>
          </cell>
          <cell r="G2046">
            <v>0</v>
          </cell>
          <cell r="H2046">
            <v>0</v>
          </cell>
          <cell r="I2046">
            <v>0</v>
          </cell>
          <cell r="J2046">
            <v>0</v>
          </cell>
          <cell r="K2046">
            <v>0</v>
          </cell>
          <cell r="L2046">
            <v>12</v>
          </cell>
          <cell r="M2046">
            <v>12</v>
          </cell>
          <cell r="N2046">
            <v>0</v>
          </cell>
          <cell r="O2046">
            <v>82</v>
          </cell>
          <cell r="P2046" t="str">
            <v>Not Licensed</v>
          </cell>
          <cell r="Q2046">
            <v>0</v>
          </cell>
          <cell r="R2046">
            <v>0</v>
          </cell>
        </row>
        <row r="2047">
          <cell r="B2047" t="str">
            <v>472072</v>
          </cell>
          <cell r="C2047" t="str">
            <v>Pile-Driver Operators</v>
          </cell>
          <cell r="D2047">
            <v>0</v>
          </cell>
          <cell r="E2047" t="str">
            <v>High school diploma or equivalent</v>
          </cell>
          <cell r="F2047" t="str">
            <v>HS and Below</v>
          </cell>
          <cell r="G2047">
            <v>0</v>
          </cell>
          <cell r="H2047">
            <v>0</v>
          </cell>
          <cell r="I2047">
            <v>0</v>
          </cell>
          <cell r="J2047">
            <v>0</v>
          </cell>
          <cell r="K2047">
            <v>0</v>
          </cell>
          <cell r="L2047">
            <v>0</v>
          </cell>
          <cell r="M2047">
            <v>0</v>
          </cell>
          <cell r="N2047">
            <v>0</v>
          </cell>
          <cell r="O2047">
            <v>1</v>
          </cell>
          <cell r="P2047" t="str">
            <v>Not Licensed</v>
          </cell>
          <cell r="Q2047">
            <v>0</v>
          </cell>
          <cell r="R2047">
            <v>0</v>
          </cell>
        </row>
        <row r="2048">
          <cell r="B2048" t="str">
            <v>472073</v>
          </cell>
          <cell r="C2048" t="str">
            <v>Operating Engineers and Other Construction Equipment Operators</v>
          </cell>
          <cell r="D2048">
            <v>0</v>
          </cell>
          <cell r="E2048" t="str">
            <v>High school diploma or equivalent</v>
          </cell>
          <cell r="F2048" t="str">
            <v>HS and Below</v>
          </cell>
          <cell r="G2048">
            <v>60272</v>
          </cell>
          <cell r="H2048">
            <v>4</v>
          </cell>
          <cell r="I2048">
            <v>644</v>
          </cell>
          <cell r="J2048">
            <v>75</v>
          </cell>
          <cell r="K2048">
            <v>81</v>
          </cell>
          <cell r="L2048">
            <v>16</v>
          </cell>
          <cell r="M2048">
            <v>57</v>
          </cell>
          <cell r="N2048">
            <v>0</v>
          </cell>
          <cell r="O2048">
            <v>533</v>
          </cell>
          <cell r="P2048" t="str">
            <v>Not Licensed</v>
          </cell>
          <cell r="Q2048">
            <v>0</v>
          </cell>
          <cell r="R2048">
            <v>0</v>
          </cell>
        </row>
        <row r="2049">
          <cell r="B2049" t="str">
            <v>472081</v>
          </cell>
          <cell r="C2049" t="str">
            <v>Drywall and Ceiling Tile Installers</v>
          </cell>
          <cell r="D2049">
            <v>0</v>
          </cell>
          <cell r="E2049" t="str">
            <v>No formal educational credential</v>
          </cell>
          <cell r="F2049" t="str">
            <v>HS and Below</v>
          </cell>
          <cell r="G2049">
            <v>45319</v>
          </cell>
          <cell r="H2049">
            <v>0</v>
          </cell>
          <cell r="I2049">
            <v>0</v>
          </cell>
          <cell r="J2049">
            <v>0</v>
          </cell>
          <cell r="K2049">
            <v>0</v>
          </cell>
          <cell r="L2049">
            <v>0</v>
          </cell>
          <cell r="M2049">
            <v>0</v>
          </cell>
          <cell r="N2049">
            <v>0</v>
          </cell>
          <cell r="O2049">
            <v>16</v>
          </cell>
          <cell r="P2049" t="str">
            <v>Not Licensed</v>
          </cell>
          <cell r="Q2049">
            <v>0</v>
          </cell>
          <cell r="R2049">
            <v>0</v>
          </cell>
        </row>
        <row r="2050">
          <cell r="B2050" t="str">
            <v>472082</v>
          </cell>
          <cell r="C2050" t="str">
            <v>Tapers</v>
          </cell>
          <cell r="D2050">
            <v>0</v>
          </cell>
          <cell r="E2050" t="str">
            <v>No formal educational credential</v>
          </cell>
          <cell r="F2050" t="str">
            <v>HS and Below</v>
          </cell>
          <cell r="G2050">
            <v>47916</v>
          </cell>
          <cell r="H2050">
            <v>0</v>
          </cell>
          <cell r="I2050">
            <v>0</v>
          </cell>
          <cell r="J2050">
            <v>0</v>
          </cell>
          <cell r="K2050">
            <v>0</v>
          </cell>
          <cell r="L2050">
            <v>0</v>
          </cell>
          <cell r="M2050">
            <v>0</v>
          </cell>
          <cell r="N2050">
            <v>0</v>
          </cell>
          <cell r="O2050">
            <v>17</v>
          </cell>
          <cell r="P2050" t="str">
            <v>Not Licensed</v>
          </cell>
          <cell r="Q2050">
            <v>0</v>
          </cell>
          <cell r="R2050">
            <v>0</v>
          </cell>
        </row>
        <row r="2051">
          <cell r="B2051" t="str">
            <v>472111</v>
          </cell>
          <cell r="C2051" t="str">
            <v>Electricians</v>
          </cell>
          <cell r="D2051" t="str">
            <v>Electrical Technician</v>
          </cell>
          <cell r="E2051" t="str">
            <v>High school diploma or equivalent</v>
          </cell>
          <cell r="F2051" t="str">
            <v>HS and Below</v>
          </cell>
          <cell r="G2051">
            <v>76418</v>
          </cell>
          <cell r="H2051">
            <v>5</v>
          </cell>
          <cell r="I2051">
            <v>1329</v>
          </cell>
          <cell r="J2051">
            <v>146</v>
          </cell>
          <cell r="K2051">
            <v>177</v>
          </cell>
          <cell r="L2051">
            <v>102</v>
          </cell>
          <cell r="M2051">
            <v>142</v>
          </cell>
          <cell r="N2051">
            <v>0</v>
          </cell>
          <cell r="O2051">
            <v>237</v>
          </cell>
          <cell r="P2051" t="str">
            <v>Licensed</v>
          </cell>
          <cell r="Q2051" t="str">
            <v xml:space="preserve"> 4,428</v>
          </cell>
          <cell r="R2051" t="str">
            <v xml:space="preserve"> 32,546</v>
          </cell>
        </row>
        <row r="2052">
          <cell r="B2052" t="str">
            <v>472121</v>
          </cell>
          <cell r="C2052" t="str">
            <v>Glaziers</v>
          </cell>
          <cell r="D2052">
            <v>0</v>
          </cell>
          <cell r="E2052" t="str">
            <v>High school diploma or equivalent</v>
          </cell>
          <cell r="F2052" t="str">
            <v>HS and Below</v>
          </cell>
          <cell r="G2052">
            <v>45957</v>
          </cell>
          <cell r="H2052">
            <v>0</v>
          </cell>
          <cell r="I2052">
            <v>0</v>
          </cell>
          <cell r="J2052">
            <v>0</v>
          </cell>
          <cell r="K2052">
            <v>0</v>
          </cell>
          <cell r="L2052">
            <v>5</v>
          </cell>
          <cell r="M2052">
            <v>5</v>
          </cell>
          <cell r="N2052">
            <v>0</v>
          </cell>
          <cell r="O2052">
            <v>39</v>
          </cell>
          <cell r="P2052" t="str">
            <v>Not Licensed</v>
          </cell>
          <cell r="Q2052">
            <v>0</v>
          </cell>
          <cell r="R2052">
            <v>0</v>
          </cell>
        </row>
        <row r="2053">
          <cell r="B2053" t="str">
            <v>472131</v>
          </cell>
          <cell r="C2053" t="str">
            <v>Insulation Workers, Floor, Ceiling, and Wall</v>
          </cell>
          <cell r="D2053">
            <v>0</v>
          </cell>
          <cell r="E2053" t="str">
            <v>No formal educational credential</v>
          </cell>
          <cell r="F2053" t="str">
            <v>HS and Below</v>
          </cell>
          <cell r="G2053">
            <v>0</v>
          </cell>
          <cell r="H2053">
            <v>0</v>
          </cell>
          <cell r="I2053">
            <v>0</v>
          </cell>
          <cell r="J2053">
            <v>0</v>
          </cell>
          <cell r="K2053">
            <v>0</v>
          </cell>
          <cell r="L2053">
            <v>6</v>
          </cell>
          <cell r="M2053">
            <v>6</v>
          </cell>
          <cell r="N2053">
            <v>0</v>
          </cell>
          <cell r="O2053">
            <v>20</v>
          </cell>
          <cell r="P2053" t="str">
            <v>Not Licensed</v>
          </cell>
          <cell r="Q2053">
            <v>0</v>
          </cell>
          <cell r="R2053">
            <v>0</v>
          </cell>
        </row>
        <row r="2054">
          <cell r="B2054" t="str">
            <v>472132</v>
          </cell>
          <cell r="C2054" t="str">
            <v>Insulation Workers, Mechanical</v>
          </cell>
          <cell r="D2054">
            <v>0</v>
          </cell>
          <cell r="E2054" t="str">
            <v>High school diploma or equivalent</v>
          </cell>
          <cell r="F2054" t="str">
            <v>HS and Below</v>
          </cell>
          <cell r="G2054">
            <v>0</v>
          </cell>
          <cell r="H2054">
            <v>0</v>
          </cell>
          <cell r="I2054">
            <v>0</v>
          </cell>
          <cell r="J2054">
            <v>0</v>
          </cell>
          <cell r="K2054">
            <v>0</v>
          </cell>
          <cell r="L2054">
            <v>0</v>
          </cell>
          <cell r="M2054">
            <v>0</v>
          </cell>
          <cell r="N2054">
            <v>0</v>
          </cell>
          <cell r="O2054">
            <v>6</v>
          </cell>
          <cell r="P2054" t="str">
            <v>Not Licensed</v>
          </cell>
          <cell r="Q2054">
            <v>0</v>
          </cell>
          <cell r="R2054">
            <v>0</v>
          </cell>
        </row>
        <row r="2055">
          <cell r="B2055" t="str">
            <v>472141</v>
          </cell>
          <cell r="C2055" t="str">
            <v>Painters, Construction and Maintenance</v>
          </cell>
          <cell r="D2055">
            <v>0</v>
          </cell>
          <cell r="E2055" t="str">
            <v>No formal educational credential</v>
          </cell>
          <cell r="F2055" t="str">
            <v>HS and Below</v>
          </cell>
          <cell r="G2055">
            <v>47339</v>
          </cell>
          <cell r="H2055">
            <v>3</v>
          </cell>
          <cell r="I2055">
            <v>445</v>
          </cell>
          <cell r="J2055">
            <v>36</v>
          </cell>
          <cell r="K2055">
            <v>46</v>
          </cell>
          <cell r="L2055">
            <v>34</v>
          </cell>
          <cell r="M2055">
            <v>39</v>
          </cell>
          <cell r="N2055">
            <v>0</v>
          </cell>
          <cell r="O2055">
            <v>155</v>
          </cell>
          <cell r="P2055" t="str">
            <v>Not Licensed</v>
          </cell>
          <cell r="Q2055">
            <v>0</v>
          </cell>
          <cell r="R2055">
            <v>0</v>
          </cell>
        </row>
        <row r="2056">
          <cell r="B2056" t="str">
            <v>472142</v>
          </cell>
          <cell r="C2056" t="str">
            <v>Paperhangers</v>
          </cell>
          <cell r="D2056">
            <v>0</v>
          </cell>
          <cell r="E2056" t="str">
            <v>No formal educational credential</v>
          </cell>
          <cell r="F2056" t="str">
            <v>HS and Below</v>
          </cell>
          <cell r="G2056">
            <v>0</v>
          </cell>
          <cell r="H2056">
            <v>0</v>
          </cell>
          <cell r="I2056">
            <v>0</v>
          </cell>
          <cell r="J2056">
            <v>0</v>
          </cell>
          <cell r="K2056">
            <v>0</v>
          </cell>
          <cell r="L2056">
            <v>0</v>
          </cell>
          <cell r="M2056">
            <v>0</v>
          </cell>
          <cell r="N2056">
            <v>0</v>
          </cell>
          <cell r="O2056">
            <v>2</v>
          </cell>
          <cell r="P2056" t="str">
            <v>Not Licensed</v>
          </cell>
          <cell r="Q2056">
            <v>0</v>
          </cell>
          <cell r="R2056">
            <v>0</v>
          </cell>
        </row>
        <row r="2057">
          <cell r="B2057" t="str">
            <v>472151</v>
          </cell>
          <cell r="C2057" t="str">
            <v>Pipelayers</v>
          </cell>
          <cell r="D2057">
            <v>0</v>
          </cell>
          <cell r="E2057" t="str">
            <v>No formal educational credential</v>
          </cell>
          <cell r="F2057" t="str">
            <v>HS and Below</v>
          </cell>
          <cell r="G2057">
            <v>0</v>
          </cell>
          <cell r="H2057">
            <v>0</v>
          </cell>
          <cell r="I2057">
            <v>275</v>
          </cell>
          <cell r="J2057">
            <v>33</v>
          </cell>
          <cell r="K2057">
            <v>34</v>
          </cell>
          <cell r="L2057">
            <v>0</v>
          </cell>
          <cell r="M2057">
            <v>34</v>
          </cell>
          <cell r="N2057">
            <v>0</v>
          </cell>
          <cell r="O2057">
            <v>26</v>
          </cell>
          <cell r="P2057" t="str">
            <v>Not Licensed</v>
          </cell>
          <cell r="Q2057">
            <v>0</v>
          </cell>
          <cell r="R2057">
            <v>0</v>
          </cell>
        </row>
        <row r="2058">
          <cell r="B2058" t="str">
            <v>472152</v>
          </cell>
          <cell r="C2058" t="str">
            <v>Plumbers, Pipefitters, and Steamfitters</v>
          </cell>
          <cell r="D2058">
            <v>0</v>
          </cell>
          <cell r="E2058" t="str">
            <v>High school diploma or equivalent</v>
          </cell>
          <cell r="F2058" t="str">
            <v>HS and Below</v>
          </cell>
          <cell r="G2058">
            <v>62932</v>
          </cell>
          <cell r="H2058">
            <v>4</v>
          </cell>
          <cell r="I2058">
            <v>1109</v>
          </cell>
          <cell r="J2058">
            <v>125</v>
          </cell>
          <cell r="K2058">
            <v>145</v>
          </cell>
          <cell r="L2058">
            <v>52</v>
          </cell>
          <cell r="M2058">
            <v>107</v>
          </cell>
          <cell r="N2058">
            <v>0</v>
          </cell>
          <cell r="O2058">
            <v>198</v>
          </cell>
          <cell r="P2058" t="str">
            <v>Licensed</v>
          </cell>
          <cell r="Q2058" t="str">
            <v xml:space="preserve"> 2,268</v>
          </cell>
          <cell r="R2058" t="str">
            <v xml:space="preserve"> 17,394</v>
          </cell>
        </row>
        <row r="2059">
          <cell r="B2059" t="str">
            <v>472161</v>
          </cell>
          <cell r="C2059" t="str">
            <v>Plasterers and Stucco Masons</v>
          </cell>
          <cell r="D2059">
            <v>0</v>
          </cell>
          <cell r="E2059" t="str">
            <v>No formal educational credential</v>
          </cell>
          <cell r="F2059" t="str">
            <v>HS and Below</v>
          </cell>
          <cell r="G2059">
            <v>65622</v>
          </cell>
          <cell r="H2059">
            <v>0</v>
          </cell>
          <cell r="I2059">
            <v>0</v>
          </cell>
          <cell r="J2059">
            <v>0</v>
          </cell>
          <cell r="K2059">
            <v>0</v>
          </cell>
          <cell r="L2059">
            <v>0</v>
          </cell>
          <cell r="M2059">
            <v>0</v>
          </cell>
          <cell r="N2059">
            <v>0</v>
          </cell>
          <cell r="O2059">
            <v>12</v>
          </cell>
          <cell r="P2059" t="str">
            <v>Not Licensed</v>
          </cell>
          <cell r="Q2059">
            <v>0</v>
          </cell>
          <cell r="R2059">
            <v>0</v>
          </cell>
        </row>
        <row r="2060">
          <cell r="B2060" t="str">
            <v>472171</v>
          </cell>
          <cell r="C2060" t="str">
            <v>Reinforcing Iron and Rebar Workers</v>
          </cell>
          <cell r="D2060">
            <v>0</v>
          </cell>
          <cell r="E2060" t="str">
            <v>High school diploma or equivalent</v>
          </cell>
          <cell r="F2060" t="str">
            <v>HS and Below</v>
          </cell>
          <cell r="G2060">
            <v>0</v>
          </cell>
          <cell r="H2060">
            <v>0</v>
          </cell>
          <cell r="I2060">
            <v>0</v>
          </cell>
          <cell r="J2060">
            <v>0</v>
          </cell>
          <cell r="K2060">
            <v>0</v>
          </cell>
          <cell r="L2060">
            <v>0</v>
          </cell>
          <cell r="M2060">
            <v>0</v>
          </cell>
          <cell r="N2060">
            <v>0</v>
          </cell>
          <cell r="O2060">
            <v>13</v>
          </cell>
          <cell r="P2060" t="str">
            <v>Not Licensed</v>
          </cell>
          <cell r="Q2060">
            <v>0</v>
          </cell>
          <cell r="R2060">
            <v>0</v>
          </cell>
        </row>
        <row r="2061">
          <cell r="B2061" t="str">
            <v>472181</v>
          </cell>
          <cell r="C2061" t="str">
            <v>Roofers</v>
          </cell>
          <cell r="D2061">
            <v>0</v>
          </cell>
          <cell r="E2061" t="str">
            <v>No formal educational credential</v>
          </cell>
          <cell r="F2061" t="str">
            <v>HS and Below</v>
          </cell>
          <cell r="G2061">
            <v>0</v>
          </cell>
          <cell r="H2061">
            <v>0</v>
          </cell>
          <cell r="I2061">
            <v>531</v>
          </cell>
          <cell r="J2061">
            <v>54</v>
          </cell>
          <cell r="K2061">
            <v>66</v>
          </cell>
          <cell r="L2061">
            <v>15</v>
          </cell>
          <cell r="M2061">
            <v>45</v>
          </cell>
          <cell r="N2061">
            <v>0</v>
          </cell>
          <cell r="O2061">
            <v>215</v>
          </cell>
          <cell r="P2061" t="str">
            <v>Not Licensed</v>
          </cell>
          <cell r="Q2061">
            <v>0</v>
          </cell>
          <cell r="R2061">
            <v>0</v>
          </cell>
        </row>
        <row r="2062">
          <cell r="B2062" t="str">
            <v>472211</v>
          </cell>
          <cell r="C2062" t="str">
            <v>Sheet Metal Workers</v>
          </cell>
          <cell r="D2062">
            <v>0</v>
          </cell>
          <cell r="E2062" t="str">
            <v>High school diploma or equivalent</v>
          </cell>
          <cell r="F2062" t="str">
            <v>HS and Below</v>
          </cell>
          <cell r="G2062">
            <v>0</v>
          </cell>
          <cell r="H2062">
            <v>0</v>
          </cell>
          <cell r="I2062">
            <v>197</v>
          </cell>
          <cell r="J2062">
            <v>22</v>
          </cell>
          <cell r="K2062">
            <v>24</v>
          </cell>
          <cell r="L2062">
            <v>28</v>
          </cell>
          <cell r="M2062">
            <v>25</v>
          </cell>
          <cell r="N2062">
            <v>0</v>
          </cell>
          <cell r="O2062">
            <v>64</v>
          </cell>
          <cell r="P2062" t="str">
            <v>Licensed</v>
          </cell>
          <cell r="Q2062" t="str">
            <v xml:space="preserve"> 1,169</v>
          </cell>
          <cell r="R2062" t="str">
            <v xml:space="preserve"> 9,502</v>
          </cell>
        </row>
        <row r="2063">
          <cell r="B2063" t="str">
            <v>472221</v>
          </cell>
          <cell r="C2063" t="str">
            <v>Structural Iron and Steel Workers</v>
          </cell>
          <cell r="D2063">
            <v>0</v>
          </cell>
          <cell r="E2063" t="str">
            <v>High school diploma or equivalent</v>
          </cell>
          <cell r="F2063" t="str">
            <v>HS and Below</v>
          </cell>
          <cell r="G2063">
            <v>0</v>
          </cell>
          <cell r="H2063">
            <v>0</v>
          </cell>
          <cell r="I2063">
            <v>0</v>
          </cell>
          <cell r="J2063">
            <v>0</v>
          </cell>
          <cell r="K2063">
            <v>0</v>
          </cell>
          <cell r="L2063">
            <v>0</v>
          </cell>
          <cell r="M2063">
            <v>0</v>
          </cell>
          <cell r="N2063">
            <v>0</v>
          </cell>
          <cell r="O2063">
            <v>130</v>
          </cell>
          <cell r="P2063" t="str">
            <v>Not Licensed</v>
          </cell>
          <cell r="Q2063">
            <v>0</v>
          </cell>
          <cell r="R2063">
            <v>0</v>
          </cell>
        </row>
        <row r="2064">
          <cell r="B2064" t="str">
            <v>472231</v>
          </cell>
          <cell r="C2064" t="str">
            <v>Solar Photovoltaic Installers</v>
          </cell>
          <cell r="D2064">
            <v>0</v>
          </cell>
          <cell r="E2064" t="str">
            <v>High school diploma or equivalent</v>
          </cell>
          <cell r="F2064" t="str">
            <v>HS and Below</v>
          </cell>
          <cell r="G2064">
            <v>0</v>
          </cell>
          <cell r="H2064">
            <v>0</v>
          </cell>
          <cell r="I2064">
            <v>0</v>
          </cell>
          <cell r="J2064">
            <v>0</v>
          </cell>
          <cell r="K2064">
            <v>0</v>
          </cell>
          <cell r="L2064">
            <v>7</v>
          </cell>
          <cell r="M2064">
            <v>7</v>
          </cell>
          <cell r="N2064">
            <v>0</v>
          </cell>
          <cell r="O2064">
            <v>15</v>
          </cell>
          <cell r="P2064" t="str">
            <v>Not Licensed</v>
          </cell>
          <cell r="Q2064">
            <v>0</v>
          </cell>
          <cell r="R2064">
            <v>0</v>
          </cell>
        </row>
        <row r="2065">
          <cell r="B2065" t="str">
            <v>473011</v>
          </cell>
          <cell r="C2065" t="str">
            <v>Helpers--Brickmasons, Blockmasons, Stonemasons, and Tile and Marble Setters</v>
          </cell>
          <cell r="D2065">
            <v>0</v>
          </cell>
          <cell r="E2065" t="str">
            <v>No formal educational credential</v>
          </cell>
          <cell r="F2065" t="str">
            <v>HS and Below</v>
          </cell>
          <cell r="G2065">
            <v>29301</v>
          </cell>
          <cell r="H2065">
            <v>0</v>
          </cell>
          <cell r="I2065">
            <v>0</v>
          </cell>
          <cell r="J2065">
            <v>0</v>
          </cell>
          <cell r="K2065">
            <v>0</v>
          </cell>
          <cell r="L2065">
            <v>0</v>
          </cell>
          <cell r="M2065">
            <v>0</v>
          </cell>
          <cell r="N2065">
            <v>0</v>
          </cell>
          <cell r="O2065">
            <v>24</v>
          </cell>
          <cell r="P2065" t="str">
            <v>Not Licensed</v>
          </cell>
          <cell r="Q2065">
            <v>0</v>
          </cell>
          <cell r="R2065">
            <v>0</v>
          </cell>
        </row>
        <row r="2066">
          <cell r="B2066" t="str">
            <v>473012</v>
          </cell>
          <cell r="C2066" t="str">
            <v>Helpers--Carpenters</v>
          </cell>
          <cell r="D2066" t="str">
            <v>Carpenter Assistant</v>
          </cell>
          <cell r="E2066" t="str">
            <v>No formal educational credential</v>
          </cell>
          <cell r="F2066" t="str">
            <v>HS and Below</v>
          </cell>
          <cell r="G2066">
            <v>37033</v>
          </cell>
          <cell r="H2066">
            <v>0</v>
          </cell>
          <cell r="I2066">
            <v>0</v>
          </cell>
          <cell r="J2066">
            <v>0</v>
          </cell>
          <cell r="K2066">
            <v>0</v>
          </cell>
          <cell r="L2066">
            <v>0</v>
          </cell>
          <cell r="M2066">
            <v>0</v>
          </cell>
          <cell r="N2066">
            <v>0</v>
          </cell>
          <cell r="O2066">
            <v>9</v>
          </cell>
          <cell r="P2066" t="str">
            <v>Not Licensed</v>
          </cell>
          <cell r="Q2066">
            <v>0</v>
          </cell>
          <cell r="R2066">
            <v>0</v>
          </cell>
        </row>
        <row r="2067">
          <cell r="B2067" t="str">
            <v>473013</v>
          </cell>
          <cell r="C2067" t="str">
            <v>Helpers--Electricians</v>
          </cell>
          <cell r="D2067">
            <v>0</v>
          </cell>
          <cell r="E2067" t="str">
            <v>High school diploma or equivalent</v>
          </cell>
          <cell r="F2067" t="str">
            <v>HS and Below</v>
          </cell>
          <cell r="G2067">
            <v>0</v>
          </cell>
          <cell r="H2067">
            <v>0</v>
          </cell>
          <cell r="I2067">
            <v>0</v>
          </cell>
          <cell r="J2067">
            <v>0</v>
          </cell>
          <cell r="K2067">
            <v>0</v>
          </cell>
          <cell r="L2067">
            <v>0</v>
          </cell>
          <cell r="M2067">
            <v>0</v>
          </cell>
          <cell r="N2067">
            <v>0</v>
          </cell>
          <cell r="O2067">
            <v>35</v>
          </cell>
          <cell r="P2067" t="str">
            <v>Not Licensed</v>
          </cell>
          <cell r="Q2067">
            <v>0</v>
          </cell>
          <cell r="R2067">
            <v>0</v>
          </cell>
        </row>
        <row r="2068">
          <cell r="B2068" t="str">
            <v>473014</v>
          </cell>
          <cell r="C2068" t="str">
            <v>Helpers--Painters, Paperhangers, Plasterers, and Stucco Masons</v>
          </cell>
          <cell r="D2068">
            <v>0</v>
          </cell>
          <cell r="E2068" t="str">
            <v>No formal educational credential</v>
          </cell>
          <cell r="F2068" t="str">
            <v>HS and Below</v>
          </cell>
          <cell r="G2068">
            <v>0</v>
          </cell>
          <cell r="H2068">
            <v>0</v>
          </cell>
          <cell r="I2068">
            <v>0</v>
          </cell>
          <cell r="J2068">
            <v>0</v>
          </cell>
          <cell r="K2068">
            <v>0</v>
          </cell>
          <cell r="L2068">
            <v>0</v>
          </cell>
          <cell r="M2068">
            <v>0</v>
          </cell>
          <cell r="N2068">
            <v>0</v>
          </cell>
          <cell r="O2068">
            <v>1</v>
          </cell>
          <cell r="P2068" t="str">
            <v>Not Licensed</v>
          </cell>
          <cell r="Q2068">
            <v>0</v>
          </cell>
          <cell r="R2068">
            <v>0</v>
          </cell>
        </row>
        <row r="2069">
          <cell r="B2069" t="str">
            <v>473015</v>
          </cell>
          <cell r="C2069" t="str">
            <v>Helpers--Pipelayers, Plumbers, Pipefitters, and Steamfitters</v>
          </cell>
          <cell r="D2069" t="str">
            <v>Plumber Assistant</v>
          </cell>
          <cell r="E2069" t="str">
            <v>High school diploma or equivalent</v>
          </cell>
          <cell r="F2069" t="str">
            <v>HS and Below</v>
          </cell>
          <cell r="G2069">
            <v>0</v>
          </cell>
          <cell r="H2069">
            <v>0</v>
          </cell>
          <cell r="I2069">
            <v>0</v>
          </cell>
          <cell r="J2069">
            <v>0</v>
          </cell>
          <cell r="K2069">
            <v>0</v>
          </cell>
          <cell r="L2069">
            <v>0</v>
          </cell>
          <cell r="M2069">
            <v>0</v>
          </cell>
          <cell r="N2069">
            <v>0</v>
          </cell>
          <cell r="O2069">
            <v>0</v>
          </cell>
          <cell r="P2069" t="str">
            <v>Licensed</v>
          </cell>
          <cell r="Q2069">
            <v>704</v>
          </cell>
          <cell r="R2069" t="str">
            <v xml:space="preserve"> 5,294</v>
          </cell>
        </row>
        <row r="2070">
          <cell r="B2070" t="str">
            <v>473016</v>
          </cell>
          <cell r="C2070" t="str">
            <v>Helpers--Roofers</v>
          </cell>
          <cell r="D2070">
            <v>0</v>
          </cell>
          <cell r="E2070" t="str">
            <v>No formal educational credential</v>
          </cell>
          <cell r="F2070" t="str">
            <v>HS and Below</v>
          </cell>
          <cell r="G2070">
            <v>0</v>
          </cell>
          <cell r="H2070">
            <v>0</v>
          </cell>
          <cell r="I2070">
            <v>0</v>
          </cell>
          <cell r="J2070">
            <v>0</v>
          </cell>
          <cell r="K2070">
            <v>0</v>
          </cell>
          <cell r="L2070">
            <v>0</v>
          </cell>
          <cell r="M2070">
            <v>0</v>
          </cell>
          <cell r="N2070">
            <v>0</v>
          </cell>
          <cell r="O2070">
            <v>4</v>
          </cell>
          <cell r="P2070" t="str">
            <v>Not Licensed</v>
          </cell>
          <cell r="Q2070">
            <v>0</v>
          </cell>
          <cell r="R2070">
            <v>0</v>
          </cell>
        </row>
        <row r="2071">
          <cell r="B2071" t="str">
            <v>474011</v>
          </cell>
          <cell r="C2071" t="str">
            <v>Construction and Building Inspectors</v>
          </cell>
          <cell r="D2071">
            <v>0</v>
          </cell>
          <cell r="E2071" t="str">
            <v>High school diploma or equivalent</v>
          </cell>
          <cell r="F2071" t="str">
            <v>HS and Below</v>
          </cell>
          <cell r="G2071">
            <v>61922</v>
          </cell>
          <cell r="H2071">
            <v>3</v>
          </cell>
          <cell r="I2071">
            <v>197</v>
          </cell>
          <cell r="J2071">
            <v>22</v>
          </cell>
          <cell r="K2071">
            <v>22</v>
          </cell>
          <cell r="L2071">
            <v>15</v>
          </cell>
          <cell r="M2071">
            <v>20</v>
          </cell>
          <cell r="N2071">
            <v>0</v>
          </cell>
          <cell r="O2071">
            <v>14</v>
          </cell>
          <cell r="P2071" t="str">
            <v>Licensed</v>
          </cell>
          <cell r="Q2071">
            <v>74</v>
          </cell>
          <cell r="R2071">
            <v>507</v>
          </cell>
        </row>
        <row r="2072">
          <cell r="B2072" t="str">
            <v>474021</v>
          </cell>
          <cell r="C2072" t="str">
            <v>Elevator Installers and Repairers</v>
          </cell>
          <cell r="D2072">
            <v>0</v>
          </cell>
          <cell r="E2072" t="str">
            <v>High school diploma or equivalent</v>
          </cell>
          <cell r="F2072" t="str">
            <v>HS and Below</v>
          </cell>
          <cell r="G2072">
            <v>105565</v>
          </cell>
          <cell r="H2072">
            <v>0</v>
          </cell>
          <cell r="I2072">
            <v>0</v>
          </cell>
          <cell r="J2072">
            <v>0</v>
          </cell>
          <cell r="K2072">
            <v>0</v>
          </cell>
          <cell r="L2072">
            <v>0</v>
          </cell>
          <cell r="M2072">
            <v>0</v>
          </cell>
          <cell r="N2072">
            <v>0</v>
          </cell>
          <cell r="O2072">
            <v>1</v>
          </cell>
          <cell r="P2072" t="str">
            <v>Not Licensed</v>
          </cell>
          <cell r="Q2072">
            <v>0</v>
          </cell>
          <cell r="R2072">
            <v>0</v>
          </cell>
        </row>
        <row r="2073">
          <cell r="B2073" t="str">
            <v>474031</v>
          </cell>
          <cell r="C2073" t="str">
            <v>Fence Erectors</v>
          </cell>
          <cell r="D2073">
            <v>0</v>
          </cell>
          <cell r="E2073" t="str">
            <v>No formal educational credential</v>
          </cell>
          <cell r="F2073" t="str">
            <v>HS and Below</v>
          </cell>
          <cell r="G2073">
            <v>0</v>
          </cell>
          <cell r="H2073">
            <v>0</v>
          </cell>
          <cell r="I2073">
            <v>0</v>
          </cell>
          <cell r="J2073">
            <v>0</v>
          </cell>
          <cell r="K2073">
            <v>0</v>
          </cell>
          <cell r="L2073">
            <v>6</v>
          </cell>
          <cell r="M2073">
            <v>6</v>
          </cell>
          <cell r="N2073">
            <v>0</v>
          </cell>
          <cell r="O2073">
            <v>63</v>
          </cell>
          <cell r="P2073" t="str">
            <v>Not Licensed</v>
          </cell>
          <cell r="Q2073">
            <v>0</v>
          </cell>
          <cell r="R2073">
            <v>0</v>
          </cell>
        </row>
        <row r="2074">
          <cell r="B2074" t="str">
            <v>474041</v>
          </cell>
          <cell r="C2074" t="str">
            <v>Hazardous Materials Removal Workers</v>
          </cell>
          <cell r="D2074">
            <v>0</v>
          </cell>
          <cell r="E2074" t="str">
            <v>High school diploma or equivalent</v>
          </cell>
          <cell r="F2074" t="str">
            <v>HS and Below</v>
          </cell>
          <cell r="G2074">
            <v>0</v>
          </cell>
          <cell r="H2074">
            <v>0</v>
          </cell>
          <cell r="I2074">
            <v>132</v>
          </cell>
          <cell r="J2074">
            <v>17</v>
          </cell>
          <cell r="K2074">
            <v>17</v>
          </cell>
          <cell r="L2074">
            <v>19</v>
          </cell>
          <cell r="M2074">
            <v>18</v>
          </cell>
          <cell r="N2074">
            <v>0</v>
          </cell>
          <cell r="O2074">
            <v>12</v>
          </cell>
          <cell r="P2074" t="str">
            <v>Not Licensed</v>
          </cell>
          <cell r="Q2074">
            <v>0</v>
          </cell>
          <cell r="R2074">
            <v>0</v>
          </cell>
        </row>
        <row r="2075">
          <cell r="B2075" t="str">
            <v>474051</v>
          </cell>
          <cell r="C2075" t="str">
            <v>Highway Maintenance Workers</v>
          </cell>
          <cell r="D2075">
            <v>0</v>
          </cell>
          <cell r="E2075" t="str">
            <v>High school diploma or equivalent</v>
          </cell>
          <cell r="F2075" t="str">
            <v>HS and Below</v>
          </cell>
          <cell r="G2075">
            <v>48433</v>
          </cell>
          <cell r="H2075">
            <v>3</v>
          </cell>
          <cell r="I2075">
            <v>265</v>
          </cell>
          <cell r="J2075">
            <v>27</v>
          </cell>
          <cell r="K2075">
            <v>28</v>
          </cell>
          <cell r="L2075">
            <v>0</v>
          </cell>
          <cell r="M2075">
            <v>28</v>
          </cell>
          <cell r="N2075">
            <v>0</v>
          </cell>
          <cell r="O2075">
            <v>2</v>
          </cell>
          <cell r="P2075" t="str">
            <v>Not Licensed</v>
          </cell>
          <cell r="Q2075">
            <v>0</v>
          </cell>
          <cell r="R2075">
            <v>0</v>
          </cell>
        </row>
        <row r="2076">
          <cell r="B2076" t="str">
            <v>474061</v>
          </cell>
          <cell r="C2076" t="str">
            <v>Rail-Track Laying and Maintenance Equipment Operators</v>
          </cell>
          <cell r="D2076">
            <v>0</v>
          </cell>
          <cell r="E2076" t="str">
            <v>High school diploma or equivalent</v>
          </cell>
          <cell r="F2076" t="str">
            <v>HS and Below</v>
          </cell>
          <cell r="G2076">
            <v>0</v>
          </cell>
          <cell r="H2076">
            <v>0</v>
          </cell>
          <cell r="I2076">
            <v>0</v>
          </cell>
          <cell r="J2076">
            <v>0</v>
          </cell>
          <cell r="K2076">
            <v>0</v>
          </cell>
          <cell r="L2076">
            <v>0</v>
          </cell>
          <cell r="M2076">
            <v>0</v>
          </cell>
          <cell r="N2076">
            <v>0</v>
          </cell>
          <cell r="O2076">
            <v>0</v>
          </cell>
          <cell r="P2076" t="str">
            <v>Not Licensed</v>
          </cell>
          <cell r="Q2076">
            <v>0</v>
          </cell>
          <cell r="R2076">
            <v>0</v>
          </cell>
        </row>
        <row r="2077">
          <cell r="B2077" t="str">
            <v>474071</v>
          </cell>
          <cell r="C2077" t="str">
            <v>Septic Tank Servicers and Sewer Pipe Cleaners</v>
          </cell>
          <cell r="D2077">
            <v>0</v>
          </cell>
          <cell r="E2077" t="str">
            <v>No formal educational credential</v>
          </cell>
          <cell r="F2077" t="str">
            <v>HS and Below</v>
          </cell>
          <cell r="G2077">
            <v>55586</v>
          </cell>
          <cell r="H2077">
            <v>3</v>
          </cell>
          <cell r="I2077">
            <v>127</v>
          </cell>
          <cell r="J2077">
            <v>17</v>
          </cell>
          <cell r="K2077">
            <v>18</v>
          </cell>
          <cell r="L2077">
            <v>0</v>
          </cell>
          <cell r="M2077">
            <v>18</v>
          </cell>
          <cell r="N2077">
            <v>0</v>
          </cell>
          <cell r="O2077">
            <v>10</v>
          </cell>
          <cell r="P2077" t="str">
            <v>Not Licensed</v>
          </cell>
          <cell r="Q2077">
            <v>0</v>
          </cell>
          <cell r="R2077">
            <v>0</v>
          </cell>
        </row>
        <row r="2078">
          <cell r="B2078" t="str">
            <v>474091</v>
          </cell>
          <cell r="C2078" t="str">
            <v>Segmental Pavers</v>
          </cell>
          <cell r="D2078">
            <v>0</v>
          </cell>
          <cell r="E2078">
            <v>0</v>
          </cell>
          <cell r="F2078">
            <v>0</v>
          </cell>
          <cell r="G2078">
            <v>0</v>
          </cell>
          <cell r="H2078">
            <v>0</v>
          </cell>
          <cell r="I2078">
            <v>0</v>
          </cell>
          <cell r="J2078">
            <v>0</v>
          </cell>
          <cell r="K2078">
            <v>0</v>
          </cell>
          <cell r="L2078">
            <v>0</v>
          </cell>
          <cell r="M2078">
            <v>0</v>
          </cell>
          <cell r="N2078">
            <v>0</v>
          </cell>
          <cell r="O2078">
            <v>1</v>
          </cell>
          <cell r="P2078" t="str">
            <v>Not Licensed</v>
          </cell>
          <cell r="Q2078">
            <v>0</v>
          </cell>
          <cell r="R2078">
            <v>0</v>
          </cell>
        </row>
        <row r="2079">
          <cell r="B2079" t="str">
            <v>475011</v>
          </cell>
          <cell r="C2079" t="str">
            <v>Derrick Operators, Oil and Gas</v>
          </cell>
          <cell r="D2079">
            <v>0</v>
          </cell>
          <cell r="E2079">
            <v>0</v>
          </cell>
          <cell r="F2079">
            <v>0</v>
          </cell>
          <cell r="G2079">
            <v>0</v>
          </cell>
          <cell r="H2079">
            <v>0</v>
          </cell>
          <cell r="I2079">
            <v>0</v>
          </cell>
          <cell r="J2079">
            <v>0</v>
          </cell>
          <cell r="K2079">
            <v>0</v>
          </cell>
          <cell r="L2079">
            <v>0</v>
          </cell>
          <cell r="M2079">
            <v>0</v>
          </cell>
          <cell r="N2079">
            <v>0</v>
          </cell>
          <cell r="O2079">
            <v>0</v>
          </cell>
          <cell r="P2079" t="str">
            <v>Not Licensed</v>
          </cell>
          <cell r="Q2079">
            <v>0</v>
          </cell>
          <cell r="R2079">
            <v>0</v>
          </cell>
        </row>
        <row r="2080">
          <cell r="B2080" t="str">
            <v>475012</v>
          </cell>
          <cell r="C2080" t="str">
            <v>Rotary Drill Operators, Oil and Gas</v>
          </cell>
          <cell r="D2080">
            <v>0</v>
          </cell>
          <cell r="E2080">
            <v>0</v>
          </cell>
          <cell r="F2080">
            <v>0</v>
          </cell>
          <cell r="G2080">
            <v>0</v>
          </cell>
          <cell r="H2080">
            <v>0</v>
          </cell>
          <cell r="I2080">
            <v>0</v>
          </cell>
          <cell r="J2080">
            <v>0</v>
          </cell>
          <cell r="K2080">
            <v>0</v>
          </cell>
          <cell r="L2080">
            <v>8</v>
          </cell>
          <cell r="M2080">
            <v>8</v>
          </cell>
          <cell r="N2080">
            <v>0</v>
          </cell>
          <cell r="O2080">
            <v>1</v>
          </cell>
          <cell r="P2080" t="str">
            <v>Not Licensed</v>
          </cell>
          <cell r="Q2080">
            <v>0</v>
          </cell>
          <cell r="R2080">
            <v>0</v>
          </cell>
        </row>
        <row r="2081">
          <cell r="B2081" t="str">
            <v>475013</v>
          </cell>
          <cell r="C2081" t="str">
            <v>Service Unit Operators, Oil, Gas, and Mining</v>
          </cell>
          <cell r="D2081">
            <v>0</v>
          </cell>
          <cell r="E2081">
            <v>0</v>
          </cell>
          <cell r="F2081">
            <v>0</v>
          </cell>
          <cell r="G2081">
            <v>0</v>
          </cell>
          <cell r="H2081">
            <v>0</v>
          </cell>
          <cell r="I2081">
            <v>0</v>
          </cell>
          <cell r="J2081">
            <v>0</v>
          </cell>
          <cell r="K2081">
            <v>0</v>
          </cell>
          <cell r="L2081">
            <v>0</v>
          </cell>
          <cell r="M2081">
            <v>0</v>
          </cell>
          <cell r="N2081">
            <v>0</v>
          </cell>
          <cell r="O2081">
            <v>1</v>
          </cell>
          <cell r="P2081" t="str">
            <v>Not Licensed</v>
          </cell>
          <cell r="Q2081">
            <v>0</v>
          </cell>
          <cell r="R2081">
            <v>0</v>
          </cell>
        </row>
        <row r="2082">
          <cell r="B2082" t="str">
            <v>475021</v>
          </cell>
          <cell r="C2082" t="str">
            <v>Earth Drillers, Except Oil and Gas</v>
          </cell>
          <cell r="D2082">
            <v>0</v>
          </cell>
          <cell r="E2082" t="str">
            <v>High school diploma or equivalent</v>
          </cell>
          <cell r="F2082" t="str">
            <v>HS and Below</v>
          </cell>
          <cell r="G2082">
            <v>63126</v>
          </cell>
          <cell r="H2082">
            <v>0</v>
          </cell>
          <cell r="I2082">
            <v>0</v>
          </cell>
          <cell r="J2082">
            <v>0</v>
          </cell>
          <cell r="K2082">
            <v>0</v>
          </cell>
          <cell r="L2082">
            <v>0</v>
          </cell>
          <cell r="M2082">
            <v>0</v>
          </cell>
          <cell r="N2082">
            <v>0</v>
          </cell>
          <cell r="O2082">
            <v>23</v>
          </cell>
          <cell r="P2082" t="str">
            <v>Not Licensed</v>
          </cell>
          <cell r="Q2082">
            <v>0</v>
          </cell>
          <cell r="R2082">
            <v>0</v>
          </cell>
        </row>
        <row r="2083">
          <cell r="B2083" t="str">
            <v>475031</v>
          </cell>
          <cell r="C2083" t="str">
            <v>Explosives Workers, Ordnance Handling Experts, and Blasters</v>
          </cell>
          <cell r="D2083">
            <v>0</v>
          </cell>
          <cell r="E2083" t="str">
            <v>High school diploma or equivalent</v>
          </cell>
          <cell r="F2083" t="str">
            <v>HS and Below</v>
          </cell>
          <cell r="G2083">
            <v>0</v>
          </cell>
          <cell r="H2083">
            <v>0</v>
          </cell>
          <cell r="I2083">
            <v>0</v>
          </cell>
          <cell r="J2083">
            <v>0</v>
          </cell>
          <cell r="K2083">
            <v>0</v>
          </cell>
          <cell r="L2083">
            <v>0</v>
          </cell>
          <cell r="M2083">
            <v>0</v>
          </cell>
          <cell r="N2083">
            <v>0</v>
          </cell>
          <cell r="O2083">
            <v>12</v>
          </cell>
          <cell r="P2083" t="str">
            <v>Not Licensed</v>
          </cell>
          <cell r="Q2083">
            <v>0</v>
          </cell>
          <cell r="R2083">
            <v>0</v>
          </cell>
        </row>
        <row r="2084">
          <cell r="B2084" t="str">
            <v>475041</v>
          </cell>
          <cell r="C2084" t="str">
            <v>Continuous Mining Machine Operators</v>
          </cell>
          <cell r="D2084">
            <v>0</v>
          </cell>
          <cell r="E2084">
            <v>0</v>
          </cell>
          <cell r="F2084">
            <v>0</v>
          </cell>
          <cell r="G2084">
            <v>0</v>
          </cell>
          <cell r="H2084">
            <v>0</v>
          </cell>
          <cell r="I2084">
            <v>0</v>
          </cell>
          <cell r="J2084">
            <v>0</v>
          </cell>
          <cell r="K2084">
            <v>0</v>
          </cell>
          <cell r="L2084">
            <v>0</v>
          </cell>
          <cell r="M2084">
            <v>0</v>
          </cell>
          <cell r="N2084">
            <v>0</v>
          </cell>
          <cell r="O2084">
            <v>0</v>
          </cell>
          <cell r="P2084" t="str">
            <v>Not Licensed</v>
          </cell>
          <cell r="Q2084">
            <v>0</v>
          </cell>
          <cell r="R2084">
            <v>0</v>
          </cell>
        </row>
        <row r="2085">
          <cell r="B2085" t="str">
            <v>475042</v>
          </cell>
          <cell r="C2085" t="str">
            <v>Mine Cutting and Channeling Machine Operators</v>
          </cell>
          <cell r="D2085">
            <v>0</v>
          </cell>
          <cell r="E2085">
            <v>0</v>
          </cell>
          <cell r="F2085">
            <v>0</v>
          </cell>
          <cell r="G2085">
            <v>0</v>
          </cell>
          <cell r="H2085">
            <v>0</v>
          </cell>
          <cell r="I2085">
            <v>0</v>
          </cell>
          <cell r="J2085">
            <v>0</v>
          </cell>
          <cell r="K2085">
            <v>0</v>
          </cell>
          <cell r="L2085">
            <v>0</v>
          </cell>
          <cell r="M2085">
            <v>0</v>
          </cell>
          <cell r="N2085">
            <v>0</v>
          </cell>
          <cell r="O2085">
            <v>1</v>
          </cell>
          <cell r="P2085" t="str">
            <v>Not Licensed</v>
          </cell>
          <cell r="Q2085">
            <v>0</v>
          </cell>
          <cell r="R2085">
            <v>0</v>
          </cell>
        </row>
        <row r="2086">
          <cell r="B2086" t="str">
            <v>475051</v>
          </cell>
          <cell r="C2086" t="str">
            <v>Rock Splitters, Quarry</v>
          </cell>
          <cell r="D2086">
            <v>0</v>
          </cell>
          <cell r="E2086" t="str">
            <v>No formal educational credential</v>
          </cell>
          <cell r="F2086" t="str">
            <v>HS and Below</v>
          </cell>
          <cell r="G2086">
            <v>0</v>
          </cell>
          <cell r="H2086">
            <v>0</v>
          </cell>
          <cell r="I2086">
            <v>0</v>
          </cell>
          <cell r="J2086">
            <v>0</v>
          </cell>
          <cell r="K2086">
            <v>0</v>
          </cell>
          <cell r="L2086">
            <v>0</v>
          </cell>
          <cell r="M2086">
            <v>0</v>
          </cell>
          <cell r="N2086">
            <v>0</v>
          </cell>
          <cell r="O2086">
            <v>0</v>
          </cell>
          <cell r="P2086" t="str">
            <v>Not Licensed</v>
          </cell>
          <cell r="Q2086">
            <v>0</v>
          </cell>
          <cell r="R2086">
            <v>0</v>
          </cell>
        </row>
        <row r="2087">
          <cell r="B2087" t="str">
            <v>475061</v>
          </cell>
          <cell r="C2087" t="str">
            <v>Roof Bolters, Mining</v>
          </cell>
          <cell r="D2087">
            <v>0</v>
          </cell>
          <cell r="E2087">
            <v>0</v>
          </cell>
          <cell r="F2087">
            <v>0</v>
          </cell>
          <cell r="G2087">
            <v>0</v>
          </cell>
          <cell r="H2087">
            <v>0</v>
          </cell>
          <cell r="I2087">
            <v>0</v>
          </cell>
          <cell r="J2087">
            <v>0</v>
          </cell>
          <cell r="K2087">
            <v>0</v>
          </cell>
          <cell r="L2087">
            <v>0</v>
          </cell>
          <cell r="M2087">
            <v>0</v>
          </cell>
          <cell r="N2087">
            <v>0</v>
          </cell>
          <cell r="O2087">
            <v>0</v>
          </cell>
          <cell r="P2087" t="str">
            <v>Not Licensed</v>
          </cell>
          <cell r="Q2087">
            <v>0</v>
          </cell>
          <cell r="R2087">
            <v>0</v>
          </cell>
        </row>
        <row r="2088">
          <cell r="B2088" t="str">
            <v>475071</v>
          </cell>
          <cell r="C2088" t="str">
            <v>Roustabouts, Oil and Gas</v>
          </cell>
          <cell r="D2088">
            <v>0</v>
          </cell>
          <cell r="E2088">
            <v>0</v>
          </cell>
          <cell r="F2088">
            <v>0</v>
          </cell>
          <cell r="G2088">
            <v>0</v>
          </cell>
          <cell r="H2088">
            <v>0</v>
          </cell>
          <cell r="I2088">
            <v>0</v>
          </cell>
          <cell r="J2088">
            <v>0</v>
          </cell>
          <cell r="K2088">
            <v>0</v>
          </cell>
          <cell r="L2088">
            <v>14</v>
          </cell>
          <cell r="M2088">
            <v>14</v>
          </cell>
          <cell r="N2088">
            <v>0</v>
          </cell>
          <cell r="O2088">
            <v>0</v>
          </cell>
          <cell r="P2088" t="str">
            <v>Not Licensed</v>
          </cell>
          <cell r="Q2088">
            <v>0</v>
          </cell>
          <cell r="R2088">
            <v>0</v>
          </cell>
        </row>
        <row r="2089">
          <cell r="B2089" t="str">
            <v>475081</v>
          </cell>
          <cell r="C2089" t="str">
            <v>Helpers--Extraction Workers</v>
          </cell>
          <cell r="D2089">
            <v>0</v>
          </cell>
          <cell r="E2089" t="str">
            <v>High school diploma or equivalent</v>
          </cell>
          <cell r="F2089" t="str">
            <v>HS and Below</v>
          </cell>
          <cell r="G2089">
            <v>54045</v>
          </cell>
          <cell r="H2089">
            <v>0</v>
          </cell>
          <cell r="I2089">
            <v>0</v>
          </cell>
          <cell r="J2089">
            <v>0</v>
          </cell>
          <cell r="K2089">
            <v>0</v>
          </cell>
          <cell r="L2089">
            <v>5</v>
          </cell>
          <cell r="M2089">
            <v>5</v>
          </cell>
          <cell r="N2089">
            <v>0</v>
          </cell>
          <cell r="O2089">
            <v>4</v>
          </cell>
          <cell r="P2089" t="str">
            <v>Not Licensed</v>
          </cell>
          <cell r="Q2089">
            <v>0</v>
          </cell>
          <cell r="R2089">
            <v>0</v>
          </cell>
        </row>
        <row r="2090">
          <cell r="B2090" t="str">
            <v>491011</v>
          </cell>
          <cell r="C2090" t="str">
            <v>First-Line Supervisors of Mechanics, Installers, and Repairers</v>
          </cell>
          <cell r="D2090">
            <v>0</v>
          </cell>
          <cell r="E2090" t="str">
            <v>High school diploma or equivalent</v>
          </cell>
          <cell r="F2090" t="str">
            <v>HS and Below</v>
          </cell>
          <cell r="G2090">
            <v>72803</v>
          </cell>
          <cell r="H2090">
            <v>5</v>
          </cell>
          <cell r="I2090">
            <v>1544</v>
          </cell>
          <cell r="J2090">
            <v>134</v>
          </cell>
          <cell r="K2090">
            <v>153</v>
          </cell>
          <cell r="L2090">
            <v>174</v>
          </cell>
          <cell r="M2090">
            <v>154</v>
          </cell>
          <cell r="N2090">
            <v>0</v>
          </cell>
          <cell r="O2090">
            <v>71</v>
          </cell>
          <cell r="P2090" t="str">
            <v>Not Licensed</v>
          </cell>
          <cell r="Q2090">
            <v>0</v>
          </cell>
          <cell r="R2090">
            <v>0</v>
          </cell>
        </row>
        <row r="2091">
          <cell r="B2091" t="str">
            <v>492011</v>
          </cell>
          <cell r="C2091" t="str">
            <v>Computer, Automated Teller, and Office Machine Repairers</v>
          </cell>
          <cell r="D2091">
            <v>0</v>
          </cell>
          <cell r="E2091" t="str">
            <v>Some college, no degree</v>
          </cell>
          <cell r="F2091" t="str">
            <v>Sub-BA</v>
          </cell>
          <cell r="G2091">
            <v>0</v>
          </cell>
          <cell r="H2091">
            <v>0</v>
          </cell>
          <cell r="I2091">
            <v>260</v>
          </cell>
          <cell r="J2091">
            <v>22</v>
          </cell>
          <cell r="K2091">
            <v>28</v>
          </cell>
          <cell r="L2091">
            <v>5</v>
          </cell>
          <cell r="M2091">
            <v>18</v>
          </cell>
          <cell r="N2091">
            <v>0</v>
          </cell>
          <cell r="O2091">
            <v>4</v>
          </cell>
          <cell r="P2091" t="str">
            <v>Not Licensed</v>
          </cell>
          <cell r="Q2091">
            <v>0</v>
          </cell>
          <cell r="R2091">
            <v>0</v>
          </cell>
        </row>
        <row r="2092">
          <cell r="B2092" t="str">
            <v>492021</v>
          </cell>
          <cell r="C2092" t="str">
            <v>Radio, Cellular, and Tower Equipment Installers and Repairs</v>
          </cell>
          <cell r="D2092">
            <v>0</v>
          </cell>
          <cell r="E2092" t="str">
            <v>Associate's degree</v>
          </cell>
          <cell r="F2092" t="str">
            <v>Sub-BA</v>
          </cell>
          <cell r="G2092">
            <v>54894</v>
          </cell>
          <cell r="H2092">
            <v>0</v>
          </cell>
          <cell r="I2092">
            <v>0</v>
          </cell>
          <cell r="J2092">
            <v>0</v>
          </cell>
          <cell r="K2092">
            <v>0</v>
          </cell>
          <cell r="L2092">
            <v>0</v>
          </cell>
          <cell r="M2092">
            <v>0</v>
          </cell>
          <cell r="N2092">
            <v>0</v>
          </cell>
          <cell r="O2092">
            <v>2</v>
          </cell>
          <cell r="P2092" t="str">
            <v>Not Licensed</v>
          </cell>
          <cell r="Q2092">
            <v>0</v>
          </cell>
          <cell r="R2092">
            <v>0</v>
          </cell>
        </row>
        <row r="2093">
          <cell r="B2093" t="str">
            <v>492022</v>
          </cell>
          <cell r="C2093" t="str">
            <v>Telecommunications Equipment Installers and Repairers, Except Line Installers</v>
          </cell>
          <cell r="D2093">
            <v>0</v>
          </cell>
          <cell r="E2093" t="str">
            <v>Postsecondary non-degree award</v>
          </cell>
          <cell r="F2093" t="str">
            <v>Sub-BA</v>
          </cell>
          <cell r="G2093">
            <v>0</v>
          </cell>
          <cell r="H2093">
            <v>0</v>
          </cell>
          <cell r="I2093">
            <v>271</v>
          </cell>
          <cell r="J2093">
            <v>29</v>
          </cell>
          <cell r="K2093">
            <v>28</v>
          </cell>
          <cell r="L2093">
            <v>38</v>
          </cell>
          <cell r="M2093">
            <v>32</v>
          </cell>
          <cell r="N2093">
            <v>0</v>
          </cell>
          <cell r="O2093">
            <v>45</v>
          </cell>
          <cell r="P2093" t="str">
            <v>Not Licensed</v>
          </cell>
          <cell r="Q2093">
            <v>0</v>
          </cell>
          <cell r="R2093">
            <v>0</v>
          </cell>
        </row>
        <row r="2094">
          <cell r="B2094" t="str">
            <v>492091</v>
          </cell>
          <cell r="C2094" t="str">
            <v>Avionics Technicians</v>
          </cell>
          <cell r="D2094">
            <v>0</v>
          </cell>
          <cell r="E2094" t="str">
            <v>Associate's degree</v>
          </cell>
          <cell r="F2094" t="str">
            <v>Sub-BA</v>
          </cell>
          <cell r="G2094">
            <v>0</v>
          </cell>
          <cell r="H2094">
            <v>0</v>
          </cell>
          <cell r="I2094">
            <v>0</v>
          </cell>
          <cell r="J2094">
            <v>0</v>
          </cell>
          <cell r="K2094">
            <v>0</v>
          </cell>
          <cell r="L2094">
            <v>0</v>
          </cell>
          <cell r="M2094">
            <v>0</v>
          </cell>
          <cell r="N2094">
            <v>0</v>
          </cell>
          <cell r="O2094">
            <v>2</v>
          </cell>
          <cell r="P2094" t="str">
            <v>Not Licensed</v>
          </cell>
          <cell r="Q2094">
            <v>0</v>
          </cell>
          <cell r="R2094">
            <v>0</v>
          </cell>
        </row>
        <row r="2095">
          <cell r="B2095" t="str">
            <v>492092</v>
          </cell>
          <cell r="C2095" t="str">
            <v>Electric Motor, Power Tool, and Related Repairers</v>
          </cell>
          <cell r="D2095">
            <v>0</v>
          </cell>
          <cell r="E2095" t="str">
            <v>Postsecondary non-degree award</v>
          </cell>
          <cell r="F2095" t="str">
            <v>Sub-BA</v>
          </cell>
          <cell r="G2095">
            <v>0</v>
          </cell>
          <cell r="H2095">
            <v>0</v>
          </cell>
          <cell r="I2095">
            <v>118</v>
          </cell>
          <cell r="J2095">
            <v>9</v>
          </cell>
          <cell r="K2095">
            <v>13</v>
          </cell>
          <cell r="L2095">
            <v>0</v>
          </cell>
          <cell r="M2095">
            <v>11</v>
          </cell>
          <cell r="N2095">
            <v>0</v>
          </cell>
          <cell r="O2095">
            <v>0</v>
          </cell>
          <cell r="P2095" t="str">
            <v>Not Licensed</v>
          </cell>
          <cell r="Q2095">
            <v>0</v>
          </cell>
          <cell r="R2095">
            <v>0</v>
          </cell>
        </row>
        <row r="2096">
          <cell r="B2096" t="str">
            <v>492093</v>
          </cell>
          <cell r="C2096" t="str">
            <v>Electrical and Electronics Installers and Repairers, Transportation Equipment</v>
          </cell>
          <cell r="D2096">
            <v>0</v>
          </cell>
          <cell r="E2096" t="str">
            <v>Postsecondary non-degree award</v>
          </cell>
          <cell r="F2096" t="str">
            <v>Sub-BA</v>
          </cell>
          <cell r="G2096">
            <v>0</v>
          </cell>
          <cell r="H2096">
            <v>0</v>
          </cell>
          <cell r="I2096">
            <v>0</v>
          </cell>
          <cell r="J2096">
            <v>0</v>
          </cell>
          <cell r="K2096">
            <v>0</v>
          </cell>
          <cell r="L2096">
            <v>0</v>
          </cell>
          <cell r="M2096">
            <v>0</v>
          </cell>
          <cell r="N2096" t="str">
            <v>1,239</v>
          </cell>
          <cell r="O2096">
            <v>0</v>
          </cell>
          <cell r="P2096" t="str">
            <v>Not Licensed</v>
          </cell>
          <cell r="Q2096">
            <v>0</v>
          </cell>
          <cell r="R2096">
            <v>0</v>
          </cell>
        </row>
        <row r="2097">
          <cell r="B2097" t="str">
            <v>492094</v>
          </cell>
          <cell r="C2097" t="str">
            <v>Electrical and Electronics Repairers, Commercial and Industrial Equipment</v>
          </cell>
          <cell r="D2097">
            <v>0</v>
          </cell>
          <cell r="E2097" t="str">
            <v>Postsecondary non-degree award</v>
          </cell>
          <cell r="F2097" t="str">
            <v>Sub-BA</v>
          </cell>
          <cell r="G2097">
            <v>65090</v>
          </cell>
          <cell r="H2097">
            <v>0</v>
          </cell>
          <cell r="I2097">
            <v>0</v>
          </cell>
          <cell r="J2097">
            <v>0</v>
          </cell>
          <cell r="K2097">
            <v>0</v>
          </cell>
          <cell r="L2097">
            <v>0</v>
          </cell>
          <cell r="M2097">
            <v>0</v>
          </cell>
          <cell r="N2097">
            <v>0</v>
          </cell>
          <cell r="O2097">
            <v>8</v>
          </cell>
          <cell r="P2097" t="str">
            <v>Not Licensed</v>
          </cell>
          <cell r="Q2097">
            <v>0</v>
          </cell>
          <cell r="R2097">
            <v>0</v>
          </cell>
        </row>
        <row r="2098">
          <cell r="B2098" t="str">
            <v>492095</v>
          </cell>
          <cell r="C2098" t="str">
            <v>Electrical and Electronics Repairers, Powerhouse, Substation, and Relay</v>
          </cell>
          <cell r="D2098">
            <v>0</v>
          </cell>
          <cell r="E2098" t="str">
            <v>Postsecondary non-degree award</v>
          </cell>
          <cell r="F2098" t="str">
            <v>Sub-BA</v>
          </cell>
          <cell r="G2098">
            <v>0</v>
          </cell>
          <cell r="H2098">
            <v>0</v>
          </cell>
          <cell r="I2098">
            <v>0</v>
          </cell>
          <cell r="J2098">
            <v>0</v>
          </cell>
          <cell r="K2098">
            <v>0</v>
          </cell>
          <cell r="L2098">
            <v>0</v>
          </cell>
          <cell r="M2098">
            <v>0</v>
          </cell>
          <cell r="N2098">
            <v>0</v>
          </cell>
          <cell r="O2098">
            <v>2</v>
          </cell>
          <cell r="P2098" t="str">
            <v>Not Licensed</v>
          </cell>
          <cell r="Q2098">
            <v>0</v>
          </cell>
          <cell r="R2098">
            <v>0</v>
          </cell>
        </row>
        <row r="2099">
          <cell r="B2099" t="str">
            <v>492096</v>
          </cell>
          <cell r="C2099" t="str">
            <v>Electronic Equipment Installers and Repairers, Motor Vehicles</v>
          </cell>
          <cell r="D2099">
            <v>0</v>
          </cell>
          <cell r="E2099" t="str">
            <v>Postsecondary non-degree award</v>
          </cell>
          <cell r="F2099" t="str">
            <v>Sub-BA</v>
          </cell>
          <cell r="G2099">
            <v>0</v>
          </cell>
          <cell r="H2099">
            <v>0</v>
          </cell>
          <cell r="I2099">
            <v>0</v>
          </cell>
          <cell r="J2099">
            <v>0</v>
          </cell>
          <cell r="K2099">
            <v>0</v>
          </cell>
          <cell r="L2099">
            <v>0</v>
          </cell>
          <cell r="M2099">
            <v>0</v>
          </cell>
          <cell r="N2099">
            <v>0</v>
          </cell>
          <cell r="O2099">
            <v>0</v>
          </cell>
          <cell r="P2099" t="str">
            <v>Not Licensed</v>
          </cell>
          <cell r="Q2099">
            <v>0</v>
          </cell>
          <cell r="R2099">
            <v>0</v>
          </cell>
        </row>
        <row r="2100">
          <cell r="B2100" t="str">
            <v>492097</v>
          </cell>
          <cell r="C2100" t="str">
            <v>Electronic Home Entertainment Equipment Installers and Repairers</v>
          </cell>
          <cell r="D2100">
            <v>0</v>
          </cell>
          <cell r="E2100" t="str">
            <v>Postsecondary non-degree award</v>
          </cell>
          <cell r="F2100" t="str">
            <v>Sub-BA</v>
          </cell>
          <cell r="G2100">
            <v>0</v>
          </cell>
          <cell r="H2100">
            <v>0</v>
          </cell>
          <cell r="I2100">
            <v>0</v>
          </cell>
          <cell r="J2100">
            <v>0</v>
          </cell>
          <cell r="K2100">
            <v>0</v>
          </cell>
          <cell r="L2100">
            <v>15</v>
          </cell>
          <cell r="M2100">
            <v>15</v>
          </cell>
          <cell r="N2100">
            <v>0</v>
          </cell>
          <cell r="O2100">
            <v>2</v>
          </cell>
          <cell r="P2100" t="str">
            <v>Not Licensed</v>
          </cell>
          <cell r="Q2100">
            <v>0</v>
          </cell>
          <cell r="R2100">
            <v>0</v>
          </cell>
        </row>
        <row r="2101">
          <cell r="B2101" t="str">
            <v>492098</v>
          </cell>
          <cell r="C2101" t="str">
            <v>Security and Fire Alarm Systems Installers</v>
          </cell>
          <cell r="D2101">
            <v>0</v>
          </cell>
          <cell r="E2101" t="str">
            <v>High school diploma or equivalent</v>
          </cell>
          <cell r="F2101" t="str">
            <v>HS and Below</v>
          </cell>
          <cell r="G2101">
            <v>0</v>
          </cell>
          <cell r="H2101">
            <v>0</v>
          </cell>
          <cell r="I2101">
            <v>0</v>
          </cell>
          <cell r="J2101">
            <v>0</v>
          </cell>
          <cell r="K2101">
            <v>0</v>
          </cell>
          <cell r="L2101">
            <v>6</v>
          </cell>
          <cell r="M2101">
            <v>6</v>
          </cell>
          <cell r="N2101">
            <v>0</v>
          </cell>
          <cell r="O2101">
            <v>4</v>
          </cell>
          <cell r="P2101" t="str">
            <v>Not Licensed</v>
          </cell>
          <cell r="Q2101">
            <v>0</v>
          </cell>
          <cell r="R2101">
            <v>0</v>
          </cell>
        </row>
        <row r="2102">
          <cell r="B2102" t="str">
            <v>493011</v>
          </cell>
          <cell r="C2102" t="str">
            <v>Aircraft Mechanics and Service Technicians</v>
          </cell>
          <cell r="D2102">
            <v>0</v>
          </cell>
          <cell r="E2102" t="str">
            <v>Postsecondary non-degree award</v>
          </cell>
          <cell r="F2102" t="str">
            <v>Sub-BA</v>
          </cell>
          <cell r="G2102">
            <v>0</v>
          </cell>
          <cell r="H2102">
            <v>0</v>
          </cell>
          <cell r="I2102">
            <v>0</v>
          </cell>
          <cell r="J2102">
            <v>0</v>
          </cell>
          <cell r="K2102">
            <v>0</v>
          </cell>
          <cell r="L2102">
            <v>0</v>
          </cell>
          <cell r="M2102">
            <v>0</v>
          </cell>
          <cell r="N2102">
            <v>0</v>
          </cell>
          <cell r="O2102">
            <v>6</v>
          </cell>
          <cell r="P2102" t="str">
            <v>Not Licensed</v>
          </cell>
          <cell r="Q2102">
            <v>0</v>
          </cell>
          <cell r="R2102">
            <v>0</v>
          </cell>
        </row>
        <row r="2103">
          <cell r="B2103" t="str">
            <v>493021</v>
          </cell>
          <cell r="C2103" t="str">
            <v>Automotive Body and Related Repairers</v>
          </cell>
          <cell r="D2103">
            <v>0</v>
          </cell>
          <cell r="E2103" t="str">
            <v>High school diploma or equivalent</v>
          </cell>
          <cell r="F2103" t="str">
            <v>HS and Below</v>
          </cell>
          <cell r="G2103">
            <v>39900</v>
          </cell>
          <cell r="H2103">
            <v>3</v>
          </cell>
          <cell r="I2103">
            <v>462</v>
          </cell>
          <cell r="J2103">
            <v>47</v>
          </cell>
          <cell r="K2103">
            <v>50</v>
          </cell>
          <cell r="L2103">
            <v>31</v>
          </cell>
          <cell r="M2103">
            <v>43</v>
          </cell>
          <cell r="N2103">
            <v>0</v>
          </cell>
          <cell r="O2103">
            <v>31</v>
          </cell>
          <cell r="P2103" t="str">
            <v>Not Licensed</v>
          </cell>
          <cell r="Q2103">
            <v>0</v>
          </cell>
          <cell r="R2103">
            <v>0</v>
          </cell>
        </row>
        <row r="2104">
          <cell r="B2104" t="str">
            <v>493022</v>
          </cell>
          <cell r="C2104" t="str">
            <v>Automotive Glass Installers and Repairers</v>
          </cell>
          <cell r="D2104">
            <v>0</v>
          </cell>
          <cell r="E2104" t="str">
            <v>High school diploma or equivalent</v>
          </cell>
          <cell r="F2104" t="str">
            <v>HS and Below</v>
          </cell>
          <cell r="G2104">
            <v>0</v>
          </cell>
          <cell r="H2104">
            <v>0</v>
          </cell>
          <cell r="I2104">
            <v>160</v>
          </cell>
          <cell r="J2104">
            <v>16</v>
          </cell>
          <cell r="K2104">
            <v>18</v>
          </cell>
          <cell r="L2104">
            <v>4</v>
          </cell>
          <cell r="M2104">
            <v>13</v>
          </cell>
          <cell r="N2104">
            <v>0</v>
          </cell>
          <cell r="O2104">
            <v>6</v>
          </cell>
          <cell r="P2104" t="str">
            <v>Not Licensed</v>
          </cell>
          <cell r="Q2104">
            <v>0</v>
          </cell>
          <cell r="R2104">
            <v>0</v>
          </cell>
        </row>
        <row r="2105">
          <cell r="B2105" t="str">
            <v>493023</v>
          </cell>
          <cell r="C2105" t="str">
            <v>Automotive Service Technicians and Mechanics</v>
          </cell>
          <cell r="D2105" t="str">
            <v>Auto Mechanic Technician</v>
          </cell>
          <cell r="E2105" t="str">
            <v>Postsecondary non-degree award</v>
          </cell>
          <cell r="F2105" t="str">
            <v>Sub-BA</v>
          </cell>
          <cell r="G2105">
            <v>42200</v>
          </cell>
          <cell r="H2105">
            <v>4</v>
          </cell>
          <cell r="I2105">
            <v>2200</v>
          </cell>
          <cell r="J2105">
            <v>208</v>
          </cell>
          <cell r="K2105">
            <v>229</v>
          </cell>
          <cell r="L2105">
            <v>347</v>
          </cell>
          <cell r="M2105">
            <v>261</v>
          </cell>
          <cell r="N2105">
            <v>0</v>
          </cell>
          <cell r="O2105">
            <v>123</v>
          </cell>
          <cell r="P2105" t="str">
            <v>Not Licensed</v>
          </cell>
          <cell r="Q2105">
            <v>0</v>
          </cell>
          <cell r="R2105">
            <v>0</v>
          </cell>
        </row>
        <row r="2106">
          <cell r="B2106" t="str">
            <v>493031</v>
          </cell>
          <cell r="C2106" t="str">
            <v>Bus and Truck Mechanics and Diesel Engine Specialists</v>
          </cell>
          <cell r="D2106" t="str">
            <v>Diesel Mechanic Technician</v>
          </cell>
          <cell r="E2106" t="str">
            <v>High school diploma or equivalent</v>
          </cell>
          <cell r="F2106" t="str">
            <v>HS and Below</v>
          </cell>
          <cell r="G2106">
            <v>56251</v>
          </cell>
          <cell r="H2106">
            <v>4</v>
          </cell>
          <cell r="I2106">
            <v>1046</v>
          </cell>
          <cell r="J2106">
            <v>95</v>
          </cell>
          <cell r="K2106">
            <v>111</v>
          </cell>
          <cell r="L2106">
            <v>192</v>
          </cell>
          <cell r="M2106">
            <v>133</v>
          </cell>
          <cell r="N2106">
            <v>89</v>
          </cell>
          <cell r="O2106">
            <v>27</v>
          </cell>
          <cell r="P2106" t="str">
            <v>Not Licensed</v>
          </cell>
          <cell r="Q2106">
            <v>0</v>
          </cell>
          <cell r="R2106">
            <v>0</v>
          </cell>
        </row>
        <row r="2107">
          <cell r="B2107" t="str">
            <v>493041</v>
          </cell>
          <cell r="C2107" t="str">
            <v>Farm Equipment Mechanics and Service Technicians</v>
          </cell>
          <cell r="D2107">
            <v>0</v>
          </cell>
          <cell r="E2107" t="str">
            <v>High school diploma or equivalent</v>
          </cell>
          <cell r="F2107" t="str">
            <v>HS and Below</v>
          </cell>
          <cell r="G2107">
            <v>0</v>
          </cell>
          <cell r="H2107">
            <v>0</v>
          </cell>
          <cell r="I2107">
            <v>0</v>
          </cell>
          <cell r="J2107">
            <v>0</v>
          </cell>
          <cell r="K2107">
            <v>0</v>
          </cell>
          <cell r="L2107">
            <v>5</v>
          </cell>
          <cell r="M2107">
            <v>5</v>
          </cell>
          <cell r="N2107">
            <v>0</v>
          </cell>
          <cell r="O2107">
            <v>5</v>
          </cell>
          <cell r="P2107" t="str">
            <v>Not Licensed</v>
          </cell>
          <cell r="Q2107">
            <v>0</v>
          </cell>
          <cell r="R2107">
            <v>0</v>
          </cell>
        </row>
        <row r="2108">
          <cell r="B2108" t="str">
            <v>493042</v>
          </cell>
          <cell r="C2108" t="str">
            <v>Mobile Heavy Equipment Mechanics, Except Engines</v>
          </cell>
          <cell r="D2108">
            <v>0</v>
          </cell>
          <cell r="E2108" t="str">
            <v>High school diploma or equivalent</v>
          </cell>
          <cell r="F2108" t="str">
            <v>HS and Below</v>
          </cell>
          <cell r="G2108">
            <v>59516</v>
          </cell>
          <cell r="H2108">
            <v>0</v>
          </cell>
          <cell r="I2108">
            <v>0</v>
          </cell>
          <cell r="J2108">
            <v>0</v>
          </cell>
          <cell r="K2108">
            <v>0</v>
          </cell>
          <cell r="L2108">
            <v>30</v>
          </cell>
          <cell r="M2108">
            <v>30</v>
          </cell>
          <cell r="N2108">
            <v>0</v>
          </cell>
          <cell r="O2108">
            <v>25</v>
          </cell>
          <cell r="P2108" t="str">
            <v>Not Licensed</v>
          </cell>
          <cell r="Q2108">
            <v>0</v>
          </cell>
          <cell r="R2108">
            <v>0</v>
          </cell>
        </row>
        <row r="2109">
          <cell r="B2109" t="str">
            <v>493043</v>
          </cell>
          <cell r="C2109" t="str">
            <v>Rail Car Repairers</v>
          </cell>
          <cell r="D2109">
            <v>0</v>
          </cell>
          <cell r="E2109" t="str">
            <v>High school diploma or equivalent</v>
          </cell>
          <cell r="F2109" t="str">
            <v>HS and Below</v>
          </cell>
          <cell r="G2109">
            <v>0</v>
          </cell>
          <cell r="H2109">
            <v>0</v>
          </cell>
          <cell r="I2109">
            <v>0</v>
          </cell>
          <cell r="J2109">
            <v>0</v>
          </cell>
          <cell r="K2109">
            <v>0</v>
          </cell>
          <cell r="L2109">
            <v>0</v>
          </cell>
          <cell r="M2109">
            <v>0</v>
          </cell>
          <cell r="N2109">
            <v>0</v>
          </cell>
          <cell r="O2109">
            <v>0</v>
          </cell>
          <cell r="P2109" t="str">
            <v>Not Licensed</v>
          </cell>
          <cell r="Q2109">
            <v>0</v>
          </cell>
          <cell r="R2109">
            <v>0</v>
          </cell>
        </row>
        <row r="2110">
          <cell r="B2110" t="str">
            <v>493051</v>
          </cell>
          <cell r="C2110" t="str">
            <v>Motorboat Mechanics and Service Technicians</v>
          </cell>
          <cell r="D2110">
            <v>0</v>
          </cell>
          <cell r="E2110" t="str">
            <v>High school diploma or equivalent</v>
          </cell>
          <cell r="F2110" t="str">
            <v>HS and Below</v>
          </cell>
          <cell r="G2110">
            <v>42036</v>
          </cell>
          <cell r="H2110">
            <v>0</v>
          </cell>
          <cell r="I2110">
            <v>0</v>
          </cell>
          <cell r="J2110">
            <v>0</v>
          </cell>
          <cell r="K2110">
            <v>0</v>
          </cell>
          <cell r="L2110">
            <v>0</v>
          </cell>
          <cell r="M2110">
            <v>0</v>
          </cell>
          <cell r="N2110">
            <v>42</v>
          </cell>
          <cell r="O2110">
            <v>9</v>
          </cell>
          <cell r="P2110" t="str">
            <v>Not Licensed</v>
          </cell>
          <cell r="Q2110">
            <v>0</v>
          </cell>
          <cell r="R2110">
            <v>0</v>
          </cell>
        </row>
        <row r="2111">
          <cell r="B2111" t="str">
            <v>493052</v>
          </cell>
          <cell r="C2111" t="str">
            <v>Motorcycle Mechanics</v>
          </cell>
          <cell r="D2111">
            <v>0</v>
          </cell>
          <cell r="E2111" t="str">
            <v>Postsecondary non-degree award</v>
          </cell>
          <cell r="F2111" t="str">
            <v>Sub-BA</v>
          </cell>
          <cell r="G2111">
            <v>0</v>
          </cell>
          <cell r="H2111">
            <v>0</v>
          </cell>
          <cell r="I2111">
            <v>0</v>
          </cell>
          <cell r="J2111">
            <v>0</v>
          </cell>
          <cell r="K2111">
            <v>0</v>
          </cell>
          <cell r="L2111">
            <v>0</v>
          </cell>
          <cell r="M2111">
            <v>0</v>
          </cell>
          <cell r="N2111">
            <v>0</v>
          </cell>
          <cell r="O2111">
            <v>8</v>
          </cell>
          <cell r="P2111" t="str">
            <v>Not Licensed</v>
          </cell>
          <cell r="Q2111">
            <v>0</v>
          </cell>
          <cell r="R2111">
            <v>0</v>
          </cell>
        </row>
        <row r="2112">
          <cell r="B2112" t="str">
            <v>493053</v>
          </cell>
          <cell r="C2112" t="str">
            <v>Outdoor Power Equipment and Other Small Engine Mechanics</v>
          </cell>
          <cell r="D2112">
            <v>0</v>
          </cell>
          <cell r="E2112" t="str">
            <v>High school diploma or equivalent</v>
          </cell>
          <cell r="F2112" t="str">
            <v>HS and Below</v>
          </cell>
          <cell r="G2112">
            <v>45670</v>
          </cell>
          <cell r="H2112">
            <v>0</v>
          </cell>
          <cell r="I2112">
            <v>0</v>
          </cell>
          <cell r="J2112">
            <v>0</v>
          </cell>
          <cell r="K2112">
            <v>0</v>
          </cell>
          <cell r="L2112">
            <v>0</v>
          </cell>
          <cell r="M2112">
            <v>0</v>
          </cell>
          <cell r="N2112">
            <v>0</v>
          </cell>
          <cell r="O2112">
            <v>9</v>
          </cell>
          <cell r="P2112" t="str">
            <v>Not Licensed</v>
          </cell>
          <cell r="Q2112">
            <v>0</v>
          </cell>
          <cell r="R2112">
            <v>0</v>
          </cell>
        </row>
        <row r="2113">
          <cell r="B2113" t="str">
            <v>493091</v>
          </cell>
          <cell r="C2113" t="str">
            <v>Bicycle Repairers</v>
          </cell>
          <cell r="D2113">
            <v>0</v>
          </cell>
          <cell r="E2113" t="str">
            <v>High school diploma or equivalent</v>
          </cell>
          <cell r="F2113" t="str">
            <v>HS and Below</v>
          </cell>
          <cell r="G2113">
            <v>0</v>
          </cell>
          <cell r="H2113">
            <v>0</v>
          </cell>
          <cell r="I2113">
            <v>0</v>
          </cell>
          <cell r="J2113">
            <v>0</v>
          </cell>
          <cell r="K2113">
            <v>0</v>
          </cell>
          <cell r="L2113">
            <v>9</v>
          </cell>
          <cell r="M2113">
            <v>9</v>
          </cell>
          <cell r="N2113">
            <v>0</v>
          </cell>
          <cell r="O2113">
            <v>2</v>
          </cell>
          <cell r="P2113" t="str">
            <v>Not Licensed</v>
          </cell>
          <cell r="Q2113">
            <v>0</v>
          </cell>
          <cell r="R2113">
            <v>0</v>
          </cell>
        </row>
        <row r="2114">
          <cell r="B2114" t="str">
            <v>493092</v>
          </cell>
          <cell r="C2114" t="str">
            <v>Recreational Vehicle Service Technicians</v>
          </cell>
          <cell r="D2114">
            <v>0</v>
          </cell>
          <cell r="E2114" t="str">
            <v>High school diploma or equivalent</v>
          </cell>
          <cell r="F2114" t="str">
            <v>HS and Below</v>
          </cell>
          <cell r="G2114">
            <v>37693</v>
          </cell>
          <cell r="H2114">
            <v>0</v>
          </cell>
          <cell r="I2114">
            <v>0</v>
          </cell>
          <cell r="J2114">
            <v>0</v>
          </cell>
          <cell r="K2114">
            <v>0</v>
          </cell>
          <cell r="L2114">
            <v>0</v>
          </cell>
          <cell r="M2114">
            <v>0</v>
          </cell>
          <cell r="N2114">
            <v>0</v>
          </cell>
          <cell r="O2114">
            <v>3</v>
          </cell>
          <cell r="P2114" t="str">
            <v>Not Licensed</v>
          </cell>
          <cell r="Q2114">
            <v>0</v>
          </cell>
          <cell r="R2114">
            <v>0</v>
          </cell>
        </row>
        <row r="2115">
          <cell r="B2115" t="str">
            <v>493093</v>
          </cell>
          <cell r="C2115" t="str">
            <v>Tire Repairers and Changers</v>
          </cell>
          <cell r="D2115">
            <v>0</v>
          </cell>
          <cell r="E2115" t="str">
            <v>High school diploma or equivalent</v>
          </cell>
          <cell r="F2115" t="str">
            <v>HS and Below</v>
          </cell>
          <cell r="G2115">
            <v>25018</v>
          </cell>
          <cell r="H2115">
            <v>1</v>
          </cell>
          <cell r="I2115">
            <v>228</v>
          </cell>
          <cell r="J2115">
            <v>27</v>
          </cell>
          <cell r="K2115">
            <v>28</v>
          </cell>
          <cell r="L2115">
            <v>44</v>
          </cell>
          <cell r="M2115">
            <v>33</v>
          </cell>
          <cell r="N2115">
            <v>0</v>
          </cell>
          <cell r="O2115">
            <v>5</v>
          </cell>
          <cell r="P2115" t="str">
            <v>Not Licensed</v>
          </cell>
          <cell r="Q2115">
            <v>0</v>
          </cell>
          <cell r="R2115">
            <v>0</v>
          </cell>
        </row>
        <row r="2116">
          <cell r="B2116" t="str">
            <v>499011</v>
          </cell>
          <cell r="C2116" t="str">
            <v>Mechanical Door Repairers</v>
          </cell>
          <cell r="D2116">
            <v>0</v>
          </cell>
          <cell r="E2116" t="str">
            <v>High school diploma or equivalent</v>
          </cell>
          <cell r="F2116" t="str">
            <v>HS and Below</v>
          </cell>
          <cell r="G2116">
            <v>46616</v>
          </cell>
          <cell r="H2116">
            <v>0</v>
          </cell>
          <cell r="I2116">
            <v>0</v>
          </cell>
          <cell r="J2116">
            <v>0</v>
          </cell>
          <cell r="K2116">
            <v>0</v>
          </cell>
          <cell r="L2116">
            <v>6</v>
          </cell>
          <cell r="M2116">
            <v>6</v>
          </cell>
          <cell r="N2116">
            <v>0</v>
          </cell>
          <cell r="O2116">
            <v>2</v>
          </cell>
          <cell r="P2116" t="str">
            <v>Not Licensed</v>
          </cell>
          <cell r="Q2116">
            <v>0</v>
          </cell>
          <cell r="R2116">
            <v>0</v>
          </cell>
        </row>
        <row r="2117">
          <cell r="B2117" t="str">
            <v>499012</v>
          </cell>
          <cell r="C2117" t="str">
            <v>Control and Valve Installers and Repairers, Except Mechanical Door</v>
          </cell>
          <cell r="D2117">
            <v>0</v>
          </cell>
          <cell r="E2117" t="str">
            <v>High school diploma or equivalent</v>
          </cell>
          <cell r="F2117" t="str">
            <v>HS and Below</v>
          </cell>
          <cell r="G2117">
            <v>0</v>
          </cell>
          <cell r="H2117">
            <v>0</v>
          </cell>
          <cell r="I2117">
            <v>188</v>
          </cell>
          <cell r="J2117">
            <v>13</v>
          </cell>
          <cell r="K2117">
            <v>19</v>
          </cell>
          <cell r="L2117">
            <v>9</v>
          </cell>
          <cell r="M2117">
            <v>14</v>
          </cell>
          <cell r="N2117">
            <v>0</v>
          </cell>
          <cell r="O2117">
            <v>5</v>
          </cell>
          <cell r="P2117" t="str">
            <v>Not Licensed</v>
          </cell>
          <cell r="Q2117">
            <v>0</v>
          </cell>
          <cell r="R2117">
            <v>0</v>
          </cell>
        </row>
        <row r="2118">
          <cell r="B2118" t="str">
            <v>499021</v>
          </cell>
          <cell r="C2118" t="str">
            <v>Heating, Air Conditioning, and Refrigeration Mechanics and Installers</v>
          </cell>
          <cell r="D2118" t="str">
            <v>HVAC Technician</v>
          </cell>
          <cell r="E2118" t="str">
            <v>Postsecondary non-degree award</v>
          </cell>
          <cell r="F2118" t="str">
            <v>Sub-BA</v>
          </cell>
          <cell r="G2118">
            <v>53992</v>
          </cell>
          <cell r="H2118">
            <v>4</v>
          </cell>
          <cell r="I2118">
            <v>640</v>
          </cell>
          <cell r="J2118">
            <v>70</v>
          </cell>
          <cell r="K2118">
            <v>81</v>
          </cell>
          <cell r="L2118">
            <v>117</v>
          </cell>
          <cell r="M2118">
            <v>89</v>
          </cell>
          <cell r="N2118">
            <v>377</v>
          </cell>
          <cell r="O2118">
            <v>69</v>
          </cell>
          <cell r="P2118" t="str">
            <v>Not Licensed</v>
          </cell>
          <cell r="Q2118">
            <v>0</v>
          </cell>
          <cell r="R2118">
            <v>0</v>
          </cell>
        </row>
        <row r="2119">
          <cell r="B2119" t="str">
            <v>499031</v>
          </cell>
          <cell r="C2119" t="str">
            <v>Home Appliance Repairers</v>
          </cell>
          <cell r="D2119">
            <v>0</v>
          </cell>
          <cell r="E2119" t="str">
            <v>High school diploma or equivalent</v>
          </cell>
          <cell r="F2119" t="str">
            <v>HS and Below</v>
          </cell>
          <cell r="G2119">
            <v>48265</v>
          </cell>
          <cell r="H2119">
            <v>0</v>
          </cell>
          <cell r="I2119">
            <v>0</v>
          </cell>
          <cell r="J2119">
            <v>0</v>
          </cell>
          <cell r="K2119">
            <v>0</v>
          </cell>
          <cell r="L2119">
            <v>9</v>
          </cell>
          <cell r="M2119">
            <v>9</v>
          </cell>
          <cell r="N2119">
            <v>0</v>
          </cell>
          <cell r="O2119">
            <v>2</v>
          </cell>
          <cell r="P2119" t="str">
            <v>Not Licensed</v>
          </cell>
          <cell r="Q2119">
            <v>0</v>
          </cell>
          <cell r="R2119">
            <v>0</v>
          </cell>
        </row>
        <row r="2120">
          <cell r="B2120" t="str">
            <v>499041</v>
          </cell>
          <cell r="C2120" t="str">
            <v>Industrial Machinery Mechanics</v>
          </cell>
          <cell r="D2120" t="str">
            <v>Advanced Manufacturing Technician</v>
          </cell>
          <cell r="E2120" t="str">
            <v>High school diploma or equivalent</v>
          </cell>
          <cell r="F2120" t="str">
            <v>HS and Below</v>
          </cell>
          <cell r="G2120">
            <v>55271</v>
          </cell>
          <cell r="H2120">
            <v>4</v>
          </cell>
          <cell r="I2120">
            <v>684</v>
          </cell>
          <cell r="J2120">
            <v>64</v>
          </cell>
          <cell r="K2120">
            <v>67</v>
          </cell>
          <cell r="L2120">
            <v>95</v>
          </cell>
          <cell r="M2120">
            <v>75</v>
          </cell>
          <cell r="N2120">
            <v>0</v>
          </cell>
          <cell r="O2120">
            <v>35</v>
          </cell>
          <cell r="P2120" t="str">
            <v>Not Licensed</v>
          </cell>
          <cell r="Q2120">
            <v>0</v>
          </cell>
          <cell r="R2120">
            <v>0</v>
          </cell>
        </row>
        <row r="2121">
          <cell r="B2121" t="str">
            <v>499043</v>
          </cell>
          <cell r="C2121" t="str">
            <v>Maintenance Workers, Machinery</v>
          </cell>
          <cell r="D2121">
            <v>0</v>
          </cell>
          <cell r="E2121" t="str">
            <v>High school diploma or equivalent</v>
          </cell>
          <cell r="F2121" t="str">
            <v>HS and Below</v>
          </cell>
          <cell r="G2121">
            <v>47812</v>
          </cell>
          <cell r="H2121">
            <v>2</v>
          </cell>
          <cell r="I2121">
            <v>133</v>
          </cell>
          <cell r="J2121">
            <v>15</v>
          </cell>
          <cell r="K2121">
            <v>16</v>
          </cell>
          <cell r="L2121">
            <v>0</v>
          </cell>
          <cell r="M2121">
            <v>16</v>
          </cell>
          <cell r="N2121">
            <v>0</v>
          </cell>
          <cell r="O2121">
            <v>8</v>
          </cell>
          <cell r="P2121" t="str">
            <v>Not Licensed</v>
          </cell>
          <cell r="Q2121">
            <v>0</v>
          </cell>
          <cell r="R2121">
            <v>0</v>
          </cell>
        </row>
        <row r="2122">
          <cell r="B2122" t="str">
            <v>499044</v>
          </cell>
          <cell r="C2122" t="str">
            <v>Millwrights</v>
          </cell>
          <cell r="D2122">
            <v>0</v>
          </cell>
          <cell r="E2122" t="str">
            <v>High school diploma or equivalent</v>
          </cell>
          <cell r="F2122" t="str">
            <v>HS and Below</v>
          </cell>
          <cell r="G2122">
            <v>36913</v>
          </cell>
          <cell r="H2122">
            <v>0</v>
          </cell>
          <cell r="I2122">
            <v>0</v>
          </cell>
          <cell r="J2122">
            <v>0</v>
          </cell>
          <cell r="K2122">
            <v>0</v>
          </cell>
          <cell r="L2122">
            <v>11</v>
          </cell>
          <cell r="M2122">
            <v>11</v>
          </cell>
          <cell r="N2122">
            <v>0</v>
          </cell>
          <cell r="O2122">
            <v>15</v>
          </cell>
          <cell r="P2122" t="str">
            <v>Not Licensed</v>
          </cell>
          <cell r="Q2122">
            <v>0</v>
          </cell>
          <cell r="R2122">
            <v>0</v>
          </cell>
        </row>
        <row r="2123">
          <cell r="B2123" t="str">
            <v>499045</v>
          </cell>
          <cell r="C2123" t="str">
            <v>Refractory Materials Repairers, Except Brickmasons</v>
          </cell>
          <cell r="D2123">
            <v>0</v>
          </cell>
          <cell r="E2123">
            <v>0</v>
          </cell>
          <cell r="F2123">
            <v>0</v>
          </cell>
          <cell r="G2123">
            <v>0</v>
          </cell>
          <cell r="H2123">
            <v>0</v>
          </cell>
          <cell r="I2123">
            <v>0</v>
          </cell>
          <cell r="J2123">
            <v>0</v>
          </cell>
          <cell r="K2123">
            <v>0</v>
          </cell>
          <cell r="L2123">
            <v>0</v>
          </cell>
          <cell r="M2123">
            <v>0</v>
          </cell>
          <cell r="N2123">
            <v>0</v>
          </cell>
          <cell r="O2123">
            <v>0</v>
          </cell>
          <cell r="P2123" t="str">
            <v>Not Licensed</v>
          </cell>
          <cell r="Q2123">
            <v>0</v>
          </cell>
          <cell r="R2123">
            <v>0</v>
          </cell>
        </row>
        <row r="2124">
          <cell r="B2124" t="str">
            <v>499051</v>
          </cell>
          <cell r="C2124" t="str">
            <v>Electrical Power-Line Installers and Repairers</v>
          </cell>
          <cell r="D2124">
            <v>0</v>
          </cell>
          <cell r="E2124" t="str">
            <v>High school diploma or equivalent</v>
          </cell>
          <cell r="F2124" t="str">
            <v>HS and Below</v>
          </cell>
          <cell r="G2124">
            <v>0</v>
          </cell>
          <cell r="H2124">
            <v>0</v>
          </cell>
          <cell r="I2124">
            <v>317</v>
          </cell>
          <cell r="J2124">
            <v>21</v>
          </cell>
          <cell r="K2124">
            <v>34</v>
          </cell>
          <cell r="L2124">
            <v>0</v>
          </cell>
          <cell r="M2124">
            <v>28</v>
          </cell>
          <cell r="N2124">
            <v>0</v>
          </cell>
          <cell r="O2124">
            <v>20</v>
          </cell>
          <cell r="P2124" t="str">
            <v>Not Licensed</v>
          </cell>
          <cell r="Q2124">
            <v>0</v>
          </cell>
          <cell r="R2124">
            <v>0</v>
          </cell>
        </row>
        <row r="2125">
          <cell r="B2125" t="str">
            <v>499052</v>
          </cell>
          <cell r="C2125" t="str">
            <v>Telecommunications Line Installers and Repairers</v>
          </cell>
          <cell r="D2125">
            <v>0</v>
          </cell>
          <cell r="E2125" t="str">
            <v>High school diploma or equivalent</v>
          </cell>
          <cell r="F2125" t="str">
            <v>HS and Below</v>
          </cell>
          <cell r="G2125">
            <v>80824</v>
          </cell>
          <cell r="H2125">
            <v>3</v>
          </cell>
          <cell r="I2125">
            <v>218</v>
          </cell>
          <cell r="J2125">
            <v>22</v>
          </cell>
          <cell r="K2125">
            <v>22</v>
          </cell>
          <cell r="L2125">
            <v>21</v>
          </cell>
          <cell r="M2125">
            <v>22</v>
          </cell>
          <cell r="N2125">
            <v>0</v>
          </cell>
          <cell r="O2125">
            <v>21</v>
          </cell>
          <cell r="P2125" t="str">
            <v>Not Licensed</v>
          </cell>
          <cell r="Q2125">
            <v>0</v>
          </cell>
          <cell r="R2125">
            <v>0</v>
          </cell>
        </row>
        <row r="2126">
          <cell r="B2126" t="str">
            <v>499061</v>
          </cell>
          <cell r="C2126" t="str">
            <v>Camera and Photographic Equipment Repairers</v>
          </cell>
          <cell r="D2126">
            <v>0</v>
          </cell>
          <cell r="E2126">
            <v>0</v>
          </cell>
          <cell r="F2126">
            <v>0</v>
          </cell>
          <cell r="G2126">
            <v>0</v>
          </cell>
          <cell r="H2126">
            <v>0</v>
          </cell>
          <cell r="I2126">
            <v>0</v>
          </cell>
          <cell r="J2126">
            <v>0</v>
          </cell>
          <cell r="K2126">
            <v>0</v>
          </cell>
          <cell r="L2126">
            <v>0</v>
          </cell>
          <cell r="M2126">
            <v>0</v>
          </cell>
          <cell r="N2126">
            <v>0</v>
          </cell>
          <cell r="O2126">
            <v>0</v>
          </cell>
          <cell r="P2126" t="str">
            <v>Not Licensed</v>
          </cell>
          <cell r="Q2126">
            <v>0</v>
          </cell>
          <cell r="R2126">
            <v>0</v>
          </cell>
        </row>
        <row r="2127">
          <cell r="B2127" t="str">
            <v>499062</v>
          </cell>
          <cell r="C2127" t="str">
            <v>Medical Equipment Repairers</v>
          </cell>
          <cell r="D2127">
            <v>0</v>
          </cell>
          <cell r="E2127" t="str">
            <v>Associate's degree</v>
          </cell>
          <cell r="F2127" t="str">
            <v>Sub-BA</v>
          </cell>
          <cell r="G2127">
            <v>0</v>
          </cell>
          <cell r="H2127">
            <v>0</v>
          </cell>
          <cell r="I2127">
            <v>0</v>
          </cell>
          <cell r="J2127">
            <v>0</v>
          </cell>
          <cell r="K2127">
            <v>0</v>
          </cell>
          <cell r="L2127">
            <v>29</v>
          </cell>
          <cell r="M2127">
            <v>29</v>
          </cell>
          <cell r="N2127">
            <v>0</v>
          </cell>
          <cell r="O2127">
            <v>7</v>
          </cell>
          <cell r="P2127" t="str">
            <v>Not Licensed</v>
          </cell>
          <cell r="Q2127">
            <v>0</v>
          </cell>
          <cell r="R2127">
            <v>0</v>
          </cell>
        </row>
        <row r="2128">
          <cell r="B2128" t="str">
            <v>499063</v>
          </cell>
          <cell r="C2128" t="str">
            <v>Musical Instrument Repairers and Tuners</v>
          </cell>
          <cell r="D2128">
            <v>0</v>
          </cell>
          <cell r="E2128" t="str">
            <v>High school diploma or equivalent</v>
          </cell>
          <cell r="F2128" t="str">
            <v>HS and Below</v>
          </cell>
          <cell r="G2128">
            <v>0</v>
          </cell>
          <cell r="H2128">
            <v>0</v>
          </cell>
          <cell r="I2128">
            <v>0</v>
          </cell>
          <cell r="J2128">
            <v>0</v>
          </cell>
          <cell r="K2128">
            <v>0</v>
          </cell>
          <cell r="L2128">
            <v>0</v>
          </cell>
          <cell r="M2128">
            <v>0</v>
          </cell>
          <cell r="N2128">
            <v>0</v>
          </cell>
          <cell r="O2128">
            <v>1</v>
          </cell>
          <cell r="P2128" t="str">
            <v>Not Licensed</v>
          </cell>
          <cell r="Q2128">
            <v>0</v>
          </cell>
          <cell r="R2128">
            <v>0</v>
          </cell>
        </row>
        <row r="2129">
          <cell r="B2129" t="str">
            <v>499064</v>
          </cell>
          <cell r="C2129" t="str">
            <v>Watch Repairers</v>
          </cell>
          <cell r="D2129">
            <v>0</v>
          </cell>
          <cell r="E2129">
            <v>0</v>
          </cell>
          <cell r="F2129">
            <v>0</v>
          </cell>
          <cell r="G2129">
            <v>0</v>
          </cell>
          <cell r="H2129">
            <v>0</v>
          </cell>
          <cell r="I2129">
            <v>0</v>
          </cell>
          <cell r="J2129">
            <v>0</v>
          </cell>
          <cell r="K2129">
            <v>0</v>
          </cell>
          <cell r="L2129">
            <v>0</v>
          </cell>
          <cell r="M2129">
            <v>0</v>
          </cell>
          <cell r="N2129">
            <v>0</v>
          </cell>
          <cell r="O2129">
            <v>0</v>
          </cell>
          <cell r="P2129" t="str">
            <v>Not Licensed</v>
          </cell>
          <cell r="Q2129">
            <v>0</v>
          </cell>
          <cell r="R2129">
            <v>0</v>
          </cell>
        </row>
        <row r="2130">
          <cell r="B2130" t="str">
            <v>499071</v>
          </cell>
          <cell r="C2130" t="str">
            <v>Maintenance and Repair Workers, General</v>
          </cell>
          <cell r="D2130" t="str">
            <v>Building and Maintenance Technician</v>
          </cell>
          <cell r="E2130" t="str">
            <v>High school diploma or equivalent</v>
          </cell>
          <cell r="F2130" t="str">
            <v>HS and Below</v>
          </cell>
          <cell r="G2130">
            <v>43206</v>
          </cell>
          <cell r="H2130">
            <v>4</v>
          </cell>
          <cell r="I2130">
            <v>2842</v>
          </cell>
          <cell r="J2130">
            <v>288</v>
          </cell>
          <cell r="K2130">
            <v>303</v>
          </cell>
          <cell r="L2130">
            <v>530</v>
          </cell>
          <cell r="M2130">
            <v>374</v>
          </cell>
          <cell r="N2130">
            <v>0</v>
          </cell>
          <cell r="O2130">
            <v>238</v>
          </cell>
          <cell r="P2130" t="str">
            <v>Not Licensed</v>
          </cell>
          <cell r="Q2130">
            <v>0</v>
          </cell>
          <cell r="R2130">
            <v>0</v>
          </cell>
        </row>
        <row r="2131">
          <cell r="B2131" t="str">
            <v>499081</v>
          </cell>
          <cell r="C2131" t="str">
            <v>Wind Turbine Service Technicians</v>
          </cell>
          <cell r="D2131">
            <v>0</v>
          </cell>
          <cell r="E2131">
            <v>0</v>
          </cell>
          <cell r="F2131">
            <v>0</v>
          </cell>
          <cell r="G2131">
            <v>0</v>
          </cell>
          <cell r="H2131">
            <v>0</v>
          </cell>
          <cell r="I2131">
            <v>0</v>
          </cell>
          <cell r="J2131">
            <v>0</v>
          </cell>
          <cell r="K2131">
            <v>0</v>
          </cell>
          <cell r="L2131">
            <v>0</v>
          </cell>
          <cell r="M2131">
            <v>0</v>
          </cell>
          <cell r="N2131">
            <v>0</v>
          </cell>
          <cell r="O2131">
            <v>1</v>
          </cell>
          <cell r="P2131" t="str">
            <v>Not Licensed</v>
          </cell>
          <cell r="Q2131">
            <v>0</v>
          </cell>
          <cell r="R2131">
            <v>0</v>
          </cell>
        </row>
        <row r="2132">
          <cell r="B2132" t="str">
            <v>499091</v>
          </cell>
          <cell r="C2132" t="str">
            <v>Coin, Vending, and Amusement Machine Servicers and Repairers</v>
          </cell>
          <cell r="D2132">
            <v>0</v>
          </cell>
          <cell r="E2132" t="str">
            <v>High school diploma or equivalent</v>
          </cell>
          <cell r="F2132" t="str">
            <v>HS and Below</v>
          </cell>
          <cell r="G2132">
            <v>41708</v>
          </cell>
          <cell r="H2132">
            <v>0</v>
          </cell>
          <cell r="I2132">
            <v>0</v>
          </cell>
          <cell r="J2132">
            <v>0</v>
          </cell>
          <cell r="K2132">
            <v>0</v>
          </cell>
          <cell r="L2132">
            <v>0</v>
          </cell>
          <cell r="M2132">
            <v>0</v>
          </cell>
          <cell r="N2132">
            <v>0</v>
          </cell>
          <cell r="O2132">
            <v>1</v>
          </cell>
          <cell r="P2132" t="str">
            <v>Not Licensed</v>
          </cell>
          <cell r="Q2132">
            <v>0</v>
          </cell>
          <cell r="R2132">
            <v>0</v>
          </cell>
        </row>
        <row r="2133">
          <cell r="B2133" t="str">
            <v>499092</v>
          </cell>
          <cell r="C2133" t="str">
            <v>Commercial Divers</v>
          </cell>
          <cell r="D2133">
            <v>0</v>
          </cell>
          <cell r="E2133">
            <v>0</v>
          </cell>
          <cell r="F2133">
            <v>0</v>
          </cell>
          <cell r="G2133">
            <v>0</v>
          </cell>
          <cell r="H2133">
            <v>0</v>
          </cell>
          <cell r="I2133">
            <v>0</v>
          </cell>
          <cell r="J2133">
            <v>0</v>
          </cell>
          <cell r="K2133">
            <v>0</v>
          </cell>
          <cell r="L2133">
            <v>0</v>
          </cell>
          <cell r="M2133">
            <v>0</v>
          </cell>
          <cell r="N2133">
            <v>0</v>
          </cell>
          <cell r="O2133">
            <v>3</v>
          </cell>
          <cell r="P2133" t="str">
            <v>Not Licensed</v>
          </cell>
          <cell r="Q2133">
            <v>0</v>
          </cell>
          <cell r="R2133">
            <v>0</v>
          </cell>
        </row>
        <row r="2134">
          <cell r="B2134" t="str">
            <v>499093</v>
          </cell>
          <cell r="C2134" t="str">
            <v>Fabric Menders, Except Garment</v>
          </cell>
          <cell r="D2134">
            <v>0</v>
          </cell>
          <cell r="E2134">
            <v>0</v>
          </cell>
          <cell r="F2134">
            <v>0</v>
          </cell>
          <cell r="G2134">
            <v>0</v>
          </cell>
          <cell r="H2134">
            <v>0</v>
          </cell>
          <cell r="I2134">
            <v>0</v>
          </cell>
          <cell r="J2134">
            <v>0</v>
          </cell>
          <cell r="K2134">
            <v>0</v>
          </cell>
          <cell r="L2134">
            <v>0</v>
          </cell>
          <cell r="M2134">
            <v>0</v>
          </cell>
          <cell r="N2134">
            <v>0</v>
          </cell>
          <cell r="O2134">
            <v>1</v>
          </cell>
          <cell r="P2134" t="str">
            <v>Not Licensed</v>
          </cell>
          <cell r="Q2134">
            <v>0</v>
          </cell>
          <cell r="R2134">
            <v>0</v>
          </cell>
        </row>
        <row r="2135">
          <cell r="B2135" t="str">
            <v>499094</v>
          </cell>
          <cell r="C2135" t="str">
            <v>Locksmiths and Safe Repairers</v>
          </cell>
          <cell r="D2135">
            <v>0</v>
          </cell>
          <cell r="E2135" t="str">
            <v>High school diploma or equivalent</v>
          </cell>
          <cell r="F2135" t="str">
            <v>HS and Below</v>
          </cell>
          <cell r="G2135">
            <v>0</v>
          </cell>
          <cell r="H2135">
            <v>0</v>
          </cell>
          <cell r="I2135">
            <v>0</v>
          </cell>
          <cell r="J2135">
            <v>0</v>
          </cell>
          <cell r="K2135">
            <v>0</v>
          </cell>
          <cell r="L2135">
            <v>0</v>
          </cell>
          <cell r="M2135">
            <v>0</v>
          </cell>
          <cell r="N2135">
            <v>0</v>
          </cell>
          <cell r="O2135">
            <v>2</v>
          </cell>
          <cell r="P2135" t="str">
            <v>Not Licensed</v>
          </cell>
          <cell r="Q2135">
            <v>0</v>
          </cell>
          <cell r="R2135">
            <v>0</v>
          </cell>
        </row>
        <row r="2136">
          <cell r="B2136" t="str">
            <v>499095</v>
          </cell>
          <cell r="C2136" t="str">
            <v>Manufactured Building and Mobile Home Installers</v>
          </cell>
          <cell r="D2136">
            <v>0</v>
          </cell>
          <cell r="E2136">
            <v>0</v>
          </cell>
          <cell r="F2136">
            <v>0</v>
          </cell>
          <cell r="G2136">
            <v>0</v>
          </cell>
          <cell r="H2136">
            <v>0</v>
          </cell>
          <cell r="I2136">
            <v>0</v>
          </cell>
          <cell r="J2136">
            <v>0</v>
          </cell>
          <cell r="K2136">
            <v>0</v>
          </cell>
          <cell r="L2136">
            <v>0</v>
          </cell>
          <cell r="M2136">
            <v>0</v>
          </cell>
          <cell r="N2136">
            <v>0</v>
          </cell>
          <cell r="O2136">
            <v>0</v>
          </cell>
          <cell r="P2136" t="str">
            <v>Not Licensed</v>
          </cell>
          <cell r="Q2136">
            <v>0</v>
          </cell>
          <cell r="R2136">
            <v>0</v>
          </cell>
        </row>
        <row r="2137">
          <cell r="B2137" t="str">
            <v>499096</v>
          </cell>
          <cell r="C2137" t="str">
            <v>Riggers</v>
          </cell>
          <cell r="D2137">
            <v>0</v>
          </cell>
          <cell r="E2137" t="str">
            <v>High school diploma or equivalent</v>
          </cell>
          <cell r="F2137" t="str">
            <v>HS and Below</v>
          </cell>
          <cell r="G2137">
            <v>0</v>
          </cell>
          <cell r="H2137">
            <v>0</v>
          </cell>
          <cell r="I2137">
            <v>0</v>
          </cell>
          <cell r="J2137">
            <v>0</v>
          </cell>
          <cell r="K2137">
            <v>0</v>
          </cell>
          <cell r="L2137">
            <v>0</v>
          </cell>
          <cell r="M2137">
            <v>0</v>
          </cell>
          <cell r="N2137">
            <v>0</v>
          </cell>
          <cell r="O2137">
            <v>6</v>
          </cell>
          <cell r="P2137" t="str">
            <v>Not Licensed</v>
          </cell>
          <cell r="Q2137">
            <v>0</v>
          </cell>
          <cell r="R2137">
            <v>0</v>
          </cell>
        </row>
        <row r="2138">
          <cell r="B2138" t="str">
            <v>499097</v>
          </cell>
          <cell r="C2138" t="str">
            <v>Signal and Track Switch Repairers</v>
          </cell>
          <cell r="D2138">
            <v>0</v>
          </cell>
          <cell r="E2138" t="str">
            <v>High school diploma or equivalent</v>
          </cell>
          <cell r="F2138" t="str">
            <v>HS and Below</v>
          </cell>
          <cell r="G2138">
            <v>0</v>
          </cell>
          <cell r="H2138">
            <v>0</v>
          </cell>
          <cell r="I2138">
            <v>0</v>
          </cell>
          <cell r="J2138">
            <v>0</v>
          </cell>
          <cell r="K2138">
            <v>0</v>
          </cell>
          <cell r="L2138">
            <v>8</v>
          </cell>
          <cell r="M2138">
            <v>8</v>
          </cell>
          <cell r="N2138">
            <v>0</v>
          </cell>
          <cell r="O2138">
            <v>0</v>
          </cell>
          <cell r="P2138" t="str">
            <v>Not Licensed</v>
          </cell>
          <cell r="Q2138">
            <v>0</v>
          </cell>
          <cell r="R2138">
            <v>0</v>
          </cell>
        </row>
        <row r="2139">
          <cell r="B2139" t="str">
            <v>499098</v>
          </cell>
          <cell r="C2139" t="str">
            <v>Helpers--Installation, Maintenance, and Repair Workers</v>
          </cell>
          <cell r="D2139">
            <v>0</v>
          </cell>
          <cell r="E2139" t="str">
            <v>High school diploma or equivalent</v>
          </cell>
          <cell r="F2139" t="str">
            <v>HS and Below</v>
          </cell>
          <cell r="G2139">
            <v>0</v>
          </cell>
          <cell r="H2139">
            <v>0</v>
          </cell>
          <cell r="I2139">
            <v>245</v>
          </cell>
          <cell r="J2139">
            <v>27</v>
          </cell>
          <cell r="K2139">
            <v>30</v>
          </cell>
          <cell r="L2139">
            <v>13</v>
          </cell>
          <cell r="M2139">
            <v>23</v>
          </cell>
          <cell r="N2139">
            <v>0</v>
          </cell>
          <cell r="O2139">
            <v>10</v>
          </cell>
          <cell r="P2139" t="str">
            <v>Not Licensed</v>
          </cell>
          <cell r="Q2139">
            <v>0</v>
          </cell>
          <cell r="R2139">
            <v>0</v>
          </cell>
        </row>
        <row r="2140">
          <cell r="B2140" t="str">
            <v>511011</v>
          </cell>
          <cell r="C2140" t="str">
            <v>First-Line Supervisors of Production and Operating Workers</v>
          </cell>
          <cell r="D2140">
            <v>0</v>
          </cell>
          <cell r="E2140" t="str">
            <v>High school diploma or equivalent</v>
          </cell>
          <cell r="F2140" t="str">
            <v>HS and Below</v>
          </cell>
          <cell r="G2140">
            <v>61928</v>
          </cell>
          <cell r="H2140">
            <v>4</v>
          </cell>
          <cell r="I2140">
            <v>1756</v>
          </cell>
          <cell r="J2140">
            <v>165</v>
          </cell>
          <cell r="K2140">
            <v>175</v>
          </cell>
          <cell r="L2140">
            <v>172</v>
          </cell>
          <cell r="M2140">
            <v>171</v>
          </cell>
          <cell r="N2140">
            <v>0</v>
          </cell>
          <cell r="O2140">
            <v>161</v>
          </cell>
          <cell r="P2140" t="str">
            <v>Not Licensed</v>
          </cell>
          <cell r="Q2140">
            <v>0</v>
          </cell>
          <cell r="R2140">
            <v>0</v>
          </cell>
        </row>
        <row r="2141">
          <cell r="B2141" t="str">
            <v>512011</v>
          </cell>
          <cell r="C2141" t="str">
            <v>Aircraft Structure, Surfaces, Rigging, and Systems Assemblers</v>
          </cell>
          <cell r="D2141">
            <v>0</v>
          </cell>
          <cell r="E2141">
            <v>0</v>
          </cell>
          <cell r="F2141">
            <v>0</v>
          </cell>
          <cell r="G2141">
            <v>0</v>
          </cell>
          <cell r="H2141">
            <v>0</v>
          </cell>
          <cell r="I2141">
            <v>0</v>
          </cell>
          <cell r="J2141">
            <v>0</v>
          </cell>
          <cell r="K2141">
            <v>0</v>
          </cell>
          <cell r="L2141">
            <v>189</v>
          </cell>
          <cell r="M2141">
            <v>189</v>
          </cell>
          <cell r="N2141">
            <v>0</v>
          </cell>
          <cell r="O2141">
            <v>0</v>
          </cell>
          <cell r="P2141" t="str">
            <v>Not Licensed</v>
          </cell>
          <cell r="Q2141">
            <v>0</v>
          </cell>
          <cell r="R2141">
            <v>0</v>
          </cell>
        </row>
        <row r="2142">
          <cell r="B2142" t="str">
            <v>512021</v>
          </cell>
          <cell r="C2142" t="str">
            <v>Coil Winders, Tapers, and Finishers</v>
          </cell>
          <cell r="D2142">
            <v>0</v>
          </cell>
          <cell r="E2142" t="str">
            <v>High school diploma or equivalent</v>
          </cell>
          <cell r="F2142" t="str">
            <v>HS and Below</v>
          </cell>
          <cell r="G2142">
            <v>0</v>
          </cell>
          <cell r="H2142">
            <v>0</v>
          </cell>
          <cell r="I2142">
            <v>0</v>
          </cell>
          <cell r="J2142">
            <v>0</v>
          </cell>
          <cell r="K2142">
            <v>0</v>
          </cell>
          <cell r="L2142">
            <v>0</v>
          </cell>
          <cell r="M2142">
            <v>0</v>
          </cell>
          <cell r="N2142">
            <v>0</v>
          </cell>
          <cell r="O2142">
            <v>3</v>
          </cell>
          <cell r="P2142" t="str">
            <v>Not Licensed</v>
          </cell>
          <cell r="Q2142">
            <v>0</v>
          </cell>
          <cell r="R2142">
            <v>0</v>
          </cell>
        </row>
        <row r="2143">
          <cell r="B2143" t="str">
            <v>512022</v>
          </cell>
          <cell r="C2143" t="str">
            <v>Electrical and Electronic Equipment Assemblers</v>
          </cell>
          <cell r="D2143">
            <v>0</v>
          </cell>
          <cell r="E2143" t="str">
            <v>High school diploma or equivalent</v>
          </cell>
          <cell r="F2143" t="str">
            <v>HS and Below</v>
          </cell>
          <cell r="G2143">
            <v>0</v>
          </cell>
          <cell r="H2143">
            <v>0</v>
          </cell>
          <cell r="I2143">
            <v>484</v>
          </cell>
          <cell r="J2143">
            <v>45</v>
          </cell>
          <cell r="K2143">
            <v>49</v>
          </cell>
          <cell r="L2143">
            <v>38</v>
          </cell>
          <cell r="M2143">
            <v>44</v>
          </cell>
          <cell r="N2143">
            <v>0</v>
          </cell>
          <cell r="O2143">
            <v>29</v>
          </cell>
          <cell r="P2143" t="str">
            <v>Not Licensed</v>
          </cell>
          <cell r="Q2143">
            <v>0</v>
          </cell>
          <cell r="R2143">
            <v>0</v>
          </cell>
        </row>
        <row r="2144">
          <cell r="B2144" t="str">
            <v>512023</v>
          </cell>
          <cell r="C2144" t="str">
            <v>Electromechanical Equipment Assemblers</v>
          </cell>
          <cell r="D2144">
            <v>0</v>
          </cell>
          <cell r="E2144" t="str">
            <v>High school diploma or equivalent</v>
          </cell>
          <cell r="F2144" t="str">
            <v>HS and Below</v>
          </cell>
          <cell r="G2144">
            <v>0</v>
          </cell>
          <cell r="H2144">
            <v>0</v>
          </cell>
          <cell r="I2144">
            <v>433</v>
          </cell>
          <cell r="J2144">
            <v>39</v>
          </cell>
          <cell r="K2144">
            <v>43</v>
          </cell>
          <cell r="L2144">
            <v>0</v>
          </cell>
          <cell r="M2144">
            <v>41</v>
          </cell>
          <cell r="N2144">
            <v>0</v>
          </cell>
          <cell r="O2144">
            <v>15</v>
          </cell>
          <cell r="P2144" t="str">
            <v>Not Licensed</v>
          </cell>
          <cell r="Q2144">
            <v>0</v>
          </cell>
          <cell r="R2144">
            <v>0</v>
          </cell>
        </row>
        <row r="2145">
          <cell r="B2145" t="str">
            <v>512031</v>
          </cell>
          <cell r="C2145" t="str">
            <v>Engine and Other Machine Assemblers</v>
          </cell>
          <cell r="D2145">
            <v>0</v>
          </cell>
          <cell r="E2145" t="str">
            <v>High school diploma or equivalent</v>
          </cell>
          <cell r="F2145" t="str">
            <v>HS and Below</v>
          </cell>
          <cell r="G2145">
            <v>0</v>
          </cell>
          <cell r="H2145">
            <v>0</v>
          </cell>
          <cell r="I2145">
            <v>0</v>
          </cell>
          <cell r="J2145">
            <v>0</v>
          </cell>
          <cell r="K2145">
            <v>0</v>
          </cell>
          <cell r="L2145">
            <v>0</v>
          </cell>
          <cell r="M2145">
            <v>0</v>
          </cell>
          <cell r="N2145">
            <v>0</v>
          </cell>
          <cell r="O2145">
            <v>3</v>
          </cell>
          <cell r="P2145" t="str">
            <v>Not Licensed</v>
          </cell>
          <cell r="Q2145">
            <v>0</v>
          </cell>
          <cell r="R2145">
            <v>0</v>
          </cell>
        </row>
        <row r="2146">
          <cell r="B2146" t="str">
            <v>512041</v>
          </cell>
          <cell r="C2146" t="str">
            <v>Structural Metal Fabricators and Fitters</v>
          </cell>
          <cell r="D2146">
            <v>0</v>
          </cell>
          <cell r="E2146" t="str">
            <v>High school diploma or equivalent</v>
          </cell>
          <cell r="F2146" t="str">
            <v>HS and Below</v>
          </cell>
          <cell r="G2146">
            <v>44178</v>
          </cell>
          <cell r="H2146">
            <v>0</v>
          </cell>
          <cell r="I2146">
            <v>0</v>
          </cell>
          <cell r="J2146">
            <v>0</v>
          </cell>
          <cell r="K2146">
            <v>0</v>
          </cell>
          <cell r="L2146">
            <v>0</v>
          </cell>
          <cell r="M2146">
            <v>0</v>
          </cell>
          <cell r="N2146">
            <v>0</v>
          </cell>
          <cell r="O2146">
            <v>20</v>
          </cell>
          <cell r="P2146" t="str">
            <v>Not Licensed</v>
          </cell>
          <cell r="Q2146">
            <v>0</v>
          </cell>
          <cell r="R2146">
            <v>0</v>
          </cell>
        </row>
        <row r="2147">
          <cell r="B2147" t="str">
            <v>512091</v>
          </cell>
          <cell r="C2147" t="str">
            <v>Fiberglass Laminators and Fabricators</v>
          </cell>
          <cell r="D2147">
            <v>0</v>
          </cell>
          <cell r="E2147" t="str">
            <v>High school diploma or equivalent</v>
          </cell>
          <cell r="F2147" t="str">
            <v>HS and Below</v>
          </cell>
          <cell r="G2147">
            <v>0</v>
          </cell>
          <cell r="H2147">
            <v>0</v>
          </cell>
          <cell r="I2147">
            <v>0</v>
          </cell>
          <cell r="J2147">
            <v>0</v>
          </cell>
          <cell r="K2147">
            <v>0</v>
          </cell>
          <cell r="L2147">
            <v>5</v>
          </cell>
          <cell r="M2147">
            <v>5</v>
          </cell>
          <cell r="N2147">
            <v>0</v>
          </cell>
          <cell r="O2147">
            <v>3</v>
          </cell>
          <cell r="P2147" t="str">
            <v>Not Licensed</v>
          </cell>
          <cell r="Q2147">
            <v>0</v>
          </cell>
          <cell r="R2147">
            <v>0</v>
          </cell>
        </row>
        <row r="2148">
          <cell r="B2148" t="str">
            <v>512092</v>
          </cell>
          <cell r="C2148" t="str">
            <v>Team Assemblers</v>
          </cell>
          <cell r="D2148">
            <v>0</v>
          </cell>
          <cell r="E2148" t="str">
            <v>High school diploma or equivalent</v>
          </cell>
          <cell r="F2148" t="str">
            <v>HS and Below</v>
          </cell>
          <cell r="G2148">
            <v>31199</v>
          </cell>
          <cell r="H2148">
            <v>2</v>
          </cell>
          <cell r="I2148">
            <v>2245</v>
          </cell>
          <cell r="J2148">
            <v>208</v>
          </cell>
          <cell r="K2148">
            <v>232</v>
          </cell>
          <cell r="L2148">
            <v>210</v>
          </cell>
          <cell r="M2148">
            <v>217</v>
          </cell>
          <cell r="N2148">
            <v>0</v>
          </cell>
          <cell r="O2148">
            <v>148</v>
          </cell>
          <cell r="P2148" t="str">
            <v>Not Licensed</v>
          </cell>
          <cell r="Q2148">
            <v>0</v>
          </cell>
          <cell r="R2148">
            <v>0</v>
          </cell>
        </row>
        <row r="2149">
          <cell r="B2149" t="str">
            <v>512093</v>
          </cell>
          <cell r="C2149" t="str">
            <v>Timing Device Assemblers and Adjusters</v>
          </cell>
          <cell r="D2149">
            <v>0</v>
          </cell>
          <cell r="E2149">
            <v>0</v>
          </cell>
          <cell r="F2149">
            <v>0</v>
          </cell>
          <cell r="G2149">
            <v>0</v>
          </cell>
          <cell r="H2149">
            <v>0</v>
          </cell>
          <cell r="I2149">
            <v>0</v>
          </cell>
          <cell r="J2149">
            <v>0</v>
          </cell>
          <cell r="K2149">
            <v>0</v>
          </cell>
          <cell r="L2149">
            <v>0</v>
          </cell>
          <cell r="M2149">
            <v>0</v>
          </cell>
          <cell r="N2149">
            <v>0</v>
          </cell>
          <cell r="O2149">
            <v>0</v>
          </cell>
          <cell r="P2149" t="str">
            <v>Not Licensed</v>
          </cell>
          <cell r="Q2149">
            <v>0</v>
          </cell>
          <cell r="R2149">
            <v>0</v>
          </cell>
        </row>
        <row r="2150">
          <cell r="B2150" t="str">
            <v>513011</v>
          </cell>
          <cell r="C2150" t="str">
            <v>Bakers</v>
          </cell>
          <cell r="D2150">
            <v>0</v>
          </cell>
          <cell r="E2150" t="str">
            <v>No formal educational credential</v>
          </cell>
          <cell r="F2150" t="str">
            <v>HS and Below</v>
          </cell>
          <cell r="G2150">
            <v>30358</v>
          </cell>
          <cell r="H2150">
            <v>2</v>
          </cell>
          <cell r="I2150">
            <v>396</v>
          </cell>
          <cell r="J2150">
            <v>56</v>
          </cell>
          <cell r="K2150">
            <v>62</v>
          </cell>
          <cell r="L2150">
            <v>98</v>
          </cell>
          <cell r="M2150">
            <v>72</v>
          </cell>
          <cell r="N2150">
            <v>0</v>
          </cell>
          <cell r="O2150">
            <v>33</v>
          </cell>
          <cell r="P2150" t="str">
            <v>Not Licensed</v>
          </cell>
          <cell r="Q2150">
            <v>0</v>
          </cell>
          <cell r="R2150">
            <v>0</v>
          </cell>
        </row>
        <row r="2151">
          <cell r="B2151" t="str">
            <v>513021</v>
          </cell>
          <cell r="C2151" t="str">
            <v>Butchers and Meat Cutters</v>
          </cell>
          <cell r="D2151">
            <v>0</v>
          </cell>
          <cell r="E2151" t="str">
            <v>No formal educational credential</v>
          </cell>
          <cell r="F2151" t="str">
            <v>HS and Below</v>
          </cell>
          <cell r="G2151">
            <v>39954</v>
          </cell>
          <cell r="H2151">
            <v>0</v>
          </cell>
          <cell r="I2151">
            <v>0</v>
          </cell>
          <cell r="J2151">
            <v>0</v>
          </cell>
          <cell r="K2151">
            <v>0</v>
          </cell>
          <cell r="L2151">
            <v>32</v>
          </cell>
          <cell r="M2151">
            <v>32</v>
          </cell>
          <cell r="N2151">
            <v>0</v>
          </cell>
          <cell r="O2151">
            <v>8</v>
          </cell>
          <cell r="P2151" t="str">
            <v>Not Licensed</v>
          </cell>
          <cell r="Q2151">
            <v>0</v>
          </cell>
          <cell r="R2151">
            <v>0</v>
          </cell>
        </row>
        <row r="2152">
          <cell r="B2152" t="str">
            <v>513022</v>
          </cell>
          <cell r="C2152" t="str">
            <v>Meat, Poultry, and Fish Cutters and Trimmers</v>
          </cell>
          <cell r="D2152">
            <v>0</v>
          </cell>
          <cell r="E2152" t="str">
            <v>No formal educational credential</v>
          </cell>
          <cell r="F2152" t="str">
            <v>HS and Below</v>
          </cell>
          <cell r="G2152">
            <v>26728</v>
          </cell>
          <cell r="H2152">
            <v>0</v>
          </cell>
          <cell r="I2152">
            <v>0</v>
          </cell>
          <cell r="J2152">
            <v>0</v>
          </cell>
          <cell r="K2152">
            <v>0</v>
          </cell>
          <cell r="L2152">
            <v>0</v>
          </cell>
          <cell r="M2152">
            <v>0</v>
          </cell>
          <cell r="N2152">
            <v>0</v>
          </cell>
          <cell r="O2152">
            <v>2</v>
          </cell>
          <cell r="P2152" t="str">
            <v>Not Licensed</v>
          </cell>
          <cell r="Q2152">
            <v>0</v>
          </cell>
          <cell r="R2152">
            <v>0</v>
          </cell>
        </row>
        <row r="2153">
          <cell r="B2153" t="str">
            <v>513023</v>
          </cell>
          <cell r="C2153" t="str">
            <v>Slaughterers and Meat Packers</v>
          </cell>
          <cell r="D2153">
            <v>0</v>
          </cell>
          <cell r="E2153" t="str">
            <v>No formal educational credential</v>
          </cell>
          <cell r="F2153" t="str">
            <v>HS and Below</v>
          </cell>
          <cell r="G2153">
            <v>0</v>
          </cell>
          <cell r="H2153">
            <v>0</v>
          </cell>
          <cell r="I2153">
            <v>0</v>
          </cell>
          <cell r="J2153">
            <v>0</v>
          </cell>
          <cell r="K2153">
            <v>0</v>
          </cell>
          <cell r="L2153">
            <v>0</v>
          </cell>
          <cell r="M2153">
            <v>0</v>
          </cell>
          <cell r="N2153">
            <v>0</v>
          </cell>
          <cell r="O2153">
            <v>0</v>
          </cell>
          <cell r="P2153" t="str">
            <v>Not Licensed</v>
          </cell>
          <cell r="Q2153">
            <v>0</v>
          </cell>
          <cell r="R2153">
            <v>0</v>
          </cell>
        </row>
        <row r="2154">
          <cell r="B2154" t="str">
            <v>513091</v>
          </cell>
          <cell r="C2154" t="str">
            <v>Food and Tobacco Roasting, Baking, and Drying Machine Operators and Tenders</v>
          </cell>
          <cell r="D2154">
            <v>0</v>
          </cell>
          <cell r="E2154" t="str">
            <v>No formal educational credential</v>
          </cell>
          <cell r="F2154" t="str">
            <v>HS and Below</v>
          </cell>
          <cell r="G2154">
            <v>0</v>
          </cell>
          <cell r="H2154">
            <v>0</v>
          </cell>
          <cell r="I2154">
            <v>0</v>
          </cell>
          <cell r="J2154">
            <v>0</v>
          </cell>
          <cell r="K2154">
            <v>0</v>
          </cell>
          <cell r="L2154">
            <v>0</v>
          </cell>
          <cell r="M2154">
            <v>0</v>
          </cell>
          <cell r="N2154">
            <v>0</v>
          </cell>
          <cell r="O2154">
            <v>0</v>
          </cell>
          <cell r="P2154" t="str">
            <v>Not Licensed</v>
          </cell>
          <cell r="Q2154">
            <v>0</v>
          </cell>
          <cell r="R2154">
            <v>0</v>
          </cell>
        </row>
        <row r="2155">
          <cell r="B2155" t="str">
            <v>513092</v>
          </cell>
          <cell r="C2155" t="str">
            <v>Food Batchmakers</v>
          </cell>
          <cell r="D2155">
            <v>0</v>
          </cell>
          <cell r="E2155" t="str">
            <v>High school diploma or equivalent</v>
          </cell>
          <cell r="F2155" t="str">
            <v>HS and Below</v>
          </cell>
          <cell r="G2155">
            <v>0</v>
          </cell>
          <cell r="H2155">
            <v>0</v>
          </cell>
          <cell r="I2155">
            <v>259</v>
          </cell>
          <cell r="J2155">
            <v>37</v>
          </cell>
          <cell r="K2155">
            <v>44</v>
          </cell>
          <cell r="L2155">
            <v>0</v>
          </cell>
          <cell r="M2155">
            <v>41</v>
          </cell>
          <cell r="N2155">
            <v>0</v>
          </cell>
          <cell r="O2155">
            <v>2</v>
          </cell>
          <cell r="P2155" t="str">
            <v>Not Licensed</v>
          </cell>
          <cell r="Q2155">
            <v>0</v>
          </cell>
          <cell r="R2155">
            <v>0</v>
          </cell>
        </row>
        <row r="2156">
          <cell r="B2156" t="str">
            <v>513093</v>
          </cell>
          <cell r="C2156" t="str">
            <v>Food Cooking Machine Operators and Tenders</v>
          </cell>
          <cell r="D2156">
            <v>0</v>
          </cell>
          <cell r="E2156" t="str">
            <v>High school diploma or equivalent</v>
          </cell>
          <cell r="F2156" t="str">
            <v>HS and Below</v>
          </cell>
          <cell r="G2156">
            <v>0</v>
          </cell>
          <cell r="H2156">
            <v>0</v>
          </cell>
          <cell r="I2156">
            <v>0</v>
          </cell>
          <cell r="J2156">
            <v>0</v>
          </cell>
          <cell r="K2156">
            <v>0</v>
          </cell>
          <cell r="L2156">
            <v>0</v>
          </cell>
          <cell r="M2156">
            <v>0</v>
          </cell>
          <cell r="N2156">
            <v>0</v>
          </cell>
          <cell r="O2156">
            <v>0</v>
          </cell>
          <cell r="P2156" t="str">
            <v>Not Licensed</v>
          </cell>
          <cell r="Q2156">
            <v>0</v>
          </cell>
          <cell r="R2156">
            <v>0</v>
          </cell>
        </row>
        <row r="2157">
          <cell r="B2157" t="str">
            <v>514011</v>
          </cell>
          <cell r="C2157" t="str">
            <v>Computer-Controlled Machine Tool Operators, Metal and Plastic</v>
          </cell>
          <cell r="D2157">
            <v>0</v>
          </cell>
          <cell r="E2157" t="str">
            <v>High school diploma or equivalent</v>
          </cell>
          <cell r="F2157" t="str">
            <v>HS and Below</v>
          </cell>
          <cell r="G2157">
            <v>47518</v>
          </cell>
          <cell r="H2157">
            <v>3</v>
          </cell>
          <cell r="I2157">
            <v>277</v>
          </cell>
          <cell r="J2157">
            <v>30</v>
          </cell>
          <cell r="K2157">
            <v>28</v>
          </cell>
          <cell r="L2157">
            <v>59</v>
          </cell>
          <cell r="M2157">
            <v>39</v>
          </cell>
          <cell r="N2157">
            <v>0</v>
          </cell>
          <cell r="O2157">
            <v>73</v>
          </cell>
          <cell r="P2157" t="str">
            <v>Not Licensed</v>
          </cell>
          <cell r="Q2157">
            <v>0</v>
          </cell>
          <cell r="R2157">
            <v>0</v>
          </cell>
        </row>
        <row r="2158">
          <cell r="B2158" t="str">
            <v>514012</v>
          </cell>
          <cell r="C2158" t="str">
            <v>Computer Numerically Controlled Machine Tool Programmers, Metal and Plastic</v>
          </cell>
          <cell r="D2158">
            <v>0</v>
          </cell>
          <cell r="E2158" t="str">
            <v>High school diploma or equivalent</v>
          </cell>
          <cell r="F2158" t="str">
            <v>HS and Below</v>
          </cell>
          <cell r="G2158">
            <v>67342</v>
          </cell>
          <cell r="H2158">
            <v>0</v>
          </cell>
          <cell r="I2158">
            <v>0</v>
          </cell>
          <cell r="J2158">
            <v>0</v>
          </cell>
          <cell r="K2158">
            <v>0</v>
          </cell>
          <cell r="L2158">
            <v>19</v>
          </cell>
          <cell r="M2158">
            <v>19</v>
          </cell>
          <cell r="N2158">
            <v>0</v>
          </cell>
          <cell r="O2158">
            <v>8</v>
          </cell>
          <cell r="P2158" t="str">
            <v>Not Licensed</v>
          </cell>
          <cell r="Q2158">
            <v>0</v>
          </cell>
          <cell r="R2158">
            <v>0</v>
          </cell>
        </row>
        <row r="2159">
          <cell r="B2159" t="str">
            <v>514021</v>
          </cell>
          <cell r="C2159" t="str">
            <v>Extruding and Drawing Machine Setters, Operators, and Tenders, Metal and Plastic</v>
          </cell>
          <cell r="D2159">
            <v>0</v>
          </cell>
          <cell r="E2159" t="str">
            <v>High school diploma or equivalent</v>
          </cell>
          <cell r="F2159" t="str">
            <v>HS and Below</v>
          </cell>
          <cell r="G2159">
            <v>38436</v>
          </cell>
          <cell r="H2159">
            <v>2</v>
          </cell>
          <cell r="I2159">
            <v>490</v>
          </cell>
          <cell r="J2159">
            <v>40</v>
          </cell>
          <cell r="K2159">
            <v>44</v>
          </cell>
          <cell r="L2159">
            <v>18</v>
          </cell>
          <cell r="M2159">
            <v>34</v>
          </cell>
          <cell r="N2159">
            <v>626</v>
          </cell>
          <cell r="O2159">
            <v>21</v>
          </cell>
          <cell r="P2159" t="str">
            <v>Not Licensed</v>
          </cell>
          <cell r="Q2159">
            <v>0</v>
          </cell>
          <cell r="R2159">
            <v>0</v>
          </cell>
        </row>
        <row r="2160">
          <cell r="B2160" t="str">
            <v>514022</v>
          </cell>
          <cell r="C2160" t="str">
            <v>Forging Machine Setters, Operators, and Tenders, Metal and Plastic</v>
          </cell>
          <cell r="D2160">
            <v>0</v>
          </cell>
          <cell r="E2160" t="str">
            <v>High school diploma or equivalent</v>
          </cell>
          <cell r="F2160" t="str">
            <v>HS and Below</v>
          </cell>
          <cell r="G2160">
            <v>0</v>
          </cell>
          <cell r="H2160">
            <v>0</v>
          </cell>
          <cell r="I2160">
            <v>0</v>
          </cell>
          <cell r="J2160">
            <v>0</v>
          </cell>
          <cell r="K2160">
            <v>0</v>
          </cell>
          <cell r="L2160">
            <v>0</v>
          </cell>
          <cell r="M2160">
            <v>0</v>
          </cell>
          <cell r="N2160">
            <v>0</v>
          </cell>
          <cell r="O2160">
            <v>7</v>
          </cell>
          <cell r="P2160" t="str">
            <v>Not Licensed</v>
          </cell>
          <cell r="Q2160">
            <v>0</v>
          </cell>
          <cell r="R2160">
            <v>0</v>
          </cell>
        </row>
        <row r="2161">
          <cell r="B2161" t="str">
            <v>514023</v>
          </cell>
          <cell r="C2161" t="str">
            <v>Rolling Machine Setters, Operators, and Tenders, Metal and Plastic</v>
          </cell>
          <cell r="D2161">
            <v>0</v>
          </cell>
          <cell r="E2161" t="str">
            <v>High school diploma or equivalent</v>
          </cell>
          <cell r="F2161" t="str">
            <v>HS and Below</v>
          </cell>
          <cell r="G2161">
            <v>0</v>
          </cell>
          <cell r="H2161">
            <v>0</v>
          </cell>
          <cell r="I2161">
            <v>0</v>
          </cell>
          <cell r="J2161">
            <v>0</v>
          </cell>
          <cell r="K2161">
            <v>0</v>
          </cell>
          <cell r="L2161">
            <v>0</v>
          </cell>
          <cell r="M2161">
            <v>0</v>
          </cell>
          <cell r="N2161">
            <v>0</v>
          </cell>
          <cell r="O2161">
            <v>3</v>
          </cell>
          <cell r="P2161" t="str">
            <v>Not Licensed</v>
          </cell>
          <cell r="Q2161">
            <v>0</v>
          </cell>
          <cell r="R2161">
            <v>0</v>
          </cell>
        </row>
        <row r="2162">
          <cell r="B2162" t="str">
            <v>514031</v>
          </cell>
          <cell r="C2162" t="str">
            <v>Cutting, Punching, and Press Machine Setters, Operators, and Tenders, Metal and Plastic</v>
          </cell>
          <cell r="D2162">
            <v>0</v>
          </cell>
          <cell r="E2162" t="str">
            <v>High school diploma or equivalent</v>
          </cell>
          <cell r="F2162" t="str">
            <v>HS and Below</v>
          </cell>
          <cell r="G2162">
            <v>33829</v>
          </cell>
          <cell r="H2162">
            <v>2</v>
          </cell>
          <cell r="I2162">
            <v>428</v>
          </cell>
          <cell r="J2162">
            <v>44</v>
          </cell>
          <cell r="K2162">
            <v>46</v>
          </cell>
          <cell r="L2162">
            <v>17</v>
          </cell>
          <cell r="M2162">
            <v>36</v>
          </cell>
          <cell r="N2162">
            <v>0</v>
          </cell>
          <cell r="O2162">
            <v>28</v>
          </cell>
          <cell r="P2162" t="str">
            <v>Not Licensed</v>
          </cell>
          <cell r="Q2162">
            <v>0</v>
          </cell>
          <cell r="R2162">
            <v>0</v>
          </cell>
        </row>
        <row r="2163">
          <cell r="B2163" t="str">
            <v>514032</v>
          </cell>
          <cell r="C2163" t="str">
            <v>Drilling and Boring Machine Tool Setters, Operators, and Tenders, Metal and Plastic</v>
          </cell>
          <cell r="D2163">
            <v>0</v>
          </cell>
          <cell r="E2163" t="str">
            <v>High school diploma or equivalent</v>
          </cell>
          <cell r="F2163" t="str">
            <v>HS and Below</v>
          </cell>
          <cell r="G2163">
            <v>0</v>
          </cell>
          <cell r="H2163">
            <v>0</v>
          </cell>
          <cell r="I2163">
            <v>0</v>
          </cell>
          <cell r="J2163">
            <v>0</v>
          </cell>
          <cell r="K2163">
            <v>0</v>
          </cell>
          <cell r="L2163">
            <v>0</v>
          </cell>
          <cell r="M2163">
            <v>0</v>
          </cell>
          <cell r="N2163">
            <v>0</v>
          </cell>
          <cell r="O2163">
            <v>8</v>
          </cell>
          <cell r="P2163" t="str">
            <v>Not Licensed</v>
          </cell>
          <cell r="Q2163">
            <v>0</v>
          </cell>
          <cell r="R2163">
            <v>0</v>
          </cell>
        </row>
        <row r="2164">
          <cell r="B2164" t="str">
            <v>514033</v>
          </cell>
          <cell r="C2164" t="str">
            <v>Grinding, Lapping, Polishing, and Buffing Machine Tool Setters, Operators, and Tenders, Metal and Plastic</v>
          </cell>
          <cell r="D2164">
            <v>0</v>
          </cell>
          <cell r="E2164" t="str">
            <v>High school diploma or equivalent</v>
          </cell>
          <cell r="F2164" t="str">
            <v>HS and Below</v>
          </cell>
          <cell r="G2164">
            <v>40139</v>
          </cell>
          <cell r="H2164">
            <v>2</v>
          </cell>
          <cell r="I2164">
            <v>491</v>
          </cell>
          <cell r="J2164">
            <v>47</v>
          </cell>
          <cell r="K2164">
            <v>46</v>
          </cell>
          <cell r="L2164">
            <v>12</v>
          </cell>
          <cell r="M2164">
            <v>35</v>
          </cell>
          <cell r="N2164">
            <v>0</v>
          </cell>
          <cell r="O2164">
            <v>14</v>
          </cell>
          <cell r="P2164" t="str">
            <v>Not Licensed</v>
          </cell>
          <cell r="Q2164">
            <v>0</v>
          </cell>
          <cell r="R2164">
            <v>0</v>
          </cell>
        </row>
        <row r="2165">
          <cell r="B2165" t="str">
            <v>514034</v>
          </cell>
          <cell r="C2165" t="str">
            <v>Lathe and Turning Machine Tool Setters, Operators, and Tenders, Metal and Plastic</v>
          </cell>
          <cell r="D2165">
            <v>0</v>
          </cell>
          <cell r="E2165" t="str">
            <v>High school diploma or equivalent</v>
          </cell>
          <cell r="F2165" t="str">
            <v>HS and Below</v>
          </cell>
          <cell r="G2165">
            <v>0</v>
          </cell>
          <cell r="H2165">
            <v>0</v>
          </cell>
          <cell r="I2165">
            <v>132</v>
          </cell>
          <cell r="J2165">
            <v>13</v>
          </cell>
          <cell r="K2165">
            <v>12</v>
          </cell>
          <cell r="L2165">
            <v>0</v>
          </cell>
          <cell r="M2165">
            <v>13</v>
          </cell>
          <cell r="N2165">
            <v>0</v>
          </cell>
          <cell r="O2165">
            <v>29</v>
          </cell>
          <cell r="P2165" t="str">
            <v>Not Licensed</v>
          </cell>
          <cell r="Q2165">
            <v>0</v>
          </cell>
          <cell r="R2165">
            <v>0</v>
          </cell>
        </row>
        <row r="2166">
          <cell r="B2166" t="str">
            <v>514035</v>
          </cell>
          <cell r="C2166" t="str">
            <v>Milling and Planing Machine Setters, Operators, and Tenders, Metal and Plastic</v>
          </cell>
          <cell r="D2166">
            <v>0</v>
          </cell>
          <cell r="E2166" t="str">
            <v>High school diploma or equivalent</v>
          </cell>
          <cell r="F2166" t="str">
            <v>HS and Below</v>
          </cell>
          <cell r="G2166">
            <v>47375</v>
          </cell>
          <cell r="H2166">
            <v>0</v>
          </cell>
          <cell r="I2166">
            <v>0</v>
          </cell>
          <cell r="J2166">
            <v>0</v>
          </cell>
          <cell r="K2166">
            <v>0</v>
          </cell>
          <cell r="L2166">
            <v>5</v>
          </cell>
          <cell r="M2166">
            <v>5</v>
          </cell>
          <cell r="N2166">
            <v>0</v>
          </cell>
          <cell r="O2166">
            <v>2</v>
          </cell>
          <cell r="P2166" t="str">
            <v>Not Licensed</v>
          </cell>
          <cell r="Q2166">
            <v>0</v>
          </cell>
          <cell r="R2166">
            <v>0</v>
          </cell>
        </row>
        <row r="2167">
          <cell r="B2167" t="str">
            <v>514041</v>
          </cell>
          <cell r="C2167" t="str">
            <v>Machinists</v>
          </cell>
          <cell r="D2167">
            <v>0</v>
          </cell>
          <cell r="E2167" t="str">
            <v>High school diploma or equivalent</v>
          </cell>
          <cell r="F2167" t="str">
            <v>HS and Below</v>
          </cell>
          <cell r="G2167">
            <v>49393</v>
          </cell>
          <cell r="H2167">
            <v>3</v>
          </cell>
          <cell r="I2167">
            <v>1260</v>
          </cell>
          <cell r="J2167">
            <v>130</v>
          </cell>
          <cell r="K2167">
            <v>134</v>
          </cell>
          <cell r="L2167">
            <v>53</v>
          </cell>
          <cell r="M2167">
            <v>106</v>
          </cell>
          <cell r="N2167">
            <v>0</v>
          </cell>
          <cell r="O2167">
            <v>97</v>
          </cell>
          <cell r="P2167" t="str">
            <v>Not Licensed</v>
          </cell>
          <cell r="Q2167">
            <v>0</v>
          </cell>
          <cell r="R2167">
            <v>0</v>
          </cell>
        </row>
        <row r="2168">
          <cell r="B2168" t="str">
            <v>514051</v>
          </cell>
          <cell r="C2168" t="str">
            <v>Metal-Refining Furnace Operators and Tenders</v>
          </cell>
          <cell r="D2168">
            <v>0</v>
          </cell>
          <cell r="E2168" t="str">
            <v>High school diploma or equivalent</v>
          </cell>
          <cell r="F2168" t="str">
            <v>HS and Below</v>
          </cell>
          <cell r="G2168">
            <v>0</v>
          </cell>
          <cell r="H2168">
            <v>0</v>
          </cell>
          <cell r="I2168">
            <v>0</v>
          </cell>
          <cell r="J2168">
            <v>0</v>
          </cell>
          <cell r="K2168">
            <v>0</v>
          </cell>
          <cell r="L2168">
            <v>0</v>
          </cell>
          <cell r="M2168">
            <v>0</v>
          </cell>
          <cell r="N2168">
            <v>0</v>
          </cell>
          <cell r="O2168">
            <v>0</v>
          </cell>
          <cell r="P2168" t="str">
            <v>Not Licensed</v>
          </cell>
          <cell r="Q2168">
            <v>0</v>
          </cell>
          <cell r="R2168">
            <v>0</v>
          </cell>
        </row>
        <row r="2169">
          <cell r="B2169" t="str">
            <v>514052</v>
          </cell>
          <cell r="C2169" t="str">
            <v>Pourers and Casters, Metal</v>
          </cell>
          <cell r="D2169">
            <v>0</v>
          </cell>
          <cell r="E2169" t="str">
            <v>High school diploma or equivalent</v>
          </cell>
          <cell r="F2169" t="str">
            <v>HS and Below</v>
          </cell>
          <cell r="G2169">
            <v>0</v>
          </cell>
          <cell r="H2169">
            <v>0</v>
          </cell>
          <cell r="I2169">
            <v>0</v>
          </cell>
          <cell r="J2169">
            <v>0</v>
          </cell>
          <cell r="K2169">
            <v>0</v>
          </cell>
          <cell r="L2169">
            <v>0</v>
          </cell>
          <cell r="M2169">
            <v>0</v>
          </cell>
          <cell r="N2169">
            <v>0</v>
          </cell>
          <cell r="O2169">
            <v>1</v>
          </cell>
          <cell r="P2169" t="str">
            <v>Not Licensed</v>
          </cell>
          <cell r="Q2169">
            <v>0</v>
          </cell>
          <cell r="R2169">
            <v>0</v>
          </cell>
        </row>
        <row r="2170">
          <cell r="B2170" t="str">
            <v>514061</v>
          </cell>
          <cell r="C2170" t="str">
            <v>Model Makers, Metal and Plastic</v>
          </cell>
          <cell r="D2170">
            <v>0</v>
          </cell>
          <cell r="E2170" t="str">
            <v>High school diploma or equivalent</v>
          </cell>
          <cell r="F2170" t="str">
            <v>HS and Below</v>
          </cell>
          <cell r="G2170">
            <v>75656</v>
          </cell>
          <cell r="H2170">
            <v>0</v>
          </cell>
          <cell r="I2170">
            <v>0</v>
          </cell>
          <cell r="J2170">
            <v>0</v>
          </cell>
          <cell r="K2170">
            <v>0</v>
          </cell>
          <cell r="L2170">
            <v>0</v>
          </cell>
          <cell r="M2170">
            <v>0</v>
          </cell>
          <cell r="N2170">
            <v>0</v>
          </cell>
          <cell r="O2170">
            <v>1</v>
          </cell>
          <cell r="P2170" t="str">
            <v>Not Licensed</v>
          </cell>
          <cell r="Q2170">
            <v>0</v>
          </cell>
          <cell r="R2170">
            <v>0</v>
          </cell>
        </row>
        <row r="2171">
          <cell r="B2171" t="str">
            <v>514062</v>
          </cell>
          <cell r="C2171" t="str">
            <v>Patternmakers, Metal and Plastic</v>
          </cell>
          <cell r="D2171">
            <v>0</v>
          </cell>
          <cell r="E2171" t="str">
            <v>High school diploma or equivalent</v>
          </cell>
          <cell r="F2171" t="str">
            <v>HS and Below</v>
          </cell>
          <cell r="G2171">
            <v>0</v>
          </cell>
          <cell r="H2171">
            <v>0</v>
          </cell>
          <cell r="I2171">
            <v>0</v>
          </cell>
          <cell r="J2171">
            <v>0</v>
          </cell>
          <cell r="K2171">
            <v>0</v>
          </cell>
          <cell r="L2171">
            <v>0</v>
          </cell>
          <cell r="M2171">
            <v>0</v>
          </cell>
          <cell r="N2171">
            <v>0</v>
          </cell>
          <cell r="O2171">
            <v>0</v>
          </cell>
          <cell r="P2171" t="str">
            <v>Not Licensed</v>
          </cell>
          <cell r="Q2171">
            <v>0</v>
          </cell>
          <cell r="R2171">
            <v>0</v>
          </cell>
        </row>
        <row r="2172">
          <cell r="B2172" t="str">
            <v>514071</v>
          </cell>
          <cell r="C2172" t="str">
            <v>Foundry Mold and Coremakers</v>
          </cell>
          <cell r="D2172">
            <v>0</v>
          </cell>
          <cell r="E2172" t="str">
            <v>High school diploma or equivalent</v>
          </cell>
          <cell r="F2172" t="str">
            <v>HS and Below</v>
          </cell>
          <cell r="G2172">
            <v>0</v>
          </cell>
          <cell r="H2172">
            <v>0</v>
          </cell>
          <cell r="I2172">
            <v>0</v>
          </cell>
          <cell r="J2172">
            <v>0</v>
          </cell>
          <cell r="K2172">
            <v>0</v>
          </cell>
          <cell r="L2172">
            <v>0</v>
          </cell>
          <cell r="M2172">
            <v>0</v>
          </cell>
          <cell r="N2172">
            <v>0</v>
          </cell>
          <cell r="O2172">
            <v>3</v>
          </cell>
          <cell r="P2172" t="str">
            <v>Not Licensed</v>
          </cell>
          <cell r="Q2172">
            <v>0</v>
          </cell>
          <cell r="R2172">
            <v>0</v>
          </cell>
        </row>
        <row r="2173">
          <cell r="B2173" t="str">
            <v>514072</v>
          </cell>
          <cell r="C2173" t="str">
            <v>Molding, Coremaking, and Casting Machine Setters, Operators, and Tenders, Metal and Plastic</v>
          </cell>
          <cell r="D2173">
            <v>0</v>
          </cell>
          <cell r="E2173" t="str">
            <v>High school diploma or equivalent</v>
          </cell>
          <cell r="F2173" t="str">
            <v>HS and Below</v>
          </cell>
          <cell r="G2173">
            <v>33643</v>
          </cell>
          <cell r="H2173">
            <v>2</v>
          </cell>
          <cell r="I2173">
            <v>629</v>
          </cell>
          <cell r="J2173">
            <v>62</v>
          </cell>
          <cell r="K2173">
            <v>66</v>
          </cell>
          <cell r="L2173">
            <v>13</v>
          </cell>
          <cell r="M2173">
            <v>47</v>
          </cell>
          <cell r="N2173">
            <v>0</v>
          </cell>
          <cell r="O2173">
            <v>23</v>
          </cell>
          <cell r="P2173" t="str">
            <v>Not Licensed</v>
          </cell>
          <cell r="Q2173">
            <v>0</v>
          </cell>
          <cell r="R2173">
            <v>0</v>
          </cell>
        </row>
        <row r="2174">
          <cell r="B2174" t="str">
            <v>514081</v>
          </cell>
          <cell r="C2174" t="str">
            <v>Multiple Machine Tool Setters, Operators, and Tenders, Metal and Plastic</v>
          </cell>
          <cell r="D2174">
            <v>0</v>
          </cell>
          <cell r="E2174" t="str">
            <v>High school diploma or equivalent</v>
          </cell>
          <cell r="F2174" t="str">
            <v>HS and Below</v>
          </cell>
          <cell r="G2174">
            <v>31298</v>
          </cell>
          <cell r="H2174">
            <v>2</v>
          </cell>
          <cell r="I2174">
            <v>427</v>
          </cell>
          <cell r="J2174">
            <v>41</v>
          </cell>
          <cell r="K2174">
            <v>50</v>
          </cell>
          <cell r="L2174">
            <v>0</v>
          </cell>
          <cell r="M2174">
            <v>46</v>
          </cell>
          <cell r="N2174">
            <v>0</v>
          </cell>
          <cell r="O2174">
            <v>18</v>
          </cell>
          <cell r="P2174" t="str">
            <v>Not Licensed</v>
          </cell>
          <cell r="Q2174">
            <v>0</v>
          </cell>
          <cell r="R2174">
            <v>0</v>
          </cell>
        </row>
        <row r="2175">
          <cell r="B2175" t="str">
            <v>514111</v>
          </cell>
          <cell r="C2175" t="str">
            <v>Tool and Die Makers</v>
          </cell>
          <cell r="D2175">
            <v>0</v>
          </cell>
          <cell r="E2175" t="str">
            <v>High school diploma or equivalent</v>
          </cell>
          <cell r="F2175" t="str">
            <v>HS and Below</v>
          </cell>
          <cell r="G2175">
            <v>51449</v>
          </cell>
          <cell r="H2175">
            <v>2</v>
          </cell>
          <cell r="I2175">
            <v>154</v>
          </cell>
          <cell r="J2175">
            <v>11</v>
          </cell>
          <cell r="K2175">
            <v>14</v>
          </cell>
          <cell r="L2175">
            <v>6</v>
          </cell>
          <cell r="M2175">
            <v>10</v>
          </cell>
          <cell r="N2175">
            <v>0</v>
          </cell>
          <cell r="O2175">
            <v>11</v>
          </cell>
          <cell r="P2175" t="str">
            <v>Not Licensed</v>
          </cell>
          <cell r="Q2175">
            <v>0</v>
          </cell>
          <cell r="R2175">
            <v>0</v>
          </cell>
        </row>
        <row r="2176">
          <cell r="B2176" t="str">
            <v>514121</v>
          </cell>
          <cell r="C2176" t="str">
            <v>Welders, Cutters, Solderers, and Brazers</v>
          </cell>
          <cell r="D2176">
            <v>0</v>
          </cell>
          <cell r="E2176" t="str">
            <v>High school diploma or equivalent</v>
          </cell>
          <cell r="F2176" t="str">
            <v>HS and Below</v>
          </cell>
          <cell r="G2176">
            <v>47515</v>
          </cell>
          <cell r="H2176">
            <v>3</v>
          </cell>
          <cell r="I2176">
            <v>264</v>
          </cell>
          <cell r="J2176">
            <v>28</v>
          </cell>
          <cell r="K2176">
            <v>31</v>
          </cell>
          <cell r="L2176">
            <v>38</v>
          </cell>
          <cell r="M2176">
            <v>32</v>
          </cell>
          <cell r="N2176">
            <v>0</v>
          </cell>
          <cell r="O2176">
            <v>61</v>
          </cell>
          <cell r="P2176" t="str">
            <v>Not Licensed</v>
          </cell>
          <cell r="Q2176">
            <v>0</v>
          </cell>
          <cell r="R2176">
            <v>0</v>
          </cell>
        </row>
        <row r="2177">
          <cell r="B2177" t="str">
            <v>514122</v>
          </cell>
          <cell r="C2177" t="str">
            <v>Welding, Soldering, and Brazing Machine Setters, Operators, and Tenders</v>
          </cell>
          <cell r="D2177">
            <v>0</v>
          </cell>
          <cell r="E2177" t="str">
            <v>High school diploma or equivalent</v>
          </cell>
          <cell r="F2177" t="str">
            <v>HS and Below</v>
          </cell>
          <cell r="G2177">
            <v>0</v>
          </cell>
          <cell r="H2177">
            <v>0</v>
          </cell>
          <cell r="I2177">
            <v>0</v>
          </cell>
          <cell r="J2177">
            <v>0</v>
          </cell>
          <cell r="K2177">
            <v>0</v>
          </cell>
          <cell r="L2177">
            <v>0</v>
          </cell>
          <cell r="M2177">
            <v>0</v>
          </cell>
          <cell r="N2177">
            <v>0</v>
          </cell>
          <cell r="O2177">
            <v>14</v>
          </cell>
          <cell r="P2177" t="str">
            <v>Not Licensed</v>
          </cell>
          <cell r="Q2177">
            <v>0</v>
          </cell>
          <cell r="R2177">
            <v>0</v>
          </cell>
        </row>
        <row r="2178">
          <cell r="B2178" t="str">
            <v>514191</v>
          </cell>
          <cell r="C2178" t="str">
            <v>Heat Treating Equipment Setters, Operators, and Tenders, Metal and Plastic</v>
          </cell>
          <cell r="D2178">
            <v>0</v>
          </cell>
          <cell r="E2178" t="str">
            <v>High school diploma or equivalent</v>
          </cell>
          <cell r="F2178" t="str">
            <v>HS and Below</v>
          </cell>
          <cell r="G2178">
            <v>0</v>
          </cell>
          <cell r="H2178">
            <v>0</v>
          </cell>
          <cell r="I2178">
            <v>0</v>
          </cell>
          <cell r="J2178">
            <v>0</v>
          </cell>
          <cell r="K2178">
            <v>0</v>
          </cell>
          <cell r="L2178">
            <v>0</v>
          </cell>
          <cell r="M2178">
            <v>0</v>
          </cell>
          <cell r="N2178">
            <v>0</v>
          </cell>
          <cell r="O2178">
            <v>2</v>
          </cell>
          <cell r="P2178" t="str">
            <v>Not Licensed</v>
          </cell>
          <cell r="Q2178">
            <v>0</v>
          </cell>
          <cell r="R2178">
            <v>0</v>
          </cell>
        </row>
        <row r="2179">
          <cell r="B2179" t="str">
            <v>514192</v>
          </cell>
          <cell r="C2179" t="str">
            <v>Layout Workers, Metal and Plastic</v>
          </cell>
          <cell r="D2179">
            <v>0</v>
          </cell>
          <cell r="E2179" t="str">
            <v>High school diploma or equivalent</v>
          </cell>
          <cell r="F2179" t="str">
            <v>HS and Below</v>
          </cell>
          <cell r="G2179">
            <v>0</v>
          </cell>
          <cell r="H2179">
            <v>0</v>
          </cell>
          <cell r="I2179">
            <v>0</v>
          </cell>
          <cell r="J2179">
            <v>0</v>
          </cell>
          <cell r="K2179">
            <v>0</v>
          </cell>
          <cell r="L2179">
            <v>0</v>
          </cell>
          <cell r="M2179">
            <v>0</v>
          </cell>
          <cell r="N2179">
            <v>0</v>
          </cell>
          <cell r="O2179">
            <v>0</v>
          </cell>
          <cell r="P2179" t="str">
            <v>Not Licensed</v>
          </cell>
          <cell r="Q2179">
            <v>0</v>
          </cell>
          <cell r="R2179">
            <v>0</v>
          </cell>
        </row>
        <row r="2180">
          <cell r="B2180" t="str">
            <v>514193</v>
          </cell>
          <cell r="C2180" t="str">
            <v>Plating and Coating Machine Setters, Operators, and Tenders, Metal and Plastic</v>
          </cell>
          <cell r="D2180">
            <v>0</v>
          </cell>
          <cell r="E2180" t="str">
            <v>High school diploma or equivalent</v>
          </cell>
          <cell r="F2180" t="str">
            <v>HS and Below</v>
          </cell>
          <cell r="G2180">
            <v>0</v>
          </cell>
          <cell r="H2180">
            <v>0</v>
          </cell>
          <cell r="I2180">
            <v>0</v>
          </cell>
          <cell r="J2180">
            <v>0</v>
          </cell>
          <cell r="K2180">
            <v>0</v>
          </cell>
          <cell r="L2180">
            <v>0</v>
          </cell>
          <cell r="M2180">
            <v>0</v>
          </cell>
          <cell r="N2180">
            <v>0</v>
          </cell>
          <cell r="O2180">
            <v>3</v>
          </cell>
          <cell r="P2180" t="str">
            <v>Not Licensed</v>
          </cell>
          <cell r="Q2180">
            <v>0</v>
          </cell>
          <cell r="R2180">
            <v>0</v>
          </cell>
        </row>
        <row r="2181">
          <cell r="B2181" t="str">
            <v>514194</v>
          </cell>
          <cell r="C2181" t="str">
            <v>Tool Grinders, Filers, and Sharpeners</v>
          </cell>
          <cell r="D2181">
            <v>0</v>
          </cell>
          <cell r="E2181" t="str">
            <v>High school diploma or equivalent</v>
          </cell>
          <cell r="F2181" t="str">
            <v>HS and Below</v>
          </cell>
          <cell r="G2181">
            <v>0</v>
          </cell>
          <cell r="H2181">
            <v>0</v>
          </cell>
          <cell r="I2181">
            <v>0</v>
          </cell>
          <cell r="J2181">
            <v>0</v>
          </cell>
          <cell r="K2181">
            <v>0</v>
          </cell>
          <cell r="L2181">
            <v>0</v>
          </cell>
          <cell r="M2181">
            <v>0</v>
          </cell>
          <cell r="N2181">
            <v>0</v>
          </cell>
          <cell r="O2181">
            <v>4</v>
          </cell>
          <cell r="P2181" t="str">
            <v>Not Licensed</v>
          </cell>
          <cell r="Q2181">
            <v>0</v>
          </cell>
          <cell r="R2181">
            <v>0</v>
          </cell>
        </row>
        <row r="2182">
          <cell r="B2182" t="str">
            <v>515111</v>
          </cell>
          <cell r="C2182" t="str">
            <v>Prepress Technicians and Workers</v>
          </cell>
          <cell r="D2182">
            <v>0</v>
          </cell>
          <cell r="E2182" t="str">
            <v>Postsecondary non-degree award</v>
          </cell>
          <cell r="F2182" t="str">
            <v>Sub-BA</v>
          </cell>
          <cell r="G2182">
            <v>40023</v>
          </cell>
          <cell r="H2182">
            <v>0</v>
          </cell>
          <cell r="I2182">
            <v>0</v>
          </cell>
          <cell r="J2182">
            <v>0</v>
          </cell>
          <cell r="K2182">
            <v>0</v>
          </cell>
          <cell r="L2182">
            <v>0</v>
          </cell>
          <cell r="M2182">
            <v>0</v>
          </cell>
          <cell r="N2182">
            <v>956</v>
          </cell>
          <cell r="O2182">
            <v>12</v>
          </cell>
          <cell r="P2182" t="str">
            <v>Not Licensed</v>
          </cell>
          <cell r="Q2182">
            <v>0</v>
          </cell>
          <cell r="R2182">
            <v>0</v>
          </cell>
        </row>
        <row r="2183">
          <cell r="B2183" t="str">
            <v>515112</v>
          </cell>
          <cell r="C2183" t="str">
            <v>Printing Press Operators</v>
          </cell>
          <cell r="D2183">
            <v>0</v>
          </cell>
          <cell r="E2183" t="str">
            <v>High school diploma or equivalent</v>
          </cell>
          <cell r="F2183" t="str">
            <v>HS and Below</v>
          </cell>
          <cell r="G2183">
            <v>42304</v>
          </cell>
          <cell r="H2183">
            <v>2</v>
          </cell>
          <cell r="I2183">
            <v>369</v>
          </cell>
          <cell r="J2183">
            <v>42</v>
          </cell>
          <cell r="K2183">
            <v>27</v>
          </cell>
          <cell r="L2183">
            <v>15</v>
          </cell>
          <cell r="M2183">
            <v>28</v>
          </cell>
          <cell r="N2183">
            <v>0</v>
          </cell>
          <cell r="O2183">
            <v>45</v>
          </cell>
          <cell r="P2183" t="str">
            <v>Not Licensed</v>
          </cell>
          <cell r="Q2183">
            <v>0</v>
          </cell>
          <cell r="R2183">
            <v>0</v>
          </cell>
        </row>
        <row r="2184">
          <cell r="B2184" t="str">
            <v>515113</v>
          </cell>
          <cell r="C2184" t="str">
            <v>Print Binding and Finishing Workers</v>
          </cell>
          <cell r="D2184">
            <v>0</v>
          </cell>
          <cell r="E2184" t="str">
            <v>High school diploma or equivalent</v>
          </cell>
          <cell r="F2184" t="str">
            <v>HS and Below</v>
          </cell>
          <cell r="G2184">
            <v>35557</v>
          </cell>
          <cell r="H2184">
            <v>0</v>
          </cell>
          <cell r="I2184">
            <v>0</v>
          </cell>
          <cell r="J2184">
            <v>0</v>
          </cell>
          <cell r="K2184">
            <v>0</v>
          </cell>
          <cell r="L2184">
            <v>0</v>
          </cell>
          <cell r="M2184">
            <v>0</v>
          </cell>
          <cell r="N2184">
            <v>0</v>
          </cell>
          <cell r="O2184">
            <v>5</v>
          </cell>
          <cell r="P2184" t="str">
            <v>Not Licensed</v>
          </cell>
          <cell r="Q2184">
            <v>0</v>
          </cell>
          <cell r="R2184">
            <v>0</v>
          </cell>
        </row>
        <row r="2185">
          <cell r="B2185" t="str">
            <v>516011</v>
          </cell>
          <cell r="C2185" t="str">
            <v>Laundry and Dry-Cleaning Workers</v>
          </cell>
          <cell r="D2185">
            <v>0</v>
          </cell>
          <cell r="E2185" t="str">
            <v>No formal educational credential</v>
          </cell>
          <cell r="F2185" t="str">
            <v>HS and Below</v>
          </cell>
          <cell r="G2185">
            <v>24746</v>
          </cell>
          <cell r="H2185">
            <v>1</v>
          </cell>
          <cell r="I2185">
            <v>475</v>
          </cell>
          <cell r="J2185">
            <v>55</v>
          </cell>
          <cell r="K2185">
            <v>67</v>
          </cell>
          <cell r="L2185">
            <v>40</v>
          </cell>
          <cell r="M2185">
            <v>54</v>
          </cell>
          <cell r="N2185">
            <v>0</v>
          </cell>
          <cell r="O2185">
            <v>14</v>
          </cell>
          <cell r="P2185" t="str">
            <v>Not Licensed</v>
          </cell>
          <cell r="Q2185">
            <v>0</v>
          </cell>
          <cell r="R2185">
            <v>0</v>
          </cell>
        </row>
        <row r="2186">
          <cell r="B2186" t="str">
            <v>516021</v>
          </cell>
          <cell r="C2186" t="str">
            <v>Pressers, Textile, Garment, and Related Materials</v>
          </cell>
          <cell r="D2186">
            <v>0</v>
          </cell>
          <cell r="E2186" t="str">
            <v>No formal educational credential</v>
          </cell>
          <cell r="F2186" t="str">
            <v>HS and Below</v>
          </cell>
          <cell r="G2186">
            <v>0</v>
          </cell>
          <cell r="H2186">
            <v>0</v>
          </cell>
          <cell r="I2186">
            <v>0</v>
          </cell>
          <cell r="J2186">
            <v>0</v>
          </cell>
          <cell r="K2186">
            <v>0</v>
          </cell>
          <cell r="L2186">
            <v>0</v>
          </cell>
          <cell r="M2186">
            <v>0</v>
          </cell>
          <cell r="N2186">
            <v>0</v>
          </cell>
          <cell r="O2186">
            <v>2</v>
          </cell>
          <cell r="P2186" t="str">
            <v>Not Licensed</v>
          </cell>
          <cell r="Q2186">
            <v>0</v>
          </cell>
          <cell r="R2186">
            <v>0</v>
          </cell>
        </row>
        <row r="2187">
          <cell r="B2187" t="str">
            <v>516031</v>
          </cell>
          <cell r="C2187" t="str">
            <v>Sewing Machine Operators</v>
          </cell>
          <cell r="D2187">
            <v>0</v>
          </cell>
          <cell r="E2187" t="str">
            <v>No formal educational credential</v>
          </cell>
          <cell r="F2187" t="str">
            <v>HS and Below</v>
          </cell>
          <cell r="G2187">
            <v>0</v>
          </cell>
          <cell r="H2187">
            <v>0</v>
          </cell>
          <cell r="I2187">
            <v>0</v>
          </cell>
          <cell r="J2187">
            <v>0</v>
          </cell>
          <cell r="K2187">
            <v>0</v>
          </cell>
          <cell r="L2187">
            <v>10</v>
          </cell>
          <cell r="M2187">
            <v>10</v>
          </cell>
          <cell r="N2187">
            <v>0</v>
          </cell>
          <cell r="O2187">
            <v>12</v>
          </cell>
          <cell r="P2187" t="str">
            <v>Not Licensed</v>
          </cell>
          <cell r="Q2187">
            <v>0</v>
          </cell>
          <cell r="R2187">
            <v>0</v>
          </cell>
        </row>
        <row r="2188">
          <cell r="B2188" t="str">
            <v>516041</v>
          </cell>
          <cell r="C2188" t="str">
            <v>Shoe and Leather Workers and Repairers</v>
          </cell>
          <cell r="D2188">
            <v>0</v>
          </cell>
          <cell r="E2188" t="str">
            <v>High school diploma or equivalent</v>
          </cell>
          <cell r="F2188" t="str">
            <v>HS and Below</v>
          </cell>
          <cell r="G2188">
            <v>0</v>
          </cell>
          <cell r="H2188">
            <v>0</v>
          </cell>
          <cell r="I2188">
            <v>0</v>
          </cell>
          <cell r="J2188">
            <v>0</v>
          </cell>
          <cell r="K2188">
            <v>0</v>
          </cell>
          <cell r="L2188">
            <v>0</v>
          </cell>
          <cell r="M2188">
            <v>0</v>
          </cell>
          <cell r="N2188">
            <v>0</v>
          </cell>
          <cell r="O2188">
            <v>1</v>
          </cell>
          <cell r="P2188" t="str">
            <v>Not Licensed</v>
          </cell>
          <cell r="Q2188">
            <v>0</v>
          </cell>
          <cell r="R2188">
            <v>0</v>
          </cell>
        </row>
        <row r="2189">
          <cell r="B2189" t="str">
            <v>516042</v>
          </cell>
          <cell r="C2189" t="str">
            <v>Shoe Machine Operators and Tenders</v>
          </cell>
          <cell r="D2189">
            <v>0</v>
          </cell>
          <cell r="E2189" t="str">
            <v>High school diploma or equivalent</v>
          </cell>
          <cell r="F2189" t="str">
            <v>HS and Below</v>
          </cell>
          <cell r="G2189">
            <v>0</v>
          </cell>
          <cell r="H2189">
            <v>0</v>
          </cell>
          <cell r="I2189">
            <v>0</v>
          </cell>
          <cell r="J2189">
            <v>0</v>
          </cell>
          <cell r="K2189">
            <v>0</v>
          </cell>
          <cell r="L2189">
            <v>0</v>
          </cell>
          <cell r="M2189">
            <v>0</v>
          </cell>
          <cell r="N2189">
            <v>0</v>
          </cell>
          <cell r="O2189">
            <v>2</v>
          </cell>
          <cell r="P2189" t="str">
            <v>Not Licensed</v>
          </cell>
          <cell r="Q2189">
            <v>0</v>
          </cell>
          <cell r="R2189">
            <v>0</v>
          </cell>
        </row>
        <row r="2190">
          <cell r="B2190" t="str">
            <v>516051</v>
          </cell>
          <cell r="C2190" t="str">
            <v>Sewers, Hand</v>
          </cell>
          <cell r="D2190">
            <v>0</v>
          </cell>
          <cell r="E2190" t="str">
            <v>No formal educational credential</v>
          </cell>
          <cell r="F2190" t="str">
            <v>HS and Below</v>
          </cell>
          <cell r="G2190">
            <v>0</v>
          </cell>
          <cell r="H2190">
            <v>0</v>
          </cell>
          <cell r="I2190">
            <v>0</v>
          </cell>
          <cell r="J2190">
            <v>0</v>
          </cell>
          <cell r="K2190">
            <v>0</v>
          </cell>
          <cell r="L2190">
            <v>0</v>
          </cell>
          <cell r="M2190">
            <v>0</v>
          </cell>
          <cell r="N2190">
            <v>0</v>
          </cell>
          <cell r="O2190">
            <v>0</v>
          </cell>
          <cell r="P2190" t="str">
            <v>Not Licensed</v>
          </cell>
          <cell r="Q2190">
            <v>0</v>
          </cell>
          <cell r="R2190">
            <v>0</v>
          </cell>
        </row>
        <row r="2191">
          <cell r="B2191" t="str">
            <v>516052</v>
          </cell>
          <cell r="C2191" t="str">
            <v>Tailors, Dressmakers, and Custom Sewers</v>
          </cell>
          <cell r="D2191">
            <v>0</v>
          </cell>
          <cell r="E2191" t="str">
            <v>No formal educational credential</v>
          </cell>
          <cell r="F2191" t="str">
            <v>HS and Below</v>
          </cell>
          <cell r="G2191">
            <v>37275</v>
          </cell>
          <cell r="H2191">
            <v>0</v>
          </cell>
          <cell r="I2191">
            <v>0</v>
          </cell>
          <cell r="J2191">
            <v>0</v>
          </cell>
          <cell r="K2191">
            <v>0</v>
          </cell>
          <cell r="L2191">
            <v>8</v>
          </cell>
          <cell r="M2191">
            <v>8</v>
          </cell>
          <cell r="N2191">
            <v>0</v>
          </cell>
          <cell r="O2191">
            <v>6</v>
          </cell>
          <cell r="P2191" t="str">
            <v>Not Licensed</v>
          </cell>
          <cell r="Q2191">
            <v>0</v>
          </cell>
          <cell r="R2191">
            <v>0</v>
          </cell>
        </row>
        <row r="2192">
          <cell r="B2192" t="str">
            <v>516061</v>
          </cell>
          <cell r="C2192" t="str">
            <v>Textile Bleaching and Dyeing Machine Operators and Tenders</v>
          </cell>
          <cell r="D2192">
            <v>0</v>
          </cell>
          <cell r="E2192" t="str">
            <v>High school diploma or equivalent</v>
          </cell>
          <cell r="F2192" t="str">
            <v>HS and Below</v>
          </cell>
          <cell r="G2192">
            <v>0</v>
          </cell>
          <cell r="H2192">
            <v>0</v>
          </cell>
          <cell r="I2192">
            <v>0</v>
          </cell>
          <cell r="J2192">
            <v>0</v>
          </cell>
          <cell r="K2192">
            <v>0</v>
          </cell>
          <cell r="L2192">
            <v>0</v>
          </cell>
          <cell r="M2192">
            <v>0</v>
          </cell>
          <cell r="N2192">
            <v>0</v>
          </cell>
          <cell r="O2192">
            <v>1</v>
          </cell>
          <cell r="P2192" t="str">
            <v>Not Licensed</v>
          </cell>
          <cell r="Q2192">
            <v>0</v>
          </cell>
          <cell r="R2192">
            <v>0</v>
          </cell>
        </row>
        <row r="2193">
          <cell r="B2193" t="str">
            <v>516062</v>
          </cell>
          <cell r="C2193" t="str">
            <v>Textile Cutting Machine Setters, Operators, and Tenders</v>
          </cell>
          <cell r="D2193">
            <v>0</v>
          </cell>
          <cell r="E2193" t="str">
            <v>High school diploma or equivalent</v>
          </cell>
          <cell r="F2193" t="str">
            <v>HS and Below</v>
          </cell>
          <cell r="G2193">
            <v>30719</v>
          </cell>
          <cell r="H2193">
            <v>0</v>
          </cell>
          <cell r="I2193">
            <v>0</v>
          </cell>
          <cell r="J2193">
            <v>0</v>
          </cell>
          <cell r="K2193">
            <v>0</v>
          </cell>
          <cell r="L2193">
            <v>0</v>
          </cell>
          <cell r="M2193">
            <v>0</v>
          </cell>
          <cell r="N2193">
            <v>0</v>
          </cell>
          <cell r="O2193">
            <v>1</v>
          </cell>
          <cell r="P2193" t="str">
            <v>Not Licensed</v>
          </cell>
          <cell r="Q2193">
            <v>0</v>
          </cell>
          <cell r="R2193">
            <v>0</v>
          </cell>
        </row>
        <row r="2194">
          <cell r="B2194" t="str">
            <v>516063</v>
          </cell>
          <cell r="C2194" t="str">
            <v>Textile Knitting and Weaving Machine Setters, Operators, and Tenders</v>
          </cell>
          <cell r="D2194">
            <v>0</v>
          </cell>
          <cell r="E2194" t="str">
            <v>High school diploma or equivalent</v>
          </cell>
          <cell r="F2194" t="str">
            <v>HS and Below</v>
          </cell>
          <cell r="G2194">
            <v>0</v>
          </cell>
          <cell r="H2194">
            <v>0</v>
          </cell>
          <cell r="I2194">
            <v>0</v>
          </cell>
          <cell r="J2194">
            <v>0</v>
          </cell>
          <cell r="K2194">
            <v>0</v>
          </cell>
          <cell r="L2194">
            <v>0</v>
          </cell>
          <cell r="M2194">
            <v>0</v>
          </cell>
          <cell r="N2194">
            <v>0</v>
          </cell>
          <cell r="O2194">
            <v>0</v>
          </cell>
          <cell r="P2194" t="str">
            <v>Not Licensed</v>
          </cell>
          <cell r="Q2194">
            <v>0</v>
          </cell>
          <cell r="R2194">
            <v>0</v>
          </cell>
        </row>
        <row r="2195">
          <cell r="B2195" t="str">
            <v>516064</v>
          </cell>
          <cell r="C2195" t="str">
            <v>Textile Winding, Twisting, and Drawing Out Machine Setters, Operators, and Tenders</v>
          </cell>
          <cell r="D2195">
            <v>0</v>
          </cell>
          <cell r="E2195" t="str">
            <v>High school diploma or equivalent</v>
          </cell>
          <cell r="F2195" t="str">
            <v>HS and Below</v>
          </cell>
          <cell r="G2195">
            <v>0</v>
          </cell>
          <cell r="H2195">
            <v>0</v>
          </cell>
          <cell r="I2195">
            <v>0</v>
          </cell>
          <cell r="J2195">
            <v>0</v>
          </cell>
          <cell r="K2195">
            <v>0</v>
          </cell>
          <cell r="L2195">
            <v>0</v>
          </cell>
          <cell r="M2195">
            <v>0</v>
          </cell>
          <cell r="N2195">
            <v>0</v>
          </cell>
          <cell r="O2195">
            <v>3</v>
          </cell>
          <cell r="P2195" t="str">
            <v>Not Licensed</v>
          </cell>
          <cell r="Q2195">
            <v>0</v>
          </cell>
          <cell r="R2195">
            <v>0</v>
          </cell>
        </row>
        <row r="2196">
          <cell r="B2196" t="str">
            <v>516091</v>
          </cell>
          <cell r="C2196" t="str">
            <v>Extruding and Forming Machine Setters, Operators, and Tenders, Synthetic and Glass Fibers</v>
          </cell>
          <cell r="D2196">
            <v>0</v>
          </cell>
          <cell r="E2196" t="str">
            <v>High school diploma or equivalent</v>
          </cell>
          <cell r="F2196" t="str">
            <v>HS and Below</v>
          </cell>
          <cell r="G2196">
            <v>0</v>
          </cell>
          <cell r="H2196">
            <v>0</v>
          </cell>
          <cell r="I2196">
            <v>0</v>
          </cell>
          <cell r="J2196">
            <v>0</v>
          </cell>
          <cell r="K2196">
            <v>0</v>
          </cell>
          <cell r="L2196">
            <v>19</v>
          </cell>
          <cell r="M2196">
            <v>19</v>
          </cell>
          <cell r="N2196">
            <v>0</v>
          </cell>
          <cell r="O2196">
            <v>2</v>
          </cell>
          <cell r="P2196" t="str">
            <v>Not Licensed</v>
          </cell>
          <cell r="Q2196">
            <v>0</v>
          </cell>
          <cell r="R2196">
            <v>0</v>
          </cell>
        </row>
        <row r="2197">
          <cell r="B2197" t="str">
            <v>516092</v>
          </cell>
          <cell r="C2197" t="str">
            <v>Fabric and Apparel Patternmakers</v>
          </cell>
          <cell r="D2197">
            <v>0</v>
          </cell>
          <cell r="E2197" t="str">
            <v>High school diploma or equivalent</v>
          </cell>
          <cell r="F2197" t="str">
            <v>HS and Below</v>
          </cell>
          <cell r="G2197">
            <v>0</v>
          </cell>
          <cell r="H2197">
            <v>0</v>
          </cell>
          <cell r="I2197">
            <v>0</v>
          </cell>
          <cell r="J2197">
            <v>0</v>
          </cell>
          <cell r="K2197">
            <v>0</v>
          </cell>
          <cell r="L2197">
            <v>0</v>
          </cell>
          <cell r="M2197">
            <v>0</v>
          </cell>
          <cell r="N2197">
            <v>0</v>
          </cell>
          <cell r="O2197">
            <v>0</v>
          </cell>
          <cell r="P2197" t="str">
            <v>Not Licensed</v>
          </cell>
          <cell r="Q2197">
            <v>0</v>
          </cell>
          <cell r="R2197">
            <v>0</v>
          </cell>
        </row>
        <row r="2198">
          <cell r="B2198" t="str">
            <v>516093</v>
          </cell>
          <cell r="C2198" t="str">
            <v>Upholsterers</v>
          </cell>
          <cell r="D2198">
            <v>0</v>
          </cell>
          <cell r="E2198" t="str">
            <v>High school diploma or equivalent</v>
          </cell>
          <cell r="F2198" t="str">
            <v>HS and Below</v>
          </cell>
          <cell r="G2198">
            <v>0</v>
          </cell>
          <cell r="H2198">
            <v>0</v>
          </cell>
          <cell r="I2198">
            <v>0</v>
          </cell>
          <cell r="J2198">
            <v>0</v>
          </cell>
          <cell r="K2198">
            <v>0</v>
          </cell>
          <cell r="L2198">
            <v>5</v>
          </cell>
          <cell r="M2198">
            <v>5</v>
          </cell>
          <cell r="N2198">
            <v>0</v>
          </cell>
          <cell r="O2198">
            <v>4</v>
          </cell>
          <cell r="P2198" t="str">
            <v>Not Licensed</v>
          </cell>
          <cell r="Q2198">
            <v>0</v>
          </cell>
          <cell r="R2198">
            <v>0</v>
          </cell>
        </row>
        <row r="2199">
          <cell r="B2199" t="str">
            <v>517011</v>
          </cell>
          <cell r="C2199" t="str">
            <v>Cabinetmakers and Bench Carpenters</v>
          </cell>
          <cell r="D2199">
            <v>0</v>
          </cell>
          <cell r="E2199" t="str">
            <v>High school diploma or equivalent</v>
          </cell>
          <cell r="F2199" t="str">
            <v>HS and Below</v>
          </cell>
          <cell r="G2199">
            <v>44811</v>
          </cell>
          <cell r="H2199">
            <v>0</v>
          </cell>
          <cell r="I2199">
            <v>0</v>
          </cell>
          <cell r="J2199">
            <v>0</v>
          </cell>
          <cell r="K2199">
            <v>0</v>
          </cell>
          <cell r="L2199">
            <v>11</v>
          </cell>
          <cell r="M2199">
            <v>11</v>
          </cell>
          <cell r="N2199">
            <v>251</v>
          </cell>
          <cell r="O2199">
            <v>29</v>
          </cell>
          <cell r="P2199" t="str">
            <v>Not Licensed</v>
          </cell>
          <cell r="Q2199">
            <v>0</v>
          </cell>
          <cell r="R2199">
            <v>0</v>
          </cell>
        </row>
        <row r="2200">
          <cell r="B2200" t="str">
            <v>517021</v>
          </cell>
          <cell r="C2200" t="str">
            <v>Furniture Finishers</v>
          </cell>
          <cell r="D2200">
            <v>0</v>
          </cell>
          <cell r="E2200" t="str">
            <v>High school diploma or equivalent</v>
          </cell>
          <cell r="F2200" t="str">
            <v>HS and Below</v>
          </cell>
          <cell r="G2200">
            <v>0</v>
          </cell>
          <cell r="H2200">
            <v>0</v>
          </cell>
          <cell r="I2200">
            <v>0</v>
          </cell>
          <cell r="J2200">
            <v>0</v>
          </cell>
          <cell r="K2200">
            <v>0</v>
          </cell>
          <cell r="L2200">
            <v>0</v>
          </cell>
          <cell r="M2200">
            <v>0</v>
          </cell>
          <cell r="N2200">
            <v>0</v>
          </cell>
          <cell r="O2200">
            <v>7</v>
          </cell>
          <cell r="P2200" t="str">
            <v>Not Licensed</v>
          </cell>
          <cell r="Q2200">
            <v>0</v>
          </cell>
          <cell r="R2200">
            <v>0</v>
          </cell>
        </row>
        <row r="2201">
          <cell r="B2201" t="str">
            <v>517031</v>
          </cell>
          <cell r="C2201" t="str">
            <v>Model Makers, Wood</v>
          </cell>
          <cell r="D2201">
            <v>0</v>
          </cell>
          <cell r="E2201">
            <v>0</v>
          </cell>
          <cell r="F2201">
            <v>0</v>
          </cell>
          <cell r="G2201">
            <v>0</v>
          </cell>
          <cell r="H2201">
            <v>0</v>
          </cell>
          <cell r="I2201">
            <v>0</v>
          </cell>
          <cell r="J2201">
            <v>0</v>
          </cell>
          <cell r="K2201">
            <v>0</v>
          </cell>
          <cell r="L2201">
            <v>0</v>
          </cell>
          <cell r="M2201">
            <v>0</v>
          </cell>
          <cell r="N2201">
            <v>0</v>
          </cell>
          <cell r="O2201">
            <v>0</v>
          </cell>
          <cell r="P2201" t="str">
            <v>Not Licensed</v>
          </cell>
          <cell r="Q2201">
            <v>0</v>
          </cell>
          <cell r="R2201">
            <v>0</v>
          </cell>
        </row>
        <row r="2202">
          <cell r="B2202" t="str">
            <v>517032</v>
          </cell>
          <cell r="C2202" t="str">
            <v>Patternmakers, Wood</v>
          </cell>
          <cell r="D2202">
            <v>0</v>
          </cell>
          <cell r="E2202">
            <v>0</v>
          </cell>
          <cell r="F2202">
            <v>0</v>
          </cell>
          <cell r="G2202">
            <v>0</v>
          </cell>
          <cell r="H2202">
            <v>0</v>
          </cell>
          <cell r="I2202">
            <v>0</v>
          </cell>
          <cell r="J2202">
            <v>0</v>
          </cell>
          <cell r="K2202">
            <v>0</v>
          </cell>
          <cell r="L2202">
            <v>0</v>
          </cell>
          <cell r="M2202">
            <v>0</v>
          </cell>
          <cell r="N2202">
            <v>0</v>
          </cell>
          <cell r="O2202">
            <v>0</v>
          </cell>
          <cell r="P2202" t="str">
            <v>Not Licensed</v>
          </cell>
          <cell r="Q2202">
            <v>0</v>
          </cell>
          <cell r="R2202">
            <v>0</v>
          </cell>
        </row>
        <row r="2203">
          <cell r="B2203" t="str">
            <v>517041</v>
          </cell>
          <cell r="C2203" t="str">
            <v>Sawing Machine Setters, Operators, and Tenders, Wood</v>
          </cell>
          <cell r="D2203">
            <v>0</v>
          </cell>
          <cell r="E2203" t="str">
            <v>High school diploma or equivalent</v>
          </cell>
          <cell r="F2203" t="str">
            <v>HS and Below</v>
          </cell>
          <cell r="G2203">
            <v>0</v>
          </cell>
          <cell r="H2203">
            <v>0</v>
          </cell>
          <cell r="I2203">
            <v>0</v>
          </cell>
          <cell r="J2203">
            <v>0</v>
          </cell>
          <cell r="K2203">
            <v>0</v>
          </cell>
          <cell r="L2203">
            <v>8</v>
          </cell>
          <cell r="M2203">
            <v>8</v>
          </cell>
          <cell r="N2203">
            <v>0</v>
          </cell>
          <cell r="O2203">
            <v>2</v>
          </cell>
          <cell r="P2203" t="str">
            <v>Not Licensed</v>
          </cell>
          <cell r="Q2203">
            <v>0</v>
          </cell>
          <cell r="R2203">
            <v>0</v>
          </cell>
        </row>
        <row r="2204">
          <cell r="B2204" t="str">
            <v>517042</v>
          </cell>
          <cell r="C2204" t="str">
            <v>Woodworking Machine Setters, Operators, and Tenders, Except Sawing</v>
          </cell>
          <cell r="D2204">
            <v>0</v>
          </cell>
          <cell r="E2204" t="str">
            <v>High school diploma or equivalent</v>
          </cell>
          <cell r="F2204" t="str">
            <v>HS and Below</v>
          </cell>
          <cell r="G2204">
            <v>34310</v>
          </cell>
          <cell r="H2204">
            <v>2</v>
          </cell>
          <cell r="I2204">
            <v>265</v>
          </cell>
          <cell r="J2204">
            <v>28</v>
          </cell>
          <cell r="K2204">
            <v>30</v>
          </cell>
          <cell r="L2204">
            <v>19</v>
          </cell>
          <cell r="M2204">
            <v>26</v>
          </cell>
          <cell r="N2204">
            <v>0</v>
          </cell>
          <cell r="O2204">
            <v>0</v>
          </cell>
          <cell r="P2204" t="str">
            <v>Not Licensed</v>
          </cell>
          <cell r="Q2204">
            <v>0</v>
          </cell>
          <cell r="R2204">
            <v>0</v>
          </cell>
        </row>
        <row r="2205">
          <cell r="B2205" t="str">
            <v>518011</v>
          </cell>
          <cell r="C2205" t="str">
            <v>Nuclear Power Reactor Operators</v>
          </cell>
          <cell r="D2205">
            <v>0</v>
          </cell>
          <cell r="E2205">
            <v>0</v>
          </cell>
          <cell r="F2205">
            <v>0</v>
          </cell>
          <cell r="G2205">
            <v>0</v>
          </cell>
          <cell r="H2205">
            <v>0</v>
          </cell>
          <cell r="I2205">
            <v>0</v>
          </cell>
          <cell r="J2205">
            <v>0</v>
          </cell>
          <cell r="K2205">
            <v>0</v>
          </cell>
          <cell r="L2205">
            <v>0</v>
          </cell>
          <cell r="M2205">
            <v>0</v>
          </cell>
          <cell r="N2205">
            <v>0</v>
          </cell>
          <cell r="O2205">
            <v>0</v>
          </cell>
          <cell r="P2205" t="str">
            <v>Not Licensed</v>
          </cell>
          <cell r="Q2205">
            <v>0</v>
          </cell>
          <cell r="R2205">
            <v>0</v>
          </cell>
        </row>
        <row r="2206">
          <cell r="B2206" t="str">
            <v>518012</v>
          </cell>
          <cell r="C2206" t="str">
            <v>Power Distributors and Dispatchers</v>
          </cell>
          <cell r="D2206">
            <v>0</v>
          </cell>
          <cell r="E2206" t="str">
            <v>High school diploma or equivalent</v>
          </cell>
          <cell r="F2206" t="str">
            <v>HS and Below</v>
          </cell>
          <cell r="G2206">
            <v>0</v>
          </cell>
          <cell r="H2206">
            <v>0</v>
          </cell>
          <cell r="I2206">
            <v>0</v>
          </cell>
          <cell r="J2206">
            <v>0</v>
          </cell>
          <cell r="K2206">
            <v>0</v>
          </cell>
          <cell r="L2206">
            <v>0</v>
          </cell>
          <cell r="M2206">
            <v>0</v>
          </cell>
          <cell r="N2206">
            <v>0</v>
          </cell>
          <cell r="O2206">
            <v>2</v>
          </cell>
          <cell r="P2206" t="str">
            <v>Not Licensed</v>
          </cell>
          <cell r="Q2206">
            <v>0</v>
          </cell>
          <cell r="R2206">
            <v>0</v>
          </cell>
        </row>
        <row r="2207">
          <cell r="B2207" t="str">
            <v>518013</v>
          </cell>
          <cell r="C2207" t="str">
            <v>Power Plant Operators</v>
          </cell>
          <cell r="D2207">
            <v>0</v>
          </cell>
          <cell r="E2207" t="str">
            <v>High school diploma or equivalent</v>
          </cell>
          <cell r="F2207" t="str">
            <v>HS and Below</v>
          </cell>
          <cell r="G2207">
            <v>0</v>
          </cell>
          <cell r="H2207">
            <v>0</v>
          </cell>
          <cell r="I2207">
            <v>198</v>
          </cell>
          <cell r="J2207">
            <v>14</v>
          </cell>
          <cell r="K2207">
            <v>21</v>
          </cell>
          <cell r="L2207">
            <v>28</v>
          </cell>
          <cell r="M2207">
            <v>21</v>
          </cell>
          <cell r="N2207">
            <v>0</v>
          </cell>
          <cell r="O2207">
            <v>3</v>
          </cell>
          <cell r="P2207" t="str">
            <v>Not Licensed</v>
          </cell>
          <cell r="Q2207">
            <v>0</v>
          </cell>
          <cell r="R2207">
            <v>0</v>
          </cell>
        </row>
        <row r="2208">
          <cell r="B2208" t="str">
            <v>518021</v>
          </cell>
          <cell r="C2208" t="str">
            <v>Stationary Engineers and Boiler Operators</v>
          </cell>
          <cell r="D2208">
            <v>0</v>
          </cell>
          <cell r="E2208" t="str">
            <v>High school diploma or equivalent</v>
          </cell>
          <cell r="F2208" t="str">
            <v>HS and Below</v>
          </cell>
          <cell r="G2208">
            <v>60580</v>
          </cell>
          <cell r="H2208">
            <v>3</v>
          </cell>
          <cell r="I2208">
            <v>276</v>
          </cell>
          <cell r="J2208">
            <v>31</v>
          </cell>
          <cell r="K2208">
            <v>35</v>
          </cell>
          <cell r="L2208">
            <v>0</v>
          </cell>
          <cell r="M2208">
            <v>33</v>
          </cell>
          <cell r="N2208">
            <v>0</v>
          </cell>
          <cell r="O2208">
            <v>7</v>
          </cell>
          <cell r="P2208" t="str">
            <v>Not Licensed</v>
          </cell>
          <cell r="Q2208">
            <v>0</v>
          </cell>
          <cell r="R2208">
            <v>0</v>
          </cell>
        </row>
        <row r="2209">
          <cell r="B2209" t="str">
            <v>518031</v>
          </cell>
          <cell r="C2209" t="str">
            <v>Water and Wastewater Treatment Plant and System Operators</v>
          </cell>
          <cell r="D2209">
            <v>0</v>
          </cell>
          <cell r="E2209" t="str">
            <v>High school diploma or equivalent</v>
          </cell>
          <cell r="F2209" t="str">
            <v>HS and Below</v>
          </cell>
          <cell r="G2209">
            <v>55023</v>
          </cell>
          <cell r="H2209">
            <v>3</v>
          </cell>
          <cell r="I2209">
            <v>284</v>
          </cell>
          <cell r="J2209">
            <v>20</v>
          </cell>
          <cell r="K2209">
            <v>27</v>
          </cell>
          <cell r="L2209">
            <v>8</v>
          </cell>
          <cell r="M2209">
            <v>18</v>
          </cell>
          <cell r="N2209">
            <v>0</v>
          </cell>
          <cell r="O2209">
            <v>7</v>
          </cell>
          <cell r="P2209" t="str">
            <v>Licensed</v>
          </cell>
          <cell r="Q2209" t="str">
            <v xml:space="preserve"> 1,063</v>
          </cell>
          <cell r="R2209" t="str">
            <v xml:space="preserve"> 5,326</v>
          </cell>
        </row>
        <row r="2210">
          <cell r="B2210" t="str">
            <v>518091</v>
          </cell>
          <cell r="C2210" t="str">
            <v>Chemical Plant and System Operators</v>
          </cell>
          <cell r="D2210">
            <v>0</v>
          </cell>
          <cell r="E2210" t="str">
            <v>High school diploma or equivalent</v>
          </cell>
          <cell r="F2210" t="str">
            <v>HS and Below</v>
          </cell>
          <cell r="G2210">
            <v>0</v>
          </cell>
          <cell r="H2210">
            <v>0</v>
          </cell>
          <cell r="I2210">
            <v>0</v>
          </cell>
          <cell r="J2210">
            <v>0</v>
          </cell>
          <cell r="K2210">
            <v>0</v>
          </cell>
          <cell r="L2210">
            <v>0</v>
          </cell>
          <cell r="M2210">
            <v>0</v>
          </cell>
          <cell r="N2210">
            <v>0</v>
          </cell>
          <cell r="O2210">
            <v>6</v>
          </cell>
          <cell r="P2210" t="str">
            <v>Not Licensed</v>
          </cell>
          <cell r="Q2210">
            <v>0</v>
          </cell>
          <cell r="R2210">
            <v>0</v>
          </cell>
        </row>
        <row r="2211">
          <cell r="B2211" t="str">
            <v>518092</v>
          </cell>
          <cell r="C2211" t="str">
            <v>Gas Plant Operators</v>
          </cell>
          <cell r="D2211">
            <v>0</v>
          </cell>
          <cell r="E2211" t="str">
            <v>High school diploma or equivalent</v>
          </cell>
          <cell r="F2211" t="str">
            <v>HS and Below</v>
          </cell>
          <cell r="G2211">
            <v>0</v>
          </cell>
          <cell r="H2211">
            <v>0</v>
          </cell>
          <cell r="I2211">
            <v>0</v>
          </cell>
          <cell r="J2211">
            <v>0</v>
          </cell>
          <cell r="K2211">
            <v>0</v>
          </cell>
          <cell r="L2211">
            <v>0</v>
          </cell>
          <cell r="M2211">
            <v>0</v>
          </cell>
          <cell r="N2211">
            <v>0</v>
          </cell>
          <cell r="O2211">
            <v>4</v>
          </cell>
          <cell r="P2211" t="str">
            <v>Not Licensed</v>
          </cell>
          <cell r="Q2211">
            <v>0</v>
          </cell>
          <cell r="R2211">
            <v>0</v>
          </cell>
        </row>
        <row r="2212">
          <cell r="B2212" t="str">
            <v>518093</v>
          </cell>
          <cell r="C2212" t="str">
            <v>Petroleum Pump System Operators, Refinery Operators, and Gaugers</v>
          </cell>
          <cell r="D2212">
            <v>0</v>
          </cell>
          <cell r="E2212" t="str">
            <v>High school diploma or equivalent</v>
          </cell>
          <cell r="F2212" t="str">
            <v>HS and Below</v>
          </cell>
          <cell r="G2212">
            <v>0</v>
          </cell>
          <cell r="H2212">
            <v>0</v>
          </cell>
          <cell r="I2212">
            <v>0</v>
          </cell>
          <cell r="J2212">
            <v>0</v>
          </cell>
          <cell r="K2212">
            <v>0</v>
          </cell>
          <cell r="L2212">
            <v>16</v>
          </cell>
          <cell r="M2212">
            <v>16</v>
          </cell>
          <cell r="N2212">
            <v>0</v>
          </cell>
          <cell r="O2212">
            <v>0</v>
          </cell>
          <cell r="P2212" t="str">
            <v>Not Licensed</v>
          </cell>
          <cell r="Q2212">
            <v>0</v>
          </cell>
          <cell r="R2212">
            <v>0</v>
          </cell>
        </row>
        <row r="2213">
          <cell r="B2213" t="str">
            <v>519011</v>
          </cell>
          <cell r="C2213" t="str">
            <v>Chemical Equipment Operators and Tenders</v>
          </cell>
          <cell r="D2213">
            <v>0</v>
          </cell>
          <cell r="E2213" t="str">
            <v>High school diploma or equivalent</v>
          </cell>
          <cell r="F2213" t="str">
            <v>HS and Below</v>
          </cell>
          <cell r="G2213">
            <v>0</v>
          </cell>
          <cell r="H2213">
            <v>0</v>
          </cell>
          <cell r="I2213">
            <v>0</v>
          </cell>
          <cell r="J2213">
            <v>0</v>
          </cell>
          <cell r="K2213">
            <v>0</v>
          </cell>
          <cell r="L2213">
            <v>0</v>
          </cell>
          <cell r="M2213">
            <v>0</v>
          </cell>
          <cell r="N2213">
            <v>0</v>
          </cell>
          <cell r="O2213">
            <v>2</v>
          </cell>
          <cell r="P2213" t="str">
            <v>Not Licensed</v>
          </cell>
          <cell r="Q2213">
            <v>0</v>
          </cell>
          <cell r="R2213">
            <v>0</v>
          </cell>
        </row>
        <row r="2214">
          <cell r="B2214" t="str">
            <v>519012</v>
          </cell>
          <cell r="C2214" t="str">
            <v>Separating, Filtering, Clarifying, Precipitating, and Still Machine Setters, Operators, and Tenders</v>
          </cell>
          <cell r="D2214">
            <v>0</v>
          </cell>
          <cell r="E2214" t="str">
            <v>High school diploma or equivalent</v>
          </cell>
          <cell r="F2214" t="str">
            <v>HS and Below</v>
          </cell>
          <cell r="G2214">
            <v>43813</v>
          </cell>
          <cell r="H2214">
            <v>0</v>
          </cell>
          <cell r="I2214">
            <v>0</v>
          </cell>
          <cell r="J2214">
            <v>12</v>
          </cell>
          <cell r="K2214">
            <v>0</v>
          </cell>
          <cell r="L2214">
            <v>27</v>
          </cell>
          <cell r="M2214">
            <v>20</v>
          </cell>
          <cell r="N2214">
            <v>0</v>
          </cell>
          <cell r="O2214">
            <v>0</v>
          </cell>
          <cell r="P2214" t="str">
            <v>Not Licensed</v>
          </cell>
          <cell r="Q2214">
            <v>0</v>
          </cell>
          <cell r="R2214">
            <v>0</v>
          </cell>
        </row>
        <row r="2215">
          <cell r="B2215" t="str">
            <v>519021</v>
          </cell>
          <cell r="C2215" t="str">
            <v>Crushing, Grinding, and Polishing Machine Setters, Operators, and Tenders</v>
          </cell>
          <cell r="D2215">
            <v>0</v>
          </cell>
          <cell r="E2215" t="str">
            <v>High school diploma or equivalent</v>
          </cell>
          <cell r="F2215" t="str">
            <v>HS and Below</v>
          </cell>
          <cell r="G2215">
            <v>42858</v>
          </cell>
          <cell r="H2215">
            <v>0</v>
          </cell>
          <cell r="I2215">
            <v>0</v>
          </cell>
          <cell r="J2215">
            <v>0</v>
          </cell>
          <cell r="K2215">
            <v>0</v>
          </cell>
          <cell r="L2215">
            <v>0</v>
          </cell>
          <cell r="M2215">
            <v>0</v>
          </cell>
          <cell r="N2215">
            <v>0</v>
          </cell>
          <cell r="O2215">
            <v>8</v>
          </cell>
          <cell r="P2215" t="str">
            <v>Not Licensed</v>
          </cell>
          <cell r="Q2215">
            <v>0</v>
          </cell>
          <cell r="R2215">
            <v>0</v>
          </cell>
        </row>
        <row r="2216">
          <cell r="B2216" t="str">
            <v>519022</v>
          </cell>
          <cell r="C2216" t="str">
            <v>Grinding and Polishing Workers, Hand</v>
          </cell>
          <cell r="D2216">
            <v>0</v>
          </cell>
          <cell r="E2216" t="str">
            <v>No formal educational credential</v>
          </cell>
          <cell r="F2216" t="str">
            <v>HS and Below</v>
          </cell>
          <cell r="G2216">
            <v>0</v>
          </cell>
          <cell r="H2216">
            <v>0</v>
          </cell>
          <cell r="I2216">
            <v>0</v>
          </cell>
          <cell r="J2216">
            <v>0</v>
          </cell>
          <cell r="K2216">
            <v>0</v>
          </cell>
          <cell r="L2216">
            <v>0</v>
          </cell>
          <cell r="M2216">
            <v>0</v>
          </cell>
          <cell r="N2216">
            <v>0</v>
          </cell>
          <cell r="O2216">
            <v>9</v>
          </cell>
          <cell r="P2216" t="str">
            <v>Not Licensed</v>
          </cell>
          <cell r="Q2216">
            <v>0</v>
          </cell>
          <cell r="R2216">
            <v>0</v>
          </cell>
        </row>
        <row r="2217">
          <cell r="B2217" t="str">
            <v>519023</v>
          </cell>
          <cell r="C2217" t="str">
            <v>Mixing and Blending Machine Setters, Operators, and Tenders</v>
          </cell>
          <cell r="D2217">
            <v>0</v>
          </cell>
          <cell r="E2217" t="str">
            <v>High school diploma or equivalent</v>
          </cell>
          <cell r="F2217" t="str">
            <v>HS and Below</v>
          </cell>
          <cell r="G2217">
            <v>37149</v>
          </cell>
          <cell r="H2217">
            <v>2</v>
          </cell>
          <cell r="I2217">
            <v>271</v>
          </cell>
          <cell r="J2217">
            <v>28</v>
          </cell>
          <cell r="K2217">
            <v>30</v>
          </cell>
          <cell r="L2217">
            <v>9</v>
          </cell>
          <cell r="M2217">
            <v>22</v>
          </cell>
          <cell r="N2217">
            <v>0</v>
          </cell>
          <cell r="O2217">
            <v>26</v>
          </cell>
          <cell r="P2217" t="str">
            <v>Not Licensed</v>
          </cell>
          <cell r="Q2217">
            <v>0</v>
          </cell>
          <cell r="R2217">
            <v>0</v>
          </cell>
        </row>
        <row r="2218">
          <cell r="B2218" t="str">
            <v>519031</v>
          </cell>
          <cell r="C2218" t="str">
            <v>Cutters and Trimmers, Hand</v>
          </cell>
          <cell r="D2218">
            <v>0</v>
          </cell>
          <cell r="E2218" t="str">
            <v>No formal educational credential</v>
          </cell>
          <cell r="F2218" t="str">
            <v>HS and Below</v>
          </cell>
          <cell r="G2218">
            <v>0</v>
          </cell>
          <cell r="H2218">
            <v>0</v>
          </cell>
          <cell r="I2218">
            <v>0</v>
          </cell>
          <cell r="J2218">
            <v>0</v>
          </cell>
          <cell r="K2218">
            <v>0</v>
          </cell>
          <cell r="L2218">
            <v>0</v>
          </cell>
          <cell r="M2218">
            <v>0</v>
          </cell>
          <cell r="N2218">
            <v>0</v>
          </cell>
          <cell r="O2218">
            <v>0</v>
          </cell>
          <cell r="P2218" t="str">
            <v>Not Licensed</v>
          </cell>
          <cell r="Q2218">
            <v>0</v>
          </cell>
          <cell r="R2218">
            <v>0</v>
          </cell>
        </row>
        <row r="2219">
          <cell r="B2219" t="str">
            <v>519032</v>
          </cell>
          <cell r="C2219" t="str">
            <v>Cutting and Slicing Machine Setters, Operators, and Tenders</v>
          </cell>
          <cell r="D2219">
            <v>0</v>
          </cell>
          <cell r="E2219" t="str">
            <v>High school diploma or equivalent</v>
          </cell>
          <cell r="F2219" t="str">
            <v>HS and Below</v>
          </cell>
          <cell r="G2219">
            <v>38055</v>
          </cell>
          <cell r="H2219">
            <v>2</v>
          </cell>
          <cell r="I2219">
            <v>345</v>
          </cell>
          <cell r="J2219">
            <v>33</v>
          </cell>
          <cell r="K2219">
            <v>37</v>
          </cell>
          <cell r="L2219">
            <v>6</v>
          </cell>
          <cell r="M2219">
            <v>25</v>
          </cell>
          <cell r="N2219">
            <v>0</v>
          </cell>
          <cell r="O2219">
            <v>8</v>
          </cell>
          <cell r="P2219" t="str">
            <v>Not Licensed</v>
          </cell>
          <cell r="Q2219">
            <v>0</v>
          </cell>
          <cell r="R2219">
            <v>0</v>
          </cell>
        </row>
        <row r="2220">
          <cell r="B2220" t="str">
            <v>519041</v>
          </cell>
          <cell r="C2220" t="str">
            <v>Extruding, Forming, Pressing, and Compacting Machine Setters, Operators, and Tenders</v>
          </cell>
          <cell r="D2220">
            <v>0</v>
          </cell>
          <cell r="E2220" t="str">
            <v>High school diploma or equivalent</v>
          </cell>
          <cell r="F2220" t="str">
            <v>HS and Below</v>
          </cell>
          <cell r="G2220">
            <v>36416</v>
          </cell>
          <cell r="H2220">
            <v>0</v>
          </cell>
          <cell r="I2220">
            <v>0</v>
          </cell>
          <cell r="J2220">
            <v>0</v>
          </cell>
          <cell r="K2220">
            <v>0</v>
          </cell>
          <cell r="L2220">
            <v>7</v>
          </cell>
          <cell r="M2220">
            <v>7</v>
          </cell>
          <cell r="N2220">
            <v>0</v>
          </cell>
          <cell r="O2220">
            <v>12</v>
          </cell>
          <cell r="P2220" t="str">
            <v>Not Licensed</v>
          </cell>
          <cell r="Q2220">
            <v>0</v>
          </cell>
          <cell r="R2220">
            <v>0</v>
          </cell>
        </row>
        <row r="2221">
          <cell r="B2221" t="str">
            <v>519051</v>
          </cell>
          <cell r="C2221" t="str">
            <v>Furnace, Kiln, Oven, Drier, and Kettle Operators and Tenders</v>
          </cell>
          <cell r="D2221">
            <v>0</v>
          </cell>
          <cell r="E2221" t="str">
            <v>High school diploma or equivalent</v>
          </cell>
          <cell r="F2221" t="str">
            <v>HS and Below</v>
          </cell>
          <cell r="G2221">
            <v>0</v>
          </cell>
          <cell r="H2221">
            <v>0</v>
          </cell>
          <cell r="I2221">
            <v>137</v>
          </cell>
          <cell r="J2221">
            <v>13</v>
          </cell>
          <cell r="K2221">
            <v>14</v>
          </cell>
          <cell r="L2221">
            <v>0</v>
          </cell>
          <cell r="M2221">
            <v>14</v>
          </cell>
          <cell r="N2221">
            <v>0</v>
          </cell>
          <cell r="O2221">
            <v>6</v>
          </cell>
          <cell r="P2221" t="str">
            <v>Not Licensed</v>
          </cell>
          <cell r="Q2221">
            <v>0</v>
          </cell>
          <cell r="R2221">
            <v>0</v>
          </cell>
        </row>
        <row r="2222">
          <cell r="B2222" t="str">
            <v>519061</v>
          </cell>
          <cell r="C2222" t="str">
            <v>Inspectors, Testers, Sorters, Samplers, and Weighers</v>
          </cell>
          <cell r="D2222">
            <v>0</v>
          </cell>
          <cell r="E2222" t="str">
            <v>High school diploma or equivalent</v>
          </cell>
          <cell r="F2222" t="str">
            <v>HS and Below</v>
          </cell>
          <cell r="G2222">
            <v>39537</v>
          </cell>
          <cell r="H2222">
            <v>3</v>
          </cell>
          <cell r="I2222">
            <v>1408</v>
          </cell>
          <cell r="J2222">
            <v>137</v>
          </cell>
          <cell r="K2222">
            <v>154</v>
          </cell>
          <cell r="L2222">
            <v>272</v>
          </cell>
          <cell r="M2222">
            <v>188</v>
          </cell>
          <cell r="N2222">
            <v>0</v>
          </cell>
          <cell r="O2222">
            <v>117</v>
          </cell>
          <cell r="P2222" t="str">
            <v>Not Licensed</v>
          </cell>
          <cell r="Q2222">
            <v>0</v>
          </cell>
          <cell r="R2222">
            <v>0</v>
          </cell>
        </row>
        <row r="2223">
          <cell r="B2223" t="str">
            <v>519071</v>
          </cell>
          <cell r="C2223" t="str">
            <v>Jewelers and Precious Stone and Metal Workers</v>
          </cell>
          <cell r="D2223">
            <v>0</v>
          </cell>
          <cell r="E2223" t="str">
            <v>High school diploma or equivalent</v>
          </cell>
          <cell r="F2223" t="str">
            <v>HS and Below</v>
          </cell>
          <cell r="G2223">
            <v>24870</v>
          </cell>
          <cell r="H2223">
            <v>0</v>
          </cell>
          <cell r="I2223">
            <v>0</v>
          </cell>
          <cell r="J2223">
            <v>0</v>
          </cell>
          <cell r="K2223">
            <v>0</v>
          </cell>
          <cell r="L2223">
            <v>0</v>
          </cell>
          <cell r="M2223">
            <v>0</v>
          </cell>
          <cell r="N2223">
            <v>0</v>
          </cell>
          <cell r="O2223">
            <v>3</v>
          </cell>
          <cell r="P2223" t="str">
            <v>Not Licensed</v>
          </cell>
          <cell r="Q2223">
            <v>0</v>
          </cell>
          <cell r="R2223">
            <v>0</v>
          </cell>
        </row>
        <row r="2224">
          <cell r="B2224" t="str">
            <v>519081</v>
          </cell>
          <cell r="C2224" t="str">
            <v>Dental Laboratory Technicians</v>
          </cell>
          <cell r="D2224">
            <v>0</v>
          </cell>
          <cell r="E2224" t="str">
            <v>High school diploma or equivalent</v>
          </cell>
          <cell r="F2224" t="str">
            <v>HS and Below</v>
          </cell>
          <cell r="G2224">
            <v>0</v>
          </cell>
          <cell r="H2224">
            <v>0</v>
          </cell>
          <cell r="I2224">
            <v>0</v>
          </cell>
          <cell r="J2224">
            <v>0</v>
          </cell>
          <cell r="K2224">
            <v>0</v>
          </cell>
          <cell r="L2224">
            <v>7</v>
          </cell>
          <cell r="M2224">
            <v>7</v>
          </cell>
          <cell r="N2224">
            <v>0</v>
          </cell>
          <cell r="O2224">
            <v>6</v>
          </cell>
          <cell r="P2224" t="str">
            <v>Not Licensed</v>
          </cell>
          <cell r="Q2224">
            <v>0</v>
          </cell>
          <cell r="R2224">
            <v>0</v>
          </cell>
        </row>
        <row r="2225">
          <cell r="B2225" t="str">
            <v>519082</v>
          </cell>
          <cell r="C2225" t="str">
            <v>Medical Appliance Technicians</v>
          </cell>
          <cell r="D2225">
            <v>0</v>
          </cell>
          <cell r="E2225" t="str">
            <v>High school diploma or equivalent</v>
          </cell>
          <cell r="F2225" t="str">
            <v>HS and Below</v>
          </cell>
          <cell r="G2225">
            <v>52941</v>
          </cell>
          <cell r="H2225">
            <v>0</v>
          </cell>
          <cell r="I2225">
            <v>0</v>
          </cell>
          <cell r="J2225">
            <v>0</v>
          </cell>
          <cell r="K2225">
            <v>0</v>
          </cell>
          <cell r="L2225">
            <v>8</v>
          </cell>
          <cell r="M2225">
            <v>8</v>
          </cell>
          <cell r="N2225">
            <v>0</v>
          </cell>
          <cell r="O2225">
            <v>6</v>
          </cell>
          <cell r="P2225" t="str">
            <v>Not Licensed</v>
          </cell>
          <cell r="Q2225">
            <v>0</v>
          </cell>
          <cell r="R2225">
            <v>0</v>
          </cell>
        </row>
        <row r="2226">
          <cell r="B2226" t="str">
            <v>519083</v>
          </cell>
          <cell r="C2226" t="str">
            <v>Ophthalmic Laboratory Technicians</v>
          </cell>
          <cell r="D2226">
            <v>0</v>
          </cell>
          <cell r="E2226" t="str">
            <v>High school diploma or equivalent</v>
          </cell>
          <cell r="F2226" t="str">
            <v>HS and Below</v>
          </cell>
          <cell r="G2226">
            <v>0</v>
          </cell>
          <cell r="H2226">
            <v>0</v>
          </cell>
          <cell r="I2226">
            <v>0</v>
          </cell>
          <cell r="J2226">
            <v>0</v>
          </cell>
          <cell r="K2226">
            <v>0</v>
          </cell>
          <cell r="L2226">
            <v>0</v>
          </cell>
          <cell r="M2226">
            <v>0</v>
          </cell>
          <cell r="N2226">
            <v>0</v>
          </cell>
          <cell r="O2226">
            <v>0</v>
          </cell>
          <cell r="P2226" t="str">
            <v>Not Licensed</v>
          </cell>
          <cell r="Q2226">
            <v>0</v>
          </cell>
          <cell r="R2226">
            <v>0</v>
          </cell>
        </row>
        <row r="2227">
          <cell r="B2227" t="str">
            <v>519111</v>
          </cell>
          <cell r="C2227" t="str">
            <v>Packaging and Filling Machine Operators and Tenders</v>
          </cell>
          <cell r="D2227">
            <v>0</v>
          </cell>
          <cell r="E2227" t="str">
            <v>High school diploma or equivalent</v>
          </cell>
          <cell r="F2227" t="str">
            <v>HS and Below</v>
          </cell>
          <cell r="G2227">
            <v>31096</v>
          </cell>
          <cell r="H2227">
            <v>2</v>
          </cell>
          <cell r="I2227">
            <v>825</v>
          </cell>
          <cell r="J2227">
            <v>89</v>
          </cell>
          <cell r="K2227">
            <v>105</v>
          </cell>
          <cell r="L2227">
            <v>24</v>
          </cell>
          <cell r="M2227">
            <v>73</v>
          </cell>
          <cell r="N2227">
            <v>0</v>
          </cell>
          <cell r="O2227">
            <v>114</v>
          </cell>
          <cell r="P2227" t="str">
            <v>Not Licensed</v>
          </cell>
          <cell r="Q2227">
            <v>0</v>
          </cell>
          <cell r="R2227">
            <v>0</v>
          </cell>
        </row>
        <row r="2228">
          <cell r="B2228" t="str">
            <v>519121</v>
          </cell>
          <cell r="C2228" t="str">
            <v>Coating, Painting, and Spraying Machine Setters, Operators, and Tenders</v>
          </cell>
          <cell r="D2228">
            <v>0</v>
          </cell>
          <cell r="E2228" t="str">
            <v>High school diploma or equivalent</v>
          </cell>
          <cell r="F2228" t="str">
            <v>HS and Below</v>
          </cell>
          <cell r="G2228">
            <v>37700</v>
          </cell>
          <cell r="H2228">
            <v>2</v>
          </cell>
          <cell r="I2228">
            <v>576</v>
          </cell>
          <cell r="J2228">
            <v>57</v>
          </cell>
          <cell r="K2228">
            <v>61</v>
          </cell>
          <cell r="L2228">
            <v>14</v>
          </cell>
          <cell r="M2228">
            <v>44</v>
          </cell>
          <cell r="N2228">
            <v>0</v>
          </cell>
          <cell r="O2228">
            <v>18</v>
          </cell>
          <cell r="P2228" t="str">
            <v>Not Licensed</v>
          </cell>
          <cell r="Q2228">
            <v>0</v>
          </cell>
          <cell r="R2228">
            <v>0</v>
          </cell>
        </row>
        <row r="2229">
          <cell r="B2229" t="str">
            <v>519122</v>
          </cell>
          <cell r="C2229" t="str">
            <v>Painters, Transportation Equipment</v>
          </cell>
          <cell r="D2229">
            <v>0</v>
          </cell>
          <cell r="E2229" t="str">
            <v>High school diploma or equivalent</v>
          </cell>
          <cell r="F2229" t="str">
            <v>HS and Below</v>
          </cell>
          <cell r="G2229">
            <v>0</v>
          </cell>
          <cell r="H2229">
            <v>0</v>
          </cell>
          <cell r="I2229">
            <v>0</v>
          </cell>
          <cell r="J2229">
            <v>0</v>
          </cell>
          <cell r="K2229">
            <v>0</v>
          </cell>
          <cell r="L2229">
            <v>0</v>
          </cell>
          <cell r="M2229">
            <v>0</v>
          </cell>
          <cell r="N2229">
            <v>0</v>
          </cell>
          <cell r="O2229">
            <v>4</v>
          </cell>
          <cell r="P2229" t="str">
            <v>Not Licensed</v>
          </cell>
          <cell r="Q2229">
            <v>0</v>
          </cell>
          <cell r="R2229">
            <v>0</v>
          </cell>
        </row>
        <row r="2230">
          <cell r="B2230" t="str">
            <v>519123</v>
          </cell>
          <cell r="C2230" t="str">
            <v>Painting, Coating, and Decorating Workers</v>
          </cell>
          <cell r="D2230">
            <v>0</v>
          </cell>
          <cell r="E2230" t="str">
            <v>No formal educational credential</v>
          </cell>
          <cell r="F2230" t="str">
            <v>HS and Below</v>
          </cell>
          <cell r="G2230">
            <v>0</v>
          </cell>
          <cell r="H2230">
            <v>0</v>
          </cell>
          <cell r="I2230">
            <v>0</v>
          </cell>
          <cell r="J2230">
            <v>0</v>
          </cell>
          <cell r="K2230">
            <v>0</v>
          </cell>
          <cell r="L2230">
            <v>0</v>
          </cell>
          <cell r="M2230">
            <v>0</v>
          </cell>
          <cell r="N2230">
            <v>0</v>
          </cell>
          <cell r="O2230">
            <v>10</v>
          </cell>
          <cell r="P2230" t="str">
            <v>Not Licensed</v>
          </cell>
          <cell r="Q2230">
            <v>0</v>
          </cell>
          <cell r="R2230">
            <v>0</v>
          </cell>
        </row>
        <row r="2231">
          <cell r="B2231" t="str">
            <v>519141</v>
          </cell>
          <cell r="C2231" t="str">
            <v>Semiconductor Processors</v>
          </cell>
          <cell r="D2231">
            <v>0</v>
          </cell>
          <cell r="E2231" t="str">
            <v>Associate's degree</v>
          </cell>
          <cell r="F2231" t="str">
            <v>Sub-BA</v>
          </cell>
          <cell r="G2231">
            <v>0</v>
          </cell>
          <cell r="H2231">
            <v>0</v>
          </cell>
          <cell r="I2231">
            <v>0</v>
          </cell>
          <cell r="J2231">
            <v>0</v>
          </cell>
          <cell r="K2231">
            <v>0</v>
          </cell>
          <cell r="L2231">
            <v>5</v>
          </cell>
          <cell r="M2231">
            <v>5</v>
          </cell>
          <cell r="N2231">
            <v>0</v>
          </cell>
          <cell r="O2231">
            <v>6</v>
          </cell>
          <cell r="P2231" t="str">
            <v>Not Licensed</v>
          </cell>
          <cell r="Q2231">
            <v>0</v>
          </cell>
          <cell r="R2231">
            <v>0</v>
          </cell>
        </row>
        <row r="2232">
          <cell r="B2232" t="str">
            <v>519151</v>
          </cell>
          <cell r="C2232" t="str">
            <v>Photographic Process Workers and Processing Machine Operators</v>
          </cell>
          <cell r="D2232">
            <v>0</v>
          </cell>
          <cell r="E2232" t="str">
            <v>High school diploma or equivalent</v>
          </cell>
          <cell r="F2232" t="str">
            <v>HS and Below</v>
          </cell>
          <cell r="G2232">
            <v>35445</v>
          </cell>
          <cell r="H2232">
            <v>0</v>
          </cell>
          <cell r="I2232">
            <v>0</v>
          </cell>
          <cell r="J2232">
            <v>0</v>
          </cell>
          <cell r="K2232">
            <v>0</v>
          </cell>
          <cell r="L2232">
            <v>0</v>
          </cell>
          <cell r="M2232">
            <v>0</v>
          </cell>
          <cell r="N2232">
            <v>0</v>
          </cell>
          <cell r="O2232">
            <v>2</v>
          </cell>
          <cell r="P2232" t="str">
            <v>Not Licensed</v>
          </cell>
          <cell r="Q2232">
            <v>0</v>
          </cell>
          <cell r="R2232">
            <v>0</v>
          </cell>
        </row>
        <row r="2233">
          <cell r="B2233" t="str">
            <v>519191</v>
          </cell>
          <cell r="C2233" t="str">
            <v>Adhesive Bonding Machine Operators and Tenders</v>
          </cell>
          <cell r="D2233">
            <v>0</v>
          </cell>
          <cell r="E2233" t="str">
            <v>High school diploma or equivalent</v>
          </cell>
          <cell r="F2233" t="str">
            <v>HS and Below</v>
          </cell>
          <cell r="G2233">
            <v>42593</v>
          </cell>
          <cell r="H2233">
            <v>0</v>
          </cell>
          <cell r="I2233">
            <v>0</v>
          </cell>
          <cell r="J2233">
            <v>0</v>
          </cell>
          <cell r="K2233">
            <v>0</v>
          </cell>
          <cell r="L2233">
            <v>0</v>
          </cell>
          <cell r="M2233">
            <v>0</v>
          </cell>
          <cell r="N2233">
            <v>0</v>
          </cell>
          <cell r="O2233">
            <v>2</v>
          </cell>
          <cell r="P2233" t="str">
            <v>Not Licensed</v>
          </cell>
          <cell r="Q2233">
            <v>0</v>
          </cell>
          <cell r="R2233">
            <v>0</v>
          </cell>
        </row>
        <row r="2234">
          <cell r="B2234" t="str">
            <v>519192</v>
          </cell>
          <cell r="C2234" t="str">
            <v>Cleaning, Washing, and Metal Pickling Equipment Operators and Tenders</v>
          </cell>
          <cell r="D2234">
            <v>0</v>
          </cell>
          <cell r="E2234" t="str">
            <v>No formal educational credential</v>
          </cell>
          <cell r="F2234" t="str">
            <v>HS and Below</v>
          </cell>
          <cell r="G2234">
            <v>0</v>
          </cell>
          <cell r="H2234">
            <v>0</v>
          </cell>
          <cell r="I2234">
            <v>0</v>
          </cell>
          <cell r="J2234">
            <v>0</v>
          </cell>
          <cell r="K2234">
            <v>0</v>
          </cell>
          <cell r="L2234">
            <v>0</v>
          </cell>
          <cell r="M2234">
            <v>0</v>
          </cell>
          <cell r="N2234">
            <v>0</v>
          </cell>
          <cell r="O2234">
            <v>3</v>
          </cell>
          <cell r="P2234" t="str">
            <v>Not Licensed</v>
          </cell>
          <cell r="Q2234">
            <v>0</v>
          </cell>
          <cell r="R2234">
            <v>0</v>
          </cell>
        </row>
        <row r="2235">
          <cell r="B2235" t="str">
            <v>519193</v>
          </cell>
          <cell r="C2235" t="str">
            <v>Cooling and Freezing Equipment Operators and Tenders</v>
          </cell>
          <cell r="D2235">
            <v>0</v>
          </cell>
          <cell r="E2235" t="str">
            <v>High school diploma or equivalent</v>
          </cell>
          <cell r="F2235" t="str">
            <v>HS and Below</v>
          </cell>
          <cell r="G2235">
            <v>0</v>
          </cell>
          <cell r="H2235">
            <v>0</v>
          </cell>
          <cell r="I2235">
            <v>0</v>
          </cell>
          <cell r="J2235">
            <v>0</v>
          </cell>
          <cell r="K2235">
            <v>0</v>
          </cell>
          <cell r="L2235">
            <v>5</v>
          </cell>
          <cell r="M2235">
            <v>5</v>
          </cell>
          <cell r="N2235">
            <v>0</v>
          </cell>
          <cell r="O2235">
            <v>0</v>
          </cell>
          <cell r="P2235" t="str">
            <v>Not Licensed</v>
          </cell>
          <cell r="Q2235">
            <v>0</v>
          </cell>
          <cell r="R2235">
            <v>0</v>
          </cell>
        </row>
        <row r="2236">
          <cell r="B2236" t="str">
            <v>519194</v>
          </cell>
          <cell r="C2236" t="str">
            <v>Etchers and Engravers</v>
          </cell>
          <cell r="D2236">
            <v>0</v>
          </cell>
          <cell r="E2236" t="str">
            <v>High school diploma or equivalent</v>
          </cell>
          <cell r="F2236" t="str">
            <v>HS and Below</v>
          </cell>
          <cell r="G2236">
            <v>51549</v>
          </cell>
          <cell r="H2236">
            <v>0</v>
          </cell>
          <cell r="I2236">
            <v>0</v>
          </cell>
          <cell r="J2236">
            <v>0</v>
          </cell>
          <cell r="K2236">
            <v>0</v>
          </cell>
          <cell r="L2236">
            <v>0</v>
          </cell>
          <cell r="M2236">
            <v>0</v>
          </cell>
          <cell r="N2236">
            <v>0</v>
          </cell>
          <cell r="O2236">
            <v>3</v>
          </cell>
          <cell r="P2236" t="str">
            <v>Not Licensed</v>
          </cell>
          <cell r="Q2236">
            <v>0</v>
          </cell>
          <cell r="R2236">
            <v>0</v>
          </cell>
        </row>
        <row r="2237">
          <cell r="B2237" t="str">
            <v>519195</v>
          </cell>
          <cell r="C2237" t="str">
            <v>Molders, Shapers, and Casters, Except Metal and Plastic</v>
          </cell>
          <cell r="D2237">
            <v>0</v>
          </cell>
          <cell r="E2237" t="str">
            <v>High school diploma or equivalent</v>
          </cell>
          <cell r="F2237" t="str">
            <v>HS and Below</v>
          </cell>
          <cell r="G2237">
            <v>41057</v>
          </cell>
          <cell r="H2237">
            <v>2</v>
          </cell>
          <cell r="I2237">
            <v>228</v>
          </cell>
          <cell r="J2237">
            <v>21</v>
          </cell>
          <cell r="K2237">
            <v>24</v>
          </cell>
          <cell r="L2237">
            <v>27</v>
          </cell>
          <cell r="M2237">
            <v>24</v>
          </cell>
          <cell r="N2237">
            <v>0</v>
          </cell>
          <cell r="O2237">
            <v>10</v>
          </cell>
          <cell r="P2237" t="str">
            <v>Not Licensed</v>
          </cell>
          <cell r="Q2237">
            <v>0</v>
          </cell>
          <cell r="R2237">
            <v>0</v>
          </cell>
        </row>
        <row r="2238">
          <cell r="B2238" t="str">
            <v>519196</v>
          </cell>
          <cell r="C2238" t="str">
            <v>Paper Goods Machine Setters, Operators, and Tenders</v>
          </cell>
          <cell r="D2238">
            <v>0</v>
          </cell>
          <cell r="E2238" t="str">
            <v>High school diploma or equivalent</v>
          </cell>
          <cell r="F2238" t="str">
            <v>HS and Below</v>
          </cell>
          <cell r="G2238">
            <v>0</v>
          </cell>
          <cell r="H2238">
            <v>0</v>
          </cell>
          <cell r="I2238">
            <v>381</v>
          </cell>
          <cell r="J2238">
            <v>25</v>
          </cell>
          <cell r="K2238">
            <v>31</v>
          </cell>
          <cell r="L2238">
            <v>0</v>
          </cell>
          <cell r="M2238">
            <v>28</v>
          </cell>
          <cell r="N2238">
            <v>0</v>
          </cell>
          <cell r="O2238">
            <v>27</v>
          </cell>
          <cell r="P2238" t="str">
            <v>Not Licensed</v>
          </cell>
          <cell r="Q2238">
            <v>0</v>
          </cell>
          <cell r="R2238">
            <v>0</v>
          </cell>
        </row>
        <row r="2239">
          <cell r="B2239" t="str">
            <v>519197</v>
          </cell>
          <cell r="C2239" t="str">
            <v>Tire Builders</v>
          </cell>
          <cell r="D2239">
            <v>0</v>
          </cell>
          <cell r="E2239">
            <v>0</v>
          </cell>
          <cell r="F2239">
            <v>0</v>
          </cell>
          <cell r="G2239">
            <v>0</v>
          </cell>
          <cell r="H2239">
            <v>0</v>
          </cell>
          <cell r="I2239">
            <v>0</v>
          </cell>
          <cell r="J2239">
            <v>0</v>
          </cell>
          <cell r="K2239">
            <v>0</v>
          </cell>
          <cell r="L2239">
            <v>8</v>
          </cell>
          <cell r="M2239">
            <v>8</v>
          </cell>
          <cell r="N2239">
            <v>0</v>
          </cell>
          <cell r="O2239">
            <v>2</v>
          </cell>
          <cell r="P2239" t="str">
            <v>Not Licensed</v>
          </cell>
          <cell r="Q2239">
            <v>0</v>
          </cell>
          <cell r="R2239">
            <v>0</v>
          </cell>
        </row>
        <row r="2240">
          <cell r="B2240" t="str">
            <v>519198</v>
          </cell>
          <cell r="C2240" t="str">
            <v>Helpers--Production Workers</v>
          </cell>
          <cell r="D2240">
            <v>0</v>
          </cell>
          <cell r="E2240" t="str">
            <v>No formal educational credential</v>
          </cell>
          <cell r="F2240" t="str">
            <v>HS and Below</v>
          </cell>
          <cell r="G2240">
            <v>0</v>
          </cell>
          <cell r="H2240">
            <v>0</v>
          </cell>
          <cell r="I2240">
            <v>1200</v>
          </cell>
          <cell r="J2240">
            <v>193</v>
          </cell>
          <cell r="K2240">
            <v>192</v>
          </cell>
          <cell r="L2240">
            <v>42</v>
          </cell>
          <cell r="M2240">
            <v>142</v>
          </cell>
          <cell r="N2240">
            <v>0</v>
          </cell>
          <cell r="O2240">
            <v>95</v>
          </cell>
          <cell r="P2240" t="str">
            <v>Not Licensed</v>
          </cell>
          <cell r="Q2240">
            <v>0</v>
          </cell>
          <cell r="R2240">
            <v>0</v>
          </cell>
        </row>
        <row r="2241">
          <cell r="B2241" t="str">
            <v>531011</v>
          </cell>
          <cell r="C2241" t="str">
            <v>Aircraft Cargo Handling Supervisors</v>
          </cell>
          <cell r="D2241">
            <v>0</v>
          </cell>
          <cell r="E2241" t="str">
            <v>High school diploma or equivalent</v>
          </cell>
          <cell r="F2241" t="str">
            <v>HS and Below</v>
          </cell>
          <cell r="G2241">
            <v>0</v>
          </cell>
          <cell r="H2241">
            <v>0</v>
          </cell>
          <cell r="I2241">
            <v>0</v>
          </cell>
          <cell r="J2241">
            <v>0</v>
          </cell>
          <cell r="K2241">
            <v>0</v>
          </cell>
          <cell r="L2241">
            <v>0</v>
          </cell>
          <cell r="M2241">
            <v>0</v>
          </cell>
          <cell r="N2241">
            <v>0</v>
          </cell>
          <cell r="O2241">
            <v>2</v>
          </cell>
          <cell r="P2241" t="str">
            <v>Not Licensed</v>
          </cell>
          <cell r="Q2241">
            <v>0</v>
          </cell>
          <cell r="R2241">
            <v>0</v>
          </cell>
        </row>
        <row r="2242">
          <cell r="B2242" t="str">
            <v>531021</v>
          </cell>
          <cell r="C2242" t="str">
            <v>First-Line Supervisors of Helpers, Laborers, and Material Movers, Hand</v>
          </cell>
          <cell r="D2242">
            <v>0</v>
          </cell>
          <cell r="E2242" t="str">
            <v>High school diploma or equivalent</v>
          </cell>
          <cell r="F2242" t="str">
            <v>HS and Below</v>
          </cell>
          <cell r="G2242">
            <v>57334</v>
          </cell>
          <cell r="H2242">
            <v>3</v>
          </cell>
          <cell r="I2242">
            <v>269</v>
          </cell>
          <cell r="J2242">
            <v>28</v>
          </cell>
          <cell r="K2242">
            <v>31</v>
          </cell>
          <cell r="L2242">
            <v>51</v>
          </cell>
          <cell r="M2242">
            <v>37</v>
          </cell>
          <cell r="N2242">
            <v>0</v>
          </cell>
          <cell r="O2242">
            <v>29</v>
          </cell>
          <cell r="P2242" t="str">
            <v>Not Licensed</v>
          </cell>
          <cell r="Q2242">
            <v>0</v>
          </cell>
          <cell r="R2242">
            <v>0</v>
          </cell>
        </row>
        <row r="2243">
          <cell r="B2243" t="str">
            <v>531031</v>
          </cell>
          <cell r="C2243" t="str">
            <v>First-Line Supervisors of Transportation and Material-Moving Machine and Vehicle Operators</v>
          </cell>
          <cell r="D2243">
            <v>0</v>
          </cell>
          <cell r="E2243" t="str">
            <v>High school diploma or equivalent</v>
          </cell>
          <cell r="F2243" t="str">
            <v>HS and Below</v>
          </cell>
          <cell r="G2243">
            <v>61559</v>
          </cell>
          <cell r="H2243">
            <v>3</v>
          </cell>
          <cell r="I2243">
            <v>219</v>
          </cell>
          <cell r="J2243">
            <v>25</v>
          </cell>
          <cell r="K2243">
            <v>25</v>
          </cell>
          <cell r="L2243">
            <v>28</v>
          </cell>
          <cell r="M2243">
            <v>26</v>
          </cell>
          <cell r="N2243">
            <v>0</v>
          </cell>
          <cell r="O2243">
            <v>52</v>
          </cell>
          <cell r="P2243" t="str">
            <v>Not Licensed</v>
          </cell>
          <cell r="Q2243">
            <v>0</v>
          </cell>
          <cell r="R2243">
            <v>0</v>
          </cell>
        </row>
        <row r="2244">
          <cell r="B2244" t="str">
            <v>532011</v>
          </cell>
          <cell r="C2244" t="str">
            <v>Airline Pilots, Copilots, and Flight Engineers</v>
          </cell>
          <cell r="D2244">
            <v>0</v>
          </cell>
          <cell r="E2244">
            <v>0</v>
          </cell>
          <cell r="F2244">
            <v>0</v>
          </cell>
          <cell r="G2244">
            <v>0</v>
          </cell>
          <cell r="H2244">
            <v>0</v>
          </cell>
          <cell r="I2244">
            <v>0</v>
          </cell>
          <cell r="J2244">
            <v>0</v>
          </cell>
          <cell r="K2244">
            <v>0</v>
          </cell>
          <cell r="L2244">
            <v>7</v>
          </cell>
          <cell r="M2244">
            <v>7</v>
          </cell>
          <cell r="N2244">
            <v>0</v>
          </cell>
          <cell r="O2244">
            <v>0</v>
          </cell>
          <cell r="P2244" t="str">
            <v>Not Licensed</v>
          </cell>
          <cell r="Q2244">
            <v>0</v>
          </cell>
          <cell r="R2244">
            <v>0</v>
          </cell>
        </row>
        <row r="2245">
          <cell r="B2245" t="str">
            <v>532012</v>
          </cell>
          <cell r="C2245" t="str">
            <v>Commercial Pilots</v>
          </cell>
          <cell r="D2245">
            <v>0</v>
          </cell>
          <cell r="E2245" t="str">
            <v>High school diploma or equivalent</v>
          </cell>
          <cell r="F2245" t="str">
            <v>HS and Below</v>
          </cell>
          <cell r="G2245">
            <v>0</v>
          </cell>
          <cell r="H2245">
            <v>0</v>
          </cell>
          <cell r="I2245">
            <v>0</v>
          </cell>
          <cell r="J2245">
            <v>0</v>
          </cell>
          <cell r="K2245">
            <v>0</v>
          </cell>
          <cell r="L2245">
            <v>0</v>
          </cell>
          <cell r="M2245">
            <v>0</v>
          </cell>
          <cell r="N2245">
            <v>0</v>
          </cell>
          <cell r="O2245">
            <v>0</v>
          </cell>
          <cell r="P2245" t="str">
            <v>Not Licensed</v>
          </cell>
          <cell r="Q2245">
            <v>0</v>
          </cell>
          <cell r="R2245">
            <v>0</v>
          </cell>
        </row>
        <row r="2246">
          <cell r="B2246" t="str">
            <v>532021</v>
          </cell>
          <cell r="C2246" t="str">
            <v>Air Traffic Controllers</v>
          </cell>
          <cell r="D2246">
            <v>0</v>
          </cell>
          <cell r="E2246" t="str">
            <v>Associate's degree</v>
          </cell>
          <cell r="F2246" t="str">
            <v>Sub-BA</v>
          </cell>
          <cell r="G2246">
            <v>0</v>
          </cell>
          <cell r="H2246">
            <v>0</v>
          </cell>
          <cell r="I2246">
            <v>0</v>
          </cell>
          <cell r="J2246">
            <v>0</v>
          </cell>
          <cell r="K2246">
            <v>0</v>
          </cell>
          <cell r="L2246">
            <v>8</v>
          </cell>
          <cell r="M2246">
            <v>8</v>
          </cell>
          <cell r="N2246">
            <v>0</v>
          </cell>
          <cell r="O2246">
            <v>0</v>
          </cell>
          <cell r="P2246" t="str">
            <v>Not Licensed</v>
          </cell>
          <cell r="Q2246">
            <v>0</v>
          </cell>
          <cell r="R2246">
            <v>0</v>
          </cell>
        </row>
        <row r="2247">
          <cell r="B2247" t="str">
            <v>532022</v>
          </cell>
          <cell r="C2247" t="str">
            <v>Airfield Operations Specialists</v>
          </cell>
          <cell r="D2247">
            <v>0</v>
          </cell>
          <cell r="E2247" t="str">
            <v>High school diploma or equivalent</v>
          </cell>
          <cell r="F2247" t="str">
            <v>HS and Below</v>
          </cell>
          <cell r="G2247">
            <v>0</v>
          </cell>
          <cell r="H2247">
            <v>0</v>
          </cell>
          <cell r="I2247">
            <v>0</v>
          </cell>
          <cell r="J2247">
            <v>0</v>
          </cell>
          <cell r="K2247">
            <v>0</v>
          </cell>
          <cell r="L2247">
            <v>0</v>
          </cell>
          <cell r="M2247">
            <v>0</v>
          </cell>
          <cell r="N2247">
            <v>0</v>
          </cell>
          <cell r="O2247">
            <v>2</v>
          </cell>
          <cell r="P2247" t="str">
            <v>Not Licensed</v>
          </cell>
          <cell r="Q2247">
            <v>0</v>
          </cell>
          <cell r="R2247">
            <v>0</v>
          </cell>
        </row>
        <row r="2248">
          <cell r="B2248" t="str">
            <v>532031</v>
          </cell>
          <cell r="C2248" t="str">
            <v>Flight Attendants</v>
          </cell>
          <cell r="D2248">
            <v>0</v>
          </cell>
          <cell r="E2248" t="str">
            <v>High school diploma or equivalent</v>
          </cell>
          <cell r="F2248" t="str">
            <v>HS and Below</v>
          </cell>
          <cell r="G2248">
            <v>0</v>
          </cell>
          <cell r="H2248">
            <v>0</v>
          </cell>
          <cell r="I2248">
            <v>0</v>
          </cell>
          <cell r="J2248">
            <v>0</v>
          </cell>
          <cell r="K2248">
            <v>0</v>
          </cell>
          <cell r="L2248">
            <v>0</v>
          </cell>
          <cell r="M2248">
            <v>0</v>
          </cell>
          <cell r="N2248">
            <v>0</v>
          </cell>
          <cell r="O2248">
            <v>1</v>
          </cell>
          <cell r="P2248" t="str">
            <v>Not Licensed</v>
          </cell>
          <cell r="Q2248">
            <v>0</v>
          </cell>
          <cell r="R2248">
            <v>0</v>
          </cell>
        </row>
        <row r="2249">
          <cell r="B2249" t="str">
            <v>533011</v>
          </cell>
          <cell r="C2249" t="str">
            <v>Ambulance Drivers and Attendants, Except Emergency Medical Technicians</v>
          </cell>
          <cell r="D2249">
            <v>0</v>
          </cell>
          <cell r="E2249" t="str">
            <v>High school diploma or equivalent</v>
          </cell>
          <cell r="F2249" t="str">
            <v>HS and Below</v>
          </cell>
          <cell r="G2249">
            <v>0</v>
          </cell>
          <cell r="H2249">
            <v>0</v>
          </cell>
          <cell r="I2249">
            <v>0</v>
          </cell>
          <cell r="J2249">
            <v>0</v>
          </cell>
          <cell r="K2249">
            <v>0</v>
          </cell>
          <cell r="L2249">
            <v>0</v>
          </cell>
          <cell r="M2249">
            <v>0</v>
          </cell>
          <cell r="N2249">
            <v>0</v>
          </cell>
          <cell r="O2249">
            <v>0</v>
          </cell>
          <cell r="P2249" t="str">
            <v>Not Licensed</v>
          </cell>
          <cell r="Q2249">
            <v>0</v>
          </cell>
          <cell r="R2249">
            <v>0</v>
          </cell>
        </row>
        <row r="2250">
          <cell r="B2250" t="str">
            <v>533021</v>
          </cell>
          <cell r="C2250" t="str">
            <v>Bus Drivers, Transit and Intercity</v>
          </cell>
          <cell r="D2250">
            <v>0</v>
          </cell>
          <cell r="E2250" t="str">
            <v>High school diploma or equivalent</v>
          </cell>
          <cell r="F2250" t="str">
            <v>HS and Below</v>
          </cell>
          <cell r="G2250">
            <v>48714</v>
          </cell>
          <cell r="H2250">
            <v>3</v>
          </cell>
          <cell r="I2250">
            <v>211</v>
          </cell>
          <cell r="J2250">
            <v>28</v>
          </cell>
          <cell r="K2250">
            <v>28</v>
          </cell>
          <cell r="L2250">
            <v>12</v>
          </cell>
          <cell r="M2250">
            <v>23</v>
          </cell>
          <cell r="N2250">
            <v>0</v>
          </cell>
          <cell r="O2250">
            <v>23</v>
          </cell>
          <cell r="P2250" t="str">
            <v>Not Licensed</v>
          </cell>
          <cell r="Q2250">
            <v>0</v>
          </cell>
          <cell r="R2250">
            <v>0</v>
          </cell>
        </row>
        <row r="2251">
          <cell r="B2251" t="str">
            <v>533022</v>
          </cell>
          <cell r="C2251" t="str">
            <v>Bus Drivers, School or Special Client</v>
          </cell>
          <cell r="D2251">
            <v>0</v>
          </cell>
          <cell r="E2251" t="str">
            <v>High school diploma or equivalent</v>
          </cell>
          <cell r="F2251" t="str">
            <v>HS and Below</v>
          </cell>
          <cell r="G2251">
            <v>36331</v>
          </cell>
          <cell r="H2251">
            <v>3</v>
          </cell>
          <cell r="I2251">
            <v>1190</v>
          </cell>
          <cell r="J2251">
            <v>158</v>
          </cell>
          <cell r="K2251">
            <v>164</v>
          </cell>
          <cell r="L2251">
            <v>18</v>
          </cell>
          <cell r="M2251">
            <v>113</v>
          </cell>
          <cell r="N2251">
            <v>0</v>
          </cell>
          <cell r="O2251" t="str">
            <v>1,252</v>
          </cell>
          <cell r="P2251" t="str">
            <v>Not Licensed</v>
          </cell>
          <cell r="Q2251">
            <v>0</v>
          </cell>
          <cell r="R2251">
            <v>0</v>
          </cell>
        </row>
        <row r="2252">
          <cell r="B2252" t="str">
            <v>533031</v>
          </cell>
          <cell r="C2252" t="str">
            <v>Driver/Sales Workers</v>
          </cell>
          <cell r="D2252">
            <v>0</v>
          </cell>
          <cell r="E2252" t="str">
            <v>High school diploma or equivalent</v>
          </cell>
          <cell r="F2252" t="str">
            <v>HS and Below</v>
          </cell>
          <cell r="G2252">
            <v>29866</v>
          </cell>
          <cell r="H2252">
            <v>2</v>
          </cell>
          <cell r="I2252">
            <v>507</v>
          </cell>
          <cell r="J2252">
            <v>48</v>
          </cell>
          <cell r="K2252">
            <v>59</v>
          </cell>
          <cell r="L2252">
            <v>383</v>
          </cell>
          <cell r="M2252">
            <v>163</v>
          </cell>
          <cell r="N2252">
            <v>0</v>
          </cell>
          <cell r="O2252">
            <v>32</v>
          </cell>
          <cell r="P2252" t="str">
            <v>Not Licensed</v>
          </cell>
          <cell r="Q2252">
            <v>0</v>
          </cell>
          <cell r="R2252">
            <v>0</v>
          </cell>
        </row>
        <row r="2253">
          <cell r="B2253" t="str">
            <v>533032</v>
          </cell>
          <cell r="C2253" t="str">
            <v>Heavy and Tractor-Trailer Truck Drivers</v>
          </cell>
          <cell r="D2253">
            <v>0</v>
          </cell>
          <cell r="E2253" t="str">
            <v>Postsecondary non-degree award</v>
          </cell>
          <cell r="F2253" t="str">
            <v>Sub-BA</v>
          </cell>
          <cell r="G2253">
            <v>48410</v>
          </cell>
          <cell r="H2253">
            <v>4</v>
          </cell>
          <cell r="I2253">
            <v>3835</v>
          </cell>
          <cell r="J2253">
            <v>421</v>
          </cell>
          <cell r="K2253">
            <v>451</v>
          </cell>
          <cell r="L2253">
            <v>2247</v>
          </cell>
          <cell r="M2253">
            <v>1040</v>
          </cell>
          <cell r="N2253">
            <v>0</v>
          </cell>
          <cell r="O2253">
            <v>644</v>
          </cell>
          <cell r="P2253" t="str">
            <v>Not Licensed</v>
          </cell>
          <cell r="Q2253">
            <v>0</v>
          </cell>
          <cell r="R2253">
            <v>0</v>
          </cell>
        </row>
        <row r="2254">
          <cell r="B2254" t="str">
            <v>533033</v>
          </cell>
          <cell r="C2254" t="str">
            <v>Light Truck or Delivery Services Drivers</v>
          </cell>
          <cell r="D2254">
            <v>0</v>
          </cell>
          <cell r="E2254" t="str">
            <v>High school diploma or equivalent</v>
          </cell>
          <cell r="F2254" t="str">
            <v>HS and Below</v>
          </cell>
          <cell r="G2254">
            <v>34928</v>
          </cell>
          <cell r="H2254">
            <v>4</v>
          </cell>
          <cell r="I2254">
            <v>2906</v>
          </cell>
          <cell r="J2254">
            <v>308</v>
          </cell>
          <cell r="K2254">
            <v>346</v>
          </cell>
          <cell r="L2254">
            <v>372</v>
          </cell>
          <cell r="M2254">
            <v>342</v>
          </cell>
          <cell r="N2254">
            <v>0</v>
          </cell>
          <cell r="O2254">
            <v>204</v>
          </cell>
          <cell r="P2254" t="str">
            <v>Not Licensed</v>
          </cell>
          <cell r="Q2254">
            <v>0</v>
          </cell>
          <cell r="R2254">
            <v>0</v>
          </cell>
        </row>
        <row r="2255">
          <cell r="B2255" t="str">
            <v>533041</v>
          </cell>
          <cell r="C2255" t="str">
            <v>Taxi Drivers and Chauffeurs</v>
          </cell>
          <cell r="D2255">
            <v>0</v>
          </cell>
          <cell r="E2255" t="str">
            <v>No formal educational credential</v>
          </cell>
          <cell r="F2255" t="str">
            <v>HS and Below</v>
          </cell>
          <cell r="G2255">
            <v>28676</v>
          </cell>
          <cell r="H2255">
            <v>1</v>
          </cell>
          <cell r="I2255">
            <v>1885</v>
          </cell>
          <cell r="J2255">
            <v>186</v>
          </cell>
          <cell r="K2255">
            <v>210</v>
          </cell>
          <cell r="L2255">
            <v>70</v>
          </cell>
          <cell r="M2255">
            <v>155</v>
          </cell>
          <cell r="N2255">
            <v>0</v>
          </cell>
          <cell r="O2255">
            <v>28</v>
          </cell>
          <cell r="P2255" t="str">
            <v>Not Licensed</v>
          </cell>
          <cell r="Q2255">
            <v>0</v>
          </cell>
          <cell r="R2255">
            <v>0</v>
          </cell>
        </row>
        <row r="2256">
          <cell r="B2256" t="str">
            <v>534011</v>
          </cell>
          <cell r="C2256" t="str">
            <v>Locomotive Engineers</v>
          </cell>
          <cell r="D2256">
            <v>0</v>
          </cell>
          <cell r="E2256" t="str">
            <v>High school diploma or equivalent</v>
          </cell>
          <cell r="F2256" t="str">
            <v>HS and Below</v>
          </cell>
          <cell r="G2256">
            <v>0</v>
          </cell>
          <cell r="H2256">
            <v>0</v>
          </cell>
          <cell r="I2256">
            <v>0</v>
          </cell>
          <cell r="J2256">
            <v>0</v>
          </cell>
          <cell r="K2256">
            <v>0</v>
          </cell>
          <cell r="L2256">
            <v>0</v>
          </cell>
          <cell r="M2256">
            <v>0</v>
          </cell>
          <cell r="N2256">
            <v>0</v>
          </cell>
          <cell r="O2256">
            <v>0</v>
          </cell>
          <cell r="P2256" t="str">
            <v>Not Licensed</v>
          </cell>
          <cell r="Q2256">
            <v>0</v>
          </cell>
          <cell r="R2256">
            <v>0</v>
          </cell>
        </row>
        <row r="2257">
          <cell r="B2257" t="str">
            <v>534012</v>
          </cell>
          <cell r="C2257" t="str">
            <v>Locomotive Firers</v>
          </cell>
          <cell r="D2257">
            <v>0</v>
          </cell>
          <cell r="E2257">
            <v>0</v>
          </cell>
          <cell r="F2257">
            <v>0</v>
          </cell>
          <cell r="G2257">
            <v>0</v>
          </cell>
          <cell r="H2257">
            <v>0</v>
          </cell>
          <cell r="I2257">
            <v>0</v>
          </cell>
          <cell r="J2257">
            <v>0</v>
          </cell>
          <cell r="K2257">
            <v>0</v>
          </cell>
          <cell r="L2257">
            <v>0</v>
          </cell>
          <cell r="M2257">
            <v>0</v>
          </cell>
          <cell r="N2257">
            <v>0</v>
          </cell>
          <cell r="O2257">
            <v>0</v>
          </cell>
          <cell r="P2257" t="str">
            <v>Not Licensed</v>
          </cell>
          <cell r="Q2257">
            <v>0</v>
          </cell>
          <cell r="R2257">
            <v>0</v>
          </cell>
        </row>
        <row r="2258">
          <cell r="B2258" t="str">
            <v>534013</v>
          </cell>
          <cell r="C2258" t="str">
            <v>Rail Yard Engineers, Dinkey Operators, and Hostlers</v>
          </cell>
          <cell r="D2258">
            <v>0</v>
          </cell>
          <cell r="E2258" t="str">
            <v>High school diploma or equivalent</v>
          </cell>
          <cell r="F2258" t="str">
            <v>HS and Below</v>
          </cell>
          <cell r="G2258">
            <v>0</v>
          </cell>
          <cell r="H2258">
            <v>0</v>
          </cell>
          <cell r="I2258">
            <v>0</v>
          </cell>
          <cell r="J2258">
            <v>0</v>
          </cell>
          <cell r="K2258">
            <v>0</v>
          </cell>
          <cell r="L2258">
            <v>0</v>
          </cell>
          <cell r="M2258">
            <v>0</v>
          </cell>
          <cell r="N2258">
            <v>0</v>
          </cell>
          <cell r="O2258">
            <v>1</v>
          </cell>
          <cell r="P2258" t="str">
            <v>Not Licensed</v>
          </cell>
          <cell r="Q2258">
            <v>0</v>
          </cell>
          <cell r="R2258">
            <v>0</v>
          </cell>
        </row>
        <row r="2259">
          <cell r="B2259" t="str">
            <v>534021</v>
          </cell>
          <cell r="C2259" t="str">
            <v>Railroad Brake, Signal, and Switch Operators</v>
          </cell>
          <cell r="D2259">
            <v>0</v>
          </cell>
          <cell r="E2259" t="str">
            <v>High school diploma or equivalent</v>
          </cell>
          <cell r="F2259" t="str">
            <v>HS and Below</v>
          </cell>
          <cell r="G2259">
            <v>0</v>
          </cell>
          <cell r="H2259">
            <v>0</v>
          </cell>
          <cell r="I2259">
            <v>0</v>
          </cell>
          <cell r="J2259">
            <v>0</v>
          </cell>
          <cell r="K2259">
            <v>0</v>
          </cell>
          <cell r="L2259">
            <v>0</v>
          </cell>
          <cell r="M2259">
            <v>0</v>
          </cell>
          <cell r="N2259">
            <v>0</v>
          </cell>
          <cell r="O2259">
            <v>0</v>
          </cell>
          <cell r="P2259" t="str">
            <v>Not Licensed</v>
          </cell>
          <cell r="Q2259">
            <v>0</v>
          </cell>
          <cell r="R2259">
            <v>0</v>
          </cell>
        </row>
        <row r="2260">
          <cell r="B2260" t="str">
            <v>534031</v>
          </cell>
          <cell r="C2260" t="str">
            <v>Railroad Conductors and Yardmasters</v>
          </cell>
          <cell r="D2260">
            <v>0</v>
          </cell>
          <cell r="E2260" t="str">
            <v>High school diploma or equivalent</v>
          </cell>
          <cell r="F2260" t="str">
            <v>HS and Below</v>
          </cell>
          <cell r="G2260">
            <v>0</v>
          </cell>
          <cell r="H2260">
            <v>0</v>
          </cell>
          <cell r="I2260">
            <v>0</v>
          </cell>
          <cell r="J2260">
            <v>0</v>
          </cell>
          <cell r="K2260">
            <v>0</v>
          </cell>
          <cell r="L2260">
            <v>0</v>
          </cell>
          <cell r="M2260">
            <v>0</v>
          </cell>
          <cell r="N2260">
            <v>0</v>
          </cell>
          <cell r="O2260">
            <v>0</v>
          </cell>
          <cell r="P2260" t="str">
            <v>Not Licensed</v>
          </cell>
          <cell r="Q2260">
            <v>0</v>
          </cell>
          <cell r="R2260">
            <v>0</v>
          </cell>
        </row>
        <row r="2261">
          <cell r="B2261" t="str">
            <v>534041</v>
          </cell>
          <cell r="C2261" t="str">
            <v>Subway and Streetcar Operators</v>
          </cell>
          <cell r="D2261">
            <v>0</v>
          </cell>
          <cell r="E2261">
            <v>0</v>
          </cell>
          <cell r="F2261">
            <v>0</v>
          </cell>
          <cell r="G2261">
            <v>0</v>
          </cell>
          <cell r="H2261">
            <v>0</v>
          </cell>
          <cell r="I2261">
            <v>0</v>
          </cell>
          <cell r="J2261">
            <v>0</v>
          </cell>
          <cell r="K2261">
            <v>0</v>
          </cell>
          <cell r="L2261">
            <v>0</v>
          </cell>
          <cell r="M2261">
            <v>0</v>
          </cell>
          <cell r="N2261">
            <v>0</v>
          </cell>
          <cell r="O2261">
            <v>0</v>
          </cell>
          <cell r="P2261" t="str">
            <v>Not Licensed</v>
          </cell>
          <cell r="Q2261">
            <v>0</v>
          </cell>
          <cell r="R2261">
            <v>0</v>
          </cell>
        </row>
        <row r="2262">
          <cell r="B2262" t="str">
            <v>535011</v>
          </cell>
          <cell r="C2262" t="str">
            <v>Sailors and Marine Oilers</v>
          </cell>
          <cell r="D2262">
            <v>0</v>
          </cell>
          <cell r="E2262" t="str">
            <v>No formal educational credential</v>
          </cell>
          <cell r="F2262" t="str">
            <v>HS and Below</v>
          </cell>
          <cell r="G2262">
            <v>0</v>
          </cell>
          <cell r="H2262">
            <v>0</v>
          </cell>
          <cell r="I2262">
            <v>0</v>
          </cell>
          <cell r="J2262">
            <v>0</v>
          </cell>
          <cell r="K2262">
            <v>0</v>
          </cell>
          <cell r="L2262">
            <v>0</v>
          </cell>
          <cell r="M2262">
            <v>0</v>
          </cell>
          <cell r="N2262">
            <v>0</v>
          </cell>
          <cell r="O2262">
            <v>3</v>
          </cell>
          <cell r="P2262" t="str">
            <v>Not Licensed</v>
          </cell>
          <cell r="Q2262">
            <v>0</v>
          </cell>
          <cell r="R2262">
            <v>0</v>
          </cell>
        </row>
        <row r="2263">
          <cell r="B2263" t="str">
            <v>535021</v>
          </cell>
          <cell r="C2263" t="str">
            <v>Captains, Mates, and Pilots of Water Vessels</v>
          </cell>
          <cell r="D2263">
            <v>0</v>
          </cell>
          <cell r="E2263" t="str">
            <v>Postsecondary non-degree award</v>
          </cell>
          <cell r="F2263" t="str">
            <v>Sub-BA</v>
          </cell>
          <cell r="G2263">
            <v>0</v>
          </cell>
          <cell r="H2263">
            <v>0</v>
          </cell>
          <cell r="I2263">
            <v>0</v>
          </cell>
          <cell r="J2263">
            <v>0</v>
          </cell>
          <cell r="K2263">
            <v>0</v>
          </cell>
          <cell r="L2263">
            <v>0</v>
          </cell>
          <cell r="M2263">
            <v>0</v>
          </cell>
          <cell r="N2263">
            <v>0</v>
          </cell>
          <cell r="O2263">
            <v>2</v>
          </cell>
          <cell r="P2263" t="str">
            <v>Not Licensed</v>
          </cell>
          <cell r="Q2263">
            <v>0</v>
          </cell>
          <cell r="R2263">
            <v>0</v>
          </cell>
        </row>
        <row r="2264">
          <cell r="B2264" t="str">
            <v>535022</v>
          </cell>
          <cell r="C2264" t="str">
            <v>Motorboat Operators</v>
          </cell>
          <cell r="D2264">
            <v>0</v>
          </cell>
          <cell r="E2264" t="str">
            <v>Postsecondary non-degree award</v>
          </cell>
          <cell r="F2264" t="str">
            <v>Sub-BA</v>
          </cell>
          <cell r="G2264">
            <v>0</v>
          </cell>
          <cell r="H2264">
            <v>0</v>
          </cell>
          <cell r="I2264">
            <v>0</v>
          </cell>
          <cell r="J2264">
            <v>0</v>
          </cell>
          <cell r="K2264">
            <v>0</v>
          </cell>
          <cell r="L2264">
            <v>0</v>
          </cell>
          <cell r="M2264">
            <v>0</v>
          </cell>
          <cell r="N2264">
            <v>0</v>
          </cell>
          <cell r="O2264">
            <v>1</v>
          </cell>
          <cell r="P2264" t="str">
            <v>Not Licensed</v>
          </cell>
          <cell r="Q2264">
            <v>0</v>
          </cell>
          <cell r="R2264">
            <v>0</v>
          </cell>
        </row>
        <row r="2265">
          <cell r="B2265" t="str">
            <v>535031</v>
          </cell>
          <cell r="C2265" t="str">
            <v>Ship Engineers</v>
          </cell>
          <cell r="D2265">
            <v>0</v>
          </cell>
          <cell r="E2265" t="str">
            <v>Postsecondary non-degree award</v>
          </cell>
          <cell r="F2265" t="str">
            <v>Sub-BA</v>
          </cell>
          <cell r="G2265">
            <v>0</v>
          </cell>
          <cell r="H2265">
            <v>0</v>
          </cell>
          <cell r="I2265">
            <v>0</v>
          </cell>
          <cell r="J2265">
            <v>0</v>
          </cell>
          <cell r="K2265">
            <v>0</v>
          </cell>
          <cell r="L2265">
            <v>0</v>
          </cell>
          <cell r="M2265">
            <v>0</v>
          </cell>
          <cell r="N2265">
            <v>0</v>
          </cell>
          <cell r="O2265">
            <v>2</v>
          </cell>
          <cell r="P2265" t="str">
            <v>Not Licensed</v>
          </cell>
          <cell r="Q2265">
            <v>0</v>
          </cell>
          <cell r="R2265">
            <v>0</v>
          </cell>
        </row>
        <row r="2266">
          <cell r="B2266" t="str">
            <v>536011</v>
          </cell>
          <cell r="C2266" t="str">
            <v>Bridge and Lock Tenders</v>
          </cell>
          <cell r="D2266">
            <v>0</v>
          </cell>
          <cell r="E2266" t="str">
            <v>High school diploma or equivalent</v>
          </cell>
          <cell r="F2266" t="str">
            <v>HS and Below</v>
          </cell>
          <cell r="G2266">
            <v>0</v>
          </cell>
          <cell r="H2266">
            <v>0</v>
          </cell>
          <cell r="I2266">
            <v>0</v>
          </cell>
          <cell r="J2266">
            <v>0</v>
          </cell>
          <cell r="K2266">
            <v>0</v>
          </cell>
          <cell r="L2266">
            <v>0</v>
          </cell>
          <cell r="M2266">
            <v>0</v>
          </cell>
          <cell r="N2266">
            <v>0</v>
          </cell>
          <cell r="O2266">
            <v>1</v>
          </cell>
          <cell r="P2266" t="str">
            <v>Not Licensed</v>
          </cell>
          <cell r="Q2266">
            <v>0</v>
          </cell>
          <cell r="R2266">
            <v>0</v>
          </cell>
        </row>
        <row r="2267">
          <cell r="B2267" t="str">
            <v>536021</v>
          </cell>
          <cell r="C2267" t="str">
            <v>Parking Lot Attendants</v>
          </cell>
          <cell r="D2267">
            <v>0</v>
          </cell>
          <cell r="E2267" t="str">
            <v>No formal educational credential</v>
          </cell>
          <cell r="F2267" t="str">
            <v>HS and Below</v>
          </cell>
          <cell r="G2267">
            <v>0</v>
          </cell>
          <cell r="H2267">
            <v>0</v>
          </cell>
          <cell r="I2267">
            <v>0</v>
          </cell>
          <cell r="J2267">
            <v>0</v>
          </cell>
          <cell r="K2267">
            <v>0</v>
          </cell>
          <cell r="L2267">
            <v>29</v>
          </cell>
          <cell r="M2267">
            <v>29</v>
          </cell>
          <cell r="N2267">
            <v>0</v>
          </cell>
          <cell r="O2267">
            <v>8</v>
          </cell>
          <cell r="P2267" t="str">
            <v>Not Licensed</v>
          </cell>
          <cell r="Q2267">
            <v>0</v>
          </cell>
          <cell r="R2267">
            <v>0</v>
          </cell>
        </row>
        <row r="2268">
          <cell r="B2268" t="str">
            <v>536031</v>
          </cell>
          <cell r="C2268" t="str">
            <v>Automotive and Watercraft Service Attendants</v>
          </cell>
          <cell r="D2268">
            <v>0</v>
          </cell>
          <cell r="E2268" t="str">
            <v>No formal educational credential</v>
          </cell>
          <cell r="F2268" t="str">
            <v>HS and Below</v>
          </cell>
          <cell r="G2268">
            <v>0</v>
          </cell>
          <cell r="H2268">
            <v>0</v>
          </cell>
          <cell r="I2268">
            <v>0</v>
          </cell>
          <cell r="J2268">
            <v>0</v>
          </cell>
          <cell r="K2268">
            <v>0</v>
          </cell>
          <cell r="L2268">
            <v>21</v>
          </cell>
          <cell r="M2268">
            <v>21</v>
          </cell>
          <cell r="N2268">
            <v>0</v>
          </cell>
          <cell r="O2268">
            <v>8</v>
          </cell>
          <cell r="P2268" t="str">
            <v>Not Licensed</v>
          </cell>
          <cell r="Q2268">
            <v>0</v>
          </cell>
          <cell r="R2268">
            <v>0</v>
          </cell>
        </row>
        <row r="2269">
          <cell r="B2269" t="str">
            <v>536041</v>
          </cell>
          <cell r="C2269" t="str">
            <v>Traffic Technicians</v>
          </cell>
          <cell r="D2269">
            <v>0</v>
          </cell>
          <cell r="E2269" t="str">
            <v>High school diploma or equivalent</v>
          </cell>
          <cell r="F2269" t="str">
            <v>HS and Below</v>
          </cell>
          <cell r="G2269">
            <v>0</v>
          </cell>
          <cell r="H2269">
            <v>0</v>
          </cell>
          <cell r="I2269">
            <v>0</v>
          </cell>
          <cell r="J2269">
            <v>0</v>
          </cell>
          <cell r="K2269">
            <v>0</v>
          </cell>
          <cell r="L2269">
            <v>8</v>
          </cell>
          <cell r="M2269">
            <v>8</v>
          </cell>
          <cell r="N2269">
            <v>0</v>
          </cell>
          <cell r="O2269">
            <v>0</v>
          </cell>
          <cell r="P2269" t="str">
            <v>Not Licensed</v>
          </cell>
          <cell r="Q2269">
            <v>0</v>
          </cell>
          <cell r="R2269">
            <v>0</v>
          </cell>
        </row>
        <row r="2270">
          <cell r="B2270" t="str">
            <v>536051</v>
          </cell>
          <cell r="C2270" t="str">
            <v>Transportation Inspectors</v>
          </cell>
          <cell r="D2270">
            <v>0</v>
          </cell>
          <cell r="E2270" t="str">
            <v>High school diploma or equivalent</v>
          </cell>
          <cell r="F2270" t="str">
            <v>HS and Below</v>
          </cell>
          <cell r="G2270">
            <v>55931</v>
          </cell>
          <cell r="H2270">
            <v>0</v>
          </cell>
          <cell r="I2270">
            <v>0</v>
          </cell>
          <cell r="J2270">
            <v>0</v>
          </cell>
          <cell r="K2270">
            <v>0</v>
          </cell>
          <cell r="L2270">
            <v>5</v>
          </cell>
          <cell r="M2270">
            <v>5</v>
          </cell>
          <cell r="N2270">
            <v>0</v>
          </cell>
          <cell r="O2270">
            <v>2</v>
          </cell>
          <cell r="P2270" t="str">
            <v>Not Licensed</v>
          </cell>
          <cell r="Q2270">
            <v>0</v>
          </cell>
          <cell r="R2270">
            <v>0</v>
          </cell>
        </row>
        <row r="2271">
          <cell r="B2271" t="str">
            <v>536061</v>
          </cell>
          <cell r="C2271" t="str">
            <v>Transportation Attendants, Except Flight Attendants</v>
          </cell>
          <cell r="D2271">
            <v>0</v>
          </cell>
          <cell r="E2271" t="str">
            <v>High school diploma or equivalent</v>
          </cell>
          <cell r="F2271" t="str">
            <v>HS and Below</v>
          </cell>
          <cell r="G2271">
            <v>0</v>
          </cell>
          <cell r="H2271">
            <v>0</v>
          </cell>
          <cell r="I2271">
            <v>0</v>
          </cell>
          <cell r="J2271">
            <v>0</v>
          </cell>
          <cell r="K2271">
            <v>0</v>
          </cell>
          <cell r="L2271">
            <v>7</v>
          </cell>
          <cell r="M2271">
            <v>7</v>
          </cell>
          <cell r="N2271">
            <v>0</v>
          </cell>
          <cell r="O2271">
            <v>22</v>
          </cell>
          <cell r="P2271" t="str">
            <v>Not Licensed</v>
          </cell>
          <cell r="Q2271">
            <v>0</v>
          </cell>
          <cell r="R2271">
            <v>0</v>
          </cell>
        </row>
        <row r="2272">
          <cell r="B2272" t="str">
            <v>537011</v>
          </cell>
          <cell r="C2272" t="str">
            <v>Conveyor Operators and Tenders</v>
          </cell>
          <cell r="D2272">
            <v>0</v>
          </cell>
          <cell r="E2272" t="str">
            <v>No formal educational credential</v>
          </cell>
          <cell r="F2272" t="str">
            <v>HS and Below</v>
          </cell>
          <cell r="G2272">
            <v>0</v>
          </cell>
          <cell r="H2272">
            <v>0</v>
          </cell>
          <cell r="I2272">
            <v>0</v>
          </cell>
          <cell r="J2272">
            <v>0</v>
          </cell>
          <cell r="K2272">
            <v>0</v>
          </cell>
          <cell r="L2272">
            <v>0</v>
          </cell>
          <cell r="M2272">
            <v>0</v>
          </cell>
          <cell r="N2272">
            <v>0</v>
          </cell>
          <cell r="O2272">
            <v>0</v>
          </cell>
          <cell r="P2272" t="str">
            <v>Not Licensed</v>
          </cell>
          <cell r="Q2272">
            <v>0</v>
          </cell>
          <cell r="R2272">
            <v>0</v>
          </cell>
        </row>
        <row r="2273">
          <cell r="B2273" t="str">
            <v>537021</v>
          </cell>
          <cell r="C2273" t="str">
            <v>Crane and Tower Operators</v>
          </cell>
          <cell r="D2273">
            <v>0</v>
          </cell>
          <cell r="E2273" t="str">
            <v>High school diploma or equivalent</v>
          </cell>
          <cell r="F2273" t="str">
            <v>HS and Below</v>
          </cell>
          <cell r="G2273">
            <v>61694</v>
          </cell>
          <cell r="H2273">
            <v>0</v>
          </cell>
          <cell r="I2273">
            <v>0</v>
          </cell>
          <cell r="J2273">
            <v>0</v>
          </cell>
          <cell r="K2273">
            <v>0</v>
          </cell>
          <cell r="L2273">
            <v>0</v>
          </cell>
          <cell r="M2273">
            <v>0</v>
          </cell>
          <cell r="N2273">
            <v>0</v>
          </cell>
          <cell r="O2273">
            <v>16</v>
          </cell>
          <cell r="P2273" t="str">
            <v>Not Licensed</v>
          </cell>
          <cell r="Q2273">
            <v>0</v>
          </cell>
          <cell r="R2273">
            <v>0</v>
          </cell>
        </row>
        <row r="2274">
          <cell r="B2274" t="str">
            <v>537031</v>
          </cell>
          <cell r="C2274" t="str">
            <v>Dredge Operators</v>
          </cell>
          <cell r="D2274">
            <v>0</v>
          </cell>
          <cell r="E2274">
            <v>0</v>
          </cell>
          <cell r="F2274">
            <v>0</v>
          </cell>
          <cell r="G2274">
            <v>0</v>
          </cell>
          <cell r="H2274">
            <v>0</v>
          </cell>
          <cell r="I2274">
            <v>0</v>
          </cell>
          <cell r="J2274">
            <v>0</v>
          </cell>
          <cell r="K2274">
            <v>0</v>
          </cell>
          <cell r="L2274">
            <v>0</v>
          </cell>
          <cell r="M2274">
            <v>0</v>
          </cell>
          <cell r="N2274">
            <v>0</v>
          </cell>
          <cell r="O2274">
            <v>1</v>
          </cell>
          <cell r="P2274" t="str">
            <v>Not Licensed</v>
          </cell>
          <cell r="Q2274">
            <v>0</v>
          </cell>
          <cell r="R2274">
            <v>0</v>
          </cell>
        </row>
        <row r="2275">
          <cell r="B2275" t="str">
            <v>537032</v>
          </cell>
          <cell r="C2275" t="str">
            <v>Excavating and Loading Machine and Dragline Operators</v>
          </cell>
          <cell r="D2275">
            <v>0</v>
          </cell>
          <cell r="E2275" t="str">
            <v>High school diploma or equivalent</v>
          </cell>
          <cell r="F2275" t="str">
            <v>HS and Below</v>
          </cell>
          <cell r="G2275">
            <v>0</v>
          </cell>
          <cell r="H2275">
            <v>0</v>
          </cell>
          <cell r="I2275">
            <v>0</v>
          </cell>
          <cell r="J2275">
            <v>0</v>
          </cell>
          <cell r="K2275">
            <v>0</v>
          </cell>
          <cell r="L2275">
            <v>0</v>
          </cell>
          <cell r="M2275">
            <v>0</v>
          </cell>
          <cell r="N2275">
            <v>0</v>
          </cell>
          <cell r="O2275">
            <v>38</v>
          </cell>
          <cell r="P2275" t="str">
            <v>Not Licensed</v>
          </cell>
          <cell r="Q2275">
            <v>0</v>
          </cell>
          <cell r="R2275">
            <v>0</v>
          </cell>
        </row>
        <row r="2276">
          <cell r="B2276" t="str">
            <v>537033</v>
          </cell>
          <cell r="C2276" t="str">
            <v>Loading Machine Operators, Underground Mining</v>
          </cell>
          <cell r="D2276">
            <v>0</v>
          </cell>
          <cell r="E2276">
            <v>0</v>
          </cell>
          <cell r="F2276">
            <v>0</v>
          </cell>
          <cell r="G2276">
            <v>0</v>
          </cell>
          <cell r="H2276">
            <v>0</v>
          </cell>
          <cell r="I2276">
            <v>0</v>
          </cell>
          <cell r="J2276">
            <v>0</v>
          </cell>
          <cell r="K2276">
            <v>0</v>
          </cell>
          <cell r="L2276">
            <v>8</v>
          </cell>
          <cell r="M2276">
            <v>8</v>
          </cell>
          <cell r="N2276">
            <v>0</v>
          </cell>
          <cell r="O2276">
            <v>1</v>
          </cell>
          <cell r="P2276" t="str">
            <v>Not Licensed</v>
          </cell>
          <cell r="Q2276">
            <v>0</v>
          </cell>
          <cell r="R2276">
            <v>0</v>
          </cell>
        </row>
        <row r="2277">
          <cell r="B2277" t="str">
            <v>537041</v>
          </cell>
          <cell r="C2277" t="str">
            <v>Hoist and Winch Operators</v>
          </cell>
          <cell r="D2277">
            <v>0</v>
          </cell>
          <cell r="E2277">
            <v>0</v>
          </cell>
          <cell r="F2277">
            <v>0</v>
          </cell>
          <cell r="G2277">
            <v>0</v>
          </cell>
          <cell r="H2277">
            <v>0</v>
          </cell>
          <cell r="I2277">
            <v>0</v>
          </cell>
          <cell r="J2277">
            <v>0</v>
          </cell>
          <cell r="K2277">
            <v>0</v>
          </cell>
          <cell r="L2277">
            <v>0</v>
          </cell>
          <cell r="M2277">
            <v>0</v>
          </cell>
          <cell r="N2277">
            <v>0</v>
          </cell>
          <cell r="O2277">
            <v>1</v>
          </cell>
          <cell r="P2277" t="str">
            <v>Not Licensed</v>
          </cell>
          <cell r="Q2277">
            <v>0</v>
          </cell>
          <cell r="R2277">
            <v>0</v>
          </cell>
        </row>
        <row r="2278">
          <cell r="B2278" t="str">
            <v>537051</v>
          </cell>
          <cell r="C2278" t="str">
            <v>Industrial Truck and Tractor Operators</v>
          </cell>
          <cell r="D2278">
            <v>0</v>
          </cell>
          <cell r="E2278" t="str">
            <v>No formal educational credential</v>
          </cell>
          <cell r="F2278" t="str">
            <v>HS and Below</v>
          </cell>
          <cell r="G2278">
            <v>35704</v>
          </cell>
          <cell r="H2278">
            <v>3</v>
          </cell>
          <cell r="I2278">
            <v>749</v>
          </cell>
          <cell r="J2278">
            <v>76</v>
          </cell>
          <cell r="K2278">
            <v>98</v>
          </cell>
          <cell r="L2278">
            <v>131</v>
          </cell>
          <cell r="M2278">
            <v>102</v>
          </cell>
          <cell r="N2278">
            <v>0</v>
          </cell>
          <cell r="O2278">
            <v>88</v>
          </cell>
          <cell r="P2278" t="str">
            <v>Not Licensed</v>
          </cell>
          <cell r="Q2278">
            <v>0</v>
          </cell>
          <cell r="R2278">
            <v>0</v>
          </cell>
        </row>
        <row r="2279">
          <cell r="B2279" t="str">
            <v>537061</v>
          </cell>
          <cell r="C2279" t="str">
            <v>Cleaners of Vehicles and Equipment</v>
          </cell>
          <cell r="D2279">
            <v>0</v>
          </cell>
          <cell r="E2279" t="str">
            <v>No formal educational credential</v>
          </cell>
          <cell r="F2279" t="str">
            <v>HS and Below</v>
          </cell>
          <cell r="G2279">
            <v>27486</v>
          </cell>
          <cell r="H2279">
            <v>1</v>
          </cell>
          <cell r="I2279">
            <v>691</v>
          </cell>
          <cell r="J2279">
            <v>102</v>
          </cell>
          <cell r="K2279">
            <v>105</v>
          </cell>
          <cell r="L2279">
            <v>44</v>
          </cell>
          <cell r="M2279">
            <v>84</v>
          </cell>
          <cell r="N2279">
            <v>0</v>
          </cell>
          <cell r="O2279">
            <v>25</v>
          </cell>
          <cell r="P2279" t="str">
            <v>Not Licensed</v>
          </cell>
          <cell r="Q2279">
            <v>0</v>
          </cell>
          <cell r="R2279">
            <v>0</v>
          </cell>
        </row>
        <row r="2280">
          <cell r="B2280" t="str">
            <v>537062</v>
          </cell>
          <cell r="C2280" t="str">
            <v>Laborers and Freight, Stock, and Material Movers, Hand</v>
          </cell>
          <cell r="D2280">
            <v>0</v>
          </cell>
          <cell r="E2280" t="str">
            <v>No formal educational credential</v>
          </cell>
          <cell r="F2280" t="str">
            <v>HS and Below</v>
          </cell>
          <cell r="G2280">
            <v>28834</v>
          </cell>
          <cell r="H2280">
            <v>2</v>
          </cell>
          <cell r="I2280">
            <v>4191</v>
          </cell>
          <cell r="J2280">
            <v>564</v>
          </cell>
          <cell r="K2280">
            <v>613</v>
          </cell>
          <cell r="L2280">
            <v>873</v>
          </cell>
          <cell r="M2280">
            <v>683</v>
          </cell>
          <cell r="N2280">
            <v>0</v>
          </cell>
          <cell r="O2280">
            <v>192</v>
          </cell>
          <cell r="P2280" t="str">
            <v>Not Licensed</v>
          </cell>
          <cell r="Q2280">
            <v>0</v>
          </cell>
          <cell r="R2280">
            <v>0</v>
          </cell>
        </row>
        <row r="2281">
          <cell r="B2281" t="str">
            <v>537063</v>
          </cell>
          <cell r="C2281" t="str">
            <v>Machine Feeders and Offbearers</v>
          </cell>
          <cell r="D2281">
            <v>0</v>
          </cell>
          <cell r="E2281" t="str">
            <v>No formal educational credential</v>
          </cell>
          <cell r="F2281" t="str">
            <v>HS and Below</v>
          </cell>
          <cell r="G2281">
            <v>35473</v>
          </cell>
          <cell r="H2281">
            <v>0</v>
          </cell>
          <cell r="I2281">
            <v>138</v>
          </cell>
          <cell r="J2281">
            <v>0</v>
          </cell>
          <cell r="K2281">
            <v>19</v>
          </cell>
          <cell r="L2281">
            <v>12</v>
          </cell>
          <cell r="M2281">
            <v>16</v>
          </cell>
          <cell r="N2281">
            <v>0</v>
          </cell>
          <cell r="O2281">
            <v>11</v>
          </cell>
          <cell r="P2281" t="str">
            <v>Not Licensed</v>
          </cell>
          <cell r="Q2281">
            <v>0</v>
          </cell>
          <cell r="R2281">
            <v>0</v>
          </cell>
        </row>
        <row r="2282">
          <cell r="B2282" t="str">
            <v>537064</v>
          </cell>
          <cell r="C2282" t="str">
            <v>Packers and Packagers, Hand</v>
          </cell>
          <cell r="D2282">
            <v>0</v>
          </cell>
          <cell r="E2282" t="str">
            <v>No formal educational credential</v>
          </cell>
          <cell r="F2282" t="str">
            <v>HS and Below</v>
          </cell>
          <cell r="G2282">
            <v>25881</v>
          </cell>
          <cell r="H2282">
            <v>1</v>
          </cell>
          <cell r="I2282">
            <v>1807</v>
          </cell>
          <cell r="J2282">
            <v>271</v>
          </cell>
          <cell r="K2282">
            <v>300</v>
          </cell>
          <cell r="L2282">
            <v>82</v>
          </cell>
          <cell r="M2282">
            <v>218</v>
          </cell>
          <cell r="N2282">
            <v>0</v>
          </cell>
          <cell r="O2282">
            <v>134</v>
          </cell>
          <cell r="P2282" t="str">
            <v>Not Licensed</v>
          </cell>
          <cell r="Q2282">
            <v>0</v>
          </cell>
          <cell r="R2282">
            <v>0</v>
          </cell>
        </row>
        <row r="2283">
          <cell r="B2283" t="str">
            <v>537071</v>
          </cell>
          <cell r="C2283" t="str">
            <v>Gas Compressor and Gas Pumping Station Operators</v>
          </cell>
          <cell r="D2283">
            <v>0</v>
          </cell>
          <cell r="E2283" t="str">
            <v>High school diploma or equivalent</v>
          </cell>
          <cell r="F2283" t="str">
            <v>HS and Below</v>
          </cell>
          <cell r="G2283">
            <v>0</v>
          </cell>
          <cell r="H2283">
            <v>0</v>
          </cell>
          <cell r="I2283">
            <v>0</v>
          </cell>
          <cell r="J2283">
            <v>0</v>
          </cell>
          <cell r="K2283">
            <v>0</v>
          </cell>
          <cell r="L2283">
            <v>0</v>
          </cell>
          <cell r="M2283">
            <v>0</v>
          </cell>
          <cell r="N2283">
            <v>0</v>
          </cell>
          <cell r="O2283">
            <v>0</v>
          </cell>
          <cell r="P2283" t="str">
            <v>Not Licensed</v>
          </cell>
          <cell r="Q2283">
            <v>0</v>
          </cell>
          <cell r="R2283">
            <v>0</v>
          </cell>
        </row>
        <row r="2284">
          <cell r="B2284" t="str">
            <v>537072</v>
          </cell>
          <cell r="C2284" t="str">
            <v>Pump Operators, Except Wellhead Pumpers</v>
          </cell>
          <cell r="D2284">
            <v>0</v>
          </cell>
          <cell r="E2284">
            <v>0</v>
          </cell>
          <cell r="F2284">
            <v>0</v>
          </cell>
          <cell r="G2284">
            <v>0</v>
          </cell>
          <cell r="H2284">
            <v>0</v>
          </cell>
          <cell r="I2284">
            <v>0</v>
          </cell>
          <cell r="J2284">
            <v>0</v>
          </cell>
          <cell r="K2284">
            <v>0</v>
          </cell>
          <cell r="L2284">
            <v>0</v>
          </cell>
          <cell r="M2284">
            <v>0</v>
          </cell>
          <cell r="N2284">
            <v>0</v>
          </cell>
          <cell r="O2284">
            <v>2</v>
          </cell>
          <cell r="P2284" t="str">
            <v>Not Licensed</v>
          </cell>
          <cell r="Q2284">
            <v>0</v>
          </cell>
          <cell r="R2284">
            <v>0</v>
          </cell>
        </row>
        <row r="2285">
          <cell r="B2285" t="str">
            <v>537073</v>
          </cell>
          <cell r="C2285" t="str">
            <v>Wellhead Pumpers</v>
          </cell>
          <cell r="D2285">
            <v>0</v>
          </cell>
          <cell r="E2285">
            <v>0</v>
          </cell>
          <cell r="F2285">
            <v>0</v>
          </cell>
          <cell r="G2285">
            <v>0</v>
          </cell>
          <cell r="H2285">
            <v>0</v>
          </cell>
          <cell r="I2285">
            <v>0</v>
          </cell>
          <cell r="J2285">
            <v>0</v>
          </cell>
          <cell r="K2285">
            <v>0</v>
          </cell>
          <cell r="L2285">
            <v>0</v>
          </cell>
          <cell r="M2285">
            <v>0</v>
          </cell>
          <cell r="N2285">
            <v>0</v>
          </cell>
          <cell r="O2285">
            <v>0</v>
          </cell>
          <cell r="P2285" t="str">
            <v>Not Licensed</v>
          </cell>
          <cell r="Q2285">
            <v>0</v>
          </cell>
          <cell r="R2285">
            <v>0</v>
          </cell>
        </row>
        <row r="2286">
          <cell r="B2286" t="str">
            <v>537081</v>
          </cell>
          <cell r="C2286" t="str">
            <v>Refuse and Recyclable Material Collectors</v>
          </cell>
          <cell r="D2286">
            <v>0</v>
          </cell>
          <cell r="E2286" t="str">
            <v>No formal educational credential</v>
          </cell>
          <cell r="F2286" t="str">
            <v>HS and Below</v>
          </cell>
          <cell r="G2286">
            <v>42377</v>
          </cell>
          <cell r="H2286">
            <v>2</v>
          </cell>
          <cell r="I2286">
            <v>184</v>
          </cell>
          <cell r="J2286">
            <v>24</v>
          </cell>
          <cell r="K2286">
            <v>24</v>
          </cell>
          <cell r="L2286">
            <v>0</v>
          </cell>
          <cell r="M2286">
            <v>24</v>
          </cell>
          <cell r="N2286">
            <v>0</v>
          </cell>
          <cell r="O2286">
            <v>14</v>
          </cell>
          <cell r="P2286" t="str">
            <v>Not Licensed</v>
          </cell>
          <cell r="Q2286">
            <v>0</v>
          </cell>
          <cell r="R2286">
            <v>0</v>
          </cell>
        </row>
        <row r="2287">
          <cell r="B2287" t="str">
            <v>537111</v>
          </cell>
          <cell r="C2287" t="str">
            <v>Mine Shuttle Car Operators</v>
          </cell>
          <cell r="D2287">
            <v>0</v>
          </cell>
          <cell r="E2287">
            <v>0</v>
          </cell>
          <cell r="F2287">
            <v>0</v>
          </cell>
          <cell r="G2287">
            <v>0</v>
          </cell>
          <cell r="H2287">
            <v>0</v>
          </cell>
          <cell r="I2287">
            <v>0</v>
          </cell>
          <cell r="J2287">
            <v>0</v>
          </cell>
          <cell r="K2287">
            <v>0</v>
          </cell>
          <cell r="L2287">
            <v>0</v>
          </cell>
          <cell r="M2287">
            <v>0</v>
          </cell>
          <cell r="N2287">
            <v>0</v>
          </cell>
          <cell r="O2287">
            <v>1</v>
          </cell>
          <cell r="P2287" t="str">
            <v>Not Licensed</v>
          </cell>
          <cell r="Q2287">
            <v>0</v>
          </cell>
          <cell r="R2287">
            <v>0</v>
          </cell>
        </row>
        <row r="2288">
          <cell r="B2288" t="str">
            <v>537121</v>
          </cell>
          <cell r="C2288" t="str">
            <v>Tank Car, Truck, and Ship Loaders</v>
          </cell>
          <cell r="D2288">
            <v>0</v>
          </cell>
          <cell r="E2288" t="str">
            <v>No formal educational credential</v>
          </cell>
          <cell r="F2288" t="str">
            <v>HS and Below</v>
          </cell>
          <cell r="G2288">
            <v>0</v>
          </cell>
          <cell r="H2288">
            <v>0</v>
          </cell>
          <cell r="I2288">
            <v>0</v>
          </cell>
          <cell r="J2288">
            <v>0</v>
          </cell>
          <cell r="K2288">
            <v>0</v>
          </cell>
          <cell r="L2288">
            <v>0</v>
          </cell>
          <cell r="M2288">
            <v>0</v>
          </cell>
          <cell r="N2288">
            <v>0</v>
          </cell>
          <cell r="O2288">
            <v>1</v>
          </cell>
          <cell r="P2288" t="str">
            <v>Not Licensed</v>
          </cell>
          <cell r="Q2288">
            <v>0</v>
          </cell>
          <cell r="R2288">
            <v>0</v>
          </cell>
        </row>
        <row r="2289">
          <cell r="B2289" t="str">
            <v>551011</v>
          </cell>
          <cell r="C2289" t="str">
            <v>Air Crew Officers</v>
          </cell>
          <cell r="D2289">
            <v>0</v>
          </cell>
          <cell r="E2289">
            <v>0</v>
          </cell>
          <cell r="F2289">
            <v>0</v>
          </cell>
          <cell r="G2289">
            <v>0</v>
          </cell>
          <cell r="H2289">
            <v>0</v>
          </cell>
          <cell r="I2289">
            <v>0</v>
          </cell>
          <cell r="J2289">
            <v>0</v>
          </cell>
          <cell r="K2289">
            <v>0</v>
          </cell>
          <cell r="L2289">
            <v>0</v>
          </cell>
          <cell r="M2289">
            <v>0</v>
          </cell>
          <cell r="N2289">
            <v>0</v>
          </cell>
          <cell r="O2289">
            <v>0</v>
          </cell>
          <cell r="P2289" t="str">
            <v>Not Licensed</v>
          </cell>
          <cell r="Q2289">
            <v>0</v>
          </cell>
          <cell r="R2289">
            <v>0</v>
          </cell>
        </row>
        <row r="2290">
          <cell r="B2290" t="str">
            <v>551012</v>
          </cell>
          <cell r="C2290" t="str">
            <v>Aircraft Launch and Recovery Officers</v>
          </cell>
          <cell r="D2290">
            <v>0</v>
          </cell>
          <cell r="E2290">
            <v>0</v>
          </cell>
          <cell r="F2290">
            <v>0</v>
          </cell>
          <cell r="G2290">
            <v>0</v>
          </cell>
          <cell r="H2290">
            <v>0</v>
          </cell>
          <cell r="I2290">
            <v>0</v>
          </cell>
          <cell r="J2290">
            <v>0</v>
          </cell>
          <cell r="K2290">
            <v>0</v>
          </cell>
          <cell r="L2290">
            <v>0</v>
          </cell>
          <cell r="M2290">
            <v>0</v>
          </cell>
          <cell r="N2290">
            <v>0</v>
          </cell>
          <cell r="O2290">
            <v>0</v>
          </cell>
          <cell r="P2290" t="str">
            <v>Not Licensed</v>
          </cell>
          <cell r="Q2290">
            <v>0</v>
          </cell>
          <cell r="R2290">
            <v>0</v>
          </cell>
        </row>
        <row r="2291">
          <cell r="B2291" t="str">
            <v>551013</v>
          </cell>
          <cell r="C2291" t="str">
            <v>Armored Assault Vehicle Officers</v>
          </cell>
          <cell r="D2291">
            <v>0</v>
          </cell>
          <cell r="E2291">
            <v>0</v>
          </cell>
          <cell r="F2291">
            <v>0</v>
          </cell>
          <cell r="G2291">
            <v>0</v>
          </cell>
          <cell r="H2291">
            <v>0</v>
          </cell>
          <cell r="I2291">
            <v>0</v>
          </cell>
          <cell r="J2291">
            <v>0</v>
          </cell>
          <cell r="K2291">
            <v>0</v>
          </cell>
          <cell r="L2291">
            <v>0</v>
          </cell>
          <cell r="M2291">
            <v>0</v>
          </cell>
          <cell r="N2291">
            <v>0</v>
          </cell>
          <cell r="O2291">
            <v>0</v>
          </cell>
          <cell r="P2291" t="str">
            <v>Not Licensed</v>
          </cell>
          <cell r="Q2291">
            <v>0</v>
          </cell>
          <cell r="R2291">
            <v>0</v>
          </cell>
        </row>
        <row r="2292">
          <cell r="B2292" t="str">
            <v>551014</v>
          </cell>
          <cell r="C2292" t="str">
            <v>Artillery and Missile Officers</v>
          </cell>
          <cell r="D2292">
            <v>0</v>
          </cell>
          <cell r="E2292">
            <v>0</v>
          </cell>
          <cell r="F2292">
            <v>0</v>
          </cell>
          <cell r="G2292">
            <v>0</v>
          </cell>
          <cell r="H2292">
            <v>0</v>
          </cell>
          <cell r="I2292">
            <v>0</v>
          </cell>
          <cell r="J2292">
            <v>0</v>
          </cell>
          <cell r="K2292">
            <v>0</v>
          </cell>
          <cell r="L2292">
            <v>0</v>
          </cell>
          <cell r="M2292">
            <v>0</v>
          </cell>
          <cell r="N2292">
            <v>0</v>
          </cell>
          <cell r="O2292">
            <v>0</v>
          </cell>
          <cell r="P2292" t="str">
            <v>Not Licensed</v>
          </cell>
          <cell r="Q2292">
            <v>0</v>
          </cell>
          <cell r="R2292">
            <v>0</v>
          </cell>
        </row>
        <row r="2293">
          <cell r="B2293" t="str">
            <v>551015</v>
          </cell>
          <cell r="C2293" t="str">
            <v>Command and Control Center Officers</v>
          </cell>
          <cell r="D2293">
            <v>0</v>
          </cell>
          <cell r="E2293">
            <v>0</v>
          </cell>
          <cell r="F2293">
            <v>0</v>
          </cell>
          <cell r="G2293">
            <v>0</v>
          </cell>
          <cell r="H2293">
            <v>0</v>
          </cell>
          <cell r="I2293">
            <v>0</v>
          </cell>
          <cell r="J2293">
            <v>0</v>
          </cell>
          <cell r="K2293">
            <v>0</v>
          </cell>
          <cell r="L2293">
            <v>0</v>
          </cell>
          <cell r="M2293">
            <v>0</v>
          </cell>
          <cell r="N2293">
            <v>0</v>
          </cell>
          <cell r="O2293">
            <v>0</v>
          </cell>
          <cell r="P2293" t="str">
            <v>Not Licensed</v>
          </cell>
          <cell r="Q2293">
            <v>0</v>
          </cell>
          <cell r="R2293">
            <v>0</v>
          </cell>
        </row>
        <row r="2294">
          <cell r="B2294" t="str">
            <v>551016</v>
          </cell>
          <cell r="C2294" t="str">
            <v>Infantry Officers</v>
          </cell>
          <cell r="D2294">
            <v>0</v>
          </cell>
          <cell r="E2294">
            <v>0</v>
          </cell>
          <cell r="F2294">
            <v>0</v>
          </cell>
          <cell r="G2294">
            <v>0</v>
          </cell>
          <cell r="H2294">
            <v>0</v>
          </cell>
          <cell r="I2294">
            <v>0</v>
          </cell>
          <cell r="J2294">
            <v>0</v>
          </cell>
          <cell r="K2294">
            <v>0</v>
          </cell>
          <cell r="L2294">
            <v>0</v>
          </cell>
          <cell r="M2294">
            <v>0</v>
          </cell>
          <cell r="N2294">
            <v>0</v>
          </cell>
          <cell r="O2294">
            <v>0</v>
          </cell>
          <cell r="P2294" t="str">
            <v>Not Licensed</v>
          </cell>
          <cell r="Q2294">
            <v>0</v>
          </cell>
          <cell r="R2294">
            <v>0</v>
          </cell>
        </row>
        <row r="2295">
          <cell r="B2295" t="str">
            <v>551017</v>
          </cell>
          <cell r="C2295" t="str">
            <v>Special Forces Officers</v>
          </cell>
          <cell r="D2295">
            <v>0</v>
          </cell>
          <cell r="E2295">
            <v>0</v>
          </cell>
          <cell r="F2295">
            <v>0</v>
          </cell>
          <cell r="G2295">
            <v>0</v>
          </cell>
          <cell r="H2295">
            <v>0</v>
          </cell>
          <cell r="I2295">
            <v>0</v>
          </cell>
          <cell r="J2295">
            <v>0</v>
          </cell>
          <cell r="K2295">
            <v>0</v>
          </cell>
          <cell r="L2295">
            <v>0</v>
          </cell>
          <cell r="M2295">
            <v>0</v>
          </cell>
          <cell r="N2295">
            <v>0</v>
          </cell>
          <cell r="O2295">
            <v>0</v>
          </cell>
          <cell r="P2295" t="str">
            <v>Not Licensed</v>
          </cell>
          <cell r="Q2295">
            <v>0</v>
          </cell>
          <cell r="R2295">
            <v>0</v>
          </cell>
        </row>
        <row r="2296">
          <cell r="B2296" t="str">
            <v>552011</v>
          </cell>
          <cell r="C2296" t="str">
            <v>First-Line Supervisors of Air Crew Members</v>
          </cell>
          <cell r="D2296">
            <v>0</v>
          </cell>
          <cell r="E2296">
            <v>0</v>
          </cell>
          <cell r="F2296">
            <v>0</v>
          </cell>
          <cell r="G2296">
            <v>0</v>
          </cell>
          <cell r="H2296">
            <v>0</v>
          </cell>
          <cell r="I2296">
            <v>0</v>
          </cell>
          <cell r="J2296">
            <v>0</v>
          </cell>
          <cell r="K2296">
            <v>0</v>
          </cell>
          <cell r="L2296">
            <v>0</v>
          </cell>
          <cell r="M2296">
            <v>0</v>
          </cell>
          <cell r="N2296">
            <v>0</v>
          </cell>
          <cell r="O2296">
            <v>0</v>
          </cell>
          <cell r="P2296" t="str">
            <v>Not Licensed</v>
          </cell>
          <cell r="Q2296">
            <v>0</v>
          </cell>
          <cell r="R2296">
            <v>0</v>
          </cell>
        </row>
        <row r="2297">
          <cell r="B2297" t="str">
            <v>552012</v>
          </cell>
          <cell r="C2297" t="str">
            <v>First-Line Supervisors of Weapons Specialists/Crew Members</v>
          </cell>
          <cell r="D2297">
            <v>0</v>
          </cell>
          <cell r="E2297">
            <v>0</v>
          </cell>
          <cell r="F2297">
            <v>0</v>
          </cell>
          <cell r="G2297">
            <v>0</v>
          </cell>
          <cell r="H2297">
            <v>0</v>
          </cell>
          <cell r="I2297">
            <v>0</v>
          </cell>
          <cell r="J2297">
            <v>0</v>
          </cell>
          <cell r="K2297">
            <v>0</v>
          </cell>
          <cell r="L2297">
            <v>0</v>
          </cell>
          <cell r="M2297">
            <v>0</v>
          </cell>
          <cell r="N2297">
            <v>0</v>
          </cell>
          <cell r="O2297">
            <v>0</v>
          </cell>
          <cell r="P2297" t="str">
            <v>Not Licensed</v>
          </cell>
          <cell r="Q2297">
            <v>0</v>
          </cell>
          <cell r="R2297">
            <v>0</v>
          </cell>
        </row>
        <row r="2298">
          <cell r="B2298" t="str">
            <v>553011</v>
          </cell>
          <cell r="C2298" t="str">
            <v>Air Crew Members</v>
          </cell>
          <cell r="D2298">
            <v>0</v>
          </cell>
          <cell r="E2298">
            <v>0</v>
          </cell>
          <cell r="F2298">
            <v>0</v>
          </cell>
          <cell r="G2298">
            <v>0</v>
          </cell>
          <cell r="H2298">
            <v>0</v>
          </cell>
          <cell r="I2298">
            <v>0</v>
          </cell>
          <cell r="J2298">
            <v>0</v>
          </cell>
          <cell r="K2298">
            <v>0</v>
          </cell>
          <cell r="L2298">
            <v>0</v>
          </cell>
          <cell r="M2298">
            <v>0</v>
          </cell>
          <cell r="N2298">
            <v>0</v>
          </cell>
          <cell r="O2298">
            <v>1</v>
          </cell>
          <cell r="P2298" t="str">
            <v>Not Licensed</v>
          </cell>
          <cell r="Q2298">
            <v>0</v>
          </cell>
          <cell r="R2298">
            <v>0</v>
          </cell>
        </row>
        <row r="2299">
          <cell r="B2299" t="str">
            <v>553012</v>
          </cell>
          <cell r="C2299" t="str">
            <v>Aircraft Launch and Recovery Specialists</v>
          </cell>
          <cell r="D2299">
            <v>0</v>
          </cell>
          <cell r="E2299">
            <v>0</v>
          </cell>
          <cell r="F2299">
            <v>0</v>
          </cell>
          <cell r="G2299">
            <v>0</v>
          </cell>
          <cell r="H2299">
            <v>0</v>
          </cell>
          <cell r="I2299">
            <v>0</v>
          </cell>
          <cell r="J2299">
            <v>0</v>
          </cell>
          <cell r="K2299">
            <v>0</v>
          </cell>
          <cell r="L2299">
            <v>0</v>
          </cell>
          <cell r="M2299">
            <v>0</v>
          </cell>
          <cell r="N2299">
            <v>0</v>
          </cell>
          <cell r="O2299">
            <v>0</v>
          </cell>
          <cell r="P2299" t="str">
            <v>Not Licensed</v>
          </cell>
          <cell r="Q2299">
            <v>0</v>
          </cell>
          <cell r="R2299">
            <v>0</v>
          </cell>
        </row>
        <row r="2300">
          <cell r="B2300" t="str">
            <v>553013</v>
          </cell>
          <cell r="C2300" t="str">
            <v>Armored Assault Vehicle Crew Members</v>
          </cell>
          <cell r="D2300">
            <v>0</v>
          </cell>
          <cell r="E2300">
            <v>0</v>
          </cell>
          <cell r="F2300">
            <v>0</v>
          </cell>
          <cell r="G2300">
            <v>0</v>
          </cell>
          <cell r="H2300">
            <v>0</v>
          </cell>
          <cell r="I2300">
            <v>0</v>
          </cell>
          <cell r="J2300">
            <v>0</v>
          </cell>
          <cell r="K2300">
            <v>0</v>
          </cell>
          <cell r="L2300">
            <v>0</v>
          </cell>
          <cell r="M2300">
            <v>0</v>
          </cell>
          <cell r="N2300">
            <v>0</v>
          </cell>
          <cell r="O2300">
            <v>1</v>
          </cell>
          <cell r="P2300" t="str">
            <v>Not Licensed</v>
          </cell>
          <cell r="Q2300">
            <v>0</v>
          </cell>
          <cell r="R2300">
            <v>0</v>
          </cell>
        </row>
        <row r="2301">
          <cell r="B2301" t="str">
            <v>553014</v>
          </cell>
          <cell r="C2301" t="str">
            <v>Artillery and Missile Crew Members</v>
          </cell>
          <cell r="D2301">
            <v>0</v>
          </cell>
          <cell r="E2301">
            <v>0</v>
          </cell>
          <cell r="F2301">
            <v>0</v>
          </cell>
          <cell r="G2301">
            <v>0</v>
          </cell>
          <cell r="H2301">
            <v>0</v>
          </cell>
          <cell r="I2301">
            <v>0</v>
          </cell>
          <cell r="J2301">
            <v>0</v>
          </cell>
          <cell r="K2301">
            <v>0</v>
          </cell>
          <cell r="L2301">
            <v>0</v>
          </cell>
          <cell r="M2301">
            <v>0</v>
          </cell>
          <cell r="N2301">
            <v>0</v>
          </cell>
          <cell r="O2301">
            <v>2</v>
          </cell>
          <cell r="P2301" t="str">
            <v>Not Licensed</v>
          </cell>
          <cell r="Q2301">
            <v>0</v>
          </cell>
          <cell r="R2301">
            <v>0</v>
          </cell>
        </row>
        <row r="2302">
          <cell r="B2302" t="str">
            <v>553015</v>
          </cell>
          <cell r="C2302" t="str">
            <v>Command and Control Center Specialists</v>
          </cell>
          <cell r="D2302">
            <v>0</v>
          </cell>
          <cell r="E2302">
            <v>0</v>
          </cell>
          <cell r="F2302">
            <v>0</v>
          </cell>
          <cell r="G2302">
            <v>0</v>
          </cell>
          <cell r="H2302">
            <v>0</v>
          </cell>
          <cell r="I2302">
            <v>0</v>
          </cell>
          <cell r="J2302">
            <v>0</v>
          </cell>
          <cell r="K2302">
            <v>0</v>
          </cell>
          <cell r="L2302">
            <v>0</v>
          </cell>
          <cell r="M2302">
            <v>0</v>
          </cell>
          <cell r="N2302">
            <v>0</v>
          </cell>
          <cell r="O2302">
            <v>0</v>
          </cell>
          <cell r="P2302" t="str">
            <v>Not Licensed</v>
          </cell>
          <cell r="Q2302">
            <v>0</v>
          </cell>
          <cell r="R2302">
            <v>0</v>
          </cell>
        </row>
        <row r="2303">
          <cell r="B2303" t="str">
            <v>553016</v>
          </cell>
          <cell r="C2303" t="str">
            <v>Infantry</v>
          </cell>
          <cell r="D2303">
            <v>0</v>
          </cell>
          <cell r="E2303">
            <v>0</v>
          </cell>
          <cell r="F2303">
            <v>0</v>
          </cell>
          <cell r="G2303">
            <v>0</v>
          </cell>
          <cell r="H2303">
            <v>0</v>
          </cell>
          <cell r="I2303">
            <v>0</v>
          </cell>
          <cell r="J2303">
            <v>0</v>
          </cell>
          <cell r="K2303">
            <v>0</v>
          </cell>
          <cell r="L2303">
            <v>23</v>
          </cell>
          <cell r="M2303">
            <v>23</v>
          </cell>
          <cell r="N2303">
            <v>0</v>
          </cell>
          <cell r="O2303">
            <v>9</v>
          </cell>
          <cell r="P2303" t="str">
            <v>Not Licensed</v>
          </cell>
          <cell r="Q2303">
            <v>0</v>
          </cell>
          <cell r="R2303">
            <v>0</v>
          </cell>
        </row>
        <row r="2304">
          <cell r="B2304" t="str">
            <v>553017</v>
          </cell>
          <cell r="C2304" t="str">
            <v>Radar and Sonar Technicians</v>
          </cell>
          <cell r="D2304">
            <v>0</v>
          </cell>
          <cell r="E2304">
            <v>0</v>
          </cell>
          <cell r="F2304">
            <v>0</v>
          </cell>
          <cell r="G2304">
            <v>0</v>
          </cell>
          <cell r="H2304">
            <v>0</v>
          </cell>
          <cell r="I2304">
            <v>0</v>
          </cell>
          <cell r="J2304">
            <v>0</v>
          </cell>
          <cell r="K2304">
            <v>0</v>
          </cell>
          <cell r="L2304">
            <v>6</v>
          </cell>
          <cell r="M2304">
            <v>6</v>
          </cell>
          <cell r="N2304">
            <v>0</v>
          </cell>
          <cell r="O2304">
            <v>0</v>
          </cell>
          <cell r="P2304" t="str">
            <v>Not Licensed</v>
          </cell>
          <cell r="Q2304">
            <v>0</v>
          </cell>
          <cell r="R2304">
            <v>0</v>
          </cell>
        </row>
        <row r="2305">
          <cell r="B2305" t="str">
            <v>553018</v>
          </cell>
          <cell r="C2305" t="str">
            <v>Special Forces</v>
          </cell>
          <cell r="D2305">
            <v>0</v>
          </cell>
          <cell r="E2305">
            <v>0</v>
          </cell>
          <cell r="F2305">
            <v>0</v>
          </cell>
          <cell r="G2305">
            <v>0</v>
          </cell>
          <cell r="H2305">
            <v>0</v>
          </cell>
          <cell r="I2305">
            <v>0</v>
          </cell>
          <cell r="J2305">
            <v>0</v>
          </cell>
          <cell r="K2305">
            <v>0</v>
          </cell>
          <cell r="L2305">
            <v>0</v>
          </cell>
          <cell r="M2305">
            <v>0</v>
          </cell>
          <cell r="N2305">
            <v>0</v>
          </cell>
          <cell r="O2305">
            <v>0</v>
          </cell>
          <cell r="P2305" t="str">
            <v>Not Licensed</v>
          </cell>
          <cell r="Q2305">
            <v>0</v>
          </cell>
          <cell r="R2305">
            <v>0</v>
          </cell>
        </row>
        <row r="2306">
          <cell r="A2306" t="str">
            <v>Central Total</v>
          </cell>
          <cell r="C2306"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2306" t="str">
            <v>; Electrical Technician; Carpenter Assistant; Plumber Assistant; Auto Mechanic Technician; Diesel Mechanic Technician; HVAC Technician; Advanced Manufacturing Technician; Building and Maintenance Technician</v>
          </cell>
          <cell r="E2306" t="str">
            <v>Bachelor's degree; High school diploma or equivalent; Master's degree; Associate's degree; ; Postsecondary non-degree award; Doctoral or professional degree; Some college, no degree; No formal educational credential</v>
          </cell>
          <cell r="F2306" t="str">
            <v xml:space="preserve">BA+; HS and Below; Sub-BA; </v>
          </cell>
          <cell r="G2306">
            <v>19693253</v>
          </cell>
          <cell r="H2306" t="str">
            <v>; 5; 4; 3; 2; 1</v>
          </cell>
          <cell r="I2306">
            <v>335883</v>
          </cell>
          <cell r="J2306">
            <v>37925</v>
          </cell>
          <cell r="K2306">
            <v>40019</v>
          </cell>
          <cell r="L2306">
            <v>59563</v>
          </cell>
          <cell r="M2306" t="str">
            <v>12; 107; ; 34; 35; 37; 16; 9; 32; 4; 5; 7; 23; 8; 19; 20; 53; 24; 25; 10; 18; 6; 11; 15; 14; 49; 13; 42; 102; 21; 54; 27; 40; 17; 26; 36; 51; 61; 47; 44; 71; 176; 68; 22; 31; 52; 28; 67; 33; 162; 94; 89; 90; 248; 165; 43; 75; 108; 74; 30; 64; 38; 66; 46; 133; 41; 217; 29; 92; 39; 58; 88; 60; 59; 113; 182; 56; 155; 235; 45; 367; 86; 70; 103; 131; 146; 72; 95; 57; 96; 48; 167; 603; 205; 111; 100; 77; 85; 143; 289; 76; 204; 416; 294; 178; 93; 280; 169; 116; 120; 370; 62; 185; 250; 112; 69; 106; 224; 115; 292; 105; 118; 147; 225; 177; 365; 265; 84; 117; 55; 556; 149; 263; 187; 79; 127; 1610; 195; 214; 150; 502; 695; 357; 242; 303; 126; 304; 288; 1318; 364; 905; 158; 537; 230; 73; 566; 1415; 255; 906; 869; 2151; 160; 665; 123; 389; 101; 454; 181; 1057; 277; 188; 625; 163; 413; 613; 598; 142; 154; 261; 374; 171; 189; 1040; 342; 683; 218</v>
          </cell>
          <cell r="N2306" t="str">
            <v>; 33; 1,083; 817; 294; 443; 838; 723; 359; 188; 11; 329; 328; 227; 379; 935; 1,622; 190; 633; 780; 2,797; 1,239; 89; 42; 377; 626; 956; 251</v>
          </cell>
          <cell r="O2306" t="str">
            <v>19; ; 20; 38; 3; 18; 10; 24; 6; 4; 2; 1; 37; 8; 7; 5; 14; 9; 13; 22; 11; 17; 12; 23; 42; 16; 15; 50; 61; 27; 30; 21; 28; 33; 26; 29; 94; 117; 31; 91; 625; 211; 392; 35; 112; 215; 199; 84; 54; 97; 162; 32; 193; 128; 39; 41; 48; 118; 45; 53; 168; 71; 25; 174; 81; 142; 64; 36; 116; 59; 75; 72; 154; 88; 92; 43; 78; 70; 151; 123; 195; 136; 85; 104; 40; 156; 69; 243; 134; 95; 1,140; 86; 46; 426; 196; 241; 254; 126; 236; 161; 49; 191; 576; 163; 181; 175; 295; 82; 328; 133; 592; 1,222; 533; 237; 155; 198; 130; 63; 238; 148; 73; 114; 52; 1,252; 644; 204; 192</v>
          </cell>
          <cell r="P2306" t="str">
            <v>Not Licensed; Licensed</v>
          </cell>
          <cell r="Q2306" t="str">
            <v>;  52;  4;  6;  123;  44;  48;  148;  10;  1,166;  215;  27;  129;  407;  61;  907;  31;  941;  504;  993;  171;  260;  144;  723;  933;  620;  439;  66;  213;  126;  7,350;  347;  454;  969;  23;  82;  134;  806;  5,356;  2,103;  1,135;  1,688;  4,555;  4,428;  2,268;  1,169;  704;  74;  1,063</v>
          </cell>
          <cell r="R2306" t="str">
            <v>;  15,541;  1,766;  4,265;  539;  866;  316;  2,083;  319;  618;  6,449;  212;  5,458;  5,211;  12,706;  1,062;  1,454;  2,429;  1,165;  857;  395;  5,183;  8,347;  5,023;  2,380;  488;  1,266;  373;  1,168;  51,518;  1,758;  2,941;  7,742;  191;  436;  1,202;  5,160;  37,775;  15,882;  10,915;  45;  40;  20,415;  46,536;  32,546;  17,394;  9,502;  5,294;  507;  5,326;  83</v>
          </cell>
        </row>
        <row r="2307">
          <cell r="A2307" t="str">
            <v>Greater Boston</v>
          </cell>
          <cell r="B2307" t="str">
            <v>111011</v>
          </cell>
          <cell r="C2307" t="str">
            <v>Chief Executives</v>
          </cell>
          <cell r="D2307">
            <v>0</v>
          </cell>
          <cell r="E2307" t="str">
            <v>Bachelor's degree</v>
          </cell>
          <cell r="F2307" t="str">
            <v>BA+</v>
          </cell>
          <cell r="G2307">
            <v>0</v>
          </cell>
          <cell r="H2307">
            <v>0</v>
          </cell>
          <cell r="I2307">
            <v>0</v>
          </cell>
          <cell r="J2307">
            <v>0</v>
          </cell>
          <cell r="K2307">
            <v>0</v>
          </cell>
          <cell r="L2307">
            <v>406</v>
          </cell>
          <cell r="M2307">
            <v>406</v>
          </cell>
          <cell r="N2307">
            <v>0</v>
          </cell>
          <cell r="O2307">
            <v>389</v>
          </cell>
          <cell r="P2307" t="str">
            <v>Not Licensed</v>
          </cell>
          <cell r="Q2307">
            <v>0</v>
          </cell>
          <cell r="R2307">
            <v>0</v>
          </cell>
        </row>
        <row r="2308">
          <cell r="B2308" t="str">
            <v>111021</v>
          </cell>
          <cell r="C2308" t="str">
            <v>General and Operations Managers</v>
          </cell>
          <cell r="D2308">
            <v>0</v>
          </cell>
          <cell r="E2308" t="str">
            <v>Bachelor's degree</v>
          </cell>
          <cell r="F2308" t="str">
            <v>BA+</v>
          </cell>
          <cell r="G2308">
            <v>127825</v>
          </cell>
          <cell r="H2308">
            <v>5</v>
          </cell>
          <cell r="I2308">
            <v>41540</v>
          </cell>
          <cell r="J2308">
            <v>3638</v>
          </cell>
          <cell r="K2308">
            <v>3934</v>
          </cell>
          <cell r="L2308">
            <v>4497</v>
          </cell>
          <cell r="M2308">
            <v>4023</v>
          </cell>
          <cell r="N2308">
            <v>0</v>
          </cell>
          <cell r="O2308" t="str">
            <v>1,679</v>
          </cell>
          <cell r="P2308" t="str">
            <v>Not Licensed</v>
          </cell>
          <cell r="Q2308">
            <v>0</v>
          </cell>
          <cell r="R2308">
            <v>0</v>
          </cell>
        </row>
        <row r="2309">
          <cell r="B2309" t="str">
            <v>111031</v>
          </cell>
          <cell r="C2309" t="str">
            <v>Legislators</v>
          </cell>
          <cell r="D2309">
            <v>0</v>
          </cell>
          <cell r="E2309" t="str">
            <v>Bachelor's degree</v>
          </cell>
          <cell r="F2309" t="str">
            <v>BA+</v>
          </cell>
          <cell r="G2309">
            <v>0</v>
          </cell>
          <cell r="H2309">
            <v>0</v>
          </cell>
          <cell r="I2309">
            <v>0</v>
          </cell>
          <cell r="J2309">
            <v>0</v>
          </cell>
          <cell r="K2309">
            <v>0</v>
          </cell>
          <cell r="L2309">
            <v>0</v>
          </cell>
          <cell r="M2309">
            <v>0</v>
          </cell>
          <cell r="N2309">
            <v>0</v>
          </cell>
          <cell r="O2309">
            <v>0</v>
          </cell>
          <cell r="P2309" t="str">
            <v>Not Licensed</v>
          </cell>
          <cell r="Q2309">
            <v>0</v>
          </cell>
          <cell r="R2309">
            <v>0</v>
          </cell>
        </row>
        <row r="2310">
          <cell r="B2310" t="str">
            <v>112011</v>
          </cell>
          <cell r="C2310" t="str">
            <v>Advertising and Promotions Managers</v>
          </cell>
          <cell r="D2310">
            <v>0</v>
          </cell>
          <cell r="E2310" t="str">
            <v>Bachelor's degree</v>
          </cell>
          <cell r="F2310" t="str">
            <v>BA+</v>
          </cell>
          <cell r="G2310">
            <v>126960</v>
          </cell>
          <cell r="H2310">
            <v>4</v>
          </cell>
          <cell r="I2310">
            <v>1235</v>
          </cell>
          <cell r="J2310">
            <v>122</v>
          </cell>
          <cell r="K2310">
            <v>144</v>
          </cell>
          <cell r="L2310">
            <v>128</v>
          </cell>
          <cell r="M2310">
            <v>131</v>
          </cell>
          <cell r="N2310">
            <v>0</v>
          </cell>
          <cell r="O2310">
            <v>159</v>
          </cell>
          <cell r="P2310" t="str">
            <v>Not Licensed</v>
          </cell>
          <cell r="Q2310">
            <v>0</v>
          </cell>
          <cell r="R2310">
            <v>0</v>
          </cell>
        </row>
        <row r="2311">
          <cell r="B2311" t="str">
            <v>112021</v>
          </cell>
          <cell r="C2311" t="str">
            <v>Marketing Managers</v>
          </cell>
          <cell r="D2311">
            <v>0</v>
          </cell>
          <cell r="E2311" t="str">
            <v>Bachelor's degree</v>
          </cell>
          <cell r="F2311" t="str">
            <v>BA+</v>
          </cell>
          <cell r="G2311">
            <v>136007</v>
          </cell>
          <cell r="H2311">
            <v>5</v>
          </cell>
          <cell r="I2311">
            <v>10387</v>
          </cell>
          <cell r="J2311">
            <v>919</v>
          </cell>
          <cell r="K2311">
            <v>1024</v>
          </cell>
          <cell r="L2311">
            <v>7513</v>
          </cell>
          <cell r="M2311">
            <v>3152</v>
          </cell>
          <cell r="N2311">
            <v>70</v>
          </cell>
          <cell r="O2311" t="str">
            <v>1,209</v>
          </cell>
          <cell r="P2311" t="str">
            <v>Not Licensed</v>
          </cell>
          <cell r="Q2311">
            <v>0</v>
          </cell>
          <cell r="R2311">
            <v>0</v>
          </cell>
        </row>
        <row r="2312">
          <cell r="B2312" t="str">
            <v>112022</v>
          </cell>
          <cell r="C2312" t="str">
            <v>Sales Managers</v>
          </cell>
          <cell r="D2312">
            <v>0</v>
          </cell>
          <cell r="E2312" t="str">
            <v>Bachelor's degree</v>
          </cell>
          <cell r="F2312" t="str">
            <v>BA+</v>
          </cell>
          <cell r="G2312">
            <v>141391</v>
          </cell>
          <cell r="H2312">
            <v>5</v>
          </cell>
          <cell r="I2312">
            <v>10042</v>
          </cell>
          <cell r="J2312">
            <v>894</v>
          </cell>
          <cell r="K2312">
            <v>971</v>
          </cell>
          <cell r="L2312">
            <v>6080</v>
          </cell>
          <cell r="M2312">
            <v>2648</v>
          </cell>
          <cell r="N2312">
            <v>0</v>
          </cell>
          <cell r="O2312" t="str">
            <v>1,077</v>
          </cell>
          <cell r="P2312" t="str">
            <v>Not Licensed</v>
          </cell>
          <cell r="Q2312">
            <v>0</v>
          </cell>
          <cell r="R2312">
            <v>0</v>
          </cell>
        </row>
        <row r="2313">
          <cell r="B2313" t="str">
            <v>112031</v>
          </cell>
          <cell r="C2313" t="str">
            <v>Public Relations and Fundraising Managers</v>
          </cell>
          <cell r="D2313">
            <v>0</v>
          </cell>
          <cell r="E2313" t="str">
            <v>Bachelor's degree</v>
          </cell>
          <cell r="F2313" t="str">
            <v>BA+</v>
          </cell>
          <cell r="G2313">
            <v>124807</v>
          </cell>
          <cell r="H2313">
            <v>5</v>
          </cell>
          <cell r="I2313">
            <v>3433</v>
          </cell>
          <cell r="J2313">
            <v>298</v>
          </cell>
          <cell r="K2313">
            <v>320</v>
          </cell>
          <cell r="L2313">
            <v>2050</v>
          </cell>
          <cell r="M2313">
            <v>889</v>
          </cell>
          <cell r="N2313">
            <v>0</v>
          </cell>
          <cell r="O2313">
            <v>180</v>
          </cell>
          <cell r="P2313" t="str">
            <v>Not Licensed</v>
          </cell>
          <cell r="Q2313">
            <v>0</v>
          </cell>
          <cell r="R2313">
            <v>0</v>
          </cell>
        </row>
        <row r="2314">
          <cell r="B2314" t="str">
            <v>113011</v>
          </cell>
          <cell r="C2314" t="str">
            <v>Administrative Services Managers</v>
          </cell>
          <cell r="D2314">
            <v>0</v>
          </cell>
          <cell r="E2314" t="str">
            <v>Bachelor's degree</v>
          </cell>
          <cell r="F2314" t="str">
            <v>BA+</v>
          </cell>
          <cell r="G2314">
            <v>106702</v>
          </cell>
          <cell r="H2314">
            <v>5</v>
          </cell>
          <cell r="I2314">
            <v>8378</v>
          </cell>
          <cell r="J2314">
            <v>731</v>
          </cell>
          <cell r="K2314">
            <v>770</v>
          </cell>
          <cell r="L2314">
            <v>1330</v>
          </cell>
          <cell r="M2314">
            <v>944</v>
          </cell>
          <cell r="N2314">
            <v>0</v>
          </cell>
          <cell r="O2314">
            <v>300</v>
          </cell>
          <cell r="P2314" t="str">
            <v>Not Licensed</v>
          </cell>
          <cell r="Q2314">
            <v>0</v>
          </cell>
          <cell r="R2314">
            <v>0</v>
          </cell>
        </row>
        <row r="2315">
          <cell r="B2315" t="str">
            <v>113021</v>
          </cell>
          <cell r="C2315" t="str">
            <v>Computer and Information Systems Managers</v>
          </cell>
          <cell r="D2315">
            <v>0</v>
          </cell>
          <cell r="E2315" t="str">
            <v>Bachelor's degree</v>
          </cell>
          <cell r="F2315" t="str">
            <v>BA+</v>
          </cell>
          <cell r="G2315">
            <v>151263</v>
          </cell>
          <cell r="H2315">
            <v>5</v>
          </cell>
          <cell r="I2315">
            <v>12173</v>
          </cell>
          <cell r="J2315">
            <v>975</v>
          </cell>
          <cell r="K2315">
            <v>1097</v>
          </cell>
          <cell r="L2315">
            <v>531</v>
          </cell>
          <cell r="M2315">
            <v>868</v>
          </cell>
          <cell r="N2315">
            <v>628</v>
          </cell>
          <cell r="O2315">
            <v>731</v>
          </cell>
          <cell r="P2315" t="str">
            <v>Not Licensed</v>
          </cell>
          <cell r="Q2315">
            <v>0</v>
          </cell>
          <cell r="R2315">
            <v>0</v>
          </cell>
        </row>
        <row r="2316">
          <cell r="B2316" t="str">
            <v>113031</v>
          </cell>
          <cell r="C2316" t="str">
            <v>Financial Managers</v>
          </cell>
          <cell r="D2316">
            <v>0</v>
          </cell>
          <cell r="E2316" t="str">
            <v>Bachelor's degree</v>
          </cell>
          <cell r="F2316" t="str">
            <v>BA+</v>
          </cell>
          <cell r="G2316">
            <v>142826</v>
          </cell>
          <cell r="H2316">
            <v>5</v>
          </cell>
          <cell r="I2316">
            <v>19290</v>
          </cell>
          <cell r="J2316">
            <v>1724</v>
          </cell>
          <cell r="K2316">
            <v>1820</v>
          </cell>
          <cell r="L2316">
            <v>4288</v>
          </cell>
          <cell r="M2316">
            <v>2611</v>
          </cell>
          <cell r="N2316">
            <v>0</v>
          </cell>
          <cell r="O2316">
            <v>644</v>
          </cell>
          <cell r="P2316" t="str">
            <v>Not Licensed</v>
          </cell>
          <cell r="Q2316">
            <v>0</v>
          </cell>
          <cell r="R2316">
            <v>0</v>
          </cell>
        </row>
        <row r="2317">
          <cell r="B2317" t="str">
            <v>113051</v>
          </cell>
          <cell r="C2317" t="str">
            <v>Industrial Production Managers</v>
          </cell>
          <cell r="D2317">
            <v>0</v>
          </cell>
          <cell r="E2317" t="str">
            <v>Bachelor's degree</v>
          </cell>
          <cell r="F2317" t="str">
            <v>BA+</v>
          </cell>
          <cell r="G2317">
            <v>122773</v>
          </cell>
          <cell r="H2317">
            <v>5</v>
          </cell>
          <cell r="I2317">
            <v>2859</v>
          </cell>
          <cell r="J2317">
            <v>203</v>
          </cell>
          <cell r="K2317">
            <v>217</v>
          </cell>
          <cell r="L2317">
            <v>887</v>
          </cell>
          <cell r="M2317">
            <v>436</v>
          </cell>
          <cell r="N2317">
            <v>0</v>
          </cell>
          <cell r="O2317">
            <v>61</v>
          </cell>
          <cell r="P2317" t="str">
            <v>Not Licensed</v>
          </cell>
          <cell r="Q2317">
            <v>0</v>
          </cell>
          <cell r="R2317">
            <v>0</v>
          </cell>
        </row>
        <row r="2318">
          <cell r="B2318" t="str">
            <v>113061</v>
          </cell>
          <cell r="C2318" t="str">
            <v>Purchasing Managers</v>
          </cell>
          <cell r="D2318">
            <v>0</v>
          </cell>
          <cell r="E2318" t="str">
            <v>Bachelor's degree</v>
          </cell>
          <cell r="F2318" t="str">
            <v>BA+</v>
          </cell>
          <cell r="G2318">
            <v>130009</v>
          </cell>
          <cell r="H2318">
            <v>4</v>
          </cell>
          <cell r="I2318">
            <v>1670</v>
          </cell>
          <cell r="J2318">
            <v>135</v>
          </cell>
          <cell r="K2318">
            <v>157</v>
          </cell>
          <cell r="L2318">
            <v>334</v>
          </cell>
          <cell r="M2318">
            <v>209</v>
          </cell>
          <cell r="N2318">
            <v>0</v>
          </cell>
          <cell r="O2318">
            <v>72</v>
          </cell>
          <cell r="P2318" t="str">
            <v>Not Licensed</v>
          </cell>
          <cell r="Q2318">
            <v>0</v>
          </cell>
          <cell r="R2318">
            <v>0</v>
          </cell>
        </row>
        <row r="2319">
          <cell r="B2319" t="str">
            <v>113071</v>
          </cell>
          <cell r="C2319" t="str">
            <v>Transportation, Storage, and Distribution Managers</v>
          </cell>
          <cell r="D2319">
            <v>0</v>
          </cell>
          <cell r="E2319" t="str">
            <v>High school diploma or equivalent</v>
          </cell>
          <cell r="F2319" t="str">
            <v>HS and Below</v>
          </cell>
          <cell r="G2319">
            <v>105481</v>
          </cell>
          <cell r="H2319">
            <v>4</v>
          </cell>
          <cell r="I2319">
            <v>1322</v>
          </cell>
          <cell r="J2319">
            <v>102</v>
          </cell>
          <cell r="K2319">
            <v>116</v>
          </cell>
          <cell r="L2319">
            <v>413</v>
          </cell>
          <cell r="M2319">
            <v>210</v>
          </cell>
          <cell r="N2319">
            <v>0</v>
          </cell>
          <cell r="O2319">
            <v>72</v>
          </cell>
          <cell r="P2319" t="str">
            <v>Not Licensed</v>
          </cell>
          <cell r="Q2319">
            <v>0</v>
          </cell>
          <cell r="R2319">
            <v>0</v>
          </cell>
        </row>
        <row r="2320">
          <cell r="B2320" t="str">
            <v>113111</v>
          </cell>
          <cell r="C2320" t="str">
            <v>Compensation and Benefits Managers</v>
          </cell>
          <cell r="D2320">
            <v>0</v>
          </cell>
          <cell r="E2320" t="str">
            <v>Bachelor's degree</v>
          </cell>
          <cell r="F2320" t="str">
            <v>BA+</v>
          </cell>
          <cell r="G2320">
            <v>123206</v>
          </cell>
          <cell r="H2320">
            <v>4</v>
          </cell>
          <cell r="I2320">
            <v>585</v>
          </cell>
          <cell r="J2320">
            <v>42</v>
          </cell>
          <cell r="K2320">
            <v>44</v>
          </cell>
          <cell r="L2320">
            <v>238</v>
          </cell>
          <cell r="M2320">
            <v>108</v>
          </cell>
          <cell r="N2320">
            <v>0</v>
          </cell>
          <cell r="O2320">
            <v>37</v>
          </cell>
          <cell r="P2320" t="str">
            <v>Not Licensed</v>
          </cell>
          <cell r="Q2320">
            <v>0</v>
          </cell>
          <cell r="R2320">
            <v>0</v>
          </cell>
        </row>
        <row r="2321">
          <cell r="B2321" t="str">
            <v>113121</v>
          </cell>
          <cell r="C2321" t="str">
            <v>Human Resources Managers</v>
          </cell>
          <cell r="D2321">
            <v>0</v>
          </cell>
          <cell r="E2321" t="str">
            <v>Bachelor's degree</v>
          </cell>
          <cell r="F2321" t="str">
            <v>BA+</v>
          </cell>
          <cell r="G2321">
            <v>135674</v>
          </cell>
          <cell r="H2321">
            <v>5</v>
          </cell>
          <cell r="I2321">
            <v>3746</v>
          </cell>
          <cell r="J2321">
            <v>317</v>
          </cell>
          <cell r="K2321">
            <v>350</v>
          </cell>
          <cell r="L2321">
            <v>1266</v>
          </cell>
          <cell r="M2321">
            <v>644</v>
          </cell>
          <cell r="N2321">
            <v>0</v>
          </cell>
          <cell r="O2321">
            <v>262</v>
          </cell>
          <cell r="P2321" t="str">
            <v>Not Licensed</v>
          </cell>
          <cell r="Q2321">
            <v>0</v>
          </cell>
          <cell r="R2321">
            <v>0</v>
          </cell>
        </row>
        <row r="2322">
          <cell r="B2322" t="str">
            <v>113131</v>
          </cell>
          <cell r="C2322" t="str">
            <v>Training and Development Managers</v>
          </cell>
          <cell r="D2322">
            <v>0</v>
          </cell>
          <cell r="E2322" t="str">
            <v>Bachelor's degree</v>
          </cell>
          <cell r="F2322" t="str">
            <v>BA+</v>
          </cell>
          <cell r="G2322">
            <v>124418</v>
          </cell>
          <cell r="H2322">
            <v>4</v>
          </cell>
          <cell r="I2322">
            <v>1198</v>
          </cell>
          <cell r="J2322">
            <v>112</v>
          </cell>
          <cell r="K2322">
            <v>121</v>
          </cell>
          <cell r="L2322">
            <v>255</v>
          </cell>
          <cell r="M2322">
            <v>163</v>
          </cell>
          <cell r="N2322">
            <v>0</v>
          </cell>
          <cell r="O2322">
            <v>76</v>
          </cell>
          <cell r="P2322" t="str">
            <v>Not Licensed</v>
          </cell>
          <cell r="Q2322">
            <v>0</v>
          </cell>
          <cell r="R2322">
            <v>0</v>
          </cell>
        </row>
        <row r="2323">
          <cell r="B2323" t="str">
            <v>119013</v>
          </cell>
          <cell r="C2323" t="str">
            <v>Farmers, Ranchers, and Other Agricultural Managers</v>
          </cell>
          <cell r="D2323">
            <v>0</v>
          </cell>
          <cell r="E2323" t="str">
            <v>High school diploma or equivalent</v>
          </cell>
          <cell r="F2323" t="str">
            <v>HS and Below</v>
          </cell>
          <cell r="G2323">
            <v>50034</v>
          </cell>
          <cell r="H2323">
            <v>3</v>
          </cell>
          <cell r="I2323">
            <v>1161</v>
          </cell>
          <cell r="J2323">
            <v>86</v>
          </cell>
          <cell r="K2323">
            <v>113</v>
          </cell>
          <cell r="L2323">
            <v>57</v>
          </cell>
          <cell r="M2323">
            <v>85</v>
          </cell>
          <cell r="N2323">
            <v>197</v>
          </cell>
          <cell r="O2323">
            <v>16</v>
          </cell>
          <cell r="P2323" t="str">
            <v>Not Licensed</v>
          </cell>
          <cell r="Q2323">
            <v>0</v>
          </cell>
          <cell r="R2323">
            <v>0</v>
          </cell>
        </row>
        <row r="2324">
          <cell r="B2324" t="str">
            <v>119021</v>
          </cell>
          <cell r="C2324" t="str">
            <v>Construction Managers</v>
          </cell>
          <cell r="D2324">
            <v>0</v>
          </cell>
          <cell r="E2324" t="str">
            <v>Bachelor's degree</v>
          </cell>
          <cell r="F2324" t="str">
            <v>BA+</v>
          </cell>
          <cell r="G2324">
            <v>106065</v>
          </cell>
          <cell r="H2324">
            <v>5</v>
          </cell>
          <cell r="I2324">
            <v>5988</v>
          </cell>
          <cell r="J2324">
            <v>436</v>
          </cell>
          <cell r="K2324">
            <v>537</v>
          </cell>
          <cell r="L2324">
            <v>1458</v>
          </cell>
          <cell r="M2324">
            <v>810</v>
          </cell>
          <cell r="N2324">
            <v>0</v>
          </cell>
          <cell r="O2324">
            <v>225</v>
          </cell>
          <cell r="P2324" t="str">
            <v>Not Licensed</v>
          </cell>
          <cell r="Q2324">
            <v>0</v>
          </cell>
          <cell r="R2324">
            <v>0</v>
          </cell>
        </row>
        <row r="2325">
          <cell r="B2325" t="str">
            <v>119031</v>
          </cell>
          <cell r="C2325" t="str">
            <v>Education Administrators, Preschool and Childcare Center/Program</v>
          </cell>
          <cell r="D2325">
            <v>0</v>
          </cell>
          <cell r="E2325" t="str">
            <v>Bachelor's degree</v>
          </cell>
          <cell r="F2325" t="str">
            <v>BA+</v>
          </cell>
          <cell r="G2325">
            <v>59363</v>
          </cell>
          <cell r="H2325">
            <v>3</v>
          </cell>
          <cell r="I2325">
            <v>867</v>
          </cell>
          <cell r="J2325">
            <v>68</v>
          </cell>
          <cell r="K2325">
            <v>77</v>
          </cell>
          <cell r="L2325">
            <v>124</v>
          </cell>
          <cell r="M2325">
            <v>90</v>
          </cell>
          <cell r="N2325">
            <v>0</v>
          </cell>
          <cell r="O2325">
            <v>32</v>
          </cell>
          <cell r="P2325" t="str">
            <v>Not Licensed</v>
          </cell>
          <cell r="Q2325">
            <v>0</v>
          </cell>
          <cell r="R2325">
            <v>0</v>
          </cell>
        </row>
        <row r="2326">
          <cell r="B2326" t="str">
            <v>119032</v>
          </cell>
          <cell r="C2326" t="str">
            <v>Education Administrators, Elementary and Secondary School</v>
          </cell>
          <cell r="D2326">
            <v>0</v>
          </cell>
          <cell r="E2326" t="str">
            <v>Master's degree</v>
          </cell>
          <cell r="F2326" t="str">
            <v>BA+</v>
          </cell>
          <cell r="G2326">
            <v>111894</v>
          </cell>
          <cell r="H2326">
            <v>5</v>
          </cell>
          <cell r="I2326">
            <v>2665</v>
          </cell>
          <cell r="J2326">
            <v>223</v>
          </cell>
          <cell r="K2326">
            <v>220</v>
          </cell>
          <cell r="L2326">
            <v>898</v>
          </cell>
          <cell r="M2326">
            <v>447</v>
          </cell>
          <cell r="N2326">
            <v>0</v>
          </cell>
          <cell r="O2326">
            <v>59</v>
          </cell>
          <cell r="P2326" t="str">
            <v>Not Licensed</v>
          </cell>
          <cell r="Q2326">
            <v>0</v>
          </cell>
          <cell r="R2326">
            <v>0</v>
          </cell>
        </row>
        <row r="2327">
          <cell r="B2327" t="str">
            <v>119033</v>
          </cell>
          <cell r="C2327" t="str">
            <v>Education Administrators, Postsecondary</v>
          </cell>
          <cell r="D2327">
            <v>0</v>
          </cell>
          <cell r="E2327" t="str">
            <v>Master's degree</v>
          </cell>
          <cell r="F2327" t="str">
            <v>BA+</v>
          </cell>
          <cell r="G2327">
            <v>0</v>
          </cell>
          <cell r="H2327">
            <v>0</v>
          </cell>
          <cell r="I2327">
            <v>0</v>
          </cell>
          <cell r="J2327">
            <v>0</v>
          </cell>
          <cell r="K2327">
            <v>0</v>
          </cell>
          <cell r="L2327">
            <v>1696</v>
          </cell>
          <cell r="M2327">
            <v>1696</v>
          </cell>
          <cell r="N2327">
            <v>0</v>
          </cell>
          <cell r="O2327">
            <v>171</v>
          </cell>
          <cell r="P2327" t="str">
            <v>Not Licensed</v>
          </cell>
          <cell r="Q2327">
            <v>0</v>
          </cell>
          <cell r="R2327">
            <v>0</v>
          </cell>
        </row>
        <row r="2328">
          <cell r="B2328" t="str">
            <v>119041</v>
          </cell>
          <cell r="C2328" t="str">
            <v>Architectural and Engineering Managers</v>
          </cell>
          <cell r="D2328">
            <v>0</v>
          </cell>
          <cell r="E2328" t="str">
            <v>Bachelor's degree</v>
          </cell>
          <cell r="F2328" t="str">
            <v>BA+</v>
          </cell>
          <cell r="G2328">
            <v>151824</v>
          </cell>
          <cell r="H2328">
            <v>5</v>
          </cell>
          <cell r="I2328">
            <v>4624</v>
          </cell>
          <cell r="J2328">
            <v>335</v>
          </cell>
          <cell r="K2328">
            <v>374</v>
          </cell>
          <cell r="L2328">
            <v>1189</v>
          </cell>
          <cell r="M2328">
            <v>633</v>
          </cell>
          <cell r="N2328">
            <v>0</v>
          </cell>
          <cell r="O2328">
            <v>143</v>
          </cell>
          <cell r="P2328" t="str">
            <v>Not Licensed</v>
          </cell>
          <cell r="Q2328">
            <v>0</v>
          </cell>
          <cell r="R2328">
            <v>0</v>
          </cell>
        </row>
        <row r="2329">
          <cell r="B2329" t="str">
            <v>119051</v>
          </cell>
          <cell r="C2329" t="str">
            <v>Food Service Managers</v>
          </cell>
          <cell r="D2329">
            <v>0</v>
          </cell>
          <cell r="E2329" t="str">
            <v>High school diploma or equivalent</v>
          </cell>
          <cell r="F2329" t="str">
            <v>HS and Below</v>
          </cell>
          <cell r="G2329">
            <v>68505</v>
          </cell>
          <cell r="H2329">
            <v>5</v>
          </cell>
          <cell r="I2329">
            <v>4871</v>
          </cell>
          <cell r="J2329">
            <v>569</v>
          </cell>
          <cell r="K2329">
            <v>583</v>
          </cell>
          <cell r="L2329">
            <v>2233</v>
          </cell>
          <cell r="M2329">
            <v>1128</v>
          </cell>
          <cell r="N2329">
            <v>126</v>
          </cell>
          <cell r="O2329">
            <v>362</v>
          </cell>
          <cell r="P2329" t="str">
            <v>Not Licensed</v>
          </cell>
          <cell r="Q2329">
            <v>0</v>
          </cell>
          <cell r="R2329">
            <v>0</v>
          </cell>
        </row>
        <row r="2330">
          <cell r="B2330" t="str">
            <v>119061</v>
          </cell>
          <cell r="C2330" t="str">
            <v>Funeral Service Managers</v>
          </cell>
          <cell r="D2330">
            <v>0</v>
          </cell>
          <cell r="E2330" t="str">
            <v>Associate's degree</v>
          </cell>
          <cell r="F2330" t="str">
            <v>Sub-BA</v>
          </cell>
          <cell r="G2330">
            <v>118198</v>
          </cell>
          <cell r="H2330">
            <v>0</v>
          </cell>
          <cell r="I2330">
            <v>0</v>
          </cell>
          <cell r="J2330">
            <v>0</v>
          </cell>
          <cell r="K2330">
            <v>0</v>
          </cell>
          <cell r="L2330">
            <v>0</v>
          </cell>
          <cell r="M2330">
            <v>0</v>
          </cell>
          <cell r="N2330">
            <v>0</v>
          </cell>
          <cell r="O2330">
            <v>1</v>
          </cell>
          <cell r="P2330" t="str">
            <v>Not Licensed</v>
          </cell>
          <cell r="Q2330">
            <v>0</v>
          </cell>
          <cell r="R2330">
            <v>0</v>
          </cell>
        </row>
        <row r="2331">
          <cell r="B2331" t="str">
            <v>119071</v>
          </cell>
          <cell r="C2331" t="str">
            <v>Gaming Managers</v>
          </cell>
          <cell r="D2331">
            <v>0</v>
          </cell>
          <cell r="E2331">
            <v>0</v>
          </cell>
          <cell r="F2331">
            <v>0</v>
          </cell>
          <cell r="G2331">
            <v>0</v>
          </cell>
          <cell r="H2331">
            <v>0</v>
          </cell>
          <cell r="I2331">
            <v>0</v>
          </cell>
          <cell r="J2331">
            <v>0</v>
          </cell>
          <cell r="K2331">
            <v>0</v>
          </cell>
          <cell r="L2331">
            <v>0</v>
          </cell>
          <cell r="M2331">
            <v>0</v>
          </cell>
          <cell r="N2331">
            <v>0</v>
          </cell>
          <cell r="O2331">
            <v>0</v>
          </cell>
          <cell r="P2331" t="str">
            <v>Not Licensed</v>
          </cell>
          <cell r="Q2331">
            <v>0</v>
          </cell>
          <cell r="R2331">
            <v>0</v>
          </cell>
        </row>
        <row r="2332">
          <cell r="B2332" t="str">
            <v>119081</v>
          </cell>
          <cell r="C2332" t="str">
            <v>Lodging Managers</v>
          </cell>
          <cell r="D2332">
            <v>0</v>
          </cell>
          <cell r="E2332" t="str">
            <v>High school diploma or equivalent</v>
          </cell>
          <cell r="F2332" t="str">
            <v>HS and Below</v>
          </cell>
          <cell r="G2332">
            <v>65594</v>
          </cell>
          <cell r="H2332">
            <v>3</v>
          </cell>
          <cell r="I2332">
            <v>477</v>
          </cell>
          <cell r="J2332">
            <v>50</v>
          </cell>
          <cell r="K2332">
            <v>49</v>
          </cell>
          <cell r="L2332">
            <v>378</v>
          </cell>
          <cell r="M2332">
            <v>159</v>
          </cell>
          <cell r="N2332">
            <v>0</v>
          </cell>
          <cell r="O2332">
            <v>21</v>
          </cell>
          <cell r="P2332" t="str">
            <v>Not Licensed</v>
          </cell>
          <cell r="Q2332">
            <v>0</v>
          </cell>
          <cell r="R2332">
            <v>0</v>
          </cell>
        </row>
        <row r="2333">
          <cell r="B2333" t="str">
            <v>119111</v>
          </cell>
          <cell r="C2333" t="str">
            <v>Medical and Health Services Managers</v>
          </cell>
          <cell r="D2333">
            <v>0</v>
          </cell>
          <cell r="E2333" t="str">
            <v>Bachelor's degree</v>
          </cell>
          <cell r="F2333" t="str">
            <v>BA+</v>
          </cell>
          <cell r="G2333">
            <v>130572</v>
          </cell>
          <cell r="H2333">
            <v>5</v>
          </cell>
          <cell r="I2333">
            <v>7181</v>
          </cell>
          <cell r="J2333">
            <v>667</v>
          </cell>
          <cell r="K2333">
            <v>681</v>
          </cell>
          <cell r="L2333">
            <v>5566</v>
          </cell>
          <cell r="M2333">
            <v>2305</v>
          </cell>
          <cell r="N2333">
            <v>0</v>
          </cell>
          <cell r="O2333">
            <v>345</v>
          </cell>
          <cell r="P2333" t="str">
            <v>Licensed</v>
          </cell>
          <cell r="Q2333">
            <v>25</v>
          </cell>
          <cell r="R2333">
            <v>83</v>
          </cell>
        </row>
        <row r="2334">
          <cell r="B2334" t="str">
            <v>119121</v>
          </cell>
          <cell r="C2334" t="str">
            <v>Natural Sciences Managers</v>
          </cell>
          <cell r="D2334">
            <v>0</v>
          </cell>
          <cell r="E2334" t="str">
            <v>Bachelor's degree</v>
          </cell>
          <cell r="F2334" t="str">
            <v>BA+</v>
          </cell>
          <cell r="G2334">
            <v>172136</v>
          </cell>
          <cell r="H2334">
            <v>5</v>
          </cell>
          <cell r="I2334">
            <v>2999</v>
          </cell>
          <cell r="J2334">
            <v>266</v>
          </cell>
          <cell r="K2334">
            <v>304</v>
          </cell>
          <cell r="L2334">
            <v>1564</v>
          </cell>
          <cell r="M2334">
            <v>711</v>
          </cell>
          <cell r="N2334">
            <v>0</v>
          </cell>
          <cell r="O2334">
            <v>122</v>
          </cell>
          <cell r="P2334" t="str">
            <v>Not Licensed</v>
          </cell>
          <cell r="Q2334">
            <v>0</v>
          </cell>
          <cell r="R2334">
            <v>0</v>
          </cell>
        </row>
        <row r="2335">
          <cell r="B2335" t="str">
            <v>119131</v>
          </cell>
          <cell r="C2335" t="str">
            <v>Postmasters and Mail Superintendents</v>
          </cell>
          <cell r="D2335">
            <v>0</v>
          </cell>
          <cell r="E2335" t="str">
            <v>High school diploma or equivalent</v>
          </cell>
          <cell r="F2335" t="str">
            <v>HS and Below</v>
          </cell>
          <cell r="G2335">
            <v>0</v>
          </cell>
          <cell r="H2335">
            <v>0</v>
          </cell>
          <cell r="I2335">
            <v>0</v>
          </cell>
          <cell r="J2335">
            <v>0</v>
          </cell>
          <cell r="K2335">
            <v>0</v>
          </cell>
          <cell r="L2335">
            <v>0</v>
          </cell>
          <cell r="M2335">
            <v>0</v>
          </cell>
          <cell r="N2335">
            <v>0</v>
          </cell>
          <cell r="O2335">
            <v>0</v>
          </cell>
          <cell r="P2335" t="str">
            <v>Not Licensed</v>
          </cell>
          <cell r="Q2335">
            <v>0</v>
          </cell>
          <cell r="R2335">
            <v>0</v>
          </cell>
        </row>
        <row r="2336">
          <cell r="B2336" t="str">
            <v>119141</v>
          </cell>
          <cell r="C2336" t="str">
            <v>Property, Real Estate, and Community Association Managers</v>
          </cell>
          <cell r="D2336">
            <v>0</v>
          </cell>
          <cell r="E2336" t="str">
            <v>High school diploma or equivalent</v>
          </cell>
          <cell r="F2336" t="str">
            <v>HS and Below</v>
          </cell>
          <cell r="G2336">
            <v>85765</v>
          </cell>
          <cell r="H2336">
            <v>5</v>
          </cell>
          <cell r="I2336">
            <v>5813</v>
          </cell>
          <cell r="J2336">
            <v>483</v>
          </cell>
          <cell r="K2336">
            <v>551</v>
          </cell>
          <cell r="L2336">
            <v>932</v>
          </cell>
          <cell r="M2336">
            <v>655</v>
          </cell>
          <cell r="N2336">
            <v>0</v>
          </cell>
          <cell r="O2336">
            <v>169</v>
          </cell>
          <cell r="P2336" t="str">
            <v>Not Licensed</v>
          </cell>
          <cell r="Q2336">
            <v>0</v>
          </cell>
          <cell r="R2336">
            <v>0</v>
          </cell>
        </row>
        <row r="2337">
          <cell r="B2337" t="str">
            <v>119151</v>
          </cell>
          <cell r="C2337" t="str">
            <v>Social and Community Service Managers</v>
          </cell>
          <cell r="D2337">
            <v>0</v>
          </cell>
          <cell r="E2337" t="str">
            <v>Bachelor's degree</v>
          </cell>
          <cell r="F2337" t="str">
            <v>BA+</v>
          </cell>
          <cell r="G2337">
            <v>72231</v>
          </cell>
          <cell r="H2337">
            <v>4</v>
          </cell>
          <cell r="I2337">
            <v>3339</v>
          </cell>
          <cell r="J2337">
            <v>323</v>
          </cell>
          <cell r="K2337">
            <v>345</v>
          </cell>
          <cell r="L2337">
            <v>501</v>
          </cell>
          <cell r="M2337">
            <v>390</v>
          </cell>
          <cell r="N2337">
            <v>0</v>
          </cell>
          <cell r="O2337">
            <v>136</v>
          </cell>
          <cell r="P2337" t="str">
            <v>Not Licensed</v>
          </cell>
          <cell r="Q2337">
            <v>0</v>
          </cell>
          <cell r="R2337">
            <v>0</v>
          </cell>
        </row>
        <row r="2338">
          <cell r="B2338" t="str">
            <v>119161</v>
          </cell>
          <cell r="C2338" t="str">
            <v>Emergency Management Directors</v>
          </cell>
          <cell r="D2338">
            <v>0</v>
          </cell>
          <cell r="E2338" t="str">
            <v>Bachelor's degree</v>
          </cell>
          <cell r="F2338" t="str">
            <v>BA+</v>
          </cell>
          <cell r="G2338">
            <v>118677</v>
          </cell>
          <cell r="H2338">
            <v>0</v>
          </cell>
          <cell r="I2338">
            <v>0</v>
          </cell>
          <cell r="J2338">
            <v>0</v>
          </cell>
          <cell r="K2338">
            <v>0</v>
          </cell>
          <cell r="L2338">
            <v>110</v>
          </cell>
          <cell r="M2338">
            <v>110</v>
          </cell>
          <cell r="N2338">
            <v>0</v>
          </cell>
          <cell r="O2338">
            <v>7</v>
          </cell>
          <cell r="P2338" t="str">
            <v>Not Licensed</v>
          </cell>
          <cell r="Q2338">
            <v>0</v>
          </cell>
          <cell r="R2338">
            <v>0</v>
          </cell>
        </row>
        <row r="2339">
          <cell r="B2339" t="str">
            <v>131011</v>
          </cell>
          <cell r="C2339" t="str">
            <v>Agents and Business Managers of Artists, Performers, and Athletes</v>
          </cell>
          <cell r="D2339">
            <v>0</v>
          </cell>
          <cell r="E2339" t="str">
            <v>Bachelor's degree</v>
          </cell>
          <cell r="F2339" t="str">
            <v>BA+</v>
          </cell>
          <cell r="G2339">
            <v>47695</v>
          </cell>
          <cell r="H2339">
            <v>0</v>
          </cell>
          <cell r="I2339">
            <v>0</v>
          </cell>
          <cell r="J2339">
            <v>0</v>
          </cell>
          <cell r="K2339">
            <v>0</v>
          </cell>
          <cell r="L2339">
            <v>0</v>
          </cell>
          <cell r="M2339">
            <v>0</v>
          </cell>
          <cell r="N2339">
            <v>0</v>
          </cell>
          <cell r="O2339">
            <v>2</v>
          </cell>
          <cell r="P2339" t="str">
            <v>Not Licensed</v>
          </cell>
          <cell r="Q2339">
            <v>0</v>
          </cell>
          <cell r="R2339">
            <v>0</v>
          </cell>
        </row>
        <row r="2340">
          <cell r="B2340" t="str">
            <v>131021</v>
          </cell>
          <cell r="C2340" t="str">
            <v>Buyers and Purchasing Agents, Farm Products</v>
          </cell>
          <cell r="D2340">
            <v>0</v>
          </cell>
          <cell r="E2340">
            <v>0</v>
          </cell>
          <cell r="F2340">
            <v>0</v>
          </cell>
          <cell r="G2340">
            <v>40257</v>
          </cell>
          <cell r="H2340">
            <v>0</v>
          </cell>
          <cell r="I2340">
            <v>0</v>
          </cell>
          <cell r="J2340">
            <v>0</v>
          </cell>
          <cell r="K2340">
            <v>0</v>
          </cell>
          <cell r="L2340">
            <v>0</v>
          </cell>
          <cell r="M2340">
            <v>0</v>
          </cell>
          <cell r="N2340">
            <v>0</v>
          </cell>
          <cell r="O2340">
            <v>5</v>
          </cell>
          <cell r="P2340" t="str">
            <v>Not Licensed</v>
          </cell>
          <cell r="Q2340">
            <v>0</v>
          </cell>
          <cell r="R2340">
            <v>0</v>
          </cell>
        </row>
        <row r="2341">
          <cell r="B2341" t="str">
            <v>131022</v>
          </cell>
          <cell r="C2341" t="str">
            <v>Wholesale and Retail Buyers, Except Farm Products</v>
          </cell>
          <cell r="D2341">
            <v>0</v>
          </cell>
          <cell r="E2341" t="str">
            <v>Bachelor's degree</v>
          </cell>
          <cell r="F2341" t="str">
            <v>BA+</v>
          </cell>
          <cell r="G2341">
            <v>62339</v>
          </cell>
          <cell r="H2341">
            <v>3</v>
          </cell>
          <cell r="I2341">
            <v>1692</v>
          </cell>
          <cell r="J2341">
            <v>161</v>
          </cell>
          <cell r="K2341">
            <v>208</v>
          </cell>
          <cell r="L2341">
            <v>38</v>
          </cell>
          <cell r="M2341">
            <v>136</v>
          </cell>
          <cell r="N2341">
            <v>0</v>
          </cell>
          <cell r="O2341">
            <v>43</v>
          </cell>
          <cell r="P2341" t="str">
            <v>Not Licensed</v>
          </cell>
          <cell r="Q2341">
            <v>0</v>
          </cell>
          <cell r="R2341">
            <v>0</v>
          </cell>
        </row>
        <row r="2342">
          <cell r="B2342" t="str">
            <v>131023</v>
          </cell>
          <cell r="C2342" t="str">
            <v>Purchasing Agents, Except Wholesale, Retail, and Farm Products</v>
          </cell>
          <cell r="D2342">
            <v>0</v>
          </cell>
          <cell r="E2342" t="str">
            <v>Bachelor's degree</v>
          </cell>
          <cell r="F2342" t="str">
            <v>BA+</v>
          </cell>
          <cell r="G2342">
            <v>79358</v>
          </cell>
          <cell r="H2342">
            <v>4</v>
          </cell>
          <cell r="I2342">
            <v>2474</v>
          </cell>
          <cell r="J2342">
            <v>191</v>
          </cell>
          <cell r="K2342">
            <v>214</v>
          </cell>
          <cell r="L2342">
            <v>894</v>
          </cell>
          <cell r="M2342">
            <v>433</v>
          </cell>
          <cell r="N2342">
            <v>0</v>
          </cell>
          <cell r="O2342">
            <v>65</v>
          </cell>
          <cell r="P2342" t="str">
            <v>Not Licensed</v>
          </cell>
          <cell r="Q2342">
            <v>0</v>
          </cell>
          <cell r="R2342">
            <v>0</v>
          </cell>
        </row>
        <row r="2343">
          <cell r="B2343" t="str">
            <v>131031</v>
          </cell>
          <cell r="C2343" t="str">
            <v>Claims Adjusters, Examiners, and Investigators</v>
          </cell>
          <cell r="D2343">
            <v>0</v>
          </cell>
          <cell r="E2343" t="str">
            <v>High school diploma or equivalent</v>
          </cell>
          <cell r="F2343" t="str">
            <v>HS and Below</v>
          </cell>
          <cell r="G2343">
            <v>74719</v>
          </cell>
          <cell r="H2343">
            <v>4</v>
          </cell>
          <cell r="I2343">
            <v>3196</v>
          </cell>
          <cell r="J2343">
            <v>245</v>
          </cell>
          <cell r="K2343">
            <v>251</v>
          </cell>
          <cell r="L2343">
            <v>441</v>
          </cell>
          <cell r="M2343">
            <v>312</v>
          </cell>
          <cell r="N2343">
            <v>0</v>
          </cell>
          <cell r="O2343">
            <v>50</v>
          </cell>
          <cell r="P2343" t="str">
            <v>Not Licensed</v>
          </cell>
          <cell r="Q2343">
            <v>0</v>
          </cell>
          <cell r="R2343">
            <v>0</v>
          </cell>
        </row>
        <row r="2344">
          <cell r="B2344" t="str">
            <v>131032</v>
          </cell>
          <cell r="C2344" t="str">
            <v>Insurance Appraisers, Auto Damage</v>
          </cell>
          <cell r="D2344">
            <v>0</v>
          </cell>
          <cell r="E2344" t="str">
            <v>Postsecondary non-degree award</v>
          </cell>
          <cell r="F2344" t="str">
            <v>Sub-BA</v>
          </cell>
          <cell r="G2344">
            <v>72534</v>
          </cell>
          <cell r="H2344">
            <v>0</v>
          </cell>
          <cell r="I2344">
            <v>0</v>
          </cell>
          <cell r="J2344">
            <v>0</v>
          </cell>
          <cell r="K2344">
            <v>0</v>
          </cell>
          <cell r="L2344">
            <v>33</v>
          </cell>
          <cell r="M2344">
            <v>33</v>
          </cell>
          <cell r="N2344">
            <v>251</v>
          </cell>
          <cell r="O2344">
            <v>10</v>
          </cell>
          <cell r="P2344" t="str">
            <v>Not Licensed</v>
          </cell>
          <cell r="Q2344">
            <v>0</v>
          </cell>
          <cell r="R2344">
            <v>0</v>
          </cell>
        </row>
        <row r="2345">
          <cell r="B2345" t="str">
            <v>131041</v>
          </cell>
          <cell r="C2345" t="str">
            <v>Compliance Officers</v>
          </cell>
          <cell r="D2345">
            <v>0</v>
          </cell>
          <cell r="E2345" t="str">
            <v>Bachelor's degree</v>
          </cell>
          <cell r="F2345" t="str">
            <v>BA+</v>
          </cell>
          <cell r="G2345">
            <v>81241</v>
          </cell>
          <cell r="H2345">
            <v>5</v>
          </cell>
          <cell r="I2345">
            <v>5006</v>
          </cell>
          <cell r="J2345">
            <v>441</v>
          </cell>
          <cell r="K2345">
            <v>457</v>
          </cell>
          <cell r="L2345">
            <v>951</v>
          </cell>
          <cell r="M2345">
            <v>616</v>
          </cell>
          <cell r="N2345">
            <v>0</v>
          </cell>
          <cell r="O2345">
            <v>80</v>
          </cell>
          <cell r="P2345" t="str">
            <v>Not Licensed</v>
          </cell>
          <cell r="Q2345">
            <v>0</v>
          </cell>
          <cell r="R2345">
            <v>0</v>
          </cell>
        </row>
        <row r="2346">
          <cell r="B2346" t="str">
            <v>131051</v>
          </cell>
          <cell r="C2346" t="str">
            <v>Cost Estimators</v>
          </cell>
          <cell r="D2346">
            <v>0</v>
          </cell>
          <cell r="E2346" t="str">
            <v>Bachelor's degree</v>
          </cell>
          <cell r="F2346" t="str">
            <v>BA+</v>
          </cell>
          <cell r="G2346">
            <v>74803</v>
          </cell>
          <cell r="H2346">
            <v>4</v>
          </cell>
          <cell r="I2346">
            <v>2405</v>
          </cell>
          <cell r="J2346">
            <v>242</v>
          </cell>
          <cell r="K2346">
            <v>280</v>
          </cell>
          <cell r="L2346">
            <v>487</v>
          </cell>
          <cell r="M2346">
            <v>336</v>
          </cell>
          <cell r="N2346">
            <v>0</v>
          </cell>
          <cell r="O2346">
            <v>44</v>
          </cell>
          <cell r="P2346" t="str">
            <v>Not Licensed</v>
          </cell>
          <cell r="Q2346">
            <v>0</v>
          </cell>
          <cell r="R2346">
            <v>0</v>
          </cell>
        </row>
        <row r="2347">
          <cell r="B2347" t="str">
            <v>131071</v>
          </cell>
          <cell r="C2347" t="str">
            <v>Human Resources Specialists</v>
          </cell>
          <cell r="D2347">
            <v>0</v>
          </cell>
          <cell r="E2347" t="str">
            <v>Bachelor's degree</v>
          </cell>
          <cell r="F2347" t="str">
            <v>BA+</v>
          </cell>
          <cell r="G2347">
            <v>72414</v>
          </cell>
          <cell r="H2347">
            <v>5</v>
          </cell>
          <cell r="I2347">
            <v>9992</v>
          </cell>
          <cell r="J2347">
            <v>999</v>
          </cell>
          <cell r="K2347">
            <v>1073</v>
          </cell>
          <cell r="L2347">
            <v>5573</v>
          </cell>
          <cell r="M2347">
            <v>2548</v>
          </cell>
          <cell r="N2347">
            <v>0</v>
          </cell>
          <cell r="O2347">
            <v>340</v>
          </cell>
          <cell r="P2347" t="str">
            <v>Not Licensed</v>
          </cell>
          <cell r="Q2347">
            <v>0</v>
          </cell>
          <cell r="R2347">
            <v>0</v>
          </cell>
        </row>
        <row r="2348">
          <cell r="B2348" t="str">
            <v>131074</v>
          </cell>
          <cell r="C2348" t="str">
            <v>Farm Labor Contractors</v>
          </cell>
          <cell r="D2348">
            <v>0</v>
          </cell>
          <cell r="E2348">
            <v>0</v>
          </cell>
          <cell r="F2348">
            <v>0</v>
          </cell>
          <cell r="G2348">
            <v>0</v>
          </cell>
          <cell r="H2348">
            <v>0</v>
          </cell>
          <cell r="I2348">
            <v>0</v>
          </cell>
          <cell r="J2348">
            <v>0</v>
          </cell>
          <cell r="K2348">
            <v>0</v>
          </cell>
          <cell r="L2348">
            <v>0</v>
          </cell>
          <cell r="M2348">
            <v>0</v>
          </cell>
          <cell r="N2348">
            <v>0</v>
          </cell>
          <cell r="O2348">
            <v>2</v>
          </cell>
          <cell r="P2348" t="str">
            <v>Not Licensed</v>
          </cell>
          <cell r="Q2348">
            <v>0</v>
          </cell>
          <cell r="R2348">
            <v>0</v>
          </cell>
        </row>
        <row r="2349">
          <cell r="B2349" t="str">
            <v>131075</v>
          </cell>
          <cell r="C2349" t="str">
            <v>Labor Relations Specialists</v>
          </cell>
          <cell r="D2349">
            <v>0</v>
          </cell>
          <cell r="E2349" t="str">
            <v>Bachelor's degree</v>
          </cell>
          <cell r="F2349" t="str">
            <v>BA+</v>
          </cell>
          <cell r="G2349">
            <v>0</v>
          </cell>
          <cell r="H2349">
            <v>0</v>
          </cell>
          <cell r="I2349">
            <v>855</v>
          </cell>
          <cell r="J2349">
            <v>77</v>
          </cell>
          <cell r="K2349">
            <v>81</v>
          </cell>
          <cell r="L2349">
            <v>0</v>
          </cell>
          <cell r="M2349">
            <v>79</v>
          </cell>
          <cell r="N2349">
            <v>0</v>
          </cell>
          <cell r="O2349">
            <v>9</v>
          </cell>
          <cell r="P2349" t="str">
            <v>Not Licensed</v>
          </cell>
          <cell r="Q2349">
            <v>0</v>
          </cell>
          <cell r="R2349">
            <v>0</v>
          </cell>
        </row>
        <row r="2350">
          <cell r="B2350" t="str">
            <v>131081</v>
          </cell>
          <cell r="C2350" t="str">
            <v>Logisticians</v>
          </cell>
          <cell r="D2350">
            <v>0</v>
          </cell>
          <cell r="E2350" t="str">
            <v>Bachelor's degree</v>
          </cell>
          <cell r="F2350" t="str">
            <v>BA+</v>
          </cell>
          <cell r="G2350">
            <v>82558</v>
          </cell>
          <cell r="H2350">
            <v>4</v>
          </cell>
          <cell r="I2350">
            <v>1547</v>
          </cell>
          <cell r="J2350">
            <v>155</v>
          </cell>
          <cell r="K2350">
            <v>171</v>
          </cell>
          <cell r="L2350">
            <v>423</v>
          </cell>
          <cell r="M2350">
            <v>250</v>
          </cell>
          <cell r="N2350">
            <v>0</v>
          </cell>
          <cell r="O2350">
            <v>41</v>
          </cell>
          <cell r="P2350" t="str">
            <v>Not Licensed</v>
          </cell>
          <cell r="Q2350">
            <v>0</v>
          </cell>
          <cell r="R2350">
            <v>0</v>
          </cell>
        </row>
        <row r="2351">
          <cell r="B2351" t="str">
            <v>131111</v>
          </cell>
          <cell r="C2351" t="str">
            <v>Management Analysts</v>
          </cell>
          <cell r="D2351">
            <v>0</v>
          </cell>
          <cell r="E2351" t="str">
            <v>Bachelor's degree</v>
          </cell>
          <cell r="F2351" t="str">
            <v>BA+</v>
          </cell>
          <cell r="G2351">
            <v>98400</v>
          </cell>
          <cell r="H2351">
            <v>5</v>
          </cell>
          <cell r="I2351">
            <v>20014</v>
          </cell>
          <cell r="J2351">
            <v>1976</v>
          </cell>
          <cell r="K2351">
            <v>2132</v>
          </cell>
          <cell r="L2351">
            <v>4868</v>
          </cell>
          <cell r="M2351">
            <v>2992</v>
          </cell>
          <cell r="N2351">
            <v>0</v>
          </cell>
          <cell r="O2351">
            <v>179</v>
          </cell>
          <cell r="P2351" t="str">
            <v>Not Licensed</v>
          </cell>
          <cell r="Q2351">
            <v>0</v>
          </cell>
          <cell r="R2351">
            <v>0</v>
          </cell>
        </row>
        <row r="2352">
          <cell r="B2352" t="str">
            <v>131121</v>
          </cell>
          <cell r="C2352" t="str">
            <v>Meeting, Convention, and Event Planners</v>
          </cell>
          <cell r="D2352">
            <v>0</v>
          </cell>
          <cell r="E2352" t="str">
            <v>Bachelor's degree</v>
          </cell>
          <cell r="F2352" t="str">
            <v>BA+</v>
          </cell>
          <cell r="G2352">
            <v>55006</v>
          </cell>
          <cell r="H2352">
            <v>4</v>
          </cell>
          <cell r="I2352">
            <v>2255</v>
          </cell>
          <cell r="J2352">
            <v>266</v>
          </cell>
          <cell r="K2352">
            <v>279</v>
          </cell>
          <cell r="L2352">
            <v>846</v>
          </cell>
          <cell r="M2352">
            <v>464</v>
          </cell>
          <cell r="N2352">
            <v>0</v>
          </cell>
          <cell r="O2352">
            <v>117</v>
          </cell>
          <cell r="P2352" t="str">
            <v>Not Licensed</v>
          </cell>
          <cell r="Q2352">
            <v>0</v>
          </cell>
          <cell r="R2352">
            <v>0</v>
          </cell>
        </row>
        <row r="2353">
          <cell r="B2353" t="str">
            <v>131131</v>
          </cell>
          <cell r="C2353" t="str">
            <v>Fundraisers</v>
          </cell>
          <cell r="D2353">
            <v>0</v>
          </cell>
          <cell r="E2353" t="str">
            <v>Bachelor's degree</v>
          </cell>
          <cell r="F2353" t="str">
            <v>BA+</v>
          </cell>
          <cell r="G2353">
            <v>61796</v>
          </cell>
          <cell r="H2353">
            <v>4</v>
          </cell>
          <cell r="I2353">
            <v>3053</v>
          </cell>
          <cell r="J2353">
            <v>329</v>
          </cell>
          <cell r="K2353">
            <v>344</v>
          </cell>
          <cell r="L2353">
            <v>455</v>
          </cell>
          <cell r="M2353">
            <v>376</v>
          </cell>
          <cell r="N2353">
            <v>0</v>
          </cell>
          <cell r="O2353">
            <v>40</v>
          </cell>
          <cell r="P2353" t="str">
            <v>Not Licensed</v>
          </cell>
          <cell r="Q2353">
            <v>0</v>
          </cell>
          <cell r="R2353">
            <v>0</v>
          </cell>
        </row>
        <row r="2354">
          <cell r="B2354" t="str">
            <v>131141</v>
          </cell>
          <cell r="C2354" t="str">
            <v>Compensation, Benefits, and Job Analysis Specialists</v>
          </cell>
          <cell r="D2354">
            <v>0</v>
          </cell>
          <cell r="E2354" t="str">
            <v>Bachelor's degree</v>
          </cell>
          <cell r="F2354" t="str">
            <v>BA+</v>
          </cell>
          <cell r="G2354">
            <v>73656</v>
          </cell>
          <cell r="H2354">
            <v>4</v>
          </cell>
          <cell r="I2354">
            <v>1209</v>
          </cell>
          <cell r="J2354">
            <v>105</v>
          </cell>
          <cell r="K2354">
            <v>114</v>
          </cell>
          <cell r="L2354">
            <v>749</v>
          </cell>
          <cell r="M2354">
            <v>323</v>
          </cell>
          <cell r="N2354">
            <v>0</v>
          </cell>
          <cell r="O2354">
            <v>49</v>
          </cell>
          <cell r="P2354" t="str">
            <v>Not Licensed</v>
          </cell>
          <cell r="Q2354">
            <v>0</v>
          </cell>
          <cell r="R2354">
            <v>0</v>
          </cell>
        </row>
        <row r="2355">
          <cell r="B2355" t="str">
            <v>131151</v>
          </cell>
          <cell r="C2355" t="str">
            <v>Training and Development Specialists</v>
          </cell>
          <cell r="D2355">
            <v>0</v>
          </cell>
          <cell r="E2355" t="str">
            <v>Bachelor's degree</v>
          </cell>
          <cell r="F2355" t="str">
            <v>BA+</v>
          </cell>
          <cell r="G2355">
            <v>71702</v>
          </cell>
          <cell r="H2355">
            <v>4</v>
          </cell>
          <cell r="I2355">
            <v>4428</v>
          </cell>
          <cell r="J2355">
            <v>471</v>
          </cell>
          <cell r="K2355">
            <v>489</v>
          </cell>
          <cell r="L2355">
            <v>789</v>
          </cell>
          <cell r="M2355">
            <v>583</v>
          </cell>
          <cell r="N2355">
            <v>0</v>
          </cell>
          <cell r="O2355">
            <v>99</v>
          </cell>
          <cell r="P2355" t="str">
            <v>Not Licensed</v>
          </cell>
          <cell r="Q2355">
            <v>0</v>
          </cell>
          <cell r="R2355">
            <v>0</v>
          </cell>
        </row>
        <row r="2356">
          <cell r="B2356" t="str">
            <v>131161</v>
          </cell>
          <cell r="C2356" t="str">
            <v>Market Research Analysts and Marketing Specialists</v>
          </cell>
          <cell r="D2356">
            <v>0</v>
          </cell>
          <cell r="E2356" t="str">
            <v>Bachelor's degree</v>
          </cell>
          <cell r="F2356" t="str">
            <v>BA+</v>
          </cell>
          <cell r="G2356">
            <v>69510</v>
          </cell>
          <cell r="H2356">
            <v>5</v>
          </cell>
          <cell r="I2356">
            <v>15631</v>
          </cell>
          <cell r="J2356">
            <v>1760</v>
          </cell>
          <cell r="K2356">
            <v>1887</v>
          </cell>
          <cell r="L2356">
            <v>3668</v>
          </cell>
          <cell r="M2356">
            <v>2438</v>
          </cell>
          <cell r="N2356">
            <v>0</v>
          </cell>
          <cell r="O2356">
            <v>225</v>
          </cell>
          <cell r="P2356" t="str">
            <v>Not Licensed</v>
          </cell>
          <cell r="Q2356">
            <v>0</v>
          </cell>
          <cell r="R2356">
            <v>0</v>
          </cell>
        </row>
        <row r="2357">
          <cell r="B2357" t="str">
            <v>132011</v>
          </cell>
          <cell r="C2357" t="str">
            <v>Accountants and Auditors</v>
          </cell>
          <cell r="D2357">
            <v>0</v>
          </cell>
          <cell r="E2357" t="str">
            <v>Bachelor's degree</v>
          </cell>
          <cell r="F2357" t="str">
            <v>BA+</v>
          </cell>
          <cell r="G2357">
            <v>76151</v>
          </cell>
          <cell r="H2357">
            <v>5</v>
          </cell>
          <cell r="I2357">
            <v>26005</v>
          </cell>
          <cell r="J2357">
            <v>2426</v>
          </cell>
          <cell r="K2357">
            <v>2685</v>
          </cell>
          <cell r="L2357">
            <v>4612</v>
          </cell>
          <cell r="M2357">
            <v>3241</v>
          </cell>
          <cell r="N2357">
            <v>0</v>
          </cell>
          <cell r="O2357">
            <v>496</v>
          </cell>
          <cell r="P2357" t="str">
            <v>Licensed</v>
          </cell>
          <cell r="Q2357" t="str">
            <v xml:space="preserve"> 8,525</v>
          </cell>
          <cell r="R2357" t="str">
            <v xml:space="preserve"> 15,541</v>
          </cell>
        </row>
        <row r="2358">
          <cell r="B2358" t="str">
            <v>132021</v>
          </cell>
          <cell r="C2358" t="str">
            <v>Appraisers and Assessors of Real Estate</v>
          </cell>
          <cell r="D2358">
            <v>0</v>
          </cell>
          <cell r="E2358" t="str">
            <v>Bachelor's degree</v>
          </cell>
          <cell r="F2358" t="str">
            <v>BA+</v>
          </cell>
          <cell r="G2358">
            <v>73621</v>
          </cell>
          <cell r="H2358">
            <v>3</v>
          </cell>
          <cell r="I2358">
            <v>310</v>
          </cell>
          <cell r="J2358">
            <v>25</v>
          </cell>
          <cell r="K2358">
            <v>26</v>
          </cell>
          <cell r="L2358">
            <v>78</v>
          </cell>
          <cell r="M2358">
            <v>43</v>
          </cell>
          <cell r="N2358">
            <v>0</v>
          </cell>
          <cell r="O2358">
            <v>6</v>
          </cell>
          <cell r="P2358" t="str">
            <v>Licensed</v>
          </cell>
          <cell r="Q2358">
            <v>564</v>
          </cell>
          <cell r="R2358" t="str">
            <v xml:space="preserve"> 1,766</v>
          </cell>
        </row>
        <row r="2359">
          <cell r="B2359" t="str">
            <v>132031</v>
          </cell>
          <cell r="C2359" t="str">
            <v>Budget Analysts</v>
          </cell>
          <cell r="D2359">
            <v>0</v>
          </cell>
          <cell r="E2359" t="str">
            <v>Bachelor's degree</v>
          </cell>
          <cell r="F2359" t="str">
            <v>BA+</v>
          </cell>
          <cell r="G2359">
            <v>83925</v>
          </cell>
          <cell r="H2359">
            <v>3</v>
          </cell>
          <cell r="I2359">
            <v>1067</v>
          </cell>
          <cell r="J2359">
            <v>90</v>
          </cell>
          <cell r="K2359">
            <v>88</v>
          </cell>
          <cell r="L2359">
            <v>60</v>
          </cell>
          <cell r="M2359">
            <v>79</v>
          </cell>
          <cell r="N2359">
            <v>0</v>
          </cell>
          <cell r="O2359">
            <v>29</v>
          </cell>
          <cell r="P2359" t="str">
            <v>Not Licensed</v>
          </cell>
          <cell r="Q2359">
            <v>0</v>
          </cell>
          <cell r="R2359">
            <v>0</v>
          </cell>
        </row>
        <row r="2360">
          <cell r="B2360" t="str">
            <v>132041</v>
          </cell>
          <cell r="C2360" t="str">
            <v>Credit Analysts</v>
          </cell>
          <cell r="D2360">
            <v>0</v>
          </cell>
          <cell r="E2360" t="str">
            <v>Bachelor's degree</v>
          </cell>
          <cell r="F2360" t="str">
            <v>BA+</v>
          </cell>
          <cell r="G2360">
            <v>77407</v>
          </cell>
          <cell r="H2360">
            <v>4</v>
          </cell>
          <cell r="I2360">
            <v>2884</v>
          </cell>
          <cell r="J2360">
            <v>246</v>
          </cell>
          <cell r="K2360">
            <v>246</v>
          </cell>
          <cell r="L2360">
            <v>205</v>
          </cell>
          <cell r="M2360">
            <v>232</v>
          </cell>
          <cell r="N2360">
            <v>0</v>
          </cell>
          <cell r="O2360">
            <v>38</v>
          </cell>
          <cell r="P2360" t="str">
            <v>Not Licensed</v>
          </cell>
          <cell r="Q2360">
            <v>0</v>
          </cell>
          <cell r="R2360">
            <v>0</v>
          </cell>
        </row>
        <row r="2361">
          <cell r="B2361" t="str">
            <v>132051</v>
          </cell>
          <cell r="C2361" t="str">
            <v>Financial Analysts</v>
          </cell>
          <cell r="D2361">
            <v>0</v>
          </cell>
          <cell r="E2361" t="str">
            <v>Bachelor's degree</v>
          </cell>
          <cell r="F2361" t="str">
            <v>BA+</v>
          </cell>
          <cell r="G2361">
            <v>89077</v>
          </cell>
          <cell r="H2361">
            <v>5</v>
          </cell>
          <cell r="I2361">
            <v>8614</v>
          </cell>
          <cell r="J2361">
            <v>765</v>
          </cell>
          <cell r="K2361">
            <v>809</v>
          </cell>
          <cell r="L2361">
            <v>2791</v>
          </cell>
          <cell r="M2361">
            <v>1455</v>
          </cell>
          <cell r="N2361">
            <v>0</v>
          </cell>
          <cell r="O2361">
            <v>232</v>
          </cell>
          <cell r="P2361" t="str">
            <v>Not Licensed</v>
          </cell>
          <cell r="Q2361">
            <v>0</v>
          </cell>
          <cell r="R2361">
            <v>0</v>
          </cell>
        </row>
        <row r="2362">
          <cell r="B2362" t="str">
            <v>132052</v>
          </cell>
          <cell r="C2362" t="str">
            <v>Personal Financial Advisors</v>
          </cell>
          <cell r="D2362">
            <v>0</v>
          </cell>
          <cell r="E2362" t="str">
            <v>Bachelor's degree</v>
          </cell>
          <cell r="F2362" t="str">
            <v>BA+</v>
          </cell>
          <cell r="G2362">
            <v>94199</v>
          </cell>
          <cell r="H2362">
            <v>5</v>
          </cell>
          <cell r="I2362">
            <v>4937</v>
          </cell>
          <cell r="J2362">
            <v>387</v>
          </cell>
          <cell r="K2362">
            <v>395</v>
          </cell>
          <cell r="L2362">
            <v>834</v>
          </cell>
          <cell r="M2362">
            <v>539</v>
          </cell>
          <cell r="N2362">
            <v>0</v>
          </cell>
          <cell r="O2362">
            <v>41</v>
          </cell>
          <cell r="P2362" t="str">
            <v>Not Licensed</v>
          </cell>
          <cell r="Q2362">
            <v>0</v>
          </cell>
          <cell r="R2362">
            <v>0</v>
          </cell>
        </row>
        <row r="2363">
          <cell r="B2363" t="str">
            <v>132053</v>
          </cell>
          <cell r="C2363" t="str">
            <v>Insurance Underwriters</v>
          </cell>
          <cell r="D2363">
            <v>0</v>
          </cell>
          <cell r="E2363" t="str">
            <v>Bachelor's degree</v>
          </cell>
          <cell r="F2363" t="str">
            <v>BA+</v>
          </cell>
          <cell r="G2363">
            <v>76436</v>
          </cell>
          <cell r="H2363">
            <v>4</v>
          </cell>
          <cell r="I2363">
            <v>2533</v>
          </cell>
          <cell r="J2363">
            <v>181</v>
          </cell>
          <cell r="K2363">
            <v>181</v>
          </cell>
          <cell r="L2363">
            <v>285</v>
          </cell>
          <cell r="M2363">
            <v>216</v>
          </cell>
          <cell r="N2363">
            <v>0</v>
          </cell>
          <cell r="O2363">
            <v>22</v>
          </cell>
          <cell r="P2363" t="str">
            <v>Not Licensed</v>
          </cell>
          <cell r="Q2363">
            <v>0</v>
          </cell>
          <cell r="R2363">
            <v>0</v>
          </cell>
        </row>
        <row r="2364">
          <cell r="B2364" t="str">
            <v>132061</v>
          </cell>
          <cell r="C2364" t="str">
            <v>Financial Examiners</v>
          </cell>
          <cell r="D2364">
            <v>0</v>
          </cell>
          <cell r="E2364" t="str">
            <v>Bachelor's degree</v>
          </cell>
          <cell r="F2364" t="str">
            <v>BA+</v>
          </cell>
          <cell r="G2364">
            <v>95975</v>
          </cell>
          <cell r="H2364">
            <v>3</v>
          </cell>
          <cell r="I2364">
            <v>673</v>
          </cell>
          <cell r="J2364">
            <v>54</v>
          </cell>
          <cell r="K2364">
            <v>56</v>
          </cell>
          <cell r="L2364">
            <v>33</v>
          </cell>
          <cell r="M2364">
            <v>48</v>
          </cell>
          <cell r="N2364">
            <v>0</v>
          </cell>
          <cell r="O2364">
            <v>13</v>
          </cell>
          <cell r="P2364" t="str">
            <v>Not Licensed</v>
          </cell>
          <cell r="Q2364">
            <v>0</v>
          </cell>
          <cell r="R2364">
            <v>0</v>
          </cell>
        </row>
        <row r="2365">
          <cell r="B2365" t="str">
            <v>132071</v>
          </cell>
          <cell r="C2365" t="str">
            <v>Credit Counselors</v>
          </cell>
          <cell r="D2365">
            <v>0</v>
          </cell>
          <cell r="E2365" t="str">
            <v>Bachelor's degree</v>
          </cell>
          <cell r="F2365" t="str">
            <v>BA+</v>
          </cell>
          <cell r="G2365">
            <v>51810</v>
          </cell>
          <cell r="H2365">
            <v>3</v>
          </cell>
          <cell r="I2365">
            <v>1495</v>
          </cell>
          <cell r="J2365">
            <v>138</v>
          </cell>
          <cell r="K2365">
            <v>142</v>
          </cell>
          <cell r="L2365">
            <v>127</v>
          </cell>
          <cell r="M2365">
            <v>136</v>
          </cell>
          <cell r="N2365">
            <v>0</v>
          </cell>
          <cell r="O2365">
            <v>11</v>
          </cell>
          <cell r="P2365" t="str">
            <v>Not Licensed</v>
          </cell>
          <cell r="Q2365">
            <v>0</v>
          </cell>
          <cell r="R2365">
            <v>0</v>
          </cell>
        </row>
        <row r="2366">
          <cell r="B2366" t="str">
            <v>132072</v>
          </cell>
          <cell r="C2366" t="str">
            <v>Loan Officers</v>
          </cell>
          <cell r="D2366">
            <v>0</v>
          </cell>
          <cell r="E2366" t="str">
            <v>Bachelor's degree</v>
          </cell>
          <cell r="F2366" t="str">
            <v>BA+</v>
          </cell>
          <cell r="G2366">
            <v>72246</v>
          </cell>
          <cell r="H2366">
            <v>4</v>
          </cell>
          <cell r="I2366">
            <v>6868</v>
          </cell>
          <cell r="J2366">
            <v>615</v>
          </cell>
          <cell r="K2366">
            <v>596</v>
          </cell>
          <cell r="L2366">
            <v>405</v>
          </cell>
          <cell r="M2366">
            <v>539</v>
          </cell>
          <cell r="N2366">
            <v>0</v>
          </cell>
          <cell r="O2366">
            <v>57</v>
          </cell>
          <cell r="P2366" t="str">
            <v>Not Licensed</v>
          </cell>
          <cell r="Q2366">
            <v>0</v>
          </cell>
          <cell r="R2366">
            <v>0</v>
          </cell>
        </row>
        <row r="2367">
          <cell r="B2367" t="str">
            <v>132081</v>
          </cell>
          <cell r="C2367" t="str">
            <v>Tax Examiners and Collectors, and Revenue Agents</v>
          </cell>
          <cell r="D2367">
            <v>0</v>
          </cell>
          <cell r="E2367" t="str">
            <v>Bachelor's degree</v>
          </cell>
          <cell r="F2367" t="str">
            <v>BA+</v>
          </cell>
          <cell r="G2367">
            <v>0</v>
          </cell>
          <cell r="H2367">
            <v>0</v>
          </cell>
          <cell r="I2367">
            <v>456</v>
          </cell>
          <cell r="J2367">
            <v>34</v>
          </cell>
          <cell r="K2367">
            <v>30</v>
          </cell>
          <cell r="L2367">
            <v>325</v>
          </cell>
          <cell r="M2367">
            <v>130</v>
          </cell>
          <cell r="N2367">
            <v>0</v>
          </cell>
          <cell r="O2367">
            <v>40</v>
          </cell>
          <cell r="P2367" t="str">
            <v>Not Licensed</v>
          </cell>
          <cell r="Q2367">
            <v>0</v>
          </cell>
          <cell r="R2367">
            <v>0</v>
          </cell>
        </row>
        <row r="2368">
          <cell r="B2368" t="str">
            <v>132082</v>
          </cell>
          <cell r="C2368" t="str">
            <v>Tax Preparers</v>
          </cell>
          <cell r="D2368">
            <v>0</v>
          </cell>
          <cell r="E2368" t="str">
            <v>High school diploma or equivalent</v>
          </cell>
          <cell r="F2368" t="str">
            <v>HS and Below</v>
          </cell>
          <cell r="G2368">
            <v>63265</v>
          </cell>
          <cell r="H2368">
            <v>3</v>
          </cell>
          <cell r="I2368">
            <v>692</v>
          </cell>
          <cell r="J2368">
            <v>73</v>
          </cell>
          <cell r="K2368">
            <v>88</v>
          </cell>
          <cell r="L2368">
            <v>166</v>
          </cell>
          <cell r="M2368">
            <v>109</v>
          </cell>
          <cell r="N2368">
            <v>0</v>
          </cell>
          <cell r="O2368">
            <v>159</v>
          </cell>
          <cell r="P2368" t="str">
            <v>Not Licensed</v>
          </cell>
          <cell r="Q2368">
            <v>0</v>
          </cell>
          <cell r="R2368">
            <v>0</v>
          </cell>
        </row>
        <row r="2369">
          <cell r="B2369" t="str">
            <v>151111</v>
          </cell>
          <cell r="C2369" t="str">
            <v>Computer and Information Research Scientists</v>
          </cell>
          <cell r="D2369">
            <v>0</v>
          </cell>
          <cell r="E2369" t="str">
            <v>Doctoral or professional degree</v>
          </cell>
          <cell r="F2369" t="str">
            <v>BA+</v>
          </cell>
          <cell r="G2369">
            <v>110872</v>
          </cell>
          <cell r="H2369">
            <v>4</v>
          </cell>
          <cell r="I2369">
            <v>754</v>
          </cell>
          <cell r="J2369">
            <v>63</v>
          </cell>
          <cell r="K2369">
            <v>69</v>
          </cell>
          <cell r="L2369">
            <v>1139</v>
          </cell>
          <cell r="M2369">
            <v>424</v>
          </cell>
          <cell r="N2369">
            <v>0</v>
          </cell>
          <cell r="O2369">
            <v>40</v>
          </cell>
          <cell r="P2369" t="str">
            <v>Not Licensed</v>
          </cell>
          <cell r="Q2369">
            <v>0</v>
          </cell>
          <cell r="R2369">
            <v>0</v>
          </cell>
        </row>
        <row r="2370">
          <cell r="B2370" t="str">
            <v>151121</v>
          </cell>
          <cell r="C2370" t="str">
            <v>Computer Systems Analysts</v>
          </cell>
          <cell r="D2370">
            <v>0</v>
          </cell>
          <cell r="E2370" t="str">
            <v>Bachelor's degree</v>
          </cell>
          <cell r="F2370" t="str">
            <v>BA+</v>
          </cell>
          <cell r="G2370">
            <v>93021</v>
          </cell>
          <cell r="H2370">
            <v>5</v>
          </cell>
          <cell r="I2370">
            <v>10448</v>
          </cell>
          <cell r="J2370">
            <v>717</v>
          </cell>
          <cell r="K2370">
            <v>792</v>
          </cell>
          <cell r="L2370">
            <v>3297</v>
          </cell>
          <cell r="M2370">
            <v>1602</v>
          </cell>
          <cell r="N2370">
            <v>0</v>
          </cell>
          <cell r="O2370">
            <v>350</v>
          </cell>
          <cell r="P2370" t="str">
            <v>Not Licensed</v>
          </cell>
          <cell r="Q2370">
            <v>0</v>
          </cell>
          <cell r="R2370">
            <v>0</v>
          </cell>
        </row>
        <row r="2371">
          <cell r="B2371" t="str">
            <v>151122</v>
          </cell>
          <cell r="C2371" t="str">
            <v>Information Security Analysts</v>
          </cell>
          <cell r="D2371">
            <v>0</v>
          </cell>
          <cell r="E2371" t="str">
            <v>Bachelor's degree</v>
          </cell>
          <cell r="F2371" t="str">
            <v>BA+</v>
          </cell>
          <cell r="G2371">
            <v>106077</v>
          </cell>
          <cell r="H2371">
            <v>5</v>
          </cell>
          <cell r="I2371">
            <v>2642</v>
          </cell>
          <cell r="J2371">
            <v>247</v>
          </cell>
          <cell r="K2371">
            <v>256</v>
          </cell>
          <cell r="L2371">
            <v>1750</v>
          </cell>
          <cell r="M2371">
            <v>751</v>
          </cell>
          <cell r="N2371">
            <v>0</v>
          </cell>
          <cell r="O2371">
            <v>51</v>
          </cell>
          <cell r="P2371" t="str">
            <v>Not Licensed</v>
          </cell>
          <cell r="Q2371">
            <v>0</v>
          </cell>
          <cell r="R2371">
            <v>0</v>
          </cell>
        </row>
        <row r="2372">
          <cell r="B2372" t="str">
            <v>151131</v>
          </cell>
          <cell r="C2372" t="str">
            <v>Computer Programmers</v>
          </cell>
          <cell r="D2372">
            <v>0</v>
          </cell>
          <cell r="E2372" t="str">
            <v>Bachelor's degree</v>
          </cell>
          <cell r="F2372" t="str">
            <v>BA+</v>
          </cell>
          <cell r="G2372">
            <v>93601</v>
          </cell>
          <cell r="H2372">
            <v>4</v>
          </cell>
          <cell r="I2372">
            <v>3843</v>
          </cell>
          <cell r="J2372">
            <v>190</v>
          </cell>
          <cell r="K2372">
            <v>240</v>
          </cell>
          <cell r="L2372">
            <v>823</v>
          </cell>
          <cell r="M2372">
            <v>418</v>
          </cell>
          <cell r="N2372">
            <v>502</v>
          </cell>
          <cell r="O2372">
            <v>81</v>
          </cell>
          <cell r="P2372" t="str">
            <v>Not Licensed</v>
          </cell>
          <cell r="Q2372">
            <v>0</v>
          </cell>
          <cell r="R2372">
            <v>0</v>
          </cell>
        </row>
        <row r="2373">
          <cell r="B2373" t="str">
            <v>151132</v>
          </cell>
          <cell r="C2373" t="str">
            <v>Software Developers, Applications</v>
          </cell>
          <cell r="D2373">
            <v>0</v>
          </cell>
          <cell r="E2373" t="str">
            <v>Bachelor's degree</v>
          </cell>
          <cell r="F2373" t="str">
            <v>BA+</v>
          </cell>
          <cell r="G2373">
            <v>106117</v>
          </cell>
          <cell r="H2373">
            <v>5</v>
          </cell>
          <cell r="I2373">
            <v>24159</v>
          </cell>
          <cell r="J2373">
            <v>2089</v>
          </cell>
          <cell r="K2373">
            <v>2260</v>
          </cell>
          <cell r="L2373">
            <v>16587</v>
          </cell>
          <cell r="M2373">
            <v>6979</v>
          </cell>
          <cell r="N2373">
            <v>0</v>
          </cell>
          <cell r="O2373">
            <v>739</v>
          </cell>
          <cell r="P2373" t="str">
            <v>Not Licensed</v>
          </cell>
          <cell r="Q2373">
            <v>0</v>
          </cell>
          <cell r="R2373">
            <v>0</v>
          </cell>
        </row>
        <row r="2374">
          <cell r="B2374" t="str">
            <v>151133</v>
          </cell>
          <cell r="C2374" t="str">
            <v>Software Developers, Systems Software</v>
          </cell>
          <cell r="D2374">
            <v>0</v>
          </cell>
          <cell r="E2374" t="str">
            <v>Bachelor's degree</v>
          </cell>
          <cell r="F2374" t="str">
            <v>BA+</v>
          </cell>
          <cell r="G2374">
            <v>114673</v>
          </cell>
          <cell r="H2374">
            <v>5</v>
          </cell>
          <cell r="I2374">
            <v>21442</v>
          </cell>
          <cell r="J2374">
            <v>1537</v>
          </cell>
          <cell r="K2374">
            <v>1698</v>
          </cell>
          <cell r="L2374">
            <v>213</v>
          </cell>
          <cell r="M2374">
            <v>1149</v>
          </cell>
          <cell r="N2374">
            <v>0</v>
          </cell>
          <cell r="O2374">
            <v>216</v>
          </cell>
          <cell r="P2374" t="str">
            <v>Not Licensed</v>
          </cell>
          <cell r="Q2374">
            <v>0</v>
          </cell>
          <cell r="R2374">
            <v>0</v>
          </cell>
        </row>
        <row r="2375">
          <cell r="B2375" t="str">
            <v>151134</v>
          </cell>
          <cell r="C2375" t="str">
            <v>Web Developers</v>
          </cell>
          <cell r="D2375">
            <v>0</v>
          </cell>
          <cell r="E2375" t="str">
            <v>Associate's degree</v>
          </cell>
          <cell r="F2375" t="str">
            <v>Sub-BA</v>
          </cell>
          <cell r="G2375">
            <v>87255</v>
          </cell>
          <cell r="H2375">
            <v>5</v>
          </cell>
          <cell r="I2375">
            <v>4121</v>
          </cell>
          <cell r="J2375">
            <v>312</v>
          </cell>
          <cell r="K2375">
            <v>377</v>
          </cell>
          <cell r="L2375">
            <v>4393</v>
          </cell>
          <cell r="M2375">
            <v>1694</v>
          </cell>
          <cell r="N2375">
            <v>0</v>
          </cell>
          <cell r="O2375">
            <v>123</v>
          </cell>
          <cell r="P2375" t="str">
            <v>Not Licensed</v>
          </cell>
          <cell r="Q2375">
            <v>0</v>
          </cell>
          <cell r="R2375">
            <v>0</v>
          </cell>
        </row>
        <row r="2376">
          <cell r="B2376" t="str">
            <v>151141</v>
          </cell>
          <cell r="C2376" t="str">
            <v>Database Administrators</v>
          </cell>
          <cell r="D2376">
            <v>0</v>
          </cell>
          <cell r="E2376" t="str">
            <v>Bachelor's degree</v>
          </cell>
          <cell r="F2376" t="str">
            <v>BA+</v>
          </cell>
          <cell r="G2376">
            <v>101562</v>
          </cell>
          <cell r="H2376">
            <v>5</v>
          </cell>
          <cell r="I2376">
            <v>2094</v>
          </cell>
          <cell r="J2376">
            <v>147</v>
          </cell>
          <cell r="K2376">
            <v>165</v>
          </cell>
          <cell r="L2376">
            <v>2255</v>
          </cell>
          <cell r="M2376">
            <v>856</v>
          </cell>
          <cell r="N2376">
            <v>0</v>
          </cell>
          <cell r="O2376">
            <v>58</v>
          </cell>
          <cell r="P2376" t="str">
            <v>Not Licensed</v>
          </cell>
          <cell r="Q2376">
            <v>0</v>
          </cell>
          <cell r="R2376">
            <v>0</v>
          </cell>
        </row>
        <row r="2377">
          <cell r="B2377" t="str">
            <v>151142</v>
          </cell>
          <cell r="C2377" t="str">
            <v>Network and Computer Systems Administrators</v>
          </cell>
          <cell r="D2377">
            <v>0</v>
          </cell>
          <cell r="E2377" t="str">
            <v>Bachelor's degree</v>
          </cell>
          <cell r="F2377" t="str">
            <v>BA+</v>
          </cell>
          <cell r="G2377">
            <v>92232</v>
          </cell>
          <cell r="H2377">
            <v>5</v>
          </cell>
          <cell r="I2377">
            <v>6521</v>
          </cell>
          <cell r="J2377">
            <v>421</v>
          </cell>
          <cell r="K2377">
            <v>474</v>
          </cell>
          <cell r="L2377">
            <v>1195</v>
          </cell>
          <cell r="M2377">
            <v>697</v>
          </cell>
          <cell r="N2377">
            <v>0</v>
          </cell>
          <cell r="O2377">
            <v>184</v>
          </cell>
          <cell r="P2377" t="str">
            <v>Not Licensed</v>
          </cell>
          <cell r="Q2377">
            <v>0</v>
          </cell>
          <cell r="R2377">
            <v>0</v>
          </cell>
        </row>
        <row r="2378">
          <cell r="B2378" t="str">
            <v>151143</v>
          </cell>
          <cell r="C2378" t="str">
            <v>Computer Network Architects</v>
          </cell>
          <cell r="D2378">
            <v>0</v>
          </cell>
          <cell r="E2378" t="str">
            <v>Bachelor's degree</v>
          </cell>
          <cell r="F2378" t="str">
            <v>BA+</v>
          </cell>
          <cell r="G2378">
            <v>122746</v>
          </cell>
          <cell r="H2378">
            <v>5</v>
          </cell>
          <cell r="I2378">
            <v>4189</v>
          </cell>
          <cell r="J2378">
            <v>300</v>
          </cell>
          <cell r="K2378">
            <v>339</v>
          </cell>
          <cell r="L2378">
            <v>962</v>
          </cell>
          <cell r="M2378">
            <v>534</v>
          </cell>
          <cell r="N2378">
            <v>0</v>
          </cell>
          <cell r="O2378">
            <v>14</v>
          </cell>
          <cell r="P2378" t="str">
            <v>Not Licensed</v>
          </cell>
          <cell r="Q2378">
            <v>0</v>
          </cell>
          <cell r="R2378">
            <v>0</v>
          </cell>
        </row>
        <row r="2379">
          <cell r="B2379" t="str">
            <v>151151</v>
          </cell>
          <cell r="C2379" t="str">
            <v>Computer User Support Specialists</v>
          </cell>
          <cell r="D2379">
            <v>0</v>
          </cell>
          <cell r="E2379" t="str">
            <v>Some college, no degree</v>
          </cell>
          <cell r="F2379" t="str">
            <v>Sub-BA</v>
          </cell>
          <cell r="G2379">
            <v>62454</v>
          </cell>
          <cell r="H2379">
            <v>5</v>
          </cell>
          <cell r="I2379">
            <v>14904</v>
          </cell>
          <cell r="J2379">
            <v>1186</v>
          </cell>
          <cell r="K2379">
            <v>1303</v>
          </cell>
          <cell r="L2379">
            <v>3333</v>
          </cell>
          <cell r="M2379">
            <v>1941</v>
          </cell>
          <cell r="N2379">
            <v>0</v>
          </cell>
          <cell r="O2379">
            <v>329</v>
          </cell>
          <cell r="P2379" t="str">
            <v>Not Licensed</v>
          </cell>
          <cell r="Q2379">
            <v>0</v>
          </cell>
          <cell r="R2379">
            <v>0</v>
          </cell>
        </row>
        <row r="2380">
          <cell r="B2380" t="str">
            <v>151152</v>
          </cell>
          <cell r="C2380" t="str">
            <v>Computer Network Support Specialists</v>
          </cell>
          <cell r="D2380">
            <v>0</v>
          </cell>
          <cell r="E2380" t="str">
            <v>Associate's degree</v>
          </cell>
          <cell r="F2380" t="str">
            <v>Sub-BA</v>
          </cell>
          <cell r="G2380">
            <v>78213</v>
          </cell>
          <cell r="H2380">
            <v>4</v>
          </cell>
          <cell r="I2380">
            <v>1979</v>
          </cell>
          <cell r="J2380">
            <v>153</v>
          </cell>
          <cell r="K2380">
            <v>168</v>
          </cell>
          <cell r="L2380">
            <v>266</v>
          </cell>
          <cell r="M2380">
            <v>196</v>
          </cell>
          <cell r="N2380">
            <v>0</v>
          </cell>
          <cell r="O2380">
            <v>56</v>
          </cell>
          <cell r="P2380" t="str">
            <v>Not Licensed</v>
          </cell>
          <cell r="Q2380">
            <v>0</v>
          </cell>
          <cell r="R2380">
            <v>0</v>
          </cell>
        </row>
        <row r="2381">
          <cell r="B2381" t="str">
            <v>152011</v>
          </cell>
          <cell r="C2381" t="str">
            <v>Actuaries</v>
          </cell>
          <cell r="D2381">
            <v>0</v>
          </cell>
          <cell r="E2381" t="str">
            <v>Bachelor's degree</v>
          </cell>
          <cell r="F2381" t="str">
            <v>BA+</v>
          </cell>
          <cell r="G2381">
            <v>100145</v>
          </cell>
          <cell r="H2381">
            <v>4</v>
          </cell>
          <cell r="I2381">
            <v>572</v>
          </cell>
          <cell r="J2381">
            <v>48</v>
          </cell>
          <cell r="K2381">
            <v>41</v>
          </cell>
          <cell r="L2381">
            <v>304</v>
          </cell>
          <cell r="M2381">
            <v>131</v>
          </cell>
          <cell r="N2381">
            <v>0</v>
          </cell>
          <cell r="O2381">
            <v>12</v>
          </cell>
          <cell r="P2381" t="str">
            <v>Not Licensed</v>
          </cell>
          <cell r="Q2381">
            <v>0</v>
          </cell>
          <cell r="R2381">
            <v>0</v>
          </cell>
        </row>
        <row r="2382">
          <cell r="B2382" t="str">
            <v>152021</v>
          </cell>
          <cell r="C2382" t="str">
            <v>Mathematicians</v>
          </cell>
          <cell r="D2382">
            <v>0</v>
          </cell>
          <cell r="E2382" t="str">
            <v>Master's degree</v>
          </cell>
          <cell r="F2382" t="str">
            <v>BA+</v>
          </cell>
          <cell r="G2382">
            <v>87151</v>
          </cell>
          <cell r="H2382">
            <v>0</v>
          </cell>
          <cell r="I2382">
            <v>0</v>
          </cell>
          <cell r="J2382">
            <v>0</v>
          </cell>
          <cell r="K2382">
            <v>0</v>
          </cell>
          <cell r="L2382">
            <v>0</v>
          </cell>
          <cell r="M2382">
            <v>0</v>
          </cell>
          <cell r="N2382">
            <v>0</v>
          </cell>
          <cell r="O2382">
            <v>2</v>
          </cell>
          <cell r="P2382" t="str">
            <v>Not Licensed</v>
          </cell>
          <cell r="Q2382">
            <v>0</v>
          </cell>
          <cell r="R2382">
            <v>0</v>
          </cell>
        </row>
        <row r="2383">
          <cell r="B2383" t="str">
            <v>152031</v>
          </cell>
          <cell r="C2383" t="str">
            <v>Operations Research Analysts</v>
          </cell>
          <cell r="D2383">
            <v>0</v>
          </cell>
          <cell r="E2383" t="str">
            <v>Bachelor's degree</v>
          </cell>
          <cell r="F2383" t="str">
            <v>BA+</v>
          </cell>
          <cell r="G2383">
            <v>80522</v>
          </cell>
          <cell r="H2383">
            <v>5</v>
          </cell>
          <cell r="I2383">
            <v>3417</v>
          </cell>
          <cell r="J2383">
            <v>285</v>
          </cell>
          <cell r="K2383">
            <v>292</v>
          </cell>
          <cell r="L2383">
            <v>3115</v>
          </cell>
          <cell r="M2383">
            <v>1231</v>
          </cell>
          <cell r="N2383">
            <v>0</v>
          </cell>
          <cell r="O2383">
            <v>84</v>
          </cell>
          <cell r="P2383" t="str">
            <v>Not Licensed</v>
          </cell>
          <cell r="Q2383">
            <v>0</v>
          </cell>
          <cell r="R2383">
            <v>0</v>
          </cell>
        </row>
        <row r="2384">
          <cell r="B2384" t="str">
            <v>152041</v>
          </cell>
          <cell r="C2384" t="str">
            <v>Statisticians</v>
          </cell>
          <cell r="D2384">
            <v>0</v>
          </cell>
          <cell r="E2384" t="str">
            <v>Master's degree</v>
          </cell>
          <cell r="F2384" t="str">
            <v>BA+</v>
          </cell>
          <cell r="G2384">
            <v>105495</v>
          </cell>
          <cell r="H2384">
            <v>5</v>
          </cell>
          <cell r="I2384">
            <v>1981</v>
          </cell>
          <cell r="J2384">
            <v>214</v>
          </cell>
          <cell r="K2384">
            <v>221</v>
          </cell>
          <cell r="L2384">
            <v>646</v>
          </cell>
          <cell r="M2384">
            <v>360</v>
          </cell>
          <cell r="N2384">
            <v>0</v>
          </cell>
          <cell r="O2384">
            <v>21</v>
          </cell>
          <cell r="P2384" t="str">
            <v>Not Licensed</v>
          </cell>
          <cell r="Q2384">
            <v>0</v>
          </cell>
          <cell r="R2384">
            <v>0</v>
          </cell>
        </row>
        <row r="2385">
          <cell r="B2385" t="str">
            <v>152091</v>
          </cell>
          <cell r="C2385" t="str">
            <v>Mathematical Technicians</v>
          </cell>
          <cell r="D2385">
            <v>0</v>
          </cell>
          <cell r="E2385">
            <v>0</v>
          </cell>
          <cell r="F2385">
            <v>0</v>
          </cell>
          <cell r="G2385">
            <v>0</v>
          </cell>
          <cell r="H2385">
            <v>0</v>
          </cell>
          <cell r="I2385">
            <v>0</v>
          </cell>
          <cell r="J2385">
            <v>0</v>
          </cell>
          <cell r="K2385">
            <v>0</v>
          </cell>
          <cell r="L2385">
            <v>0</v>
          </cell>
          <cell r="M2385">
            <v>0</v>
          </cell>
          <cell r="N2385">
            <v>0</v>
          </cell>
          <cell r="O2385">
            <v>0</v>
          </cell>
          <cell r="P2385" t="str">
            <v>Not Licensed</v>
          </cell>
          <cell r="Q2385">
            <v>0</v>
          </cell>
          <cell r="R2385">
            <v>0</v>
          </cell>
        </row>
        <row r="2386">
          <cell r="B2386" t="str">
            <v>171011</v>
          </cell>
          <cell r="C2386" t="str">
            <v>Architects, Except Landscape and Naval</v>
          </cell>
          <cell r="D2386">
            <v>0</v>
          </cell>
          <cell r="E2386" t="str">
            <v>Bachelor's degree</v>
          </cell>
          <cell r="F2386" t="str">
            <v>BA+</v>
          </cell>
          <cell r="G2386">
            <v>97623</v>
          </cell>
          <cell r="H2386">
            <v>5</v>
          </cell>
          <cell r="I2386">
            <v>3509</v>
          </cell>
          <cell r="J2386">
            <v>231</v>
          </cell>
          <cell r="K2386">
            <v>309</v>
          </cell>
          <cell r="L2386">
            <v>502</v>
          </cell>
          <cell r="M2386">
            <v>347</v>
          </cell>
          <cell r="N2386">
            <v>0</v>
          </cell>
          <cell r="O2386">
            <v>89</v>
          </cell>
          <cell r="P2386" t="str">
            <v>Licensed</v>
          </cell>
          <cell r="Q2386" t="str">
            <v xml:space="preserve"> 2,844</v>
          </cell>
          <cell r="R2386" t="str">
            <v xml:space="preserve"> 4,265</v>
          </cell>
        </row>
        <row r="2387">
          <cell r="B2387" t="str">
            <v>171012</v>
          </cell>
          <cell r="C2387" t="str">
            <v>Landscape Architects</v>
          </cell>
          <cell r="D2387">
            <v>0</v>
          </cell>
          <cell r="E2387" t="str">
            <v>Bachelor's degree</v>
          </cell>
          <cell r="F2387" t="str">
            <v>BA+</v>
          </cell>
          <cell r="G2387">
            <v>0</v>
          </cell>
          <cell r="H2387">
            <v>0</v>
          </cell>
          <cell r="I2387">
            <v>376</v>
          </cell>
          <cell r="J2387">
            <v>21</v>
          </cell>
          <cell r="K2387">
            <v>30</v>
          </cell>
          <cell r="L2387">
            <v>25</v>
          </cell>
          <cell r="M2387">
            <v>25</v>
          </cell>
          <cell r="N2387">
            <v>0</v>
          </cell>
          <cell r="O2387">
            <v>25</v>
          </cell>
          <cell r="P2387" t="str">
            <v>Licensed</v>
          </cell>
          <cell r="Q2387">
            <v>327</v>
          </cell>
          <cell r="R2387">
            <v>539</v>
          </cell>
        </row>
        <row r="2388">
          <cell r="B2388" t="str">
            <v>171021</v>
          </cell>
          <cell r="C2388" t="str">
            <v>Cartographers and Photogrammetrists</v>
          </cell>
          <cell r="D2388">
            <v>0</v>
          </cell>
          <cell r="E2388" t="str">
            <v>Bachelor's degree</v>
          </cell>
          <cell r="F2388" t="str">
            <v>BA+</v>
          </cell>
          <cell r="G2388">
            <v>73821</v>
          </cell>
          <cell r="H2388">
            <v>0</v>
          </cell>
          <cell r="I2388">
            <v>0</v>
          </cell>
          <cell r="J2388">
            <v>0</v>
          </cell>
          <cell r="K2388">
            <v>0</v>
          </cell>
          <cell r="L2388">
            <v>0</v>
          </cell>
          <cell r="M2388">
            <v>0</v>
          </cell>
          <cell r="N2388">
            <v>0</v>
          </cell>
          <cell r="O2388">
            <v>1</v>
          </cell>
          <cell r="P2388" t="str">
            <v>Not Licensed</v>
          </cell>
          <cell r="Q2388">
            <v>0</v>
          </cell>
          <cell r="R2388">
            <v>0</v>
          </cell>
        </row>
        <row r="2389">
          <cell r="B2389" t="str">
            <v>171022</v>
          </cell>
          <cell r="C2389" t="str">
            <v>Surveyors</v>
          </cell>
          <cell r="D2389">
            <v>0</v>
          </cell>
          <cell r="E2389" t="str">
            <v>Bachelor's degree</v>
          </cell>
          <cell r="F2389" t="str">
            <v>BA+</v>
          </cell>
          <cell r="G2389">
            <v>0</v>
          </cell>
          <cell r="H2389">
            <v>0</v>
          </cell>
          <cell r="I2389">
            <v>0</v>
          </cell>
          <cell r="J2389">
            <v>0</v>
          </cell>
          <cell r="K2389">
            <v>0</v>
          </cell>
          <cell r="L2389">
            <v>78</v>
          </cell>
          <cell r="M2389">
            <v>78</v>
          </cell>
          <cell r="N2389">
            <v>0</v>
          </cell>
          <cell r="O2389">
            <v>10</v>
          </cell>
          <cell r="P2389" t="str">
            <v>Licensed</v>
          </cell>
          <cell r="Q2389">
            <v>193</v>
          </cell>
          <cell r="R2389">
            <v>866</v>
          </cell>
        </row>
        <row r="2390">
          <cell r="B2390" t="str">
            <v>172011</v>
          </cell>
          <cell r="C2390" t="str">
            <v>Aerospace Engineers</v>
          </cell>
          <cell r="D2390">
            <v>0</v>
          </cell>
          <cell r="E2390" t="str">
            <v>Bachelor's degree</v>
          </cell>
          <cell r="F2390" t="str">
            <v>BA+</v>
          </cell>
          <cell r="G2390">
            <v>121102</v>
          </cell>
          <cell r="H2390">
            <v>3</v>
          </cell>
          <cell r="I2390">
            <v>350</v>
          </cell>
          <cell r="J2390">
            <v>23</v>
          </cell>
          <cell r="K2390">
            <v>25</v>
          </cell>
          <cell r="L2390">
            <v>22</v>
          </cell>
          <cell r="M2390">
            <v>23</v>
          </cell>
          <cell r="N2390">
            <v>0</v>
          </cell>
          <cell r="O2390">
            <v>1</v>
          </cell>
          <cell r="P2390" t="str">
            <v>Not Licensed</v>
          </cell>
          <cell r="Q2390">
            <v>0</v>
          </cell>
          <cell r="R2390">
            <v>0</v>
          </cell>
        </row>
        <row r="2391">
          <cell r="B2391" t="str">
            <v>172021</v>
          </cell>
          <cell r="C2391" t="str">
            <v>Agricultural Engineers</v>
          </cell>
          <cell r="D2391">
            <v>0</v>
          </cell>
          <cell r="E2391">
            <v>0</v>
          </cell>
          <cell r="F2391">
            <v>0</v>
          </cell>
          <cell r="G2391">
            <v>0</v>
          </cell>
          <cell r="H2391">
            <v>0</v>
          </cell>
          <cell r="I2391">
            <v>0</v>
          </cell>
          <cell r="J2391">
            <v>0</v>
          </cell>
          <cell r="K2391">
            <v>0</v>
          </cell>
          <cell r="L2391">
            <v>0</v>
          </cell>
          <cell r="M2391">
            <v>0</v>
          </cell>
          <cell r="N2391">
            <v>0</v>
          </cell>
          <cell r="O2391">
            <v>1</v>
          </cell>
          <cell r="P2391" t="str">
            <v>Not Licensed</v>
          </cell>
          <cell r="Q2391">
            <v>0</v>
          </cell>
          <cell r="R2391">
            <v>0</v>
          </cell>
        </row>
        <row r="2392">
          <cell r="B2392" t="str">
            <v>172031</v>
          </cell>
          <cell r="C2392" t="str">
            <v>Biomedical Engineers</v>
          </cell>
          <cell r="D2392">
            <v>0</v>
          </cell>
          <cell r="E2392" t="str">
            <v>Bachelor's degree</v>
          </cell>
          <cell r="F2392" t="str">
            <v>BA+</v>
          </cell>
          <cell r="G2392">
            <v>94317</v>
          </cell>
          <cell r="H2392">
            <v>4</v>
          </cell>
          <cell r="I2392">
            <v>1976</v>
          </cell>
          <cell r="J2392">
            <v>146</v>
          </cell>
          <cell r="K2392">
            <v>168</v>
          </cell>
          <cell r="L2392">
            <v>76</v>
          </cell>
          <cell r="M2392">
            <v>130</v>
          </cell>
          <cell r="N2392">
            <v>0</v>
          </cell>
          <cell r="O2392">
            <v>29</v>
          </cell>
          <cell r="P2392" t="str">
            <v>Not Licensed</v>
          </cell>
          <cell r="Q2392">
            <v>0</v>
          </cell>
          <cell r="R2392">
            <v>0</v>
          </cell>
        </row>
        <row r="2393">
          <cell r="B2393" t="str">
            <v>172041</v>
          </cell>
          <cell r="C2393" t="str">
            <v>Chemical Engineers</v>
          </cell>
          <cell r="D2393">
            <v>0</v>
          </cell>
          <cell r="E2393" t="str">
            <v>Bachelor's degree</v>
          </cell>
          <cell r="F2393" t="str">
            <v>BA+</v>
          </cell>
          <cell r="G2393">
            <v>0</v>
          </cell>
          <cell r="H2393">
            <v>0</v>
          </cell>
          <cell r="I2393">
            <v>257</v>
          </cell>
          <cell r="J2393">
            <v>21</v>
          </cell>
          <cell r="K2393">
            <v>20</v>
          </cell>
          <cell r="L2393">
            <v>183</v>
          </cell>
          <cell r="M2393">
            <v>75</v>
          </cell>
          <cell r="N2393">
            <v>0</v>
          </cell>
          <cell r="O2393">
            <v>25</v>
          </cell>
          <cell r="P2393" t="str">
            <v>Not Licensed</v>
          </cell>
          <cell r="Q2393">
            <v>0</v>
          </cell>
          <cell r="R2393">
            <v>0</v>
          </cell>
        </row>
        <row r="2394">
          <cell r="B2394" t="str">
            <v>172051</v>
          </cell>
          <cell r="C2394" t="str">
            <v>Civil Engineers</v>
          </cell>
          <cell r="D2394">
            <v>0</v>
          </cell>
          <cell r="E2394" t="str">
            <v>Bachelor's degree</v>
          </cell>
          <cell r="F2394" t="str">
            <v>BA+</v>
          </cell>
          <cell r="G2394">
            <v>92715</v>
          </cell>
          <cell r="H2394">
            <v>5</v>
          </cell>
          <cell r="I2394">
            <v>4409</v>
          </cell>
          <cell r="J2394">
            <v>347</v>
          </cell>
          <cell r="K2394">
            <v>396</v>
          </cell>
          <cell r="L2394">
            <v>1220</v>
          </cell>
          <cell r="M2394">
            <v>654</v>
          </cell>
          <cell r="N2394">
            <v>0</v>
          </cell>
          <cell r="O2394">
            <v>37</v>
          </cell>
          <cell r="P2394" t="str">
            <v>Not Licensed</v>
          </cell>
          <cell r="Q2394">
            <v>0</v>
          </cell>
          <cell r="R2394">
            <v>0</v>
          </cell>
        </row>
        <row r="2395">
          <cell r="B2395" t="str">
            <v>172061</v>
          </cell>
          <cell r="C2395" t="str">
            <v>Computer Hardware Engineers</v>
          </cell>
          <cell r="D2395">
            <v>0</v>
          </cell>
          <cell r="E2395" t="str">
            <v>Bachelor's degree</v>
          </cell>
          <cell r="F2395" t="str">
            <v>BA+</v>
          </cell>
          <cell r="G2395">
            <v>123890</v>
          </cell>
          <cell r="H2395">
            <v>4</v>
          </cell>
          <cell r="I2395">
            <v>1785</v>
          </cell>
          <cell r="J2395">
            <v>116</v>
          </cell>
          <cell r="K2395">
            <v>120</v>
          </cell>
          <cell r="L2395">
            <v>80</v>
          </cell>
          <cell r="M2395">
            <v>105</v>
          </cell>
          <cell r="N2395">
            <v>0</v>
          </cell>
          <cell r="O2395">
            <v>45</v>
          </cell>
          <cell r="P2395" t="str">
            <v>Not Licensed</v>
          </cell>
          <cell r="Q2395">
            <v>0</v>
          </cell>
          <cell r="R2395">
            <v>0</v>
          </cell>
        </row>
        <row r="2396">
          <cell r="B2396" t="str">
            <v>172071</v>
          </cell>
          <cell r="C2396" t="str">
            <v>Electrical Engineers</v>
          </cell>
          <cell r="D2396">
            <v>0</v>
          </cell>
          <cell r="E2396" t="str">
            <v>Bachelor's degree</v>
          </cell>
          <cell r="F2396" t="str">
            <v>BA+</v>
          </cell>
          <cell r="G2396">
            <v>117216</v>
          </cell>
          <cell r="H2396">
            <v>5</v>
          </cell>
          <cell r="I2396">
            <v>4480</v>
          </cell>
          <cell r="J2396">
            <v>319</v>
          </cell>
          <cell r="K2396">
            <v>339</v>
          </cell>
          <cell r="L2396">
            <v>660</v>
          </cell>
          <cell r="M2396">
            <v>439</v>
          </cell>
          <cell r="N2396">
            <v>0</v>
          </cell>
          <cell r="O2396">
            <v>76</v>
          </cell>
          <cell r="P2396" t="str">
            <v>Not Licensed</v>
          </cell>
          <cell r="Q2396">
            <v>0</v>
          </cell>
          <cell r="R2396">
            <v>0</v>
          </cell>
        </row>
        <row r="2397">
          <cell r="B2397" t="str">
            <v>172072</v>
          </cell>
          <cell r="C2397" t="str">
            <v>Electronics Engineers, Except Computer</v>
          </cell>
          <cell r="D2397">
            <v>0</v>
          </cell>
          <cell r="E2397" t="str">
            <v>Bachelor's degree</v>
          </cell>
          <cell r="F2397" t="str">
            <v>BA+</v>
          </cell>
          <cell r="G2397">
            <v>118904</v>
          </cell>
          <cell r="H2397">
            <v>5</v>
          </cell>
          <cell r="I2397">
            <v>2452</v>
          </cell>
          <cell r="J2397">
            <v>177</v>
          </cell>
          <cell r="K2397">
            <v>191</v>
          </cell>
          <cell r="L2397">
            <v>201</v>
          </cell>
          <cell r="M2397">
            <v>190</v>
          </cell>
          <cell r="N2397">
            <v>0</v>
          </cell>
          <cell r="O2397">
            <v>29</v>
          </cell>
          <cell r="P2397" t="str">
            <v>Not Licensed</v>
          </cell>
          <cell r="Q2397">
            <v>0</v>
          </cell>
          <cell r="R2397">
            <v>0</v>
          </cell>
        </row>
        <row r="2398">
          <cell r="B2398" t="str">
            <v>172081</v>
          </cell>
          <cell r="C2398" t="str">
            <v>Environmental Engineers</v>
          </cell>
          <cell r="D2398">
            <v>0</v>
          </cell>
          <cell r="E2398" t="str">
            <v>Bachelor's degree</v>
          </cell>
          <cell r="F2398" t="str">
            <v>BA+</v>
          </cell>
          <cell r="G2398">
            <v>88252</v>
          </cell>
          <cell r="H2398">
            <v>4</v>
          </cell>
          <cell r="I2398">
            <v>1504</v>
          </cell>
          <cell r="J2398">
            <v>108</v>
          </cell>
          <cell r="K2398">
            <v>116</v>
          </cell>
          <cell r="L2398">
            <v>171</v>
          </cell>
          <cell r="M2398">
            <v>132</v>
          </cell>
          <cell r="N2398">
            <v>0</v>
          </cell>
          <cell r="O2398">
            <v>15</v>
          </cell>
          <cell r="P2398" t="str">
            <v>Not Licensed</v>
          </cell>
          <cell r="Q2398">
            <v>0</v>
          </cell>
          <cell r="R2398">
            <v>0</v>
          </cell>
        </row>
        <row r="2399">
          <cell r="B2399" t="str">
            <v>172111</v>
          </cell>
          <cell r="C2399" t="str">
            <v>Health and Safety Engineers, Except Mining Safety Engineers and Inspectors</v>
          </cell>
          <cell r="D2399">
            <v>0</v>
          </cell>
          <cell r="E2399" t="str">
            <v>Bachelor's degree</v>
          </cell>
          <cell r="F2399" t="str">
            <v>BA+</v>
          </cell>
          <cell r="G2399">
            <v>96726</v>
          </cell>
          <cell r="H2399">
            <v>3</v>
          </cell>
          <cell r="I2399">
            <v>479</v>
          </cell>
          <cell r="J2399">
            <v>27</v>
          </cell>
          <cell r="K2399">
            <v>38</v>
          </cell>
          <cell r="L2399">
            <v>110</v>
          </cell>
          <cell r="M2399">
            <v>58</v>
          </cell>
          <cell r="N2399">
            <v>0</v>
          </cell>
          <cell r="O2399">
            <v>16</v>
          </cell>
          <cell r="P2399" t="str">
            <v>Not Licensed</v>
          </cell>
          <cell r="Q2399">
            <v>0</v>
          </cell>
          <cell r="R2399">
            <v>0</v>
          </cell>
        </row>
        <row r="2400">
          <cell r="B2400" t="str">
            <v>172112</v>
          </cell>
          <cell r="C2400" t="str">
            <v>Industrial Engineers</v>
          </cell>
          <cell r="D2400">
            <v>0</v>
          </cell>
          <cell r="E2400" t="str">
            <v>Bachelor's degree</v>
          </cell>
          <cell r="F2400" t="str">
            <v>BA+</v>
          </cell>
          <cell r="G2400">
            <v>99814</v>
          </cell>
          <cell r="H2400">
            <v>5</v>
          </cell>
          <cell r="I2400">
            <v>5098</v>
          </cell>
          <cell r="J2400">
            <v>383</v>
          </cell>
          <cell r="K2400">
            <v>401</v>
          </cell>
          <cell r="L2400">
            <v>242</v>
          </cell>
          <cell r="M2400">
            <v>342</v>
          </cell>
          <cell r="N2400">
            <v>0</v>
          </cell>
          <cell r="O2400">
            <v>43</v>
          </cell>
          <cell r="P2400" t="str">
            <v>Not Licensed</v>
          </cell>
          <cell r="Q2400">
            <v>0</v>
          </cell>
          <cell r="R2400">
            <v>0</v>
          </cell>
        </row>
        <row r="2401">
          <cell r="B2401" t="str">
            <v>172121</v>
          </cell>
          <cell r="C2401" t="str">
            <v>Marine Engineers and Naval Architects</v>
          </cell>
          <cell r="D2401">
            <v>0</v>
          </cell>
          <cell r="E2401" t="str">
            <v>Bachelor's degree</v>
          </cell>
          <cell r="F2401" t="str">
            <v>BA+</v>
          </cell>
          <cell r="G2401">
            <v>104582</v>
          </cell>
          <cell r="H2401">
            <v>0</v>
          </cell>
          <cell r="I2401">
            <v>0</v>
          </cell>
          <cell r="J2401">
            <v>0</v>
          </cell>
          <cell r="K2401">
            <v>0</v>
          </cell>
          <cell r="L2401">
            <v>0</v>
          </cell>
          <cell r="M2401">
            <v>0</v>
          </cell>
          <cell r="N2401">
            <v>0</v>
          </cell>
          <cell r="O2401">
            <v>3</v>
          </cell>
          <cell r="P2401" t="str">
            <v>Not Licensed</v>
          </cell>
          <cell r="Q2401">
            <v>0</v>
          </cell>
          <cell r="R2401">
            <v>0</v>
          </cell>
        </row>
        <row r="2402">
          <cell r="B2402" t="str">
            <v>172131</v>
          </cell>
          <cell r="C2402" t="str">
            <v>Materials Engineers</v>
          </cell>
          <cell r="D2402">
            <v>0</v>
          </cell>
          <cell r="E2402" t="str">
            <v>Bachelor's degree</v>
          </cell>
          <cell r="F2402" t="str">
            <v>BA+</v>
          </cell>
          <cell r="G2402">
            <v>0</v>
          </cell>
          <cell r="H2402">
            <v>0</v>
          </cell>
          <cell r="I2402">
            <v>228</v>
          </cell>
          <cell r="J2402">
            <v>17</v>
          </cell>
          <cell r="K2402">
            <v>17</v>
          </cell>
          <cell r="L2402">
            <v>26</v>
          </cell>
          <cell r="M2402">
            <v>20</v>
          </cell>
          <cell r="N2402">
            <v>0</v>
          </cell>
          <cell r="O2402">
            <v>7</v>
          </cell>
          <cell r="P2402" t="str">
            <v>Not Licensed</v>
          </cell>
          <cell r="Q2402">
            <v>0</v>
          </cell>
          <cell r="R2402">
            <v>0</v>
          </cell>
        </row>
        <row r="2403">
          <cell r="B2403" t="str">
            <v>172141</v>
          </cell>
          <cell r="C2403" t="str">
            <v>Mechanical Engineers</v>
          </cell>
          <cell r="D2403">
            <v>0</v>
          </cell>
          <cell r="E2403" t="str">
            <v>Bachelor's degree</v>
          </cell>
          <cell r="F2403" t="str">
            <v>BA+</v>
          </cell>
          <cell r="G2403">
            <v>96406</v>
          </cell>
          <cell r="H2403">
            <v>5</v>
          </cell>
          <cell r="I2403">
            <v>5588</v>
          </cell>
          <cell r="J2403">
            <v>385</v>
          </cell>
          <cell r="K2403">
            <v>423</v>
          </cell>
          <cell r="L2403">
            <v>682</v>
          </cell>
          <cell r="M2403">
            <v>497</v>
          </cell>
          <cell r="N2403">
            <v>0</v>
          </cell>
          <cell r="O2403">
            <v>140</v>
          </cell>
          <cell r="P2403" t="str">
            <v>Not Licensed</v>
          </cell>
          <cell r="Q2403">
            <v>0</v>
          </cell>
          <cell r="R2403">
            <v>0</v>
          </cell>
        </row>
        <row r="2404">
          <cell r="B2404" t="str">
            <v>172151</v>
          </cell>
          <cell r="C2404" t="str">
            <v>Mining and Geological Engineers, Including Mining Safety Engineers</v>
          </cell>
          <cell r="D2404">
            <v>0</v>
          </cell>
          <cell r="E2404" t="str">
            <v>Bachelor's degree</v>
          </cell>
          <cell r="F2404" t="str">
            <v>BA+</v>
          </cell>
          <cell r="G2404">
            <v>0</v>
          </cell>
          <cell r="H2404">
            <v>0</v>
          </cell>
          <cell r="I2404">
            <v>0</v>
          </cell>
          <cell r="J2404">
            <v>0</v>
          </cell>
          <cell r="K2404">
            <v>0</v>
          </cell>
          <cell r="L2404">
            <v>0</v>
          </cell>
          <cell r="M2404">
            <v>0</v>
          </cell>
          <cell r="N2404">
            <v>0</v>
          </cell>
          <cell r="O2404">
            <v>1</v>
          </cell>
          <cell r="P2404" t="str">
            <v>Not Licensed</v>
          </cell>
          <cell r="Q2404">
            <v>0</v>
          </cell>
          <cell r="R2404">
            <v>0</v>
          </cell>
        </row>
        <row r="2405">
          <cell r="B2405" t="str">
            <v>172161</v>
          </cell>
          <cell r="C2405" t="str">
            <v>Nuclear Engineers</v>
          </cell>
          <cell r="D2405">
            <v>0</v>
          </cell>
          <cell r="E2405">
            <v>0</v>
          </cell>
          <cell r="F2405">
            <v>0</v>
          </cell>
          <cell r="G2405">
            <v>0</v>
          </cell>
          <cell r="H2405">
            <v>0</v>
          </cell>
          <cell r="I2405">
            <v>0</v>
          </cell>
          <cell r="J2405">
            <v>0</v>
          </cell>
          <cell r="K2405">
            <v>0</v>
          </cell>
          <cell r="L2405">
            <v>23</v>
          </cell>
          <cell r="M2405">
            <v>23</v>
          </cell>
          <cell r="N2405">
            <v>0</v>
          </cell>
          <cell r="O2405">
            <v>1</v>
          </cell>
          <cell r="P2405" t="str">
            <v>Not Licensed</v>
          </cell>
          <cell r="Q2405">
            <v>0</v>
          </cell>
          <cell r="R2405">
            <v>0</v>
          </cell>
        </row>
        <row r="2406">
          <cell r="B2406" t="str">
            <v>172171</v>
          </cell>
          <cell r="C2406" t="str">
            <v>Petroleum Engineers</v>
          </cell>
          <cell r="D2406">
            <v>0</v>
          </cell>
          <cell r="E2406">
            <v>0</v>
          </cell>
          <cell r="F2406">
            <v>0</v>
          </cell>
          <cell r="G2406">
            <v>0</v>
          </cell>
          <cell r="H2406">
            <v>0</v>
          </cell>
          <cell r="I2406">
            <v>0</v>
          </cell>
          <cell r="J2406">
            <v>0</v>
          </cell>
          <cell r="K2406">
            <v>0</v>
          </cell>
          <cell r="L2406">
            <v>0</v>
          </cell>
          <cell r="M2406">
            <v>0</v>
          </cell>
          <cell r="N2406">
            <v>0</v>
          </cell>
          <cell r="O2406">
            <v>0</v>
          </cell>
          <cell r="P2406" t="str">
            <v>Not Licensed</v>
          </cell>
          <cell r="Q2406">
            <v>0</v>
          </cell>
          <cell r="R2406">
            <v>0</v>
          </cell>
        </row>
        <row r="2407">
          <cell r="B2407" t="str">
            <v>173011</v>
          </cell>
          <cell r="C2407" t="str">
            <v>Architectural and Civil Drafters</v>
          </cell>
          <cell r="D2407">
            <v>0</v>
          </cell>
          <cell r="E2407" t="str">
            <v>Associate's degree</v>
          </cell>
          <cell r="F2407" t="str">
            <v>Sub-BA</v>
          </cell>
          <cell r="G2407">
            <v>0</v>
          </cell>
          <cell r="H2407">
            <v>0</v>
          </cell>
          <cell r="I2407">
            <v>1434</v>
          </cell>
          <cell r="J2407">
            <v>120</v>
          </cell>
          <cell r="K2407">
            <v>149</v>
          </cell>
          <cell r="L2407">
            <v>35</v>
          </cell>
          <cell r="M2407">
            <v>101</v>
          </cell>
          <cell r="N2407">
            <v>198</v>
          </cell>
          <cell r="O2407">
            <v>26</v>
          </cell>
          <cell r="P2407" t="str">
            <v>Not Licensed</v>
          </cell>
          <cell r="Q2407">
            <v>0</v>
          </cell>
          <cell r="R2407">
            <v>0</v>
          </cell>
        </row>
        <row r="2408">
          <cell r="B2408" t="str">
            <v>173012</v>
          </cell>
          <cell r="C2408" t="str">
            <v>Electrical and Electronics Drafters</v>
          </cell>
          <cell r="D2408">
            <v>0</v>
          </cell>
          <cell r="E2408" t="str">
            <v>Associate's degree</v>
          </cell>
          <cell r="F2408" t="str">
            <v>Sub-BA</v>
          </cell>
          <cell r="G2408">
            <v>0</v>
          </cell>
          <cell r="H2408">
            <v>0</v>
          </cell>
          <cell r="I2408">
            <v>350</v>
          </cell>
          <cell r="J2408">
            <v>29</v>
          </cell>
          <cell r="K2408">
            <v>31</v>
          </cell>
          <cell r="L2408">
            <v>50</v>
          </cell>
          <cell r="M2408">
            <v>37</v>
          </cell>
          <cell r="N2408">
            <v>0</v>
          </cell>
          <cell r="O2408">
            <v>6</v>
          </cell>
          <cell r="P2408" t="str">
            <v>Not Licensed</v>
          </cell>
          <cell r="Q2408">
            <v>0</v>
          </cell>
          <cell r="R2408">
            <v>0</v>
          </cell>
        </row>
        <row r="2409">
          <cell r="B2409" t="str">
            <v>173013</v>
          </cell>
          <cell r="C2409" t="str">
            <v>Mechanical Drafters</v>
          </cell>
          <cell r="D2409">
            <v>0</v>
          </cell>
          <cell r="E2409" t="str">
            <v>Associate's degree</v>
          </cell>
          <cell r="F2409" t="str">
            <v>Sub-BA</v>
          </cell>
          <cell r="G2409">
            <v>57141</v>
          </cell>
          <cell r="H2409">
            <v>3</v>
          </cell>
          <cell r="I2409">
            <v>858</v>
          </cell>
          <cell r="J2409">
            <v>76</v>
          </cell>
          <cell r="K2409">
            <v>88</v>
          </cell>
          <cell r="L2409">
            <v>112</v>
          </cell>
          <cell r="M2409">
            <v>92</v>
          </cell>
          <cell r="N2409">
            <v>0</v>
          </cell>
          <cell r="O2409">
            <v>16</v>
          </cell>
          <cell r="P2409" t="str">
            <v>Not Licensed</v>
          </cell>
          <cell r="Q2409">
            <v>0</v>
          </cell>
          <cell r="R2409">
            <v>0</v>
          </cell>
        </row>
        <row r="2410">
          <cell r="B2410" t="str">
            <v>173021</v>
          </cell>
          <cell r="C2410" t="str">
            <v>Aerospace Engineering and Operations Technicians</v>
          </cell>
          <cell r="D2410">
            <v>0</v>
          </cell>
          <cell r="E2410">
            <v>0</v>
          </cell>
          <cell r="F2410">
            <v>0</v>
          </cell>
          <cell r="G2410">
            <v>0</v>
          </cell>
          <cell r="H2410">
            <v>0</v>
          </cell>
          <cell r="I2410">
            <v>0</v>
          </cell>
          <cell r="J2410">
            <v>0</v>
          </cell>
          <cell r="K2410">
            <v>0</v>
          </cell>
          <cell r="L2410">
            <v>0</v>
          </cell>
          <cell r="M2410">
            <v>0</v>
          </cell>
          <cell r="N2410">
            <v>0</v>
          </cell>
          <cell r="O2410">
            <v>0</v>
          </cell>
          <cell r="P2410" t="str">
            <v>Not Licensed</v>
          </cell>
          <cell r="Q2410">
            <v>0</v>
          </cell>
          <cell r="R2410">
            <v>0</v>
          </cell>
        </row>
        <row r="2411">
          <cell r="B2411" t="str">
            <v>173022</v>
          </cell>
          <cell r="C2411" t="str">
            <v>Civil Engineering Technicians</v>
          </cell>
          <cell r="D2411">
            <v>0</v>
          </cell>
          <cell r="E2411" t="str">
            <v>Associate's degree</v>
          </cell>
          <cell r="F2411" t="str">
            <v>Sub-BA</v>
          </cell>
          <cell r="G2411">
            <v>56585</v>
          </cell>
          <cell r="H2411">
            <v>0</v>
          </cell>
          <cell r="I2411">
            <v>0</v>
          </cell>
          <cell r="J2411">
            <v>0</v>
          </cell>
          <cell r="K2411">
            <v>0</v>
          </cell>
          <cell r="L2411">
            <v>59</v>
          </cell>
          <cell r="M2411">
            <v>59</v>
          </cell>
          <cell r="N2411">
            <v>0</v>
          </cell>
          <cell r="O2411">
            <v>5</v>
          </cell>
          <cell r="P2411" t="str">
            <v>Not Licensed</v>
          </cell>
          <cell r="Q2411">
            <v>0</v>
          </cell>
          <cell r="R2411">
            <v>0</v>
          </cell>
        </row>
        <row r="2412">
          <cell r="B2412" t="str">
            <v>173023</v>
          </cell>
          <cell r="C2412" t="str">
            <v>Electrical and Electronics Engineering Technicians</v>
          </cell>
          <cell r="D2412">
            <v>0</v>
          </cell>
          <cell r="E2412" t="str">
            <v>Associate's degree</v>
          </cell>
          <cell r="F2412" t="str">
            <v>Sub-BA</v>
          </cell>
          <cell r="G2412">
            <v>68779</v>
          </cell>
          <cell r="H2412">
            <v>3</v>
          </cell>
          <cell r="I2412">
            <v>1942</v>
          </cell>
          <cell r="J2412">
            <v>161</v>
          </cell>
          <cell r="K2412">
            <v>164</v>
          </cell>
          <cell r="L2412">
            <v>177</v>
          </cell>
          <cell r="M2412">
            <v>167</v>
          </cell>
          <cell r="N2412">
            <v>93</v>
          </cell>
          <cell r="O2412">
            <v>56</v>
          </cell>
          <cell r="P2412" t="str">
            <v>Not Licensed</v>
          </cell>
          <cell r="Q2412">
            <v>0</v>
          </cell>
          <cell r="R2412">
            <v>0</v>
          </cell>
        </row>
        <row r="2413">
          <cell r="B2413" t="str">
            <v>173024</v>
          </cell>
          <cell r="C2413" t="str">
            <v>Electro-Mechanical Technicians</v>
          </cell>
          <cell r="D2413">
            <v>0</v>
          </cell>
          <cell r="E2413" t="str">
            <v>Associate's degree</v>
          </cell>
          <cell r="F2413" t="str">
            <v>Sub-BA</v>
          </cell>
          <cell r="G2413">
            <v>0</v>
          </cell>
          <cell r="H2413">
            <v>0</v>
          </cell>
          <cell r="I2413">
            <v>223</v>
          </cell>
          <cell r="J2413">
            <v>17</v>
          </cell>
          <cell r="K2413">
            <v>17</v>
          </cell>
          <cell r="L2413">
            <v>151</v>
          </cell>
          <cell r="M2413">
            <v>62</v>
          </cell>
          <cell r="N2413">
            <v>104</v>
          </cell>
          <cell r="O2413">
            <v>17</v>
          </cell>
          <cell r="P2413" t="str">
            <v>Not Licensed</v>
          </cell>
          <cell r="Q2413">
            <v>0</v>
          </cell>
          <cell r="R2413">
            <v>0</v>
          </cell>
        </row>
        <row r="2414">
          <cell r="B2414" t="str">
            <v>173025</v>
          </cell>
          <cell r="C2414" t="str">
            <v>Environmental Engineering Technicians</v>
          </cell>
          <cell r="D2414">
            <v>0</v>
          </cell>
          <cell r="E2414" t="str">
            <v>Associate's degree</v>
          </cell>
          <cell r="F2414" t="str">
            <v>Sub-BA</v>
          </cell>
          <cell r="G2414">
            <v>0</v>
          </cell>
          <cell r="H2414">
            <v>0</v>
          </cell>
          <cell r="I2414">
            <v>150</v>
          </cell>
          <cell r="J2414">
            <v>14</v>
          </cell>
          <cell r="K2414">
            <v>14</v>
          </cell>
          <cell r="L2414">
            <v>0</v>
          </cell>
          <cell r="M2414">
            <v>14</v>
          </cell>
          <cell r="N2414">
            <v>128</v>
          </cell>
          <cell r="O2414">
            <v>3</v>
          </cell>
          <cell r="P2414" t="str">
            <v>Not Licensed</v>
          </cell>
          <cell r="Q2414">
            <v>0</v>
          </cell>
          <cell r="R2414">
            <v>0</v>
          </cell>
        </row>
        <row r="2415">
          <cell r="B2415" t="str">
            <v>173026</v>
          </cell>
          <cell r="C2415" t="str">
            <v>Industrial Engineering Technicians</v>
          </cell>
          <cell r="D2415">
            <v>0</v>
          </cell>
          <cell r="E2415" t="str">
            <v>Associate's degree</v>
          </cell>
          <cell r="F2415" t="str">
            <v>Sub-BA</v>
          </cell>
          <cell r="G2415">
            <v>56046</v>
          </cell>
          <cell r="H2415">
            <v>3</v>
          </cell>
          <cell r="I2415">
            <v>959</v>
          </cell>
          <cell r="J2415">
            <v>86</v>
          </cell>
          <cell r="K2415">
            <v>89</v>
          </cell>
          <cell r="L2415">
            <v>303</v>
          </cell>
          <cell r="M2415">
            <v>159</v>
          </cell>
          <cell r="N2415">
            <v>0</v>
          </cell>
          <cell r="O2415">
            <v>23</v>
          </cell>
          <cell r="P2415" t="str">
            <v>Not Licensed</v>
          </cell>
          <cell r="Q2415">
            <v>0</v>
          </cell>
          <cell r="R2415">
            <v>0</v>
          </cell>
        </row>
        <row r="2416">
          <cell r="B2416" t="str">
            <v>173027</v>
          </cell>
          <cell r="C2416" t="str">
            <v>Mechanical Engineering Technicians</v>
          </cell>
          <cell r="D2416">
            <v>0</v>
          </cell>
          <cell r="E2416" t="str">
            <v>Associate's degree</v>
          </cell>
          <cell r="F2416" t="str">
            <v>Sub-BA</v>
          </cell>
          <cell r="G2416">
            <v>59769</v>
          </cell>
          <cell r="H2416">
            <v>2</v>
          </cell>
          <cell r="I2416">
            <v>291</v>
          </cell>
          <cell r="J2416">
            <v>25</v>
          </cell>
          <cell r="K2416">
            <v>26</v>
          </cell>
          <cell r="L2416">
            <v>75</v>
          </cell>
          <cell r="M2416">
            <v>42</v>
          </cell>
          <cell r="N2416">
            <v>0</v>
          </cell>
          <cell r="O2416">
            <v>6</v>
          </cell>
          <cell r="P2416" t="str">
            <v>Not Licensed</v>
          </cell>
          <cell r="Q2416">
            <v>0</v>
          </cell>
          <cell r="R2416">
            <v>0</v>
          </cell>
        </row>
        <row r="2417">
          <cell r="B2417" t="str">
            <v>173031</v>
          </cell>
          <cell r="C2417" t="str">
            <v>Surveying and Mapping Technicians</v>
          </cell>
          <cell r="D2417">
            <v>0</v>
          </cell>
          <cell r="E2417" t="str">
            <v>High school diploma or equivalent</v>
          </cell>
          <cell r="F2417" t="str">
            <v>HS and Below</v>
          </cell>
          <cell r="G2417">
            <v>0</v>
          </cell>
          <cell r="H2417">
            <v>0</v>
          </cell>
          <cell r="I2417">
            <v>109</v>
          </cell>
          <cell r="J2417">
            <v>0</v>
          </cell>
          <cell r="K2417">
            <v>15</v>
          </cell>
          <cell r="L2417">
            <v>42</v>
          </cell>
          <cell r="M2417">
            <v>29</v>
          </cell>
          <cell r="N2417">
            <v>0</v>
          </cell>
          <cell r="O2417">
            <v>8</v>
          </cell>
          <cell r="P2417" t="str">
            <v>Not Licensed</v>
          </cell>
          <cell r="Q2417">
            <v>0</v>
          </cell>
          <cell r="R2417">
            <v>0</v>
          </cell>
        </row>
        <row r="2418">
          <cell r="B2418" t="str">
            <v>191011</v>
          </cell>
          <cell r="C2418" t="str">
            <v>Animal Scientists</v>
          </cell>
          <cell r="D2418">
            <v>0</v>
          </cell>
          <cell r="E2418">
            <v>0</v>
          </cell>
          <cell r="F2418">
            <v>0</v>
          </cell>
          <cell r="G2418">
            <v>0</v>
          </cell>
          <cell r="H2418">
            <v>0</v>
          </cell>
          <cell r="I2418">
            <v>0</v>
          </cell>
          <cell r="J2418">
            <v>0</v>
          </cell>
          <cell r="K2418">
            <v>0</v>
          </cell>
          <cell r="L2418">
            <v>0</v>
          </cell>
          <cell r="M2418">
            <v>0</v>
          </cell>
          <cell r="N2418">
            <v>0</v>
          </cell>
          <cell r="O2418">
            <v>0</v>
          </cell>
          <cell r="P2418" t="str">
            <v>Not Licensed</v>
          </cell>
          <cell r="Q2418">
            <v>0</v>
          </cell>
          <cell r="R2418">
            <v>0</v>
          </cell>
        </row>
        <row r="2419">
          <cell r="B2419" t="str">
            <v>191012</v>
          </cell>
          <cell r="C2419" t="str">
            <v>Food Scientists and Technologists</v>
          </cell>
          <cell r="D2419">
            <v>0</v>
          </cell>
          <cell r="E2419" t="str">
            <v>Bachelor's degree</v>
          </cell>
          <cell r="F2419" t="str">
            <v>BA+</v>
          </cell>
          <cell r="G2419">
            <v>0</v>
          </cell>
          <cell r="H2419">
            <v>0</v>
          </cell>
          <cell r="I2419">
            <v>0</v>
          </cell>
          <cell r="J2419">
            <v>0</v>
          </cell>
          <cell r="K2419">
            <v>0</v>
          </cell>
          <cell r="L2419">
            <v>0</v>
          </cell>
          <cell r="M2419">
            <v>0</v>
          </cell>
          <cell r="N2419">
            <v>0</v>
          </cell>
          <cell r="O2419">
            <v>7</v>
          </cell>
          <cell r="P2419" t="str">
            <v>Not Licensed</v>
          </cell>
          <cell r="Q2419">
            <v>0</v>
          </cell>
          <cell r="R2419">
            <v>0</v>
          </cell>
        </row>
        <row r="2420">
          <cell r="B2420" t="str">
            <v>191013</v>
          </cell>
          <cell r="C2420" t="str">
            <v>Soil and Plant Scientists</v>
          </cell>
          <cell r="D2420">
            <v>0</v>
          </cell>
          <cell r="E2420" t="str">
            <v>Bachelor's degree</v>
          </cell>
          <cell r="F2420" t="str">
            <v>BA+</v>
          </cell>
          <cell r="G2420">
            <v>84608</v>
          </cell>
          <cell r="H2420">
            <v>0</v>
          </cell>
          <cell r="I2420">
            <v>0</v>
          </cell>
          <cell r="J2420">
            <v>0</v>
          </cell>
          <cell r="K2420">
            <v>0</v>
          </cell>
          <cell r="L2420">
            <v>0</v>
          </cell>
          <cell r="M2420">
            <v>0</v>
          </cell>
          <cell r="N2420">
            <v>0</v>
          </cell>
          <cell r="O2420">
            <v>5</v>
          </cell>
          <cell r="P2420" t="str">
            <v>Not Licensed</v>
          </cell>
          <cell r="Q2420">
            <v>0</v>
          </cell>
          <cell r="R2420">
            <v>0</v>
          </cell>
        </row>
        <row r="2421">
          <cell r="B2421" t="str">
            <v>191021</v>
          </cell>
          <cell r="C2421" t="str">
            <v>Biochemists and Biophysicists</v>
          </cell>
          <cell r="D2421">
            <v>0</v>
          </cell>
          <cell r="E2421" t="str">
            <v>Doctoral or professional degree</v>
          </cell>
          <cell r="F2421" t="str">
            <v>BA+</v>
          </cell>
          <cell r="G2421">
            <v>106073</v>
          </cell>
          <cell r="H2421">
            <v>5</v>
          </cell>
          <cell r="I2421">
            <v>3487</v>
          </cell>
          <cell r="J2421">
            <v>326</v>
          </cell>
          <cell r="K2421">
            <v>369</v>
          </cell>
          <cell r="L2421">
            <v>69</v>
          </cell>
          <cell r="M2421">
            <v>255</v>
          </cell>
          <cell r="N2421">
            <v>0</v>
          </cell>
          <cell r="O2421">
            <v>41</v>
          </cell>
          <cell r="P2421" t="str">
            <v>Not Licensed</v>
          </cell>
          <cell r="Q2421">
            <v>0</v>
          </cell>
          <cell r="R2421">
            <v>0</v>
          </cell>
        </row>
        <row r="2422">
          <cell r="B2422" t="str">
            <v>191022</v>
          </cell>
          <cell r="C2422" t="str">
            <v>Microbiologists</v>
          </cell>
          <cell r="D2422">
            <v>0</v>
          </cell>
          <cell r="E2422" t="str">
            <v>Bachelor's degree</v>
          </cell>
          <cell r="F2422" t="str">
            <v>BA+</v>
          </cell>
          <cell r="G2422">
            <v>91294</v>
          </cell>
          <cell r="H2422">
            <v>4</v>
          </cell>
          <cell r="I2422">
            <v>808</v>
          </cell>
          <cell r="J2422">
            <v>74</v>
          </cell>
          <cell r="K2422">
            <v>84</v>
          </cell>
          <cell r="L2422">
            <v>57</v>
          </cell>
          <cell r="M2422">
            <v>72</v>
          </cell>
          <cell r="N2422">
            <v>0</v>
          </cell>
          <cell r="O2422">
            <v>5</v>
          </cell>
          <cell r="P2422" t="str">
            <v>Not Licensed</v>
          </cell>
          <cell r="Q2422">
            <v>0</v>
          </cell>
          <cell r="R2422">
            <v>0</v>
          </cell>
        </row>
        <row r="2423">
          <cell r="B2423" t="str">
            <v>191023</v>
          </cell>
          <cell r="C2423" t="str">
            <v>Zoologists and Wildlife Biologists</v>
          </cell>
          <cell r="D2423">
            <v>0</v>
          </cell>
          <cell r="E2423" t="str">
            <v>Bachelor's degree</v>
          </cell>
          <cell r="F2423" t="str">
            <v>BA+</v>
          </cell>
          <cell r="G2423">
            <v>64011</v>
          </cell>
          <cell r="H2423">
            <v>0</v>
          </cell>
          <cell r="I2423">
            <v>0</v>
          </cell>
          <cell r="J2423">
            <v>0</v>
          </cell>
          <cell r="K2423">
            <v>0</v>
          </cell>
          <cell r="L2423">
            <v>0</v>
          </cell>
          <cell r="M2423">
            <v>0</v>
          </cell>
          <cell r="N2423">
            <v>0</v>
          </cell>
          <cell r="O2423">
            <v>3</v>
          </cell>
          <cell r="P2423" t="str">
            <v>Not Licensed</v>
          </cell>
          <cell r="Q2423">
            <v>0</v>
          </cell>
          <cell r="R2423">
            <v>0</v>
          </cell>
        </row>
        <row r="2424">
          <cell r="B2424" t="str">
            <v>191031</v>
          </cell>
          <cell r="C2424" t="str">
            <v>Conservation Scientists</v>
          </cell>
          <cell r="D2424">
            <v>0</v>
          </cell>
          <cell r="E2424" t="str">
            <v>Bachelor's degree</v>
          </cell>
          <cell r="F2424" t="str">
            <v>BA+</v>
          </cell>
          <cell r="G2424">
            <v>0</v>
          </cell>
          <cell r="H2424">
            <v>0</v>
          </cell>
          <cell r="I2424">
            <v>0</v>
          </cell>
          <cell r="J2424">
            <v>0</v>
          </cell>
          <cell r="K2424">
            <v>0</v>
          </cell>
          <cell r="L2424">
            <v>31</v>
          </cell>
          <cell r="M2424">
            <v>31</v>
          </cell>
          <cell r="N2424">
            <v>0</v>
          </cell>
          <cell r="O2424">
            <v>5</v>
          </cell>
          <cell r="P2424" t="str">
            <v>Not Licensed</v>
          </cell>
          <cell r="Q2424">
            <v>0</v>
          </cell>
          <cell r="R2424">
            <v>0</v>
          </cell>
        </row>
        <row r="2425">
          <cell r="B2425" t="str">
            <v>191032</v>
          </cell>
          <cell r="C2425" t="str">
            <v>Foresters</v>
          </cell>
          <cell r="D2425">
            <v>0</v>
          </cell>
          <cell r="E2425" t="str">
            <v>Bachelor's degree</v>
          </cell>
          <cell r="F2425" t="str">
            <v>BA+</v>
          </cell>
          <cell r="G2425">
            <v>0</v>
          </cell>
          <cell r="H2425">
            <v>0</v>
          </cell>
          <cell r="I2425">
            <v>0</v>
          </cell>
          <cell r="J2425">
            <v>0</v>
          </cell>
          <cell r="K2425">
            <v>0</v>
          </cell>
          <cell r="L2425">
            <v>0</v>
          </cell>
          <cell r="M2425">
            <v>0</v>
          </cell>
          <cell r="N2425">
            <v>0</v>
          </cell>
          <cell r="O2425">
            <v>1</v>
          </cell>
          <cell r="P2425" t="str">
            <v>Not Licensed</v>
          </cell>
          <cell r="Q2425">
            <v>0</v>
          </cell>
          <cell r="R2425">
            <v>0</v>
          </cell>
        </row>
        <row r="2426">
          <cell r="B2426" t="str">
            <v>191041</v>
          </cell>
          <cell r="C2426" t="str">
            <v>Epidemiologists</v>
          </cell>
          <cell r="D2426">
            <v>0</v>
          </cell>
          <cell r="E2426" t="str">
            <v>Master's degree</v>
          </cell>
          <cell r="F2426" t="str">
            <v>BA+</v>
          </cell>
          <cell r="G2426">
            <v>96190</v>
          </cell>
          <cell r="H2426">
            <v>3</v>
          </cell>
          <cell r="I2426">
            <v>135</v>
          </cell>
          <cell r="J2426">
            <v>14</v>
          </cell>
          <cell r="K2426">
            <v>12</v>
          </cell>
          <cell r="L2426">
            <v>74</v>
          </cell>
          <cell r="M2426">
            <v>33</v>
          </cell>
          <cell r="N2426">
            <v>0</v>
          </cell>
          <cell r="O2426">
            <v>5</v>
          </cell>
          <cell r="P2426" t="str">
            <v>Not Licensed</v>
          </cell>
          <cell r="Q2426">
            <v>0</v>
          </cell>
          <cell r="R2426">
            <v>0</v>
          </cell>
        </row>
        <row r="2427">
          <cell r="B2427" t="str">
            <v>191042</v>
          </cell>
          <cell r="C2427" t="str">
            <v>Medical Scientists, Except Epidemiologists</v>
          </cell>
          <cell r="D2427">
            <v>0</v>
          </cell>
          <cell r="E2427" t="str">
            <v>Doctoral or professional degree</v>
          </cell>
          <cell r="F2427" t="str">
            <v>BA+</v>
          </cell>
          <cell r="G2427">
            <v>83309</v>
          </cell>
          <cell r="H2427">
            <v>5</v>
          </cell>
          <cell r="I2427">
            <v>10704</v>
          </cell>
          <cell r="J2427">
            <v>1038</v>
          </cell>
          <cell r="K2427">
            <v>1091</v>
          </cell>
          <cell r="L2427">
            <v>1758</v>
          </cell>
          <cell r="M2427">
            <v>1296</v>
          </cell>
          <cell r="N2427">
            <v>0</v>
          </cell>
          <cell r="O2427">
            <v>169</v>
          </cell>
          <cell r="P2427" t="str">
            <v>Not Licensed</v>
          </cell>
          <cell r="Q2427">
            <v>0</v>
          </cell>
          <cell r="R2427">
            <v>0</v>
          </cell>
        </row>
        <row r="2428">
          <cell r="B2428" t="str">
            <v>192011</v>
          </cell>
          <cell r="C2428" t="str">
            <v>Astronomers</v>
          </cell>
          <cell r="D2428">
            <v>0</v>
          </cell>
          <cell r="E2428">
            <v>0</v>
          </cell>
          <cell r="F2428">
            <v>0</v>
          </cell>
          <cell r="G2428">
            <v>0</v>
          </cell>
          <cell r="H2428">
            <v>0</v>
          </cell>
          <cell r="I2428">
            <v>0</v>
          </cell>
          <cell r="J2428">
            <v>0</v>
          </cell>
          <cell r="K2428">
            <v>0</v>
          </cell>
          <cell r="L2428">
            <v>0</v>
          </cell>
          <cell r="M2428">
            <v>0</v>
          </cell>
          <cell r="N2428">
            <v>0</v>
          </cell>
          <cell r="O2428">
            <v>1</v>
          </cell>
          <cell r="P2428" t="str">
            <v>Not Licensed</v>
          </cell>
          <cell r="Q2428">
            <v>0</v>
          </cell>
          <cell r="R2428">
            <v>0</v>
          </cell>
        </row>
        <row r="2429">
          <cell r="B2429" t="str">
            <v>192012</v>
          </cell>
          <cell r="C2429" t="str">
            <v>Physicists</v>
          </cell>
          <cell r="D2429">
            <v>0</v>
          </cell>
          <cell r="E2429" t="str">
            <v>Doctoral or professional degree</v>
          </cell>
          <cell r="F2429" t="str">
            <v>BA+</v>
          </cell>
          <cell r="G2429">
            <v>132474</v>
          </cell>
          <cell r="H2429">
            <v>3</v>
          </cell>
          <cell r="I2429">
            <v>114</v>
          </cell>
          <cell r="J2429">
            <v>9</v>
          </cell>
          <cell r="K2429">
            <v>9</v>
          </cell>
          <cell r="L2429">
            <v>35</v>
          </cell>
          <cell r="M2429">
            <v>18</v>
          </cell>
          <cell r="N2429">
            <v>0</v>
          </cell>
          <cell r="O2429">
            <v>7</v>
          </cell>
          <cell r="P2429" t="str">
            <v>Not Licensed</v>
          </cell>
          <cell r="Q2429">
            <v>0</v>
          </cell>
          <cell r="R2429">
            <v>0</v>
          </cell>
        </row>
        <row r="2430">
          <cell r="B2430" t="str">
            <v>192021</v>
          </cell>
          <cell r="C2430" t="str">
            <v>Atmospheric and Space Scientists</v>
          </cell>
          <cell r="D2430">
            <v>0</v>
          </cell>
          <cell r="E2430" t="str">
            <v>Bachelor's degree</v>
          </cell>
          <cell r="F2430" t="str">
            <v>BA+</v>
          </cell>
          <cell r="G2430">
            <v>0</v>
          </cell>
          <cell r="H2430">
            <v>0</v>
          </cell>
          <cell r="I2430">
            <v>0</v>
          </cell>
          <cell r="J2430">
            <v>0</v>
          </cell>
          <cell r="K2430">
            <v>0</v>
          </cell>
          <cell r="L2430">
            <v>0</v>
          </cell>
          <cell r="M2430">
            <v>0</v>
          </cell>
          <cell r="N2430">
            <v>0</v>
          </cell>
          <cell r="O2430">
            <v>7</v>
          </cell>
          <cell r="P2430" t="str">
            <v>Not Licensed</v>
          </cell>
          <cell r="Q2430">
            <v>0</v>
          </cell>
          <cell r="R2430">
            <v>0</v>
          </cell>
        </row>
        <row r="2431">
          <cell r="B2431" t="str">
            <v>192031</v>
          </cell>
          <cell r="C2431" t="str">
            <v>Chemists</v>
          </cell>
          <cell r="D2431">
            <v>0</v>
          </cell>
          <cell r="E2431" t="str">
            <v>Bachelor's degree</v>
          </cell>
          <cell r="F2431" t="str">
            <v>BA+</v>
          </cell>
          <cell r="G2431">
            <v>95794</v>
          </cell>
          <cell r="H2431">
            <v>4</v>
          </cell>
          <cell r="I2431">
            <v>1524</v>
          </cell>
          <cell r="J2431">
            <v>143</v>
          </cell>
          <cell r="K2431">
            <v>161</v>
          </cell>
          <cell r="L2431">
            <v>311</v>
          </cell>
          <cell r="M2431">
            <v>205</v>
          </cell>
          <cell r="N2431">
            <v>0</v>
          </cell>
          <cell r="O2431">
            <v>72</v>
          </cell>
          <cell r="P2431" t="str">
            <v>Not Licensed</v>
          </cell>
          <cell r="Q2431">
            <v>0</v>
          </cell>
          <cell r="R2431">
            <v>0</v>
          </cell>
        </row>
        <row r="2432">
          <cell r="B2432" t="str">
            <v>192032</v>
          </cell>
          <cell r="C2432" t="str">
            <v>Materials Scientists</v>
          </cell>
          <cell r="D2432">
            <v>0</v>
          </cell>
          <cell r="E2432" t="str">
            <v>Bachelor's degree</v>
          </cell>
          <cell r="F2432" t="str">
            <v>BA+</v>
          </cell>
          <cell r="G2432">
            <v>84868</v>
          </cell>
          <cell r="H2432">
            <v>0</v>
          </cell>
          <cell r="I2432">
            <v>0</v>
          </cell>
          <cell r="J2432">
            <v>0</v>
          </cell>
          <cell r="K2432">
            <v>0</v>
          </cell>
          <cell r="L2432">
            <v>25</v>
          </cell>
          <cell r="M2432">
            <v>25</v>
          </cell>
          <cell r="N2432">
            <v>0</v>
          </cell>
          <cell r="O2432">
            <v>18</v>
          </cell>
          <cell r="P2432" t="str">
            <v>Not Licensed</v>
          </cell>
          <cell r="Q2432">
            <v>0</v>
          </cell>
          <cell r="R2432">
            <v>0</v>
          </cell>
        </row>
        <row r="2433">
          <cell r="B2433" t="str">
            <v>192041</v>
          </cell>
          <cell r="C2433" t="str">
            <v>Environmental Scientists and Specialists, Including Health</v>
          </cell>
          <cell r="D2433">
            <v>0</v>
          </cell>
          <cell r="E2433" t="str">
            <v>Bachelor's degree</v>
          </cell>
          <cell r="F2433" t="str">
            <v>BA+</v>
          </cell>
          <cell r="G2433">
            <v>80824</v>
          </cell>
          <cell r="H2433">
            <v>4</v>
          </cell>
          <cell r="I2433">
            <v>1036</v>
          </cell>
          <cell r="J2433">
            <v>105</v>
          </cell>
          <cell r="K2433">
            <v>113</v>
          </cell>
          <cell r="L2433">
            <v>106</v>
          </cell>
          <cell r="M2433">
            <v>108</v>
          </cell>
          <cell r="N2433">
            <v>0</v>
          </cell>
          <cell r="O2433">
            <v>17</v>
          </cell>
          <cell r="P2433" t="str">
            <v>Not Licensed</v>
          </cell>
          <cell r="Q2433">
            <v>0</v>
          </cell>
          <cell r="R2433">
            <v>0</v>
          </cell>
        </row>
        <row r="2434">
          <cell r="B2434" t="str">
            <v>192042</v>
          </cell>
          <cell r="C2434" t="str">
            <v>Geoscientists, Except Hydrologists and Geographers</v>
          </cell>
          <cell r="D2434">
            <v>0</v>
          </cell>
          <cell r="E2434" t="str">
            <v>Bachelor's degree</v>
          </cell>
          <cell r="F2434" t="str">
            <v>BA+</v>
          </cell>
          <cell r="G2434">
            <v>0</v>
          </cell>
          <cell r="H2434">
            <v>0</v>
          </cell>
          <cell r="I2434">
            <v>0</v>
          </cell>
          <cell r="J2434">
            <v>0</v>
          </cell>
          <cell r="K2434">
            <v>0</v>
          </cell>
          <cell r="L2434">
            <v>24</v>
          </cell>
          <cell r="M2434">
            <v>24</v>
          </cell>
          <cell r="N2434">
            <v>0</v>
          </cell>
          <cell r="O2434">
            <v>2</v>
          </cell>
          <cell r="P2434" t="str">
            <v>Not Licensed</v>
          </cell>
          <cell r="Q2434">
            <v>0</v>
          </cell>
          <cell r="R2434">
            <v>0</v>
          </cell>
        </row>
        <row r="2435">
          <cell r="B2435" t="str">
            <v>192043</v>
          </cell>
          <cell r="C2435" t="str">
            <v>Hydrologists</v>
          </cell>
          <cell r="D2435">
            <v>0</v>
          </cell>
          <cell r="E2435" t="str">
            <v>Bachelor's degree</v>
          </cell>
          <cell r="F2435" t="str">
            <v>BA+</v>
          </cell>
          <cell r="G2435">
            <v>46089</v>
          </cell>
          <cell r="H2435">
            <v>0</v>
          </cell>
          <cell r="I2435">
            <v>0</v>
          </cell>
          <cell r="J2435">
            <v>0</v>
          </cell>
          <cell r="K2435">
            <v>0</v>
          </cell>
          <cell r="L2435">
            <v>0</v>
          </cell>
          <cell r="M2435">
            <v>0</v>
          </cell>
          <cell r="N2435">
            <v>0</v>
          </cell>
          <cell r="O2435">
            <v>0</v>
          </cell>
          <cell r="P2435" t="str">
            <v>Not Licensed</v>
          </cell>
          <cell r="Q2435">
            <v>0</v>
          </cell>
          <cell r="R2435">
            <v>0</v>
          </cell>
        </row>
        <row r="2436">
          <cell r="B2436" t="str">
            <v>193011</v>
          </cell>
          <cell r="C2436" t="str">
            <v>Economists</v>
          </cell>
          <cell r="D2436">
            <v>0</v>
          </cell>
          <cell r="E2436" t="str">
            <v>Master's degree</v>
          </cell>
          <cell r="F2436" t="str">
            <v>BA+</v>
          </cell>
          <cell r="G2436">
            <v>109302</v>
          </cell>
          <cell r="H2436">
            <v>0</v>
          </cell>
          <cell r="I2436">
            <v>0</v>
          </cell>
          <cell r="J2436">
            <v>0</v>
          </cell>
          <cell r="K2436">
            <v>0</v>
          </cell>
          <cell r="L2436">
            <v>57</v>
          </cell>
          <cell r="M2436">
            <v>57</v>
          </cell>
          <cell r="N2436">
            <v>0</v>
          </cell>
          <cell r="O2436">
            <v>14</v>
          </cell>
          <cell r="P2436" t="str">
            <v>Not Licensed</v>
          </cell>
          <cell r="Q2436">
            <v>0</v>
          </cell>
          <cell r="R2436">
            <v>0</v>
          </cell>
        </row>
        <row r="2437">
          <cell r="B2437" t="str">
            <v>193022</v>
          </cell>
          <cell r="C2437" t="str">
            <v>Survey Researchers</v>
          </cell>
          <cell r="D2437">
            <v>0</v>
          </cell>
          <cell r="E2437" t="str">
            <v>Master's degree</v>
          </cell>
          <cell r="F2437" t="str">
            <v>BA+</v>
          </cell>
          <cell r="G2437">
            <v>0</v>
          </cell>
          <cell r="H2437">
            <v>0</v>
          </cell>
          <cell r="I2437">
            <v>432</v>
          </cell>
          <cell r="J2437">
            <v>37</v>
          </cell>
          <cell r="K2437">
            <v>46</v>
          </cell>
          <cell r="L2437">
            <v>42</v>
          </cell>
          <cell r="M2437">
            <v>42</v>
          </cell>
          <cell r="N2437">
            <v>0</v>
          </cell>
          <cell r="O2437">
            <v>19</v>
          </cell>
          <cell r="P2437" t="str">
            <v>Not Licensed</v>
          </cell>
          <cell r="Q2437">
            <v>0</v>
          </cell>
          <cell r="R2437">
            <v>0</v>
          </cell>
        </row>
        <row r="2438">
          <cell r="B2438" t="str">
            <v>193031</v>
          </cell>
          <cell r="C2438" t="str">
            <v>Clinical, Counseling, and School Psychologists</v>
          </cell>
          <cell r="D2438">
            <v>0</v>
          </cell>
          <cell r="E2438" t="str">
            <v>Doctoral or professional degree</v>
          </cell>
          <cell r="F2438" t="str">
            <v>BA+</v>
          </cell>
          <cell r="G2438">
            <v>84462</v>
          </cell>
          <cell r="H2438">
            <v>4</v>
          </cell>
          <cell r="I2438">
            <v>2085</v>
          </cell>
          <cell r="J2438">
            <v>156</v>
          </cell>
          <cell r="K2438">
            <v>156</v>
          </cell>
          <cell r="L2438">
            <v>309</v>
          </cell>
          <cell r="M2438">
            <v>207</v>
          </cell>
          <cell r="N2438">
            <v>0</v>
          </cell>
          <cell r="O2438">
            <v>38</v>
          </cell>
          <cell r="P2438" t="str">
            <v>Not Licensed</v>
          </cell>
          <cell r="Q2438">
            <v>0</v>
          </cell>
          <cell r="R2438">
            <v>0</v>
          </cell>
        </row>
        <row r="2439">
          <cell r="B2439" t="str">
            <v>193032</v>
          </cell>
          <cell r="C2439" t="str">
            <v>Industrial-Organizational Psychologists</v>
          </cell>
          <cell r="D2439">
            <v>0</v>
          </cell>
          <cell r="E2439" t="str">
            <v>Master's degree</v>
          </cell>
          <cell r="F2439" t="str">
            <v>BA+</v>
          </cell>
          <cell r="G2439">
            <v>73412</v>
          </cell>
          <cell r="H2439">
            <v>0</v>
          </cell>
          <cell r="I2439">
            <v>0</v>
          </cell>
          <cell r="J2439">
            <v>0</v>
          </cell>
          <cell r="K2439">
            <v>0</v>
          </cell>
          <cell r="L2439">
            <v>34</v>
          </cell>
          <cell r="M2439">
            <v>34</v>
          </cell>
          <cell r="N2439">
            <v>0</v>
          </cell>
          <cell r="O2439">
            <v>2</v>
          </cell>
          <cell r="P2439" t="str">
            <v>Not Licensed</v>
          </cell>
          <cell r="Q2439">
            <v>0</v>
          </cell>
          <cell r="R2439">
            <v>0</v>
          </cell>
        </row>
        <row r="2440">
          <cell r="B2440" t="str">
            <v>193041</v>
          </cell>
          <cell r="C2440" t="str">
            <v>Sociologists</v>
          </cell>
          <cell r="D2440">
            <v>0</v>
          </cell>
          <cell r="E2440" t="str">
            <v>Master's degree</v>
          </cell>
          <cell r="F2440" t="str">
            <v>BA+</v>
          </cell>
          <cell r="G2440">
            <v>97524</v>
          </cell>
          <cell r="H2440">
            <v>0</v>
          </cell>
          <cell r="I2440">
            <v>0</v>
          </cell>
          <cell r="J2440">
            <v>0</v>
          </cell>
          <cell r="K2440">
            <v>0</v>
          </cell>
          <cell r="L2440">
            <v>0</v>
          </cell>
          <cell r="M2440">
            <v>0</v>
          </cell>
          <cell r="N2440">
            <v>0</v>
          </cell>
          <cell r="O2440">
            <v>0</v>
          </cell>
          <cell r="P2440" t="str">
            <v>Not Licensed</v>
          </cell>
          <cell r="Q2440">
            <v>0</v>
          </cell>
          <cell r="R2440">
            <v>0</v>
          </cell>
        </row>
        <row r="2441">
          <cell r="B2441" t="str">
            <v>193051</v>
          </cell>
          <cell r="C2441" t="str">
            <v>Urban and Regional Planners</v>
          </cell>
          <cell r="D2441">
            <v>0</v>
          </cell>
          <cell r="E2441" t="str">
            <v>Master's degree</v>
          </cell>
          <cell r="F2441" t="str">
            <v>BA+</v>
          </cell>
          <cell r="G2441">
            <v>85675</v>
          </cell>
          <cell r="H2441">
            <v>3</v>
          </cell>
          <cell r="I2441">
            <v>811</v>
          </cell>
          <cell r="J2441">
            <v>75</v>
          </cell>
          <cell r="K2441">
            <v>77</v>
          </cell>
          <cell r="L2441">
            <v>58</v>
          </cell>
          <cell r="M2441">
            <v>70</v>
          </cell>
          <cell r="N2441">
            <v>0</v>
          </cell>
          <cell r="O2441">
            <v>11</v>
          </cell>
          <cell r="P2441" t="str">
            <v>Not Licensed</v>
          </cell>
          <cell r="Q2441">
            <v>0</v>
          </cell>
          <cell r="R2441">
            <v>0</v>
          </cell>
        </row>
        <row r="2442">
          <cell r="B2442" t="str">
            <v>193091</v>
          </cell>
          <cell r="C2442" t="str">
            <v>Anthropologists and Archeologists</v>
          </cell>
          <cell r="D2442">
            <v>0</v>
          </cell>
          <cell r="E2442" t="str">
            <v>Master's degree</v>
          </cell>
          <cell r="F2442" t="str">
            <v>BA+</v>
          </cell>
          <cell r="G2442">
            <v>99989</v>
          </cell>
          <cell r="H2442">
            <v>0</v>
          </cell>
          <cell r="I2442">
            <v>0</v>
          </cell>
          <cell r="J2442">
            <v>0</v>
          </cell>
          <cell r="K2442">
            <v>0</v>
          </cell>
          <cell r="L2442">
            <v>0</v>
          </cell>
          <cell r="M2442">
            <v>0</v>
          </cell>
          <cell r="N2442">
            <v>0</v>
          </cell>
          <cell r="O2442">
            <v>1</v>
          </cell>
          <cell r="P2442" t="str">
            <v>Not Licensed</v>
          </cell>
          <cell r="Q2442">
            <v>0</v>
          </cell>
          <cell r="R2442">
            <v>0</v>
          </cell>
        </row>
        <row r="2443">
          <cell r="B2443" t="str">
            <v>193092</v>
          </cell>
          <cell r="C2443" t="str">
            <v>Geographers</v>
          </cell>
          <cell r="D2443">
            <v>0</v>
          </cell>
          <cell r="E2443">
            <v>0</v>
          </cell>
          <cell r="F2443">
            <v>0</v>
          </cell>
          <cell r="G2443">
            <v>0</v>
          </cell>
          <cell r="H2443">
            <v>0</v>
          </cell>
          <cell r="I2443">
            <v>0</v>
          </cell>
          <cell r="J2443">
            <v>0</v>
          </cell>
          <cell r="K2443">
            <v>0</v>
          </cell>
          <cell r="L2443">
            <v>0</v>
          </cell>
          <cell r="M2443">
            <v>0</v>
          </cell>
          <cell r="N2443">
            <v>0</v>
          </cell>
          <cell r="O2443">
            <v>0</v>
          </cell>
          <cell r="P2443" t="str">
            <v>Not Licensed</v>
          </cell>
          <cell r="Q2443">
            <v>0</v>
          </cell>
          <cell r="R2443">
            <v>0</v>
          </cell>
        </row>
        <row r="2444">
          <cell r="B2444" t="str">
            <v>193093</v>
          </cell>
          <cell r="C2444" t="str">
            <v>Historians</v>
          </cell>
          <cell r="D2444">
            <v>0</v>
          </cell>
          <cell r="E2444" t="str">
            <v>Master's degree</v>
          </cell>
          <cell r="F2444" t="str">
            <v>BA+</v>
          </cell>
          <cell r="G2444">
            <v>57229</v>
          </cell>
          <cell r="H2444">
            <v>0</v>
          </cell>
          <cell r="I2444">
            <v>0</v>
          </cell>
          <cell r="J2444">
            <v>0</v>
          </cell>
          <cell r="K2444">
            <v>0</v>
          </cell>
          <cell r="L2444">
            <v>0</v>
          </cell>
          <cell r="M2444">
            <v>0</v>
          </cell>
          <cell r="N2444">
            <v>0</v>
          </cell>
          <cell r="O2444">
            <v>4</v>
          </cell>
          <cell r="P2444" t="str">
            <v>Not Licensed</v>
          </cell>
          <cell r="Q2444">
            <v>0</v>
          </cell>
          <cell r="R2444">
            <v>0</v>
          </cell>
        </row>
        <row r="2445">
          <cell r="B2445" t="str">
            <v>193094</v>
          </cell>
          <cell r="C2445" t="str">
            <v>Political Scientists</v>
          </cell>
          <cell r="D2445">
            <v>0</v>
          </cell>
          <cell r="E2445" t="str">
            <v>Master's degree</v>
          </cell>
          <cell r="F2445" t="str">
            <v>BA+</v>
          </cell>
          <cell r="G2445">
            <v>82217</v>
          </cell>
          <cell r="H2445">
            <v>0</v>
          </cell>
          <cell r="I2445">
            <v>0</v>
          </cell>
          <cell r="J2445">
            <v>0</v>
          </cell>
          <cell r="K2445">
            <v>0</v>
          </cell>
          <cell r="L2445">
            <v>137</v>
          </cell>
          <cell r="M2445">
            <v>137</v>
          </cell>
          <cell r="N2445">
            <v>0</v>
          </cell>
          <cell r="O2445">
            <v>3</v>
          </cell>
          <cell r="P2445" t="str">
            <v>Not Licensed</v>
          </cell>
          <cell r="Q2445">
            <v>0</v>
          </cell>
          <cell r="R2445">
            <v>0</v>
          </cell>
        </row>
        <row r="2446">
          <cell r="B2446" t="str">
            <v>194011</v>
          </cell>
          <cell r="C2446" t="str">
            <v>Agricultural and Food Science Technicians</v>
          </cell>
          <cell r="D2446">
            <v>0</v>
          </cell>
          <cell r="E2446" t="str">
            <v>Associate's degree</v>
          </cell>
          <cell r="F2446" t="str">
            <v>Sub-BA</v>
          </cell>
          <cell r="G2446">
            <v>53548</v>
          </cell>
          <cell r="H2446">
            <v>0</v>
          </cell>
          <cell r="I2446">
            <v>0</v>
          </cell>
          <cell r="J2446">
            <v>0</v>
          </cell>
          <cell r="K2446">
            <v>0</v>
          </cell>
          <cell r="L2446">
            <v>23</v>
          </cell>
          <cell r="M2446">
            <v>23</v>
          </cell>
          <cell r="N2446">
            <v>0</v>
          </cell>
          <cell r="O2446">
            <v>3</v>
          </cell>
          <cell r="P2446" t="str">
            <v>Not Licensed</v>
          </cell>
          <cell r="Q2446">
            <v>0</v>
          </cell>
          <cell r="R2446">
            <v>0</v>
          </cell>
        </row>
        <row r="2447">
          <cell r="B2447" t="str">
            <v>194021</v>
          </cell>
          <cell r="C2447" t="str">
            <v>Biological Technicians</v>
          </cell>
          <cell r="D2447">
            <v>0</v>
          </cell>
          <cell r="E2447" t="str">
            <v>Bachelor's degree</v>
          </cell>
          <cell r="F2447" t="str">
            <v>BA+</v>
          </cell>
          <cell r="G2447">
            <v>52472</v>
          </cell>
          <cell r="H2447">
            <v>4</v>
          </cell>
          <cell r="I2447">
            <v>4684</v>
          </cell>
          <cell r="J2447">
            <v>509</v>
          </cell>
          <cell r="K2447">
            <v>514</v>
          </cell>
          <cell r="L2447">
            <v>304</v>
          </cell>
          <cell r="M2447">
            <v>442</v>
          </cell>
          <cell r="N2447">
            <v>0</v>
          </cell>
          <cell r="O2447">
            <v>89</v>
          </cell>
          <cell r="P2447" t="str">
            <v>Not Licensed</v>
          </cell>
          <cell r="Q2447">
            <v>0</v>
          </cell>
          <cell r="R2447">
            <v>0</v>
          </cell>
        </row>
        <row r="2448">
          <cell r="B2448" t="str">
            <v>194031</v>
          </cell>
          <cell r="C2448" t="str">
            <v>Chemical Technicians</v>
          </cell>
          <cell r="D2448">
            <v>0</v>
          </cell>
          <cell r="E2448" t="str">
            <v>Associate's degree</v>
          </cell>
          <cell r="F2448" t="str">
            <v>Sub-BA</v>
          </cell>
          <cell r="G2448">
            <v>58371</v>
          </cell>
          <cell r="H2448">
            <v>3</v>
          </cell>
          <cell r="I2448">
            <v>1005</v>
          </cell>
          <cell r="J2448">
            <v>99</v>
          </cell>
          <cell r="K2448">
            <v>110</v>
          </cell>
          <cell r="L2448">
            <v>97</v>
          </cell>
          <cell r="M2448">
            <v>102</v>
          </cell>
          <cell r="N2448">
            <v>0</v>
          </cell>
          <cell r="O2448">
            <v>17</v>
          </cell>
          <cell r="P2448" t="str">
            <v>Not Licensed</v>
          </cell>
          <cell r="Q2448">
            <v>0</v>
          </cell>
          <cell r="R2448">
            <v>0</v>
          </cell>
        </row>
        <row r="2449">
          <cell r="B2449" t="str">
            <v>194041</v>
          </cell>
          <cell r="C2449" t="str">
            <v>Geological and Petroleum Technicians</v>
          </cell>
          <cell r="D2449">
            <v>0</v>
          </cell>
          <cell r="E2449" t="str">
            <v>Associate's degree</v>
          </cell>
          <cell r="F2449" t="str">
            <v>Sub-BA</v>
          </cell>
          <cell r="G2449">
            <v>0</v>
          </cell>
          <cell r="H2449">
            <v>0</v>
          </cell>
          <cell r="I2449">
            <v>0</v>
          </cell>
          <cell r="J2449">
            <v>0</v>
          </cell>
          <cell r="K2449">
            <v>0</v>
          </cell>
          <cell r="L2449">
            <v>33</v>
          </cell>
          <cell r="M2449">
            <v>33</v>
          </cell>
          <cell r="N2449">
            <v>0</v>
          </cell>
          <cell r="O2449">
            <v>0</v>
          </cell>
          <cell r="P2449" t="str">
            <v>Not Licensed</v>
          </cell>
          <cell r="Q2449">
            <v>0</v>
          </cell>
          <cell r="R2449">
            <v>0</v>
          </cell>
        </row>
        <row r="2450">
          <cell r="B2450" t="str">
            <v>194051</v>
          </cell>
          <cell r="C2450" t="str">
            <v>Nuclear Technicians</v>
          </cell>
          <cell r="D2450">
            <v>0</v>
          </cell>
          <cell r="E2450">
            <v>0</v>
          </cell>
          <cell r="F2450">
            <v>0</v>
          </cell>
          <cell r="G2450">
            <v>0</v>
          </cell>
          <cell r="H2450">
            <v>0</v>
          </cell>
          <cell r="I2450">
            <v>0</v>
          </cell>
          <cell r="J2450">
            <v>0</v>
          </cell>
          <cell r="K2450">
            <v>0</v>
          </cell>
          <cell r="L2450">
            <v>0</v>
          </cell>
          <cell r="M2450">
            <v>0</v>
          </cell>
          <cell r="N2450">
            <v>0</v>
          </cell>
          <cell r="O2450">
            <v>4</v>
          </cell>
          <cell r="P2450" t="str">
            <v>Not Licensed</v>
          </cell>
          <cell r="Q2450">
            <v>0</v>
          </cell>
          <cell r="R2450">
            <v>0</v>
          </cell>
        </row>
        <row r="2451">
          <cell r="B2451" t="str">
            <v>194061</v>
          </cell>
          <cell r="C2451" t="str">
            <v>Social Science Research Assistants</v>
          </cell>
          <cell r="D2451">
            <v>0</v>
          </cell>
          <cell r="E2451" t="str">
            <v>Bachelor's degree</v>
          </cell>
          <cell r="F2451" t="str">
            <v>BA+</v>
          </cell>
          <cell r="G2451">
            <v>0</v>
          </cell>
          <cell r="H2451">
            <v>0</v>
          </cell>
          <cell r="I2451">
            <v>591</v>
          </cell>
          <cell r="J2451">
            <v>64</v>
          </cell>
          <cell r="K2451">
            <v>72</v>
          </cell>
          <cell r="L2451">
            <v>192</v>
          </cell>
          <cell r="M2451">
            <v>109</v>
          </cell>
          <cell r="N2451">
            <v>0</v>
          </cell>
          <cell r="O2451">
            <v>32</v>
          </cell>
          <cell r="P2451" t="str">
            <v>Not Licensed</v>
          </cell>
          <cell r="Q2451">
            <v>0</v>
          </cell>
          <cell r="R2451">
            <v>0</v>
          </cell>
        </row>
        <row r="2452">
          <cell r="B2452" t="str">
            <v>194091</v>
          </cell>
          <cell r="C2452" t="str">
            <v>Environmental Science and Protection Technicians, Including Health</v>
          </cell>
          <cell r="D2452">
            <v>0</v>
          </cell>
          <cell r="E2452" t="str">
            <v>Associate's degree</v>
          </cell>
          <cell r="F2452" t="str">
            <v>Sub-BA</v>
          </cell>
          <cell r="G2452">
            <v>66863</v>
          </cell>
          <cell r="H2452">
            <v>0</v>
          </cell>
          <cell r="I2452">
            <v>0</v>
          </cell>
          <cell r="J2452">
            <v>0</v>
          </cell>
          <cell r="K2452">
            <v>0</v>
          </cell>
          <cell r="L2452">
            <v>57</v>
          </cell>
          <cell r="M2452">
            <v>57</v>
          </cell>
          <cell r="N2452">
            <v>0</v>
          </cell>
          <cell r="O2452">
            <v>5</v>
          </cell>
          <cell r="P2452" t="str">
            <v>Licensed</v>
          </cell>
          <cell r="Q2452">
            <v>54</v>
          </cell>
          <cell r="R2452">
            <v>316</v>
          </cell>
        </row>
        <row r="2453">
          <cell r="B2453" t="str">
            <v>194092</v>
          </cell>
          <cell r="C2453" t="str">
            <v>Forensic Science Technicians</v>
          </cell>
          <cell r="D2453">
            <v>0</v>
          </cell>
          <cell r="E2453" t="str">
            <v>Bachelor's degree</v>
          </cell>
          <cell r="F2453" t="str">
            <v>BA+</v>
          </cell>
          <cell r="G2453">
            <v>92755</v>
          </cell>
          <cell r="H2453">
            <v>0</v>
          </cell>
          <cell r="I2453">
            <v>0</v>
          </cell>
          <cell r="J2453">
            <v>0</v>
          </cell>
          <cell r="K2453">
            <v>0</v>
          </cell>
          <cell r="L2453">
            <v>0</v>
          </cell>
          <cell r="M2453">
            <v>0</v>
          </cell>
          <cell r="N2453">
            <v>0</v>
          </cell>
          <cell r="O2453">
            <v>1</v>
          </cell>
          <cell r="P2453" t="str">
            <v>Not Licensed</v>
          </cell>
          <cell r="Q2453">
            <v>0</v>
          </cell>
          <cell r="R2453">
            <v>0</v>
          </cell>
        </row>
        <row r="2454">
          <cell r="B2454" t="str">
            <v>194093</v>
          </cell>
          <cell r="C2454" t="str">
            <v>Forest and Conservation Technicians</v>
          </cell>
          <cell r="D2454">
            <v>0</v>
          </cell>
          <cell r="E2454" t="str">
            <v>Associate's degree</v>
          </cell>
          <cell r="F2454" t="str">
            <v>Sub-BA</v>
          </cell>
          <cell r="G2454">
            <v>46998</v>
          </cell>
          <cell r="H2454">
            <v>0</v>
          </cell>
          <cell r="I2454">
            <v>0</v>
          </cell>
          <cell r="J2454">
            <v>0</v>
          </cell>
          <cell r="K2454">
            <v>0</v>
          </cell>
          <cell r="L2454">
            <v>0</v>
          </cell>
          <cell r="M2454">
            <v>0</v>
          </cell>
          <cell r="N2454">
            <v>0</v>
          </cell>
          <cell r="O2454">
            <v>7</v>
          </cell>
          <cell r="P2454" t="str">
            <v>Not Licensed</v>
          </cell>
          <cell r="Q2454">
            <v>0</v>
          </cell>
          <cell r="R2454">
            <v>0</v>
          </cell>
        </row>
        <row r="2455">
          <cell r="B2455" t="str">
            <v>211011</v>
          </cell>
          <cell r="C2455" t="str">
            <v>Substance Abuse and Behavioral Disorder Counselors</v>
          </cell>
          <cell r="D2455">
            <v>0</v>
          </cell>
          <cell r="E2455" t="str">
            <v>Bachelor's degree</v>
          </cell>
          <cell r="F2455" t="str">
            <v>BA+</v>
          </cell>
          <cell r="G2455">
            <v>59428</v>
          </cell>
          <cell r="H2455">
            <v>4</v>
          </cell>
          <cell r="I2455">
            <v>1474</v>
          </cell>
          <cell r="J2455">
            <v>175</v>
          </cell>
          <cell r="K2455">
            <v>182</v>
          </cell>
          <cell r="L2455">
            <v>145</v>
          </cell>
          <cell r="M2455">
            <v>167</v>
          </cell>
          <cell r="N2455">
            <v>0</v>
          </cell>
          <cell r="O2455">
            <v>40</v>
          </cell>
          <cell r="P2455" t="str">
            <v>Licensed</v>
          </cell>
          <cell r="Q2455">
            <v>814</v>
          </cell>
          <cell r="R2455" t="str">
            <v xml:space="preserve"> 2,083</v>
          </cell>
        </row>
        <row r="2456">
          <cell r="B2456" t="str">
            <v>211012</v>
          </cell>
          <cell r="C2456" t="str">
            <v>Educational, Guidance, School, and Vocational Counselors</v>
          </cell>
          <cell r="D2456">
            <v>0</v>
          </cell>
          <cell r="E2456" t="str">
            <v>Master's degree</v>
          </cell>
          <cell r="F2456" t="str">
            <v>BA+</v>
          </cell>
          <cell r="G2456">
            <v>67778</v>
          </cell>
          <cell r="H2456">
            <v>4</v>
          </cell>
          <cell r="I2456">
            <v>3148</v>
          </cell>
          <cell r="J2456">
            <v>366</v>
          </cell>
          <cell r="K2456">
            <v>360</v>
          </cell>
          <cell r="L2456">
            <v>1241</v>
          </cell>
          <cell r="M2456">
            <v>656</v>
          </cell>
          <cell r="N2456">
            <v>0</v>
          </cell>
          <cell r="O2456">
            <v>77</v>
          </cell>
          <cell r="P2456" t="str">
            <v>Licensed</v>
          </cell>
          <cell r="Q2456">
            <v>120</v>
          </cell>
          <cell r="R2456">
            <v>319</v>
          </cell>
        </row>
        <row r="2457">
          <cell r="B2457" t="str">
            <v>211013</v>
          </cell>
          <cell r="C2457" t="str">
            <v>Marriage and Family Therapists</v>
          </cell>
          <cell r="D2457">
            <v>0</v>
          </cell>
          <cell r="E2457" t="str">
            <v>Master's degree</v>
          </cell>
          <cell r="F2457" t="str">
            <v>BA+</v>
          </cell>
          <cell r="G2457">
            <v>55388</v>
          </cell>
          <cell r="H2457">
            <v>0</v>
          </cell>
          <cell r="I2457">
            <v>0</v>
          </cell>
          <cell r="J2457">
            <v>0</v>
          </cell>
          <cell r="K2457">
            <v>0</v>
          </cell>
          <cell r="L2457">
            <v>232</v>
          </cell>
          <cell r="M2457">
            <v>232</v>
          </cell>
          <cell r="N2457">
            <v>0</v>
          </cell>
          <cell r="O2457">
            <v>1</v>
          </cell>
          <cell r="P2457" t="str">
            <v>Licensed</v>
          </cell>
          <cell r="Q2457">
            <v>221</v>
          </cell>
          <cell r="R2457">
            <v>618</v>
          </cell>
        </row>
        <row r="2458">
          <cell r="B2458" t="str">
            <v>211014</v>
          </cell>
          <cell r="C2458" t="str">
            <v>Mental Health Counselors</v>
          </cell>
          <cell r="D2458">
            <v>0</v>
          </cell>
          <cell r="E2458" t="str">
            <v>Master's degree</v>
          </cell>
          <cell r="F2458" t="str">
            <v>BA+</v>
          </cell>
          <cell r="G2458">
            <v>37673</v>
          </cell>
          <cell r="H2458">
            <v>3</v>
          </cell>
          <cell r="I2458">
            <v>2212</v>
          </cell>
          <cell r="J2458">
            <v>260</v>
          </cell>
          <cell r="K2458">
            <v>270</v>
          </cell>
          <cell r="L2458">
            <v>743</v>
          </cell>
          <cell r="M2458">
            <v>424</v>
          </cell>
          <cell r="N2458">
            <v>0</v>
          </cell>
          <cell r="O2458">
            <v>66</v>
          </cell>
          <cell r="P2458" t="str">
            <v>Licensed</v>
          </cell>
          <cell r="Q2458" t="str">
            <v xml:space="preserve"> 2,228</v>
          </cell>
          <cell r="R2458" t="str">
            <v xml:space="preserve"> 6,449</v>
          </cell>
        </row>
        <row r="2459">
          <cell r="B2459" t="str">
            <v>211015</v>
          </cell>
          <cell r="C2459" t="str">
            <v>Rehabilitation Counselors</v>
          </cell>
          <cell r="D2459">
            <v>0</v>
          </cell>
          <cell r="E2459" t="str">
            <v>Master's degree</v>
          </cell>
          <cell r="F2459" t="str">
            <v>BA+</v>
          </cell>
          <cell r="G2459">
            <v>47108</v>
          </cell>
          <cell r="H2459">
            <v>3</v>
          </cell>
          <cell r="I2459">
            <v>2151</v>
          </cell>
          <cell r="J2459">
            <v>235</v>
          </cell>
          <cell r="K2459">
            <v>249</v>
          </cell>
          <cell r="L2459">
            <v>0</v>
          </cell>
          <cell r="M2459">
            <v>242</v>
          </cell>
          <cell r="N2459">
            <v>0</v>
          </cell>
          <cell r="O2459">
            <v>12</v>
          </cell>
          <cell r="P2459" t="str">
            <v>Licensed</v>
          </cell>
          <cell r="Q2459">
            <v>60</v>
          </cell>
          <cell r="R2459">
            <v>212</v>
          </cell>
        </row>
        <row r="2460">
          <cell r="B2460" t="str">
            <v>211021</v>
          </cell>
          <cell r="C2460" t="str">
            <v>Child, Family, and School Social Workers</v>
          </cell>
          <cell r="D2460">
            <v>0</v>
          </cell>
          <cell r="E2460" t="str">
            <v>Bachelor's degree</v>
          </cell>
          <cell r="F2460" t="str">
            <v>BA+</v>
          </cell>
          <cell r="G2460">
            <v>54332</v>
          </cell>
          <cell r="H2460">
            <v>4</v>
          </cell>
          <cell r="I2460">
            <v>5087</v>
          </cell>
          <cell r="J2460">
            <v>574</v>
          </cell>
          <cell r="K2460">
            <v>568</v>
          </cell>
          <cell r="L2460">
            <v>208</v>
          </cell>
          <cell r="M2460">
            <v>450</v>
          </cell>
          <cell r="N2460">
            <v>0</v>
          </cell>
          <cell r="O2460">
            <v>87</v>
          </cell>
          <cell r="P2460" t="str">
            <v>Licensed</v>
          </cell>
          <cell r="Q2460" t="str">
            <v xml:space="preserve"> 1,133</v>
          </cell>
          <cell r="R2460" t="str">
            <v xml:space="preserve"> 5,458</v>
          </cell>
        </row>
        <row r="2461">
          <cell r="B2461" t="str">
            <v>211022</v>
          </cell>
          <cell r="C2461" t="str">
            <v>Healthcare Social Workers</v>
          </cell>
          <cell r="D2461">
            <v>0</v>
          </cell>
          <cell r="E2461" t="str">
            <v>Master's degree</v>
          </cell>
          <cell r="F2461" t="str">
            <v>BA+</v>
          </cell>
          <cell r="G2461">
            <v>62797</v>
          </cell>
          <cell r="H2461">
            <v>4</v>
          </cell>
          <cell r="I2461">
            <v>8122</v>
          </cell>
          <cell r="J2461">
            <v>921</v>
          </cell>
          <cell r="K2461">
            <v>883</v>
          </cell>
          <cell r="L2461">
            <v>443</v>
          </cell>
          <cell r="M2461">
            <v>749</v>
          </cell>
          <cell r="N2461">
            <v>0</v>
          </cell>
          <cell r="O2461">
            <v>25</v>
          </cell>
          <cell r="P2461" t="str">
            <v>Licensed</v>
          </cell>
          <cell r="Q2461" t="str">
            <v xml:space="preserve"> 2,254</v>
          </cell>
          <cell r="R2461" t="str">
            <v xml:space="preserve"> 5,211</v>
          </cell>
        </row>
        <row r="2462">
          <cell r="B2462" t="str">
            <v>211023</v>
          </cell>
          <cell r="C2462" t="str">
            <v>Mental Health and Substance Abuse Social Workers</v>
          </cell>
          <cell r="D2462">
            <v>0</v>
          </cell>
          <cell r="E2462" t="str">
            <v>Bachelor's degree</v>
          </cell>
          <cell r="F2462" t="str">
            <v>BA+</v>
          </cell>
          <cell r="G2462">
            <v>38040</v>
          </cell>
          <cell r="H2462">
            <v>3</v>
          </cell>
          <cell r="I2462">
            <v>3200</v>
          </cell>
          <cell r="J2462">
            <v>359</v>
          </cell>
          <cell r="K2462">
            <v>377</v>
          </cell>
          <cell r="L2462">
            <v>227</v>
          </cell>
          <cell r="M2462">
            <v>321</v>
          </cell>
          <cell r="N2462">
            <v>0</v>
          </cell>
          <cell r="O2462">
            <v>76</v>
          </cell>
          <cell r="P2462" t="str">
            <v>Licensed</v>
          </cell>
          <cell r="Q2462" t="str">
            <v xml:space="preserve"> 5,953</v>
          </cell>
          <cell r="R2462" t="str">
            <v xml:space="preserve"> 12,706</v>
          </cell>
        </row>
        <row r="2463">
          <cell r="B2463" t="str">
            <v>211091</v>
          </cell>
          <cell r="C2463" t="str">
            <v>Health Educators</v>
          </cell>
          <cell r="D2463">
            <v>0</v>
          </cell>
          <cell r="E2463" t="str">
            <v>Bachelor's degree</v>
          </cell>
          <cell r="F2463" t="str">
            <v>BA+</v>
          </cell>
          <cell r="G2463">
            <v>60347</v>
          </cell>
          <cell r="H2463">
            <v>3</v>
          </cell>
          <cell r="I2463">
            <v>852</v>
          </cell>
          <cell r="J2463">
            <v>113</v>
          </cell>
          <cell r="K2463">
            <v>113</v>
          </cell>
          <cell r="L2463">
            <v>337</v>
          </cell>
          <cell r="M2463">
            <v>188</v>
          </cell>
          <cell r="N2463">
            <v>0</v>
          </cell>
          <cell r="O2463">
            <v>11</v>
          </cell>
          <cell r="P2463" t="str">
            <v>Not Licensed</v>
          </cell>
          <cell r="Q2463">
            <v>0</v>
          </cell>
          <cell r="R2463">
            <v>0</v>
          </cell>
        </row>
        <row r="2464">
          <cell r="B2464" t="str">
            <v>211092</v>
          </cell>
          <cell r="C2464" t="str">
            <v>Probation Officers and Correctional Treatment Specialists</v>
          </cell>
          <cell r="D2464">
            <v>0</v>
          </cell>
          <cell r="E2464" t="str">
            <v>Bachelor's degree</v>
          </cell>
          <cell r="F2464" t="str">
            <v>BA+</v>
          </cell>
          <cell r="G2464">
            <v>67142</v>
          </cell>
          <cell r="H2464">
            <v>0</v>
          </cell>
          <cell r="I2464">
            <v>0</v>
          </cell>
          <cell r="J2464">
            <v>0</v>
          </cell>
          <cell r="K2464">
            <v>0</v>
          </cell>
          <cell r="L2464">
            <v>0</v>
          </cell>
          <cell r="M2464">
            <v>0</v>
          </cell>
          <cell r="N2464">
            <v>0</v>
          </cell>
          <cell r="O2464">
            <v>2</v>
          </cell>
          <cell r="P2464" t="str">
            <v>Not Licensed</v>
          </cell>
          <cell r="Q2464">
            <v>0</v>
          </cell>
          <cell r="R2464">
            <v>0</v>
          </cell>
        </row>
        <row r="2465">
          <cell r="B2465" t="str">
            <v>211093</v>
          </cell>
          <cell r="C2465" t="str">
            <v>Social and Human Service Assistants</v>
          </cell>
          <cell r="D2465">
            <v>0</v>
          </cell>
          <cell r="E2465" t="str">
            <v>High school diploma or equivalent</v>
          </cell>
          <cell r="F2465" t="str">
            <v>HS and Below</v>
          </cell>
          <cell r="G2465">
            <v>30457</v>
          </cell>
          <cell r="H2465">
            <v>1</v>
          </cell>
          <cell r="I2465">
            <v>8780</v>
          </cell>
          <cell r="J2465">
            <v>1077</v>
          </cell>
          <cell r="K2465">
            <v>1147</v>
          </cell>
          <cell r="L2465">
            <v>492</v>
          </cell>
          <cell r="M2465">
            <v>905</v>
          </cell>
          <cell r="N2465">
            <v>0</v>
          </cell>
          <cell r="O2465">
            <v>225</v>
          </cell>
          <cell r="P2465" t="str">
            <v>Not Licensed</v>
          </cell>
          <cell r="Q2465">
            <v>0</v>
          </cell>
          <cell r="R2465">
            <v>0</v>
          </cell>
        </row>
        <row r="2466">
          <cell r="B2466" t="str">
            <v>211094</v>
          </cell>
          <cell r="C2466" t="str">
            <v>Community Health Workers</v>
          </cell>
          <cell r="D2466">
            <v>0</v>
          </cell>
          <cell r="E2466" t="str">
            <v>High school diploma or equivalent</v>
          </cell>
          <cell r="F2466" t="str">
            <v>HS and Below</v>
          </cell>
          <cell r="G2466">
            <v>45765</v>
          </cell>
          <cell r="H2466">
            <v>3</v>
          </cell>
          <cell r="I2466">
            <v>1450</v>
          </cell>
          <cell r="J2466">
            <v>192</v>
          </cell>
          <cell r="K2466">
            <v>196</v>
          </cell>
          <cell r="L2466">
            <v>61</v>
          </cell>
          <cell r="M2466">
            <v>150</v>
          </cell>
          <cell r="N2466">
            <v>0</v>
          </cell>
          <cell r="O2466">
            <v>10</v>
          </cell>
          <cell r="P2466" t="str">
            <v>Not Licensed</v>
          </cell>
          <cell r="Q2466">
            <v>0</v>
          </cell>
          <cell r="R2466">
            <v>0</v>
          </cell>
        </row>
        <row r="2467">
          <cell r="B2467" t="str">
            <v>212011</v>
          </cell>
          <cell r="C2467" t="str">
            <v>Clergy</v>
          </cell>
          <cell r="D2467">
            <v>0</v>
          </cell>
          <cell r="E2467" t="str">
            <v>Bachelor's degree</v>
          </cell>
          <cell r="F2467" t="str">
            <v>BA+</v>
          </cell>
          <cell r="G2467">
            <v>61341</v>
          </cell>
          <cell r="H2467">
            <v>3</v>
          </cell>
          <cell r="I2467">
            <v>170</v>
          </cell>
          <cell r="J2467">
            <v>21</v>
          </cell>
          <cell r="K2467">
            <v>20</v>
          </cell>
          <cell r="L2467">
            <v>102</v>
          </cell>
          <cell r="M2467">
            <v>48</v>
          </cell>
          <cell r="N2467">
            <v>0</v>
          </cell>
          <cell r="O2467">
            <v>4</v>
          </cell>
          <cell r="P2467" t="str">
            <v>Not Licensed</v>
          </cell>
          <cell r="Q2467">
            <v>0</v>
          </cell>
          <cell r="R2467">
            <v>0</v>
          </cell>
        </row>
        <row r="2468">
          <cell r="B2468" t="str">
            <v>212021</v>
          </cell>
          <cell r="C2468" t="str">
            <v>Directors, Religious Activities and Education</v>
          </cell>
          <cell r="D2468">
            <v>0</v>
          </cell>
          <cell r="E2468" t="str">
            <v>Bachelor's degree</v>
          </cell>
          <cell r="F2468" t="str">
            <v>BA+</v>
          </cell>
          <cell r="G2468">
            <v>39670</v>
          </cell>
          <cell r="H2468">
            <v>0</v>
          </cell>
          <cell r="I2468">
            <v>0</v>
          </cell>
          <cell r="J2468">
            <v>0</v>
          </cell>
          <cell r="K2468">
            <v>0</v>
          </cell>
          <cell r="L2468">
            <v>55</v>
          </cell>
          <cell r="M2468">
            <v>55</v>
          </cell>
          <cell r="N2468">
            <v>0</v>
          </cell>
          <cell r="O2468">
            <v>9</v>
          </cell>
          <cell r="P2468" t="str">
            <v>Not Licensed</v>
          </cell>
          <cell r="Q2468">
            <v>0</v>
          </cell>
          <cell r="R2468">
            <v>0</v>
          </cell>
        </row>
        <row r="2469">
          <cell r="B2469" t="str">
            <v>231011</v>
          </cell>
          <cell r="C2469" t="str">
            <v>Lawyers</v>
          </cell>
          <cell r="D2469">
            <v>0</v>
          </cell>
          <cell r="E2469" t="str">
            <v>Doctoral or professional degree</v>
          </cell>
          <cell r="F2469" t="str">
            <v>BA+</v>
          </cell>
          <cell r="G2469">
            <v>157200</v>
          </cell>
          <cell r="H2469">
            <v>5</v>
          </cell>
          <cell r="I2469">
            <v>17254</v>
          </cell>
          <cell r="J2469">
            <v>809</v>
          </cell>
          <cell r="K2469">
            <v>1052</v>
          </cell>
          <cell r="L2469">
            <v>1998</v>
          </cell>
          <cell r="M2469">
            <v>1286</v>
          </cell>
          <cell r="N2469">
            <v>0</v>
          </cell>
          <cell r="O2469">
            <v>277</v>
          </cell>
          <cell r="P2469" t="str">
            <v>Not Licensed</v>
          </cell>
          <cell r="Q2469">
            <v>0</v>
          </cell>
          <cell r="R2469">
            <v>0</v>
          </cell>
        </row>
        <row r="2470">
          <cell r="B2470" t="str">
            <v>231012</v>
          </cell>
          <cell r="C2470" t="str">
            <v>Judicial Law Clerks</v>
          </cell>
          <cell r="D2470">
            <v>0</v>
          </cell>
          <cell r="E2470">
            <v>0</v>
          </cell>
          <cell r="F2470">
            <v>0</v>
          </cell>
          <cell r="G2470">
            <v>0</v>
          </cell>
          <cell r="H2470">
            <v>0</v>
          </cell>
          <cell r="I2470">
            <v>0</v>
          </cell>
          <cell r="J2470">
            <v>0</v>
          </cell>
          <cell r="K2470">
            <v>0</v>
          </cell>
          <cell r="L2470">
            <v>36</v>
          </cell>
          <cell r="M2470">
            <v>36</v>
          </cell>
          <cell r="N2470">
            <v>0</v>
          </cell>
          <cell r="O2470">
            <v>2</v>
          </cell>
          <cell r="P2470" t="str">
            <v>Not Licensed</v>
          </cell>
          <cell r="Q2470">
            <v>0</v>
          </cell>
          <cell r="R2470">
            <v>0</v>
          </cell>
        </row>
        <row r="2471">
          <cell r="B2471" t="str">
            <v>231021</v>
          </cell>
          <cell r="C2471" t="str">
            <v>Administrative Law Judges, Adjudicators, and Hearing Officers</v>
          </cell>
          <cell r="D2471">
            <v>0</v>
          </cell>
          <cell r="E2471" t="str">
            <v>Doctoral or professional degree</v>
          </cell>
          <cell r="F2471" t="str">
            <v>BA+</v>
          </cell>
          <cell r="G2471">
            <v>125327</v>
          </cell>
          <cell r="H2471">
            <v>3</v>
          </cell>
          <cell r="I2471">
            <v>104</v>
          </cell>
          <cell r="J2471">
            <v>5</v>
          </cell>
          <cell r="K2471">
            <v>4</v>
          </cell>
          <cell r="L2471">
            <v>0</v>
          </cell>
          <cell r="M2471">
            <v>5</v>
          </cell>
          <cell r="N2471">
            <v>0</v>
          </cell>
          <cell r="O2471">
            <v>0</v>
          </cell>
          <cell r="P2471" t="str">
            <v>Not Licensed</v>
          </cell>
          <cell r="Q2471">
            <v>0</v>
          </cell>
          <cell r="R2471">
            <v>0</v>
          </cell>
        </row>
        <row r="2472">
          <cell r="B2472" t="str">
            <v>231022</v>
          </cell>
          <cell r="C2472" t="str">
            <v>Arbitrators, Mediators, and Conciliators</v>
          </cell>
          <cell r="D2472">
            <v>0</v>
          </cell>
          <cell r="E2472" t="str">
            <v>Bachelor's degree</v>
          </cell>
          <cell r="F2472" t="str">
            <v>BA+</v>
          </cell>
          <cell r="G2472">
            <v>81661</v>
          </cell>
          <cell r="H2472">
            <v>0</v>
          </cell>
          <cell r="I2472">
            <v>0</v>
          </cell>
          <cell r="J2472">
            <v>0</v>
          </cell>
          <cell r="K2472">
            <v>0</v>
          </cell>
          <cell r="L2472">
            <v>0</v>
          </cell>
          <cell r="M2472">
            <v>0</v>
          </cell>
          <cell r="N2472">
            <v>0</v>
          </cell>
          <cell r="O2472">
            <v>1</v>
          </cell>
          <cell r="P2472" t="str">
            <v>Not Licensed</v>
          </cell>
          <cell r="Q2472">
            <v>0</v>
          </cell>
          <cell r="R2472">
            <v>0</v>
          </cell>
        </row>
        <row r="2473">
          <cell r="B2473" t="str">
            <v>231023</v>
          </cell>
          <cell r="C2473" t="str">
            <v>Judges, Magistrate Judges, and Magistrates</v>
          </cell>
          <cell r="D2473">
            <v>0</v>
          </cell>
          <cell r="E2473">
            <v>0</v>
          </cell>
          <cell r="F2473">
            <v>0</v>
          </cell>
          <cell r="G2473">
            <v>0</v>
          </cell>
          <cell r="H2473">
            <v>0</v>
          </cell>
          <cell r="I2473">
            <v>0</v>
          </cell>
          <cell r="J2473">
            <v>0</v>
          </cell>
          <cell r="K2473">
            <v>0</v>
          </cell>
          <cell r="L2473">
            <v>0</v>
          </cell>
          <cell r="M2473">
            <v>0</v>
          </cell>
          <cell r="N2473">
            <v>0</v>
          </cell>
          <cell r="O2473">
            <v>1</v>
          </cell>
          <cell r="P2473" t="str">
            <v>Not Licensed</v>
          </cell>
          <cell r="Q2473">
            <v>0</v>
          </cell>
          <cell r="R2473">
            <v>0</v>
          </cell>
        </row>
        <row r="2474">
          <cell r="B2474" t="str">
            <v>232011</v>
          </cell>
          <cell r="C2474" t="str">
            <v>Paralegals and Legal Assistants</v>
          </cell>
          <cell r="D2474">
            <v>0</v>
          </cell>
          <cell r="E2474" t="str">
            <v>Associate's degree</v>
          </cell>
          <cell r="F2474" t="str">
            <v>Sub-BA</v>
          </cell>
          <cell r="G2474">
            <v>59914</v>
          </cell>
          <cell r="H2474">
            <v>4</v>
          </cell>
          <cell r="I2474">
            <v>5505</v>
          </cell>
          <cell r="J2474">
            <v>606</v>
          </cell>
          <cell r="K2474">
            <v>678</v>
          </cell>
          <cell r="L2474">
            <v>1540</v>
          </cell>
          <cell r="M2474">
            <v>941</v>
          </cell>
          <cell r="N2474">
            <v>0</v>
          </cell>
          <cell r="O2474">
            <v>129</v>
          </cell>
          <cell r="P2474" t="str">
            <v>Not Licensed</v>
          </cell>
          <cell r="Q2474">
            <v>0</v>
          </cell>
          <cell r="R2474">
            <v>0</v>
          </cell>
        </row>
        <row r="2475">
          <cell r="B2475" t="str">
            <v>232091</v>
          </cell>
          <cell r="C2475" t="str">
            <v>Court Reporters</v>
          </cell>
          <cell r="D2475">
            <v>0</v>
          </cell>
          <cell r="E2475" t="str">
            <v>Postsecondary non-degree award</v>
          </cell>
          <cell r="F2475" t="str">
            <v>Sub-BA</v>
          </cell>
          <cell r="G2475">
            <v>0</v>
          </cell>
          <cell r="H2475">
            <v>0</v>
          </cell>
          <cell r="I2475">
            <v>0</v>
          </cell>
          <cell r="J2475">
            <v>0</v>
          </cell>
          <cell r="K2475">
            <v>0</v>
          </cell>
          <cell r="L2475">
            <v>0</v>
          </cell>
          <cell r="M2475">
            <v>0</v>
          </cell>
          <cell r="N2475">
            <v>0</v>
          </cell>
          <cell r="O2475">
            <v>1</v>
          </cell>
          <cell r="P2475" t="str">
            <v>Not Licensed</v>
          </cell>
          <cell r="Q2475">
            <v>0</v>
          </cell>
          <cell r="R2475">
            <v>0</v>
          </cell>
        </row>
        <row r="2476">
          <cell r="B2476" t="str">
            <v>232093</v>
          </cell>
          <cell r="C2476" t="str">
            <v>Title Examiners, Abstractors, and Searchers</v>
          </cell>
          <cell r="D2476">
            <v>0</v>
          </cell>
          <cell r="E2476" t="str">
            <v>High school diploma or equivalent</v>
          </cell>
          <cell r="F2476" t="str">
            <v>HS and Below</v>
          </cell>
          <cell r="G2476">
            <v>56333</v>
          </cell>
          <cell r="H2476">
            <v>0</v>
          </cell>
          <cell r="I2476">
            <v>0</v>
          </cell>
          <cell r="J2476">
            <v>0</v>
          </cell>
          <cell r="K2476">
            <v>0</v>
          </cell>
          <cell r="L2476">
            <v>48</v>
          </cell>
          <cell r="M2476">
            <v>48</v>
          </cell>
          <cell r="N2476">
            <v>0</v>
          </cell>
          <cell r="O2476">
            <v>3</v>
          </cell>
          <cell r="P2476" t="str">
            <v>Not Licensed</v>
          </cell>
          <cell r="Q2476">
            <v>0</v>
          </cell>
          <cell r="R2476">
            <v>0</v>
          </cell>
        </row>
        <row r="2477">
          <cell r="B2477" t="str">
            <v>251011</v>
          </cell>
          <cell r="C2477" t="str">
            <v>Business Teachers, Postsecondary</v>
          </cell>
          <cell r="D2477">
            <v>0</v>
          </cell>
          <cell r="E2477" t="str">
            <v>Doctoral or professional degree</v>
          </cell>
          <cell r="F2477" t="str">
            <v>BA+</v>
          </cell>
          <cell r="G2477">
            <v>105125</v>
          </cell>
          <cell r="H2477">
            <v>5</v>
          </cell>
          <cell r="I2477">
            <v>3099</v>
          </cell>
          <cell r="J2477">
            <v>308</v>
          </cell>
          <cell r="K2477">
            <v>282</v>
          </cell>
          <cell r="L2477">
            <v>183</v>
          </cell>
          <cell r="M2477">
            <v>258</v>
          </cell>
          <cell r="N2477">
            <v>0</v>
          </cell>
          <cell r="O2477">
            <v>24</v>
          </cell>
          <cell r="P2477" t="str">
            <v>Not Licensed</v>
          </cell>
          <cell r="Q2477">
            <v>0</v>
          </cell>
          <cell r="R2477">
            <v>0</v>
          </cell>
        </row>
        <row r="2478">
          <cell r="B2478" t="str">
            <v>251021</v>
          </cell>
          <cell r="C2478" t="str">
            <v>Computer Science Teachers, Postsecondary</v>
          </cell>
          <cell r="D2478">
            <v>0</v>
          </cell>
          <cell r="E2478" t="str">
            <v>Doctoral or professional degree</v>
          </cell>
          <cell r="F2478" t="str">
            <v>BA+</v>
          </cell>
          <cell r="G2478">
            <v>95606</v>
          </cell>
          <cell r="H2478">
            <v>3</v>
          </cell>
          <cell r="I2478">
            <v>369</v>
          </cell>
          <cell r="J2478">
            <v>34</v>
          </cell>
          <cell r="K2478">
            <v>30</v>
          </cell>
          <cell r="L2478">
            <v>56</v>
          </cell>
          <cell r="M2478">
            <v>40</v>
          </cell>
          <cell r="N2478">
            <v>0</v>
          </cell>
          <cell r="O2478">
            <v>9</v>
          </cell>
          <cell r="P2478" t="str">
            <v>Not Licensed</v>
          </cell>
          <cell r="Q2478">
            <v>0</v>
          </cell>
          <cell r="R2478">
            <v>0</v>
          </cell>
        </row>
        <row r="2479">
          <cell r="B2479" t="str">
            <v>251022</v>
          </cell>
          <cell r="C2479" t="str">
            <v>Mathematical Science Teachers, Postsecondary</v>
          </cell>
          <cell r="D2479">
            <v>0</v>
          </cell>
          <cell r="E2479" t="str">
            <v>Doctoral or professional degree</v>
          </cell>
          <cell r="F2479" t="str">
            <v>BA+</v>
          </cell>
          <cell r="G2479">
            <v>82329</v>
          </cell>
          <cell r="H2479">
            <v>3</v>
          </cell>
          <cell r="I2479">
            <v>691</v>
          </cell>
          <cell r="J2479">
            <v>60</v>
          </cell>
          <cell r="K2479">
            <v>60</v>
          </cell>
          <cell r="L2479">
            <v>60</v>
          </cell>
          <cell r="M2479">
            <v>60</v>
          </cell>
          <cell r="N2479">
            <v>0</v>
          </cell>
          <cell r="O2479">
            <v>23</v>
          </cell>
          <cell r="P2479" t="str">
            <v>Not Licensed</v>
          </cell>
          <cell r="Q2479">
            <v>0</v>
          </cell>
          <cell r="R2479">
            <v>0</v>
          </cell>
        </row>
        <row r="2480">
          <cell r="B2480" t="str">
            <v>251031</v>
          </cell>
          <cell r="C2480" t="str">
            <v>Architecture Teachers, Postsecondary</v>
          </cell>
          <cell r="D2480">
            <v>0</v>
          </cell>
          <cell r="E2480" t="str">
            <v>Doctoral or professional degree</v>
          </cell>
          <cell r="F2480" t="str">
            <v>BA+</v>
          </cell>
          <cell r="G2480">
            <v>136421</v>
          </cell>
          <cell r="H2480">
            <v>0</v>
          </cell>
          <cell r="I2480">
            <v>0</v>
          </cell>
          <cell r="J2480">
            <v>0</v>
          </cell>
          <cell r="K2480">
            <v>0</v>
          </cell>
          <cell r="L2480">
            <v>0</v>
          </cell>
          <cell r="M2480">
            <v>0</v>
          </cell>
          <cell r="N2480">
            <v>0</v>
          </cell>
          <cell r="O2480">
            <v>2</v>
          </cell>
          <cell r="P2480" t="str">
            <v>Not Licensed</v>
          </cell>
          <cell r="Q2480">
            <v>0</v>
          </cell>
          <cell r="R2480">
            <v>0</v>
          </cell>
        </row>
        <row r="2481">
          <cell r="B2481" t="str">
            <v>251032</v>
          </cell>
          <cell r="C2481" t="str">
            <v>Engineering Teachers, Postsecondary</v>
          </cell>
          <cell r="D2481">
            <v>0</v>
          </cell>
          <cell r="E2481" t="str">
            <v>Doctoral or professional degree</v>
          </cell>
          <cell r="F2481" t="str">
            <v>BA+</v>
          </cell>
          <cell r="G2481">
            <v>0</v>
          </cell>
          <cell r="H2481">
            <v>0</v>
          </cell>
          <cell r="I2481">
            <v>334</v>
          </cell>
          <cell r="J2481">
            <v>34</v>
          </cell>
          <cell r="K2481">
            <v>28</v>
          </cell>
          <cell r="L2481">
            <v>21</v>
          </cell>
          <cell r="M2481">
            <v>28</v>
          </cell>
          <cell r="N2481">
            <v>0</v>
          </cell>
          <cell r="O2481">
            <v>3</v>
          </cell>
          <cell r="P2481" t="str">
            <v>Not Licensed</v>
          </cell>
          <cell r="Q2481">
            <v>0</v>
          </cell>
          <cell r="R2481">
            <v>0</v>
          </cell>
        </row>
        <row r="2482">
          <cell r="B2482" t="str">
            <v>251041</v>
          </cell>
          <cell r="C2482" t="str">
            <v>Agricultural Sciences Teachers, Postsecondary</v>
          </cell>
          <cell r="D2482">
            <v>0</v>
          </cell>
          <cell r="E2482" t="str">
            <v>Doctoral or professional degree</v>
          </cell>
          <cell r="F2482" t="str">
            <v>BA+</v>
          </cell>
          <cell r="G2482">
            <v>0</v>
          </cell>
          <cell r="H2482">
            <v>0</v>
          </cell>
          <cell r="I2482">
            <v>0</v>
          </cell>
          <cell r="J2482">
            <v>0</v>
          </cell>
          <cell r="K2482">
            <v>0</v>
          </cell>
          <cell r="L2482">
            <v>0</v>
          </cell>
          <cell r="M2482">
            <v>0</v>
          </cell>
          <cell r="N2482">
            <v>228</v>
          </cell>
          <cell r="O2482">
            <v>0</v>
          </cell>
          <cell r="P2482" t="str">
            <v>Not Licensed</v>
          </cell>
          <cell r="Q2482">
            <v>0</v>
          </cell>
          <cell r="R2482">
            <v>0</v>
          </cell>
        </row>
        <row r="2483">
          <cell r="B2483" t="str">
            <v>251042</v>
          </cell>
          <cell r="C2483" t="str">
            <v>Biological Science Teachers, Postsecondary</v>
          </cell>
          <cell r="D2483">
            <v>0</v>
          </cell>
          <cell r="E2483" t="str">
            <v>Doctoral or professional degree</v>
          </cell>
          <cell r="F2483" t="str">
            <v>BA+</v>
          </cell>
          <cell r="G2483">
            <v>98760</v>
          </cell>
          <cell r="H2483">
            <v>4</v>
          </cell>
          <cell r="I2483">
            <v>1433</v>
          </cell>
          <cell r="J2483">
            <v>137</v>
          </cell>
          <cell r="K2483">
            <v>127</v>
          </cell>
          <cell r="L2483">
            <v>32</v>
          </cell>
          <cell r="M2483">
            <v>99</v>
          </cell>
          <cell r="N2483">
            <v>0</v>
          </cell>
          <cell r="O2483">
            <v>14</v>
          </cell>
          <cell r="P2483" t="str">
            <v>Not Licensed</v>
          </cell>
          <cell r="Q2483">
            <v>0</v>
          </cell>
          <cell r="R2483">
            <v>0</v>
          </cell>
        </row>
        <row r="2484">
          <cell r="B2484" t="str">
            <v>251043</v>
          </cell>
          <cell r="C2484" t="str">
            <v>Forestry and Conservation Science Teachers, Postsecondary</v>
          </cell>
          <cell r="D2484">
            <v>0</v>
          </cell>
          <cell r="E2484">
            <v>0</v>
          </cell>
          <cell r="F2484">
            <v>0</v>
          </cell>
          <cell r="G2484">
            <v>0</v>
          </cell>
          <cell r="H2484">
            <v>0</v>
          </cell>
          <cell r="I2484">
            <v>0</v>
          </cell>
          <cell r="J2484">
            <v>0</v>
          </cell>
          <cell r="K2484">
            <v>0</v>
          </cell>
          <cell r="L2484">
            <v>0</v>
          </cell>
          <cell r="M2484">
            <v>0</v>
          </cell>
          <cell r="N2484">
            <v>0</v>
          </cell>
          <cell r="O2484">
            <v>0</v>
          </cell>
          <cell r="P2484" t="str">
            <v>Not Licensed</v>
          </cell>
          <cell r="Q2484">
            <v>0</v>
          </cell>
          <cell r="R2484">
            <v>0</v>
          </cell>
        </row>
        <row r="2485">
          <cell r="B2485" t="str">
            <v>251051</v>
          </cell>
          <cell r="C2485" t="str">
            <v>Atmospheric, Earth, Marine, and Space Sciences Teachers, Postsecondary</v>
          </cell>
          <cell r="D2485">
            <v>0</v>
          </cell>
          <cell r="E2485" t="str">
            <v>Doctoral or professional degree</v>
          </cell>
          <cell r="F2485" t="str">
            <v>BA+</v>
          </cell>
          <cell r="G2485">
            <v>0</v>
          </cell>
          <cell r="H2485">
            <v>0</v>
          </cell>
          <cell r="I2485">
            <v>0</v>
          </cell>
          <cell r="J2485">
            <v>0</v>
          </cell>
          <cell r="K2485">
            <v>0</v>
          </cell>
          <cell r="L2485">
            <v>0</v>
          </cell>
          <cell r="M2485">
            <v>0</v>
          </cell>
          <cell r="N2485">
            <v>0</v>
          </cell>
          <cell r="O2485">
            <v>2</v>
          </cell>
          <cell r="P2485" t="str">
            <v>Not Licensed</v>
          </cell>
          <cell r="Q2485">
            <v>0</v>
          </cell>
          <cell r="R2485">
            <v>0</v>
          </cell>
        </row>
        <row r="2486">
          <cell r="B2486" t="str">
            <v>251052</v>
          </cell>
          <cell r="C2486" t="str">
            <v>Chemistry Teachers, Postsecondary</v>
          </cell>
          <cell r="D2486">
            <v>0</v>
          </cell>
          <cell r="E2486" t="str">
            <v>Doctoral or professional degree</v>
          </cell>
          <cell r="F2486" t="str">
            <v>BA+</v>
          </cell>
          <cell r="G2486">
            <v>105405</v>
          </cell>
          <cell r="H2486">
            <v>3</v>
          </cell>
          <cell r="I2486">
            <v>222</v>
          </cell>
          <cell r="J2486">
            <v>11</v>
          </cell>
          <cell r="K2486">
            <v>19</v>
          </cell>
          <cell r="L2486">
            <v>22</v>
          </cell>
          <cell r="M2486">
            <v>17</v>
          </cell>
          <cell r="N2486">
            <v>0</v>
          </cell>
          <cell r="O2486">
            <v>8</v>
          </cell>
          <cell r="P2486" t="str">
            <v>Not Licensed</v>
          </cell>
          <cell r="Q2486">
            <v>0</v>
          </cell>
          <cell r="R2486">
            <v>0</v>
          </cell>
        </row>
        <row r="2487">
          <cell r="B2487" t="str">
            <v>251053</v>
          </cell>
          <cell r="C2487" t="str">
            <v>Environmental Science Teachers, Postsecondary</v>
          </cell>
          <cell r="D2487">
            <v>0</v>
          </cell>
          <cell r="E2487" t="str">
            <v>Doctoral or professional degree</v>
          </cell>
          <cell r="F2487" t="str">
            <v>BA+</v>
          </cell>
          <cell r="G2487">
            <v>91385</v>
          </cell>
          <cell r="H2487">
            <v>0</v>
          </cell>
          <cell r="I2487">
            <v>0</v>
          </cell>
          <cell r="J2487">
            <v>0</v>
          </cell>
          <cell r="K2487">
            <v>0</v>
          </cell>
          <cell r="L2487">
            <v>0</v>
          </cell>
          <cell r="M2487">
            <v>0</v>
          </cell>
          <cell r="N2487">
            <v>0</v>
          </cell>
          <cell r="O2487">
            <v>0</v>
          </cell>
          <cell r="P2487" t="str">
            <v>Not Licensed</v>
          </cell>
          <cell r="Q2487">
            <v>0</v>
          </cell>
          <cell r="R2487">
            <v>0</v>
          </cell>
        </row>
        <row r="2488">
          <cell r="B2488" t="str">
            <v>251054</v>
          </cell>
          <cell r="C2488" t="str">
            <v>Physics Teachers, Postsecondary</v>
          </cell>
          <cell r="D2488">
            <v>0</v>
          </cell>
          <cell r="E2488" t="str">
            <v>Doctoral or professional degree</v>
          </cell>
          <cell r="F2488" t="str">
            <v>BA+</v>
          </cell>
          <cell r="G2488">
            <v>115314</v>
          </cell>
          <cell r="H2488">
            <v>3</v>
          </cell>
          <cell r="I2488">
            <v>141</v>
          </cell>
          <cell r="J2488">
            <v>11</v>
          </cell>
          <cell r="K2488">
            <v>13</v>
          </cell>
          <cell r="L2488">
            <v>0</v>
          </cell>
          <cell r="M2488">
            <v>12</v>
          </cell>
          <cell r="N2488">
            <v>0</v>
          </cell>
          <cell r="O2488">
            <v>3</v>
          </cell>
          <cell r="P2488" t="str">
            <v>Not Licensed</v>
          </cell>
          <cell r="Q2488">
            <v>0</v>
          </cell>
          <cell r="R2488">
            <v>0</v>
          </cell>
        </row>
        <row r="2489">
          <cell r="B2489" t="str">
            <v>251061</v>
          </cell>
          <cell r="C2489" t="str">
            <v>Anthropology and Archeology Teachers, Postsecondary</v>
          </cell>
          <cell r="D2489">
            <v>0</v>
          </cell>
          <cell r="E2489" t="str">
            <v>Doctoral or professional degree</v>
          </cell>
          <cell r="F2489" t="str">
            <v>BA+</v>
          </cell>
          <cell r="G2489">
            <v>0</v>
          </cell>
          <cell r="H2489">
            <v>0</v>
          </cell>
          <cell r="I2489">
            <v>0</v>
          </cell>
          <cell r="J2489">
            <v>0</v>
          </cell>
          <cell r="K2489">
            <v>0</v>
          </cell>
          <cell r="L2489">
            <v>0</v>
          </cell>
          <cell r="M2489">
            <v>0</v>
          </cell>
          <cell r="N2489">
            <v>0</v>
          </cell>
          <cell r="O2489">
            <v>0</v>
          </cell>
          <cell r="P2489" t="str">
            <v>Not Licensed</v>
          </cell>
          <cell r="Q2489">
            <v>0</v>
          </cell>
          <cell r="R2489">
            <v>0</v>
          </cell>
        </row>
        <row r="2490">
          <cell r="B2490" t="str">
            <v>251062</v>
          </cell>
          <cell r="C2490" t="str">
            <v>Area, Ethnic, and Cultural Studies Teachers, Postsecondary</v>
          </cell>
          <cell r="D2490">
            <v>0</v>
          </cell>
          <cell r="E2490" t="str">
            <v>Doctoral or professional degree</v>
          </cell>
          <cell r="F2490" t="str">
            <v>BA+</v>
          </cell>
          <cell r="G2490">
            <v>77866</v>
          </cell>
          <cell r="H2490">
            <v>0</v>
          </cell>
          <cell r="I2490">
            <v>0</v>
          </cell>
          <cell r="J2490">
            <v>0</v>
          </cell>
          <cell r="K2490">
            <v>0</v>
          </cell>
          <cell r="L2490">
            <v>0</v>
          </cell>
          <cell r="M2490">
            <v>0</v>
          </cell>
          <cell r="N2490">
            <v>0</v>
          </cell>
          <cell r="O2490">
            <v>1</v>
          </cell>
          <cell r="P2490" t="str">
            <v>Not Licensed</v>
          </cell>
          <cell r="Q2490">
            <v>0</v>
          </cell>
          <cell r="R2490">
            <v>0</v>
          </cell>
        </row>
        <row r="2491">
          <cell r="B2491" t="str">
            <v>251063</v>
          </cell>
          <cell r="C2491" t="str">
            <v>Economics Teachers, Postsecondary</v>
          </cell>
          <cell r="D2491">
            <v>0</v>
          </cell>
          <cell r="E2491" t="str">
            <v>Doctoral or professional degree</v>
          </cell>
          <cell r="F2491" t="str">
            <v>BA+</v>
          </cell>
          <cell r="G2491">
            <v>115677</v>
          </cell>
          <cell r="H2491">
            <v>3</v>
          </cell>
          <cell r="I2491">
            <v>410</v>
          </cell>
          <cell r="J2491">
            <v>37</v>
          </cell>
          <cell r="K2491">
            <v>35</v>
          </cell>
          <cell r="L2491">
            <v>30</v>
          </cell>
          <cell r="M2491">
            <v>34</v>
          </cell>
          <cell r="N2491">
            <v>0</v>
          </cell>
          <cell r="O2491">
            <v>4</v>
          </cell>
          <cell r="P2491" t="str">
            <v>Not Licensed</v>
          </cell>
          <cell r="Q2491">
            <v>0</v>
          </cell>
          <cell r="R2491">
            <v>0</v>
          </cell>
        </row>
        <row r="2492">
          <cell r="B2492" t="str">
            <v>251064</v>
          </cell>
          <cell r="C2492" t="str">
            <v>Geography Teachers, Postsecondary</v>
          </cell>
          <cell r="D2492">
            <v>0</v>
          </cell>
          <cell r="E2492" t="str">
            <v>Doctoral or professional degree</v>
          </cell>
          <cell r="F2492" t="str">
            <v>BA+</v>
          </cell>
          <cell r="G2492">
            <v>98233</v>
          </cell>
          <cell r="H2492">
            <v>0</v>
          </cell>
          <cell r="I2492">
            <v>0</v>
          </cell>
          <cell r="J2492">
            <v>0</v>
          </cell>
          <cell r="K2492">
            <v>0</v>
          </cell>
          <cell r="L2492">
            <v>0</v>
          </cell>
          <cell r="M2492">
            <v>0</v>
          </cell>
          <cell r="N2492">
            <v>0</v>
          </cell>
          <cell r="O2492">
            <v>1</v>
          </cell>
          <cell r="P2492" t="str">
            <v>Not Licensed</v>
          </cell>
          <cell r="Q2492">
            <v>0</v>
          </cell>
          <cell r="R2492">
            <v>0</v>
          </cell>
        </row>
        <row r="2493">
          <cell r="B2493" t="str">
            <v>251065</v>
          </cell>
          <cell r="C2493" t="str">
            <v>Political Science Teachers, Postsecondary</v>
          </cell>
          <cell r="D2493">
            <v>0</v>
          </cell>
          <cell r="E2493" t="str">
            <v>Doctoral or professional degree</v>
          </cell>
          <cell r="F2493" t="str">
            <v>BA+</v>
          </cell>
          <cell r="G2493">
            <v>116934</v>
          </cell>
          <cell r="H2493">
            <v>4</v>
          </cell>
          <cell r="I2493">
            <v>491</v>
          </cell>
          <cell r="J2493">
            <v>41</v>
          </cell>
          <cell r="K2493">
            <v>41</v>
          </cell>
          <cell r="L2493">
            <v>0</v>
          </cell>
          <cell r="M2493">
            <v>41</v>
          </cell>
          <cell r="N2493">
            <v>0</v>
          </cell>
          <cell r="O2493">
            <v>1</v>
          </cell>
          <cell r="P2493" t="str">
            <v>Not Licensed</v>
          </cell>
          <cell r="Q2493">
            <v>0</v>
          </cell>
          <cell r="R2493">
            <v>0</v>
          </cell>
        </row>
        <row r="2494">
          <cell r="B2494" t="str">
            <v>251066</v>
          </cell>
          <cell r="C2494" t="str">
            <v>Psychology Teachers, Postsecondary</v>
          </cell>
          <cell r="D2494">
            <v>0</v>
          </cell>
          <cell r="E2494" t="str">
            <v>Doctoral or professional degree</v>
          </cell>
          <cell r="F2494" t="str">
            <v>BA+</v>
          </cell>
          <cell r="G2494">
            <v>89100</v>
          </cell>
          <cell r="H2494">
            <v>4</v>
          </cell>
          <cell r="I2494">
            <v>641</v>
          </cell>
          <cell r="J2494">
            <v>59</v>
          </cell>
          <cell r="K2494">
            <v>58</v>
          </cell>
          <cell r="L2494">
            <v>52</v>
          </cell>
          <cell r="M2494">
            <v>56</v>
          </cell>
          <cell r="N2494">
            <v>0</v>
          </cell>
          <cell r="O2494">
            <v>16</v>
          </cell>
          <cell r="P2494" t="str">
            <v>Not Licensed</v>
          </cell>
          <cell r="Q2494">
            <v>0</v>
          </cell>
          <cell r="R2494">
            <v>0</v>
          </cell>
        </row>
        <row r="2495">
          <cell r="B2495" t="str">
            <v>251067</v>
          </cell>
          <cell r="C2495" t="str">
            <v>Sociology Teachers, Postsecondary</v>
          </cell>
          <cell r="D2495">
            <v>0</v>
          </cell>
          <cell r="E2495" t="str">
            <v>Doctoral or professional degree</v>
          </cell>
          <cell r="F2495" t="str">
            <v>BA+</v>
          </cell>
          <cell r="G2495">
            <v>77233</v>
          </cell>
          <cell r="H2495">
            <v>0</v>
          </cell>
          <cell r="I2495">
            <v>0</v>
          </cell>
          <cell r="J2495">
            <v>0</v>
          </cell>
          <cell r="K2495">
            <v>0</v>
          </cell>
          <cell r="L2495">
            <v>0</v>
          </cell>
          <cell r="M2495">
            <v>0</v>
          </cell>
          <cell r="N2495">
            <v>0</v>
          </cell>
          <cell r="O2495">
            <v>3</v>
          </cell>
          <cell r="P2495" t="str">
            <v>Not Licensed</v>
          </cell>
          <cell r="Q2495">
            <v>0</v>
          </cell>
          <cell r="R2495">
            <v>0</v>
          </cell>
        </row>
        <row r="2496">
          <cell r="B2496" t="str">
            <v>251071</v>
          </cell>
          <cell r="C2496" t="str">
            <v>Health Specialties Teachers, Postsecondary</v>
          </cell>
          <cell r="D2496">
            <v>0</v>
          </cell>
          <cell r="E2496" t="str">
            <v>Doctoral or professional degree</v>
          </cell>
          <cell r="F2496" t="str">
            <v>BA+</v>
          </cell>
          <cell r="G2496">
            <v>106557</v>
          </cell>
          <cell r="H2496">
            <v>4</v>
          </cell>
          <cell r="I2496">
            <v>2368</v>
          </cell>
          <cell r="J2496">
            <v>267</v>
          </cell>
          <cell r="K2496">
            <v>230</v>
          </cell>
          <cell r="L2496">
            <v>92</v>
          </cell>
          <cell r="M2496">
            <v>196</v>
          </cell>
          <cell r="N2496">
            <v>206</v>
          </cell>
          <cell r="O2496">
            <v>10</v>
          </cell>
          <cell r="P2496" t="str">
            <v>Not Licensed</v>
          </cell>
          <cell r="Q2496">
            <v>0</v>
          </cell>
          <cell r="R2496">
            <v>0</v>
          </cell>
        </row>
        <row r="2497">
          <cell r="B2497" t="str">
            <v>251072</v>
          </cell>
          <cell r="C2497" t="str">
            <v>Nursing Instructors and Teachers, Postsecondary</v>
          </cell>
          <cell r="D2497">
            <v>0</v>
          </cell>
          <cell r="E2497" t="str">
            <v>Master's degree</v>
          </cell>
          <cell r="F2497" t="str">
            <v>BA+</v>
          </cell>
          <cell r="G2497">
            <v>0</v>
          </cell>
          <cell r="H2497">
            <v>0</v>
          </cell>
          <cell r="I2497">
            <v>0</v>
          </cell>
          <cell r="J2497">
            <v>0</v>
          </cell>
          <cell r="K2497">
            <v>0</v>
          </cell>
          <cell r="L2497">
            <v>53</v>
          </cell>
          <cell r="M2497">
            <v>53</v>
          </cell>
          <cell r="N2497">
            <v>0</v>
          </cell>
          <cell r="O2497">
            <v>2</v>
          </cell>
          <cell r="P2497" t="str">
            <v>Not Licensed</v>
          </cell>
          <cell r="Q2497">
            <v>0</v>
          </cell>
          <cell r="R2497">
            <v>0</v>
          </cell>
        </row>
        <row r="2498">
          <cell r="B2498" t="str">
            <v>251081</v>
          </cell>
          <cell r="C2498" t="str">
            <v>Education Teachers, Postsecondary</v>
          </cell>
          <cell r="D2498">
            <v>0</v>
          </cell>
          <cell r="E2498" t="str">
            <v>Doctoral or professional degree</v>
          </cell>
          <cell r="F2498" t="str">
            <v>BA+</v>
          </cell>
          <cell r="G2498">
            <v>71654</v>
          </cell>
          <cell r="H2498">
            <v>3</v>
          </cell>
          <cell r="I2498">
            <v>850</v>
          </cell>
          <cell r="J2498">
            <v>76</v>
          </cell>
          <cell r="K2498">
            <v>71</v>
          </cell>
          <cell r="L2498">
            <v>60</v>
          </cell>
          <cell r="M2498">
            <v>69</v>
          </cell>
          <cell r="N2498">
            <v>0</v>
          </cell>
          <cell r="O2498">
            <v>3</v>
          </cell>
          <cell r="P2498" t="str">
            <v>Not Licensed</v>
          </cell>
          <cell r="Q2498">
            <v>0</v>
          </cell>
          <cell r="R2498">
            <v>0</v>
          </cell>
        </row>
        <row r="2499">
          <cell r="B2499" t="str">
            <v>251082</v>
          </cell>
          <cell r="C2499" t="str">
            <v>Library Science Teachers, Postsecondary</v>
          </cell>
          <cell r="D2499">
            <v>0</v>
          </cell>
          <cell r="E2499">
            <v>0</v>
          </cell>
          <cell r="F2499">
            <v>0</v>
          </cell>
          <cell r="G2499">
            <v>0</v>
          </cell>
          <cell r="H2499">
            <v>0</v>
          </cell>
          <cell r="I2499">
            <v>0</v>
          </cell>
          <cell r="J2499">
            <v>0</v>
          </cell>
          <cell r="K2499">
            <v>0</v>
          </cell>
          <cell r="L2499">
            <v>0</v>
          </cell>
          <cell r="M2499">
            <v>0</v>
          </cell>
          <cell r="N2499">
            <v>0</v>
          </cell>
          <cell r="O2499">
            <v>1</v>
          </cell>
          <cell r="P2499" t="str">
            <v>Not Licensed</v>
          </cell>
          <cell r="Q2499">
            <v>0</v>
          </cell>
          <cell r="R2499">
            <v>0</v>
          </cell>
        </row>
        <row r="2500">
          <cell r="B2500" t="str">
            <v>251111</v>
          </cell>
          <cell r="C2500" t="str">
            <v>Criminal Justice and Law Enforcement Teachers, Postsecondary</v>
          </cell>
          <cell r="D2500">
            <v>0</v>
          </cell>
          <cell r="E2500" t="str">
            <v>Doctoral or professional degree</v>
          </cell>
          <cell r="F2500" t="str">
            <v>BA+</v>
          </cell>
          <cell r="G2500">
            <v>70258</v>
          </cell>
          <cell r="H2500">
            <v>0</v>
          </cell>
          <cell r="I2500">
            <v>0</v>
          </cell>
          <cell r="J2500">
            <v>0</v>
          </cell>
          <cell r="K2500">
            <v>0</v>
          </cell>
          <cell r="L2500">
            <v>0</v>
          </cell>
          <cell r="M2500">
            <v>0</v>
          </cell>
          <cell r="N2500">
            <v>646</v>
          </cell>
          <cell r="O2500">
            <v>0</v>
          </cell>
          <cell r="P2500" t="str">
            <v>Not Licensed</v>
          </cell>
          <cell r="Q2500">
            <v>0</v>
          </cell>
          <cell r="R2500">
            <v>0</v>
          </cell>
        </row>
        <row r="2501">
          <cell r="B2501" t="str">
            <v>251112</v>
          </cell>
          <cell r="C2501" t="str">
            <v>Law Teachers, Postsecondary</v>
          </cell>
          <cell r="D2501">
            <v>0</v>
          </cell>
          <cell r="E2501" t="str">
            <v>Doctoral or professional degree</v>
          </cell>
          <cell r="F2501" t="str">
            <v>BA+</v>
          </cell>
          <cell r="G2501">
            <v>0</v>
          </cell>
          <cell r="H2501">
            <v>0</v>
          </cell>
          <cell r="I2501">
            <v>377</v>
          </cell>
          <cell r="J2501">
            <v>26</v>
          </cell>
          <cell r="K2501">
            <v>33</v>
          </cell>
          <cell r="L2501">
            <v>0</v>
          </cell>
          <cell r="M2501">
            <v>30</v>
          </cell>
          <cell r="N2501">
            <v>0</v>
          </cell>
          <cell r="O2501">
            <v>2</v>
          </cell>
          <cell r="P2501" t="str">
            <v>Not Licensed</v>
          </cell>
          <cell r="Q2501">
            <v>0</v>
          </cell>
          <cell r="R2501">
            <v>0</v>
          </cell>
        </row>
        <row r="2502">
          <cell r="B2502" t="str">
            <v>251113</v>
          </cell>
          <cell r="C2502" t="str">
            <v>Social Work Teachers, Postsecondary</v>
          </cell>
          <cell r="D2502">
            <v>0</v>
          </cell>
          <cell r="E2502" t="str">
            <v>Doctoral or professional degree</v>
          </cell>
          <cell r="F2502" t="str">
            <v>BA+</v>
          </cell>
          <cell r="G2502">
            <v>77299</v>
          </cell>
          <cell r="H2502">
            <v>0</v>
          </cell>
          <cell r="I2502">
            <v>0</v>
          </cell>
          <cell r="J2502">
            <v>0</v>
          </cell>
          <cell r="K2502">
            <v>0</v>
          </cell>
          <cell r="L2502">
            <v>0</v>
          </cell>
          <cell r="M2502">
            <v>0</v>
          </cell>
          <cell r="N2502">
            <v>0</v>
          </cell>
          <cell r="O2502">
            <v>2</v>
          </cell>
          <cell r="P2502" t="str">
            <v>Not Licensed</v>
          </cell>
          <cell r="Q2502">
            <v>0</v>
          </cell>
          <cell r="R2502">
            <v>0</v>
          </cell>
        </row>
        <row r="2503">
          <cell r="B2503" t="str">
            <v>251121</v>
          </cell>
          <cell r="C2503" t="str">
            <v>Art, Drama, and Music Teachers, Postsecondary</v>
          </cell>
          <cell r="D2503">
            <v>0</v>
          </cell>
          <cell r="E2503" t="str">
            <v>Master's degree</v>
          </cell>
          <cell r="F2503" t="str">
            <v>BA+</v>
          </cell>
          <cell r="G2503">
            <v>81296</v>
          </cell>
          <cell r="H2503">
            <v>4</v>
          </cell>
          <cell r="I2503">
            <v>3591</v>
          </cell>
          <cell r="J2503">
            <v>340</v>
          </cell>
          <cell r="K2503">
            <v>311</v>
          </cell>
          <cell r="L2503">
            <v>62</v>
          </cell>
          <cell r="M2503">
            <v>238</v>
          </cell>
          <cell r="N2503" t="str">
            <v>1,778</v>
          </cell>
          <cell r="O2503">
            <v>54</v>
          </cell>
          <cell r="P2503" t="str">
            <v>Not Licensed</v>
          </cell>
          <cell r="Q2503">
            <v>0</v>
          </cell>
          <cell r="R2503">
            <v>0</v>
          </cell>
        </row>
        <row r="2504">
          <cell r="B2504" t="str">
            <v>251122</v>
          </cell>
          <cell r="C2504" t="str">
            <v>Communications Teachers, Postsecondary</v>
          </cell>
          <cell r="D2504">
            <v>0</v>
          </cell>
          <cell r="E2504" t="str">
            <v>Doctoral or professional degree</v>
          </cell>
          <cell r="F2504" t="str">
            <v>BA+</v>
          </cell>
          <cell r="G2504">
            <v>75501</v>
          </cell>
          <cell r="H2504">
            <v>0</v>
          </cell>
          <cell r="I2504">
            <v>0</v>
          </cell>
          <cell r="J2504">
            <v>0</v>
          </cell>
          <cell r="K2504">
            <v>0</v>
          </cell>
          <cell r="L2504">
            <v>45</v>
          </cell>
          <cell r="M2504">
            <v>45</v>
          </cell>
          <cell r="N2504">
            <v>517</v>
          </cell>
          <cell r="O2504">
            <v>2</v>
          </cell>
          <cell r="P2504" t="str">
            <v>Not Licensed</v>
          </cell>
          <cell r="Q2504">
            <v>0</v>
          </cell>
          <cell r="R2504">
            <v>0</v>
          </cell>
        </row>
        <row r="2505">
          <cell r="B2505" t="str">
            <v>251123</v>
          </cell>
          <cell r="C2505" t="str">
            <v>English Language and Literature Teachers, Postsecondary</v>
          </cell>
          <cell r="D2505">
            <v>0</v>
          </cell>
          <cell r="E2505" t="str">
            <v>Doctoral or professional degree</v>
          </cell>
          <cell r="F2505" t="str">
            <v>BA+</v>
          </cell>
          <cell r="G2505">
            <v>70022</v>
          </cell>
          <cell r="H2505">
            <v>4</v>
          </cell>
          <cell r="I2505">
            <v>1403</v>
          </cell>
          <cell r="J2505">
            <v>125</v>
          </cell>
          <cell r="K2505">
            <v>119</v>
          </cell>
          <cell r="L2505">
            <v>112</v>
          </cell>
          <cell r="M2505">
            <v>119</v>
          </cell>
          <cell r="N2505">
            <v>0</v>
          </cell>
          <cell r="O2505">
            <v>45</v>
          </cell>
          <cell r="P2505" t="str">
            <v>Not Licensed</v>
          </cell>
          <cell r="Q2505">
            <v>0</v>
          </cell>
          <cell r="R2505">
            <v>0</v>
          </cell>
        </row>
        <row r="2506">
          <cell r="B2506" t="str">
            <v>251124</v>
          </cell>
          <cell r="C2506" t="str">
            <v>Foreign Language and Literature Teachers, Postsecondary</v>
          </cell>
          <cell r="D2506">
            <v>0</v>
          </cell>
          <cell r="E2506" t="str">
            <v>Doctoral or professional degree</v>
          </cell>
          <cell r="F2506" t="str">
            <v>BA+</v>
          </cell>
          <cell r="G2506">
            <v>73887</v>
          </cell>
          <cell r="H2506">
            <v>3</v>
          </cell>
          <cell r="I2506">
            <v>1285</v>
          </cell>
          <cell r="J2506">
            <v>119</v>
          </cell>
          <cell r="K2506">
            <v>110</v>
          </cell>
          <cell r="L2506">
            <v>57</v>
          </cell>
          <cell r="M2506">
            <v>95</v>
          </cell>
          <cell r="N2506">
            <v>0</v>
          </cell>
          <cell r="O2506">
            <v>11</v>
          </cell>
          <cell r="P2506" t="str">
            <v>Not Licensed</v>
          </cell>
          <cell r="Q2506">
            <v>0</v>
          </cell>
          <cell r="R2506">
            <v>0</v>
          </cell>
        </row>
        <row r="2507">
          <cell r="B2507" t="str">
            <v>251125</v>
          </cell>
          <cell r="C2507" t="str">
            <v>History Teachers, Postsecondary</v>
          </cell>
          <cell r="D2507">
            <v>0</v>
          </cell>
          <cell r="E2507" t="str">
            <v>Doctoral or professional degree</v>
          </cell>
          <cell r="F2507" t="str">
            <v>BA+</v>
          </cell>
          <cell r="G2507">
            <v>91123</v>
          </cell>
          <cell r="H2507">
            <v>4</v>
          </cell>
          <cell r="I2507">
            <v>448</v>
          </cell>
          <cell r="J2507">
            <v>39</v>
          </cell>
          <cell r="K2507">
            <v>37</v>
          </cell>
          <cell r="L2507">
            <v>0</v>
          </cell>
          <cell r="M2507">
            <v>38</v>
          </cell>
          <cell r="N2507">
            <v>0</v>
          </cell>
          <cell r="O2507">
            <v>11</v>
          </cell>
          <cell r="P2507" t="str">
            <v>Not Licensed</v>
          </cell>
          <cell r="Q2507">
            <v>0</v>
          </cell>
          <cell r="R2507">
            <v>0</v>
          </cell>
        </row>
        <row r="2508">
          <cell r="B2508" t="str">
            <v>251126</v>
          </cell>
          <cell r="C2508" t="str">
            <v>Philosophy and Religion Teachers, Postsecondary</v>
          </cell>
          <cell r="D2508">
            <v>0</v>
          </cell>
          <cell r="E2508" t="str">
            <v>Doctoral or professional degree</v>
          </cell>
          <cell r="F2508" t="str">
            <v>BA+</v>
          </cell>
          <cell r="G2508">
            <v>82314</v>
          </cell>
          <cell r="H2508">
            <v>3</v>
          </cell>
          <cell r="I2508">
            <v>361</v>
          </cell>
          <cell r="J2508">
            <v>24</v>
          </cell>
          <cell r="K2508">
            <v>32</v>
          </cell>
          <cell r="L2508">
            <v>0</v>
          </cell>
          <cell r="M2508">
            <v>28</v>
          </cell>
          <cell r="N2508">
            <v>0</v>
          </cell>
          <cell r="O2508">
            <v>4</v>
          </cell>
          <cell r="P2508" t="str">
            <v>Not Licensed</v>
          </cell>
          <cell r="Q2508">
            <v>0</v>
          </cell>
          <cell r="R2508">
            <v>0</v>
          </cell>
        </row>
        <row r="2509">
          <cell r="B2509" t="str">
            <v>251191</v>
          </cell>
          <cell r="C2509" t="str">
            <v>Graduate Teaching Assistants</v>
          </cell>
          <cell r="D2509">
            <v>0</v>
          </cell>
          <cell r="E2509" t="str">
            <v>Bachelor's degree</v>
          </cell>
          <cell r="F2509" t="str">
            <v>BA+</v>
          </cell>
          <cell r="G2509">
            <v>0</v>
          </cell>
          <cell r="H2509">
            <v>0</v>
          </cell>
          <cell r="I2509">
            <v>0</v>
          </cell>
          <cell r="J2509">
            <v>0</v>
          </cell>
          <cell r="K2509">
            <v>0</v>
          </cell>
          <cell r="L2509">
            <v>52</v>
          </cell>
          <cell r="M2509">
            <v>52</v>
          </cell>
          <cell r="N2509">
            <v>0</v>
          </cell>
          <cell r="O2509">
            <v>8</v>
          </cell>
          <cell r="P2509" t="str">
            <v>Not Licensed</v>
          </cell>
          <cell r="Q2509">
            <v>0</v>
          </cell>
          <cell r="R2509">
            <v>0</v>
          </cell>
        </row>
        <row r="2510">
          <cell r="B2510" t="str">
            <v>251192</v>
          </cell>
          <cell r="C2510" t="str">
            <v>Home Economics Teachers, Postsecondary</v>
          </cell>
          <cell r="D2510">
            <v>0</v>
          </cell>
          <cell r="E2510" t="str">
            <v>Master's degree</v>
          </cell>
          <cell r="F2510" t="str">
            <v>BA+</v>
          </cell>
          <cell r="G2510">
            <v>0</v>
          </cell>
          <cell r="H2510">
            <v>0</v>
          </cell>
          <cell r="I2510">
            <v>0</v>
          </cell>
          <cell r="J2510">
            <v>0</v>
          </cell>
          <cell r="K2510">
            <v>0</v>
          </cell>
          <cell r="L2510">
            <v>0</v>
          </cell>
          <cell r="M2510">
            <v>0</v>
          </cell>
          <cell r="N2510">
            <v>0</v>
          </cell>
          <cell r="O2510">
            <v>0</v>
          </cell>
          <cell r="P2510" t="str">
            <v>Not Licensed</v>
          </cell>
          <cell r="Q2510">
            <v>0</v>
          </cell>
          <cell r="R2510">
            <v>0</v>
          </cell>
        </row>
        <row r="2511">
          <cell r="B2511" t="str">
            <v>251193</v>
          </cell>
          <cell r="C2511" t="str">
            <v>Recreation and Fitness Studies Teachers, Postsecondary</v>
          </cell>
          <cell r="D2511">
            <v>0</v>
          </cell>
          <cell r="E2511" t="str">
            <v>Doctoral or professional degree</v>
          </cell>
          <cell r="F2511" t="str">
            <v>BA+</v>
          </cell>
          <cell r="G2511">
            <v>73250</v>
          </cell>
          <cell r="H2511">
            <v>0</v>
          </cell>
          <cell r="I2511">
            <v>0</v>
          </cell>
          <cell r="J2511">
            <v>0</v>
          </cell>
          <cell r="K2511">
            <v>0</v>
          </cell>
          <cell r="L2511">
            <v>0</v>
          </cell>
          <cell r="M2511">
            <v>0</v>
          </cell>
          <cell r="N2511">
            <v>0</v>
          </cell>
          <cell r="O2511">
            <v>0</v>
          </cell>
          <cell r="P2511" t="str">
            <v>Not Licensed</v>
          </cell>
          <cell r="Q2511">
            <v>0</v>
          </cell>
          <cell r="R2511">
            <v>0</v>
          </cell>
        </row>
        <row r="2512">
          <cell r="B2512" t="str">
            <v>251194</v>
          </cell>
          <cell r="C2512" t="str">
            <v>Vocational Education Teachers, Postsecondary</v>
          </cell>
          <cell r="D2512">
            <v>0</v>
          </cell>
          <cell r="E2512" t="str">
            <v>Bachelor's degree</v>
          </cell>
          <cell r="F2512" t="str">
            <v>BA+</v>
          </cell>
          <cell r="G2512">
            <v>0</v>
          </cell>
          <cell r="H2512">
            <v>0</v>
          </cell>
          <cell r="I2512">
            <v>1552</v>
          </cell>
          <cell r="J2512">
            <v>116</v>
          </cell>
          <cell r="K2512">
            <v>117</v>
          </cell>
          <cell r="L2512">
            <v>374</v>
          </cell>
          <cell r="M2512">
            <v>202</v>
          </cell>
          <cell r="N2512">
            <v>0</v>
          </cell>
          <cell r="O2512">
            <v>22</v>
          </cell>
          <cell r="P2512" t="str">
            <v>Licensed</v>
          </cell>
          <cell r="Q2512">
            <v>288</v>
          </cell>
          <cell r="R2512" t="str">
            <v xml:space="preserve"> 1,062</v>
          </cell>
        </row>
        <row r="2513">
          <cell r="B2513" t="str">
            <v>252011</v>
          </cell>
          <cell r="C2513" t="str">
            <v>Preschool Teachers, Except Special Education</v>
          </cell>
          <cell r="D2513">
            <v>0</v>
          </cell>
          <cell r="E2513" t="str">
            <v>Associate's degree</v>
          </cell>
          <cell r="F2513" t="str">
            <v>Sub-BA</v>
          </cell>
          <cell r="G2513">
            <v>37618</v>
          </cell>
          <cell r="H2513">
            <v>4</v>
          </cell>
          <cell r="I2513">
            <v>8112</v>
          </cell>
          <cell r="J2513">
            <v>803</v>
          </cell>
          <cell r="K2513">
            <v>910</v>
          </cell>
          <cell r="L2513">
            <v>1473</v>
          </cell>
          <cell r="M2513">
            <v>1062</v>
          </cell>
          <cell r="N2513">
            <v>678</v>
          </cell>
          <cell r="O2513">
            <v>251</v>
          </cell>
          <cell r="P2513" t="str">
            <v>Not Licensed</v>
          </cell>
          <cell r="Q2513">
            <v>0</v>
          </cell>
          <cell r="R2513">
            <v>0</v>
          </cell>
        </row>
        <row r="2514">
          <cell r="B2514" t="str">
            <v>252012</v>
          </cell>
          <cell r="C2514" t="str">
            <v>Kindergarten Teachers, Except Special Education</v>
          </cell>
          <cell r="D2514">
            <v>0</v>
          </cell>
          <cell r="E2514" t="str">
            <v>Bachelor's degree</v>
          </cell>
          <cell r="F2514" t="str">
            <v>BA+</v>
          </cell>
          <cell r="G2514">
            <v>70439</v>
          </cell>
          <cell r="H2514">
            <v>3</v>
          </cell>
          <cell r="I2514">
            <v>887</v>
          </cell>
          <cell r="J2514">
            <v>91</v>
          </cell>
          <cell r="K2514">
            <v>92</v>
          </cell>
          <cell r="L2514">
            <v>83</v>
          </cell>
          <cell r="M2514">
            <v>89</v>
          </cell>
          <cell r="N2514">
            <v>0</v>
          </cell>
          <cell r="O2514">
            <v>4</v>
          </cell>
          <cell r="P2514" t="str">
            <v>Not Licensed</v>
          </cell>
          <cell r="Q2514">
            <v>0</v>
          </cell>
          <cell r="R2514">
            <v>0</v>
          </cell>
        </row>
        <row r="2515">
          <cell r="B2515" t="str">
            <v>252021</v>
          </cell>
          <cell r="C2515" t="str">
            <v>Elementary School Teachers, Except Special Education</v>
          </cell>
          <cell r="D2515">
            <v>0</v>
          </cell>
          <cell r="E2515" t="str">
            <v>Bachelor's degree</v>
          </cell>
          <cell r="F2515" t="str">
            <v>BA+</v>
          </cell>
          <cell r="G2515">
            <v>79974</v>
          </cell>
          <cell r="H2515">
            <v>5</v>
          </cell>
          <cell r="I2515">
            <v>10603</v>
          </cell>
          <cell r="J2515">
            <v>841</v>
          </cell>
          <cell r="K2515">
            <v>830</v>
          </cell>
          <cell r="L2515">
            <v>1309</v>
          </cell>
          <cell r="M2515">
            <v>993</v>
          </cell>
          <cell r="N2515">
            <v>0</v>
          </cell>
          <cell r="O2515">
            <v>121</v>
          </cell>
          <cell r="P2515" t="str">
            <v>Not Licensed</v>
          </cell>
          <cell r="Q2515">
            <v>0</v>
          </cell>
          <cell r="R2515">
            <v>0</v>
          </cell>
        </row>
        <row r="2516">
          <cell r="B2516" t="str">
            <v>252022</v>
          </cell>
          <cell r="C2516" t="str">
            <v>Middle School Teachers, Except Special and Career/Technical Education</v>
          </cell>
          <cell r="D2516">
            <v>0</v>
          </cell>
          <cell r="E2516" t="str">
            <v>Bachelor's degree</v>
          </cell>
          <cell r="F2516" t="str">
            <v>BA+</v>
          </cell>
          <cell r="G2516">
            <v>77428</v>
          </cell>
          <cell r="H2516">
            <v>5</v>
          </cell>
          <cell r="I2516">
            <v>5380</v>
          </cell>
          <cell r="J2516">
            <v>421</v>
          </cell>
          <cell r="K2516">
            <v>425</v>
          </cell>
          <cell r="L2516">
            <v>2325</v>
          </cell>
          <cell r="M2516">
            <v>1057</v>
          </cell>
          <cell r="N2516">
            <v>0</v>
          </cell>
          <cell r="O2516">
            <v>54</v>
          </cell>
          <cell r="P2516" t="str">
            <v>Not Licensed</v>
          </cell>
          <cell r="Q2516">
            <v>0</v>
          </cell>
          <cell r="R2516">
            <v>0</v>
          </cell>
        </row>
        <row r="2517">
          <cell r="B2517" t="str">
            <v>252023</v>
          </cell>
          <cell r="C2517" t="str">
            <v>Career/Technical Education Teachers, Middle School</v>
          </cell>
          <cell r="D2517">
            <v>0</v>
          </cell>
          <cell r="E2517" t="str">
            <v>Bachelor's degree</v>
          </cell>
          <cell r="F2517" t="str">
            <v>BA+</v>
          </cell>
          <cell r="G2517">
            <v>75957</v>
          </cell>
          <cell r="H2517">
            <v>0</v>
          </cell>
          <cell r="I2517">
            <v>0</v>
          </cell>
          <cell r="J2517">
            <v>0</v>
          </cell>
          <cell r="K2517">
            <v>0</v>
          </cell>
          <cell r="L2517">
            <v>0</v>
          </cell>
          <cell r="M2517">
            <v>0</v>
          </cell>
          <cell r="N2517">
            <v>0</v>
          </cell>
          <cell r="O2517">
            <v>0</v>
          </cell>
          <cell r="P2517" t="str">
            <v>Not Licensed</v>
          </cell>
          <cell r="Q2517">
            <v>0</v>
          </cell>
          <cell r="R2517">
            <v>0</v>
          </cell>
        </row>
        <row r="2518">
          <cell r="B2518" t="str">
            <v>252031</v>
          </cell>
          <cell r="C2518" t="str">
            <v>Secondary School Teachers, Except Special and Career/Technical Education</v>
          </cell>
          <cell r="D2518">
            <v>0</v>
          </cell>
          <cell r="E2518" t="str">
            <v>Bachelor's degree</v>
          </cell>
          <cell r="F2518" t="str">
            <v>BA+</v>
          </cell>
          <cell r="G2518">
            <v>79293</v>
          </cell>
          <cell r="H2518">
            <v>5</v>
          </cell>
          <cell r="I2518">
            <v>8357</v>
          </cell>
          <cell r="J2518">
            <v>645</v>
          </cell>
          <cell r="K2518">
            <v>644</v>
          </cell>
          <cell r="L2518">
            <v>760</v>
          </cell>
          <cell r="M2518">
            <v>683</v>
          </cell>
          <cell r="N2518">
            <v>0</v>
          </cell>
          <cell r="O2518">
            <v>118</v>
          </cell>
          <cell r="P2518" t="str">
            <v>Not Licensed</v>
          </cell>
          <cell r="Q2518">
            <v>0</v>
          </cell>
          <cell r="R2518">
            <v>0</v>
          </cell>
        </row>
        <row r="2519">
          <cell r="B2519" t="str">
            <v>252032</v>
          </cell>
          <cell r="C2519" t="str">
            <v>Career/Technical Education Teachers, Secondary School</v>
          </cell>
          <cell r="D2519">
            <v>0</v>
          </cell>
          <cell r="E2519" t="str">
            <v>Bachelor's degree</v>
          </cell>
          <cell r="F2519" t="str">
            <v>BA+</v>
          </cell>
          <cell r="G2519">
            <v>0</v>
          </cell>
          <cell r="H2519">
            <v>0</v>
          </cell>
          <cell r="I2519">
            <v>733</v>
          </cell>
          <cell r="J2519">
            <v>50</v>
          </cell>
          <cell r="K2519">
            <v>56</v>
          </cell>
          <cell r="L2519">
            <v>52</v>
          </cell>
          <cell r="M2519">
            <v>53</v>
          </cell>
          <cell r="N2519">
            <v>0</v>
          </cell>
          <cell r="O2519">
            <v>14</v>
          </cell>
          <cell r="P2519" t="str">
            <v>Not Licensed</v>
          </cell>
          <cell r="Q2519">
            <v>0</v>
          </cell>
          <cell r="R2519">
            <v>0</v>
          </cell>
        </row>
        <row r="2520">
          <cell r="B2520" t="str">
            <v>252051</v>
          </cell>
          <cell r="C2520" t="str">
            <v>Special Education Teachers, Preschool</v>
          </cell>
          <cell r="D2520">
            <v>0</v>
          </cell>
          <cell r="E2520" t="str">
            <v>Bachelor's degree</v>
          </cell>
          <cell r="F2520" t="str">
            <v>BA+</v>
          </cell>
          <cell r="G2520">
            <v>52536</v>
          </cell>
          <cell r="H2520">
            <v>2</v>
          </cell>
          <cell r="I2520">
            <v>205</v>
          </cell>
          <cell r="J2520">
            <v>17</v>
          </cell>
          <cell r="K2520">
            <v>17</v>
          </cell>
          <cell r="L2520">
            <v>78</v>
          </cell>
          <cell r="M2520">
            <v>37</v>
          </cell>
          <cell r="N2520">
            <v>0</v>
          </cell>
          <cell r="O2520">
            <v>4</v>
          </cell>
          <cell r="P2520" t="str">
            <v>Not Licensed</v>
          </cell>
          <cell r="Q2520">
            <v>0</v>
          </cell>
          <cell r="R2520">
            <v>0</v>
          </cell>
        </row>
        <row r="2521">
          <cell r="B2521" t="str">
            <v>252052</v>
          </cell>
          <cell r="C2521" t="str">
            <v>Special Education Teachers, Kindergarten and Elementary School</v>
          </cell>
          <cell r="D2521">
            <v>0</v>
          </cell>
          <cell r="E2521" t="str">
            <v>Bachelor's degree</v>
          </cell>
          <cell r="F2521" t="str">
            <v>BA+</v>
          </cell>
          <cell r="G2521">
            <v>70881</v>
          </cell>
          <cell r="H2521">
            <v>4</v>
          </cell>
          <cell r="I2521">
            <v>1994</v>
          </cell>
          <cell r="J2521">
            <v>154</v>
          </cell>
          <cell r="K2521">
            <v>157</v>
          </cell>
          <cell r="L2521">
            <v>98</v>
          </cell>
          <cell r="M2521">
            <v>136</v>
          </cell>
          <cell r="N2521">
            <v>0</v>
          </cell>
          <cell r="O2521">
            <v>37</v>
          </cell>
          <cell r="P2521" t="str">
            <v>Not Licensed</v>
          </cell>
          <cell r="Q2521">
            <v>0</v>
          </cell>
          <cell r="R2521">
            <v>0</v>
          </cell>
        </row>
        <row r="2522">
          <cell r="B2522" t="str">
            <v>252053</v>
          </cell>
          <cell r="C2522" t="str">
            <v>Special Education Teachers, Middle School</v>
          </cell>
          <cell r="D2522">
            <v>0</v>
          </cell>
          <cell r="E2522" t="str">
            <v>Bachelor's degree</v>
          </cell>
          <cell r="F2522" t="str">
            <v>BA+</v>
          </cell>
          <cell r="G2522">
            <v>0</v>
          </cell>
          <cell r="H2522">
            <v>0</v>
          </cell>
          <cell r="I2522">
            <v>1286</v>
          </cell>
          <cell r="J2522">
            <v>102</v>
          </cell>
          <cell r="K2522">
            <v>101</v>
          </cell>
          <cell r="L2522">
            <v>674</v>
          </cell>
          <cell r="M2522">
            <v>292</v>
          </cell>
          <cell r="N2522">
            <v>0</v>
          </cell>
          <cell r="O2522">
            <v>14</v>
          </cell>
          <cell r="P2522" t="str">
            <v>Not Licensed</v>
          </cell>
          <cell r="Q2522">
            <v>0</v>
          </cell>
          <cell r="R2522">
            <v>0</v>
          </cell>
        </row>
        <row r="2523">
          <cell r="B2523" t="str">
            <v>252054</v>
          </cell>
          <cell r="C2523" t="str">
            <v>Special Education Teachers, Secondary School</v>
          </cell>
          <cell r="D2523">
            <v>0</v>
          </cell>
          <cell r="E2523" t="str">
            <v>Bachelor's degree</v>
          </cell>
          <cell r="F2523" t="str">
            <v>BA+</v>
          </cell>
          <cell r="G2523">
            <v>74975</v>
          </cell>
          <cell r="H2523">
            <v>3</v>
          </cell>
          <cell r="I2523">
            <v>1300</v>
          </cell>
          <cell r="J2523">
            <v>102</v>
          </cell>
          <cell r="K2523">
            <v>102</v>
          </cell>
          <cell r="L2523">
            <v>40</v>
          </cell>
          <cell r="M2523">
            <v>81</v>
          </cell>
          <cell r="N2523">
            <v>0</v>
          </cell>
          <cell r="O2523">
            <v>22</v>
          </cell>
          <cell r="P2523" t="str">
            <v>Not Licensed</v>
          </cell>
          <cell r="Q2523">
            <v>0</v>
          </cell>
          <cell r="R2523">
            <v>0</v>
          </cell>
        </row>
        <row r="2524">
          <cell r="B2524" t="str">
            <v>253011</v>
          </cell>
          <cell r="C2524" t="str">
            <v>Adult Basic and Secondary Education and Literacy Teachers and Instructors</v>
          </cell>
          <cell r="D2524">
            <v>0</v>
          </cell>
          <cell r="E2524" t="str">
            <v>Bachelor's degree</v>
          </cell>
          <cell r="F2524" t="str">
            <v>BA+</v>
          </cell>
          <cell r="G2524">
            <v>48513</v>
          </cell>
          <cell r="H2524">
            <v>2</v>
          </cell>
          <cell r="I2524">
            <v>236</v>
          </cell>
          <cell r="J2524">
            <v>14</v>
          </cell>
          <cell r="K2524">
            <v>25</v>
          </cell>
          <cell r="L2524">
            <v>67</v>
          </cell>
          <cell r="M2524">
            <v>35</v>
          </cell>
          <cell r="N2524">
            <v>0</v>
          </cell>
          <cell r="O2524">
            <v>21</v>
          </cell>
          <cell r="P2524" t="str">
            <v>Not Licensed</v>
          </cell>
          <cell r="Q2524">
            <v>0</v>
          </cell>
          <cell r="R2524">
            <v>0</v>
          </cell>
        </row>
        <row r="2525">
          <cell r="B2525" t="str">
            <v>253021</v>
          </cell>
          <cell r="C2525" t="str">
            <v>Self-Enrichment Education Teachers</v>
          </cell>
          <cell r="D2525">
            <v>0</v>
          </cell>
          <cell r="E2525" t="str">
            <v>High school diploma or equivalent</v>
          </cell>
          <cell r="F2525" t="str">
            <v>HS and Below</v>
          </cell>
          <cell r="G2525">
            <v>53514</v>
          </cell>
          <cell r="H2525">
            <v>4</v>
          </cell>
          <cell r="I2525">
            <v>6759</v>
          </cell>
          <cell r="J2525">
            <v>862</v>
          </cell>
          <cell r="K2525">
            <v>827</v>
          </cell>
          <cell r="L2525">
            <v>443</v>
          </cell>
          <cell r="M2525">
            <v>711</v>
          </cell>
          <cell r="N2525">
            <v>0</v>
          </cell>
          <cell r="O2525">
            <v>7</v>
          </cell>
          <cell r="P2525" t="str">
            <v>Not Licensed</v>
          </cell>
          <cell r="Q2525">
            <v>0</v>
          </cell>
          <cell r="R2525">
            <v>0</v>
          </cell>
        </row>
        <row r="2526">
          <cell r="B2526" t="str">
            <v>254011</v>
          </cell>
          <cell r="C2526" t="str">
            <v>Archivists</v>
          </cell>
          <cell r="D2526">
            <v>0</v>
          </cell>
          <cell r="E2526" t="str">
            <v>Master's degree</v>
          </cell>
          <cell r="F2526" t="str">
            <v>BA+</v>
          </cell>
          <cell r="G2526">
            <v>60281</v>
          </cell>
          <cell r="H2526">
            <v>0</v>
          </cell>
          <cell r="I2526">
            <v>0</v>
          </cell>
          <cell r="J2526">
            <v>0</v>
          </cell>
          <cell r="K2526">
            <v>0</v>
          </cell>
          <cell r="L2526">
            <v>33</v>
          </cell>
          <cell r="M2526">
            <v>33</v>
          </cell>
          <cell r="N2526">
            <v>0</v>
          </cell>
          <cell r="O2526">
            <v>7</v>
          </cell>
          <cell r="P2526" t="str">
            <v>Not Licensed</v>
          </cell>
          <cell r="Q2526">
            <v>0</v>
          </cell>
          <cell r="R2526">
            <v>0</v>
          </cell>
        </row>
        <row r="2527">
          <cell r="B2527" t="str">
            <v>254012</v>
          </cell>
          <cell r="C2527" t="str">
            <v>Curators</v>
          </cell>
          <cell r="D2527">
            <v>0</v>
          </cell>
          <cell r="E2527" t="str">
            <v>Master's degree</v>
          </cell>
          <cell r="F2527" t="str">
            <v>BA+</v>
          </cell>
          <cell r="G2527">
            <v>67432</v>
          </cell>
          <cell r="H2527">
            <v>3</v>
          </cell>
          <cell r="I2527">
            <v>264</v>
          </cell>
          <cell r="J2527">
            <v>30</v>
          </cell>
          <cell r="K2527">
            <v>30</v>
          </cell>
          <cell r="L2527">
            <v>50</v>
          </cell>
          <cell r="M2527">
            <v>37</v>
          </cell>
          <cell r="N2527">
            <v>0</v>
          </cell>
          <cell r="O2527">
            <v>4</v>
          </cell>
          <cell r="P2527" t="str">
            <v>Not Licensed</v>
          </cell>
          <cell r="Q2527">
            <v>0</v>
          </cell>
          <cell r="R2527">
            <v>0</v>
          </cell>
        </row>
        <row r="2528">
          <cell r="B2528" t="str">
            <v>254013</v>
          </cell>
          <cell r="C2528" t="str">
            <v>Museum Technicians and Conservators</v>
          </cell>
          <cell r="D2528">
            <v>0</v>
          </cell>
          <cell r="E2528" t="str">
            <v>Bachelor's degree</v>
          </cell>
          <cell r="F2528" t="str">
            <v>BA+</v>
          </cell>
          <cell r="G2528">
            <v>0</v>
          </cell>
          <cell r="H2528">
            <v>0</v>
          </cell>
          <cell r="I2528">
            <v>156</v>
          </cell>
          <cell r="J2528">
            <v>17</v>
          </cell>
          <cell r="K2528">
            <v>17</v>
          </cell>
          <cell r="L2528">
            <v>0</v>
          </cell>
          <cell r="M2528">
            <v>17</v>
          </cell>
          <cell r="N2528">
            <v>0</v>
          </cell>
          <cell r="O2528">
            <v>3</v>
          </cell>
          <cell r="P2528" t="str">
            <v>Not Licensed</v>
          </cell>
          <cell r="Q2528">
            <v>0</v>
          </cell>
          <cell r="R2528">
            <v>0</v>
          </cell>
        </row>
        <row r="2529">
          <cell r="B2529" t="str">
            <v>254021</v>
          </cell>
          <cell r="C2529" t="str">
            <v>Librarians</v>
          </cell>
          <cell r="D2529">
            <v>0</v>
          </cell>
          <cell r="E2529" t="str">
            <v>Master's degree</v>
          </cell>
          <cell r="F2529" t="str">
            <v>BA+</v>
          </cell>
          <cell r="G2529">
            <v>74322</v>
          </cell>
          <cell r="H2529">
            <v>4</v>
          </cell>
          <cell r="I2529">
            <v>2330</v>
          </cell>
          <cell r="J2529">
            <v>230</v>
          </cell>
          <cell r="K2529">
            <v>234</v>
          </cell>
          <cell r="L2529">
            <v>239</v>
          </cell>
          <cell r="M2529">
            <v>234</v>
          </cell>
          <cell r="N2529">
            <v>0</v>
          </cell>
          <cell r="O2529">
            <v>33</v>
          </cell>
          <cell r="P2529" t="str">
            <v>Not Licensed</v>
          </cell>
          <cell r="Q2529">
            <v>0</v>
          </cell>
          <cell r="R2529">
            <v>0</v>
          </cell>
        </row>
        <row r="2530">
          <cell r="B2530" t="str">
            <v>254031</v>
          </cell>
          <cell r="C2530" t="str">
            <v>Library Technicians</v>
          </cell>
          <cell r="D2530">
            <v>0</v>
          </cell>
          <cell r="E2530" t="str">
            <v>Postsecondary non-degree award</v>
          </cell>
          <cell r="F2530" t="str">
            <v>Sub-BA</v>
          </cell>
          <cell r="G2530">
            <v>51731</v>
          </cell>
          <cell r="H2530">
            <v>3</v>
          </cell>
          <cell r="I2530">
            <v>1592</v>
          </cell>
          <cell r="J2530">
            <v>216</v>
          </cell>
          <cell r="K2530">
            <v>220</v>
          </cell>
          <cell r="L2530">
            <v>31</v>
          </cell>
          <cell r="M2530">
            <v>156</v>
          </cell>
          <cell r="N2530">
            <v>0</v>
          </cell>
          <cell r="O2530">
            <v>3</v>
          </cell>
          <cell r="P2530" t="str">
            <v>Not Licensed</v>
          </cell>
          <cell r="Q2530">
            <v>0</v>
          </cell>
          <cell r="R2530">
            <v>0</v>
          </cell>
        </row>
        <row r="2531">
          <cell r="B2531" t="str">
            <v>259011</v>
          </cell>
          <cell r="C2531" t="str">
            <v>Audio-Visual and Multimedia Collections Specialists</v>
          </cell>
          <cell r="D2531">
            <v>0</v>
          </cell>
          <cell r="E2531" t="str">
            <v>Bachelor's degree</v>
          </cell>
          <cell r="F2531" t="str">
            <v>BA+</v>
          </cell>
          <cell r="G2531">
            <v>56934</v>
          </cell>
          <cell r="H2531">
            <v>0</v>
          </cell>
          <cell r="I2531">
            <v>0</v>
          </cell>
          <cell r="J2531">
            <v>0</v>
          </cell>
          <cell r="K2531">
            <v>0</v>
          </cell>
          <cell r="L2531">
            <v>0</v>
          </cell>
          <cell r="M2531">
            <v>0</v>
          </cell>
          <cell r="N2531">
            <v>0</v>
          </cell>
          <cell r="O2531">
            <v>3</v>
          </cell>
          <cell r="P2531" t="str">
            <v>Not Licensed</v>
          </cell>
          <cell r="Q2531">
            <v>0</v>
          </cell>
          <cell r="R2531">
            <v>0</v>
          </cell>
        </row>
        <row r="2532">
          <cell r="B2532" t="str">
            <v>259021</v>
          </cell>
          <cell r="C2532" t="str">
            <v>Farm and Home Management Advisors</v>
          </cell>
          <cell r="D2532">
            <v>0</v>
          </cell>
          <cell r="E2532">
            <v>0</v>
          </cell>
          <cell r="F2532">
            <v>0</v>
          </cell>
          <cell r="G2532">
            <v>0</v>
          </cell>
          <cell r="H2532">
            <v>0</v>
          </cell>
          <cell r="I2532">
            <v>0</v>
          </cell>
          <cell r="J2532">
            <v>0</v>
          </cell>
          <cell r="K2532">
            <v>0</v>
          </cell>
          <cell r="L2532">
            <v>32</v>
          </cell>
          <cell r="M2532">
            <v>32</v>
          </cell>
          <cell r="N2532">
            <v>0</v>
          </cell>
          <cell r="O2532">
            <v>0</v>
          </cell>
          <cell r="P2532" t="str">
            <v>Not Licensed</v>
          </cell>
          <cell r="Q2532">
            <v>0</v>
          </cell>
          <cell r="R2532">
            <v>0</v>
          </cell>
        </row>
        <row r="2533">
          <cell r="B2533" t="str">
            <v>259031</v>
          </cell>
          <cell r="C2533" t="str">
            <v>Instructional Coordinators</v>
          </cell>
          <cell r="D2533">
            <v>0</v>
          </cell>
          <cell r="E2533" t="str">
            <v>Master's degree</v>
          </cell>
          <cell r="F2533" t="str">
            <v>BA+</v>
          </cell>
          <cell r="G2533">
            <v>78388</v>
          </cell>
          <cell r="H2533">
            <v>4</v>
          </cell>
          <cell r="I2533">
            <v>2799</v>
          </cell>
          <cell r="J2533">
            <v>282</v>
          </cell>
          <cell r="K2533">
            <v>276</v>
          </cell>
          <cell r="L2533">
            <v>410</v>
          </cell>
          <cell r="M2533">
            <v>323</v>
          </cell>
          <cell r="N2533">
            <v>0</v>
          </cell>
          <cell r="O2533">
            <v>49</v>
          </cell>
          <cell r="P2533" t="str">
            <v>Not Licensed</v>
          </cell>
          <cell r="Q2533">
            <v>0</v>
          </cell>
          <cell r="R2533">
            <v>0</v>
          </cell>
        </row>
        <row r="2534">
          <cell r="B2534" t="str">
            <v>259041</v>
          </cell>
          <cell r="C2534" t="str">
            <v>Teacher Assistants</v>
          </cell>
          <cell r="D2534">
            <v>0</v>
          </cell>
          <cell r="E2534" t="str">
            <v>Some college, no degree</v>
          </cell>
          <cell r="F2534" t="str">
            <v>Sub-BA</v>
          </cell>
          <cell r="G2534">
            <v>32993</v>
          </cell>
          <cell r="H2534">
            <v>2</v>
          </cell>
          <cell r="I2534">
            <v>12677</v>
          </cell>
          <cell r="J2534">
            <v>1380</v>
          </cell>
          <cell r="K2534">
            <v>1402</v>
          </cell>
          <cell r="L2534">
            <v>1646</v>
          </cell>
          <cell r="M2534">
            <v>1476</v>
          </cell>
          <cell r="N2534">
            <v>0</v>
          </cell>
          <cell r="O2534">
            <v>208</v>
          </cell>
          <cell r="P2534" t="str">
            <v>Not Licensed</v>
          </cell>
          <cell r="Q2534">
            <v>0</v>
          </cell>
          <cell r="R2534">
            <v>0</v>
          </cell>
        </row>
        <row r="2535">
          <cell r="B2535" t="str">
            <v>271011</v>
          </cell>
          <cell r="C2535" t="str">
            <v>Art Directors</v>
          </cell>
          <cell r="D2535">
            <v>0</v>
          </cell>
          <cell r="E2535" t="str">
            <v>Bachelor's degree</v>
          </cell>
          <cell r="F2535" t="str">
            <v>BA+</v>
          </cell>
          <cell r="G2535">
            <v>92729</v>
          </cell>
          <cell r="H2535">
            <v>4</v>
          </cell>
          <cell r="I2535">
            <v>2990</v>
          </cell>
          <cell r="J2535">
            <v>238</v>
          </cell>
          <cell r="K2535">
            <v>272</v>
          </cell>
          <cell r="L2535">
            <v>285</v>
          </cell>
          <cell r="M2535">
            <v>265</v>
          </cell>
          <cell r="N2535">
            <v>0</v>
          </cell>
          <cell r="O2535">
            <v>85</v>
          </cell>
          <cell r="P2535" t="str">
            <v>Not Licensed</v>
          </cell>
          <cell r="Q2535">
            <v>0</v>
          </cell>
          <cell r="R2535">
            <v>0</v>
          </cell>
        </row>
        <row r="2536">
          <cell r="B2536" t="str">
            <v>271012</v>
          </cell>
          <cell r="C2536" t="str">
            <v>Craft Artists</v>
          </cell>
          <cell r="D2536">
            <v>0</v>
          </cell>
          <cell r="E2536" t="str">
            <v>No formal educational credential</v>
          </cell>
          <cell r="F2536" t="str">
            <v>HS and Below</v>
          </cell>
          <cell r="G2536">
            <v>0</v>
          </cell>
          <cell r="H2536">
            <v>0</v>
          </cell>
          <cell r="I2536">
            <v>0</v>
          </cell>
          <cell r="J2536">
            <v>0</v>
          </cell>
          <cell r="K2536">
            <v>0</v>
          </cell>
          <cell r="L2536">
            <v>0</v>
          </cell>
          <cell r="M2536">
            <v>0</v>
          </cell>
          <cell r="N2536">
            <v>0</v>
          </cell>
          <cell r="O2536">
            <v>2</v>
          </cell>
          <cell r="P2536" t="str">
            <v>Not Licensed</v>
          </cell>
          <cell r="Q2536">
            <v>0</v>
          </cell>
          <cell r="R2536">
            <v>0</v>
          </cell>
        </row>
        <row r="2537">
          <cell r="B2537" t="str">
            <v>271013</v>
          </cell>
          <cell r="C2537" t="str">
            <v>Fine Artists, Including Painters, Sculptors, and Illustrators</v>
          </cell>
          <cell r="D2537">
            <v>0</v>
          </cell>
          <cell r="E2537" t="str">
            <v>Bachelor's degree</v>
          </cell>
          <cell r="F2537" t="str">
            <v>BA+</v>
          </cell>
          <cell r="G2537">
            <v>0</v>
          </cell>
          <cell r="H2537">
            <v>0</v>
          </cell>
          <cell r="I2537">
            <v>156</v>
          </cell>
          <cell r="J2537">
            <v>11</v>
          </cell>
          <cell r="K2537">
            <v>12</v>
          </cell>
          <cell r="L2537">
            <v>118</v>
          </cell>
          <cell r="M2537">
            <v>47</v>
          </cell>
          <cell r="N2537">
            <v>0</v>
          </cell>
          <cell r="O2537">
            <v>12</v>
          </cell>
          <cell r="P2537" t="str">
            <v>Not Licensed</v>
          </cell>
          <cell r="Q2537">
            <v>0</v>
          </cell>
          <cell r="R2537">
            <v>0</v>
          </cell>
        </row>
        <row r="2538">
          <cell r="B2538" t="str">
            <v>271014</v>
          </cell>
          <cell r="C2538" t="str">
            <v>Multimedia Artists and Animators</v>
          </cell>
          <cell r="D2538">
            <v>0</v>
          </cell>
          <cell r="E2538" t="str">
            <v>Bachelor's degree</v>
          </cell>
          <cell r="F2538" t="str">
            <v>BA+</v>
          </cell>
          <cell r="G2538">
            <v>0</v>
          </cell>
          <cell r="H2538">
            <v>0</v>
          </cell>
          <cell r="I2538">
            <v>1364</v>
          </cell>
          <cell r="J2538">
            <v>110</v>
          </cell>
          <cell r="K2538">
            <v>129</v>
          </cell>
          <cell r="L2538">
            <v>105</v>
          </cell>
          <cell r="M2538">
            <v>115</v>
          </cell>
          <cell r="N2538">
            <v>0</v>
          </cell>
          <cell r="O2538">
            <v>25</v>
          </cell>
          <cell r="P2538" t="str">
            <v>Not Licensed</v>
          </cell>
          <cell r="Q2538">
            <v>0</v>
          </cell>
          <cell r="R2538">
            <v>0</v>
          </cell>
        </row>
        <row r="2539">
          <cell r="B2539" t="str">
            <v>271021</v>
          </cell>
          <cell r="C2539" t="str">
            <v>Commercial and Industrial Designers</v>
          </cell>
          <cell r="D2539">
            <v>0</v>
          </cell>
          <cell r="E2539" t="str">
            <v>Bachelor's degree</v>
          </cell>
          <cell r="F2539" t="str">
            <v>BA+</v>
          </cell>
          <cell r="G2539">
            <v>0</v>
          </cell>
          <cell r="H2539">
            <v>0</v>
          </cell>
          <cell r="I2539">
            <v>245</v>
          </cell>
          <cell r="J2539">
            <v>24</v>
          </cell>
          <cell r="K2539">
            <v>23</v>
          </cell>
          <cell r="L2539">
            <v>502</v>
          </cell>
          <cell r="M2539">
            <v>183</v>
          </cell>
          <cell r="N2539">
            <v>0</v>
          </cell>
          <cell r="O2539">
            <v>15</v>
          </cell>
          <cell r="P2539" t="str">
            <v>Not Licensed</v>
          </cell>
          <cell r="Q2539">
            <v>0</v>
          </cell>
          <cell r="R2539">
            <v>0</v>
          </cell>
        </row>
        <row r="2540">
          <cell r="B2540" t="str">
            <v>271022</v>
          </cell>
          <cell r="C2540" t="str">
            <v>Fashion Designers</v>
          </cell>
          <cell r="D2540">
            <v>0</v>
          </cell>
          <cell r="E2540" t="str">
            <v>Bachelor's degree</v>
          </cell>
          <cell r="F2540" t="str">
            <v>BA+</v>
          </cell>
          <cell r="G2540">
            <v>0</v>
          </cell>
          <cell r="H2540">
            <v>0</v>
          </cell>
          <cell r="I2540">
            <v>1011</v>
          </cell>
          <cell r="J2540">
            <v>95</v>
          </cell>
          <cell r="K2540">
            <v>109</v>
          </cell>
          <cell r="L2540">
            <v>97</v>
          </cell>
          <cell r="M2540">
            <v>100</v>
          </cell>
          <cell r="N2540">
            <v>0</v>
          </cell>
          <cell r="O2540">
            <v>18</v>
          </cell>
          <cell r="P2540" t="str">
            <v>Not Licensed</v>
          </cell>
          <cell r="Q2540">
            <v>0</v>
          </cell>
          <cell r="R2540">
            <v>0</v>
          </cell>
        </row>
        <row r="2541">
          <cell r="B2541" t="str">
            <v>271023</v>
          </cell>
          <cell r="C2541" t="str">
            <v>Floral Designers</v>
          </cell>
          <cell r="D2541">
            <v>0</v>
          </cell>
          <cell r="E2541" t="str">
            <v>High school diploma or equivalent</v>
          </cell>
          <cell r="F2541" t="str">
            <v>HS and Below</v>
          </cell>
          <cell r="G2541">
            <v>33641</v>
          </cell>
          <cell r="H2541">
            <v>1</v>
          </cell>
          <cell r="I2541">
            <v>692</v>
          </cell>
          <cell r="J2541">
            <v>51</v>
          </cell>
          <cell r="K2541">
            <v>56</v>
          </cell>
          <cell r="L2541">
            <v>30</v>
          </cell>
          <cell r="M2541">
            <v>46</v>
          </cell>
          <cell r="N2541">
            <v>0</v>
          </cell>
          <cell r="O2541">
            <v>16</v>
          </cell>
          <cell r="P2541" t="str">
            <v>Not Licensed</v>
          </cell>
          <cell r="Q2541">
            <v>0</v>
          </cell>
          <cell r="R2541">
            <v>0</v>
          </cell>
        </row>
        <row r="2542">
          <cell r="B2542" t="str">
            <v>271024</v>
          </cell>
          <cell r="C2542" t="str">
            <v>Graphic Designers</v>
          </cell>
          <cell r="D2542">
            <v>0</v>
          </cell>
          <cell r="E2542" t="str">
            <v>Bachelor's degree</v>
          </cell>
          <cell r="F2542" t="str">
            <v>BA+</v>
          </cell>
          <cell r="G2542">
            <v>63724</v>
          </cell>
          <cell r="H2542">
            <v>4</v>
          </cell>
          <cell r="I2542">
            <v>4331</v>
          </cell>
          <cell r="J2542">
            <v>419</v>
          </cell>
          <cell r="K2542">
            <v>443</v>
          </cell>
          <cell r="L2542">
            <v>827</v>
          </cell>
          <cell r="M2542">
            <v>563</v>
          </cell>
          <cell r="N2542">
            <v>0</v>
          </cell>
          <cell r="O2542">
            <v>160</v>
          </cell>
          <cell r="P2542" t="str">
            <v>Not Licensed</v>
          </cell>
          <cell r="Q2542">
            <v>0</v>
          </cell>
          <cell r="R2542">
            <v>0</v>
          </cell>
        </row>
        <row r="2543">
          <cell r="B2543" t="str">
            <v>271025</v>
          </cell>
          <cell r="C2543" t="str">
            <v>Interior Designers</v>
          </cell>
          <cell r="D2543">
            <v>0</v>
          </cell>
          <cell r="E2543" t="str">
            <v>Bachelor's degree</v>
          </cell>
          <cell r="F2543" t="str">
            <v>BA+</v>
          </cell>
          <cell r="G2543">
            <v>64420</v>
          </cell>
          <cell r="H2543">
            <v>3</v>
          </cell>
          <cell r="I2543">
            <v>1389</v>
          </cell>
          <cell r="J2543">
            <v>121</v>
          </cell>
          <cell r="K2543">
            <v>152</v>
          </cell>
          <cell r="L2543">
            <v>194</v>
          </cell>
          <cell r="M2543">
            <v>156</v>
          </cell>
          <cell r="N2543">
            <v>0</v>
          </cell>
          <cell r="O2543">
            <v>40</v>
          </cell>
          <cell r="P2543" t="str">
            <v>Not Licensed</v>
          </cell>
          <cell r="Q2543">
            <v>0</v>
          </cell>
          <cell r="R2543">
            <v>0</v>
          </cell>
        </row>
        <row r="2544">
          <cell r="B2544" t="str">
            <v>271026</v>
          </cell>
          <cell r="C2544" t="str">
            <v>Merchandise Displayers and Window Trimmers</v>
          </cell>
          <cell r="D2544">
            <v>0</v>
          </cell>
          <cell r="E2544" t="str">
            <v>High school diploma or equivalent</v>
          </cell>
          <cell r="F2544" t="str">
            <v>HS and Below</v>
          </cell>
          <cell r="G2544">
            <v>0</v>
          </cell>
          <cell r="H2544">
            <v>0</v>
          </cell>
          <cell r="I2544">
            <v>596</v>
          </cell>
          <cell r="J2544">
            <v>58</v>
          </cell>
          <cell r="K2544">
            <v>63</v>
          </cell>
          <cell r="L2544">
            <v>1265</v>
          </cell>
          <cell r="M2544">
            <v>462</v>
          </cell>
          <cell r="N2544">
            <v>0</v>
          </cell>
          <cell r="O2544">
            <v>38</v>
          </cell>
          <cell r="P2544" t="str">
            <v>Not Licensed</v>
          </cell>
          <cell r="Q2544">
            <v>0</v>
          </cell>
          <cell r="R2544">
            <v>0</v>
          </cell>
        </row>
        <row r="2545">
          <cell r="B2545" t="str">
            <v>271027</v>
          </cell>
          <cell r="C2545" t="str">
            <v>Set and Exhibit Designers</v>
          </cell>
          <cell r="D2545">
            <v>0</v>
          </cell>
          <cell r="E2545" t="str">
            <v>Bachelor's degree</v>
          </cell>
          <cell r="F2545" t="str">
            <v>BA+</v>
          </cell>
          <cell r="G2545">
            <v>0</v>
          </cell>
          <cell r="H2545">
            <v>0</v>
          </cell>
          <cell r="I2545">
            <v>119</v>
          </cell>
          <cell r="J2545">
            <v>11</v>
          </cell>
          <cell r="K2545">
            <v>12</v>
          </cell>
          <cell r="L2545">
            <v>0</v>
          </cell>
          <cell r="M2545">
            <v>12</v>
          </cell>
          <cell r="N2545">
            <v>0</v>
          </cell>
          <cell r="O2545">
            <v>31</v>
          </cell>
          <cell r="P2545" t="str">
            <v>Not Licensed</v>
          </cell>
          <cell r="Q2545">
            <v>0</v>
          </cell>
          <cell r="R2545">
            <v>0</v>
          </cell>
        </row>
        <row r="2546">
          <cell r="B2546" t="str">
            <v>272011</v>
          </cell>
          <cell r="C2546" t="str">
            <v>Actors</v>
          </cell>
          <cell r="D2546">
            <v>0</v>
          </cell>
          <cell r="E2546" t="str">
            <v>Some college, no degree</v>
          </cell>
          <cell r="F2546" t="str">
            <v>Sub-BA</v>
          </cell>
          <cell r="G2546">
            <v>0</v>
          </cell>
          <cell r="H2546">
            <v>0</v>
          </cell>
          <cell r="I2546">
            <v>292</v>
          </cell>
          <cell r="J2546">
            <v>28</v>
          </cell>
          <cell r="K2546">
            <v>34</v>
          </cell>
          <cell r="L2546">
            <v>61</v>
          </cell>
          <cell r="M2546">
            <v>41</v>
          </cell>
          <cell r="N2546">
            <v>0</v>
          </cell>
          <cell r="O2546">
            <v>21</v>
          </cell>
          <cell r="P2546" t="str">
            <v>Not Licensed</v>
          </cell>
          <cell r="Q2546">
            <v>0</v>
          </cell>
          <cell r="R2546">
            <v>0</v>
          </cell>
        </row>
        <row r="2547">
          <cell r="B2547" t="str">
            <v>272012</v>
          </cell>
          <cell r="C2547" t="str">
            <v>Producers and Directors</v>
          </cell>
          <cell r="D2547">
            <v>0</v>
          </cell>
          <cell r="E2547" t="str">
            <v>Bachelor's degree</v>
          </cell>
          <cell r="F2547" t="str">
            <v>BA+</v>
          </cell>
          <cell r="G2547">
            <v>65453</v>
          </cell>
          <cell r="H2547">
            <v>4</v>
          </cell>
          <cell r="I2547">
            <v>2726</v>
          </cell>
          <cell r="J2547">
            <v>261</v>
          </cell>
          <cell r="K2547">
            <v>282</v>
          </cell>
          <cell r="L2547">
            <v>367</v>
          </cell>
          <cell r="M2547">
            <v>303</v>
          </cell>
          <cell r="N2547">
            <v>0</v>
          </cell>
          <cell r="O2547">
            <v>91</v>
          </cell>
          <cell r="P2547" t="str">
            <v>Not Licensed</v>
          </cell>
          <cell r="Q2547">
            <v>0</v>
          </cell>
          <cell r="R2547">
            <v>0</v>
          </cell>
        </row>
        <row r="2548">
          <cell r="B2548" t="str">
            <v>272021</v>
          </cell>
          <cell r="C2548" t="str">
            <v>Athletes and Sports Competitors</v>
          </cell>
          <cell r="D2548">
            <v>0</v>
          </cell>
          <cell r="E2548" t="str">
            <v>No formal educational credential</v>
          </cell>
          <cell r="F2548" t="str">
            <v>HS and Below</v>
          </cell>
          <cell r="G2548">
            <v>59420</v>
          </cell>
          <cell r="H2548">
            <v>0</v>
          </cell>
          <cell r="I2548">
            <v>0</v>
          </cell>
          <cell r="J2548">
            <v>0</v>
          </cell>
          <cell r="K2548">
            <v>0</v>
          </cell>
          <cell r="L2548">
            <v>20</v>
          </cell>
          <cell r="M2548">
            <v>20</v>
          </cell>
          <cell r="N2548">
            <v>0</v>
          </cell>
          <cell r="O2548">
            <v>4</v>
          </cell>
          <cell r="P2548" t="str">
            <v>Not Licensed</v>
          </cell>
          <cell r="Q2548">
            <v>0</v>
          </cell>
          <cell r="R2548">
            <v>0</v>
          </cell>
        </row>
        <row r="2549">
          <cell r="B2549" t="str">
            <v>272022</v>
          </cell>
          <cell r="C2549" t="str">
            <v>Coaches and Scouts</v>
          </cell>
          <cell r="D2549">
            <v>0</v>
          </cell>
          <cell r="E2549" t="str">
            <v>Bachelor's degree</v>
          </cell>
          <cell r="F2549" t="str">
            <v>BA+</v>
          </cell>
          <cell r="G2549">
            <v>42706</v>
          </cell>
          <cell r="H2549">
            <v>4</v>
          </cell>
          <cell r="I2549">
            <v>4151</v>
          </cell>
          <cell r="J2549">
            <v>586</v>
          </cell>
          <cell r="K2549">
            <v>605</v>
          </cell>
          <cell r="L2549">
            <v>1299</v>
          </cell>
          <cell r="M2549">
            <v>830</v>
          </cell>
          <cell r="N2549">
            <v>0</v>
          </cell>
          <cell r="O2549">
            <v>65</v>
          </cell>
          <cell r="P2549" t="str">
            <v>Not Licensed</v>
          </cell>
          <cell r="Q2549">
            <v>0</v>
          </cell>
          <cell r="R2549">
            <v>0</v>
          </cell>
        </row>
        <row r="2550">
          <cell r="B2550" t="str">
            <v>272023</v>
          </cell>
          <cell r="C2550" t="str">
            <v>Umpires, Referees, and Other Sports Officials</v>
          </cell>
          <cell r="D2550">
            <v>0</v>
          </cell>
          <cell r="E2550" t="str">
            <v>High school diploma or equivalent</v>
          </cell>
          <cell r="F2550" t="str">
            <v>HS and Below</v>
          </cell>
          <cell r="G2550">
            <v>67872</v>
          </cell>
          <cell r="H2550">
            <v>2</v>
          </cell>
          <cell r="I2550">
            <v>122</v>
          </cell>
          <cell r="J2550">
            <v>18</v>
          </cell>
          <cell r="K2550">
            <v>17</v>
          </cell>
          <cell r="L2550">
            <v>46</v>
          </cell>
          <cell r="M2550">
            <v>27</v>
          </cell>
          <cell r="N2550">
            <v>0</v>
          </cell>
          <cell r="O2550">
            <v>7</v>
          </cell>
          <cell r="P2550" t="str">
            <v>Not Licensed</v>
          </cell>
          <cell r="Q2550">
            <v>0</v>
          </cell>
          <cell r="R2550">
            <v>0</v>
          </cell>
        </row>
        <row r="2551">
          <cell r="B2551" t="str">
            <v>272031</v>
          </cell>
          <cell r="C2551" t="str">
            <v>Dancers</v>
          </cell>
          <cell r="D2551">
            <v>0</v>
          </cell>
          <cell r="E2551" t="str">
            <v>No formal educational credential</v>
          </cell>
          <cell r="F2551" t="str">
            <v>HS and Below</v>
          </cell>
          <cell r="G2551">
            <v>0</v>
          </cell>
          <cell r="H2551">
            <v>0</v>
          </cell>
          <cell r="I2551">
            <v>191</v>
          </cell>
          <cell r="J2551">
            <v>23</v>
          </cell>
          <cell r="K2551">
            <v>28</v>
          </cell>
          <cell r="L2551">
            <v>0</v>
          </cell>
          <cell r="M2551">
            <v>26</v>
          </cell>
          <cell r="N2551">
            <v>0</v>
          </cell>
          <cell r="O2551">
            <v>50</v>
          </cell>
          <cell r="P2551" t="str">
            <v>Not Licensed</v>
          </cell>
          <cell r="Q2551">
            <v>0</v>
          </cell>
          <cell r="R2551">
            <v>0</v>
          </cell>
        </row>
        <row r="2552">
          <cell r="B2552" t="str">
            <v>272032</v>
          </cell>
          <cell r="C2552" t="str">
            <v>Choreographers</v>
          </cell>
          <cell r="D2552">
            <v>0</v>
          </cell>
          <cell r="E2552" t="str">
            <v>High school diploma or equivalent</v>
          </cell>
          <cell r="F2552" t="str">
            <v>HS and Below</v>
          </cell>
          <cell r="G2552">
            <v>70882</v>
          </cell>
          <cell r="H2552">
            <v>0</v>
          </cell>
          <cell r="I2552">
            <v>0</v>
          </cell>
          <cell r="J2552">
            <v>0</v>
          </cell>
          <cell r="K2552">
            <v>0</v>
          </cell>
          <cell r="L2552">
            <v>0</v>
          </cell>
          <cell r="M2552">
            <v>0</v>
          </cell>
          <cell r="N2552">
            <v>0</v>
          </cell>
          <cell r="O2552">
            <v>2</v>
          </cell>
          <cell r="P2552" t="str">
            <v>Not Licensed</v>
          </cell>
          <cell r="Q2552">
            <v>0</v>
          </cell>
          <cell r="R2552">
            <v>0</v>
          </cell>
        </row>
        <row r="2553">
          <cell r="B2553" t="str">
            <v>272041</v>
          </cell>
          <cell r="C2553" t="str">
            <v>Music Directors and Composers</v>
          </cell>
          <cell r="D2553">
            <v>0</v>
          </cell>
          <cell r="E2553" t="str">
            <v>Bachelor's degree</v>
          </cell>
          <cell r="F2553" t="str">
            <v>BA+</v>
          </cell>
          <cell r="G2553">
            <v>0</v>
          </cell>
          <cell r="H2553">
            <v>0</v>
          </cell>
          <cell r="I2553">
            <v>241</v>
          </cell>
          <cell r="J2553">
            <v>26</v>
          </cell>
          <cell r="K2553">
            <v>25</v>
          </cell>
          <cell r="L2553">
            <v>62</v>
          </cell>
          <cell r="M2553">
            <v>38</v>
          </cell>
          <cell r="N2553">
            <v>0</v>
          </cell>
          <cell r="O2553">
            <v>1</v>
          </cell>
          <cell r="P2553" t="str">
            <v>Not Licensed</v>
          </cell>
          <cell r="Q2553">
            <v>0</v>
          </cell>
          <cell r="R2553">
            <v>0</v>
          </cell>
        </row>
        <row r="2554">
          <cell r="B2554" t="str">
            <v>272042</v>
          </cell>
          <cell r="C2554" t="str">
            <v>Musicians and Singers</v>
          </cell>
          <cell r="D2554">
            <v>0</v>
          </cell>
          <cell r="E2554" t="str">
            <v>No formal educational credential</v>
          </cell>
          <cell r="F2554" t="str">
            <v>HS and Below</v>
          </cell>
          <cell r="G2554">
            <v>0</v>
          </cell>
          <cell r="H2554">
            <v>0</v>
          </cell>
          <cell r="I2554">
            <v>781</v>
          </cell>
          <cell r="J2554">
            <v>79</v>
          </cell>
          <cell r="K2554">
            <v>86</v>
          </cell>
          <cell r="L2554">
            <v>99</v>
          </cell>
          <cell r="M2554">
            <v>88</v>
          </cell>
          <cell r="N2554">
            <v>0</v>
          </cell>
          <cell r="O2554">
            <v>7</v>
          </cell>
          <cell r="P2554" t="str">
            <v>Not Licensed</v>
          </cell>
          <cell r="Q2554">
            <v>0</v>
          </cell>
          <cell r="R2554">
            <v>0</v>
          </cell>
        </row>
        <row r="2555">
          <cell r="B2555" t="str">
            <v>273011</v>
          </cell>
          <cell r="C2555" t="str">
            <v>Radio and Television Announcers</v>
          </cell>
          <cell r="D2555">
            <v>0</v>
          </cell>
          <cell r="E2555" t="str">
            <v>Bachelor's degree</v>
          </cell>
          <cell r="F2555" t="str">
            <v>BA+</v>
          </cell>
          <cell r="G2555">
            <v>0</v>
          </cell>
          <cell r="H2555">
            <v>0</v>
          </cell>
          <cell r="I2555">
            <v>0</v>
          </cell>
          <cell r="J2555">
            <v>0</v>
          </cell>
          <cell r="K2555">
            <v>0</v>
          </cell>
          <cell r="L2555">
            <v>45</v>
          </cell>
          <cell r="M2555">
            <v>45</v>
          </cell>
          <cell r="N2555">
            <v>0</v>
          </cell>
          <cell r="O2555">
            <v>7</v>
          </cell>
          <cell r="P2555" t="str">
            <v>Not Licensed</v>
          </cell>
          <cell r="Q2555">
            <v>0</v>
          </cell>
          <cell r="R2555">
            <v>0</v>
          </cell>
        </row>
        <row r="2556">
          <cell r="B2556" t="str">
            <v>273012</v>
          </cell>
          <cell r="C2556" t="str">
            <v>Public Address System and Other Announcers</v>
          </cell>
          <cell r="D2556">
            <v>0</v>
          </cell>
          <cell r="E2556" t="str">
            <v>High school diploma or equivalent</v>
          </cell>
          <cell r="F2556" t="str">
            <v>HS and Below</v>
          </cell>
          <cell r="G2556">
            <v>35645</v>
          </cell>
          <cell r="H2556">
            <v>0</v>
          </cell>
          <cell r="I2556">
            <v>0</v>
          </cell>
          <cell r="J2556">
            <v>0</v>
          </cell>
          <cell r="K2556">
            <v>0</v>
          </cell>
          <cell r="L2556">
            <v>0</v>
          </cell>
          <cell r="M2556">
            <v>0</v>
          </cell>
          <cell r="N2556">
            <v>0</v>
          </cell>
          <cell r="O2556">
            <v>0</v>
          </cell>
          <cell r="P2556" t="str">
            <v>Not Licensed</v>
          </cell>
          <cell r="Q2556">
            <v>0</v>
          </cell>
          <cell r="R2556">
            <v>0</v>
          </cell>
        </row>
        <row r="2557">
          <cell r="B2557" t="str">
            <v>273021</v>
          </cell>
          <cell r="C2557" t="str">
            <v>Broadcast News Analysts</v>
          </cell>
          <cell r="D2557">
            <v>0</v>
          </cell>
          <cell r="E2557" t="str">
            <v>Bachelor's degree</v>
          </cell>
          <cell r="F2557" t="str">
            <v>BA+</v>
          </cell>
          <cell r="G2557">
            <v>0</v>
          </cell>
          <cell r="H2557">
            <v>0</v>
          </cell>
          <cell r="I2557">
            <v>0</v>
          </cell>
          <cell r="J2557">
            <v>0</v>
          </cell>
          <cell r="K2557">
            <v>0</v>
          </cell>
          <cell r="L2557">
            <v>0</v>
          </cell>
          <cell r="M2557">
            <v>0</v>
          </cell>
          <cell r="N2557">
            <v>0</v>
          </cell>
          <cell r="O2557">
            <v>1</v>
          </cell>
          <cell r="P2557" t="str">
            <v>Not Licensed</v>
          </cell>
          <cell r="Q2557">
            <v>0</v>
          </cell>
          <cell r="R2557">
            <v>0</v>
          </cell>
        </row>
        <row r="2558">
          <cell r="B2558" t="str">
            <v>273022</v>
          </cell>
          <cell r="C2558" t="str">
            <v>Reporters and Correspondents</v>
          </cell>
          <cell r="D2558">
            <v>0</v>
          </cell>
          <cell r="E2558" t="str">
            <v>Bachelor's degree</v>
          </cell>
          <cell r="F2558" t="str">
            <v>BA+</v>
          </cell>
          <cell r="G2558">
            <v>0</v>
          </cell>
          <cell r="H2558">
            <v>0</v>
          </cell>
          <cell r="I2558">
            <v>576</v>
          </cell>
          <cell r="J2558">
            <v>39</v>
          </cell>
          <cell r="K2558">
            <v>46</v>
          </cell>
          <cell r="L2558">
            <v>167</v>
          </cell>
          <cell r="M2558">
            <v>84</v>
          </cell>
          <cell r="N2558">
            <v>0</v>
          </cell>
          <cell r="O2558">
            <v>14</v>
          </cell>
          <cell r="P2558" t="str">
            <v>Not Licensed</v>
          </cell>
          <cell r="Q2558">
            <v>0</v>
          </cell>
          <cell r="R2558">
            <v>0</v>
          </cell>
        </row>
        <row r="2559">
          <cell r="B2559" t="str">
            <v>273031</v>
          </cell>
          <cell r="C2559" t="str">
            <v>Public Relations Specialists</v>
          </cell>
          <cell r="D2559">
            <v>0</v>
          </cell>
          <cell r="E2559" t="str">
            <v>Bachelor's degree</v>
          </cell>
          <cell r="F2559" t="str">
            <v>BA+</v>
          </cell>
          <cell r="G2559">
            <v>65254</v>
          </cell>
          <cell r="H2559">
            <v>4</v>
          </cell>
          <cell r="I2559">
            <v>5089</v>
          </cell>
          <cell r="J2559">
            <v>518</v>
          </cell>
          <cell r="K2559">
            <v>559</v>
          </cell>
          <cell r="L2559">
            <v>1582</v>
          </cell>
          <cell r="M2559">
            <v>886</v>
          </cell>
          <cell r="N2559">
            <v>0</v>
          </cell>
          <cell r="O2559">
            <v>100</v>
          </cell>
          <cell r="P2559" t="str">
            <v>Not Licensed</v>
          </cell>
          <cell r="Q2559">
            <v>0</v>
          </cell>
          <cell r="R2559">
            <v>0</v>
          </cell>
        </row>
        <row r="2560">
          <cell r="B2560" t="str">
            <v>273041</v>
          </cell>
          <cell r="C2560" t="str">
            <v>Editors</v>
          </cell>
          <cell r="D2560">
            <v>0</v>
          </cell>
          <cell r="E2560" t="str">
            <v>Bachelor's degree</v>
          </cell>
          <cell r="F2560" t="str">
            <v>BA+</v>
          </cell>
          <cell r="G2560">
            <v>74100</v>
          </cell>
          <cell r="H2560">
            <v>4</v>
          </cell>
          <cell r="I2560">
            <v>2668</v>
          </cell>
          <cell r="J2560">
            <v>232</v>
          </cell>
          <cell r="K2560">
            <v>266</v>
          </cell>
          <cell r="L2560">
            <v>555</v>
          </cell>
          <cell r="M2560">
            <v>351</v>
          </cell>
          <cell r="N2560">
            <v>0</v>
          </cell>
          <cell r="O2560">
            <v>95</v>
          </cell>
          <cell r="P2560" t="str">
            <v>Not Licensed</v>
          </cell>
          <cell r="Q2560">
            <v>0</v>
          </cell>
          <cell r="R2560">
            <v>0</v>
          </cell>
        </row>
        <row r="2561">
          <cell r="B2561" t="str">
            <v>273042</v>
          </cell>
          <cell r="C2561" t="str">
            <v>Technical Writers</v>
          </cell>
          <cell r="D2561">
            <v>0</v>
          </cell>
          <cell r="E2561" t="str">
            <v>Bachelor's degree</v>
          </cell>
          <cell r="F2561" t="str">
            <v>BA+</v>
          </cell>
          <cell r="G2561">
            <v>0</v>
          </cell>
          <cell r="H2561">
            <v>0</v>
          </cell>
          <cell r="I2561">
            <v>1902</v>
          </cell>
          <cell r="J2561">
            <v>181</v>
          </cell>
          <cell r="K2561">
            <v>198</v>
          </cell>
          <cell r="L2561">
            <v>428</v>
          </cell>
          <cell r="M2561">
            <v>269</v>
          </cell>
          <cell r="N2561">
            <v>0</v>
          </cell>
          <cell r="O2561">
            <v>79</v>
          </cell>
          <cell r="P2561" t="str">
            <v>Not Licensed</v>
          </cell>
          <cell r="Q2561">
            <v>0</v>
          </cell>
          <cell r="R2561">
            <v>0</v>
          </cell>
        </row>
        <row r="2562">
          <cell r="B2562" t="str">
            <v>273043</v>
          </cell>
          <cell r="C2562" t="str">
            <v>Writers and Authors</v>
          </cell>
          <cell r="D2562">
            <v>0</v>
          </cell>
          <cell r="E2562" t="str">
            <v>Bachelor's degree</v>
          </cell>
          <cell r="F2562" t="str">
            <v>BA+</v>
          </cell>
          <cell r="G2562">
            <v>65899</v>
          </cell>
          <cell r="H2562">
            <v>4</v>
          </cell>
          <cell r="I2562">
            <v>3945</v>
          </cell>
          <cell r="J2562">
            <v>337</v>
          </cell>
          <cell r="K2562">
            <v>394</v>
          </cell>
          <cell r="L2562">
            <v>717</v>
          </cell>
          <cell r="M2562">
            <v>483</v>
          </cell>
          <cell r="N2562">
            <v>0</v>
          </cell>
          <cell r="O2562">
            <v>66</v>
          </cell>
          <cell r="P2562" t="str">
            <v>Not Licensed</v>
          </cell>
          <cell r="Q2562">
            <v>0</v>
          </cell>
          <cell r="R2562">
            <v>0</v>
          </cell>
        </row>
        <row r="2563">
          <cell r="B2563" t="str">
            <v>273091</v>
          </cell>
          <cell r="C2563" t="str">
            <v>Interpreters and Translators</v>
          </cell>
          <cell r="D2563">
            <v>0</v>
          </cell>
          <cell r="E2563" t="str">
            <v>Bachelor's degree</v>
          </cell>
          <cell r="F2563" t="str">
            <v>BA+</v>
          </cell>
          <cell r="G2563">
            <v>57901</v>
          </cell>
          <cell r="H2563">
            <v>4</v>
          </cell>
          <cell r="I2563">
            <v>1364</v>
          </cell>
          <cell r="J2563">
            <v>142</v>
          </cell>
          <cell r="K2563">
            <v>146</v>
          </cell>
          <cell r="L2563">
            <v>396</v>
          </cell>
          <cell r="M2563">
            <v>228</v>
          </cell>
          <cell r="N2563">
            <v>0</v>
          </cell>
          <cell r="O2563">
            <v>19</v>
          </cell>
          <cell r="P2563" t="str">
            <v>Not Licensed</v>
          </cell>
          <cell r="Q2563">
            <v>0</v>
          </cell>
          <cell r="R2563">
            <v>0</v>
          </cell>
        </row>
        <row r="2564">
          <cell r="B2564" t="str">
            <v>274011</v>
          </cell>
          <cell r="C2564" t="str">
            <v>Audio and Video Equipment Technicians</v>
          </cell>
          <cell r="D2564">
            <v>0</v>
          </cell>
          <cell r="E2564" t="str">
            <v>Postsecondary non-degree award</v>
          </cell>
          <cell r="F2564" t="str">
            <v>Sub-BA</v>
          </cell>
          <cell r="G2564">
            <v>0</v>
          </cell>
          <cell r="H2564">
            <v>0</v>
          </cell>
          <cell r="I2564">
            <v>1192</v>
          </cell>
          <cell r="J2564">
            <v>122</v>
          </cell>
          <cell r="K2564">
            <v>126</v>
          </cell>
          <cell r="L2564">
            <v>199</v>
          </cell>
          <cell r="M2564">
            <v>149</v>
          </cell>
          <cell r="N2564">
            <v>0</v>
          </cell>
          <cell r="O2564">
            <v>65</v>
          </cell>
          <cell r="P2564" t="str">
            <v>Not Licensed</v>
          </cell>
          <cell r="Q2564">
            <v>0</v>
          </cell>
          <cell r="R2564">
            <v>0</v>
          </cell>
        </row>
        <row r="2565">
          <cell r="B2565" t="str">
            <v>274012</v>
          </cell>
          <cell r="C2565" t="str">
            <v>Broadcast Technicians</v>
          </cell>
          <cell r="D2565">
            <v>0</v>
          </cell>
          <cell r="E2565" t="str">
            <v>Associate's degree</v>
          </cell>
          <cell r="F2565" t="str">
            <v>Sub-BA</v>
          </cell>
          <cell r="G2565">
            <v>41526</v>
          </cell>
          <cell r="H2565">
            <v>2</v>
          </cell>
          <cell r="I2565">
            <v>790</v>
          </cell>
          <cell r="J2565">
            <v>74</v>
          </cell>
          <cell r="K2565">
            <v>71</v>
          </cell>
          <cell r="L2565">
            <v>72</v>
          </cell>
          <cell r="M2565">
            <v>72</v>
          </cell>
          <cell r="N2565">
            <v>0</v>
          </cell>
          <cell r="O2565">
            <v>7</v>
          </cell>
          <cell r="P2565" t="str">
            <v>Not Licensed</v>
          </cell>
          <cell r="Q2565">
            <v>0</v>
          </cell>
          <cell r="R2565">
            <v>0</v>
          </cell>
        </row>
        <row r="2566">
          <cell r="B2566" t="str">
            <v>274013</v>
          </cell>
          <cell r="C2566" t="str">
            <v>Radio Operators</v>
          </cell>
          <cell r="D2566">
            <v>0</v>
          </cell>
          <cell r="E2566" t="str">
            <v>High school diploma or equivalent</v>
          </cell>
          <cell r="F2566" t="str">
            <v>HS and Below</v>
          </cell>
          <cell r="G2566">
            <v>0</v>
          </cell>
          <cell r="H2566">
            <v>0</v>
          </cell>
          <cell r="I2566">
            <v>0</v>
          </cell>
          <cell r="J2566">
            <v>0</v>
          </cell>
          <cell r="K2566">
            <v>0</v>
          </cell>
          <cell r="L2566">
            <v>0</v>
          </cell>
          <cell r="M2566">
            <v>0</v>
          </cell>
          <cell r="N2566">
            <v>0</v>
          </cell>
          <cell r="O2566">
            <v>0</v>
          </cell>
          <cell r="P2566" t="str">
            <v>Not Licensed</v>
          </cell>
          <cell r="Q2566">
            <v>0</v>
          </cell>
          <cell r="R2566">
            <v>0</v>
          </cell>
        </row>
        <row r="2567">
          <cell r="B2567" t="str">
            <v>274014</v>
          </cell>
          <cell r="C2567" t="str">
            <v>Sound Engineering Technicians</v>
          </cell>
          <cell r="D2567">
            <v>0</v>
          </cell>
          <cell r="E2567" t="str">
            <v>Postsecondary non-degree award</v>
          </cell>
          <cell r="F2567" t="str">
            <v>Sub-BA</v>
          </cell>
          <cell r="G2567">
            <v>0</v>
          </cell>
          <cell r="H2567">
            <v>0</v>
          </cell>
          <cell r="I2567">
            <v>110</v>
          </cell>
          <cell r="J2567">
            <v>11</v>
          </cell>
          <cell r="K2567">
            <v>11</v>
          </cell>
          <cell r="L2567">
            <v>39</v>
          </cell>
          <cell r="M2567">
            <v>20</v>
          </cell>
          <cell r="N2567">
            <v>0</v>
          </cell>
          <cell r="O2567">
            <v>9</v>
          </cell>
          <cell r="P2567" t="str">
            <v>Not Licensed</v>
          </cell>
          <cell r="Q2567">
            <v>0</v>
          </cell>
          <cell r="R2567">
            <v>0</v>
          </cell>
        </row>
        <row r="2568">
          <cell r="B2568" t="str">
            <v>274021</v>
          </cell>
          <cell r="C2568" t="str">
            <v>Photographers</v>
          </cell>
          <cell r="D2568">
            <v>0</v>
          </cell>
          <cell r="E2568" t="str">
            <v>High school diploma or equivalent</v>
          </cell>
          <cell r="F2568" t="str">
            <v>HS and Below</v>
          </cell>
          <cell r="G2568">
            <v>54083</v>
          </cell>
          <cell r="H2568">
            <v>4</v>
          </cell>
          <cell r="I2568">
            <v>2577</v>
          </cell>
          <cell r="J2568">
            <v>230</v>
          </cell>
          <cell r="K2568">
            <v>291</v>
          </cell>
          <cell r="L2568">
            <v>250</v>
          </cell>
          <cell r="M2568">
            <v>257</v>
          </cell>
          <cell r="N2568">
            <v>0</v>
          </cell>
          <cell r="O2568">
            <v>20</v>
          </cell>
          <cell r="P2568" t="str">
            <v>Not Licensed</v>
          </cell>
          <cell r="Q2568">
            <v>0</v>
          </cell>
          <cell r="R2568">
            <v>0</v>
          </cell>
        </row>
        <row r="2569">
          <cell r="B2569" t="str">
            <v>274031</v>
          </cell>
          <cell r="C2569" t="str">
            <v>Camera Operators, Television, Video, and Motion Picture</v>
          </cell>
          <cell r="D2569">
            <v>0</v>
          </cell>
          <cell r="E2569" t="str">
            <v>Bachelor's degree</v>
          </cell>
          <cell r="F2569" t="str">
            <v>BA+</v>
          </cell>
          <cell r="G2569">
            <v>0</v>
          </cell>
          <cell r="H2569">
            <v>0</v>
          </cell>
          <cell r="I2569">
            <v>219</v>
          </cell>
          <cell r="J2569">
            <v>22</v>
          </cell>
          <cell r="K2569">
            <v>22</v>
          </cell>
          <cell r="L2569">
            <v>112</v>
          </cell>
          <cell r="M2569">
            <v>52</v>
          </cell>
          <cell r="N2569">
            <v>0</v>
          </cell>
          <cell r="O2569">
            <v>20</v>
          </cell>
          <cell r="P2569" t="str">
            <v>Not Licensed</v>
          </cell>
          <cell r="Q2569">
            <v>0</v>
          </cell>
          <cell r="R2569">
            <v>0</v>
          </cell>
        </row>
        <row r="2570">
          <cell r="B2570" t="str">
            <v>274032</v>
          </cell>
          <cell r="C2570" t="str">
            <v>Film and Video Editors</v>
          </cell>
          <cell r="D2570">
            <v>0</v>
          </cell>
          <cell r="E2570" t="str">
            <v>Bachelor's degree</v>
          </cell>
          <cell r="F2570" t="str">
            <v>BA+</v>
          </cell>
          <cell r="G2570">
            <v>62012</v>
          </cell>
          <cell r="H2570">
            <v>2</v>
          </cell>
          <cell r="I2570">
            <v>303</v>
          </cell>
          <cell r="J2570">
            <v>31</v>
          </cell>
          <cell r="K2570">
            <v>33</v>
          </cell>
          <cell r="L2570">
            <v>40</v>
          </cell>
          <cell r="M2570">
            <v>35</v>
          </cell>
          <cell r="N2570">
            <v>0</v>
          </cell>
          <cell r="O2570">
            <v>24</v>
          </cell>
          <cell r="P2570" t="str">
            <v>Not Licensed</v>
          </cell>
          <cell r="Q2570">
            <v>0</v>
          </cell>
          <cell r="R2570">
            <v>0</v>
          </cell>
        </row>
        <row r="2571">
          <cell r="B2571" t="str">
            <v>29035</v>
          </cell>
          <cell r="C2571" t="str">
            <v>Magnetic Resonance Imaging Technologists</v>
          </cell>
          <cell r="D2571">
            <v>0</v>
          </cell>
          <cell r="E2571">
            <v>0</v>
          </cell>
          <cell r="F2571">
            <v>0</v>
          </cell>
          <cell r="G2571">
            <v>0</v>
          </cell>
          <cell r="H2571">
            <v>0</v>
          </cell>
          <cell r="I2571">
            <v>0</v>
          </cell>
          <cell r="J2571">
            <v>0</v>
          </cell>
          <cell r="K2571">
            <v>0</v>
          </cell>
          <cell r="L2571">
            <v>0</v>
          </cell>
          <cell r="M2571">
            <v>0</v>
          </cell>
          <cell r="N2571">
            <v>0</v>
          </cell>
          <cell r="O2571">
            <v>0</v>
          </cell>
          <cell r="P2571" t="str">
            <v>Not Licensed</v>
          </cell>
          <cell r="Q2571">
            <v>0</v>
          </cell>
          <cell r="R2571">
            <v>0</v>
          </cell>
        </row>
        <row r="2572">
          <cell r="B2572" t="str">
            <v>291011</v>
          </cell>
          <cell r="C2572" t="str">
            <v>Chiropractors</v>
          </cell>
          <cell r="D2572">
            <v>0</v>
          </cell>
          <cell r="E2572" t="str">
            <v>Doctoral or professional degree</v>
          </cell>
          <cell r="F2572" t="str">
            <v>BA+</v>
          </cell>
          <cell r="G2572">
            <v>81286</v>
          </cell>
          <cell r="H2572">
            <v>3</v>
          </cell>
          <cell r="I2572">
            <v>118</v>
          </cell>
          <cell r="J2572">
            <v>3</v>
          </cell>
          <cell r="K2572">
            <v>4</v>
          </cell>
          <cell r="L2572">
            <v>46</v>
          </cell>
          <cell r="M2572">
            <v>18</v>
          </cell>
          <cell r="N2572">
            <v>0</v>
          </cell>
          <cell r="O2572">
            <v>2</v>
          </cell>
          <cell r="P2572" t="str">
            <v>Licensed</v>
          </cell>
          <cell r="Q2572">
            <v>464</v>
          </cell>
          <cell r="R2572" t="str">
            <v xml:space="preserve"> 1,454</v>
          </cell>
        </row>
        <row r="2573">
          <cell r="B2573" t="str">
            <v>291021</v>
          </cell>
          <cell r="C2573" t="str">
            <v>Dentists, General</v>
          </cell>
          <cell r="D2573">
            <v>0</v>
          </cell>
          <cell r="E2573" t="str">
            <v>Doctoral or professional degree</v>
          </cell>
          <cell r="F2573" t="str">
            <v>BA+</v>
          </cell>
          <cell r="G2573">
            <v>176218</v>
          </cell>
          <cell r="H2573">
            <v>4</v>
          </cell>
          <cell r="I2573">
            <v>1024</v>
          </cell>
          <cell r="J2573">
            <v>36</v>
          </cell>
          <cell r="K2573">
            <v>40</v>
          </cell>
          <cell r="L2573">
            <v>200</v>
          </cell>
          <cell r="M2573">
            <v>92</v>
          </cell>
          <cell r="N2573">
            <v>0</v>
          </cell>
          <cell r="O2573">
            <v>7</v>
          </cell>
          <cell r="P2573" t="str">
            <v>Not Licensed</v>
          </cell>
          <cell r="Q2573">
            <v>0</v>
          </cell>
          <cell r="R2573">
            <v>0</v>
          </cell>
        </row>
        <row r="2574">
          <cell r="B2574" t="str">
            <v>291022</v>
          </cell>
          <cell r="C2574" t="str">
            <v>Oral and Maxillofacial Surgeons</v>
          </cell>
          <cell r="D2574">
            <v>0</v>
          </cell>
          <cell r="E2574" t="str">
            <v>Doctoral or professional degree</v>
          </cell>
          <cell r="F2574" t="str">
            <v>BA+</v>
          </cell>
          <cell r="G2574">
            <v>0</v>
          </cell>
          <cell r="H2574">
            <v>0</v>
          </cell>
          <cell r="I2574">
            <v>0</v>
          </cell>
          <cell r="J2574">
            <v>0</v>
          </cell>
          <cell r="K2574">
            <v>0</v>
          </cell>
          <cell r="L2574">
            <v>25</v>
          </cell>
          <cell r="M2574">
            <v>25</v>
          </cell>
          <cell r="N2574">
            <v>0</v>
          </cell>
          <cell r="O2574">
            <v>0</v>
          </cell>
          <cell r="P2574" t="str">
            <v>Not Licensed</v>
          </cell>
          <cell r="Q2574">
            <v>0</v>
          </cell>
          <cell r="R2574">
            <v>0</v>
          </cell>
        </row>
        <row r="2575">
          <cell r="B2575" t="str">
            <v>291023</v>
          </cell>
          <cell r="C2575" t="str">
            <v>Orthodontists</v>
          </cell>
          <cell r="D2575">
            <v>0</v>
          </cell>
          <cell r="E2575" t="str">
            <v>Doctoral or professional degree</v>
          </cell>
          <cell r="F2575" t="str">
            <v>BA+</v>
          </cell>
          <cell r="G2575">
            <v>0</v>
          </cell>
          <cell r="H2575">
            <v>0</v>
          </cell>
          <cell r="I2575">
            <v>0</v>
          </cell>
          <cell r="J2575">
            <v>0</v>
          </cell>
          <cell r="K2575">
            <v>0</v>
          </cell>
          <cell r="L2575">
            <v>0</v>
          </cell>
          <cell r="M2575">
            <v>0</v>
          </cell>
          <cell r="N2575">
            <v>0</v>
          </cell>
          <cell r="O2575">
            <v>1</v>
          </cell>
          <cell r="P2575" t="str">
            <v>Not Licensed</v>
          </cell>
          <cell r="Q2575">
            <v>0</v>
          </cell>
          <cell r="R2575">
            <v>0</v>
          </cell>
        </row>
        <row r="2576">
          <cell r="B2576" t="str">
            <v>291024</v>
          </cell>
          <cell r="C2576" t="str">
            <v>Prosthodontists</v>
          </cell>
          <cell r="D2576">
            <v>0</v>
          </cell>
          <cell r="E2576">
            <v>0</v>
          </cell>
          <cell r="F2576">
            <v>0</v>
          </cell>
          <cell r="G2576">
            <v>0</v>
          </cell>
          <cell r="H2576">
            <v>0</v>
          </cell>
          <cell r="I2576">
            <v>0</v>
          </cell>
          <cell r="J2576">
            <v>0</v>
          </cell>
          <cell r="K2576">
            <v>0</v>
          </cell>
          <cell r="L2576">
            <v>0</v>
          </cell>
          <cell r="M2576">
            <v>0</v>
          </cell>
          <cell r="N2576">
            <v>0</v>
          </cell>
          <cell r="O2576">
            <v>0</v>
          </cell>
          <cell r="P2576" t="str">
            <v>Not Licensed</v>
          </cell>
          <cell r="Q2576">
            <v>0</v>
          </cell>
          <cell r="R2576">
            <v>0</v>
          </cell>
        </row>
        <row r="2577">
          <cell r="B2577" t="str">
            <v>291031</v>
          </cell>
          <cell r="C2577" t="str">
            <v>Dietitians and Nutritionists</v>
          </cell>
          <cell r="D2577">
            <v>0</v>
          </cell>
          <cell r="E2577" t="str">
            <v>Bachelor's degree</v>
          </cell>
          <cell r="F2577" t="str">
            <v>BA+</v>
          </cell>
          <cell r="G2577">
            <v>66157</v>
          </cell>
          <cell r="H2577">
            <v>4</v>
          </cell>
          <cell r="I2577">
            <v>959</v>
          </cell>
          <cell r="J2577">
            <v>72</v>
          </cell>
          <cell r="K2577">
            <v>75</v>
          </cell>
          <cell r="L2577">
            <v>318</v>
          </cell>
          <cell r="M2577">
            <v>155</v>
          </cell>
          <cell r="N2577">
            <v>0</v>
          </cell>
          <cell r="O2577">
            <v>19</v>
          </cell>
          <cell r="P2577" t="str">
            <v>Licensed</v>
          </cell>
          <cell r="Q2577" t="str">
            <v xml:space="preserve"> 1,166</v>
          </cell>
          <cell r="R2577" t="str">
            <v xml:space="preserve"> 2,429</v>
          </cell>
        </row>
        <row r="2578">
          <cell r="B2578" t="str">
            <v>291041</v>
          </cell>
          <cell r="C2578" t="str">
            <v>Optometrists</v>
          </cell>
          <cell r="D2578">
            <v>0</v>
          </cell>
          <cell r="E2578" t="str">
            <v>Doctoral or professional degree</v>
          </cell>
          <cell r="F2578" t="str">
            <v>BA+</v>
          </cell>
          <cell r="G2578">
            <v>0</v>
          </cell>
          <cell r="H2578">
            <v>0</v>
          </cell>
          <cell r="I2578">
            <v>591</v>
          </cell>
          <cell r="J2578">
            <v>24</v>
          </cell>
          <cell r="K2578">
            <v>26</v>
          </cell>
          <cell r="L2578">
            <v>148</v>
          </cell>
          <cell r="M2578">
            <v>66</v>
          </cell>
          <cell r="N2578">
            <v>0</v>
          </cell>
          <cell r="O2578">
            <v>0</v>
          </cell>
          <cell r="P2578" t="str">
            <v>Licensed</v>
          </cell>
          <cell r="Q2578">
            <v>565</v>
          </cell>
          <cell r="R2578" t="str">
            <v xml:space="preserve"> 1,165</v>
          </cell>
        </row>
        <row r="2579">
          <cell r="B2579" t="str">
            <v>291051</v>
          </cell>
          <cell r="C2579" t="str">
            <v>Pharmacists</v>
          </cell>
          <cell r="D2579">
            <v>0</v>
          </cell>
          <cell r="E2579" t="str">
            <v>Doctoral or professional degree</v>
          </cell>
          <cell r="F2579" t="str">
            <v>BA+</v>
          </cell>
          <cell r="G2579">
            <v>118211</v>
          </cell>
          <cell r="H2579">
            <v>5</v>
          </cell>
          <cell r="I2579">
            <v>3516</v>
          </cell>
          <cell r="J2579">
            <v>165</v>
          </cell>
          <cell r="K2579">
            <v>181</v>
          </cell>
          <cell r="L2579">
            <v>451</v>
          </cell>
          <cell r="M2579">
            <v>266</v>
          </cell>
          <cell r="N2579">
            <v>0</v>
          </cell>
          <cell r="O2579">
            <v>75</v>
          </cell>
          <cell r="P2579" t="str">
            <v>Not Licensed</v>
          </cell>
          <cell r="Q2579">
            <v>0</v>
          </cell>
          <cell r="R2579">
            <v>0</v>
          </cell>
        </row>
        <row r="2580">
          <cell r="B2580" t="str">
            <v>291061</v>
          </cell>
          <cell r="C2580" t="str">
            <v>Anesthesiologists</v>
          </cell>
          <cell r="D2580">
            <v>0</v>
          </cell>
          <cell r="E2580" t="str">
            <v>Doctoral or professional degree</v>
          </cell>
          <cell r="F2580" t="str">
            <v>BA+</v>
          </cell>
          <cell r="G2580">
            <v>0</v>
          </cell>
          <cell r="H2580">
            <v>0</v>
          </cell>
          <cell r="I2580">
            <v>0</v>
          </cell>
          <cell r="J2580">
            <v>0</v>
          </cell>
          <cell r="K2580">
            <v>0</v>
          </cell>
          <cell r="L2580">
            <v>133</v>
          </cell>
          <cell r="M2580">
            <v>133</v>
          </cell>
          <cell r="N2580">
            <v>0</v>
          </cell>
          <cell r="O2580">
            <v>4</v>
          </cell>
          <cell r="P2580" t="str">
            <v>Not Licensed</v>
          </cell>
          <cell r="Q2580">
            <v>0</v>
          </cell>
          <cell r="R2580">
            <v>0</v>
          </cell>
        </row>
        <row r="2581">
          <cell r="B2581" t="str">
            <v>291062</v>
          </cell>
          <cell r="C2581" t="str">
            <v>Family and General Practitioners</v>
          </cell>
          <cell r="D2581">
            <v>0</v>
          </cell>
          <cell r="E2581" t="str">
            <v>Doctoral or professional degree</v>
          </cell>
          <cell r="F2581" t="str">
            <v>BA+</v>
          </cell>
          <cell r="G2581">
            <v>197623</v>
          </cell>
          <cell r="H2581">
            <v>5</v>
          </cell>
          <cell r="I2581">
            <v>2675</v>
          </cell>
          <cell r="J2581">
            <v>93</v>
          </cell>
          <cell r="K2581">
            <v>98</v>
          </cell>
          <cell r="L2581">
            <v>519</v>
          </cell>
          <cell r="M2581">
            <v>237</v>
          </cell>
          <cell r="N2581">
            <v>0</v>
          </cell>
          <cell r="O2581">
            <v>4</v>
          </cell>
          <cell r="P2581" t="str">
            <v>Not Licensed</v>
          </cell>
          <cell r="Q2581">
            <v>0</v>
          </cell>
          <cell r="R2581">
            <v>0</v>
          </cell>
        </row>
        <row r="2582">
          <cell r="B2582" t="str">
            <v>291063</v>
          </cell>
          <cell r="C2582" t="str">
            <v>Internists, General</v>
          </cell>
          <cell r="D2582">
            <v>0</v>
          </cell>
          <cell r="E2582" t="str">
            <v>Doctoral or professional degree</v>
          </cell>
          <cell r="F2582" t="str">
            <v>BA+</v>
          </cell>
          <cell r="G2582">
            <v>0</v>
          </cell>
          <cell r="H2582">
            <v>0</v>
          </cell>
          <cell r="I2582">
            <v>1487</v>
          </cell>
          <cell r="J2582">
            <v>46</v>
          </cell>
          <cell r="K2582">
            <v>57</v>
          </cell>
          <cell r="L2582">
            <v>873</v>
          </cell>
          <cell r="M2582">
            <v>325</v>
          </cell>
          <cell r="N2582">
            <v>0</v>
          </cell>
          <cell r="O2582">
            <v>5</v>
          </cell>
          <cell r="P2582" t="str">
            <v>Not Licensed</v>
          </cell>
          <cell r="Q2582">
            <v>0</v>
          </cell>
          <cell r="R2582">
            <v>0</v>
          </cell>
        </row>
        <row r="2583">
          <cell r="B2583" t="str">
            <v>291064</v>
          </cell>
          <cell r="C2583" t="str">
            <v>Obstetricians and Gynecologists</v>
          </cell>
          <cell r="D2583">
            <v>0</v>
          </cell>
          <cell r="E2583" t="str">
            <v>Doctoral or professional degree</v>
          </cell>
          <cell r="F2583" t="str">
            <v>BA+</v>
          </cell>
          <cell r="G2583">
            <v>0</v>
          </cell>
          <cell r="H2583">
            <v>0</v>
          </cell>
          <cell r="I2583">
            <v>126</v>
          </cell>
          <cell r="J2583">
            <v>4</v>
          </cell>
          <cell r="K2583">
            <v>5</v>
          </cell>
          <cell r="L2583">
            <v>287</v>
          </cell>
          <cell r="M2583">
            <v>99</v>
          </cell>
          <cell r="N2583">
            <v>0</v>
          </cell>
          <cell r="O2583">
            <v>1</v>
          </cell>
          <cell r="P2583" t="str">
            <v>Not Licensed</v>
          </cell>
          <cell r="Q2583">
            <v>0</v>
          </cell>
          <cell r="R2583">
            <v>0</v>
          </cell>
        </row>
        <row r="2584">
          <cell r="B2584" t="str">
            <v>291065</v>
          </cell>
          <cell r="C2584" t="str">
            <v>Pediatricians, General</v>
          </cell>
          <cell r="D2584">
            <v>0</v>
          </cell>
          <cell r="E2584" t="str">
            <v>Doctoral or professional degree</v>
          </cell>
          <cell r="F2584" t="str">
            <v>BA+</v>
          </cell>
          <cell r="G2584">
            <v>166935</v>
          </cell>
          <cell r="H2584">
            <v>4</v>
          </cell>
          <cell r="I2584">
            <v>734</v>
          </cell>
          <cell r="J2584">
            <v>24</v>
          </cell>
          <cell r="K2584">
            <v>28</v>
          </cell>
          <cell r="L2584">
            <v>98</v>
          </cell>
          <cell r="M2584">
            <v>50</v>
          </cell>
          <cell r="N2584">
            <v>0</v>
          </cell>
          <cell r="O2584">
            <v>1</v>
          </cell>
          <cell r="P2584" t="str">
            <v>Not Licensed</v>
          </cell>
          <cell r="Q2584">
            <v>0</v>
          </cell>
          <cell r="R2584">
            <v>0</v>
          </cell>
        </row>
        <row r="2585">
          <cell r="B2585" t="str">
            <v>291066</v>
          </cell>
          <cell r="C2585" t="str">
            <v>Psychiatrists</v>
          </cell>
          <cell r="D2585">
            <v>0</v>
          </cell>
          <cell r="E2585" t="str">
            <v>Doctoral or professional degree</v>
          </cell>
          <cell r="F2585" t="str">
            <v>BA+</v>
          </cell>
          <cell r="G2585">
            <v>181604</v>
          </cell>
          <cell r="H2585">
            <v>4</v>
          </cell>
          <cell r="I2585">
            <v>666</v>
          </cell>
          <cell r="J2585">
            <v>19</v>
          </cell>
          <cell r="K2585">
            <v>24</v>
          </cell>
          <cell r="L2585">
            <v>789</v>
          </cell>
          <cell r="M2585">
            <v>277</v>
          </cell>
          <cell r="N2585">
            <v>0</v>
          </cell>
          <cell r="O2585">
            <v>3</v>
          </cell>
          <cell r="P2585" t="str">
            <v>Not Licensed</v>
          </cell>
          <cell r="Q2585">
            <v>0</v>
          </cell>
          <cell r="R2585">
            <v>0</v>
          </cell>
        </row>
        <row r="2586">
          <cell r="B2586" t="str">
            <v>291067</v>
          </cell>
          <cell r="C2586" t="str">
            <v>Surgeons</v>
          </cell>
          <cell r="D2586">
            <v>0</v>
          </cell>
          <cell r="E2586" t="str">
            <v>Doctoral or professional degree</v>
          </cell>
          <cell r="F2586" t="str">
            <v>BA+</v>
          </cell>
          <cell r="G2586">
            <v>0</v>
          </cell>
          <cell r="H2586">
            <v>0</v>
          </cell>
          <cell r="I2586">
            <v>188</v>
          </cell>
          <cell r="J2586">
            <v>6</v>
          </cell>
          <cell r="K2586">
            <v>6</v>
          </cell>
          <cell r="L2586">
            <v>174</v>
          </cell>
          <cell r="M2586">
            <v>62</v>
          </cell>
          <cell r="N2586">
            <v>0</v>
          </cell>
          <cell r="O2586">
            <v>1</v>
          </cell>
          <cell r="P2586" t="str">
            <v>Not Licensed</v>
          </cell>
          <cell r="Q2586">
            <v>0</v>
          </cell>
          <cell r="R2586">
            <v>0</v>
          </cell>
        </row>
        <row r="2587">
          <cell r="B2587" t="str">
            <v>291071</v>
          </cell>
          <cell r="C2587" t="str">
            <v>Physician Assistants</v>
          </cell>
          <cell r="D2587">
            <v>0</v>
          </cell>
          <cell r="E2587" t="str">
            <v>Master's degree</v>
          </cell>
          <cell r="F2587" t="str">
            <v>BA+</v>
          </cell>
          <cell r="G2587">
            <v>109061</v>
          </cell>
          <cell r="H2587">
            <v>5</v>
          </cell>
          <cell r="I2587">
            <v>1602</v>
          </cell>
          <cell r="J2587">
            <v>139</v>
          </cell>
          <cell r="K2587">
            <v>130</v>
          </cell>
          <cell r="L2587">
            <v>733</v>
          </cell>
          <cell r="M2587">
            <v>334</v>
          </cell>
          <cell r="N2587">
            <v>0</v>
          </cell>
          <cell r="O2587">
            <v>10</v>
          </cell>
          <cell r="P2587" t="str">
            <v>Licensed</v>
          </cell>
          <cell r="Q2587">
            <v>133</v>
          </cell>
          <cell r="R2587">
            <v>857</v>
          </cell>
        </row>
        <row r="2588">
          <cell r="B2588" t="str">
            <v>291081</v>
          </cell>
          <cell r="C2588" t="str">
            <v>Podiatrists</v>
          </cell>
          <cell r="D2588">
            <v>0</v>
          </cell>
          <cell r="E2588" t="str">
            <v>Doctoral or professional degree</v>
          </cell>
          <cell r="F2588" t="str">
            <v>BA+</v>
          </cell>
          <cell r="G2588">
            <v>0</v>
          </cell>
          <cell r="H2588">
            <v>0</v>
          </cell>
          <cell r="I2588">
            <v>0</v>
          </cell>
          <cell r="J2588">
            <v>0</v>
          </cell>
          <cell r="K2588">
            <v>0</v>
          </cell>
          <cell r="L2588">
            <v>24</v>
          </cell>
          <cell r="M2588">
            <v>24</v>
          </cell>
          <cell r="N2588">
            <v>0</v>
          </cell>
          <cell r="O2588">
            <v>4</v>
          </cell>
          <cell r="P2588" t="str">
            <v>Licensed</v>
          </cell>
          <cell r="Q2588">
            <v>166</v>
          </cell>
          <cell r="R2588">
            <v>395</v>
          </cell>
        </row>
        <row r="2589">
          <cell r="B2589" t="str">
            <v>291122</v>
          </cell>
          <cell r="C2589" t="str">
            <v>Occupational Therapists</v>
          </cell>
          <cell r="D2589">
            <v>0</v>
          </cell>
          <cell r="E2589" t="str">
            <v>Master's degree</v>
          </cell>
          <cell r="F2589" t="str">
            <v>BA+</v>
          </cell>
          <cell r="G2589">
            <v>89168</v>
          </cell>
          <cell r="H2589">
            <v>5</v>
          </cell>
          <cell r="I2589">
            <v>2047</v>
          </cell>
          <cell r="J2589">
            <v>134</v>
          </cell>
          <cell r="K2589">
            <v>136</v>
          </cell>
          <cell r="L2589">
            <v>461</v>
          </cell>
          <cell r="M2589">
            <v>244</v>
          </cell>
          <cell r="N2589">
            <v>0</v>
          </cell>
          <cell r="O2589">
            <v>18</v>
          </cell>
          <cell r="P2589" t="str">
            <v>Licensed</v>
          </cell>
          <cell r="Q2589" t="str">
            <v xml:space="preserve"> 1,865</v>
          </cell>
          <cell r="R2589" t="str">
            <v xml:space="preserve"> 5,183</v>
          </cell>
        </row>
        <row r="2590">
          <cell r="B2590" t="str">
            <v>291123</v>
          </cell>
          <cell r="C2590" t="str">
            <v>Physical Therapists</v>
          </cell>
          <cell r="D2590">
            <v>0</v>
          </cell>
          <cell r="E2590" t="str">
            <v>Doctoral or professional degree</v>
          </cell>
          <cell r="F2590" t="str">
            <v>BA+</v>
          </cell>
          <cell r="G2590">
            <v>91762</v>
          </cell>
          <cell r="H2590">
            <v>5</v>
          </cell>
          <cell r="I2590">
            <v>4016</v>
          </cell>
          <cell r="J2590">
            <v>237</v>
          </cell>
          <cell r="K2590">
            <v>239</v>
          </cell>
          <cell r="L2590">
            <v>1233</v>
          </cell>
          <cell r="M2590">
            <v>570</v>
          </cell>
          <cell r="N2590">
            <v>0</v>
          </cell>
          <cell r="O2590">
            <v>18</v>
          </cell>
          <cell r="P2590" t="str">
            <v>Licensed</v>
          </cell>
          <cell r="Q2590" t="str">
            <v xml:space="preserve"> 3,364</v>
          </cell>
          <cell r="R2590" t="str">
            <v xml:space="preserve"> 8,347</v>
          </cell>
        </row>
        <row r="2591">
          <cell r="B2591" t="str">
            <v>291124</v>
          </cell>
          <cell r="C2591" t="str">
            <v>Radiation Therapists</v>
          </cell>
          <cell r="D2591">
            <v>0</v>
          </cell>
          <cell r="E2591" t="str">
            <v>Associate's degree</v>
          </cell>
          <cell r="F2591" t="str">
            <v>Sub-BA</v>
          </cell>
          <cell r="G2591">
            <v>94500</v>
          </cell>
          <cell r="H2591">
            <v>0</v>
          </cell>
          <cell r="I2591">
            <v>0</v>
          </cell>
          <cell r="J2591">
            <v>0</v>
          </cell>
          <cell r="K2591">
            <v>0</v>
          </cell>
          <cell r="L2591">
            <v>31</v>
          </cell>
          <cell r="M2591">
            <v>31</v>
          </cell>
          <cell r="N2591">
            <v>0</v>
          </cell>
          <cell r="O2591">
            <v>1</v>
          </cell>
          <cell r="P2591" t="str">
            <v>Not Licensed</v>
          </cell>
          <cell r="Q2591">
            <v>0</v>
          </cell>
          <cell r="R2591">
            <v>0</v>
          </cell>
        </row>
        <row r="2592">
          <cell r="B2592" t="str">
            <v>291125</v>
          </cell>
          <cell r="C2592" t="str">
            <v>Recreational Therapists</v>
          </cell>
          <cell r="D2592">
            <v>0</v>
          </cell>
          <cell r="E2592" t="str">
            <v>Bachelor's degree</v>
          </cell>
          <cell r="F2592" t="str">
            <v>BA+</v>
          </cell>
          <cell r="G2592">
            <v>59255</v>
          </cell>
          <cell r="H2592">
            <v>3</v>
          </cell>
          <cell r="I2592">
            <v>237</v>
          </cell>
          <cell r="J2592">
            <v>15</v>
          </cell>
          <cell r="K2592">
            <v>15</v>
          </cell>
          <cell r="L2592">
            <v>112</v>
          </cell>
          <cell r="M2592">
            <v>47</v>
          </cell>
          <cell r="N2592">
            <v>0</v>
          </cell>
          <cell r="O2592">
            <v>15</v>
          </cell>
          <cell r="P2592" t="str">
            <v>Not Licensed</v>
          </cell>
          <cell r="Q2592">
            <v>0</v>
          </cell>
          <cell r="R2592">
            <v>0</v>
          </cell>
        </row>
        <row r="2593">
          <cell r="B2593" t="str">
            <v>291126</v>
          </cell>
          <cell r="C2593" t="str">
            <v>Respiratory Therapists</v>
          </cell>
          <cell r="D2593">
            <v>0</v>
          </cell>
          <cell r="E2593" t="str">
            <v>Associate's degree</v>
          </cell>
          <cell r="F2593" t="str">
            <v>Sub-BA</v>
          </cell>
          <cell r="G2593">
            <v>76253</v>
          </cell>
          <cell r="H2593">
            <v>4</v>
          </cell>
          <cell r="I2593">
            <v>1109</v>
          </cell>
          <cell r="J2593">
            <v>83</v>
          </cell>
          <cell r="K2593">
            <v>79</v>
          </cell>
          <cell r="L2593">
            <v>214</v>
          </cell>
          <cell r="M2593">
            <v>125</v>
          </cell>
          <cell r="N2593">
            <v>0</v>
          </cell>
          <cell r="O2593">
            <v>9</v>
          </cell>
          <cell r="P2593" t="str">
            <v>Not Licensed</v>
          </cell>
          <cell r="Q2593">
            <v>0</v>
          </cell>
          <cell r="R2593">
            <v>0</v>
          </cell>
        </row>
        <row r="2594">
          <cell r="B2594" t="str">
            <v>291127</v>
          </cell>
          <cell r="C2594" t="str">
            <v>Speech-Language Pathologists</v>
          </cell>
          <cell r="D2594">
            <v>0</v>
          </cell>
          <cell r="E2594" t="str">
            <v>Master's degree</v>
          </cell>
          <cell r="F2594" t="str">
            <v>BA+</v>
          </cell>
          <cell r="G2594">
            <v>85341</v>
          </cell>
          <cell r="H2594">
            <v>4</v>
          </cell>
          <cell r="I2594">
            <v>1720</v>
          </cell>
          <cell r="J2594">
            <v>109</v>
          </cell>
          <cell r="K2594">
            <v>112</v>
          </cell>
          <cell r="L2594">
            <v>660</v>
          </cell>
          <cell r="M2594">
            <v>294</v>
          </cell>
          <cell r="N2594">
            <v>0</v>
          </cell>
          <cell r="O2594">
            <v>18</v>
          </cell>
          <cell r="P2594" t="str">
            <v>Licensed</v>
          </cell>
          <cell r="Q2594" t="str">
            <v xml:space="preserve"> 2,132</v>
          </cell>
          <cell r="R2594" t="str">
            <v xml:space="preserve"> 5,023</v>
          </cell>
        </row>
        <row r="2595">
          <cell r="B2595" t="str">
            <v>291128</v>
          </cell>
          <cell r="C2595" t="str">
            <v>Exercise Physiologists</v>
          </cell>
          <cell r="D2595">
            <v>0</v>
          </cell>
          <cell r="E2595" t="str">
            <v>Bachelor's degree</v>
          </cell>
          <cell r="F2595" t="str">
            <v>BA+</v>
          </cell>
          <cell r="G2595">
            <v>0</v>
          </cell>
          <cell r="H2595">
            <v>0</v>
          </cell>
          <cell r="I2595">
            <v>135</v>
          </cell>
          <cell r="J2595">
            <v>9</v>
          </cell>
          <cell r="K2595">
            <v>9</v>
          </cell>
          <cell r="L2595">
            <v>33</v>
          </cell>
          <cell r="M2595">
            <v>17</v>
          </cell>
          <cell r="N2595">
            <v>0</v>
          </cell>
          <cell r="O2595">
            <v>3</v>
          </cell>
          <cell r="P2595" t="str">
            <v>Not Licensed</v>
          </cell>
          <cell r="Q2595">
            <v>0</v>
          </cell>
          <cell r="R2595">
            <v>0</v>
          </cell>
        </row>
        <row r="2596">
          <cell r="B2596" t="str">
            <v>291131</v>
          </cell>
          <cell r="C2596" t="str">
            <v>Veterinarians</v>
          </cell>
          <cell r="D2596">
            <v>0</v>
          </cell>
          <cell r="E2596" t="str">
            <v>Doctoral or professional degree</v>
          </cell>
          <cell r="F2596" t="str">
            <v>BA+</v>
          </cell>
          <cell r="G2596">
            <v>103472</v>
          </cell>
          <cell r="H2596">
            <v>3</v>
          </cell>
          <cell r="I2596">
            <v>247</v>
          </cell>
          <cell r="J2596">
            <v>8</v>
          </cell>
          <cell r="K2596">
            <v>16</v>
          </cell>
          <cell r="L2596">
            <v>73</v>
          </cell>
          <cell r="M2596">
            <v>32</v>
          </cell>
          <cell r="N2596">
            <v>0</v>
          </cell>
          <cell r="O2596">
            <v>4</v>
          </cell>
          <cell r="P2596" t="str">
            <v>Licensed</v>
          </cell>
          <cell r="Q2596">
            <v>849</v>
          </cell>
          <cell r="R2596" t="str">
            <v xml:space="preserve"> 2,380</v>
          </cell>
        </row>
        <row r="2597">
          <cell r="B2597" t="str">
            <v>291141</v>
          </cell>
          <cell r="C2597" t="str">
            <v>Registered Nurses</v>
          </cell>
          <cell r="D2597">
            <v>0</v>
          </cell>
          <cell r="E2597" t="str">
            <v>Bachelor's degree</v>
          </cell>
          <cell r="F2597" t="str">
            <v>BA+</v>
          </cell>
          <cell r="G2597">
            <v>95128</v>
          </cell>
          <cell r="H2597">
            <v>5</v>
          </cell>
          <cell r="I2597">
            <v>40161</v>
          </cell>
          <cell r="J2597">
            <v>2678</v>
          </cell>
          <cell r="K2597">
            <v>2674</v>
          </cell>
          <cell r="L2597">
            <v>12813</v>
          </cell>
          <cell r="M2597">
            <v>6055</v>
          </cell>
          <cell r="N2597">
            <v>0</v>
          </cell>
          <cell r="O2597">
            <v>267</v>
          </cell>
          <cell r="P2597" t="str">
            <v>Not Licensed</v>
          </cell>
          <cell r="Q2597">
            <v>0</v>
          </cell>
          <cell r="R2597">
            <v>0</v>
          </cell>
        </row>
        <row r="2598">
          <cell r="B2598" t="str">
            <v>291151</v>
          </cell>
          <cell r="C2598" t="str">
            <v>Nurse Anesthetists</v>
          </cell>
          <cell r="D2598">
            <v>0</v>
          </cell>
          <cell r="E2598" t="str">
            <v>Master's degree</v>
          </cell>
          <cell r="F2598" t="str">
            <v>BA+</v>
          </cell>
          <cell r="G2598">
            <v>188181</v>
          </cell>
          <cell r="H2598">
            <v>4</v>
          </cell>
          <cell r="I2598">
            <v>374</v>
          </cell>
          <cell r="J2598">
            <v>22</v>
          </cell>
          <cell r="K2598">
            <v>22</v>
          </cell>
          <cell r="L2598">
            <v>178</v>
          </cell>
          <cell r="M2598">
            <v>74</v>
          </cell>
          <cell r="N2598">
            <v>0</v>
          </cell>
          <cell r="O2598">
            <v>0</v>
          </cell>
          <cell r="P2598" t="str">
            <v>Not Licensed</v>
          </cell>
          <cell r="Q2598">
            <v>0</v>
          </cell>
          <cell r="R2598">
            <v>0</v>
          </cell>
        </row>
        <row r="2599">
          <cell r="B2599" t="str">
            <v>291161</v>
          </cell>
          <cell r="C2599" t="str">
            <v>Nurse Midwives</v>
          </cell>
          <cell r="D2599">
            <v>0</v>
          </cell>
          <cell r="E2599" t="str">
            <v>Master's degree</v>
          </cell>
          <cell r="F2599" t="str">
            <v>BA+</v>
          </cell>
          <cell r="G2599">
            <v>0</v>
          </cell>
          <cell r="H2599">
            <v>0</v>
          </cell>
          <cell r="I2599">
            <v>0</v>
          </cell>
          <cell r="J2599">
            <v>0</v>
          </cell>
          <cell r="K2599">
            <v>0</v>
          </cell>
          <cell r="L2599">
            <v>0</v>
          </cell>
          <cell r="M2599">
            <v>0</v>
          </cell>
          <cell r="N2599">
            <v>0</v>
          </cell>
          <cell r="O2599">
            <v>3</v>
          </cell>
          <cell r="P2599" t="str">
            <v>Not Licensed</v>
          </cell>
          <cell r="Q2599">
            <v>0</v>
          </cell>
          <cell r="R2599">
            <v>0</v>
          </cell>
        </row>
        <row r="2600">
          <cell r="B2600" t="str">
            <v>291171</v>
          </cell>
          <cell r="C2600" t="str">
            <v>Nurse Practitioners</v>
          </cell>
          <cell r="D2600">
            <v>0</v>
          </cell>
          <cell r="E2600" t="str">
            <v>Master's degree</v>
          </cell>
          <cell r="F2600" t="str">
            <v>BA+</v>
          </cell>
          <cell r="G2600">
            <v>122804</v>
          </cell>
          <cell r="H2600">
            <v>5</v>
          </cell>
          <cell r="I2600">
            <v>3230</v>
          </cell>
          <cell r="J2600">
            <v>262</v>
          </cell>
          <cell r="K2600">
            <v>248</v>
          </cell>
          <cell r="L2600">
            <v>1191</v>
          </cell>
          <cell r="M2600">
            <v>567</v>
          </cell>
          <cell r="N2600">
            <v>0</v>
          </cell>
          <cell r="O2600">
            <v>40</v>
          </cell>
          <cell r="P2600" t="str">
            <v>Not Licensed</v>
          </cell>
          <cell r="Q2600">
            <v>0</v>
          </cell>
          <cell r="R2600">
            <v>0</v>
          </cell>
        </row>
        <row r="2601">
          <cell r="B2601" t="str">
            <v>291181</v>
          </cell>
          <cell r="C2601" t="str">
            <v>Audiologists</v>
          </cell>
          <cell r="D2601">
            <v>0</v>
          </cell>
          <cell r="E2601" t="str">
            <v>Doctoral or professional degree</v>
          </cell>
          <cell r="F2601" t="str">
            <v>BA+</v>
          </cell>
          <cell r="G2601">
            <v>72014</v>
          </cell>
          <cell r="H2601">
            <v>0</v>
          </cell>
          <cell r="I2601">
            <v>0</v>
          </cell>
          <cell r="J2601">
            <v>0</v>
          </cell>
          <cell r="K2601">
            <v>0</v>
          </cell>
          <cell r="L2601">
            <v>33</v>
          </cell>
          <cell r="M2601">
            <v>33</v>
          </cell>
          <cell r="N2601">
            <v>0</v>
          </cell>
          <cell r="O2601">
            <v>0</v>
          </cell>
          <cell r="P2601" t="str">
            <v>Licensed</v>
          </cell>
          <cell r="Q2601">
            <v>216</v>
          </cell>
          <cell r="R2601">
            <v>488</v>
          </cell>
        </row>
        <row r="2602">
          <cell r="B2602" t="str">
            <v>292011</v>
          </cell>
          <cell r="C2602" t="str">
            <v>Medical and Clinical Laboratory Technologists</v>
          </cell>
          <cell r="D2602">
            <v>0</v>
          </cell>
          <cell r="E2602" t="str">
            <v>Bachelor's degree</v>
          </cell>
          <cell r="F2602" t="str">
            <v>BA+</v>
          </cell>
          <cell r="G2602">
            <v>74389</v>
          </cell>
          <cell r="H2602">
            <v>4</v>
          </cell>
          <cell r="I2602">
            <v>1525</v>
          </cell>
          <cell r="J2602">
            <v>111</v>
          </cell>
          <cell r="K2602">
            <v>113</v>
          </cell>
          <cell r="L2602">
            <v>449</v>
          </cell>
          <cell r="M2602">
            <v>224</v>
          </cell>
          <cell r="N2602">
            <v>0</v>
          </cell>
          <cell r="O2602">
            <v>23</v>
          </cell>
          <cell r="P2602" t="str">
            <v>Not Licensed</v>
          </cell>
          <cell r="Q2602">
            <v>0</v>
          </cell>
          <cell r="R2602">
            <v>0</v>
          </cell>
        </row>
        <row r="2603">
          <cell r="B2603" t="str">
            <v>292012</v>
          </cell>
          <cell r="C2603" t="str">
            <v>Medical and Clinical Laboratory Technicians</v>
          </cell>
          <cell r="D2603">
            <v>0</v>
          </cell>
          <cell r="E2603" t="str">
            <v>Associate's degree</v>
          </cell>
          <cell r="F2603" t="str">
            <v>Sub-BA</v>
          </cell>
          <cell r="G2603">
            <v>43469</v>
          </cell>
          <cell r="H2603">
            <v>4</v>
          </cell>
          <cell r="I2603">
            <v>2141</v>
          </cell>
          <cell r="J2603">
            <v>159</v>
          </cell>
          <cell r="K2603">
            <v>159</v>
          </cell>
          <cell r="L2603">
            <v>816</v>
          </cell>
          <cell r="M2603">
            <v>378</v>
          </cell>
          <cell r="N2603">
            <v>0</v>
          </cell>
          <cell r="O2603">
            <v>41</v>
          </cell>
          <cell r="P2603" t="str">
            <v>Not Licensed</v>
          </cell>
          <cell r="Q2603">
            <v>0</v>
          </cell>
          <cell r="R2603">
            <v>0</v>
          </cell>
        </row>
        <row r="2604">
          <cell r="B2604" t="str">
            <v>292021</v>
          </cell>
          <cell r="C2604" t="str">
            <v>Dental Hygienists</v>
          </cell>
          <cell r="D2604">
            <v>0</v>
          </cell>
          <cell r="E2604" t="str">
            <v>Associate's degree</v>
          </cell>
          <cell r="F2604" t="str">
            <v>Sub-BA</v>
          </cell>
          <cell r="G2604">
            <v>0</v>
          </cell>
          <cell r="H2604">
            <v>0</v>
          </cell>
          <cell r="I2604">
            <v>2106</v>
          </cell>
          <cell r="J2604">
            <v>142</v>
          </cell>
          <cell r="K2604">
            <v>151</v>
          </cell>
          <cell r="L2604">
            <v>79</v>
          </cell>
          <cell r="M2604">
            <v>124</v>
          </cell>
          <cell r="N2604">
            <v>0</v>
          </cell>
          <cell r="O2604">
            <v>15</v>
          </cell>
          <cell r="P2604" t="str">
            <v>Not Licensed</v>
          </cell>
          <cell r="Q2604">
            <v>0</v>
          </cell>
          <cell r="R2604">
            <v>0</v>
          </cell>
        </row>
        <row r="2605">
          <cell r="B2605" t="str">
            <v>292031</v>
          </cell>
          <cell r="C2605" t="str">
            <v>Cardiovascular Technologists and Technicians</v>
          </cell>
          <cell r="D2605">
            <v>0</v>
          </cell>
          <cell r="E2605" t="str">
            <v>Associate's degree</v>
          </cell>
          <cell r="F2605" t="str">
            <v>Sub-BA</v>
          </cell>
          <cell r="G2605">
            <v>79464</v>
          </cell>
          <cell r="H2605">
            <v>4</v>
          </cell>
          <cell r="I2605">
            <v>597</v>
          </cell>
          <cell r="J2605">
            <v>39</v>
          </cell>
          <cell r="K2605">
            <v>39</v>
          </cell>
          <cell r="L2605">
            <v>323</v>
          </cell>
          <cell r="M2605">
            <v>134</v>
          </cell>
          <cell r="N2605">
            <v>0</v>
          </cell>
          <cell r="O2605">
            <v>4</v>
          </cell>
          <cell r="P2605" t="str">
            <v>Not Licensed</v>
          </cell>
          <cell r="Q2605">
            <v>0</v>
          </cell>
          <cell r="R2605">
            <v>0</v>
          </cell>
        </row>
        <row r="2606">
          <cell r="B2606" t="str">
            <v>292032</v>
          </cell>
          <cell r="C2606" t="str">
            <v>Diagnostic Medical Sonographers</v>
          </cell>
          <cell r="D2606">
            <v>0</v>
          </cell>
          <cell r="E2606" t="str">
            <v>Associate's degree</v>
          </cell>
          <cell r="F2606" t="str">
            <v>Sub-BA</v>
          </cell>
          <cell r="G2606">
            <v>83554</v>
          </cell>
          <cell r="H2606">
            <v>4</v>
          </cell>
          <cell r="I2606">
            <v>680</v>
          </cell>
          <cell r="J2606">
            <v>51</v>
          </cell>
          <cell r="K2606">
            <v>51</v>
          </cell>
          <cell r="L2606">
            <v>297</v>
          </cell>
          <cell r="M2606">
            <v>133</v>
          </cell>
          <cell r="N2606">
            <v>0</v>
          </cell>
          <cell r="O2606">
            <v>7</v>
          </cell>
          <cell r="P2606" t="str">
            <v>Not Licensed</v>
          </cell>
          <cell r="Q2606">
            <v>0</v>
          </cell>
          <cell r="R2606">
            <v>0</v>
          </cell>
        </row>
        <row r="2607">
          <cell r="B2607" t="str">
            <v>292033</v>
          </cell>
          <cell r="C2607" t="str">
            <v>Nuclear Medicine Technologists</v>
          </cell>
          <cell r="D2607">
            <v>0</v>
          </cell>
          <cell r="E2607" t="str">
            <v>Associate's degree</v>
          </cell>
          <cell r="F2607" t="str">
            <v>Sub-BA</v>
          </cell>
          <cell r="G2607">
            <v>80708</v>
          </cell>
          <cell r="H2607">
            <v>3</v>
          </cell>
          <cell r="I2607">
            <v>176</v>
          </cell>
          <cell r="J2607">
            <v>12</v>
          </cell>
          <cell r="K2607">
            <v>10</v>
          </cell>
          <cell r="L2607">
            <v>30</v>
          </cell>
          <cell r="M2607">
            <v>17</v>
          </cell>
          <cell r="N2607">
            <v>0</v>
          </cell>
          <cell r="O2607">
            <v>4</v>
          </cell>
          <cell r="P2607" t="str">
            <v>Not Licensed</v>
          </cell>
          <cell r="Q2607">
            <v>0</v>
          </cell>
          <cell r="R2607">
            <v>0</v>
          </cell>
        </row>
        <row r="2608">
          <cell r="B2608" t="str">
            <v>292034</v>
          </cell>
          <cell r="C2608" t="str">
            <v>Radiologic Technologists</v>
          </cell>
          <cell r="D2608">
            <v>0</v>
          </cell>
          <cell r="E2608" t="str">
            <v>Associate's degree</v>
          </cell>
          <cell r="F2608" t="str">
            <v>Sub-BA</v>
          </cell>
          <cell r="G2608">
            <v>78278</v>
          </cell>
          <cell r="H2608">
            <v>4</v>
          </cell>
          <cell r="I2608">
            <v>2214</v>
          </cell>
          <cell r="J2608">
            <v>138</v>
          </cell>
          <cell r="K2608">
            <v>141</v>
          </cell>
          <cell r="L2608">
            <v>448</v>
          </cell>
          <cell r="M2608">
            <v>242</v>
          </cell>
          <cell r="N2608">
            <v>0</v>
          </cell>
          <cell r="O2608">
            <v>20</v>
          </cell>
          <cell r="P2608" t="str">
            <v>Not Licensed</v>
          </cell>
          <cell r="Q2608">
            <v>0</v>
          </cell>
          <cell r="R2608">
            <v>0</v>
          </cell>
        </row>
        <row r="2609">
          <cell r="B2609" t="str">
            <v>292041</v>
          </cell>
          <cell r="C2609" t="str">
            <v>Emergency Medical Technicians and Paramedics</v>
          </cell>
          <cell r="D2609">
            <v>0</v>
          </cell>
          <cell r="E2609" t="str">
            <v>Postsecondary non-degree award</v>
          </cell>
          <cell r="F2609" t="str">
            <v>Sub-BA</v>
          </cell>
          <cell r="G2609">
            <v>38000</v>
          </cell>
          <cell r="H2609">
            <v>3</v>
          </cell>
          <cell r="I2609">
            <v>1768</v>
          </cell>
          <cell r="J2609">
            <v>123</v>
          </cell>
          <cell r="K2609">
            <v>129</v>
          </cell>
          <cell r="L2609">
            <v>90</v>
          </cell>
          <cell r="M2609">
            <v>114</v>
          </cell>
          <cell r="N2609">
            <v>0</v>
          </cell>
          <cell r="O2609">
            <v>21</v>
          </cell>
          <cell r="P2609" t="str">
            <v>Not Licensed</v>
          </cell>
          <cell r="Q2609">
            <v>0</v>
          </cell>
          <cell r="R2609">
            <v>0</v>
          </cell>
        </row>
        <row r="2610">
          <cell r="B2610" t="str">
            <v>292051</v>
          </cell>
          <cell r="C2610" t="str">
            <v>Dietetic Technicians</v>
          </cell>
          <cell r="D2610">
            <v>0</v>
          </cell>
          <cell r="E2610" t="str">
            <v>Associate's degree</v>
          </cell>
          <cell r="F2610" t="str">
            <v>Sub-BA</v>
          </cell>
          <cell r="G2610">
            <v>0</v>
          </cell>
          <cell r="H2610">
            <v>0</v>
          </cell>
          <cell r="I2610">
            <v>496</v>
          </cell>
          <cell r="J2610">
            <v>46</v>
          </cell>
          <cell r="K2610">
            <v>46</v>
          </cell>
          <cell r="L2610">
            <v>60</v>
          </cell>
          <cell r="M2610">
            <v>51</v>
          </cell>
          <cell r="N2610">
            <v>0</v>
          </cell>
          <cell r="O2610">
            <v>11</v>
          </cell>
          <cell r="P2610" t="str">
            <v>Not Licensed</v>
          </cell>
          <cell r="Q2610">
            <v>0</v>
          </cell>
          <cell r="R2610">
            <v>0</v>
          </cell>
        </row>
        <row r="2611">
          <cell r="B2611" t="str">
            <v>292052</v>
          </cell>
          <cell r="C2611" t="str">
            <v>Pharmacy Technicians</v>
          </cell>
          <cell r="D2611">
            <v>0</v>
          </cell>
          <cell r="E2611" t="str">
            <v>High school diploma or equivalent</v>
          </cell>
          <cell r="F2611" t="str">
            <v>HS and Below</v>
          </cell>
          <cell r="G2611">
            <v>38598</v>
          </cell>
          <cell r="H2611">
            <v>3</v>
          </cell>
          <cell r="I2611">
            <v>2853</v>
          </cell>
          <cell r="J2611">
            <v>253</v>
          </cell>
          <cell r="K2611">
            <v>258</v>
          </cell>
          <cell r="L2611">
            <v>829</v>
          </cell>
          <cell r="M2611">
            <v>447</v>
          </cell>
          <cell r="N2611">
            <v>0</v>
          </cell>
          <cell r="O2611">
            <v>38</v>
          </cell>
          <cell r="P2611" t="str">
            <v>Not Licensed</v>
          </cell>
          <cell r="Q2611">
            <v>0</v>
          </cell>
          <cell r="R2611">
            <v>0</v>
          </cell>
        </row>
        <row r="2612">
          <cell r="B2612" t="str">
            <v>292053</v>
          </cell>
          <cell r="C2612" t="str">
            <v>Psychiatric Technicians</v>
          </cell>
          <cell r="D2612">
            <v>0</v>
          </cell>
          <cell r="E2612" t="str">
            <v>Postsecondary non-degree award</v>
          </cell>
          <cell r="F2612" t="str">
            <v>Sub-BA</v>
          </cell>
          <cell r="G2612">
            <v>39084</v>
          </cell>
          <cell r="H2612">
            <v>2</v>
          </cell>
          <cell r="I2612">
            <v>369</v>
          </cell>
          <cell r="J2612">
            <v>32</v>
          </cell>
          <cell r="K2612">
            <v>30</v>
          </cell>
          <cell r="L2612">
            <v>52</v>
          </cell>
          <cell r="M2612">
            <v>38</v>
          </cell>
          <cell r="N2612">
            <v>0</v>
          </cell>
          <cell r="O2612">
            <v>7</v>
          </cell>
          <cell r="P2612" t="str">
            <v>Not Licensed</v>
          </cell>
          <cell r="Q2612">
            <v>0</v>
          </cell>
          <cell r="R2612">
            <v>0</v>
          </cell>
        </row>
        <row r="2613">
          <cell r="B2613" t="str">
            <v>292054</v>
          </cell>
          <cell r="C2613" t="str">
            <v>Respiratory Therapy Technicians</v>
          </cell>
          <cell r="D2613">
            <v>0</v>
          </cell>
          <cell r="E2613" t="str">
            <v>Associate's degree</v>
          </cell>
          <cell r="F2613" t="str">
            <v>Sub-BA</v>
          </cell>
          <cell r="G2613">
            <v>69590</v>
          </cell>
          <cell r="H2613">
            <v>0</v>
          </cell>
          <cell r="I2613">
            <v>0</v>
          </cell>
          <cell r="J2613">
            <v>0</v>
          </cell>
          <cell r="K2613">
            <v>0</v>
          </cell>
          <cell r="L2613">
            <v>0</v>
          </cell>
          <cell r="M2613">
            <v>0</v>
          </cell>
          <cell r="N2613">
            <v>0</v>
          </cell>
          <cell r="O2613">
            <v>0</v>
          </cell>
          <cell r="P2613" t="str">
            <v>Not Licensed</v>
          </cell>
          <cell r="Q2613">
            <v>0</v>
          </cell>
          <cell r="R2613">
            <v>0</v>
          </cell>
        </row>
        <row r="2614">
          <cell r="B2614" t="str">
            <v>292055</v>
          </cell>
          <cell r="C2614" t="str">
            <v>Surgical Technologists</v>
          </cell>
          <cell r="D2614">
            <v>0</v>
          </cell>
          <cell r="E2614" t="str">
            <v>Postsecondary non-degree award</v>
          </cell>
          <cell r="F2614" t="str">
            <v>Sub-BA</v>
          </cell>
          <cell r="G2614">
            <v>57975</v>
          </cell>
          <cell r="H2614">
            <v>4</v>
          </cell>
          <cell r="I2614">
            <v>1265</v>
          </cell>
          <cell r="J2614">
            <v>114</v>
          </cell>
          <cell r="K2614">
            <v>112</v>
          </cell>
          <cell r="L2614">
            <v>489</v>
          </cell>
          <cell r="M2614">
            <v>238</v>
          </cell>
          <cell r="N2614">
            <v>0</v>
          </cell>
          <cell r="O2614">
            <v>11</v>
          </cell>
          <cell r="P2614" t="str">
            <v>Not Licensed</v>
          </cell>
          <cell r="Q2614">
            <v>0</v>
          </cell>
          <cell r="R2614">
            <v>0</v>
          </cell>
        </row>
        <row r="2615">
          <cell r="B2615" t="str">
            <v>292056</v>
          </cell>
          <cell r="C2615" t="str">
            <v>Veterinary Technologists and Technicians</v>
          </cell>
          <cell r="D2615">
            <v>0</v>
          </cell>
          <cell r="E2615" t="str">
            <v>Associate's degree</v>
          </cell>
          <cell r="F2615" t="str">
            <v>Sub-BA</v>
          </cell>
          <cell r="G2615">
            <v>42565</v>
          </cell>
          <cell r="H2615">
            <v>2</v>
          </cell>
          <cell r="I2615">
            <v>515</v>
          </cell>
          <cell r="J2615">
            <v>48</v>
          </cell>
          <cell r="K2615">
            <v>53</v>
          </cell>
          <cell r="L2615">
            <v>146</v>
          </cell>
          <cell r="M2615">
            <v>82</v>
          </cell>
          <cell r="N2615">
            <v>0</v>
          </cell>
          <cell r="O2615">
            <v>16</v>
          </cell>
          <cell r="P2615" t="str">
            <v>Not Licensed</v>
          </cell>
          <cell r="Q2615">
            <v>0</v>
          </cell>
          <cell r="R2615">
            <v>0</v>
          </cell>
        </row>
        <row r="2616">
          <cell r="B2616" t="str">
            <v>292057</v>
          </cell>
          <cell r="C2616" t="str">
            <v>Ophthalmic Medical Technicians</v>
          </cell>
          <cell r="D2616">
            <v>0</v>
          </cell>
          <cell r="E2616" t="str">
            <v>Postsecondary non-degree award</v>
          </cell>
          <cell r="F2616" t="str">
            <v>Sub-BA</v>
          </cell>
          <cell r="G2616">
            <v>48782</v>
          </cell>
          <cell r="H2616">
            <v>2</v>
          </cell>
          <cell r="I2616">
            <v>264</v>
          </cell>
          <cell r="J2616">
            <v>24</v>
          </cell>
          <cell r="K2616">
            <v>24</v>
          </cell>
          <cell r="L2616">
            <v>96</v>
          </cell>
          <cell r="M2616">
            <v>48</v>
          </cell>
          <cell r="N2616">
            <v>0</v>
          </cell>
          <cell r="O2616">
            <v>10</v>
          </cell>
          <cell r="P2616" t="str">
            <v>Not Licensed</v>
          </cell>
          <cell r="Q2616">
            <v>0</v>
          </cell>
          <cell r="R2616">
            <v>0</v>
          </cell>
        </row>
        <row r="2617">
          <cell r="B2617" t="str">
            <v>292061</v>
          </cell>
          <cell r="C2617" t="str">
            <v>Licensed Practical and Licensed Vocational Nurses</v>
          </cell>
          <cell r="D2617">
            <v>0</v>
          </cell>
          <cell r="E2617" t="str">
            <v>Postsecondary non-degree award</v>
          </cell>
          <cell r="F2617" t="str">
            <v>Sub-BA</v>
          </cell>
          <cell r="G2617">
            <v>60315</v>
          </cell>
          <cell r="H2617">
            <v>4</v>
          </cell>
          <cell r="I2617">
            <v>5961</v>
          </cell>
          <cell r="J2617">
            <v>447</v>
          </cell>
          <cell r="K2617">
            <v>469</v>
          </cell>
          <cell r="L2617">
            <v>1079</v>
          </cell>
          <cell r="M2617">
            <v>665</v>
          </cell>
          <cell r="N2617">
            <v>0</v>
          </cell>
          <cell r="O2617">
            <v>79</v>
          </cell>
          <cell r="P2617" t="str">
            <v>Not Licensed</v>
          </cell>
          <cell r="Q2617">
            <v>0</v>
          </cell>
          <cell r="R2617">
            <v>0</v>
          </cell>
        </row>
        <row r="2618">
          <cell r="B2618" t="str">
            <v>292071</v>
          </cell>
          <cell r="C2618" t="str">
            <v>Medical Records and Health Information Technicians</v>
          </cell>
          <cell r="D2618">
            <v>0</v>
          </cell>
          <cell r="E2618" t="str">
            <v>Postsecondary non-degree award</v>
          </cell>
          <cell r="F2618" t="str">
            <v>Sub-BA</v>
          </cell>
          <cell r="G2618">
            <v>53043</v>
          </cell>
          <cell r="H2618">
            <v>4</v>
          </cell>
          <cell r="I2618">
            <v>2397</v>
          </cell>
          <cell r="J2618">
            <v>174</v>
          </cell>
          <cell r="K2618">
            <v>177</v>
          </cell>
          <cell r="L2618">
            <v>1388</v>
          </cell>
          <cell r="M2618">
            <v>580</v>
          </cell>
          <cell r="N2618">
            <v>0</v>
          </cell>
          <cell r="O2618">
            <v>76</v>
          </cell>
          <cell r="P2618" t="str">
            <v>Not Licensed</v>
          </cell>
          <cell r="Q2618">
            <v>0</v>
          </cell>
          <cell r="R2618">
            <v>0</v>
          </cell>
        </row>
        <row r="2619">
          <cell r="B2619" t="str">
            <v>292081</v>
          </cell>
          <cell r="C2619" t="str">
            <v>Opticians, Dispensing</v>
          </cell>
          <cell r="D2619">
            <v>0</v>
          </cell>
          <cell r="E2619" t="str">
            <v>High school diploma or equivalent</v>
          </cell>
          <cell r="F2619" t="str">
            <v>HS and Below</v>
          </cell>
          <cell r="G2619">
            <v>69403</v>
          </cell>
          <cell r="H2619">
            <v>0</v>
          </cell>
          <cell r="I2619">
            <v>0</v>
          </cell>
          <cell r="J2619">
            <v>0</v>
          </cell>
          <cell r="K2619">
            <v>0</v>
          </cell>
          <cell r="L2619">
            <v>81</v>
          </cell>
          <cell r="M2619">
            <v>81</v>
          </cell>
          <cell r="N2619">
            <v>0</v>
          </cell>
          <cell r="O2619">
            <v>14</v>
          </cell>
          <cell r="P2619" t="str">
            <v>Licensed</v>
          </cell>
          <cell r="Q2619">
            <v>335</v>
          </cell>
          <cell r="R2619" t="str">
            <v xml:space="preserve"> 1,266</v>
          </cell>
        </row>
        <row r="2620">
          <cell r="B2620" t="str">
            <v>292091</v>
          </cell>
          <cell r="C2620" t="str">
            <v>Orthotists and Prosthetists</v>
          </cell>
          <cell r="D2620">
            <v>0</v>
          </cell>
          <cell r="E2620" t="str">
            <v>Master's degree</v>
          </cell>
          <cell r="F2620" t="str">
            <v>BA+</v>
          </cell>
          <cell r="G2620">
            <v>62357</v>
          </cell>
          <cell r="H2620">
            <v>0</v>
          </cell>
          <cell r="I2620">
            <v>0</v>
          </cell>
          <cell r="J2620">
            <v>0</v>
          </cell>
          <cell r="K2620">
            <v>0</v>
          </cell>
          <cell r="L2620">
            <v>0</v>
          </cell>
          <cell r="M2620">
            <v>0</v>
          </cell>
          <cell r="N2620">
            <v>0</v>
          </cell>
          <cell r="O2620">
            <v>3</v>
          </cell>
          <cell r="P2620" t="str">
            <v>Not Licensed</v>
          </cell>
          <cell r="Q2620">
            <v>0</v>
          </cell>
          <cell r="R2620">
            <v>0</v>
          </cell>
        </row>
        <row r="2621">
          <cell r="B2621" t="str">
            <v>292092</v>
          </cell>
          <cell r="C2621" t="str">
            <v>Hearing Aid Specialists</v>
          </cell>
          <cell r="D2621">
            <v>0</v>
          </cell>
          <cell r="E2621" t="str">
            <v>High school diploma or equivalent</v>
          </cell>
          <cell r="F2621" t="str">
            <v>HS and Below</v>
          </cell>
          <cell r="G2621">
            <v>37578</v>
          </cell>
          <cell r="H2621">
            <v>0</v>
          </cell>
          <cell r="I2621">
            <v>0</v>
          </cell>
          <cell r="J2621">
            <v>0</v>
          </cell>
          <cell r="K2621">
            <v>0</v>
          </cell>
          <cell r="L2621">
            <v>0</v>
          </cell>
          <cell r="M2621">
            <v>0</v>
          </cell>
          <cell r="N2621">
            <v>0</v>
          </cell>
          <cell r="O2621">
            <v>0</v>
          </cell>
          <cell r="P2621" t="str">
            <v>Licensed</v>
          </cell>
          <cell r="Q2621">
            <v>90</v>
          </cell>
          <cell r="R2621">
            <v>373</v>
          </cell>
        </row>
        <row r="2622">
          <cell r="B2622" t="str">
            <v>299011</v>
          </cell>
          <cell r="C2622" t="str">
            <v>Occupational Health and Safety Specialists</v>
          </cell>
          <cell r="D2622">
            <v>0</v>
          </cell>
          <cell r="E2622" t="str">
            <v>Bachelor's degree</v>
          </cell>
          <cell r="F2622" t="str">
            <v>BA+</v>
          </cell>
          <cell r="G2622">
            <v>89187</v>
          </cell>
          <cell r="H2622">
            <v>4</v>
          </cell>
          <cell r="I2622">
            <v>702</v>
          </cell>
          <cell r="J2622">
            <v>43</v>
          </cell>
          <cell r="K2622">
            <v>40</v>
          </cell>
          <cell r="L2622">
            <v>274</v>
          </cell>
          <cell r="M2622">
            <v>119</v>
          </cell>
          <cell r="N2622">
            <v>0</v>
          </cell>
          <cell r="O2622">
            <v>18</v>
          </cell>
          <cell r="P2622" t="str">
            <v>Not Licensed</v>
          </cell>
          <cell r="Q2622">
            <v>0</v>
          </cell>
          <cell r="R2622">
            <v>0</v>
          </cell>
        </row>
        <row r="2623">
          <cell r="B2623" t="str">
            <v>299012</v>
          </cell>
          <cell r="C2623" t="str">
            <v>Occupational Health and Safety Technicians</v>
          </cell>
          <cell r="D2623">
            <v>0</v>
          </cell>
          <cell r="E2623" t="str">
            <v>High school diploma or equivalent</v>
          </cell>
          <cell r="F2623" t="str">
            <v>HS and Below</v>
          </cell>
          <cell r="G2623">
            <v>0</v>
          </cell>
          <cell r="H2623">
            <v>0</v>
          </cell>
          <cell r="I2623">
            <v>0</v>
          </cell>
          <cell r="J2623">
            <v>0</v>
          </cell>
          <cell r="K2623">
            <v>0</v>
          </cell>
          <cell r="L2623">
            <v>48</v>
          </cell>
          <cell r="M2623">
            <v>48</v>
          </cell>
          <cell r="N2623">
            <v>0</v>
          </cell>
          <cell r="O2623">
            <v>1</v>
          </cell>
          <cell r="P2623" t="str">
            <v>Not Licensed</v>
          </cell>
          <cell r="Q2623">
            <v>0</v>
          </cell>
          <cell r="R2623">
            <v>0</v>
          </cell>
        </row>
        <row r="2624">
          <cell r="B2624" t="str">
            <v>299091</v>
          </cell>
          <cell r="C2624" t="str">
            <v>Athletic Trainers</v>
          </cell>
          <cell r="D2624">
            <v>0</v>
          </cell>
          <cell r="E2624" t="str">
            <v>Bachelor's degree</v>
          </cell>
          <cell r="F2624" t="str">
            <v>BA+</v>
          </cell>
          <cell r="G2624">
            <v>59736</v>
          </cell>
          <cell r="H2624">
            <v>0</v>
          </cell>
          <cell r="I2624">
            <v>0</v>
          </cell>
          <cell r="J2624">
            <v>0</v>
          </cell>
          <cell r="K2624">
            <v>0</v>
          </cell>
          <cell r="L2624">
            <v>79</v>
          </cell>
          <cell r="M2624">
            <v>79</v>
          </cell>
          <cell r="N2624">
            <v>0</v>
          </cell>
          <cell r="O2624">
            <v>8</v>
          </cell>
          <cell r="P2624" t="str">
            <v>Licensed</v>
          </cell>
          <cell r="Q2624">
            <v>446</v>
          </cell>
          <cell r="R2624" t="str">
            <v xml:space="preserve"> 1,168</v>
          </cell>
        </row>
        <row r="2625">
          <cell r="B2625" t="str">
            <v>299092</v>
          </cell>
          <cell r="C2625" t="str">
            <v>Genetic Counselors</v>
          </cell>
          <cell r="D2625">
            <v>0</v>
          </cell>
          <cell r="E2625" t="str">
            <v>Master's degree</v>
          </cell>
          <cell r="F2625" t="str">
            <v>BA+</v>
          </cell>
          <cell r="G2625">
            <v>0</v>
          </cell>
          <cell r="H2625">
            <v>0</v>
          </cell>
          <cell r="I2625">
            <v>0</v>
          </cell>
          <cell r="J2625">
            <v>0</v>
          </cell>
          <cell r="K2625">
            <v>0</v>
          </cell>
          <cell r="L2625">
            <v>38</v>
          </cell>
          <cell r="M2625">
            <v>38</v>
          </cell>
          <cell r="N2625">
            <v>0</v>
          </cell>
          <cell r="O2625">
            <v>4</v>
          </cell>
          <cell r="P2625" t="str">
            <v>Not Licensed</v>
          </cell>
          <cell r="Q2625">
            <v>0</v>
          </cell>
          <cell r="R2625">
            <v>0</v>
          </cell>
        </row>
        <row r="2626">
          <cell r="B2626" t="str">
            <v>311011</v>
          </cell>
          <cell r="C2626" t="str">
            <v>Home Health Aides</v>
          </cell>
          <cell r="D2626">
            <v>0</v>
          </cell>
          <cell r="E2626" t="str">
            <v>No formal educational credential</v>
          </cell>
          <cell r="F2626" t="str">
            <v>HS and Below</v>
          </cell>
          <cell r="G2626">
            <v>30263</v>
          </cell>
          <cell r="H2626">
            <v>1</v>
          </cell>
          <cell r="I2626">
            <v>9137</v>
          </cell>
          <cell r="J2626">
            <v>1460</v>
          </cell>
          <cell r="K2626">
            <v>1334</v>
          </cell>
          <cell r="L2626">
            <v>695</v>
          </cell>
          <cell r="M2626">
            <v>1163</v>
          </cell>
          <cell r="N2626">
            <v>0</v>
          </cell>
          <cell r="O2626">
            <v>118</v>
          </cell>
          <cell r="P2626" t="str">
            <v>Not Licensed</v>
          </cell>
          <cell r="Q2626">
            <v>0</v>
          </cell>
          <cell r="R2626">
            <v>0</v>
          </cell>
        </row>
        <row r="2627">
          <cell r="B2627" t="str">
            <v>311013</v>
          </cell>
          <cell r="C2627" t="str">
            <v>Psychiatric Aides</v>
          </cell>
          <cell r="D2627">
            <v>0</v>
          </cell>
          <cell r="E2627" t="str">
            <v>High school diploma or equivalent</v>
          </cell>
          <cell r="F2627" t="str">
            <v>HS and Below</v>
          </cell>
          <cell r="G2627">
            <v>36230</v>
          </cell>
          <cell r="H2627">
            <v>0</v>
          </cell>
          <cell r="I2627">
            <v>0</v>
          </cell>
          <cell r="J2627">
            <v>0</v>
          </cell>
          <cell r="K2627">
            <v>0</v>
          </cell>
          <cell r="L2627">
            <v>27</v>
          </cell>
          <cell r="M2627">
            <v>27</v>
          </cell>
          <cell r="N2627">
            <v>0</v>
          </cell>
          <cell r="O2627">
            <v>1</v>
          </cell>
          <cell r="P2627" t="str">
            <v>Not Licensed</v>
          </cell>
          <cell r="Q2627">
            <v>0</v>
          </cell>
          <cell r="R2627">
            <v>0</v>
          </cell>
        </row>
        <row r="2628">
          <cell r="B2628" t="str">
            <v>311014</v>
          </cell>
          <cell r="C2628" t="str">
            <v>Nursing Assistants</v>
          </cell>
          <cell r="D2628">
            <v>0</v>
          </cell>
          <cell r="E2628" t="str">
            <v>Postsecondary non-degree award</v>
          </cell>
          <cell r="F2628" t="str">
            <v>Sub-BA</v>
          </cell>
          <cell r="G2628">
            <v>35029</v>
          </cell>
          <cell r="H2628">
            <v>2</v>
          </cell>
          <cell r="I2628">
            <v>13908</v>
          </cell>
          <cell r="J2628">
            <v>1673</v>
          </cell>
          <cell r="K2628">
            <v>1715</v>
          </cell>
          <cell r="L2628">
            <v>1614</v>
          </cell>
          <cell r="M2628">
            <v>1667</v>
          </cell>
          <cell r="N2628">
            <v>0</v>
          </cell>
          <cell r="O2628">
            <v>204</v>
          </cell>
          <cell r="P2628" t="str">
            <v>Licensed</v>
          </cell>
          <cell r="Q2628" t="str">
            <v xml:space="preserve"> 8,384</v>
          </cell>
          <cell r="R2628" t="str">
            <v xml:space="preserve"> 51,518</v>
          </cell>
        </row>
        <row r="2629">
          <cell r="B2629" t="str">
            <v>311015</v>
          </cell>
          <cell r="C2629" t="str">
            <v>Orderlies</v>
          </cell>
          <cell r="D2629">
            <v>0</v>
          </cell>
          <cell r="E2629" t="str">
            <v>High school diploma or equivalent</v>
          </cell>
          <cell r="F2629" t="str">
            <v>HS and Below</v>
          </cell>
          <cell r="G2629">
            <v>38276</v>
          </cell>
          <cell r="H2629">
            <v>2</v>
          </cell>
          <cell r="I2629">
            <v>848</v>
          </cell>
          <cell r="J2629">
            <v>108</v>
          </cell>
          <cell r="K2629">
            <v>105</v>
          </cell>
          <cell r="L2629">
            <v>54</v>
          </cell>
          <cell r="M2629">
            <v>89</v>
          </cell>
          <cell r="N2629">
            <v>0</v>
          </cell>
          <cell r="O2629">
            <v>10</v>
          </cell>
          <cell r="P2629" t="str">
            <v>Not Licensed</v>
          </cell>
          <cell r="Q2629">
            <v>0</v>
          </cell>
          <cell r="R2629">
            <v>0</v>
          </cell>
        </row>
        <row r="2630">
          <cell r="B2630" t="str">
            <v>312011</v>
          </cell>
          <cell r="C2630" t="str">
            <v>Occupational Therapy Assistants</v>
          </cell>
          <cell r="D2630">
            <v>0</v>
          </cell>
          <cell r="E2630" t="str">
            <v>Associate's degree</v>
          </cell>
          <cell r="F2630" t="str">
            <v>Sub-BA</v>
          </cell>
          <cell r="G2630">
            <v>0</v>
          </cell>
          <cell r="H2630">
            <v>0</v>
          </cell>
          <cell r="I2630">
            <v>175</v>
          </cell>
          <cell r="J2630">
            <v>25</v>
          </cell>
          <cell r="K2630">
            <v>24</v>
          </cell>
          <cell r="L2630">
            <v>101</v>
          </cell>
          <cell r="M2630">
            <v>50</v>
          </cell>
          <cell r="N2630">
            <v>0</v>
          </cell>
          <cell r="O2630">
            <v>10</v>
          </cell>
          <cell r="P2630" t="str">
            <v>Licensed</v>
          </cell>
          <cell r="Q2630">
            <v>271</v>
          </cell>
          <cell r="R2630" t="str">
            <v xml:space="preserve"> 1,758</v>
          </cell>
        </row>
        <row r="2631">
          <cell r="B2631" t="str">
            <v>312012</v>
          </cell>
          <cell r="C2631" t="str">
            <v>Occupational Therapy Aides</v>
          </cell>
          <cell r="D2631">
            <v>0</v>
          </cell>
          <cell r="E2631" t="str">
            <v>High school diploma or equivalent</v>
          </cell>
          <cell r="F2631" t="str">
            <v>HS and Below</v>
          </cell>
          <cell r="G2631">
            <v>33806</v>
          </cell>
          <cell r="H2631">
            <v>0</v>
          </cell>
          <cell r="I2631">
            <v>0</v>
          </cell>
          <cell r="J2631">
            <v>0</v>
          </cell>
          <cell r="K2631">
            <v>0</v>
          </cell>
          <cell r="L2631">
            <v>50</v>
          </cell>
          <cell r="M2631">
            <v>50</v>
          </cell>
          <cell r="N2631">
            <v>0</v>
          </cell>
          <cell r="O2631">
            <v>0</v>
          </cell>
          <cell r="P2631" t="str">
            <v>Not Licensed</v>
          </cell>
          <cell r="Q2631">
            <v>0</v>
          </cell>
          <cell r="R2631">
            <v>0</v>
          </cell>
        </row>
        <row r="2632">
          <cell r="B2632" t="str">
            <v>312021</v>
          </cell>
          <cell r="C2632" t="str">
            <v>Physical Therapist Assistants</v>
          </cell>
          <cell r="D2632">
            <v>0</v>
          </cell>
          <cell r="E2632" t="str">
            <v>Associate's degree</v>
          </cell>
          <cell r="F2632" t="str">
            <v>Sub-BA</v>
          </cell>
          <cell r="G2632">
            <v>68761</v>
          </cell>
          <cell r="H2632">
            <v>4</v>
          </cell>
          <cell r="I2632">
            <v>765</v>
          </cell>
          <cell r="J2632">
            <v>112</v>
          </cell>
          <cell r="K2632">
            <v>104</v>
          </cell>
          <cell r="L2632">
            <v>259</v>
          </cell>
          <cell r="M2632">
            <v>158</v>
          </cell>
          <cell r="N2632">
            <v>0</v>
          </cell>
          <cell r="O2632">
            <v>13</v>
          </cell>
          <cell r="P2632" t="str">
            <v>Licensed</v>
          </cell>
          <cell r="Q2632">
            <v>533</v>
          </cell>
          <cell r="R2632" t="str">
            <v xml:space="preserve"> 2,941</v>
          </cell>
        </row>
        <row r="2633">
          <cell r="B2633" t="str">
            <v>312022</v>
          </cell>
          <cell r="C2633" t="str">
            <v>Physical Therapist Aides</v>
          </cell>
          <cell r="D2633">
            <v>0</v>
          </cell>
          <cell r="E2633" t="str">
            <v>High school diploma or equivalent</v>
          </cell>
          <cell r="F2633" t="str">
            <v>HS and Below</v>
          </cell>
          <cell r="G2633">
            <v>32509</v>
          </cell>
          <cell r="H2633">
            <v>2</v>
          </cell>
          <cell r="I2633">
            <v>280</v>
          </cell>
          <cell r="J2633">
            <v>41</v>
          </cell>
          <cell r="K2633">
            <v>38</v>
          </cell>
          <cell r="L2633">
            <v>40</v>
          </cell>
          <cell r="M2633">
            <v>40</v>
          </cell>
          <cell r="N2633">
            <v>0</v>
          </cell>
          <cell r="O2633">
            <v>6</v>
          </cell>
          <cell r="P2633" t="str">
            <v>Not Licensed</v>
          </cell>
          <cell r="Q2633">
            <v>0</v>
          </cell>
          <cell r="R2633">
            <v>0</v>
          </cell>
        </row>
        <row r="2634">
          <cell r="B2634" t="str">
            <v>319011</v>
          </cell>
          <cell r="C2634" t="str">
            <v>Massage Therapists</v>
          </cell>
          <cell r="D2634">
            <v>0</v>
          </cell>
          <cell r="E2634" t="str">
            <v>Postsecondary non-degree award</v>
          </cell>
          <cell r="F2634" t="str">
            <v>Sub-BA</v>
          </cell>
          <cell r="G2634">
            <v>0</v>
          </cell>
          <cell r="H2634">
            <v>0</v>
          </cell>
          <cell r="I2634">
            <v>1193</v>
          </cell>
          <cell r="J2634">
            <v>141</v>
          </cell>
          <cell r="K2634">
            <v>148</v>
          </cell>
          <cell r="L2634">
            <v>196</v>
          </cell>
          <cell r="M2634">
            <v>162</v>
          </cell>
          <cell r="N2634">
            <v>0</v>
          </cell>
          <cell r="O2634">
            <v>20</v>
          </cell>
          <cell r="P2634" t="str">
            <v>Licensed</v>
          </cell>
          <cell r="Q2634" t="str">
            <v xml:space="preserve"> 2,436</v>
          </cell>
          <cell r="R2634" t="str">
            <v xml:space="preserve"> 7,742</v>
          </cell>
        </row>
        <row r="2635">
          <cell r="B2635" t="str">
            <v>319091</v>
          </cell>
          <cell r="C2635" t="str">
            <v>Dental Assistants</v>
          </cell>
          <cell r="D2635">
            <v>0</v>
          </cell>
          <cell r="E2635" t="str">
            <v>Postsecondary non-degree award</v>
          </cell>
          <cell r="F2635" t="str">
            <v>Sub-BA</v>
          </cell>
          <cell r="G2635">
            <v>48218</v>
          </cell>
          <cell r="H2635">
            <v>3</v>
          </cell>
          <cell r="I2635">
            <v>3362</v>
          </cell>
          <cell r="J2635">
            <v>397</v>
          </cell>
          <cell r="K2635">
            <v>406</v>
          </cell>
          <cell r="L2635">
            <v>245</v>
          </cell>
          <cell r="M2635">
            <v>349</v>
          </cell>
          <cell r="N2635">
            <v>0</v>
          </cell>
          <cell r="O2635">
            <v>71</v>
          </cell>
          <cell r="P2635" t="str">
            <v>Not Licensed</v>
          </cell>
          <cell r="Q2635">
            <v>0</v>
          </cell>
          <cell r="R2635">
            <v>0</v>
          </cell>
        </row>
        <row r="2636">
          <cell r="B2636" t="str">
            <v>319092</v>
          </cell>
          <cell r="C2636" t="str">
            <v>Medical Assistants</v>
          </cell>
          <cell r="D2636">
            <v>0</v>
          </cell>
          <cell r="E2636" t="str">
            <v>Postsecondary non-degree award</v>
          </cell>
          <cell r="F2636" t="str">
            <v>Sub-BA</v>
          </cell>
          <cell r="G2636">
            <v>40704</v>
          </cell>
          <cell r="H2636">
            <v>4</v>
          </cell>
          <cell r="I2636">
            <v>5993</v>
          </cell>
          <cell r="J2636">
            <v>780</v>
          </cell>
          <cell r="K2636">
            <v>749</v>
          </cell>
          <cell r="L2636">
            <v>1359</v>
          </cell>
          <cell r="M2636">
            <v>963</v>
          </cell>
          <cell r="N2636">
            <v>158</v>
          </cell>
          <cell r="O2636">
            <v>171</v>
          </cell>
          <cell r="P2636" t="str">
            <v>Not Licensed</v>
          </cell>
          <cell r="Q2636">
            <v>0</v>
          </cell>
          <cell r="R2636">
            <v>0</v>
          </cell>
        </row>
        <row r="2637">
          <cell r="B2637" t="str">
            <v>319093</v>
          </cell>
          <cell r="C2637" t="str">
            <v>Medical Equipment Preparers</v>
          </cell>
          <cell r="D2637">
            <v>0</v>
          </cell>
          <cell r="E2637" t="str">
            <v>High school diploma or equivalent</v>
          </cell>
          <cell r="F2637" t="str">
            <v>HS and Below</v>
          </cell>
          <cell r="G2637">
            <v>47689</v>
          </cell>
          <cell r="H2637">
            <v>3</v>
          </cell>
          <cell r="I2637">
            <v>627</v>
          </cell>
          <cell r="J2637">
            <v>87</v>
          </cell>
          <cell r="K2637">
            <v>85</v>
          </cell>
          <cell r="L2637">
            <v>228</v>
          </cell>
          <cell r="M2637">
            <v>133</v>
          </cell>
          <cell r="N2637">
            <v>0</v>
          </cell>
          <cell r="O2637">
            <v>14</v>
          </cell>
          <cell r="P2637" t="str">
            <v>Not Licensed</v>
          </cell>
          <cell r="Q2637">
            <v>0</v>
          </cell>
          <cell r="R2637">
            <v>0</v>
          </cell>
        </row>
        <row r="2638">
          <cell r="B2638" t="str">
            <v>319094</v>
          </cell>
          <cell r="C2638" t="str">
            <v>Medical Transcriptionists</v>
          </cell>
          <cell r="D2638">
            <v>0</v>
          </cell>
          <cell r="E2638" t="str">
            <v>Postsecondary non-degree award</v>
          </cell>
          <cell r="F2638" t="str">
            <v>Sub-BA</v>
          </cell>
          <cell r="G2638">
            <v>0</v>
          </cell>
          <cell r="H2638">
            <v>0</v>
          </cell>
          <cell r="I2638">
            <v>0</v>
          </cell>
          <cell r="J2638">
            <v>0</v>
          </cell>
          <cell r="K2638">
            <v>0</v>
          </cell>
          <cell r="L2638">
            <v>62</v>
          </cell>
          <cell r="M2638">
            <v>62</v>
          </cell>
          <cell r="N2638">
            <v>0</v>
          </cell>
          <cell r="O2638">
            <v>7</v>
          </cell>
          <cell r="P2638" t="str">
            <v>Not Licensed</v>
          </cell>
          <cell r="Q2638">
            <v>0</v>
          </cell>
          <cell r="R2638">
            <v>0</v>
          </cell>
        </row>
        <row r="2639">
          <cell r="B2639" t="str">
            <v>319095</v>
          </cell>
          <cell r="C2639" t="str">
            <v>Pharmacy Aides</v>
          </cell>
          <cell r="D2639">
            <v>0</v>
          </cell>
          <cell r="E2639" t="str">
            <v>High school diploma or equivalent</v>
          </cell>
          <cell r="F2639" t="str">
            <v>HS and Below</v>
          </cell>
          <cell r="G2639">
            <v>30724</v>
          </cell>
          <cell r="H2639">
            <v>0</v>
          </cell>
          <cell r="I2639">
            <v>0</v>
          </cell>
          <cell r="J2639">
            <v>0</v>
          </cell>
          <cell r="K2639">
            <v>0</v>
          </cell>
          <cell r="L2639">
            <v>0</v>
          </cell>
          <cell r="M2639">
            <v>0</v>
          </cell>
          <cell r="N2639">
            <v>0</v>
          </cell>
          <cell r="O2639">
            <v>3</v>
          </cell>
          <cell r="P2639" t="str">
            <v>Not Licensed</v>
          </cell>
          <cell r="Q2639">
            <v>0</v>
          </cell>
          <cell r="R2639">
            <v>0</v>
          </cell>
        </row>
        <row r="2640">
          <cell r="B2640" t="str">
            <v>319096</v>
          </cell>
          <cell r="C2640" t="str">
            <v>Veterinary Assistants and Laboratory Animal Caretakers</v>
          </cell>
          <cell r="D2640">
            <v>0</v>
          </cell>
          <cell r="E2640" t="str">
            <v>High school diploma or equivalent</v>
          </cell>
          <cell r="F2640" t="str">
            <v>HS and Below</v>
          </cell>
          <cell r="G2640">
            <v>42065</v>
          </cell>
          <cell r="H2640">
            <v>2</v>
          </cell>
          <cell r="I2640">
            <v>595</v>
          </cell>
          <cell r="J2640">
            <v>100</v>
          </cell>
          <cell r="K2640">
            <v>98</v>
          </cell>
          <cell r="L2640">
            <v>63</v>
          </cell>
          <cell r="M2640">
            <v>87</v>
          </cell>
          <cell r="N2640">
            <v>0</v>
          </cell>
          <cell r="O2640">
            <v>11</v>
          </cell>
          <cell r="P2640" t="str">
            <v>Not Licensed</v>
          </cell>
          <cell r="Q2640">
            <v>0</v>
          </cell>
          <cell r="R2640">
            <v>0</v>
          </cell>
        </row>
        <row r="2641">
          <cell r="B2641" t="str">
            <v>319097</v>
          </cell>
          <cell r="C2641" t="str">
            <v>Phlebotomists</v>
          </cell>
          <cell r="D2641">
            <v>0</v>
          </cell>
          <cell r="E2641" t="str">
            <v>Postsecondary non-degree award</v>
          </cell>
          <cell r="F2641" t="str">
            <v>Sub-BA</v>
          </cell>
          <cell r="G2641">
            <v>39565</v>
          </cell>
          <cell r="H2641">
            <v>3</v>
          </cell>
          <cell r="I2641">
            <v>1609</v>
          </cell>
          <cell r="J2641">
            <v>197</v>
          </cell>
          <cell r="K2641">
            <v>194</v>
          </cell>
          <cell r="L2641">
            <v>289</v>
          </cell>
          <cell r="M2641">
            <v>227</v>
          </cell>
          <cell r="N2641">
            <v>0</v>
          </cell>
          <cell r="O2641">
            <v>30</v>
          </cell>
          <cell r="P2641" t="str">
            <v>Not Licensed</v>
          </cell>
          <cell r="Q2641">
            <v>0</v>
          </cell>
          <cell r="R2641">
            <v>0</v>
          </cell>
        </row>
        <row r="2642">
          <cell r="B2642" t="str">
            <v>33093</v>
          </cell>
          <cell r="C2642" t="str">
            <v>Transportation Security Screeners</v>
          </cell>
          <cell r="D2642">
            <v>0</v>
          </cell>
          <cell r="E2642">
            <v>0</v>
          </cell>
          <cell r="F2642">
            <v>0</v>
          </cell>
          <cell r="G2642">
            <v>0</v>
          </cell>
          <cell r="H2642">
            <v>0</v>
          </cell>
          <cell r="I2642">
            <v>0</v>
          </cell>
          <cell r="J2642">
            <v>0</v>
          </cell>
          <cell r="K2642">
            <v>0</v>
          </cell>
          <cell r="L2642">
            <v>0</v>
          </cell>
          <cell r="M2642">
            <v>0</v>
          </cell>
          <cell r="N2642">
            <v>0</v>
          </cell>
          <cell r="O2642">
            <v>0</v>
          </cell>
          <cell r="P2642" t="str">
            <v>Not Licensed</v>
          </cell>
          <cell r="Q2642">
            <v>0</v>
          </cell>
          <cell r="R2642">
            <v>0</v>
          </cell>
        </row>
        <row r="2643">
          <cell r="B2643" t="str">
            <v>331011</v>
          </cell>
          <cell r="C2643" t="str">
            <v>First-Line Supervisors of Correctional Officers</v>
          </cell>
          <cell r="D2643">
            <v>0</v>
          </cell>
          <cell r="E2643" t="str">
            <v>High school diploma or equivalent</v>
          </cell>
          <cell r="F2643" t="str">
            <v>HS and Below</v>
          </cell>
          <cell r="G2643">
            <v>0</v>
          </cell>
          <cell r="H2643">
            <v>0</v>
          </cell>
          <cell r="I2643">
            <v>0</v>
          </cell>
          <cell r="J2643">
            <v>0</v>
          </cell>
          <cell r="K2643">
            <v>0</v>
          </cell>
          <cell r="L2643">
            <v>0</v>
          </cell>
          <cell r="M2643">
            <v>0</v>
          </cell>
          <cell r="N2643">
            <v>0</v>
          </cell>
          <cell r="O2643">
            <v>2</v>
          </cell>
          <cell r="P2643" t="str">
            <v>Not Licensed</v>
          </cell>
          <cell r="Q2643">
            <v>0</v>
          </cell>
          <cell r="R2643">
            <v>0</v>
          </cell>
        </row>
        <row r="2644">
          <cell r="B2644" t="str">
            <v>331012</v>
          </cell>
          <cell r="C2644" t="str">
            <v>First-Line Supervisors of Police and Detectives</v>
          </cell>
          <cell r="D2644">
            <v>0</v>
          </cell>
          <cell r="E2644" t="str">
            <v>High school diploma or equivalent</v>
          </cell>
          <cell r="F2644" t="str">
            <v>HS and Below</v>
          </cell>
          <cell r="G2644">
            <v>97885</v>
          </cell>
          <cell r="H2644">
            <v>3</v>
          </cell>
          <cell r="I2644">
            <v>1746</v>
          </cell>
          <cell r="J2644">
            <v>118</v>
          </cell>
          <cell r="K2644">
            <v>108</v>
          </cell>
          <cell r="L2644">
            <v>22</v>
          </cell>
          <cell r="M2644">
            <v>83</v>
          </cell>
          <cell r="N2644">
            <v>0</v>
          </cell>
          <cell r="O2644">
            <v>5</v>
          </cell>
          <cell r="P2644" t="str">
            <v>Not Licensed</v>
          </cell>
          <cell r="Q2644">
            <v>0</v>
          </cell>
          <cell r="R2644">
            <v>0</v>
          </cell>
        </row>
        <row r="2645">
          <cell r="B2645" t="str">
            <v>331021</v>
          </cell>
          <cell r="C2645" t="str">
            <v>First-Line Supervisors of Fire Fighting and Prevention Workers</v>
          </cell>
          <cell r="D2645">
            <v>0</v>
          </cell>
          <cell r="E2645" t="str">
            <v>Postsecondary non-degree award</v>
          </cell>
          <cell r="F2645" t="str">
            <v>Sub-BA</v>
          </cell>
          <cell r="G2645">
            <v>0</v>
          </cell>
          <cell r="H2645">
            <v>0</v>
          </cell>
          <cell r="I2645">
            <v>337</v>
          </cell>
          <cell r="J2645">
            <v>23</v>
          </cell>
          <cell r="K2645">
            <v>25</v>
          </cell>
          <cell r="L2645">
            <v>35</v>
          </cell>
          <cell r="M2645">
            <v>28</v>
          </cell>
          <cell r="N2645">
            <v>0</v>
          </cell>
          <cell r="O2645">
            <v>1</v>
          </cell>
          <cell r="P2645" t="str">
            <v>Not Licensed</v>
          </cell>
          <cell r="Q2645">
            <v>0</v>
          </cell>
          <cell r="R2645">
            <v>0</v>
          </cell>
        </row>
        <row r="2646">
          <cell r="B2646" t="str">
            <v>332011</v>
          </cell>
          <cell r="C2646" t="str">
            <v>Firefighters</v>
          </cell>
          <cell r="D2646">
            <v>0</v>
          </cell>
          <cell r="E2646" t="str">
            <v>Postsecondary non-degree award</v>
          </cell>
          <cell r="F2646" t="str">
            <v>Sub-BA</v>
          </cell>
          <cell r="G2646">
            <v>0</v>
          </cell>
          <cell r="H2646">
            <v>0</v>
          </cell>
          <cell r="I2646">
            <v>2063</v>
          </cell>
          <cell r="J2646">
            <v>144</v>
          </cell>
          <cell r="K2646">
            <v>152</v>
          </cell>
          <cell r="L2646">
            <v>0</v>
          </cell>
          <cell r="M2646">
            <v>148</v>
          </cell>
          <cell r="N2646">
            <v>0</v>
          </cell>
          <cell r="O2646">
            <v>13</v>
          </cell>
          <cell r="P2646" t="str">
            <v>Not Licensed</v>
          </cell>
          <cell r="Q2646">
            <v>0</v>
          </cell>
          <cell r="R2646">
            <v>0</v>
          </cell>
        </row>
        <row r="2647">
          <cell r="B2647" t="str">
            <v>332021</v>
          </cell>
          <cell r="C2647" t="str">
            <v>Fire Inspectors and Investigators</v>
          </cell>
          <cell r="D2647">
            <v>0</v>
          </cell>
          <cell r="E2647" t="str">
            <v>Postsecondary non-degree award</v>
          </cell>
          <cell r="F2647" t="str">
            <v>Sub-BA</v>
          </cell>
          <cell r="G2647">
            <v>0</v>
          </cell>
          <cell r="H2647">
            <v>0</v>
          </cell>
          <cell r="I2647">
            <v>0</v>
          </cell>
          <cell r="J2647">
            <v>0</v>
          </cell>
          <cell r="K2647">
            <v>0</v>
          </cell>
          <cell r="L2647">
            <v>0</v>
          </cell>
          <cell r="M2647">
            <v>0</v>
          </cell>
          <cell r="N2647">
            <v>0</v>
          </cell>
          <cell r="O2647">
            <v>1</v>
          </cell>
          <cell r="P2647" t="str">
            <v>Not Licensed</v>
          </cell>
          <cell r="Q2647">
            <v>0</v>
          </cell>
          <cell r="R2647">
            <v>0</v>
          </cell>
        </row>
        <row r="2648">
          <cell r="B2648" t="str">
            <v>332022</v>
          </cell>
          <cell r="C2648" t="str">
            <v>Forest Fire Inspectors and Prevention Specialists</v>
          </cell>
          <cell r="D2648">
            <v>0</v>
          </cell>
          <cell r="E2648" t="str">
            <v>High school diploma or equivalent</v>
          </cell>
          <cell r="F2648" t="str">
            <v>HS and Below</v>
          </cell>
          <cell r="G2648">
            <v>0</v>
          </cell>
          <cell r="H2648">
            <v>0</v>
          </cell>
          <cell r="I2648">
            <v>0</v>
          </cell>
          <cell r="J2648">
            <v>0</v>
          </cell>
          <cell r="K2648">
            <v>0</v>
          </cell>
          <cell r="L2648">
            <v>23</v>
          </cell>
          <cell r="M2648">
            <v>23</v>
          </cell>
          <cell r="N2648">
            <v>0</v>
          </cell>
          <cell r="O2648">
            <v>0</v>
          </cell>
          <cell r="P2648" t="str">
            <v>Not Licensed</v>
          </cell>
          <cell r="Q2648">
            <v>0</v>
          </cell>
          <cell r="R2648">
            <v>0</v>
          </cell>
        </row>
        <row r="2649">
          <cell r="B2649" t="str">
            <v>333011</v>
          </cell>
          <cell r="C2649" t="str">
            <v>Bailiffs</v>
          </cell>
          <cell r="D2649">
            <v>0</v>
          </cell>
          <cell r="E2649">
            <v>0</v>
          </cell>
          <cell r="F2649">
            <v>0</v>
          </cell>
          <cell r="G2649">
            <v>0</v>
          </cell>
          <cell r="H2649">
            <v>0</v>
          </cell>
          <cell r="I2649">
            <v>0</v>
          </cell>
          <cell r="J2649">
            <v>0</v>
          </cell>
          <cell r="K2649">
            <v>0</v>
          </cell>
          <cell r="L2649">
            <v>0</v>
          </cell>
          <cell r="M2649">
            <v>0</v>
          </cell>
          <cell r="N2649">
            <v>0</v>
          </cell>
          <cell r="O2649">
            <v>0</v>
          </cell>
          <cell r="P2649" t="str">
            <v>Not Licensed</v>
          </cell>
          <cell r="Q2649">
            <v>0</v>
          </cell>
          <cell r="R2649">
            <v>0</v>
          </cell>
        </row>
        <row r="2650">
          <cell r="B2650" t="str">
            <v>333012</v>
          </cell>
          <cell r="C2650" t="str">
            <v>Correctional Officers and Jailers</v>
          </cell>
          <cell r="D2650">
            <v>0</v>
          </cell>
          <cell r="E2650" t="str">
            <v>High school diploma or equivalent</v>
          </cell>
          <cell r="F2650" t="str">
            <v>HS and Below</v>
          </cell>
          <cell r="G2650">
            <v>72039</v>
          </cell>
          <cell r="H2650">
            <v>0</v>
          </cell>
          <cell r="I2650">
            <v>0</v>
          </cell>
          <cell r="J2650">
            <v>0</v>
          </cell>
          <cell r="K2650">
            <v>0</v>
          </cell>
          <cell r="L2650">
            <v>0</v>
          </cell>
          <cell r="M2650">
            <v>0</v>
          </cell>
          <cell r="N2650">
            <v>0</v>
          </cell>
          <cell r="O2650">
            <v>8</v>
          </cell>
          <cell r="P2650" t="str">
            <v>Not Licensed</v>
          </cell>
          <cell r="Q2650">
            <v>0</v>
          </cell>
          <cell r="R2650">
            <v>0</v>
          </cell>
        </row>
        <row r="2651">
          <cell r="B2651" t="str">
            <v>333021</v>
          </cell>
          <cell r="C2651" t="str">
            <v>Detectives and Criminal Investigators</v>
          </cell>
          <cell r="D2651">
            <v>0</v>
          </cell>
          <cell r="E2651" t="str">
            <v>High school diploma or equivalent</v>
          </cell>
          <cell r="F2651" t="str">
            <v>HS and Below</v>
          </cell>
          <cell r="G2651">
            <v>0</v>
          </cell>
          <cell r="H2651">
            <v>0</v>
          </cell>
          <cell r="I2651">
            <v>1234</v>
          </cell>
          <cell r="J2651">
            <v>87</v>
          </cell>
          <cell r="K2651">
            <v>78</v>
          </cell>
          <cell r="L2651">
            <v>178</v>
          </cell>
          <cell r="M2651">
            <v>114</v>
          </cell>
          <cell r="N2651">
            <v>0</v>
          </cell>
          <cell r="O2651">
            <v>2</v>
          </cell>
          <cell r="P2651" t="str">
            <v>Not Licensed</v>
          </cell>
          <cell r="Q2651">
            <v>0</v>
          </cell>
          <cell r="R2651">
            <v>0</v>
          </cell>
        </row>
        <row r="2652">
          <cell r="B2652" t="str">
            <v>333031</v>
          </cell>
          <cell r="C2652" t="str">
            <v>Fish and Game Wardens</v>
          </cell>
          <cell r="D2652">
            <v>0</v>
          </cell>
          <cell r="E2652" t="str">
            <v>Bachelor's degree</v>
          </cell>
          <cell r="F2652" t="str">
            <v>BA+</v>
          </cell>
          <cell r="G2652">
            <v>0</v>
          </cell>
          <cell r="H2652">
            <v>0</v>
          </cell>
          <cell r="I2652">
            <v>0</v>
          </cell>
          <cell r="J2652">
            <v>0</v>
          </cell>
          <cell r="K2652">
            <v>0</v>
          </cell>
          <cell r="L2652">
            <v>0</v>
          </cell>
          <cell r="M2652">
            <v>0</v>
          </cell>
          <cell r="N2652">
            <v>0</v>
          </cell>
          <cell r="O2652">
            <v>0</v>
          </cell>
          <cell r="P2652" t="str">
            <v>Not Licensed</v>
          </cell>
          <cell r="Q2652">
            <v>0</v>
          </cell>
          <cell r="R2652">
            <v>0</v>
          </cell>
        </row>
        <row r="2653">
          <cell r="B2653" t="str">
            <v>333041</v>
          </cell>
          <cell r="C2653" t="str">
            <v>Parking Enforcement Workers</v>
          </cell>
          <cell r="D2653">
            <v>0</v>
          </cell>
          <cell r="E2653" t="str">
            <v>High school diploma or equivalent</v>
          </cell>
          <cell r="F2653" t="str">
            <v>HS and Below</v>
          </cell>
          <cell r="G2653">
            <v>48557</v>
          </cell>
          <cell r="H2653">
            <v>0</v>
          </cell>
          <cell r="I2653">
            <v>0</v>
          </cell>
          <cell r="J2653">
            <v>0</v>
          </cell>
          <cell r="K2653">
            <v>0</v>
          </cell>
          <cell r="L2653">
            <v>0</v>
          </cell>
          <cell r="M2653">
            <v>0</v>
          </cell>
          <cell r="N2653">
            <v>0</v>
          </cell>
          <cell r="O2653">
            <v>7</v>
          </cell>
          <cell r="P2653" t="str">
            <v>Not Licensed</v>
          </cell>
          <cell r="Q2653">
            <v>0</v>
          </cell>
          <cell r="R2653">
            <v>0</v>
          </cell>
        </row>
        <row r="2654">
          <cell r="B2654" t="str">
            <v>333051</v>
          </cell>
          <cell r="C2654" t="str">
            <v>Police and Sheriff's Patrol Officers</v>
          </cell>
          <cell r="D2654">
            <v>0</v>
          </cell>
          <cell r="E2654" t="str">
            <v>High school diploma or equivalent</v>
          </cell>
          <cell r="F2654" t="str">
            <v>HS and Below</v>
          </cell>
          <cell r="G2654">
            <v>74552</v>
          </cell>
          <cell r="H2654">
            <v>4</v>
          </cell>
          <cell r="I2654">
            <v>7481</v>
          </cell>
          <cell r="J2654">
            <v>534</v>
          </cell>
          <cell r="K2654">
            <v>500</v>
          </cell>
          <cell r="L2654">
            <v>183</v>
          </cell>
          <cell r="M2654">
            <v>406</v>
          </cell>
          <cell r="N2654">
            <v>0</v>
          </cell>
          <cell r="O2654">
            <v>25</v>
          </cell>
          <cell r="P2654" t="str">
            <v>Not Licensed</v>
          </cell>
          <cell r="Q2654">
            <v>0</v>
          </cell>
          <cell r="R2654">
            <v>0</v>
          </cell>
        </row>
        <row r="2655">
          <cell r="B2655" t="str">
            <v>333052</v>
          </cell>
          <cell r="C2655" t="str">
            <v>Transit and Railroad Police</v>
          </cell>
          <cell r="D2655">
            <v>0</v>
          </cell>
          <cell r="E2655">
            <v>0</v>
          </cell>
          <cell r="F2655">
            <v>0</v>
          </cell>
          <cell r="G2655">
            <v>0</v>
          </cell>
          <cell r="H2655">
            <v>0</v>
          </cell>
          <cell r="I2655">
            <v>0</v>
          </cell>
          <cell r="J2655">
            <v>0</v>
          </cell>
          <cell r="K2655">
            <v>0</v>
          </cell>
          <cell r="L2655">
            <v>0</v>
          </cell>
          <cell r="M2655">
            <v>0</v>
          </cell>
          <cell r="N2655">
            <v>0</v>
          </cell>
          <cell r="O2655">
            <v>0</v>
          </cell>
          <cell r="P2655" t="str">
            <v>Not Licensed</v>
          </cell>
          <cell r="Q2655">
            <v>0</v>
          </cell>
          <cell r="R2655">
            <v>0</v>
          </cell>
        </row>
        <row r="2656">
          <cell r="B2656" t="str">
            <v>339011</v>
          </cell>
          <cell r="C2656" t="str">
            <v>Animal Control Workers</v>
          </cell>
          <cell r="D2656">
            <v>0</v>
          </cell>
          <cell r="E2656" t="str">
            <v>High school diploma or equivalent</v>
          </cell>
          <cell r="F2656" t="str">
            <v>HS and Below</v>
          </cell>
          <cell r="G2656">
            <v>0</v>
          </cell>
          <cell r="H2656">
            <v>0</v>
          </cell>
          <cell r="I2656">
            <v>0</v>
          </cell>
          <cell r="J2656">
            <v>0</v>
          </cell>
          <cell r="K2656">
            <v>0</v>
          </cell>
          <cell r="L2656">
            <v>0</v>
          </cell>
          <cell r="M2656">
            <v>0</v>
          </cell>
          <cell r="N2656">
            <v>0</v>
          </cell>
          <cell r="O2656">
            <v>0</v>
          </cell>
          <cell r="P2656" t="str">
            <v>Not Licensed</v>
          </cell>
          <cell r="Q2656">
            <v>0</v>
          </cell>
          <cell r="R2656">
            <v>0</v>
          </cell>
        </row>
        <row r="2657">
          <cell r="B2657" t="str">
            <v>339021</v>
          </cell>
          <cell r="C2657" t="str">
            <v>Private Detectives and Investigators</v>
          </cell>
          <cell r="D2657">
            <v>0</v>
          </cell>
          <cell r="E2657" t="str">
            <v>High school diploma or equivalent</v>
          </cell>
          <cell r="F2657" t="str">
            <v>HS and Below</v>
          </cell>
          <cell r="G2657">
            <v>25655</v>
          </cell>
          <cell r="H2657">
            <v>0</v>
          </cell>
          <cell r="I2657">
            <v>0</v>
          </cell>
          <cell r="J2657">
            <v>0</v>
          </cell>
          <cell r="K2657">
            <v>0</v>
          </cell>
          <cell r="L2657">
            <v>170</v>
          </cell>
          <cell r="M2657">
            <v>170</v>
          </cell>
          <cell r="N2657">
            <v>0</v>
          </cell>
          <cell r="O2657">
            <v>5</v>
          </cell>
          <cell r="P2657" t="str">
            <v>Not Licensed</v>
          </cell>
          <cell r="Q2657">
            <v>0</v>
          </cell>
          <cell r="R2657">
            <v>0</v>
          </cell>
        </row>
        <row r="2658">
          <cell r="B2658" t="str">
            <v>339031</v>
          </cell>
          <cell r="C2658" t="str">
            <v>Gaming Surveillance Officers and Gaming Investigators</v>
          </cell>
          <cell r="D2658">
            <v>0</v>
          </cell>
          <cell r="E2658">
            <v>0</v>
          </cell>
          <cell r="F2658">
            <v>0</v>
          </cell>
          <cell r="G2658">
            <v>0</v>
          </cell>
          <cell r="H2658">
            <v>0</v>
          </cell>
          <cell r="I2658">
            <v>0</v>
          </cell>
          <cell r="J2658">
            <v>0</v>
          </cell>
          <cell r="K2658">
            <v>0</v>
          </cell>
          <cell r="L2658">
            <v>0</v>
          </cell>
          <cell r="M2658">
            <v>0</v>
          </cell>
          <cell r="N2658">
            <v>0</v>
          </cell>
          <cell r="O2658">
            <v>0</v>
          </cell>
          <cell r="P2658" t="str">
            <v>Not Licensed</v>
          </cell>
          <cell r="Q2658">
            <v>0</v>
          </cell>
          <cell r="R2658">
            <v>0</v>
          </cell>
        </row>
        <row r="2659">
          <cell r="B2659" t="str">
            <v>339032</v>
          </cell>
          <cell r="C2659" t="str">
            <v>Security Guards</v>
          </cell>
          <cell r="D2659">
            <v>0</v>
          </cell>
          <cell r="E2659" t="str">
            <v>High school diploma or equivalent</v>
          </cell>
          <cell r="F2659" t="str">
            <v>HS and Below</v>
          </cell>
          <cell r="G2659">
            <v>33492</v>
          </cell>
          <cell r="H2659">
            <v>2</v>
          </cell>
          <cell r="I2659">
            <v>12421</v>
          </cell>
          <cell r="J2659">
            <v>1671</v>
          </cell>
          <cell r="K2659">
            <v>1689</v>
          </cell>
          <cell r="L2659">
            <v>2058</v>
          </cell>
          <cell r="M2659">
            <v>1806</v>
          </cell>
          <cell r="N2659">
            <v>0</v>
          </cell>
          <cell r="O2659">
            <v>287</v>
          </cell>
          <cell r="P2659" t="str">
            <v>Not Licensed</v>
          </cell>
          <cell r="Q2659">
            <v>0</v>
          </cell>
          <cell r="R2659">
            <v>0</v>
          </cell>
        </row>
        <row r="2660">
          <cell r="B2660" t="str">
            <v>339091</v>
          </cell>
          <cell r="C2660" t="str">
            <v>Crossing Guards</v>
          </cell>
          <cell r="D2660">
            <v>0</v>
          </cell>
          <cell r="E2660" t="str">
            <v>No formal educational credential</v>
          </cell>
          <cell r="F2660" t="str">
            <v>HS and Below</v>
          </cell>
          <cell r="G2660">
            <v>0</v>
          </cell>
          <cell r="H2660">
            <v>0</v>
          </cell>
          <cell r="I2660">
            <v>636</v>
          </cell>
          <cell r="J2660">
            <v>117</v>
          </cell>
          <cell r="K2660">
            <v>118</v>
          </cell>
          <cell r="L2660">
            <v>35</v>
          </cell>
          <cell r="M2660">
            <v>90</v>
          </cell>
          <cell r="N2660">
            <v>0</v>
          </cell>
          <cell r="O2660">
            <v>73</v>
          </cell>
          <cell r="P2660" t="str">
            <v>Not Licensed</v>
          </cell>
          <cell r="Q2660">
            <v>0</v>
          </cell>
          <cell r="R2660">
            <v>0</v>
          </cell>
        </row>
        <row r="2661">
          <cell r="B2661" t="str">
            <v>339092</v>
          </cell>
          <cell r="C2661" t="str">
            <v>Lifeguards, Ski Patrol, and Other Recreational Protective Service Workers</v>
          </cell>
          <cell r="D2661">
            <v>0</v>
          </cell>
          <cell r="E2661" t="str">
            <v>No formal educational credential</v>
          </cell>
          <cell r="F2661" t="str">
            <v>HS and Below</v>
          </cell>
          <cell r="G2661">
            <v>27441</v>
          </cell>
          <cell r="H2661">
            <v>1</v>
          </cell>
          <cell r="I2661">
            <v>1679</v>
          </cell>
          <cell r="J2661">
            <v>396</v>
          </cell>
          <cell r="K2661">
            <v>430</v>
          </cell>
          <cell r="L2661">
            <v>213</v>
          </cell>
          <cell r="M2661">
            <v>346</v>
          </cell>
          <cell r="N2661">
            <v>0</v>
          </cell>
          <cell r="O2661">
            <v>8</v>
          </cell>
          <cell r="P2661" t="str">
            <v>Not Licensed</v>
          </cell>
          <cell r="Q2661">
            <v>0</v>
          </cell>
          <cell r="R2661">
            <v>0</v>
          </cell>
        </row>
        <row r="2662">
          <cell r="B2662" t="str">
            <v>351011</v>
          </cell>
          <cell r="C2662" t="str">
            <v>Chefs and Head Cooks</v>
          </cell>
          <cell r="D2662">
            <v>0</v>
          </cell>
          <cell r="E2662" t="str">
            <v>High school diploma or equivalent</v>
          </cell>
          <cell r="F2662" t="str">
            <v>HS and Below</v>
          </cell>
          <cell r="G2662">
            <v>57804</v>
          </cell>
          <cell r="H2662">
            <v>4</v>
          </cell>
          <cell r="I2662">
            <v>2476</v>
          </cell>
          <cell r="J2662">
            <v>336</v>
          </cell>
          <cell r="K2662">
            <v>341</v>
          </cell>
          <cell r="L2662">
            <v>773</v>
          </cell>
          <cell r="M2662">
            <v>483</v>
          </cell>
          <cell r="N2662" t="str">
            <v>1,151</v>
          </cell>
          <cell r="O2662">
            <v>263</v>
          </cell>
          <cell r="P2662" t="str">
            <v>Not Licensed</v>
          </cell>
          <cell r="Q2662">
            <v>0</v>
          </cell>
          <cell r="R2662">
            <v>0</v>
          </cell>
        </row>
        <row r="2663">
          <cell r="B2663" t="str">
            <v>351012</v>
          </cell>
          <cell r="C2663" t="str">
            <v>First-Line Supervisors of Food Preparation and Serving Workers</v>
          </cell>
          <cell r="D2663">
            <v>0</v>
          </cell>
          <cell r="E2663" t="str">
            <v>High school diploma or equivalent</v>
          </cell>
          <cell r="F2663" t="str">
            <v>HS and Below</v>
          </cell>
          <cell r="G2663">
            <v>41392</v>
          </cell>
          <cell r="H2663">
            <v>4</v>
          </cell>
          <cell r="I2663">
            <v>8170</v>
          </cell>
          <cell r="J2663">
            <v>1238</v>
          </cell>
          <cell r="K2663">
            <v>1258</v>
          </cell>
          <cell r="L2663">
            <v>1500</v>
          </cell>
          <cell r="M2663">
            <v>1332</v>
          </cell>
          <cell r="N2663">
            <v>0</v>
          </cell>
          <cell r="O2663">
            <v>217</v>
          </cell>
          <cell r="P2663" t="str">
            <v>Not Licensed</v>
          </cell>
          <cell r="Q2663">
            <v>0</v>
          </cell>
          <cell r="R2663">
            <v>0</v>
          </cell>
        </row>
        <row r="2664">
          <cell r="B2664" t="str">
            <v>352011</v>
          </cell>
          <cell r="C2664" t="str">
            <v>Cooks, Fast Food</v>
          </cell>
          <cell r="D2664">
            <v>0</v>
          </cell>
          <cell r="E2664" t="str">
            <v>No formal educational credential</v>
          </cell>
          <cell r="F2664" t="str">
            <v>HS and Below</v>
          </cell>
          <cell r="G2664">
            <v>27345</v>
          </cell>
          <cell r="H2664">
            <v>1</v>
          </cell>
          <cell r="I2664">
            <v>3383</v>
          </cell>
          <cell r="J2664">
            <v>441</v>
          </cell>
          <cell r="K2664">
            <v>477</v>
          </cell>
          <cell r="L2664">
            <v>0</v>
          </cell>
          <cell r="M2664">
            <v>459</v>
          </cell>
          <cell r="N2664">
            <v>0</v>
          </cell>
          <cell r="O2664">
            <v>62</v>
          </cell>
          <cell r="P2664" t="str">
            <v>Not Licensed</v>
          </cell>
          <cell r="Q2664">
            <v>0</v>
          </cell>
          <cell r="R2664">
            <v>0</v>
          </cell>
        </row>
        <row r="2665">
          <cell r="B2665" t="str">
            <v>352012</v>
          </cell>
          <cell r="C2665" t="str">
            <v>Cooks, Institution and Cafeteria</v>
          </cell>
          <cell r="D2665">
            <v>0</v>
          </cell>
          <cell r="E2665" t="str">
            <v>No formal educational credential</v>
          </cell>
          <cell r="F2665" t="str">
            <v>HS and Below</v>
          </cell>
          <cell r="G2665">
            <v>38022</v>
          </cell>
          <cell r="H2665">
            <v>3</v>
          </cell>
          <cell r="I2665">
            <v>3332</v>
          </cell>
          <cell r="J2665">
            <v>501</v>
          </cell>
          <cell r="K2665">
            <v>501</v>
          </cell>
          <cell r="L2665">
            <v>0</v>
          </cell>
          <cell r="M2665">
            <v>501</v>
          </cell>
          <cell r="N2665">
            <v>0</v>
          </cell>
          <cell r="O2665">
            <v>528</v>
          </cell>
          <cell r="P2665" t="str">
            <v>Not Licensed</v>
          </cell>
          <cell r="Q2665">
            <v>0</v>
          </cell>
          <cell r="R2665">
            <v>0</v>
          </cell>
        </row>
        <row r="2666">
          <cell r="B2666" t="str">
            <v>352013</v>
          </cell>
          <cell r="C2666" t="str">
            <v>Cooks, Private Household</v>
          </cell>
          <cell r="D2666">
            <v>0</v>
          </cell>
          <cell r="E2666">
            <v>0</v>
          </cell>
          <cell r="F2666">
            <v>0</v>
          </cell>
          <cell r="G2666">
            <v>0</v>
          </cell>
          <cell r="H2666">
            <v>0</v>
          </cell>
          <cell r="I2666">
            <v>0</v>
          </cell>
          <cell r="J2666">
            <v>0</v>
          </cell>
          <cell r="K2666">
            <v>0</v>
          </cell>
          <cell r="L2666">
            <v>0</v>
          </cell>
          <cell r="M2666">
            <v>0</v>
          </cell>
          <cell r="N2666">
            <v>0</v>
          </cell>
          <cell r="O2666">
            <v>2</v>
          </cell>
          <cell r="P2666" t="str">
            <v>Not Licensed</v>
          </cell>
          <cell r="Q2666">
            <v>0</v>
          </cell>
          <cell r="R2666">
            <v>0</v>
          </cell>
        </row>
        <row r="2667">
          <cell r="B2667" t="str">
            <v>352014</v>
          </cell>
          <cell r="C2667" t="str">
            <v>Cooks, Restaurant</v>
          </cell>
          <cell r="D2667">
            <v>0</v>
          </cell>
          <cell r="E2667" t="str">
            <v>No formal educational credential</v>
          </cell>
          <cell r="F2667" t="str">
            <v>HS and Below</v>
          </cell>
          <cell r="G2667">
            <v>30912</v>
          </cell>
          <cell r="H2667">
            <v>2</v>
          </cell>
          <cell r="I2667">
            <v>14817</v>
          </cell>
          <cell r="J2667">
            <v>2289</v>
          </cell>
          <cell r="K2667">
            <v>2289</v>
          </cell>
          <cell r="L2667">
            <v>1568</v>
          </cell>
          <cell r="M2667">
            <v>2049</v>
          </cell>
          <cell r="N2667">
            <v>0</v>
          </cell>
          <cell r="O2667">
            <v>315</v>
          </cell>
          <cell r="P2667" t="str">
            <v>Not Licensed</v>
          </cell>
          <cell r="Q2667">
            <v>0</v>
          </cell>
          <cell r="R2667">
            <v>0</v>
          </cell>
        </row>
        <row r="2668">
          <cell r="B2668" t="str">
            <v>352015</v>
          </cell>
          <cell r="C2668" t="str">
            <v>Cooks, Short Order</v>
          </cell>
          <cell r="D2668">
            <v>0</v>
          </cell>
          <cell r="E2668" t="str">
            <v>No formal educational credential</v>
          </cell>
          <cell r="F2668" t="str">
            <v>HS and Below</v>
          </cell>
          <cell r="G2668">
            <v>0</v>
          </cell>
          <cell r="H2668">
            <v>0</v>
          </cell>
          <cell r="I2668">
            <v>0</v>
          </cell>
          <cell r="J2668">
            <v>0</v>
          </cell>
          <cell r="K2668">
            <v>0</v>
          </cell>
          <cell r="L2668">
            <v>233</v>
          </cell>
          <cell r="M2668">
            <v>233</v>
          </cell>
          <cell r="N2668">
            <v>0</v>
          </cell>
          <cell r="O2668">
            <v>41</v>
          </cell>
          <cell r="P2668" t="str">
            <v>Not Licensed</v>
          </cell>
          <cell r="Q2668">
            <v>0</v>
          </cell>
          <cell r="R2668">
            <v>0</v>
          </cell>
        </row>
        <row r="2669">
          <cell r="B2669" t="str">
            <v>352021</v>
          </cell>
          <cell r="C2669" t="str">
            <v>Food Preparation Workers</v>
          </cell>
          <cell r="D2669">
            <v>0</v>
          </cell>
          <cell r="E2669" t="str">
            <v>No formal educational credential</v>
          </cell>
          <cell r="F2669" t="str">
            <v>HS and Below</v>
          </cell>
          <cell r="G2669">
            <v>28495</v>
          </cell>
          <cell r="H2669">
            <v>1</v>
          </cell>
          <cell r="I2669">
            <v>5792</v>
          </cell>
          <cell r="J2669">
            <v>1015</v>
          </cell>
          <cell r="K2669">
            <v>1030</v>
          </cell>
          <cell r="L2669">
            <v>370</v>
          </cell>
          <cell r="M2669">
            <v>805</v>
          </cell>
          <cell r="N2669">
            <v>0</v>
          </cell>
          <cell r="O2669">
            <v>292</v>
          </cell>
          <cell r="P2669" t="str">
            <v>Not Licensed</v>
          </cell>
          <cell r="Q2669">
            <v>0</v>
          </cell>
          <cell r="R2669">
            <v>0</v>
          </cell>
        </row>
        <row r="2670">
          <cell r="B2670" t="str">
            <v>353011</v>
          </cell>
          <cell r="C2670" t="str">
            <v>Bartenders</v>
          </cell>
          <cell r="D2670">
            <v>0</v>
          </cell>
          <cell r="E2670" t="str">
            <v>No formal educational credential</v>
          </cell>
          <cell r="F2670" t="str">
            <v>HS and Below</v>
          </cell>
          <cell r="G2670">
            <v>26677</v>
          </cell>
          <cell r="H2670">
            <v>1</v>
          </cell>
          <cell r="I2670">
            <v>7527</v>
          </cell>
          <cell r="J2670">
            <v>1227</v>
          </cell>
          <cell r="K2670">
            <v>1290</v>
          </cell>
          <cell r="L2670">
            <v>895</v>
          </cell>
          <cell r="M2670">
            <v>1137</v>
          </cell>
          <cell r="N2670">
            <v>0</v>
          </cell>
          <cell r="O2670">
            <v>232</v>
          </cell>
          <cell r="P2670" t="str">
            <v>Not Licensed</v>
          </cell>
          <cell r="Q2670">
            <v>0</v>
          </cell>
          <cell r="R2670">
            <v>0</v>
          </cell>
        </row>
        <row r="2671">
          <cell r="B2671" t="str">
            <v>353021</v>
          </cell>
          <cell r="C2671" t="str">
            <v>Combined Food Preparation and Serving Workers, Including Fast Food</v>
          </cell>
          <cell r="D2671">
            <v>0</v>
          </cell>
          <cell r="E2671" t="str">
            <v>No formal educational credential</v>
          </cell>
          <cell r="F2671" t="str">
            <v>HS and Below</v>
          </cell>
          <cell r="G2671">
            <v>25250</v>
          </cell>
          <cell r="H2671">
            <v>1</v>
          </cell>
          <cell r="I2671">
            <v>27362</v>
          </cell>
          <cell r="J2671">
            <v>5569</v>
          </cell>
          <cell r="K2671">
            <v>5463</v>
          </cell>
          <cell r="L2671">
            <v>2237</v>
          </cell>
          <cell r="M2671">
            <v>4423</v>
          </cell>
          <cell r="N2671">
            <v>0</v>
          </cell>
          <cell r="O2671">
            <v>292</v>
          </cell>
          <cell r="P2671" t="str">
            <v>Not Licensed</v>
          </cell>
          <cell r="Q2671">
            <v>0</v>
          </cell>
          <cell r="R2671">
            <v>0</v>
          </cell>
        </row>
        <row r="2672">
          <cell r="B2672" t="str">
            <v>353022</v>
          </cell>
          <cell r="C2672" t="str">
            <v>Counter Attendants, Cafeteria, Food Concession, and Coffee Shop</v>
          </cell>
          <cell r="D2672">
            <v>0</v>
          </cell>
          <cell r="E2672" t="str">
            <v>No formal educational credential</v>
          </cell>
          <cell r="F2672" t="str">
            <v>HS and Below</v>
          </cell>
          <cell r="G2672">
            <v>25696</v>
          </cell>
          <cell r="H2672">
            <v>1</v>
          </cell>
          <cell r="I2672">
            <v>8489</v>
          </cell>
          <cell r="J2672">
            <v>1850</v>
          </cell>
          <cell r="K2672">
            <v>1899</v>
          </cell>
          <cell r="L2672">
            <v>704</v>
          </cell>
          <cell r="M2672">
            <v>1484</v>
          </cell>
          <cell r="N2672">
            <v>0</v>
          </cell>
          <cell r="O2672">
            <v>167</v>
          </cell>
          <cell r="P2672" t="str">
            <v>Not Licensed</v>
          </cell>
          <cell r="Q2672">
            <v>0</v>
          </cell>
          <cell r="R2672">
            <v>0</v>
          </cell>
        </row>
        <row r="2673">
          <cell r="B2673" t="str">
            <v>353031</v>
          </cell>
          <cell r="C2673" t="str">
            <v>Waiters and Waitresses</v>
          </cell>
          <cell r="D2673">
            <v>0</v>
          </cell>
          <cell r="E2673" t="str">
            <v>No formal educational credential</v>
          </cell>
          <cell r="F2673" t="str">
            <v>HS and Below</v>
          </cell>
          <cell r="G2673">
            <v>28303</v>
          </cell>
          <cell r="H2673">
            <v>1</v>
          </cell>
          <cell r="I2673">
            <v>31206</v>
          </cell>
          <cell r="J2673">
            <v>6085</v>
          </cell>
          <cell r="K2673">
            <v>6225</v>
          </cell>
          <cell r="L2673">
            <v>2242</v>
          </cell>
          <cell r="M2673">
            <v>4851</v>
          </cell>
          <cell r="N2673">
            <v>0</v>
          </cell>
          <cell r="O2673">
            <v>557</v>
          </cell>
          <cell r="P2673" t="str">
            <v>Not Licensed</v>
          </cell>
          <cell r="Q2673">
            <v>0</v>
          </cell>
          <cell r="R2673">
            <v>0</v>
          </cell>
        </row>
        <row r="2674">
          <cell r="B2674" t="str">
            <v>353041</v>
          </cell>
          <cell r="C2674" t="str">
            <v>Food Servers, Nonrestaurant</v>
          </cell>
          <cell r="D2674">
            <v>0</v>
          </cell>
          <cell r="E2674" t="str">
            <v>No formal educational credential</v>
          </cell>
          <cell r="F2674" t="str">
            <v>HS and Below</v>
          </cell>
          <cell r="G2674">
            <v>28557</v>
          </cell>
          <cell r="H2674">
            <v>1</v>
          </cell>
          <cell r="I2674">
            <v>2395</v>
          </cell>
          <cell r="J2674">
            <v>371</v>
          </cell>
          <cell r="K2674">
            <v>372</v>
          </cell>
          <cell r="L2674">
            <v>78</v>
          </cell>
          <cell r="M2674">
            <v>274</v>
          </cell>
          <cell r="N2674">
            <v>0</v>
          </cell>
          <cell r="O2674">
            <v>220</v>
          </cell>
          <cell r="P2674" t="str">
            <v>Not Licensed</v>
          </cell>
          <cell r="Q2674">
            <v>0</v>
          </cell>
          <cell r="R2674">
            <v>0</v>
          </cell>
        </row>
        <row r="2675">
          <cell r="B2675" t="str">
            <v>359011</v>
          </cell>
          <cell r="C2675" t="str">
            <v>Dining Room and Cafeteria Attendants and Bartender Helpers</v>
          </cell>
          <cell r="D2675">
            <v>0</v>
          </cell>
          <cell r="E2675" t="str">
            <v>No formal educational credential</v>
          </cell>
          <cell r="F2675" t="str">
            <v>HS and Below</v>
          </cell>
          <cell r="G2675">
            <v>28286</v>
          </cell>
          <cell r="H2675">
            <v>1</v>
          </cell>
          <cell r="I2675">
            <v>508</v>
          </cell>
          <cell r="J2675">
            <v>84</v>
          </cell>
          <cell r="K2675">
            <v>90</v>
          </cell>
          <cell r="L2675">
            <v>755</v>
          </cell>
          <cell r="M2675">
            <v>310</v>
          </cell>
          <cell r="N2675">
            <v>0</v>
          </cell>
          <cell r="O2675">
            <v>169</v>
          </cell>
          <cell r="P2675" t="str">
            <v>Not Licensed</v>
          </cell>
          <cell r="Q2675">
            <v>0</v>
          </cell>
          <cell r="R2675">
            <v>0</v>
          </cell>
        </row>
        <row r="2676">
          <cell r="B2676" t="str">
            <v>359021</v>
          </cell>
          <cell r="C2676" t="str">
            <v>Dishwashers</v>
          </cell>
          <cell r="D2676">
            <v>0</v>
          </cell>
          <cell r="E2676" t="str">
            <v>No formal educational credential</v>
          </cell>
          <cell r="F2676" t="str">
            <v>HS and Below</v>
          </cell>
          <cell r="G2676">
            <v>26397</v>
          </cell>
          <cell r="H2676">
            <v>1</v>
          </cell>
          <cell r="I2676">
            <v>7479</v>
          </cell>
          <cell r="J2676">
            <v>1183</v>
          </cell>
          <cell r="K2676">
            <v>1219</v>
          </cell>
          <cell r="L2676">
            <v>841</v>
          </cell>
          <cell r="M2676">
            <v>1081</v>
          </cell>
          <cell r="N2676">
            <v>0</v>
          </cell>
          <cell r="O2676">
            <v>260</v>
          </cell>
          <cell r="P2676" t="str">
            <v>Not Licensed</v>
          </cell>
          <cell r="Q2676">
            <v>0</v>
          </cell>
          <cell r="R2676">
            <v>0</v>
          </cell>
        </row>
        <row r="2677">
          <cell r="B2677" t="str">
            <v>359031</v>
          </cell>
          <cell r="C2677" t="str">
            <v>Hosts and Hostesses, Restaurant, Lounge, and Coffee Shop</v>
          </cell>
          <cell r="D2677">
            <v>0</v>
          </cell>
          <cell r="E2677" t="str">
            <v>No formal educational credential</v>
          </cell>
          <cell r="F2677" t="str">
            <v>HS and Below</v>
          </cell>
          <cell r="G2677">
            <v>28292</v>
          </cell>
          <cell r="H2677">
            <v>1</v>
          </cell>
          <cell r="I2677">
            <v>5608</v>
          </cell>
          <cell r="J2677">
            <v>1301</v>
          </cell>
          <cell r="K2677">
            <v>1318</v>
          </cell>
          <cell r="L2677">
            <v>1016</v>
          </cell>
          <cell r="M2677">
            <v>1212</v>
          </cell>
          <cell r="N2677">
            <v>0</v>
          </cell>
          <cell r="O2677">
            <v>46</v>
          </cell>
          <cell r="P2677" t="str">
            <v>Not Licensed</v>
          </cell>
          <cell r="Q2677">
            <v>0</v>
          </cell>
          <cell r="R2677">
            <v>0</v>
          </cell>
        </row>
        <row r="2678">
          <cell r="B2678" t="str">
            <v>371011</v>
          </cell>
          <cell r="C2678" t="str">
            <v>First-Line Supervisors of Housekeeping and Janitorial Workers</v>
          </cell>
          <cell r="D2678">
            <v>0</v>
          </cell>
          <cell r="E2678" t="str">
            <v>High school diploma or equivalent</v>
          </cell>
          <cell r="F2678" t="str">
            <v>HS and Below</v>
          </cell>
          <cell r="G2678">
            <v>45375</v>
          </cell>
          <cell r="H2678">
            <v>4</v>
          </cell>
          <cell r="I2678">
            <v>3854</v>
          </cell>
          <cell r="J2678">
            <v>471</v>
          </cell>
          <cell r="K2678">
            <v>468</v>
          </cell>
          <cell r="L2678">
            <v>341</v>
          </cell>
          <cell r="M2678">
            <v>427</v>
          </cell>
          <cell r="N2678">
            <v>130</v>
          </cell>
          <cell r="O2678">
            <v>54</v>
          </cell>
          <cell r="P2678" t="str">
            <v>Not Licensed</v>
          </cell>
          <cell r="Q2678">
            <v>0</v>
          </cell>
          <cell r="R2678">
            <v>0</v>
          </cell>
        </row>
        <row r="2679">
          <cell r="B2679" t="str">
            <v>371012</v>
          </cell>
          <cell r="C2679" t="str">
            <v>First-Line Supervisors of Landscaping, Lawn Service, and Groundskeeping Workers</v>
          </cell>
          <cell r="D2679">
            <v>0</v>
          </cell>
          <cell r="E2679" t="str">
            <v>High school diploma or equivalent</v>
          </cell>
          <cell r="F2679" t="str">
            <v>HS and Below</v>
          </cell>
          <cell r="G2679">
            <v>56533</v>
          </cell>
          <cell r="H2679">
            <v>3</v>
          </cell>
          <cell r="I2679">
            <v>1747</v>
          </cell>
          <cell r="J2679">
            <v>184</v>
          </cell>
          <cell r="K2679">
            <v>182</v>
          </cell>
          <cell r="L2679">
            <v>67</v>
          </cell>
          <cell r="M2679">
            <v>144</v>
          </cell>
          <cell r="N2679">
            <v>0</v>
          </cell>
          <cell r="O2679">
            <v>269</v>
          </cell>
          <cell r="P2679" t="str">
            <v>Not Licensed</v>
          </cell>
          <cell r="Q2679">
            <v>0</v>
          </cell>
          <cell r="R2679">
            <v>0</v>
          </cell>
        </row>
        <row r="2680">
          <cell r="B2680" t="str">
            <v>372011</v>
          </cell>
          <cell r="C2680" t="str">
            <v>Janitors and Cleaners, Except Maids and Housekeeping Cleaners</v>
          </cell>
          <cell r="D2680">
            <v>0</v>
          </cell>
          <cell r="E2680" t="str">
            <v>No formal educational credential</v>
          </cell>
          <cell r="F2680" t="str">
            <v>HS and Below</v>
          </cell>
          <cell r="G2680">
            <v>35279</v>
          </cell>
          <cell r="H2680">
            <v>2</v>
          </cell>
          <cell r="I2680">
            <v>32568</v>
          </cell>
          <cell r="J2680">
            <v>4560</v>
          </cell>
          <cell r="K2680">
            <v>4511</v>
          </cell>
          <cell r="L2680">
            <v>1387</v>
          </cell>
          <cell r="M2680">
            <v>3486</v>
          </cell>
          <cell r="N2680">
            <v>0</v>
          </cell>
          <cell r="O2680">
            <v>508</v>
          </cell>
          <cell r="P2680" t="str">
            <v>Not Licensed</v>
          </cell>
          <cell r="Q2680">
            <v>0</v>
          </cell>
          <cell r="R2680">
            <v>0</v>
          </cell>
        </row>
        <row r="2681">
          <cell r="B2681" t="str">
            <v>372012</v>
          </cell>
          <cell r="C2681" t="str">
            <v>Maids and Housekeeping Cleaners</v>
          </cell>
          <cell r="D2681">
            <v>0</v>
          </cell>
          <cell r="E2681" t="str">
            <v>No formal educational credential</v>
          </cell>
          <cell r="F2681" t="str">
            <v>HS and Below</v>
          </cell>
          <cell r="G2681">
            <v>33393</v>
          </cell>
          <cell r="H2681">
            <v>2</v>
          </cell>
          <cell r="I2681">
            <v>13773</v>
          </cell>
          <cell r="J2681">
            <v>1929</v>
          </cell>
          <cell r="K2681">
            <v>1905</v>
          </cell>
          <cell r="L2681">
            <v>1327</v>
          </cell>
          <cell r="M2681">
            <v>1720</v>
          </cell>
          <cell r="N2681">
            <v>0</v>
          </cell>
          <cell r="O2681">
            <v>556</v>
          </cell>
          <cell r="P2681" t="str">
            <v>Not Licensed</v>
          </cell>
          <cell r="Q2681">
            <v>0</v>
          </cell>
          <cell r="R2681">
            <v>0</v>
          </cell>
        </row>
        <row r="2682">
          <cell r="B2682" t="str">
            <v>372021</v>
          </cell>
          <cell r="C2682" t="str">
            <v>Pest Control Workers</v>
          </cell>
          <cell r="D2682">
            <v>0</v>
          </cell>
          <cell r="E2682" t="str">
            <v>High school diploma or equivalent</v>
          </cell>
          <cell r="F2682" t="str">
            <v>HS and Below</v>
          </cell>
          <cell r="G2682">
            <v>52104</v>
          </cell>
          <cell r="H2682">
            <v>0</v>
          </cell>
          <cell r="I2682">
            <v>0</v>
          </cell>
          <cell r="J2682">
            <v>0</v>
          </cell>
          <cell r="K2682">
            <v>0</v>
          </cell>
          <cell r="L2682">
            <v>62</v>
          </cell>
          <cell r="M2682">
            <v>62</v>
          </cell>
          <cell r="N2682">
            <v>0</v>
          </cell>
          <cell r="O2682">
            <v>20</v>
          </cell>
          <cell r="P2682" t="str">
            <v>Not Licensed</v>
          </cell>
          <cell r="Q2682">
            <v>0</v>
          </cell>
          <cell r="R2682">
            <v>0</v>
          </cell>
        </row>
        <row r="2683">
          <cell r="B2683" t="str">
            <v>373011</v>
          </cell>
          <cell r="C2683" t="str">
            <v>Landscaping and Groundskeeping Workers</v>
          </cell>
          <cell r="D2683">
            <v>0</v>
          </cell>
          <cell r="E2683" t="str">
            <v>No formal educational credential</v>
          </cell>
          <cell r="F2683" t="str">
            <v>HS and Below</v>
          </cell>
          <cell r="G2683">
            <v>35432</v>
          </cell>
          <cell r="H2683">
            <v>2</v>
          </cell>
          <cell r="I2683">
            <v>8751</v>
          </cell>
          <cell r="J2683">
            <v>1126</v>
          </cell>
          <cell r="K2683">
            <v>1140</v>
          </cell>
          <cell r="L2683">
            <v>292</v>
          </cell>
          <cell r="M2683">
            <v>853</v>
          </cell>
          <cell r="N2683">
            <v>0</v>
          </cell>
          <cell r="O2683" t="str">
            <v>1,642</v>
          </cell>
          <cell r="P2683" t="str">
            <v>Not Licensed</v>
          </cell>
          <cell r="Q2683">
            <v>0</v>
          </cell>
          <cell r="R2683">
            <v>0</v>
          </cell>
        </row>
        <row r="2684">
          <cell r="B2684" t="str">
            <v>373012</v>
          </cell>
          <cell r="C2684" t="str">
            <v>Pesticide Handlers, Sprayers, and Applicators, Vegetation</v>
          </cell>
          <cell r="D2684">
            <v>0</v>
          </cell>
          <cell r="E2684" t="str">
            <v>High school diploma or equivalent</v>
          </cell>
          <cell r="F2684" t="str">
            <v>HS and Below</v>
          </cell>
          <cell r="G2684">
            <v>0</v>
          </cell>
          <cell r="H2684">
            <v>0</v>
          </cell>
          <cell r="I2684">
            <v>0</v>
          </cell>
          <cell r="J2684">
            <v>0</v>
          </cell>
          <cell r="K2684">
            <v>0</v>
          </cell>
          <cell r="L2684">
            <v>0</v>
          </cell>
          <cell r="M2684">
            <v>0</v>
          </cell>
          <cell r="N2684">
            <v>0</v>
          </cell>
          <cell r="O2684">
            <v>34</v>
          </cell>
          <cell r="P2684" t="str">
            <v>Not Licensed</v>
          </cell>
          <cell r="Q2684">
            <v>0</v>
          </cell>
          <cell r="R2684">
            <v>0</v>
          </cell>
        </row>
        <row r="2685">
          <cell r="B2685" t="str">
            <v>373013</v>
          </cell>
          <cell r="C2685" t="str">
            <v>Tree Trimmers and Pruners</v>
          </cell>
          <cell r="D2685">
            <v>0</v>
          </cell>
          <cell r="E2685" t="str">
            <v>High school diploma or equivalent</v>
          </cell>
          <cell r="F2685" t="str">
            <v>HS and Below</v>
          </cell>
          <cell r="G2685">
            <v>53205</v>
          </cell>
          <cell r="H2685">
            <v>2</v>
          </cell>
          <cell r="I2685">
            <v>406</v>
          </cell>
          <cell r="J2685">
            <v>54</v>
          </cell>
          <cell r="K2685">
            <v>52</v>
          </cell>
          <cell r="L2685">
            <v>26</v>
          </cell>
          <cell r="M2685">
            <v>44</v>
          </cell>
          <cell r="N2685">
            <v>0</v>
          </cell>
          <cell r="O2685">
            <v>40</v>
          </cell>
          <cell r="P2685" t="str">
            <v>Not Licensed</v>
          </cell>
          <cell r="Q2685">
            <v>0</v>
          </cell>
          <cell r="R2685">
            <v>0</v>
          </cell>
        </row>
        <row r="2686">
          <cell r="B2686" t="str">
            <v>391011</v>
          </cell>
          <cell r="C2686" t="str">
            <v>Gaming Supervisors</v>
          </cell>
          <cell r="D2686">
            <v>0</v>
          </cell>
          <cell r="E2686">
            <v>0</v>
          </cell>
          <cell r="F2686">
            <v>0</v>
          </cell>
          <cell r="G2686">
            <v>0</v>
          </cell>
          <cell r="H2686">
            <v>0</v>
          </cell>
          <cell r="I2686">
            <v>0</v>
          </cell>
          <cell r="J2686">
            <v>0</v>
          </cell>
          <cell r="K2686">
            <v>0</v>
          </cell>
          <cell r="L2686">
            <v>24</v>
          </cell>
          <cell r="M2686">
            <v>24</v>
          </cell>
          <cell r="N2686">
            <v>0</v>
          </cell>
          <cell r="O2686">
            <v>0</v>
          </cell>
          <cell r="P2686" t="str">
            <v>Not Licensed</v>
          </cell>
          <cell r="Q2686">
            <v>0</v>
          </cell>
          <cell r="R2686">
            <v>0</v>
          </cell>
        </row>
        <row r="2687">
          <cell r="B2687" t="str">
            <v>391012</v>
          </cell>
          <cell r="C2687" t="str">
            <v>Slot Supervisors</v>
          </cell>
          <cell r="D2687">
            <v>0</v>
          </cell>
          <cell r="E2687">
            <v>0</v>
          </cell>
          <cell r="F2687">
            <v>0</v>
          </cell>
          <cell r="G2687">
            <v>0</v>
          </cell>
          <cell r="H2687">
            <v>0</v>
          </cell>
          <cell r="I2687">
            <v>0</v>
          </cell>
          <cell r="J2687">
            <v>0</v>
          </cell>
          <cell r="K2687">
            <v>0</v>
          </cell>
          <cell r="L2687">
            <v>0</v>
          </cell>
          <cell r="M2687">
            <v>0</v>
          </cell>
          <cell r="N2687">
            <v>0</v>
          </cell>
          <cell r="O2687">
            <v>0</v>
          </cell>
          <cell r="P2687" t="str">
            <v>Not Licensed</v>
          </cell>
          <cell r="Q2687">
            <v>0</v>
          </cell>
          <cell r="R2687">
            <v>0</v>
          </cell>
        </row>
        <row r="2688">
          <cell r="B2688" t="str">
            <v>391021</v>
          </cell>
          <cell r="C2688" t="str">
            <v>First-Line Supervisors of Personal Service Workers</v>
          </cell>
          <cell r="D2688">
            <v>0</v>
          </cell>
          <cell r="E2688" t="str">
            <v>High school diploma or equivalent</v>
          </cell>
          <cell r="F2688" t="str">
            <v>HS and Below</v>
          </cell>
          <cell r="G2688">
            <v>46762</v>
          </cell>
          <cell r="H2688">
            <v>3</v>
          </cell>
          <cell r="I2688">
            <v>1835</v>
          </cell>
          <cell r="J2688">
            <v>184</v>
          </cell>
          <cell r="K2688">
            <v>204</v>
          </cell>
          <cell r="L2688">
            <v>94</v>
          </cell>
          <cell r="M2688">
            <v>161</v>
          </cell>
          <cell r="N2688">
            <v>0</v>
          </cell>
          <cell r="O2688">
            <v>16</v>
          </cell>
          <cell r="P2688" t="str">
            <v>Not Licensed</v>
          </cell>
          <cell r="Q2688">
            <v>0</v>
          </cell>
          <cell r="R2688">
            <v>0</v>
          </cell>
        </row>
        <row r="2689">
          <cell r="B2689" t="str">
            <v>392011</v>
          </cell>
          <cell r="C2689" t="str">
            <v>Animal Trainers</v>
          </cell>
          <cell r="D2689">
            <v>0</v>
          </cell>
          <cell r="E2689" t="str">
            <v>High school diploma or equivalent</v>
          </cell>
          <cell r="F2689" t="str">
            <v>HS and Below</v>
          </cell>
          <cell r="G2689">
            <v>37946</v>
          </cell>
          <cell r="H2689">
            <v>0</v>
          </cell>
          <cell r="I2689">
            <v>0</v>
          </cell>
          <cell r="J2689">
            <v>0</v>
          </cell>
          <cell r="K2689">
            <v>0</v>
          </cell>
          <cell r="L2689">
            <v>30</v>
          </cell>
          <cell r="M2689">
            <v>30</v>
          </cell>
          <cell r="N2689">
            <v>0</v>
          </cell>
          <cell r="O2689">
            <v>2</v>
          </cell>
          <cell r="P2689" t="str">
            <v>Not Licensed</v>
          </cell>
          <cell r="Q2689">
            <v>0</v>
          </cell>
          <cell r="R2689">
            <v>0</v>
          </cell>
        </row>
        <row r="2690">
          <cell r="B2690" t="str">
            <v>392021</v>
          </cell>
          <cell r="C2690" t="str">
            <v>Nonfarm Animal Caretakers</v>
          </cell>
          <cell r="D2690">
            <v>0</v>
          </cell>
          <cell r="E2690" t="str">
            <v>High school diploma or equivalent</v>
          </cell>
          <cell r="F2690" t="str">
            <v>HS and Below</v>
          </cell>
          <cell r="G2690">
            <v>29750</v>
          </cell>
          <cell r="H2690">
            <v>0</v>
          </cell>
          <cell r="I2690">
            <v>0</v>
          </cell>
          <cell r="J2690">
            <v>0</v>
          </cell>
          <cell r="K2690">
            <v>0</v>
          </cell>
          <cell r="L2690">
            <v>485</v>
          </cell>
          <cell r="M2690">
            <v>485</v>
          </cell>
          <cell r="N2690">
            <v>0</v>
          </cell>
          <cell r="O2690">
            <v>21</v>
          </cell>
          <cell r="P2690" t="str">
            <v>Not Licensed</v>
          </cell>
          <cell r="Q2690">
            <v>0</v>
          </cell>
          <cell r="R2690">
            <v>0</v>
          </cell>
        </row>
        <row r="2691">
          <cell r="B2691" t="str">
            <v>393011</v>
          </cell>
          <cell r="C2691" t="str">
            <v>Gaming Dealers</v>
          </cell>
          <cell r="D2691">
            <v>0</v>
          </cell>
          <cell r="E2691">
            <v>0</v>
          </cell>
          <cell r="F2691">
            <v>0</v>
          </cell>
          <cell r="G2691">
            <v>0</v>
          </cell>
          <cell r="H2691">
            <v>0</v>
          </cell>
          <cell r="I2691">
            <v>0</v>
          </cell>
          <cell r="J2691">
            <v>0</v>
          </cell>
          <cell r="K2691">
            <v>0</v>
          </cell>
          <cell r="L2691">
            <v>0</v>
          </cell>
          <cell r="M2691">
            <v>0</v>
          </cell>
          <cell r="N2691">
            <v>0</v>
          </cell>
          <cell r="O2691">
            <v>0</v>
          </cell>
          <cell r="P2691" t="str">
            <v>Not Licensed</v>
          </cell>
          <cell r="Q2691">
            <v>0</v>
          </cell>
          <cell r="R2691">
            <v>0</v>
          </cell>
        </row>
        <row r="2692">
          <cell r="B2692" t="str">
            <v>393012</v>
          </cell>
          <cell r="C2692" t="str">
            <v>Gaming and Sports Book Writers and Runners</v>
          </cell>
          <cell r="D2692">
            <v>0</v>
          </cell>
          <cell r="E2692">
            <v>0</v>
          </cell>
          <cell r="F2692">
            <v>0</v>
          </cell>
          <cell r="G2692">
            <v>0</v>
          </cell>
          <cell r="H2692">
            <v>0</v>
          </cell>
          <cell r="I2692">
            <v>0</v>
          </cell>
          <cell r="J2692">
            <v>0</v>
          </cell>
          <cell r="K2692">
            <v>0</v>
          </cell>
          <cell r="L2692">
            <v>0</v>
          </cell>
          <cell r="M2692">
            <v>0</v>
          </cell>
          <cell r="N2692">
            <v>0</v>
          </cell>
          <cell r="O2692">
            <v>1</v>
          </cell>
          <cell r="P2692" t="str">
            <v>Not Licensed</v>
          </cell>
          <cell r="Q2692">
            <v>0</v>
          </cell>
          <cell r="R2692">
            <v>0</v>
          </cell>
        </row>
        <row r="2693">
          <cell r="B2693" t="str">
            <v>393021</v>
          </cell>
          <cell r="C2693" t="str">
            <v>Motion Picture Projectionists</v>
          </cell>
          <cell r="D2693">
            <v>0</v>
          </cell>
          <cell r="E2693" t="str">
            <v>No formal educational credential</v>
          </cell>
          <cell r="F2693" t="str">
            <v>HS and Below</v>
          </cell>
          <cell r="G2693">
            <v>24813</v>
          </cell>
          <cell r="H2693">
            <v>0</v>
          </cell>
          <cell r="I2693">
            <v>0</v>
          </cell>
          <cell r="J2693">
            <v>0</v>
          </cell>
          <cell r="K2693">
            <v>0</v>
          </cell>
          <cell r="L2693">
            <v>0</v>
          </cell>
          <cell r="M2693">
            <v>0</v>
          </cell>
          <cell r="N2693">
            <v>0</v>
          </cell>
          <cell r="O2693">
            <v>1</v>
          </cell>
          <cell r="P2693" t="str">
            <v>Not Licensed</v>
          </cell>
          <cell r="Q2693">
            <v>0</v>
          </cell>
          <cell r="R2693">
            <v>0</v>
          </cell>
        </row>
        <row r="2694">
          <cell r="B2694" t="str">
            <v>393031</v>
          </cell>
          <cell r="C2694" t="str">
            <v>Ushers, Lobby Attendants, and Ticket Takers</v>
          </cell>
          <cell r="D2694">
            <v>0</v>
          </cell>
          <cell r="E2694" t="str">
            <v>No formal educational credential</v>
          </cell>
          <cell r="F2694" t="str">
            <v>HS and Below</v>
          </cell>
          <cell r="G2694">
            <v>24982</v>
          </cell>
          <cell r="H2694">
            <v>1</v>
          </cell>
          <cell r="I2694">
            <v>1528</v>
          </cell>
          <cell r="J2694">
            <v>407</v>
          </cell>
          <cell r="K2694">
            <v>401</v>
          </cell>
          <cell r="L2694">
            <v>89</v>
          </cell>
          <cell r="M2694">
            <v>299</v>
          </cell>
          <cell r="N2694">
            <v>0</v>
          </cell>
          <cell r="O2694">
            <v>19</v>
          </cell>
          <cell r="P2694" t="str">
            <v>Not Licensed</v>
          </cell>
          <cell r="Q2694">
            <v>0</v>
          </cell>
          <cell r="R2694">
            <v>0</v>
          </cell>
        </row>
        <row r="2695">
          <cell r="B2695" t="str">
            <v>393091</v>
          </cell>
          <cell r="C2695" t="str">
            <v>Amusement and Recreation Attendants</v>
          </cell>
          <cell r="D2695">
            <v>0</v>
          </cell>
          <cell r="E2695" t="str">
            <v>No formal educational credential</v>
          </cell>
          <cell r="F2695" t="str">
            <v>HS and Below</v>
          </cell>
          <cell r="G2695">
            <v>26397</v>
          </cell>
          <cell r="H2695">
            <v>1</v>
          </cell>
          <cell r="I2695">
            <v>1718</v>
          </cell>
          <cell r="J2695">
            <v>366</v>
          </cell>
          <cell r="K2695">
            <v>410</v>
          </cell>
          <cell r="L2695">
            <v>200</v>
          </cell>
          <cell r="M2695">
            <v>325</v>
          </cell>
          <cell r="N2695">
            <v>0</v>
          </cell>
          <cell r="O2695">
            <v>69</v>
          </cell>
          <cell r="P2695" t="str">
            <v>Not Licensed</v>
          </cell>
          <cell r="Q2695">
            <v>0</v>
          </cell>
          <cell r="R2695">
            <v>0</v>
          </cell>
        </row>
        <row r="2696">
          <cell r="B2696" t="str">
            <v>393092</v>
          </cell>
          <cell r="C2696" t="str">
            <v>Costume Attendants</v>
          </cell>
          <cell r="D2696">
            <v>0</v>
          </cell>
          <cell r="E2696" t="str">
            <v>High school diploma or equivalent</v>
          </cell>
          <cell r="F2696" t="str">
            <v>HS and Below</v>
          </cell>
          <cell r="G2696">
            <v>0</v>
          </cell>
          <cell r="H2696">
            <v>0</v>
          </cell>
          <cell r="I2696">
            <v>0</v>
          </cell>
          <cell r="J2696">
            <v>0</v>
          </cell>
          <cell r="K2696">
            <v>0</v>
          </cell>
          <cell r="L2696">
            <v>0</v>
          </cell>
          <cell r="M2696">
            <v>0</v>
          </cell>
          <cell r="N2696">
            <v>0</v>
          </cell>
          <cell r="O2696">
            <v>30</v>
          </cell>
          <cell r="P2696" t="str">
            <v>Not Licensed</v>
          </cell>
          <cell r="Q2696">
            <v>0</v>
          </cell>
          <cell r="R2696">
            <v>0</v>
          </cell>
        </row>
        <row r="2697">
          <cell r="B2697" t="str">
            <v>393093</v>
          </cell>
          <cell r="C2697" t="str">
            <v>Locker Room, Coatroom, and Dressing Room Attendants</v>
          </cell>
          <cell r="D2697">
            <v>0</v>
          </cell>
          <cell r="E2697" t="str">
            <v>High school diploma or equivalent</v>
          </cell>
          <cell r="F2697" t="str">
            <v>HS and Below</v>
          </cell>
          <cell r="G2697">
            <v>25203</v>
          </cell>
          <cell r="H2697">
            <v>0</v>
          </cell>
          <cell r="I2697">
            <v>0</v>
          </cell>
          <cell r="J2697">
            <v>0</v>
          </cell>
          <cell r="K2697">
            <v>0</v>
          </cell>
          <cell r="L2697">
            <v>241</v>
          </cell>
          <cell r="M2697">
            <v>241</v>
          </cell>
          <cell r="N2697">
            <v>0</v>
          </cell>
          <cell r="O2697">
            <v>7</v>
          </cell>
          <cell r="P2697" t="str">
            <v>Not Licensed</v>
          </cell>
          <cell r="Q2697">
            <v>0</v>
          </cell>
          <cell r="R2697">
            <v>0</v>
          </cell>
        </row>
        <row r="2698">
          <cell r="B2698" t="str">
            <v>394011</v>
          </cell>
          <cell r="C2698" t="str">
            <v>Embalmers</v>
          </cell>
          <cell r="D2698">
            <v>0</v>
          </cell>
          <cell r="E2698" t="str">
            <v>Postsecondary non-degree award</v>
          </cell>
          <cell r="F2698" t="str">
            <v>Sub-BA</v>
          </cell>
          <cell r="G2698">
            <v>0</v>
          </cell>
          <cell r="H2698">
            <v>0</v>
          </cell>
          <cell r="I2698">
            <v>0</v>
          </cell>
          <cell r="J2698">
            <v>0</v>
          </cell>
          <cell r="K2698">
            <v>0</v>
          </cell>
          <cell r="L2698">
            <v>0</v>
          </cell>
          <cell r="M2698">
            <v>0</v>
          </cell>
          <cell r="N2698">
            <v>0</v>
          </cell>
          <cell r="O2698">
            <v>0</v>
          </cell>
          <cell r="P2698" t="str">
            <v>Licensed</v>
          </cell>
          <cell r="Q2698">
            <v>53</v>
          </cell>
          <cell r="R2698">
            <v>191</v>
          </cell>
        </row>
        <row r="2699">
          <cell r="B2699" t="str">
            <v>394021</v>
          </cell>
          <cell r="C2699" t="str">
            <v>Funeral Attendants</v>
          </cell>
          <cell r="D2699">
            <v>0</v>
          </cell>
          <cell r="E2699" t="str">
            <v>High school diploma or equivalent</v>
          </cell>
          <cell r="F2699" t="str">
            <v>HS and Below</v>
          </cell>
          <cell r="G2699">
            <v>49370</v>
          </cell>
          <cell r="H2699">
            <v>0</v>
          </cell>
          <cell r="I2699">
            <v>0</v>
          </cell>
          <cell r="J2699">
            <v>0</v>
          </cell>
          <cell r="K2699">
            <v>0</v>
          </cell>
          <cell r="L2699">
            <v>0</v>
          </cell>
          <cell r="M2699">
            <v>0</v>
          </cell>
          <cell r="N2699">
            <v>0</v>
          </cell>
          <cell r="O2699">
            <v>0</v>
          </cell>
          <cell r="P2699" t="str">
            <v>Licensed</v>
          </cell>
          <cell r="Q2699">
            <v>93</v>
          </cell>
          <cell r="R2699">
            <v>436</v>
          </cell>
        </row>
        <row r="2700">
          <cell r="B2700" t="str">
            <v>394031</v>
          </cell>
          <cell r="C2700" t="str">
            <v>Morticians, Undertakers, and Funeral Directors</v>
          </cell>
          <cell r="D2700">
            <v>0</v>
          </cell>
          <cell r="E2700" t="str">
            <v>Associate's degree</v>
          </cell>
          <cell r="F2700" t="str">
            <v>Sub-BA</v>
          </cell>
          <cell r="G2700">
            <v>75228</v>
          </cell>
          <cell r="H2700">
            <v>0</v>
          </cell>
          <cell r="I2700">
            <v>0</v>
          </cell>
          <cell r="J2700">
            <v>0</v>
          </cell>
          <cell r="K2700">
            <v>0</v>
          </cell>
          <cell r="L2700">
            <v>0</v>
          </cell>
          <cell r="M2700">
            <v>0</v>
          </cell>
          <cell r="N2700">
            <v>0</v>
          </cell>
          <cell r="O2700">
            <v>3</v>
          </cell>
          <cell r="P2700" t="str">
            <v>Licensed</v>
          </cell>
          <cell r="Q2700">
            <v>372</v>
          </cell>
          <cell r="R2700" t="str">
            <v xml:space="preserve"> 1,202</v>
          </cell>
        </row>
        <row r="2701">
          <cell r="B2701" t="str">
            <v>395011</v>
          </cell>
          <cell r="C2701" t="str">
            <v>Barbers</v>
          </cell>
          <cell r="D2701">
            <v>0</v>
          </cell>
          <cell r="E2701" t="str">
            <v>Postsecondary non-degree award</v>
          </cell>
          <cell r="F2701" t="str">
            <v>Sub-BA</v>
          </cell>
          <cell r="G2701">
            <v>0</v>
          </cell>
          <cell r="H2701">
            <v>0</v>
          </cell>
          <cell r="I2701">
            <v>0</v>
          </cell>
          <cell r="J2701">
            <v>0</v>
          </cell>
          <cell r="K2701">
            <v>0</v>
          </cell>
          <cell r="L2701">
            <v>28</v>
          </cell>
          <cell r="M2701">
            <v>28</v>
          </cell>
          <cell r="N2701">
            <v>0</v>
          </cell>
          <cell r="O2701">
            <v>4</v>
          </cell>
          <cell r="P2701" t="str">
            <v>Licensed</v>
          </cell>
          <cell r="Q2701" t="str">
            <v xml:space="preserve"> 1,712</v>
          </cell>
          <cell r="R2701" t="str">
            <v xml:space="preserve"> 5,160</v>
          </cell>
        </row>
        <row r="2702">
          <cell r="B2702" t="str">
            <v>395012</v>
          </cell>
          <cell r="C2702" t="str">
            <v>Hairdressers, Hairstylists, and Cosmetologists</v>
          </cell>
          <cell r="D2702">
            <v>0</v>
          </cell>
          <cell r="E2702" t="str">
            <v>Postsecondary non-degree award</v>
          </cell>
          <cell r="F2702" t="str">
            <v>Sub-BA</v>
          </cell>
          <cell r="G2702">
            <v>40772</v>
          </cell>
          <cell r="H2702">
            <v>4</v>
          </cell>
          <cell r="I2702">
            <v>9158</v>
          </cell>
          <cell r="J2702">
            <v>1071</v>
          </cell>
          <cell r="K2702">
            <v>1268</v>
          </cell>
          <cell r="L2702">
            <v>281</v>
          </cell>
          <cell r="M2702">
            <v>873</v>
          </cell>
          <cell r="N2702">
            <v>449</v>
          </cell>
          <cell r="O2702">
            <v>67</v>
          </cell>
          <cell r="P2702" t="str">
            <v>Licensed</v>
          </cell>
          <cell r="Q2702" t="str">
            <v xml:space="preserve"> 10,216</v>
          </cell>
          <cell r="R2702" t="str">
            <v xml:space="preserve"> 37,775</v>
          </cell>
        </row>
        <row r="2703">
          <cell r="B2703" t="str">
            <v>395091</v>
          </cell>
          <cell r="C2703" t="str">
            <v>Makeup Artists, Theatrical and Performance</v>
          </cell>
          <cell r="D2703">
            <v>0</v>
          </cell>
          <cell r="E2703">
            <v>0</v>
          </cell>
          <cell r="F2703">
            <v>0</v>
          </cell>
          <cell r="G2703">
            <v>0</v>
          </cell>
          <cell r="H2703">
            <v>0</v>
          </cell>
          <cell r="I2703">
            <v>0</v>
          </cell>
          <cell r="J2703">
            <v>0</v>
          </cell>
          <cell r="K2703">
            <v>0</v>
          </cell>
          <cell r="L2703">
            <v>23</v>
          </cell>
          <cell r="M2703">
            <v>23</v>
          </cell>
          <cell r="N2703">
            <v>0</v>
          </cell>
          <cell r="O2703">
            <v>10</v>
          </cell>
          <cell r="P2703" t="str">
            <v>Not Licensed</v>
          </cell>
          <cell r="Q2703">
            <v>0</v>
          </cell>
          <cell r="R2703">
            <v>0</v>
          </cell>
        </row>
        <row r="2704">
          <cell r="B2704" t="str">
            <v>395092</v>
          </cell>
          <cell r="C2704" t="str">
            <v>Manicurists and Pedicurists</v>
          </cell>
          <cell r="D2704">
            <v>0</v>
          </cell>
          <cell r="E2704" t="str">
            <v>Postsecondary non-degree award</v>
          </cell>
          <cell r="F2704" t="str">
            <v>Sub-BA</v>
          </cell>
          <cell r="G2704">
            <v>25524</v>
          </cell>
          <cell r="H2704">
            <v>1</v>
          </cell>
          <cell r="I2704">
            <v>3196</v>
          </cell>
          <cell r="J2704">
            <v>362</v>
          </cell>
          <cell r="K2704">
            <v>423</v>
          </cell>
          <cell r="L2704">
            <v>43</v>
          </cell>
          <cell r="M2704">
            <v>276</v>
          </cell>
          <cell r="N2704">
            <v>0</v>
          </cell>
          <cell r="O2704">
            <v>15</v>
          </cell>
          <cell r="P2704" t="str">
            <v>Licensed</v>
          </cell>
          <cell r="Q2704" t="str">
            <v xml:space="preserve"> 5,593</v>
          </cell>
          <cell r="R2704" t="str">
            <v xml:space="preserve"> 15,882</v>
          </cell>
        </row>
        <row r="2705">
          <cell r="B2705" t="str">
            <v>395093</v>
          </cell>
          <cell r="C2705" t="str">
            <v>Shampooers</v>
          </cell>
          <cell r="D2705">
            <v>0</v>
          </cell>
          <cell r="E2705" t="str">
            <v>No formal educational credential</v>
          </cell>
          <cell r="F2705" t="str">
            <v>HS and Below</v>
          </cell>
          <cell r="G2705">
            <v>24521</v>
          </cell>
          <cell r="H2705">
            <v>1</v>
          </cell>
          <cell r="I2705">
            <v>284</v>
          </cell>
          <cell r="J2705">
            <v>31</v>
          </cell>
          <cell r="K2705">
            <v>36</v>
          </cell>
          <cell r="L2705">
            <v>0</v>
          </cell>
          <cell r="M2705">
            <v>34</v>
          </cell>
          <cell r="N2705">
            <v>0</v>
          </cell>
          <cell r="O2705">
            <v>0</v>
          </cell>
          <cell r="P2705" t="str">
            <v>Not Licensed</v>
          </cell>
          <cell r="Q2705">
            <v>0</v>
          </cell>
          <cell r="R2705">
            <v>0</v>
          </cell>
        </row>
        <row r="2706">
          <cell r="B2706" t="str">
            <v>395094</v>
          </cell>
          <cell r="C2706" t="str">
            <v>Skincare Specialists</v>
          </cell>
          <cell r="D2706">
            <v>0</v>
          </cell>
          <cell r="E2706" t="str">
            <v>Postsecondary non-degree award</v>
          </cell>
          <cell r="F2706" t="str">
            <v>Sub-BA</v>
          </cell>
          <cell r="G2706">
            <v>0</v>
          </cell>
          <cell r="H2706">
            <v>0</v>
          </cell>
          <cell r="I2706">
            <v>594</v>
          </cell>
          <cell r="J2706">
            <v>65</v>
          </cell>
          <cell r="K2706">
            <v>79</v>
          </cell>
          <cell r="L2706">
            <v>38</v>
          </cell>
          <cell r="M2706">
            <v>61</v>
          </cell>
          <cell r="N2706">
            <v>0</v>
          </cell>
          <cell r="O2706">
            <v>27</v>
          </cell>
          <cell r="P2706" t="str">
            <v>Licensed</v>
          </cell>
          <cell r="Q2706" t="str">
            <v xml:space="preserve"> 4,148</v>
          </cell>
          <cell r="R2706" t="str">
            <v xml:space="preserve"> 10,915</v>
          </cell>
        </row>
        <row r="2707">
          <cell r="B2707" t="str">
            <v>396011</v>
          </cell>
          <cell r="C2707" t="str">
            <v>Baggage Porters and Bellhops</v>
          </cell>
          <cell r="D2707">
            <v>0</v>
          </cell>
          <cell r="E2707" t="str">
            <v>High school diploma or equivalent</v>
          </cell>
          <cell r="F2707" t="str">
            <v>HS and Below</v>
          </cell>
          <cell r="G2707">
            <v>25515</v>
          </cell>
          <cell r="H2707">
            <v>1</v>
          </cell>
          <cell r="I2707">
            <v>513</v>
          </cell>
          <cell r="J2707">
            <v>72</v>
          </cell>
          <cell r="K2707">
            <v>75</v>
          </cell>
          <cell r="L2707">
            <v>147</v>
          </cell>
          <cell r="M2707">
            <v>98</v>
          </cell>
          <cell r="N2707">
            <v>0</v>
          </cell>
          <cell r="O2707">
            <v>24</v>
          </cell>
          <cell r="P2707" t="str">
            <v>Not Licensed</v>
          </cell>
          <cell r="Q2707">
            <v>0</v>
          </cell>
          <cell r="R2707">
            <v>0</v>
          </cell>
        </row>
        <row r="2708">
          <cell r="B2708" t="str">
            <v>396012</v>
          </cell>
          <cell r="C2708" t="str">
            <v>Concierges</v>
          </cell>
          <cell r="D2708">
            <v>0</v>
          </cell>
          <cell r="E2708" t="str">
            <v>High school diploma or equivalent</v>
          </cell>
          <cell r="F2708" t="str">
            <v>HS and Below</v>
          </cell>
          <cell r="G2708">
            <v>0</v>
          </cell>
          <cell r="H2708">
            <v>0</v>
          </cell>
          <cell r="I2708">
            <v>700</v>
          </cell>
          <cell r="J2708">
            <v>106</v>
          </cell>
          <cell r="K2708">
            <v>110</v>
          </cell>
          <cell r="L2708">
            <v>499</v>
          </cell>
          <cell r="M2708">
            <v>238</v>
          </cell>
          <cell r="N2708">
            <v>0</v>
          </cell>
          <cell r="O2708">
            <v>49</v>
          </cell>
          <cell r="P2708" t="str">
            <v>Not Licensed</v>
          </cell>
          <cell r="Q2708">
            <v>0</v>
          </cell>
          <cell r="R2708">
            <v>0</v>
          </cell>
        </row>
        <row r="2709">
          <cell r="B2709" t="str">
            <v>397011</v>
          </cell>
          <cell r="C2709" t="str">
            <v>Tour Guides and Escorts</v>
          </cell>
          <cell r="D2709">
            <v>0</v>
          </cell>
          <cell r="E2709">
            <v>0</v>
          </cell>
          <cell r="F2709">
            <v>0</v>
          </cell>
          <cell r="G2709">
            <v>0</v>
          </cell>
          <cell r="H2709">
            <v>0</v>
          </cell>
          <cell r="I2709">
            <v>0</v>
          </cell>
          <cell r="J2709">
            <v>0</v>
          </cell>
          <cell r="K2709">
            <v>0</v>
          </cell>
          <cell r="L2709">
            <v>54</v>
          </cell>
          <cell r="M2709">
            <v>54</v>
          </cell>
          <cell r="N2709">
            <v>0</v>
          </cell>
          <cell r="O2709">
            <v>54</v>
          </cell>
          <cell r="P2709" t="str">
            <v>Not Licensed</v>
          </cell>
          <cell r="Q2709">
            <v>0</v>
          </cell>
          <cell r="R2709">
            <v>0</v>
          </cell>
        </row>
        <row r="2710">
          <cell r="B2710" t="str">
            <v>397012</v>
          </cell>
          <cell r="C2710" t="str">
            <v>Travel Guides</v>
          </cell>
          <cell r="D2710">
            <v>0</v>
          </cell>
          <cell r="E2710">
            <v>0</v>
          </cell>
          <cell r="F2710">
            <v>0</v>
          </cell>
          <cell r="G2710">
            <v>0</v>
          </cell>
          <cell r="H2710">
            <v>0</v>
          </cell>
          <cell r="I2710">
            <v>0</v>
          </cell>
          <cell r="J2710">
            <v>0</v>
          </cell>
          <cell r="K2710">
            <v>0</v>
          </cell>
          <cell r="L2710">
            <v>69</v>
          </cell>
          <cell r="M2710">
            <v>69</v>
          </cell>
          <cell r="N2710">
            <v>0</v>
          </cell>
          <cell r="O2710">
            <v>0</v>
          </cell>
          <cell r="P2710" t="str">
            <v>Not Licensed</v>
          </cell>
          <cell r="Q2710">
            <v>0</v>
          </cell>
          <cell r="R2710">
            <v>0</v>
          </cell>
        </row>
        <row r="2711">
          <cell r="B2711" t="str">
            <v>399011</v>
          </cell>
          <cell r="C2711" t="str">
            <v>Childcare Workers</v>
          </cell>
          <cell r="D2711">
            <v>0</v>
          </cell>
          <cell r="E2711" t="str">
            <v>High school diploma or equivalent</v>
          </cell>
          <cell r="F2711" t="str">
            <v>HS and Below</v>
          </cell>
          <cell r="G2711">
            <v>32455</v>
          </cell>
          <cell r="H2711">
            <v>2</v>
          </cell>
          <cell r="I2711">
            <v>9245</v>
          </cell>
          <cell r="J2711">
            <v>1367</v>
          </cell>
          <cell r="K2711">
            <v>1430</v>
          </cell>
          <cell r="L2711">
            <v>2667</v>
          </cell>
          <cell r="M2711">
            <v>1821</v>
          </cell>
          <cell r="N2711">
            <v>0</v>
          </cell>
          <cell r="O2711">
            <v>152</v>
          </cell>
          <cell r="P2711" t="str">
            <v>Not Licensed</v>
          </cell>
          <cell r="Q2711">
            <v>0</v>
          </cell>
          <cell r="R2711">
            <v>0</v>
          </cell>
        </row>
        <row r="2712">
          <cell r="B2712" t="str">
            <v>399021</v>
          </cell>
          <cell r="C2712" t="str">
            <v>Personal Care Aides</v>
          </cell>
          <cell r="D2712">
            <v>0</v>
          </cell>
          <cell r="E2712" t="str">
            <v>No formal educational credential</v>
          </cell>
          <cell r="F2712" t="str">
            <v>HS and Below</v>
          </cell>
          <cell r="G2712">
            <v>29057</v>
          </cell>
          <cell r="H2712">
            <v>1</v>
          </cell>
          <cell r="I2712">
            <v>22275</v>
          </cell>
          <cell r="J2712">
            <v>3942</v>
          </cell>
          <cell r="K2712">
            <v>3802</v>
          </cell>
          <cell r="L2712">
            <v>1141</v>
          </cell>
          <cell r="M2712">
            <v>2962</v>
          </cell>
          <cell r="N2712">
            <v>0</v>
          </cell>
          <cell r="O2712">
            <v>403</v>
          </cell>
          <cell r="P2712" t="str">
            <v>Not Licensed</v>
          </cell>
          <cell r="Q2712">
            <v>0</v>
          </cell>
          <cell r="R2712">
            <v>0</v>
          </cell>
        </row>
        <row r="2713">
          <cell r="B2713" t="str">
            <v>399031</v>
          </cell>
          <cell r="C2713" t="str">
            <v>Fitness Trainers and Aerobics Instructors</v>
          </cell>
          <cell r="D2713">
            <v>0</v>
          </cell>
          <cell r="E2713" t="str">
            <v>High school diploma or equivalent</v>
          </cell>
          <cell r="F2713" t="str">
            <v>HS and Below</v>
          </cell>
          <cell r="G2713">
            <v>60176</v>
          </cell>
          <cell r="H2713">
            <v>4</v>
          </cell>
          <cell r="I2713">
            <v>7452</v>
          </cell>
          <cell r="J2713">
            <v>1150</v>
          </cell>
          <cell r="K2713">
            <v>1346</v>
          </cell>
          <cell r="L2713">
            <v>650</v>
          </cell>
          <cell r="M2713">
            <v>1049</v>
          </cell>
          <cell r="N2713">
            <v>0</v>
          </cell>
          <cell r="O2713">
            <v>23</v>
          </cell>
          <cell r="P2713" t="str">
            <v>Not Licensed</v>
          </cell>
          <cell r="Q2713">
            <v>0</v>
          </cell>
          <cell r="R2713">
            <v>0</v>
          </cell>
        </row>
        <row r="2714">
          <cell r="B2714" t="str">
            <v>399032</v>
          </cell>
          <cell r="C2714" t="str">
            <v>Recreation Workers</v>
          </cell>
          <cell r="D2714">
            <v>0</v>
          </cell>
          <cell r="E2714" t="str">
            <v>High school diploma or equivalent</v>
          </cell>
          <cell r="F2714" t="str">
            <v>HS and Below</v>
          </cell>
          <cell r="G2714">
            <v>28729</v>
          </cell>
          <cell r="H2714">
            <v>1</v>
          </cell>
          <cell r="I2714">
            <v>2010</v>
          </cell>
          <cell r="J2714">
            <v>343</v>
          </cell>
          <cell r="K2714">
            <v>354</v>
          </cell>
          <cell r="L2714">
            <v>495</v>
          </cell>
          <cell r="M2714">
            <v>397</v>
          </cell>
          <cell r="N2714">
            <v>0</v>
          </cell>
          <cell r="O2714">
            <v>39</v>
          </cell>
          <cell r="P2714" t="str">
            <v>Not Licensed</v>
          </cell>
          <cell r="Q2714">
            <v>0</v>
          </cell>
          <cell r="R2714">
            <v>0</v>
          </cell>
        </row>
        <row r="2715">
          <cell r="B2715" t="str">
            <v>399041</v>
          </cell>
          <cell r="C2715" t="str">
            <v>Residential Advisors</v>
          </cell>
          <cell r="D2715">
            <v>0</v>
          </cell>
          <cell r="E2715" t="str">
            <v>High school diploma or equivalent</v>
          </cell>
          <cell r="F2715" t="str">
            <v>HS and Below</v>
          </cell>
          <cell r="G2715">
            <v>34216</v>
          </cell>
          <cell r="H2715">
            <v>2</v>
          </cell>
          <cell r="I2715">
            <v>2809</v>
          </cell>
          <cell r="J2715">
            <v>494</v>
          </cell>
          <cell r="K2715">
            <v>513</v>
          </cell>
          <cell r="L2715">
            <v>488</v>
          </cell>
          <cell r="M2715">
            <v>498</v>
          </cell>
          <cell r="N2715">
            <v>0</v>
          </cell>
          <cell r="O2715">
            <v>26</v>
          </cell>
          <cell r="P2715" t="str">
            <v>Not Licensed</v>
          </cell>
          <cell r="Q2715">
            <v>0</v>
          </cell>
          <cell r="R2715">
            <v>0</v>
          </cell>
        </row>
        <row r="2716">
          <cell r="B2716" t="str">
            <v>411011</v>
          </cell>
          <cell r="C2716" t="str">
            <v>First-Line Supervisors of Retail Sales Workers</v>
          </cell>
          <cell r="D2716">
            <v>0</v>
          </cell>
          <cell r="E2716" t="str">
            <v>High school diploma or equivalent</v>
          </cell>
          <cell r="F2716" t="str">
            <v>HS and Below</v>
          </cell>
          <cell r="G2716">
            <v>46285</v>
          </cell>
          <cell r="H2716">
            <v>4</v>
          </cell>
          <cell r="I2716">
            <v>15614</v>
          </cell>
          <cell r="J2716">
            <v>1743</v>
          </cell>
          <cell r="K2716">
            <v>1672</v>
          </cell>
          <cell r="L2716">
            <v>4222</v>
          </cell>
          <cell r="M2716">
            <v>2546</v>
          </cell>
          <cell r="N2716">
            <v>0</v>
          </cell>
          <cell r="O2716">
            <v>354</v>
          </cell>
          <cell r="P2716" t="str">
            <v>Not Licensed</v>
          </cell>
          <cell r="Q2716">
            <v>0</v>
          </cell>
          <cell r="R2716">
            <v>0</v>
          </cell>
        </row>
        <row r="2717">
          <cell r="B2717" t="str">
            <v>411012</v>
          </cell>
          <cell r="C2717" t="str">
            <v>First-Line Supervisors of Non-Retail Sales Workers</v>
          </cell>
          <cell r="D2717">
            <v>0</v>
          </cell>
          <cell r="E2717" t="str">
            <v>High school diploma or equivalent</v>
          </cell>
          <cell r="F2717" t="str">
            <v>HS and Below</v>
          </cell>
          <cell r="G2717">
            <v>82640</v>
          </cell>
          <cell r="H2717">
            <v>4</v>
          </cell>
          <cell r="I2717">
            <v>4073</v>
          </cell>
          <cell r="J2717">
            <v>370</v>
          </cell>
          <cell r="K2717">
            <v>405</v>
          </cell>
          <cell r="L2717">
            <v>678</v>
          </cell>
          <cell r="M2717">
            <v>484</v>
          </cell>
          <cell r="N2717">
            <v>0</v>
          </cell>
          <cell r="O2717">
            <v>38</v>
          </cell>
          <cell r="P2717" t="str">
            <v>Not Licensed</v>
          </cell>
          <cell r="Q2717">
            <v>0</v>
          </cell>
          <cell r="R2717">
            <v>0</v>
          </cell>
        </row>
        <row r="2718">
          <cell r="B2718" t="str">
            <v>412011</v>
          </cell>
          <cell r="C2718" t="str">
            <v>Cashiers</v>
          </cell>
          <cell r="D2718">
            <v>0</v>
          </cell>
          <cell r="E2718" t="str">
            <v>No formal educational credential</v>
          </cell>
          <cell r="F2718" t="str">
            <v>HS and Below</v>
          </cell>
          <cell r="G2718">
            <v>24803</v>
          </cell>
          <cell r="H2718">
            <v>1</v>
          </cell>
          <cell r="I2718">
            <v>26710</v>
          </cell>
          <cell r="J2718">
            <v>4996</v>
          </cell>
          <cell r="K2718">
            <v>4984</v>
          </cell>
          <cell r="L2718">
            <v>1085</v>
          </cell>
          <cell r="M2718">
            <v>3688</v>
          </cell>
          <cell r="N2718">
            <v>0</v>
          </cell>
          <cell r="O2718">
            <v>518</v>
          </cell>
          <cell r="P2718" t="str">
            <v>Not Licensed</v>
          </cell>
          <cell r="Q2718">
            <v>0</v>
          </cell>
          <cell r="R2718">
            <v>0</v>
          </cell>
        </row>
        <row r="2719">
          <cell r="B2719" t="str">
            <v>412012</v>
          </cell>
          <cell r="C2719" t="str">
            <v>Gaming Change Persons and Booth Cashiers</v>
          </cell>
          <cell r="D2719">
            <v>0</v>
          </cell>
          <cell r="E2719">
            <v>0</v>
          </cell>
          <cell r="F2719">
            <v>0</v>
          </cell>
          <cell r="G2719">
            <v>0</v>
          </cell>
          <cell r="H2719">
            <v>0</v>
          </cell>
          <cell r="I2719">
            <v>0</v>
          </cell>
          <cell r="J2719">
            <v>0</v>
          </cell>
          <cell r="K2719">
            <v>0</v>
          </cell>
          <cell r="L2719">
            <v>0</v>
          </cell>
          <cell r="M2719">
            <v>0</v>
          </cell>
          <cell r="N2719">
            <v>0</v>
          </cell>
          <cell r="O2719">
            <v>3</v>
          </cell>
          <cell r="P2719" t="str">
            <v>Not Licensed</v>
          </cell>
          <cell r="Q2719">
            <v>0</v>
          </cell>
          <cell r="R2719">
            <v>0</v>
          </cell>
        </row>
        <row r="2720">
          <cell r="B2720" t="str">
            <v>412021</v>
          </cell>
          <cell r="C2720" t="str">
            <v>Counter and Rental Clerks</v>
          </cell>
          <cell r="D2720">
            <v>0</v>
          </cell>
          <cell r="E2720" t="str">
            <v>No formal educational credential</v>
          </cell>
          <cell r="F2720" t="str">
            <v>HS and Below</v>
          </cell>
          <cell r="G2720">
            <v>31467</v>
          </cell>
          <cell r="H2720">
            <v>2</v>
          </cell>
          <cell r="I2720">
            <v>3910</v>
          </cell>
          <cell r="J2720">
            <v>518</v>
          </cell>
          <cell r="K2720">
            <v>497</v>
          </cell>
          <cell r="L2720">
            <v>125</v>
          </cell>
          <cell r="M2720">
            <v>380</v>
          </cell>
          <cell r="N2720">
            <v>0</v>
          </cell>
          <cell r="O2720">
            <v>14</v>
          </cell>
          <cell r="P2720" t="str">
            <v>Not Licensed</v>
          </cell>
          <cell r="Q2720">
            <v>0</v>
          </cell>
          <cell r="R2720">
            <v>0</v>
          </cell>
        </row>
        <row r="2721">
          <cell r="B2721" t="str">
            <v>412022</v>
          </cell>
          <cell r="C2721" t="str">
            <v>Parts Salespersons</v>
          </cell>
          <cell r="D2721">
            <v>0</v>
          </cell>
          <cell r="E2721" t="str">
            <v>No formal educational credential</v>
          </cell>
          <cell r="F2721" t="str">
            <v>HS and Below</v>
          </cell>
          <cell r="G2721">
            <v>32885</v>
          </cell>
          <cell r="H2721">
            <v>2</v>
          </cell>
          <cell r="I2721">
            <v>504</v>
          </cell>
          <cell r="J2721">
            <v>61</v>
          </cell>
          <cell r="K2721">
            <v>62</v>
          </cell>
          <cell r="L2721">
            <v>66</v>
          </cell>
          <cell r="M2721">
            <v>63</v>
          </cell>
          <cell r="N2721">
            <v>0</v>
          </cell>
          <cell r="O2721">
            <v>23</v>
          </cell>
          <cell r="P2721" t="str">
            <v>Not Licensed</v>
          </cell>
          <cell r="Q2721">
            <v>0</v>
          </cell>
          <cell r="R2721">
            <v>0</v>
          </cell>
        </row>
        <row r="2722">
          <cell r="B2722" t="str">
            <v>412031</v>
          </cell>
          <cell r="C2722" t="str">
            <v>Retail Salespersons</v>
          </cell>
          <cell r="D2722">
            <v>0</v>
          </cell>
          <cell r="E2722" t="str">
            <v>No formal educational credential</v>
          </cell>
          <cell r="F2722" t="str">
            <v>HS and Below</v>
          </cell>
          <cell r="G2722">
            <v>25568</v>
          </cell>
          <cell r="H2722">
            <v>1</v>
          </cell>
          <cell r="I2722">
            <v>44965</v>
          </cell>
          <cell r="J2722">
            <v>6689</v>
          </cell>
          <cell r="K2722">
            <v>6457</v>
          </cell>
          <cell r="L2722">
            <v>6437</v>
          </cell>
          <cell r="M2722">
            <v>6528</v>
          </cell>
          <cell r="N2722">
            <v>0</v>
          </cell>
          <cell r="O2722">
            <v>486</v>
          </cell>
          <cell r="P2722" t="str">
            <v>Not Licensed</v>
          </cell>
          <cell r="Q2722">
            <v>0</v>
          </cell>
          <cell r="R2722">
            <v>0</v>
          </cell>
        </row>
        <row r="2723">
          <cell r="B2723" t="str">
            <v>413011</v>
          </cell>
          <cell r="C2723" t="str">
            <v>Advertising Sales Agents</v>
          </cell>
          <cell r="D2723">
            <v>0</v>
          </cell>
          <cell r="E2723" t="str">
            <v>High school diploma or equivalent</v>
          </cell>
          <cell r="F2723" t="str">
            <v>HS and Below</v>
          </cell>
          <cell r="G2723">
            <v>57916</v>
          </cell>
          <cell r="H2723">
            <v>3</v>
          </cell>
          <cell r="I2723">
            <v>1986</v>
          </cell>
          <cell r="J2723">
            <v>220</v>
          </cell>
          <cell r="K2723">
            <v>271</v>
          </cell>
          <cell r="L2723">
            <v>102</v>
          </cell>
          <cell r="M2723">
            <v>198</v>
          </cell>
          <cell r="N2723">
            <v>0</v>
          </cell>
          <cell r="O2723">
            <v>75</v>
          </cell>
          <cell r="P2723" t="str">
            <v>Licensed</v>
          </cell>
          <cell r="Q2723">
            <v>10</v>
          </cell>
          <cell r="R2723">
            <v>45</v>
          </cell>
        </row>
        <row r="2724">
          <cell r="B2724" t="str">
            <v>413021</v>
          </cell>
          <cell r="C2724" t="str">
            <v>Insurance Sales Agents</v>
          </cell>
          <cell r="D2724">
            <v>0</v>
          </cell>
          <cell r="E2724" t="str">
            <v>High school diploma or equivalent</v>
          </cell>
          <cell r="F2724" t="str">
            <v>HS and Below</v>
          </cell>
          <cell r="G2724">
            <v>80144</v>
          </cell>
          <cell r="H2724">
            <v>5</v>
          </cell>
          <cell r="I2724">
            <v>4794</v>
          </cell>
          <cell r="J2724">
            <v>466</v>
          </cell>
          <cell r="K2724">
            <v>486</v>
          </cell>
          <cell r="L2724">
            <v>941</v>
          </cell>
          <cell r="M2724">
            <v>631</v>
          </cell>
          <cell r="N2724">
            <v>0</v>
          </cell>
          <cell r="O2724">
            <v>84</v>
          </cell>
          <cell r="P2724" t="str">
            <v>Not Licensed</v>
          </cell>
          <cell r="Q2724">
            <v>0</v>
          </cell>
          <cell r="R2724">
            <v>0</v>
          </cell>
        </row>
        <row r="2725">
          <cell r="B2725" t="str">
            <v>413031</v>
          </cell>
          <cell r="C2725" t="str">
            <v>Securities, Commodities, and Financial Services Sales Agents</v>
          </cell>
          <cell r="D2725">
            <v>0</v>
          </cell>
          <cell r="E2725" t="str">
            <v>Bachelor's degree</v>
          </cell>
          <cell r="F2725" t="str">
            <v>BA+</v>
          </cell>
          <cell r="G2725">
            <v>75691</v>
          </cell>
          <cell r="H2725">
            <v>4</v>
          </cell>
          <cell r="I2725">
            <v>7541</v>
          </cell>
          <cell r="J2725">
            <v>656</v>
          </cell>
          <cell r="K2725">
            <v>682</v>
          </cell>
          <cell r="L2725">
            <v>1233</v>
          </cell>
          <cell r="M2725">
            <v>857</v>
          </cell>
          <cell r="N2725">
            <v>0</v>
          </cell>
          <cell r="O2725">
            <v>101</v>
          </cell>
          <cell r="P2725" t="str">
            <v>Not Licensed</v>
          </cell>
          <cell r="Q2725">
            <v>0</v>
          </cell>
          <cell r="R2725">
            <v>0</v>
          </cell>
        </row>
        <row r="2726">
          <cell r="B2726" t="str">
            <v>413041</v>
          </cell>
          <cell r="C2726" t="str">
            <v>Travel Agents</v>
          </cell>
          <cell r="D2726">
            <v>0</v>
          </cell>
          <cell r="E2726" t="str">
            <v>High school diploma or equivalent</v>
          </cell>
          <cell r="F2726" t="str">
            <v>HS and Below</v>
          </cell>
          <cell r="G2726">
            <v>50608</v>
          </cell>
          <cell r="H2726">
            <v>3</v>
          </cell>
          <cell r="I2726">
            <v>1573</v>
          </cell>
          <cell r="J2726">
            <v>147</v>
          </cell>
          <cell r="K2726">
            <v>163</v>
          </cell>
          <cell r="L2726">
            <v>138</v>
          </cell>
          <cell r="M2726">
            <v>149</v>
          </cell>
          <cell r="N2726">
            <v>0</v>
          </cell>
          <cell r="O2726">
            <v>24</v>
          </cell>
          <cell r="P2726" t="str">
            <v>Not Licensed</v>
          </cell>
          <cell r="Q2726">
            <v>0</v>
          </cell>
          <cell r="R2726">
            <v>0</v>
          </cell>
        </row>
        <row r="2727">
          <cell r="B2727" t="str">
            <v>414011</v>
          </cell>
          <cell r="C2727" t="str">
            <v>Sales Representatives, Wholesale and Manufacturing, Technical and Scientific Products</v>
          </cell>
          <cell r="D2727">
            <v>0</v>
          </cell>
          <cell r="E2727" t="str">
            <v>Bachelor's degree</v>
          </cell>
          <cell r="F2727" t="str">
            <v>BA+</v>
          </cell>
          <cell r="G2727">
            <v>83382</v>
          </cell>
          <cell r="H2727">
            <v>5</v>
          </cell>
          <cell r="I2727">
            <v>12413</v>
          </cell>
          <cell r="J2727">
            <v>1321</v>
          </cell>
          <cell r="K2727">
            <v>1377</v>
          </cell>
          <cell r="L2727">
            <v>1554</v>
          </cell>
          <cell r="M2727">
            <v>1417</v>
          </cell>
          <cell r="N2727">
            <v>0</v>
          </cell>
          <cell r="O2727">
            <v>383</v>
          </cell>
          <cell r="P2727" t="str">
            <v>Not Licensed</v>
          </cell>
          <cell r="Q2727">
            <v>0</v>
          </cell>
          <cell r="R2727">
            <v>0</v>
          </cell>
        </row>
        <row r="2728">
          <cell r="B2728" t="str">
            <v>414012</v>
          </cell>
          <cell r="C2728" t="str">
            <v>Sales Representatives, Wholesale and Manufacturing, Except Technical and Scientific Products</v>
          </cell>
          <cell r="D2728">
            <v>0</v>
          </cell>
          <cell r="E2728" t="str">
            <v>High school diploma or equivalent</v>
          </cell>
          <cell r="F2728" t="str">
            <v>HS and Below</v>
          </cell>
          <cell r="G2728">
            <v>69789</v>
          </cell>
          <cell r="H2728">
            <v>5</v>
          </cell>
          <cell r="I2728">
            <v>7334</v>
          </cell>
          <cell r="J2728">
            <v>806</v>
          </cell>
          <cell r="K2728">
            <v>818</v>
          </cell>
          <cell r="L2728">
            <v>12991</v>
          </cell>
          <cell r="M2728">
            <v>4872</v>
          </cell>
          <cell r="N2728">
            <v>0</v>
          </cell>
          <cell r="O2728">
            <v>504</v>
          </cell>
          <cell r="P2728" t="str">
            <v>Not Licensed</v>
          </cell>
          <cell r="Q2728">
            <v>0</v>
          </cell>
          <cell r="R2728">
            <v>0</v>
          </cell>
        </row>
        <row r="2729">
          <cell r="B2729" t="str">
            <v>419011</v>
          </cell>
          <cell r="C2729" t="str">
            <v>Demonstrators and Product Promoters</v>
          </cell>
          <cell r="D2729">
            <v>0</v>
          </cell>
          <cell r="E2729" t="str">
            <v>High school diploma or equivalent</v>
          </cell>
          <cell r="F2729" t="str">
            <v>HS and Below</v>
          </cell>
          <cell r="G2729">
            <v>29960</v>
          </cell>
          <cell r="H2729">
            <v>0</v>
          </cell>
          <cell r="I2729">
            <v>0</v>
          </cell>
          <cell r="J2729">
            <v>0</v>
          </cell>
          <cell r="K2729">
            <v>0</v>
          </cell>
          <cell r="L2729">
            <v>775</v>
          </cell>
          <cell r="M2729">
            <v>775</v>
          </cell>
          <cell r="N2729">
            <v>0</v>
          </cell>
          <cell r="O2729">
            <v>23</v>
          </cell>
          <cell r="P2729" t="str">
            <v>Licensed</v>
          </cell>
          <cell r="Q2729">
            <v>11</v>
          </cell>
          <cell r="R2729">
            <v>40</v>
          </cell>
        </row>
        <row r="2730">
          <cell r="B2730" t="str">
            <v>419012</v>
          </cell>
          <cell r="C2730" t="str">
            <v>Models</v>
          </cell>
          <cell r="D2730">
            <v>0</v>
          </cell>
          <cell r="E2730" t="str">
            <v>No formal educational credential</v>
          </cell>
          <cell r="F2730" t="str">
            <v>HS and Below</v>
          </cell>
          <cell r="G2730">
            <v>0</v>
          </cell>
          <cell r="H2730">
            <v>0</v>
          </cell>
          <cell r="I2730">
            <v>0</v>
          </cell>
          <cell r="J2730">
            <v>0</v>
          </cell>
          <cell r="K2730">
            <v>0</v>
          </cell>
          <cell r="L2730">
            <v>0</v>
          </cell>
          <cell r="M2730">
            <v>0</v>
          </cell>
          <cell r="N2730">
            <v>0</v>
          </cell>
          <cell r="O2730">
            <v>1</v>
          </cell>
          <cell r="P2730" t="str">
            <v>Not Licensed</v>
          </cell>
          <cell r="Q2730">
            <v>0</v>
          </cell>
          <cell r="R2730">
            <v>0</v>
          </cell>
        </row>
        <row r="2731">
          <cell r="B2731" t="str">
            <v>419021</v>
          </cell>
          <cell r="C2731" t="str">
            <v>Real Estate Brokers</v>
          </cell>
          <cell r="D2731">
            <v>0</v>
          </cell>
          <cell r="E2731" t="str">
            <v>High school diploma or equivalent</v>
          </cell>
          <cell r="F2731" t="str">
            <v>HS and Below</v>
          </cell>
          <cell r="G2731">
            <v>0</v>
          </cell>
          <cell r="H2731">
            <v>0</v>
          </cell>
          <cell r="I2731">
            <v>1397</v>
          </cell>
          <cell r="J2731">
            <v>124</v>
          </cell>
          <cell r="K2731">
            <v>147</v>
          </cell>
          <cell r="L2731">
            <v>35</v>
          </cell>
          <cell r="M2731">
            <v>102</v>
          </cell>
          <cell r="N2731">
            <v>0</v>
          </cell>
          <cell r="O2731">
            <v>5</v>
          </cell>
          <cell r="P2731" t="str">
            <v>Licensed</v>
          </cell>
          <cell r="Q2731" t="str">
            <v xml:space="preserve"> 8,743</v>
          </cell>
          <cell r="R2731" t="str">
            <v xml:space="preserve"> 20,415</v>
          </cell>
        </row>
        <row r="2732">
          <cell r="B2732" t="str">
            <v>419022</v>
          </cell>
          <cell r="C2732" t="str">
            <v>Real Estate Sales Agents</v>
          </cell>
          <cell r="D2732">
            <v>0</v>
          </cell>
          <cell r="E2732" t="str">
            <v>High school diploma or equivalent</v>
          </cell>
          <cell r="F2732" t="str">
            <v>HS and Below</v>
          </cell>
          <cell r="G2732">
            <v>0</v>
          </cell>
          <cell r="H2732">
            <v>0</v>
          </cell>
          <cell r="I2732">
            <v>2517</v>
          </cell>
          <cell r="J2732">
            <v>230</v>
          </cell>
          <cell r="K2732">
            <v>268</v>
          </cell>
          <cell r="L2732">
            <v>1105</v>
          </cell>
          <cell r="M2732">
            <v>534</v>
          </cell>
          <cell r="N2732">
            <v>0</v>
          </cell>
          <cell r="O2732">
            <v>8</v>
          </cell>
          <cell r="P2732" t="str">
            <v>Licensed</v>
          </cell>
          <cell r="Q2732" t="str">
            <v xml:space="preserve"> 18,139</v>
          </cell>
          <cell r="R2732" t="str">
            <v xml:space="preserve"> 46,536</v>
          </cell>
        </row>
        <row r="2733">
          <cell r="B2733" t="str">
            <v>419031</v>
          </cell>
          <cell r="C2733" t="str">
            <v>Sales Engineers</v>
          </cell>
          <cell r="D2733">
            <v>0</v>
          </cell>
          <cell r="E2733" t="str">
            <v>Bachelor's degree</v>
          </cell>
          <cell r="F2733" t="str">
            <v>BA+</v>
          </cell>
          <cell r="G2733">
            <v>89289</v>
          </cell>
          <cell r="H2733">
            <v>5</v>
          </cell>
          <cell r="I2733">
            <v>2794</v>
          </cell>
          <cell r="J2733">
            <v>320</v>
          </cell>
          <cell r="K2733">
            <v>319</v>
          </cell>
          <cell r="L2733">
            <v>434</v>
          </cell>
          <cell r="M2733">
            <v>358</v>
          </cell>
          <cell r="N2733">
            <v>0</v>
          </cell>
          <cell r="O2733">
            <v>71</v>
          </cell>
          <cell r="P2733" t="str">
            <v>Not Licensed</v>
          </cell>
          <cell r="Q2733">
            <v>0</v>
          </cell>
          <cell r="R2733">
            <v>0</v>
          </cell>
        </row>
        <row r="2734">
          <cell r="B2734" t="str">
            <v>419041</v>
          </cell>
          <cell r="C2734" t="str">
            <v>Telemarketers</v>
          </cell>
          <cell r="D2734">
            <v>0</v>
          </cell>
          <cell r="E2734" t="str">
            <v>No formal educational credential</v>
          </cell>
          <cell r="F2734" t="str">
            <v>HS and Below</v>
          </cell>
          <cell r="G2734">
            <v>39767</v>
          </cell>
          <cell r="H2734">
            <v>2</v>
          </cell>
          <cell r="I2734">
            <v>1299</v>
          </cell>
          <cell r="J2734">
            <v>181</v>
          </cell>
          <cell r="K2734">
            <v>205</v>
          </cell>
          <cell r="L2734">
            <v>63</v>
          </cell>
          <cell r="M2734">
            <v>150</v>
          </cell>
          <cell r="N2734">
            <v>0</v>
          </cell>
          <cell r="O2734">
            <v>26</v>
          </cell>
          <cell r="P2734" t="str">
            <v>Not Licensed</v>
          </cell>
          <cell r="Q2734">
            <v>0</v>
          </cell>
          <cell r="R2734">
            <v>0</v>
          </cell>
        </row>
        <row r="2735">
          <cell r="B2735" t="str">
            <v>419091</v>
          </cell>
          <cell r="C2735" t="str">
            <v>Door-to-Door Sales Workers, News and Street Vendors, and Related Workers</v>
          </cell>
          <cell r="D2735">
            <v>0</v>
          </cell>
          <cell r="E2735" t="str">
            <v>No formal educational credential</v>
          </cell>
          <cell r="F2735" t="str">
            <v>HS and Below</v>
          </cell>
          <cell r="G2735">
            <v>0</v>
          </cell>
          <cell r="H2735">
            <v>0</v>
          </cell>
          <cell r="I2735">
            <v>0</v>
          </cell>
          <cell r="J2735">
            <v>0</v>
          </cell>
          <cell r="K2735">
            <v>0</v>
          </cell>
          <cell r="L2735">
            <v>37</v>
          </cell>
          <cell r="M2735">
            <v>37</v>
          </cell>
          <cell r="N2735">
            <v>0</v>
          </cell>
          <cell r="O2735">
            <v>11</v>
          </cell>
          <cell r="P2735" t="str">
            <v>Not Licensed</v>
          </cell>
          <cell r="Q2735">
            <v>0</v>
          </cell>
          <cell r="R2735">
            <v>0</v>
          </cell>
        </row>
        <row r="2736">
          <cell r="B2736" t="str">
            <v>431011</v>
          </cell>
          <cell r="C2736" t="str">
            <v>First-Line Supervisors of Office and Administrative Support Workers</v>
          </cell>
          <cell r="D2736">
            <v>0</v>
          </cell>
          <cell r="E2736" t="str">
            <v>High school diploma or equivalent</v>
          </cell>
          <cell r="F2736" t="str">
            <v>HS and Below</v>
          </cell>
          <cell r="G2736">
            <v>65685</v>
          </cell>
          <cell r="H2736">
            <v>5</v>
          </cell>
          <cell r="I2736">
            <v>18708</v>
          </cell>
          <cell r="J2736">
            <v>1794</v>
          </cell>
          <cell r="K2736">
            <v>1933</v>
          </cell>
          <cell r="L2736">
            <v>3079</v>
          </cell>
          <cell r="M2736">
            <v>2269</v>
          </cell>
          <cell r="N2736">
            <v>0</v>
          </cell>
          <cell r="O2736">
            <v>293</v>
          </cell>
          <cell r="P2736" t="str">
            <v>Not Licensed</v>
          </cell>
          <cell r="Q2736">
            <v>0</v>
          </cell>
          <cell r="R2736">
            <v>0</v>
          </cell>
        </row>
        <row r="2737">
          <cell r="B2737" t="str">
            <v>432011</v>
          </cell>
          <cell r="C2737" t="str">
            <v>Switchboard Operators, Including Answering Service</v>
          </cell>
          <cell r="D2737">
            <v>0</v>
          </cell>
          <cell r="E2737" t="str">
            <v>High school diploma or equivalent</v>
          </cell>
          <cell r="F2737" t="str">
            <v>HS and Below</v>
          </cell>
          <cell r="G2737">
            <v>34912</v>
          </cell>
          <cell r="H2737">
            <v>2</v>
          </cell>
          <cell r="I2737">
            <v>552</v>
          </cell>
          <cell r="J2737">
            <v>53</v>
          </cell>
          <cell r="K2737">
            <v>64</v>
          </cell>
          <cell r="L2737">
            <v>70</v>
          </cell>
          <cell r="M2737">
            <v>62</v>
          </cell>
          <cell r="N2737">
            <v>0</v>
          </cell>
          <cell r="O2737">
            <v>24</v>
          </cell>
          <cell r="P2737" t="str">
            <v>Not Licensed</v>
          </cell>
          <cell r="Q2737">
            <v>0</v>
          </cell>
          <cell r="R2737">
            <v>0</v>
          </cell>
        </row>
        <row r="2738">
          <cell r="B2738" t="str">
            <v>432021</v>
          </cell>
          <cell r="C2738" t="str">
            <v>Telephone Operators</v>
          </cell>
          <cell r="D2738">
            <v>0</v>
          </cell>
          <cell r="E2738" t="str">
            <v>High school diploma or equivalent</v>
          </cell>
          <cell r="F2738" t="str">
            <v>HS and Below</v>
          </cell>
          <cell r="G2738">
            <v>0</v>
          </cell>
          <cell r="H2738">
            <v>0</v>
          </cell>
          <cell r="I2738">
            <v>0</v>
          </cell>
          <cell r="J2738">
            <v>0</v>
          </cell>
          <cell r="K2738">
            <v>0</v>
          </cell>
          <cell r="L2738">
            <v>36</v>
          </cell>
          <cell r="M2738">
            <v>36</v>
          </cell>
          <cell r="N2738">
            <v>0</v>
          </cell>
          <cell r="O2738">
            <v>2</v>
          </cell>
          <cell r="P2738" t="str">
            <v>Not Licensed</v>
          </cell>
          <cell r="Q2738">
            <v>0</v>
          </cell>
          <cell r="R2738">
            <v>0</v>
          </cell>
        </row>
        <row r="2739">
          <cell r="B2739" t="str">
            <v>433011</v>
          </cell>
          <cell r="C2739" t="str">
            <v>Bill and Account Collectors</v>
          </cell>
          <cell r="D2739">
            <v>0</v>
          </cell>
          <cell r="E2739" t="str">
            <v>High school diploma or equivalent</v>
          </cell>
          <cell r="F2739" t="str">
            <v>HS and Below</v>
          </cell>
          <cell r="G2739">
            <v>46702</v>
          </cell>
          <cell r="H2739">
            <v>3</v>
          </cell>
          <cell r="I2739">
            <v>3582</v>
          </cell>
          <cell r="J2739">
            <v>342</v>
          </cell>
          <cell r="K2739">
            <v>379</v>
          </cell>
          <cell r="L2739">
            <v>276</v>
          </cell>
          <cell r="M2739">
            <v>332</v>
          </cell>
          <cell r="N2739">
            <v>0</v>
          </cell>
          <cell r="O2739">
            <v>105</v>
          </cell>
          <cell r="P2739" t="str">
            <v>Not Licensed</v>
          </cell>
          <cell r="Q2739">
            <v>0</v>
          </cell>
          <cell r="R2739">
            <v>0</v>
          </cell>
        </row>
        <row r="2740">
          <cell r="B2740" t="str">
            <v>433021</v>
          </cell>
          <cell r="C2740" t="str">
            <v>Billing and Posting Clerks</v>
          </cell>
          <cell r="D2740">
            <v>0</v>
          </cell>
          <cell r="E2740" t="str">
            <v>High school diploma or equivalent</v>
          </cell>
          <cell r="F2740" t="str">
            <v>HS and Below</v>
          </cell>
          <cell r="G2740">
            <v>45821</v>
          </cell>
          <cell r="H2740">
            <v>4</v>
          </cell>
          <cell r="I2740">
            <v>4654</v>
          </cell>
          <cell r="J2740">
            <v>497</v>
          </cell>
          <cell r="K2740">
            <v>522</v>
          </cell>
          <cell r="L2740">
            <v>549</v>
          </cell>
          <cell r="M2740">
            <v>523</v>
          </cell>
          <cell r="N2740">
            <v>0</v>
          </cell>
          <cell r="O2740">
            <v>114</v>
          </cell>
          <cell r="P2740" t="str">
            <v>Not Licensed</v>
          </cell>
          <cell r="Q2740">
            <v>0</v>
          </cell>
          <cell r="R2740">
            <v>0</v>
          </cell>
        </row>
        <row r="2741">
          <cell r="B2741" t="str">
            <v>433031</v>
          </cell>
          <cell r="C2741" t="str">
            <v>Bookkeeping, Accounting, and Auditing Clerks</v>
          </cell>
          <cell r="D2741">
            <v>0</v>
          </cell>
          <cell r="E2741" t="str">
            <v>Some college, no degree</v>
          </cell>
          <cell r="F2741" t="str">
            <v>Sub-BA</v>
          </cell>
          <cell r="G2741">
            <v>49065</v>
          </cell>
          <cell r="H2741">
            <v>4</v>
          </cell>
          <cell r="I2741">
            <v>21974</v>
          </cell>
          <cell r="J2741">
            <v>2247</v>
          </cell>
          <cell r="K2741">
            <v>2514</v>
          </cell>
          <cell r="L2741">
            <v>2728</v>
          </cell>
          <cell r="M2741">
            <v>2496</v>
          </cell>
          <cell r="N2741">
            <v>0</v>
          </cell>
          <cell r="O2741">
            <v>374</v>
          </cell>
          <cell r="P2741" t="str">
            <v>Not Licensed</v>
          </cell>
          <cell r="Q2741">
            <v>0</v>
          </cell>
          <cell r="R2741">
            <v>0</v>
          </cell>
        </row>
        <row r="2742">
          <cell r="B2742" t="str">
            <v>433041</v>
          </cell>
          <cell r="C2742" t="str">
            <v>Gaming Cage Workers</v>
          </cell>
          <cell r="D2742">
            <v>0</v>
          </cell>
          <cell r="E2742">
            <v>0</v>
          </cell>
          <cell r="F2742">
            <v>0</v>
          </cell>
          <cell r="G2742">
            <v>0</v>
          </cell>
          <cell r="H2742">
            <v>0</v>
          </cell>
          <cell r="I2742">
            <v>0</v>
          </cell>
          <cell r="J2742">
            <v>0</v>
          </cell>
          <cell r="K2742">
            <v>0</v>
          </cell>
          <cell r="L2742">
            <v>0</v>
          </cell>
          <cell r="M2742">
            <v>0</v>
          </cell>
          <cell r="N2742">
            <v>0</v>
          </cell>
          <cell r="O2742">
            <v>0</v>
          </cell>
          <cell r="P2742" t="str">
            <v>Not Licensed</v>
          </cell>
          <cell r="Q2742">
            <v>0</v>
          </cell>
          <cell r="R2742">
            <v>0</v>
          </cell>
        </row>
        <row r="2743">
          <cell r="B2743" t="str">
            <v>433051</v>
          </cell>
          <cell r="C2743" t="str">
            <v>Payroll and Timekeeping Clerks</v>
          </cell>
          <cell r="D2743">
            <v>0</v>
          </cell>
          <cell r="E2743" t="str">
            <v>High school diploma or equivalent</v>
          </cell>
          <cell r="F2743" t="str">
            <v>HS and Below</v>
          </cell>
          <cell r="G2743">
            <v>55073</v>
          </cell>
          <cell r="H2743">
            <v>3</v>
          </cell>
          <cell r="I2743">
            <v>1591</v>
          </cell>
          <cell r="J2743">
            <v>146</v>
          </cell>
          <cell r="K2743">
            <v>168</v>
          </cell>
          <cell r="L2743">
            <v>605</v>
          </cell>
          <cell r="M2743">
            <v>306</v>
          </cell>
          <cell r="N2743">
            <v>0</v>
          </cell>
          <cell r="O2743">
            <v>58</v>
          </cell>
          <cell r="P2743" t="str">
            <v>Not Licensed</v>
          </cell>
          <cell r="Q2743">
            <v>0</v>
          </cell>
          <cell r="R2743">
            <v>0</v>
          </cell>
        </row>
        <row r="2744">
          <cell r="B2744" t="str">
            <v>433061</v>
          </cell>
          <cell r="C2744" t="str">
            <v>Procurement Clerks</v>
          </cell>
          <cell r="D2744">
            <v>0</v>
          </cell>
          <cell r="E2744" t="str">
            <v>High school diploma or equivalent</v>
          </cell>
          <cell r="F2744" t="str">
            <v>HS and Below</v>
          </cell>
          <cell r="G2744">
            <v>46366</v>
          </cell>
          <cell r="H2744">
            <v>2</v>
          </cell>
          <cell r="I2744">
            <v>549</v>
          </cell>
          <cell r="J2744">
            <v>53</v>
          </cell>
          <cell r="K2744">
            <v>61</v>
          </cell>
          <cell r="L2744">
            <v>119</v>
          </cell>
          <cell r="M2744">
            <v>78</v>
          </cell>
          <cell r="N2744">
            <v>0</v>
          </cell>
          <cell r="O2744">
            <v>8</v>
          </cell>
          <cell r="P2744" t="str">
            <v>Not Licensed</v>
          </cell>
          <cell r="Q2744">
            <v>0</v>
          </cell>
          <cell r="R2744">
            <v>0</v>
          </cell>
        </row>
        <row r="2745">
          <cell r="B2745" t="str">
            <v>433071</v>
          </cell>
          <cell r="C2745" t="str">
            <v>Tellers</v>
          </cell>
          <cell r="D2745">
            <v>0</v>
          </cell>
          <cell r="E2745" t="str">
            <v>High school diploma or equivalent</v>
          </cell>
          <cell r="F2745" t="str">
            <v>HS and Below</v>
          </cell>
          <cell r="G2745">
            <v>0</v>
          </cell>
          <cell r="H2745">
            <v>0</v>
          </cell>
          <cell r="I2745">
            <v>670</v>
          </cell>
          <cell r="J2745">
            <v>72</v>
          </cell>
          <cell r="K2745">
            <v>77</v>
          </cell>
          <cell r="L2745">
            <v>592</v>
          </cell>
          <cell r="M2745">
            <v>247</v>
          </cell>
          <cell r="N2745">
            <v>0</v>
          </cell>
          <cell r="O2745">
            <v>52</v>
          </cell>
          <cell r="P2745" t="str">
            <v>Not Licensed</v>
          </cell>
          <cell r="Q2745">
            <v>0</v>
          </cell>
          <cell r="R2745">
            <v>0</v>
          </cell>
        </row>
        <row r="2746">
          <cell r="B2746" t="str">
            <v>434011</v>
          </cell>
          <cell r="C2746" t="str">
            <v>Brokerage Clerks</v>
          </cell>
          <cell r="D2746">
            <v>0</v>
          </cell>
          <cell r="E2746" t="str">
            <v>High school diploma or equivalent</v>
          </cell>
          <cell r="F2746" t="str">
            <v>HS and Below</v>
          </cell>
          <cell r="G2746">
            <v>55807</v>
          </cell>
          <cell r="H2746">
            <v>2</v>
          </cell>
          <cell r="I2746">
            <v>1323</v>
          </cell>
          <cell r="J2746">
            <v>125</v>
          </cell>
          <cell r="K2746">
            <v>129</v>
          </cell>
          <cell r="L2746">
            <v>26</v>
          </cell>
          <cell r="M2746">
            <v>93</v>
          </cell>
          <cell r="N2746">
            <v>0</v>
          </cell>
          <cell r="O2746">
            <v>2</v>
          </cell>
          <cell r="P2746" t="str">
            <v>Not Licensed</v>
          </cell>
          <cell r="Q2746">
            <v>0</v>
          </cell>
          <cell r="R2746">
            <v>0</v>
          </cell>
        </row>
        <row r="2747">
          <cell r="B2747" t="str">
            <v>434021</v>
          </cell>
          <cell r="C2747" t="str">
            <v>Correspondence Clerks</v>
          </cell>
          <cell r="D2747">
            <v>0</v>
          </cell>
          <cell r="E2747" t="str">
            <v>High school diploma or equivalent</v>
          </cell>
          <cell r="F2747" t="str">
            <v>HS and Below</v>
          </cell>
          <cell r="G2747">
            <v>44125</v>
          </cell>
          <cell r="H2747">
            <v>2</v>
          </cell>
          <cell r="I2747">
            <v>178</v>
          </cell>
          <cell r="J2747">
            <v>19</v>
          </cell>
          <cell r="K2747">
            <v>20</v>
          </cell>
          <cell r="L2747">
            <v>0</v>
          </cell>
          <cell r="M2747">
            <v>20</v>
          </cell>
          <cell r="N2747">
            <v>0</v>
          </cell>
          <cell r="O2747">
            <v>1</v>
          </cell>
          <cell r="P2747" t="str">
            <v>Not Licensed</v>
          </cell>
          <cell r="Q2747">
            <v>0</v>
          </cell>
          <cell r="R2747">
            <v>0</v>
          </cell>
        </row>
        <row r="2748">
          <cell r="B2748" t="str">
            <v>434031</v>
          </cell>
          <cell r="C2748" t="str">
            <v>Court, Municipal, and License Clerks</v>
          </cell>
          <cell r="D2748">
            <v>0</v>
          </cell>
          <cell r="E2748" t="str">
            <v>High school diploma or equivalent</v>
          </cell>
          <cell r="F2748" t="str">
            <v>HS and Below</v>
          </cell>
          <cell r="G2748">
            <v>0</v>
          </cell>
          <cell r="H2748">
            <v>0</v>
          </cell>
          <cell r="I2748">
            <v>519</v>
          </cell>
          <cell r="J2748">
            <v>45</v>
          </cell>
          <cell r="K2748">
            <v>48</v>
          </cell>
          <cell r="L2748">
            <v>57</v>
          </cell>
          <cell r="M2748">
            <v>50</v>
          </cell>
          <cell r="N2748">
            <v>0</v>
          </cell>
          <cell r="O2748">
            <v>4</v>
          </cell>
          <cell r="P2748" t="str">
            <v>Not Licensed</v>
          </cell>
          <cell r="Q2748">
            <v>0</v>
          </cell>
          <cell r="R2748">
            <v>0</v>
          </cell>
        </row>
        <row r="2749">
          <cell r="B2749" t="str">
            <v>434041</v>
          </cell>
          <cell r="C2749" t="str">
            <v>Credit Authorizers, Checkers, and Clerks</v>
          </cell>
          <cell r="D2749">
            <v>0</v>
          </cell>
          <cell r="E2749" t="str">
            <v>High school diploma or equivalent</v>
          </cell>
          <cell r="F2749" t="str">
            <v>HS and Below</v>
          </cell>
          <cell r="G2749">
            <v>45751</v>
          </cell>
          <cell r="H2749">
            <v>2</v>
          </cell>
          <cell r="I2749">
            <v>109</v>
          </cell>
          <cell r="J2749">
            <v>10</v>
          </cell>
          <cell r="K2749">
            <v>11</v>
          </cell>
          <cell r="L2749">
            <v>37</v>
          </cell>
          <cell r="M2749">
            <v>19</v>
          </cell>
          <cell r="N2749">
            <v>0</v>
          </cell>
          <cell r="O2749">
            <v>2</v>
          </cell>
          <cell r="P2749" t="str">
            <v>Not Licensed</v>
          </cell>
          <cell r="Q2749">
            <v>0</v>
          </cell>
          <cell r="R2749">
            <v>0</v>
          </cell>
        </row>
        <row r="2750">
          <cell r="B2750" t="str">
            <v>434051</v>
          </cell>
          <cell r="C2750" t="str">
            <v>Customer Service Representatives</v>
          </cell>
          <cell r="D2750">
            <v>0</v>
          </cell>
          <cell r="E2750" t="str">
            <v>High school diploma or equivalent</v>
          </cell>
          <cell r="F2750" t="str">
            <v>HS and Below</v>
          </cell>
          <cell r="G2750">
            <v>43430</v>
          </cell>
          <cell r="H2750">
            <v>4</v>
          </cell>
          <cell r="I2750">
            <v>28712</v>
          </cell>
          <cell r="J2750">
            <v>3637</v>
          </cell>
          <cell r="K2750">
            <v>3847</v>
          </cell>
          <cell r="L2750">
            <v>7916</v>
          </cell>
          <cell r="M2750">
            <v>5133</v>
          </cell>
          <cell r="N2750">
            <v>0</v>
          </cell>
          <cell r="O2750" t="str">
            <v>1,200</v>
          </cell>
          <cell r="P2750" t="str">
            <v>Not Licensed</v>
          </cell>
          <cell r="Q2750">
            <v>0</v>
          </cell>
          <cell r="R2750">
            <v>0</v>
          </cell>
        </row>
        <row r="2751">
          <cell r="B2751" t="str">
            <v>434061</v>
          </cell>
          <cell r="C2751" t="str">
            <v>Eligibility Interviewers, Government Programs</v>
          </cell>
          <cell r="D2751">
            <v>0</v>
          </cell>
          <cell r="E2751" t="str">
            <v>High school diploma or equivalent</v>
          </cell>
          <cell r="F2751" t="str">
            <v>HS and Below</v>
          </cell>
          <cell r="G2751">
            <v>53978</v>
          </cell>
          <cell r="H2751">
            <v>3</v>
          </cell>
          <cell r="I2751">
            <v>808</v>
          </cell>
          <cell r="J2751">
            <v>78</v>
          </cell>
          <cell r="K2751">
            <v>70</v>
          </cell>
          <cell r="L2751">
            <v>116</v>
          </cell>
          <cell r="M2751">
            <v>88</v>
          </cell>
          <cell r="N2751">
            <v>0</v>
          </cell>
          <cell r="O2751">
            <v>10</v>
          </cell>
          <cell r="P2751" t="str">
            <v>Not Licensed</v>
          </cell>
          <cell r="Q2751">
            <v>0</v>
          </cell>
          <cell r="R2751">
            <v>0</v>
          </cell>
        </row>
        <row r="2752">
          <cell r="B2752" t="str">
            <v>434071</v>
          </cell>
          <cell r="C2752" t="str">
            <v>File Clerks</v>
          </cell>
          <cell r="D2752">
            <v>0</v>
          </cell>
          <cell r="E2752" t="str">
            <v>High school diploma or equivalent</v>
          </cell>
          <cell r="F2752" t="str">
            <v>HS and Below</v>
          </cell>
          <cell r="G2752">
            <v>37554</v>
          </cell>
          <cell r="H2752">
            <v>2</v>
          </cell>
          <cell r="I2752">
            <v>899</v>
          </cell>
          <cell r="J2752">
            <v>92</v>
          </cell>
          <cell r="K2752">
            <v>106</v>
          </cell>
          <cell r="L2752">
            <v>98</v>
          </cell>
          <cell r="M2752">
            <v>99</v>
          </cell>
          <cell r="N2752">
            <v>0</v>
          </cell>
          <cell r="O2752">
            <v>12</v>
          </cell>
          <cell r="P2752" t="str">
            <v>Not Licensed</v>
          </cell>
          <cell r="Q2752">
            <v>0</v>
          </cell>
          <cell r="R2752">
            <v>0</v>
          </cell>
        </row>
        <row r="2753">
          <cell r="B2753" t="str">
            <v>434081</v>
          </cell>
          <cell r="C2753" t="str">
            <v>Hotel, Motel, and Resort Desk Clerks</v>
          </cell>
          <cell r="D2753">
            <v>0</v>
          </cell>
          <cell r="E2753" t="str">
            <v>High school diploma or equivalent</v>
          </cell>
          <cell r="F2753" t="str">
            <v>HS and Below</v>
          </cell>
          <cell r="G2753">
            <v>29094</v>
          </cell>
          <cell r="H2753">
            <v>1</v>
          </cell>
          <cell r="I2753">
            <v>1206</v>
          </cell>
          <cell r="J2753">
            <v>195</v>
          </cell>
          <cell r="K2753">
            <v>188</v>
          </cell>
          <cell r="L2753">
            <v>1416</v>
          </cell>
          <cell r="M2753">
            <v>600</v>
          </cell>
          <cell r="N2753">
            <v>0</v>
          </cell>
          <cell r="O2753">
            <v>63</v>
          </cell>
          <cell r="P2753" t="str">
            <v>Not Licensed</v>
          </cell>
          <cell r="Q2753">
            <v>0</v>
          </cell>
          <cell r="R2753">
            <v>0</v>
          </cell>
        </row>
        <row r="2754">
          <cell r="B2754" t="str">
            <v>434111</v>
          </cell>
          <cell r="C2754" t="str">
            <v>Interviewers, Except Eligibility and Loan</v>
          </cell>
          <cell r="D2754">
            <v>0</v>
          </cell>
          <cell r="E2754" t="str">
            <v>High school diploma or equivalent</v>
          </cell>
          <cell r="F2754" t="str">
            <v>HS and Below</v>
          </cell>
          <cell r="G2754">
            <v>42082</v>
          </cell>
          <cell r="H2754">
            <v>3</v>
          </cell>
          <cell r="I2754">
            <v>1592</v>
          </cell>
          <cell r="J2754">
            <v>194</v>
          </cell>
          <cell r="K2754">
            <v>198</v>
          </cell>
          <cell r="L2754">
            <v>190</v>
          </cell>
          <cell r="M2754">
            <v>194</v>
          </cell>
          <cell r="N2754">
            <v>0</v>
          </cell>
          <cell r="O2754">
            <v>19</v>
          </cell>
          <cell r="P2754" t="str">
            <v>Not Licensed</v>
          </cell>
          <cell r="Q2754">
            <v>0</v>
          </cell>
          <cell r="R2754">
            <v>0</v>
          </cell>
        </row>
        <row r="2755">
          <cell r="B2755" t="str">
            <v>434121</v>
          </cell>
          <cell r="C2755" t="str">
            <v>Library Assistants, Clerical</v>
          </cell>
          <cell r="D2755">
            <v>0</v>
          </cell>
          <cell r="E2755" t="str">
            <v>High school diploma or equivalent</v>
          </cell>
          <cell r="F2755" t="str">
            <v>HS and Below</v>
          </cell>
          <cell r="G2755">
            <v>31707</v>
          </cell>
          <cell r="H2755">
            <v>2</v>
          </cell>
          <cell r="I2755">
            <v>959</v>
          </cell>
          <cell r="J2755">
            <v>131</v>
          </cell>
          <cell r="K2755">
            <v>140</v>
          </cell>
          <cell r="L2755">
            <v>100</v>
          </cell>
          <cell r="M2755">
            <v>124</v>
          </cell>
          <cell r="N2755">
            <v>0</v>
          </cell>
          <cell r="O2755">
            <v>7</v>
          </cell>
          <cell r="P2755" t="str">
            <v>Not Licensed</v>
          </cell>
          <cell r="Q2755">
            <v>0</v>
          </cell>
          <cell r="R2755">
            <v>0</v>
          </cell>
        </row>
        <row r="2756">
          <cell r="B2756" t="str">
            <v>434131</v>
          </cell>
          <cell r="C2756" t="str">
            <v>Loan Interviewers and Clerks</v>
          </cell>
          <cell r="D2756">
            <v>0</v>
          </cell>
          <cell r="E2756" t="str">
            <v>High school diploma or equivalent</v>
          </cell>
          <cell r="F2756" t="str">
            <v>HS and Below</v>
          </cell>
          <cell r="G2756">
            <v>44657</v>
          </cell>
          <cell r="H2756">
            <v>3</v>
          </cell>
          <cell r="I2756">
            <v>2741</v>
          </cell>
          <cell r="J2756">
            <v>288</v>
          </cell>
          <cell r="K2756">
            <v>280</v>
          </cell>
          <cell r="L2756">
            <v>203</v>
          </cell>
          <cell r="M2756">
            <v>257</v>
          </cell>
          <cell r="N2756">
            <v>0</v>
          </cell>
          <cell r="O2756">
            <v>47</v>
          </cell>
          <cell r="P2756" t="str">
            <v>Not Licensed</v>
          </cell>
          <cell r="Q2756">
            <v>0</v>
          </cell>
          <cell r="R2756">
            <v>0</v>
          </cell>
        </row>
        <row r="2757">
          <cell r="B2757" t="str">
            <v>434141</v>
          </cell>
          <cell r="C2757" t="str">
            <v>New Accounts Clerks</v>
          </cell>
          <cell r="D2757">
            <v>0</v>
          </cell>
          <cell r="E2757" t="str">
            <v>High school diploma or equivalent</v>
          </cell>
          <cell r="F2757" t="str">
            <v>HS and Below</v>
          </cell>
          <cell r="G2757">
            <v>0</v>
          </cell>
          <cell r="H2757">
            <v>0</v>
          </cell>
          <cell r="I2757">
            <v>358</v>
          </cell>
          <cell r="J2757">
            <v>33</v>
          </cell>
          <cell r="K2757">
            <v>37</v>
          </cell>
          <cell r="L2757">
            <v>0</v>
          </cell>
          <cell r="M2757">
            <v>35</v>
          </cell>
          <cell r="N2757">
            <v>0</v>
          </cell>
          <cell r="O2757">
            <v>31</v>
          </cell>
          <cell r="P2757" t="str">
            <v>Not Licensed</v>
          </cell>
          <cell r="Q2757">
            <v>0</v>
          </cell>
          <cell r="R2757">
            <v>0</v>
          </cell>
        </row>
        <row r="2758">
          <cell r="B2758" t="str">
            <v>434151</v>
          </cell>
          <cell r="C2758" t="str">
            <v>Order Clerks</v>
          </cell>
          <cell r="D2758">
            <v>0</v>
          </cell>
          <cell r="E2758" t="str">
            <v>High school diploma or equivalent</v>
          </cell>
          <cell r="F2758" t="str">
            <v>HS and Below</v>
          </cell>
          <cell r="G2758">
            <v>0</v>
          </cell>
          <cell r="H2758">
            <v>0</v>
          </cell>
          <cell r="I2758">
            <v>1285</v>
          </cell>
          <cell r="J2758">
            <v>124</v>
          </cell>
          <cell r="K2758">
            <v>150</v>
          </cell>
          <cell r="L2758">
            <v>59</v>
          </cell>
          <cell r="M2758">
            <v>111</v>
          </cell>
          <cell r="N2758">
            <v>0</v>
          </cell>
          <cell r="O2758">
            <v>13</v>
          </cell>
          <cell r="P2758" t="str">
            <v>Not Licensed</v>
          </cell>
          <cell r="Q2758">
            <v>0</v>
          </cell>
          <cell r="R2758">
            <v>0</v>
          </cell>
        </row>
        <row r="2759">
          <cell r="B2759" t="str">
            <v>434161</v>
          </cell>
          <cell r="C2759" t="str">
            <v>Human Resources Assistants, Except Payroll and Timekeeping</v>
          </cell>
          <cell r="D2759">
            <v>0</v>
          </cell>
          <cell r="E2759" t="str">
            <v>Associate's degree</v>
          </cell>
          <cell r="F2759" t="str">
            <v>Sub-BA</v>
          </cell>
          <cell r="G2759">
            <v>49014</v>
          </cell>
          <cell r="H2759">
            <v>3</v>
          </cell>
          <cell r="I2759">
            <v>1305</v>
          </cell>
          <cell r="J2759">
            <v>133</v>
          </cell>
          <cell r="K2759">
            <v>144</v>
          </cell>
          <cell r="L2759">
            <v>376</v>
          </cell>
          <cell r="M2759">
            <v>218</v>
          </cell>
          <cell r="N2759">
            <v>0</v>
          </cell>
          <cell r="O2759">
            <v>55</v>
          </cell>
          <cell r="P2759" t="str">
            <v>Not Licensed</v>
          </cell>
          <cell r="Q2759">
            <v>0</v>
          </cell>
          <cell r="R2759">
            <v>0</v>
          </cell>
        </row>
        <row r="2760">
          <cell r="B2760" t="str">
            <v>434171</v>
          </cell>
          <cell r="C2760" t="str">
            <v>Receptionists and Information Clerks</v>
          </cell>
          <cell r="D2760">
            <v>0</v>
          </cell>
          <cell r="E2760" t="str">
            <v>High school diploma or equivalent</v>
          </cell>
          <cell r="F2760" t="str">
            <v>HS and Below</v>
          </cell>
          <cell r="G2760">
            <v>32063</v>
          </cell>
          <cell r="H2760">
            <v>2</v>
          </cell>
          <cell r="I2760">
            <v>9522</v>
          </cell>
          <cell r="J2760">
            <v>1184</v>
          </cell>
          <cell r="K2760">
            <v>1300</v>
          </cell>
          <cell r="L2760">
            <v>1426</v>
          </cell>
          <cell r="M2760">
            <v>1303</v>
          </cell>
          <cell r="N2760">
            <v>0</v>
          </cell>
          <cell r="O2760">
            <v>216</v>
          </cell>
          <cell r="P2760" t="str">
            <v>Not Licensed</v>
          </cell>
          <cell r="Q2760">
            <v>0</v>
          </cell>
          <cell r="R2760">
            <v>0</v>
          </cell>
        </row>
        <row r="2761">
          <cell r="B2761" t="str">
            <v>434181</v>
          </cell>
          <cell r="C2761" t="str">
            <v>Reservation and Transportation Ticket Agents and Travel Clerks</v>
          </cell>
          <cell r="D2761">
            <v>0</v>
          </cell>
          <cell r="E2761" t="str">
            <v>High school diploma or equivalent</v>
          </cell>
          <cell r="F2761" t="str">
            <v>HS and Below</v>
          </cell>
          <cell r="G2761">
            <v>47919</v>
          </cell>
          <cell r="H2761">
            <v>3</v>
          </cell>
          <cell r="I2761">
            <v>2573</v>
          </cell>
          <cell r="J2761">
            <v>261</v>
          </cell>
          <cell r="K2761">
            <v>296</v>
          </cell>
          <cell r="L2761">
            <v>111</v>
          </cell>
          <cell r="M2761">
            <v>223</v>
          </cell>
          <cell r="N2761">
            <v>0</v>
          </cell>
          <cell r="O2761">
            <v>29</v>
          </cell>
          <cell r="P2761" t="str">
            <v>Not Licensed</v>
          </cell>
          <cell r="Q2761">
            <v>0</v>
          </cell>
          <cell r="R2761">
            <v>0</v>
          </cell>
        </row>
        <row r="2762">
          <cell r="B2762" t="str">
            <v>435011</v>
          </cell>
          <cell r="C2762" t="str">
            <v>Cargo and Freight Agents</v>
          </cell>
          <cell r="D2762">
            <v>0</v>
          </cell>
          <cell r="E2762" t="str">
            <v>High school diploma or equivalent</v>
          </cell>
          <cell r="F2762" t="str">
            <v>HS and Below</v>
          </cell>
          <cell r="G2762">
            <v>46159</v>
          </cell>
          <cell r="H2762">
            <v>3</v>
          </cell>
          <cell r="I2762">
            <v>844</v>
          </cell>
          <cell r="J2762">
            <v>67</v>
          </cell>
          <cell r="K2762">
            <v>80</v>
          </cell>
          <cell r="L2762">
            <v>126</v>
          </cell>
          <cell r="M2762">
            <v>91</v>
          </cell>
          <cell r="N2762">
            <v>0</v>
          </cell>
          <cell r="O2762">
            <v>21</v>
          </cell>
          <cell r="P2762" t="str">
            <v>Not Licensed</v>
          </cell>
          <cell r="Q2762">
            <v>0</v>
          </cell>
          <cell r="R2762">
            <v>0</v>
          </cell>
        </row>
        <row r="2763">
          <cell r="B2763" t="str">
            <v>435021</v>
          </cell>
          <cell r="C2763" t="str">
            <v>Couriers and Messengers</v>
          </cell>
          <cell r="D2763">
            <v>0</v>
          </cell>
          <cell r="E2763" t="str">
            <v>High school diploma or equivalent</v>
          </cell>
          <cell r="F2763" t="str">
            <v>HS and Below</v>
          </cell>
          <cell r="G2763">
            <v>31000</v>
          </cell>
          <cell r="H2763">
            <v>2</v>
          </cell>
          <cell r="I2763">
            <v>1617</v>
          </cell>
          <cell r="J2763">
            <v>154</v>
          </cell>
          <cell r="K2763">
            <v>168</v>
          </cell>
          <cell r="L2763">
            <v>134</v>
          </cell>
          <cell r="M2763">
            <v>152</v>
          </cell>
          <cell r="N2763">
            <v>0</v>
          </cell>
          <cell r="O2763">
            <v>17</v>
          </cell>
          <cell r="P2763" t="str">
            <v>Not Licensed</v>
          </cell>
          <cell r="Q2763">
            <v>0</v>
          </cell>
          <cell r="R2763">
            <v>0</v>
          </cell>
        </row>
        <row r="2764">
          <cell r="B2764" t="str">
            <v>435031</v>
          </cell>
          <cell r="C2764" t="str">
            <v>Police, Fire, and Ambulance Dispatchers</v>
          </cell>
          <cell r="D2764">
            <v>0</v>
          </cell>
          <cell r="E2764" t="str">
            <v>High school diploma or equivalent</v>
          </cell>
          <cell r="F2764" t="str">
            <v>HS and Below</v>
          </cell>
          <cell r="G2764">
            <v>52331</v>
          </cell>
          <cell r="H2764">
            <v>3</v>
          </cell>
          <cell r="I2764">
            <v>895</v>
          </cell>
          <cell r="J2764">
            <v>87</v>
          </cell>
          <cell r="K2764">
            <v>85</v>
          </cell>
          <cell r="L2764">
            <v>137</v>
          </cell>
          <cell r="M2764">
            <v>103</v>
          </cell>
          <cell r="N2764">
            <v>0</v>
          </cell>
          <cell r="O2764">
            <v>14</v>
          </cell>
          <cell r="P2764" t="str">
            <v>Not Licensed</v>
          </cell>
          <cell r="Q2764">
            <v>0</v>
          </cell>
          <cell r="R2764">
            <v>0</v>
          </cell>
        </row>
        <row r="2765">
          <cell r="B2765" t="str">
            <v>435032</v>
          </cell>
          <cell r="C2765" t="str">
            <v>Dispatchers, Except Police, Fire, and Ambulance</v>
          </cell>
          <cell r="D2765">
            <v>0</v>
          </cell>
          <cell r="E2765" t="str">
            <v>High school diploma or equivalent</v>
          </cell>
          <cell r="F2765" t="str">
            <v>HS and Below</v>
          </cell>
          <cell r="G2765">
            <v>40579</v>
          </cell>
          <cell r="H2765">
            <v>3</v>
          </cell>
          <cell r="I2765">
            <v>1529</v>
          </cell>
          <cell r="J2765">
            <v>132</v>
          </cell>
          <cell r="K2765">
            <v>149</v>
          </cell>
          <cell r="L2765">
            <v>151</v>
          </cell>
          <cell r="M2765">
            <v>144</v>
          </cell>
          <cell r="N2765">
            <v>0</v>
          </cell>
          <cell r="O2765">
            <v>68</v>
          </cell>
          <cell r="P2765" t="str">
            <v>Not Licensed</v>
          </cell>
          <cell r="Q2765">
            <v>0</v>
          </cell>
          <cell r="R2765">
            <v>0</v>
          </cell>
        </row>
        <row r="2766">
          <cell r="B2766" t="str">
            <v>435041</v>
          </cell>
          <cell r="C2766" t="str">
            <v>Meter Readers, Utilities</v>
          </cell>
          <cell r="D2766">
            <v>0</v>
          </cell>
          <cell r="E2766" t="str">
            <v>High school diploma or equivalent</v>
          </cell>
          <cell r="F2766" t="str">
            <v>HS and Below</v>
          </cell>
          <cell r="G2766">
            <v>56584</v>
          </cell>
          <cell r="H2766">
            <v>0</v>
          </cell>
          <cell r="I2766">
            <v>0</v>
          </cell>
          <cell r="J2766">
            <v>0</v>
          </cell>
          <cell r="K2766">
            <v>0</v>
          </cell>
          <cell r="L2766">
            <v>0</v>
          </cell>
          <cell r="M2766">
            <v>0</v>
          </cell>
          <cell r="N2766">
            <v>0</v>
          </cell>
          <cell r="O2766">
            <v>45</v>
          </cell>
          <cell r="P2766" t="str">
            <v>Not Licensed</v>
          </cell>
          <cell r="Q2766">
            <v>0</v>
          </cell>
          <cell r="R2766">
            <v>0</v>
          </cell>
        </row>
        <row r="2767">
          <cell r="B2767" t="str">
            <v>435051</v>
          </cell>
          <cell r="C2767" t="str">
            <v>Postal Service Clerks</v>
          </cell>
          <cell r="D2767">
            <v>0</v>
          </cell>
          <cell r="E2767" t="str">
            <v>High school diploma or equivalent</v>
          </cell>
          <cell r="F2767" t="str">
            <v>HS and Below</v>
          </cell>
          <cell r="G2767">
            <v>60094</v>
          </cell>
          <cell r="H2767">
            <v>2</v>
          </cell>
          <cell r="I2767">
            <v>886</v>
          </cell>
          <cell r="J2767">
            <v>60</v>
          </cell>
          <cell r="K2767">
            <v>59</v>
          </cell>
          <cell r="L2767">
            <v>41</v>
          </cell>
          <cell r="M2767">
            <v>53</v>
          </cell>
          <cell r="N2767">
            <v>0</v>
          </cell>
          <cell r="O2767">
            <v>6</v>
          </cell>
          <cell r="P2767" t="str">
            <v>Not Licensed</v>
          </cell>
          <cell r="Q2767">
            <v>0</v>
          </cell>
          <cell r="R2767">
            <v>0</v>
          </cell>
        </row>
        <row r="2768">
          <cell r="B2768" t="str">
            <v>435052</v>
          </cell>
          <cell r="C2768" t="str">
            <v>Postal Service Mail Carriers</v>
          </cell>
          <cell r="D2768">
            <v>0</v>
          </cell>
          <cell r="E2768" t="str">
            <v>High school diploma or equivalent</v>
          </cell>
          <cell r="F2768" t="str">
            <v>HS and Below</v>
          </cell>
          <cell r="G2768">
            <v>62487</v>
          </cell>
          <cell r="H2768">
            <v>3</v>
          </cell>
          <cell r="I2768">
            <v>3311</v>
          </cell>
          <cell r="J2768">
            <v>185</v>
          </cell>
          <cell r="K2768">
            <v>188</v>
          </cell>
          <cell r="L2768">
            <v>0</v>
          </cell>
          <cell r="M2768">
            <v>187</v>
          </cell>
          <cell r="N2768">
            <v>0</v>
          </cell>
          <cell r="O2768">
            <v>23</v>
          </cell>
          <cell r="P2768" t="str">
            <v>Not Licensed</v>
          </cell>
          <cell r="Q2768">
            <v>0</v>
          </cell>
          <cell r="R2768">
            <v>0</v>
          </cell>
        </row>
        <row r="2769">
          <cell r="B2769" t="str">
            <v>435053</v>
          </cell>
          <cell r="C2769" t="str">
            <v>Postal Service Mail Sorters, Processors, and Processing Machine Operators</v>
          </cell>
          <cell r="D2769">
            <v>0</v>
          </cell>
          <cell r="E2769" t="str">
            <v>High school diploma or equivalent</v>
          </cell>
          <cell r="F2769" t="str">
            <v>HS and Below</v>
          </cell>
          <cell r="G2769">
            <v>58773</v>
          </cell>
          <cell r="H2769">
            <v>3</v>
          </cell>
          <cell r="I2769">
            <v>1463</v>
          </cell>
          <cell r="J2769">
            <v>80</v>
          </cell>
          <cell r="K2769">
            <v>84</v>
          </cell>
          <cell r="L2769">
            <v>0</v>
          </cell>
          <cell r="M2769">
            <v>82</v>
          </cell>
          <cell r="N2769">
            <v>0</v>
          </cell>
          <cell r="O2769">
            <v>8</v>
          </cell>
          <cell r="P2769" t="str">
            <v>Not Licensed</v>
          </cell>
          <cell r="Q2769">
            <v>0</v>
          </cell>
          <cell r="R2769">
            <v>0</v>
          </cell>
        </row>
        <row r="2770">
          <cell r="B2770" t="str">
            <v>435061</v>
          </cell>
          <cell r="C2770" t="str">
            <v>Production, Planning, and Expediting Clerks</v>
          </cell>
          <cell r="D2770">
            <v>0</v>
          </cell>
          <cell r="E2770" t="str">
            <v>High school diploma or equivalent</v>
          </cell>
          <cell r="F2770" t="str">
            <v>HS and Below</v>
          </cell>
          <cell r="G2770">
            <v>55028</v>
          </cell>
          <cell r="H2770">
            <v>4</v>
          </cell>
          <cell r="I2770">
            <v>2600</v>
          </cell>
          <cell r="J2770">
            <v>272</v>
          </cell>
          <cell r="K2770">
            <v>286</v>
          </cell>
          <cell r="L2770">
            <v>727</v>
          </cell>
          <cell r="M2770">
            <v>428</v>
          </cell>
          <cell r="N2770">
            <v>0</v>
          </cell>
          <cell r="O2770">
            <v>84</v>
          </cell>
          <cell r="P2770" t="str">
            <v>Not Licensed</v>
          </cell>
          <cell r="Q2770">
            <v>0</v>
          </cell>
          <cell r="R2770">
            <v>0</v>
          </cell>
        </row>
        <row r="2771">
          <cell r="B2771" t="str">
            <v>435071</v>
          </cell>
          <cell r="C2771" t="str">
            <v>Shipping, Receiving, and Traffic Clerks</v>
          </cell>
          <cell r="D2771">
            <v>0</v>
          </cell>
          <cell r="E2771" t="str">
            <v>High school diploma or equivalent</v>
          </cell>
          <cell r="F2771" t="str">
            <v>HS and Below</v>
          </cell>
          <cell r="G2771">
            <v>38100</v>
          </cell>
          <cell r="H2771">
            <v>3</v>
          </cell>
          <cell r="I2771">
            <v>4437</v>
          </cell>
          <cell r="J2771">
            <v>423</v>
          </cell>
          <cell r="K2771">
            <v>451</v>
          </cell>
          <cell r="L2771">
            <v>361</v>
          </cell>
          <cell r="M2771">
            <v>412</v>
          </cell>
          <cell r="N2771">
            <v>0</v>
          </cell>
          <cell r="O2771">
            <v>176</v>
          </cell>
          <cell r="P2771" t="str">
            <v>Not Licensed</v>
          </cell>
          <cell r="Q2771">
            <v>0</v>
          </cell>
          <cell r="R2771">
            <v>0</v>
          </cell>
        </row>
        <row r="2772">
          <cell r="B2772" t="str">
            <v>435081</v>
          </cell>
          <cell r="C2772" t="str">
            <v>Stock Clerks and Order Fillers</v>
          </cell>
          <cell r="D2772">
            <v>0</v>
          </cell>
          <cell r="E2772" t="str">
            <v>No formal educational credential</v>
          </cell>
          <cell r="F2772" t="str">
            <v>HS and Below</v>
          </cell>
          <cell r="G2772">
            <v>27600</v>
          </cell>
          <cell r="H2772">
            <v>1</v>
          </cell>
          <cell r="I2772">
            <v>17627</v>
          </cell>
          <cell r="J2772">
            <v>2392</v>
          </cell>
          <cell r="K2772">
            <v>2343</v>
          </cell>
          <cell r="L2772">
            <v>1524</v>
          </cell>
          <cell r="M2772">
            <v>2086</v>
          </cell>
          <cell r="N2772">
            <v>0</v>
          </cell>
          <cell r="O2772">
            <v>210</v>
          </cell>
          <cell r="P2772" t="str">
            <v>Not Licensed</v>
          </cell>
          <cell r="Q2772">
            <v>0</v>
          </cell>
          <cell r="R2772">
            <v>0</v>
          </cell>
        </row>
        <row r="2773">
          <cell r="B2773" t="str">
            <v>435111</v>
          </cell>
          <cell r="C2773" t="str">
            <v>Weighers, Measurers, Checkers, and Samplers, Recordkeeping</v>
          </cell>
          <cell r="D2773">
            <v>0</v>
          </cell>
          <cell r="E2773" t="str">
            <v>High school diploma or equivalent</v>
          </cell>
          <cell r="F2773" t="str">
            <v>HS and Below</v>
          </cell>
          <cell r="G2773">
            <v>45387</v>
          </cell>
          <cell r="H2773">
            <v>2</v>
          </cell>
          <cell r="I2773">
            <v>237</v>
          </cell>
          <cell r="J2773">
            <v>26</v>
          </cell>
          <cell r="K2773">
            <v>26</v>
          </cell>
          <cell r="L2773">
            <v>171</v>
          </cell>
          <cell r="M2773">
            <v>74</v>
          </cell>
          <cell r="N2773">
            <v>0</v>
          </cell>
          <cell r="O2773">
            <v>2</v>
          </cell>
          <cell r="P2773" t="str">
            <v>Not Licensed</v>
          </cell>
          <cell r="Q2773">
            <v>0</v>
          </cell>
          <cell r="R2773">
            <v>0</v>
          </cell>
        </row>
        <row r="2774">
          <cell r="B2774" t="str">
            <v>436011</v>
          </cell>
          <cell r="C2774" t="str">
            <v>Executive Secretaries and Executive Administrative Assistants</v>
          </cell>
          <cell r="D2774">
            <v>0</v>
          </cell>
          <cell r="E2774" t="str">
            <v>High school diploma or equivalent</v>
          </cell>
          <cell r="F2774" t="str">
            <v>HS and Below</v>
          </cell>
          <cell r="G2774">
            <v>65134</v>
          </cell>
          <cell r="H2774">
            <v>4</v>
          </cell>
          <cell r="I2774">
            <v>9329</v>
          </cell>
          <cell r="J2774">
            <v>744</v>
          </cell>
          <cell r="K2774">
            <v>887</v>
          </cell>
          <cell r="L2774">
            <v>1950</v>
          </cell>
          <cell r="M2774">
            <v>1194</v>
          </cell>
          <cell r="N2774">
            <v>0</v>
          </cell>
          <cell r="O2774">
            <v>622</v>
          </cell>
          <cell r="P2774" t="str">
            <v>Not Licensed</v>
          </cell>
          <cell r="Q2774">
            <v>0</v>
          </cell>
          <cell r="R2774">
            <v>0</v>
          </cell>
        </row>
        <row r="2775">
          <cell r="B2775" t="str">
            <v>436012</v>
          </cell>
          <cell r="C2775" t="str">
            <v>Legal Secretaries</v>
          </cell>
          <cell r="D2775">
            <v>0</v>
          </cell>
          <cell r="E2775" t="str">
            <v>High school diploma or equivalent</v>
          </cell>
          <cell r="F2775" t="str">
            <v>HS and Below</v>
          </cell>
          <cell r="G2775">
            <v>0</v>
          </cell>
          <cell r="H2775">
            <v>0</v>
          </cell>
          <cell r="I2775">
            <v>2186</v>
          </cell>
          <cell r="J2775">
            <v>157</v>
          </cell>
          <cell r="K2775">
            <v>232</v>
          </cell>
          <cell r="L2775">
            <v>253</v>
          </cell>
          <cell r="M2775">
            <v>214</v>
          </cell>
          <cell r="N2775">
            <v>0</v>
          </cell>
          <cell r="O2775">
            <v>58</v>
          </cell>
          <cell r="P2775" t="str">
            <v>Not Licensed</v>
          </cell>
          <cell r="Q2775">
            <v>0</v>
          </cell>
          <cell r="R2775">
            <v>0</v>
          </cell>
        </row>
        <row r="2776">
          <cell r="B2776" t="str">
            <v>436013</v>
          </cell>
          <cell r="C2776" t="str">
            <v>Medical Secretaries</v>
          </cell>
          <cell r="D2776">
            <v>0</v>
          </cell>
          <cell r="E2776" t="str">
            <v>High school diploma or equivalent</v>
          </cell>
          <cell r="F2776" t="str">
            <v>HS and Below</v>
          </cell>
          <cell r="G2776">
            <v>44571</v>
          </cell>
          <cell r="H2776">
            <v>4</v>
          </cell>
          <cell r="I2776">
            <v>13169</v>
          </cell>
          <cell r="J2776">
            <v>1659</v>
          </cell>
          <cell r="K2776">
            <v>1622</v>
          </cell>
          <cell r="L2776">
            <v>1643</v>
          </cell>
          <cell r="M2776">
            <v>1641</v>
          </cell>
          <cell r="N2776">
            <v>0</v>
          </cell>
          <cell r="O2776">
            <v>210</v>
          </cell>
          <cell r="P2776" t="str">
            <v>Not Licensed</v>
          </cell>
          <cell r="Q2776">
            <v>0</v>
          </cell>
          <cell r="R2776">
            <v>0</v>
          </cell>
        </row>
        <row r="2777">
          <cell r="B2777" t="str">
            <v>436014</v>
          </cell>
          <cell r="C2777" t="str">
            <v>Secretaries and Administrative Assistants, Except Legal, Medical, and Executive</v>
          </cell>
          <cell r="D2777">
            <v>0</v>
          </cell>
          <cell r="E2777" t="str">
            <v>High school diploma or equivalent</v>
          </cell>
          <cell r="F2777" t="str">
            <v>HS and Below</v>
          </cell>
          <cell r="G2777">
            <v>48981</v>
          </cell>
          <cell r="H2777">
            <v>3</v>
          </cell>
          <cell r="I2777">
            <v>22660</v>
          </cell>
          <cell r="J2777">
            <v>2076</v>
          </cell>
          <cell r="K2777">
            <v>2365</v>
          </cell>
          <cell r="L2777">
            <v>6377</v>
          </cell>
          <cell r="M2777">
            <v>3606</v>
          </cell>
          <cell r="N2777">
            <v>0</v>
          </cell>
          <cell r="O2777">
            <v>509</v>
          </cell>
          <cell r="P2777" t="str">
            <v>Not Licensed</v>
          </cell>
          <cell r="Q2777">
            <v>0</v>
          </cell>
          <cell r="R2777">
            <v>0</v>
          </cell>
        </row>
        <row r="2778">
          <cell r="B2778" t="str">
            <v>439011</v>
          </cell>
          <cell r="C2778" t="str">
            <v>Computer Operators</v>
          </cell>
          <cell r="D2778">
            <v>0</v>
          </cell>
          <cell r="E2778" t="str">
            <v>High school diploma or equivalent</v>
          </cell>
          <cell r="F2778" t="str">
            <v>HS and Below</v>
          </cell>
          <cell r="G2778">
            <v>55021</v>
          </cell>
          <cell r="H2778">
            <v>2</v>
          </cell>
          <cell r="I2778">
            <v>446</v>
          </cell>
          <cell r="J2778">
            <v>27</v>
          </cell>
          <cell r="K2778">
            <v>36</v>
          </cell>
          <cell r="L2778">
            <v>41</v>
          </cell>
          <cell r="M2778">
            <v>35</v>
          </cell>
          <cell r="N2778">
            <v>0</v>
          </cell>
          <cell r="O2778">
            <v>20</v>
          </cell>
          <cell r="P2778" t="str">
            <v>Not Licensed</v>
          </cell>
          <cell r="Q2778">
            <v>0</v>
          </cell>
          <cell r="R2778">
            <v>0</v>
          </cell>
        </row>
        <row r="2779">
          <cell r="B2779" t="str">
            <v>439021</v>
          </cell>
          <cell r="C2779" t="str">
            <v>Data Entry Keyers</v>
          </cell>
          <cell r="D2779">
            <v>0</v>
          </cell>
          <cell r="E2779" t="str">
            <v>High school diploma or equivalent</v>
          </cell>
          <cell r="F2779" t="str">
            <v>HS and Below</v>
          </cell>
          <cell r="G2779">
            <v>38217</v>
          </cell>
          <cell r="H2779">
            <v>3</v>
          </cell>
          <cell r="I2779">
            <v>1634</v>
          </cell>
          <cell r="J2779">
            <v>135</v>
          </cell>
          <cell r="K2779">
            <v>168</v>
          </cell>
          <cell r="L2779">
            <v>572</v>
          </cell>
          <cell r="M2779">
            <v>292</v>
          </cell>
          <cell r="N2779">
            <v>357</v>
          </cell>
          <cell r="O2779">
            <v>58</v>
          </cell>
          <cell r="P2779" t="str">
            <v>Not Licensed</v>
          </cell>
          <cell r="Q2779">
            <v>0</v>
          </cell>
          <cell r="R2779">
            <v>0</v>
          </cell>
        </row>
        <row r="2780">
          <cell r="B2780" t="str">
            <v>439022</v>
          </cell>
          <cell r="C2780" t="str">
            <v>Word Processors and Typists</v>
          </cell>
          <cell r="D2780">
            <v>0</v>
          </cell>
          <cell r="E2780" t="str">
            <v>High school diploma or equivalent</v>
          </cell>
          <cell r="F2780" t="str">
            <v>HS and Below</v>
          </cell>
          <cell r="G2780">
            <v>0</v>
          </cell>
          <cell r="H2780">
            <v>0</v>
          </cell>
          <cell r="I2780">
            <v>197</v>
          </cell>
          <cell r="J2780">
            <v>12</v>
          </cell>
          <cell r="K2780">
            <v>15</v>
          </cell>
          <cell r="L2780">
            <v>92</v>
          </cell>
          <cell r="M2780">
            <v>40</v>
          </cell>
          <cell r="N2780">
            <v>0</v>
          </cell>
          <cell r="O2780">
            <v>7</v>
          </cell>
          <cell r="P2780" t="str">
            <v>Not Licensed</v>
          </cell>
          <cell r="Q2780">
            <v>0</v>
          </cell>
          <cell r="R2780">
            <v>0</v>
          </cell>
        </row>
        <row r="2781">
          <cell r="B2781" t="str">
            <v>439031</v>
          </cell>
          <cell r="C2781" t="str">
            <v>Desktop Publishers</v>
          </cell>
          <cell r="D2781">
            <v>0</v>
          </cell>
          <cell r="E2781" t="str">
            <v>Associate's degree</v>
          </cell>
          <cell r="F2781" t="str">
            <v>Sub-BA</v>
          </cell>
          <cell r="G2781">
            <v>59600</v>
          </cell>
          <cell r="H2781">
            <v>0</v>
          </cell>
          <cell r="I2781">
            <v>0</v>
          </cell>
          <cell r="J2781">
            <v>0</v>
          </cell>
          <cell r="K2781">
            <v>0</v>
          </cell>
          <cell r="L2781">
            <v>0</v>
          </cell>
          <cell r="M2781">
            <v>0</v>
          </cell>
          <cell r="N2781">
            <v>0</v>
          </cell>
          <cell r="O2781">
            <v>3</v>
          </cell>
          <cell r="P2781" t="str">
            <v>Not Licensed</v>
          </cell>
          <cell r="Q2781">
            <v>0</v>
          </cell>
          <cell r="R2781">
            <v>0</v>
          </cell>
        </row>
        <row r="2782">
          <cell r="B2782" t="str">
            <v>439041</v>
          </cell>
          <cell r="C2782" t="str">
            <v>Insurance Claims and Policy Processing Clerks</v>
          </cell>
          <cell r="D2782">
            <v>0</v>
          </cell>
          <cell r="E2782" t="str">
            <v>High school diploma or equivalent</v>
          </cell>
          <cell r="F2782" t="str">
            <v>HS and Below</v>
          </cell>
          <cell r="G2782">
            <v>48047</v>
          </cell>
          <cell r="H2782">
            <v>3</v>
          </cell>
          <cell r="I2782">
            <v>2658</v>
          </cell>
          <cell r="J2782">
            <v>284</v>
          </cell>
          <cell r="K2782">
            <v>282</v>
          </cell>
          <cell r="L2782">
            <v>246</v>
          </cell>
          <cell r="M2782">
            <v>271</v>
          </cell>
          <cell r="N2782">
            <v>0</v>
          </cell>
          <cell r="O2782">
            <v>29</v>
          </cell>
          <cell r="P2782" t="str">
            <v>Not Licensed</v>
          </cell>
          <cell r="Q2782">
            <v>0</v>
          </cell>
          <cell r="R2782">
            <v>0</v>
          </cell>
        </row>
        <row r="2783">
          <cell r="B2783" t="str">
            <v>439051</v>
          </cell>
          <cell r="C2783" t="str">
            <v>Mail Clerks and Mail Machine Operators, Except Postal Service</v>
          </cell>
          <cell r="D2783">
            <v>0</v>
          </cell>
          <cell r="E2783" t="str">
            <v>High school diploma or equivalent</v>
          </cell>
          <cell r="F2783" t="str">
            <v>HS and Below</v>
          </cell>
          <cell r="G2783">
            <v>36052</v>
          </cell>
          <cell r="H2783">
            <v>2</v>
          </cell>
          <cell r="I2783">
            <v>1110</v>
          </cell>
          <cell r="J2783">
            <v>110</v>
          </cell>
          <cell r="K2783">
            <v>121</v>
          </cell>
          <cell r="L2783">
            <v>214</v>
          </cell>
          <cell r="M2783">
            <v>148</v>
          </cell>
          <cell r="N2783">
            <v>0</v>
          </cell>
          <cell r="O2783">
            <v>48</v>
          </cell>
          <cell r="P2783" t="str">
            <v>Not Licensed</v>
          </cell>
          <cell r="Q2783">
            <v>0</v>
          </cell>
          <cell r="R2783">
            <v>0</v>
          </cell>
        </row>
        <row r="2784">
          <cell r="B2784" t="str">
            <v>439061</v>
          </cell>
          <cell r="C2784" t="str">
            <v>Office Clerks, General</v>
          </cell>
          <cell r="D2784">
            <v>0</v>
          </cell>
          <cell r="E2784" t="str">
            <v>High school diploma or equivalent</v>
          </cell>
          <cell r="F2784" t="str">
            <v>HS and Below</v>
          </cell>
          <cell r="G2784">
            <v>39217</v>
          </cell>
          <cell r="H2784">
            <v>4</v>
          </cell>
          <cell r="I2784">
            <v>25901</v>
          </cell>
          <cell r="J2784">
            <v>2840</v>
          </cell>
          <cell r="K2784">
            <v>3100</v>
          </cell>
          <cell r="L2784">
            <v>1642</v>
          </cell>
          <cell r="M2784">
            <v>2527</v>
          </cell>
          <cell r="N2784">
            <v>0</v>
          </cell>
          <cell r="O2784">
            <v>296</v>
          </cell>
          <cell r="P2784" t="str">
            <v>Not Licensed</v>
          </cell>
          <cell r="Q2784">
            <v>0</v>
          </cell>
          <cell r="R2784">
            <v>0</v>
          </cell>
        </row>
        <row r="2785">
          <cell r="B2785" t="str">
            <v>439071</v>
          </cell>
          <cell r="C2785" t="str">
            <v>Office Machine Operators, Except Computer</v>
          </cell>
          <cell r="D2785">
            <v>0</v>
          </cell>
          <cell r="E2785" t="str">
            <v>High school diploma or equivalent</v>
          </cell>
          <cell r="F2785" t="str">
            <v>HS and Below</v>
          </cell>
          <cell r="G2785">
            <v>0</v>
          </cell>
          <cell r="H2785">
            <v>0</v>
          </cell>
          <cell r="I2785">
            <v>222</v>
          </cell>
          <cell r="J2785">
            <v>19</v>
          </cell>
          <cell r="K2785">
            <v>22</v>
          </cell>
          <cell r="L2785">
            <v>40</v>
          </cell>
          <cell r="M2785">
            <v>27</v>
          </cell>
          <cell r="N2785">
            <v>0</v>
          </cell>
          <cell r="O2785">
            <v>7</v>
          </cell>
          <cell r="P2785" t="str">
            <v>Not Licensed</v>
          </cell>
          <cell r="Q2785">
            <v>0</v>
          </cell>
          <cell r="R2785">
            <v>0</v>
          </cell>
        </row>
        <row r="2786">
          <cell r="B2786" t="str">
            <v>439081</v>
          </cell>
          <cell r="C2786" t="str">
            <v>Proofreaders and Copy Markers</v>
          </cell>
          <cell r="D2786">
            <v>0</v>
          </cell>
          <cell r="E2786" t="str">
            <v>Bachelor's degree</v>
          </cell>
          <cell r="F2786" t="str">
            <v>BA+</v>
          </cell>
          <cell r="G2786">
            <v>44570</v>
          </cell>
          <cell r="H2786">
            <v>2</v>
          </cell>
          <cell r="I2786">
            <v>185</v>
          </cell>
          <cell r="J2786">
            <v>23</v>
          </cell>
          <cell r="K2786">
            <v>28</v>
          </cell>
          <cell r="L2786">
            <v>42</v>
          </cell>
          <cell r="M2786">
            <v>31</v>
          </cell>
          <cell r="N2786">
            <v>0</v>
          </cell>
          <cell r="O2786">
            <v>12</v>
          </cell>
          <cell r="P2786" t="str">
            <v>Not Licensed</v>
          </cell>
          <cell r="Q2786">
            <v>0</v>
          </cell>
          <cell r="R2786">
            <v>0</v>
          </cell>
        </row>
        <row r="2787">
          <cell r="B2787" t="str">
            <v>439111</v>
          </cell>
          <cell r="C2787" t="str">
            <v>Statistical Assistants</v>
          </cell>
          <cell r="D2787">
            <v>0</v>
          </cell>
          <cell r="E2787" t="str">
            <v>Bachelor's degree</v>
          </cell>
          <cell r="F2787" t="str">
            <v>BA+</v>
          </cell>
          <cell r="G2787">
            <v>60895</v>
          </cell>
          <cell r="H2787">
            <v>3</v>
          </cell>
          <cell r="I2787">
            <v>392</v>
          </cell>
          <cell r="J2787">
            <v>51</v>
          </cell>
          <cell r="K2787">
            <v>52</v>
          </cell>
          <cell r="L2787">
            <v>0</v>
          </cell>
          <cell r="M2787">
            <v>52</v>
          </cell>
          <cell r="N2787">
            <v>0</v>
          </cell>
          <cell r="O2787">
            <v>2</v>
          </cell>
          <cell r="P2787" t="str">
            <v>Not Licensed</v>
          </cell>
          <cell r="Q2787">
            <v>0</v>
          </cell>
          <cell r="R2787">
            <v>0</v>
          </cell>
        </row>
        <row r="2788">
          <cell r="B2788" t="str">
            <v>451011</v>
          </cell>
          <cell r="C2788" t="str">
            <v>First-Line Supervisors of Farming, Fishing, and Forestry Workers</v>
          </cell>
          <cell r="D2788">
            <v>0</v>
          </cell>
          <cell r="E2788" t="str">
            <v>High school diploma or equivalent</v>
          </cell>
          <cell r="F2788" t="str">
            <v>HS and Below</v>
          </cell>
          <cell r="G2788">
            <v>50662</v>
          </cell>
          <cell r="H2788">
            <v>0</v>
          </cell>
          <cell r="I2788">
            <v>0</v>
          </cell>
          <cell r="J2788">
            <v>0</v>
          </cell>
          <cell r="K2788">
            <v>0</v>
          </cell>
          <cell r="L2788">
            <v>0</v>
          </cell>
          <cell r="M2788">
            <v>0</v>
          </cell>
          <cell r="N2788">
            <v>0</v>
          </cell>
          <cell r="O2788">
            <v>10</v>
          </cell>
          <cell r="P2788" t="str">
            <v>Not Licensed</v>
          </cell>
          <cell r="Q2788">
            <v>0</v>
          </cell>
          <cell r="R2788">
            <v>0</v>
          </cell>
        </row>
        <row r="2789">
          <cell r="B2789" t="str">
            <v>452011</v>
          </cell>
          <cell r="C2789" t="str">
            <v>Agricultural Inspectors</v>
          </cell>
          <cell r="D2789">
            <v>0</v>
          </cell>
          <cell r="E2789">
            <v>0</v>
          </cell>
          <cell r="F2789">
            <v>0</v>
          </cell>
          <cell r="G2789">
            <v>0</v>
          </cell>
          <cell r="H2789">
            <v>0</v>
          </cell>
          <cell r="I2789">
            <v>0</v>
          </cell>
          <cell r="J2789">
            <v>0</v>
          </cell>
          <cell r="K2789">
            <v>0</v>
          </cell>
          <cell r="L2789">
            <v>0</v>
          </cell>
          <cell r="M2789">
            <v>0</v>
          </cell>
          <cell r="N2789">
            <v>0</v>
          </cell>
          <cell r="O2789">
            <v>0</v>
          </cell>
          <cell r="P2789" t="str">
            <v>Not Licensed</v>
          </cell>
          <cell r="Q2789">
            <v>0</v>
          </cell>
          <cell r="R2789">
            <v>0</v>
          </cell>
        </row>
        <row r="2790">
          <cell r="B2790" t="str">
            <v>452021</v>
          </cell>
          <cell r="C2790" t="str">
            <v>Animal Breeders</v>
          </cell>
          <cell r="D2790">
            <v>0</v>
          </cell>
          <cell r="E2790">
            <v>0</v>
          </cell>
          <cell r="F2790">
            <v>0</v>
          </cell>
          <cell r="G2790">
            <v>0</v>
          </cell>
          <cell r="H2790">
            <v>0</v>
          </cell>
          <cell r="I2790">
            <v>0</v>
          </cell>
          <cell r="J2790">
            <v>0</v>
          </cell>
          <cell r="K2790">
            <v>0</v>
          </cell>
          <cell r="L2790">
            <v>0</v>
          </cell>
          <cell r="M2790">
            <v>0</v>
          </cell>
          <cell r="N2790">
            <v>0</v>
          </cell>
          <cell r="O2790">
            <v>1</v>
          </cell>
          <cell r="P2790" t="str">
            <v>Not Licensed</v>
          </cell>
          <cell r="Q2790">
            <v>0</v>
          </cell>
          <cell r="R2790">
            <v>0</v>
          </cell>
        </row>
        <row r="2791">
          <cell r="B2791" t="str">
            <v>452041</v>
          </cell>
          <cell r="C2791" t="str">
            <v>Graders and Sorters, Agricultural Products</v>
          </cell>
          <cell r="D2791">
            <v>0</v>
          </cell>
          <cell r="E2791" t="str">
            <v>No formal educational credential</v>
          </cell>
          <cell r="F2791" t="str">
            <v>HS and Below</v>
          </cell>
          <cell r="G2791">
            <v>0</v>
          </cell>
          <cell r="H2791">
            <v>0</v>
          </cell>
          <cell r="I2791">
            <v>0</v>
          </cell>
          <cell r="J2791">
            <v>0</v>
          </cell>
          <cell r="K2791">
            <v>0</v>
          </cell>
          <cell r="L2791">
            <v>0</v>
          </cell>
          <cell r="M2791">
            <v>0</v>
          </cell>
          <cell r="N2791">
            <v>0</v>
          </cell>
          <cell r="O2791">
            <v>1</v>
          </cell>
          <cell r="P2791" t="str">
            <v>Not Licensed</v>
          </cell>
          <cell r="Q2791">
            <v>0</v>
          </cell>
          <cell r="R2791">
            <v>0</v>
          </cell>
        </row>
        <row r="2792">
          <cell r="B2792" t="str">
            <v>452091</v>
          </cell>
          <cell r="C2792" t="str">
            <v>Agricultural Equipment Operators</v>
          </cell>
          <cell r="D2792">
            <v>0</v>
          </cell>
          <cell r="E2792" t="str">
            <v>No formal educational credential</v>
          </cell>
          <cell r="F2792" t="str">
            <v>HS and Below</v>
          </cell>
          <cell r="G2792">
            <v>0</v>
          </cell>
          <cell r="H2792">
            <v>0</v>
          </cell>
          <cell r="I2792">
            <v>0</v>
          </cell>
          <cell r="J2792">
            <v>0</v>
          </cell>
          <cell r="K2792">
            <v>0</v>
          </cell>
          <cell r="L2792">
            <v>0</v>
          </cell>
          <cell r="M2792">
            <v>0</v>
          </cell>
          <cell r="N2792">
            <v>0</v>
          </cell>
          <cell r="O2792">
            <v>1</v>
          </cell>
          <cell r="P2792" t="str">
            <v>Not Licensed</v>
          </cell>
          <cell r="Q2792">
            <v>0</v>
          </cell>
          <cell r="R2792">
            <v>0</v>
          </cell>
        </row>
        <row r="2793">
          <cell r="B2793" t="str">
            <v>452092</v>
          </cell>
          <cell r="C2793" t="str">
            <v>Farmworkers and Laborers, Crop, Nursery, and Greenhouse</v>
          </cell>
          <cell r="D2793">
            <v>0</v>
          </cell>
          <cell r="E2793" t="str">
            <v>No formal educational credential</v>
          </cell>
          <cell r="F2793" t="str">
            <v>HS and Below</v>
          </cell>
          <cell r="G2793">
            <v>35182</v>
          </cell>
          <cell r="H2793">
            <v>2</v>
          </cell>
          <cell r="I2793">
            <v>820</v>
          </cell>
          <cell r="J2793">
            <v>104</v>
          </cell>
          <cell r="K2793">
            <v>142</v>
          </cell>
          <cell r="L2793">
            <v>33</v>
          </cell>
          <cell r="M2793">
            <v>93</v>
          </cell>
          <cell r="N2793">
            <v>0</v>
          </cell>
          <cell r="O2793">
            <v>63</v>
          </cell>
          <cell r="P2793" t="str">
            <v>Not Licensed</v>
          </cell>
          <cell r="Q2793">
            <v>0</v>
          </cell>
          <cell r="R2793">
            <v>0</v>
          </cell>
        </row>
        <row r="2794">
          <cell r="B2794" t="str">
            <v>452093</v>
          </cell>
          <cell r="C2794" t="str">
            <v>Farmworkers, Farm, Ranch, and Aquacultural Animals</v>
          </cell>
          <cell r="D2794">
            <v>0</v>
          </cell>
          <cell r="E2794" t="str">
            <v>No formal educational credential</v>
          </cell>
          <cell r="F2794" t="str">
            <v>HS and Below</v>
          </cell>
          <cell r="G2794">
            <v>33422</v>
          </cell>
          <cell r="H2794">
            <v>2</v>
          </cell>
          <cell r="I2794">
            <v>658</v>
          </cell>
          <cell r="J2794">
            <v>96</v>
          </cell>
          <cell r="K2794">
            <v>115</v>
          </cell>
          <cell r="L2794">
            <v>0</v>
          </cell>
          <cell r="M2794">
            <v>106</v>
          </cell>
          <cell r="N2794">
            <v>0</v>
          </cell>
          <cell r="O2794">
            <v>3</v>
          </cell>
          <cell r="P2794" t="str">
            <v>Not Licensed</v>
          </cell>
          <cell r="Q2794">
            <v>0</v>
          </cell>
          <cell r="R2794">
            <v>0</v>
          </cell>
        </row>
        <row r="2795">
          <cell r="B2795" t="str">
            <v>453011</v>
          </cell>
          <cell r="C2795" t="str">
            <v>Fishers and Related Fishing Workers</v>
          </cell>
          <cell r="D2795">
            <v>0</v>
          </cell>
          <cell r="E2795">
            <v>0</v>
          </cell>
          <cell r="F2795">
            <v>0</v>
          </cell>
          <cell r="G2795">
            <v>0</v>
          </cell>
          <cell r="H2795">
            <v>0</v>
          </cell>
          <cell r="I2795">
            <v>0</v>
          </cell>
          <cell r="J2795">
            <v>0</v>
          </cell>
          <cell r="K2795">
            <v>0</v>
          </cell>
          <cell r="L2795">
            <v>0</v>
          </cell>
          <cell r="M2795">
            <v>0</v>
          </cell>
          <cell r="N2795">
            <v>0</v>
          </cell>
          <cell r="O2795">
            <v>7</v>
          </cell>
          <cell r="P2795" t="str">
            <v>Not Licensed</v>
          </cell>
          <cell r="Q2795">
            <v>0</v>
          </cell>
          <cell r="R2795">
            <v>0</v>
          </cell>
        </row>
        <row r="2796">
          <cell r="B2796" t="str">
            <v>453021</v>
          </cell>
          <cell r="C2796" t="str">
            <v>Hunters and Trappers</v>
          </cell>
          <cell r="D2796">
            <v>0</v>
          </cell>
          <cell r="E2796">
            <v>0</v>
          </cell>
          <cell r="F2796">
            <v>0</v>
          </cell>
          <cell r="G2796">
            <v>0</v>
          </cell>
          <cell r="H2796">
            <v>0</v>
          </cell>
          <cell r="I2796">
            <v>0</v>
          </cell>
          <cell r="J2796">
            <v>0</v>
          </cell>
          <cell r="K2796">
            <v>0</v>
          </cell>
          <cell r="L2796">
            <v>0</v>
          </cell>
          <cell r="M2796">
            <v>0</v>
          </cell>
          <cell r="N2796">
            <v>0</v>
          </cell>
          <cell r="O2796">
            <v>0</v>
          </cell>
          <cell r="P2796" t="str">
            <v>Not Licensed</v>
          </cell>
          <cell r="Q2796">
            <v>0</v>
          </cell>
          <cell r="R2796">
            <v>0</v>
          </cell>
        </row>
        <row r="2797">
          <cell r="B2797" t="str">
            <v>454011</v>
          </cell>
          <cell r="C2797" t="str">
            <v>Forest and Conservation Workers</v>
          </cell>
          <cell r="D2797">
            <v>0</v>
          </cell>
          <cell r="E2797" t="str">
            <v>High school diploma or equivalent</v>
          </cell>
          <cell r="F2797" t="str">
            <v>HS and Below</v>
          </cell>
          <cell r="G2797">
            <v>51136</v>
          </cell>
          <cell r="H2797">
            <v>0</v>
          </cell>
          <cell r="I2797">
            <v>0</v>
          </cell>
          <cell r="J2797">
            <v>0</v>
          </cell>
          <cell r="K2797">
            <v>0</v>
          </cell>
          <cell r="L2797">
            <v>0</v>
          </cell>
          <cell r="M2797">
            <v>0</v>
          </cell>
          <cell r="N2797">
            <v>0</v>
          </cell>
          <cell r="O2797">
            <v>3</v>
          </cell>
          <cell r="P2797" t="str">
            <v>Not Licensed</v>
          </cell>
          <cell r="Q2797">
            <v>0</v>
          </cell>
          <cell r="R2797">
            <v>0</v>
          </cell>
        </row>
        <row r="2798">
          <cell r="B2798" t="str">
            <v>454021</v>
          </cell>
          <cell r="C2798" t="str">
            <v>Fallers</v>
          </cell>
          <cell r="D2798">
            <v>0</v>
          </cell>
          <cell r="E2798" t="str">
            <v>High school diploma or equivalent</v>
          </cell>
          <cell r="F2798" t="str">
            <v>HS and Below</v>
          </cell>
          <cell r="G2798">
            <v>0</v>
          </cell>
          <cell r="H2798">
            <v>0</v>
          </cell>
          <cell r="I2798">
            <v>0</v>
          </cell>
          <cell r="J2798">
            <v>0</v>
          </cell>
          <cell r="K2798">
            <v>0</v>
          </cell>
          <cell r="L2798">
            <v>0</v>
          </cell>
          <cell r="M2798">
            <v>0</v>
          </cell>
          <cell r="N2798">
            <v>0</v>
          </cell>
          <cell r="O2798">
            <v>1</v>
          </cell>
          <cell r="P2798" t="str">
            <v>Not Licensed</v>
          </cell>
          <cell r="Q2798">
            <v>0</v>
          </cell>
          <cell r="R2798">
            <v>0</v>
          </cell>
        </row>
        <row r="2799">
          <cell r="B2799" t="str">
            <v>454022</v>
          </cell>
          <cell r="C2799" t="str">
            <v>Logging Equipment Operators</v>
          </cell>
          <cell r="D2799">
            <v>0</v>
          </cell>
          <cell r="E2799" t="str">
            <v>High school diploma or equivalent</v>
          </cell>
          <cell r="F2799" t="str">
            <v>HS and Below</v>
          </cell>
          <cell r="G2799">
            <v>0</v>
          </cell>
          <cell r="H2799">
            <v>0</v>
          </cell>
          <cell r="I2799">
            <v>0</v>
          </cell>
          <cell r="J2799">
            <v>0</v>
          </cell>
          <cell r="K2799">
            <v>0</v>
          </cell>
          <cell r="L2799">
            <v>0</v>
          </cell>
          <cell r="M2799">
            <v>0</v>
          </cell>
          <cell r="N2799">
            <v>0</v>
          </cell>
          <cell r="O2799">
            <v>1</v>
          </cell>
          <cell r="P2799" t="str">
            <v>Not Licensed</v>
          </cell>
          <cell r="Q2799">
            <v>0</v>
          </cell>
          <cell r="R2799">
            <v>0</v>
          </cell>
        </row>
        <row r="2800">
          <cell r="B2800" t="str">
            <v>454023</v>
          </cell>
          <cell r="C2800" t="str">
            <v>Log Graders and Scalers</v>
          </cell>
          <cell r="D2800">
            <v>0</v>
          </cell>
          <cell r="E2800">
            <v>0</v>
          </cell>
          <cell r="F2800">
            <v>0</v>
          </cell>
          <cell r="G2800">
            <v>0</v>
          </cell>
          <cell r="H2800">
            <v>0</v>
          </cell>
          <cell r="I2800">
            <v>0</v>
          </cell>
          <cell r="J2800">
            <v>0</v>
          </cell>
          <cell r="K2800">
            <v>0</v>
          </cell>
          <cell r="L2800">
            <v>0</v>
          </cell>
          <cell r="M2800">
            <v>0</v>
          </cell>
          <cell r="N2800">
            <v>0</v>
          </cell>
          <cell r="O2800">
            <v>1</v>
          </cell>
          <cell r="P2800" t="str">
            <v>Not Licensed</v>
          </cell>
          <cell r="Q2800">
            <v>0</v>
          </cell>
          <cell r="R2800">
            <v>0</v>
          </cell>
        </row>
        <row r="2801">
          <cell r="B2801" t="str">
            <v>471011</v>
          </cell>
          <cell r="C2801" t="str">
            <v>First-Line Supervisors of Construction Trades and Extraction Workers</v>
          </cell>
          <cell r="D2801">
            <v>0</v>
          </cell>
          <cell r="E2801" t="str">
            <v>High school diploma or equivalent</v>
          </cell>
          <cell r="F2801" t="str">
            <v>HS and Below</v>
          </cell>
          <cell r="G2801">
            <v>91756</v>
          </cell>
          <cell r="H2801">
            <v>5</v>
          </cell>
          <cell r="I2801">
            <v>5423</v>
          </cell>
          <cell r="J2801">
            <v>542</v>
          </cell>
          <cell r="K2801">
            <v>622</v>
          </cell>
          <cell r="L2801">
            <v>322</v>
          </cell>
          <cell r="M2801">
            <v>495</v>
          </cell>
          <cell r="N2801" t="str">
            <v>1,496</v>
          </cell>
          <cell r="O2801">
            <v>291</v>
          </cell>
          <cell r="P2801" t="str">
            <v>Not Licensed</v>
          </cell>
          <cell r="Q2801">
            <v>0</v>
          </cell>
          <cell r="R2801">
            <v>0</v>
          </cell>
        </row>
        <row r="2802">
          <cell r="B2802" t="str">
            <v>472011</v>
          </cell>
          <cell r="C2802" t="str">
            <v>Boilermakers</v>
          </cell>
          <cell r="D2802">
            <v>0</v>
          </cell>
          <cell r="E2802" t="str">
            <v>High school diploma or equivalent</v>
          </cell>
          <cell r="F2802" t="str">
            <v>HS and Below</v>
          </cell>
          <cell r="G2802">
            <v>0</v>
          </cell>
          <cell r="H2802">
            <v>0</v>
          </cell>
          <cell r="I2802">
            <v>0</v>
          </cell>
          <cell r="J2802">
            <v>0</v>
          </cell>
          <cell r="K2802">
            <v>0</v>
          </cell>
          <cell r="L2802">
            <v>0</v>
          </cell>
          <cell r="M2802">
            <v>0</v>
          </cell>
          <cell r="N2802">
            <v>0</v>
          </cell>
          <cell r="O2802">
            <v>21</v>
          </cell>
          <cell r="P2802" t="str">
            <v>Not Licensed</v>
          </cell>
          <cell r="Q2802">
            <v>0</v>
          </cell>
          <cell r="R2802">
            <v>0</v>
          </cell>
        </row>
        <row r="2803">
          <cell r="B2803" t="str">
            <v>472021</v>
          </cell>
          <cell r="C2803" t="str">
            <v>Brickmasons and Blockmasons</v>
          </cell>
          <cell r="D2803">
            <v>0</v>
          </cell>
          <cell r="E2803" t="str">
            <v>High school diploma or equivalent</v>
          </cell>
          <cell r="F2803" t="str">
            <v>HS and Below</v>
          </cell>
          <cell r="G2803">
            <v>62218</v>
          </cell>
          <cell r="H2803">
            <v>3</v>
          </cell>
          <cell r="I2803">
            <v>374</v>
          </cell>
          <cell r="J2803">
            <v>33</v>
          </cell>
          <cell r="K2803">
            <v>40</v>
          </cell>
          <cell r="L2803">
            <v>0</v>
          </cell>
          <cell r="M2803">
            <v>37</v>
          </cell>
          <cell r="N2803">
            <v>0</v>
          </cell>
          <cell r="O2803">
            <v>256</v>
          </cell>
          <cell r="P2803" t="str">
            <v>Not Licensed</v>
          </cell>
          <cell r="Q2803">
            <v>0</v>
          </cell>
          <cell r="R2803">
            <v>0</v>
          </cell>
        </row>
        <row r="2804">
          <cell r="B2804" t="str">
            <v>472022</v>
          </cell>
          <cell r="C2804" t="str">
            <v>Stonemasons</v>
          </cell>
          <cell r="D2804">
            <v>0</v>
          </cell>
          <cell r="E2804" t="str">
            <v>High school diploma or equivalent</v>
          </cell>
          <cell r="F2804" t="str">
            <v>HS and Below</v>
          </cell>
          <cell r="G2804">
            <v>56500</v>
          </cell>
          <cell r="H2804">
            <v>0</v>
          </cell>
          <cell r="I2804">
            <v>0</v>
          </cell>
          <cell r="J2804">
            <v>0</v>
          </cell>
          <cell r="K2804">
            <v>0</v>
          </cell>
          <cell r="L2804">
            <v>0</v>
          </cell>
          <cell r="M2804">
            <v>0</v>
          </cell>
          <cell r="N2804">
            <v>0</v>
          </cell>
          <cell r="O2804">
            <v>41</v>
          </cell>
          <cell r="P2804" t="str">
            <v>Not Licensed</v>
          </cell>
          <cell r="Q2804">
            <v>0</v>
          </cell>
          <cell r="R2804">
            <v>0</v>
          </cell>
        </row>
        <row r="2805">
          <cell r="B2805" t="str">
            <v>472031</v>
          </cell>
          <cell r="C2805" t="str">
            <v>Carpenters</v>
          </cell>
          <cell r="D2805">
            <v>0</v>
          </cell>
          <cell r="E2805" t="str">
            <v>High school diploma or equivalent</v>
          </cell>
          <cell r="F2805" t="str">
            <v>HS and Below</v>
          </cell>
          <cell r="G2805">
            <v>66448</v>
          </cell>
          <cell r="H2805">
            <v>4</v>
          </cell>
          <cell r="I2805">
            <v>10660</v>
          </cell>
          <cell r="J2805">
            <v>978</v>
          </cell>
          <cell r="K2805">
            <v>1168</v>
          </cell>
          <cell r="L2805">
            <v>166</v>
          </cell>
          <cell r="M2805">
            <v>771</v>
          </cell>
          <cell r="N2805">
            <v>0</v>
          </cell>
          <cell r="O2805">
            <v>960</v>
          </cell>
          <cell r="P2805" t="str">
            <v>Not Licensed</v>
          </cell>
          <cell r="Q2805">
            <v>0</v>
          </cell>
          <cell r="R2805">
            <v>0</v>
          </cell>
        </row>
        <row r="2806">
          <cell r="B2806" t="str">
            <v>472041</v>
          </cell>
          <cell r="C2806" t="str">
            <v>Carpet Installers</v>
          </cell>
          <cell r="D2806">
            <v>0</v>
          </cell>
          <cell r="E2806" t="str">
            <v>No formal educational credential</v>
          </cell>
          <cell r="F2806" t="str">
            <v>HS and Below</v>
          </cell>
          <cell r="G2806">
            <v>83906</v>
          </cell>
          <cell r="H2806">
            <v>0</v>
          </cell>
          <cell r="I2806">
            <v>0</v>
          </cell>
          <cell r="J2806">
            <v>0</v>
          </cell>
          <cell r="K2806">
            <v>0</v>
          </cell>
          <cell r="L2806">
            <v>0</v>
          </cell>
          <cell r="M2806">
            <v>0</v>
          </cell>
          <cell r="N2806">
            <v>0</v>
          </cell>
          <cell r="O2806">
            <v>31</v>
          </cell>
          <cell r="P2806" t="str">
            <v>Not Licensed</v>
          </cell>
          <cell r="Q2806">
            <v>0</v>
          </cell>
          <cell r="R2806">
            <v>0</v>
          </cell>
        </row>
        <row r="2807">
          <cell r="B2807" t="str">
            <v>472042</v>
          </cell>
          <cell r="C2807" t="str">
            <v>Floor Layers, Except Carpet, Wood, and Hard Tiles</v>
          </cell>
          <cell r="D2807">
            <v>0</v>
          </cell>
          <cell r="E2807" t="str">
            <v>No formal educational credential</v>
          </cell>
          <cell r="F2807" t="str">
            <v>HS and Below</v>
          </cell>
          <cell r="G2807">
            <v>0</v>
          </cell>
          <cell r="H2807">
            <v>0</v>
          </cell>
          <cell r="I2807">
            <v>0</v>
          </cell>
          <cell r="J2807">
            <v>0</v>
          </cell>
          <cell r="K2807">
            <v>0</v>
          </cell>
          <cell r="L2807">
            <v>0</v>
          </cell>
          <cell r="M2807">
            <v>0</v>
          </cell>
          <cell r="N2807">
            <v>0</v>
          </cell>
          <cell r="O2807">
            <v>65</v>
          </cell>
          <cell r="P2807" t="str">
            <v>Not Licensed</v>
          </cell>
          <cell r="Q2807">
            <v>0</v>
          </cell>
          <cell r="R2807">
            <v>0</v>
          </cell>
        </row>
        <row r="2808">
          <cell r="B2808" t="str">
            <v>472043</v>
          </cell>
          <cell r="C2808" t="str">
            <v>Floor Sanders and Finishers</v>
          </cell>
          <cell r="D2808">
            <v>0</v>
          </cell>
          <cell r="E2808" t="str">
            <v>No formal educational credential</v>
          </cell>
          <cell r="F2808" t="str">
            <v>HS and Below</v>
          </cell>
          <cell r="G2808">
            <v>0</v>
          </cell>
          <cell r="H2808">
            <v>0</v>
          </cell>
          <cell r="I2808">
            <v>0</v>
          </cell>
          <cell r="J2808">
            <v>0</v>
          </cell>
          <cell r="K2808">
            <v>0</v>
          </cell>
          <cell r="L2808">
            <v>0</v>
          </cell>
          <cell r="M2808">
            <v>0</v>
          </cell>
          <cell r="N2808">
            <v>0</v>
          </cell>
          <cell r="O2808">
            <v>8</v>
          </cell>
          <cell r="P2808" t="str">
            <v>Not Licensed</v>
          </cell>
          <cell r="Q2808">
            <v>0</v>
          </cell>
          <cell r="R2808">
            <v>0</v>
          </cell>
        </row>
        <row r="2809">
          <cell r="B2809" t="str">
            <v>472044</v>
          </cell>
          <cell r="C2809" t="str">
            <v>Tile and Marble Setters</v>
          </cell>
          <cell r="D2809">
            <v>0</v>
          </cell>
          <cell r="E2809" t="str">
            <v>No formal educational credential</v>
          </cell>
          <cell r="F2809" t="str">
            <v>HS and Below</v>
          </cell>
          <cell r="G2809">
            <v>62757</v>
          </cell>
          <cell r="H2809">
            <v>3</v>
          </cell>
          <cell r="I2809">
            <v>440</v>
          </cell>
          <cell r="J2809">
            <v>27</v>
          </cell>
          <cell r="K2809">
            <v>49</v>
          </cell>
          <cell r="L2809">
            <v>0</v>
          </cell>
          <cell r="M2809">
            <v>38</v>
          </cell>
          <cell r="N2809">
            <v>0</v>
          </cell>
          <cell r="O2809">
            <v>36</v>
          </cell>
          <cell r="P2809" t="str">
            <v>Not Licensed</v>
          </cell>
          <cell r="Q2809">
            <v>0</v>
          </cell>
          <cell r="R2809">
            <v>0</v>
          </cell>
        </row>
        <row r="2810">
          <cell r="B2810" t="str">
            <v>472051</v>
          </cell>
          <cell r="C2810" t="str">
            <v>Cement Masons and Concrete Finishers</v>
          </cell>
          <cell r="D2810">
            <v>0</v>
          </cell>
          <cell r="E2810" t="str">
            <v>No formal educational credential</v>
          </cell>
          <cell r="F2810" t="str">
            <v>HS and Below</v>
          </cell>
          <cell r="G2810">
            <v>0</v>
          </cell>
          <cell r="H2810">
            <v>0</v>
          </cell>
          <cell r="I2810">
            <v>913</v>
          </cell>
          <cell r="J2810">
            <v>96</v>
          </cell>
          <cell r="K2810">
            <v>121</v>
          </cell>
          <cell r="L2810">
            <v>0</v>
          </cell>
          <cell r="M2810">
            <v>109</v>
          </cell>
          <cell r="N2810">
            <v>0</v>
          </cell>
          <cell r="O2810">
            <v>95</v>
          </cell>
          <cell r="P2810" t="str">
            <v>Not Licensed</v>
          </cell>
          <cell r="Q2810">
            <v>0</v>
          </cell>
          <cell r="R2810">
            <v>0</v>
          </cell>
        </row>
        <row r="2811">
          <cell r="B2811" t="str">
            <v>472053</v>
          </cell>
          <cell r="C2811" t="str">
            <v>Terrazzo Workers and Finishers</v>
          </cell>
          <cell r="D2811">
            <v>0</v>
          </cell>
          <cell r="E2811">
            <v>0</v>
          </cell>
          <cell r="F2811">
            <v>0</v>
          </cell>
          <cell r="G2811">
            <v>0</v>
          </cell>
          <cell r="H2811">
            <v>0</v>
          </cell>
          <cell r="I2811">
            <v>0</v>
          </cell>
          <cell r="J2811">
            <v>0</v>
          </cell>
          <cell r="K2811">
            <v>0</v>
          </cell>
          <cell r="L2811">
            <v>0</v>
          </cell>
          <cell r="M2811">
            <v>0</v>
          </cell>
          <cell r="N2811">
            <v>0</v>
          </cell>
          <cell r="O2811">
            <v>3</v>
          </cell>
          <cell r="P2811" t="str">
            <v>Not Licensed</v>
          </cell>
          <cell r="Q2811">
            <v>0</v>
          </cell>
          <cell r="R2811">
            <v>0</v>
          </cell>
        </row>
        <row r="2812">
          <cell r="B2812" t="str">
            <v>472061</v>
          </cell>
          <cell r="C2812" t="str">
            <v>Construction Laborers</v>
          </cell>
          <cell r="D2812">
            <v>0</v>
          </cell>
          <cell r="E2812" t="str">
            <v>No formal educational credential</v>
          </cell>
          <cell r="F2812" t="str">
            <v>HS and Below</v>
          </cell>
          <cell r="G2812">
            <v>51297</v>
          </cell>
          <cell r="H2812">
            <v>4</v>
          </cell>
          <cell r="I2812">
            <v>11149</v>
          </cell>
          <cell r="J2812">
            <v>1159</v>
          </cell>
          <cell r="K2812">
            <v>1339</v>
          </cell>
          <cell r="L2812">
            <v>382</v>
          </cell>
          <cell r="M2812">
            <v>960</v>
          </cell>
          <cell r="N2812">
            <v>0</v>
          </cell>
          <cell r="O2812" t="str">
            <v>1,702</v>
          </cell>
          <cell r="P2812" t="str">
            <v>Not Licensed</v>
          </cell>
          <cell r="Q2812">
            <v>0</v>
          </cell>
          <cell r="R2812">
            <v>0</v>
          </cell>
        </row>
        <row r="2813">
          <cell r="B2813" t="str">
            <v>472071</v>
          </cell>
          <cell r="C2813" t="str">
            <v>Paving, Surfacing, and Tamping Equipment Operators</v>
          </cell>
          <cell r="D2813">
            <v>0</v>
          </cell>
          <cell r="E2813" t="str">
            <v>High school diploma or equivalent</v>
          </cell>
          <cell r="F2813" t="str">
            <v>HS and Below</v>
          </cell>
          <cell r="G2813">
            <v>59394</v>
          </cell>
          <cell r="H2813">
            <v>2</v>
          </cell>
          <cell r="I2813">
            <v>174</v>
          </cell>
          <cell r="J2813">
            <v>17</v>
          </cell>
          <cell r="K2813">
            <v>20</v>
          </cell>
          <cell r="L2813">
            <v>0</v>
          </cell>
          <cell r="M2813">
            <v>19</v>
          </cell>
          <cell r="N2813">
            <v>0</v>
          </cell>
          <cell r="O2813">
            <v>58</v>
          </cell>
          <cell r="P2813" t="str">
            <v>Not Licensed</v>
          </cell>
          <cell r="Q2813">
            <v>0</v>
          </cell>
          <cell r="R2813">
            <v>0</v>
          </cell>
        </row>
        <row r="2814">
          <cell r="B2814" t="str">
            <v>472072</v>
          </cell>
          <cell r="C2814" t="str">
            <v>Pile-Driver Operators</v>
          </cell>
          <cell r="D2814">
            <v>0</v>
          </cell>
          <cell r="E2814" t="str">
            <v>High school diploma or equivalent</v>
          </cell>
          <cell r="F2814" t="str">
            <v>HS and Below</v>
          </cell>
          <cell r="G2814">
            <v>0</v>
          </cell>
          <cell r="H2814">
            <v>0</v>
          </cell>
          <cell r="I2814">
            <v>0</v>
          </cell>
          <cell r="J2814">
            <v>0</v>
          </cell>
          <cell r="K2814">
            <v>0</v>
          </cell>
          <cell r="L2814">
            <v>0</v>
          </cell>
          <cell r="M2814">
            <v>0</v>
          </cell>
          <cell r="N2814">
            <v>0</v>
          </cell>
          <cell r="O2814">
            <v>30</v>
          </cell>
          <cell r="P2814" t="str">
            <v>Not Licensed</v>
          </cell>
          <cell r="Q2814">
            <v>0</v>
          </cell>
          <cell r="R2814">
            <v>0</v>
          </cell>
        </row>
        <row r="2815">
          <cell r="B2815" t="str">
            <v>472073</v>
          </cell>
          <cell r="C2815" t="str">
            <v>Operating Engineers and Other Construction Equipment Operators</v>
          </cell>
          <cell r="D2815">
            <v>0</v>
          </cell>
          <cell r="E2815" t="str">
            <v>High school diploma or equivalent</v>
          </cell>
          <cell r="F2815" t="str">
            <v>HS and Below</v>
          </cell>
          <cell r="G2815">
            <v>64537</v>
          </cell>
          <cell r="H2815">
            <v>3</v>
          </cell>
          <cell r="I2815">
            <v>2196</v>
          </cell>
          <cell r="J2815">
            <v>247</v>
          </cell>
          <cell r="K2815">
            <v>271</v>
          </cell>
          <cell r="L2815">
            <v>75</v>
          </cell>
          <cell r="M2815">
            <v>198</v>
          </cell>
          <cell r="N2815">
            <v>0</v>
          </cell>
          <cell r="O2815">
            <v>330</v>
          </cell>
          <cell r="P2815" t="str">
            <v>Not Licensed</v>
          </cell>
          <cell r="Q2815">
            <v>0</v>
          </cell>
          <cell r="R2815">
            <v>0</v>
          </cell>
        </row>
        <row r="2816">
          <cell r="B2816" t="str">
            <v>472081</v>
          </cell>
          <cell r="C2816" t="str">
            <v>Drywall and Ceiling Tile Installers</v>
          </cell>
          <cell r="D2816">
            <v>0</v>
          </cell>
          <cell r="E2816" t="str">
            <v>No formal educational credential</v>
          </cell>
          <cell r="F2816" t="str">
            <v>HS and Below</v>
          </cell>
          <cell r="G2816">
            <v>45488</v>
          </cell>
          <cell r="H2816">
            <v>2</v>
          </cell>
          <cell r="I2816">
            <v>585</v>
          </cell>
          <cell r="J2816">
            <v>42</v>
          </cell>
          <cell r="K2816">
            <v>64</v>
          </cell>
          <cell r="L2816">
            <v>0</v>
          </cell>
          <cell r="M2816">
            <v>53</v>
          </cell>
          <cell r="N2816">
            <v>0</v>
          </cell>
          <cell r="O2816">
            <v>20</v>
          </cell>
          <cell r="P2816" t="str">
            <v>Not Licensed</v>
          </cell>
          <cell r="Q2816">
            <v>0</v>
          </cell>
          <cell r="R2816">
            <v>0</v>
          </cell>
        </row>
        <row r="2817">
          <cell r="B2817" t="str">
            <v>472082</v>
          </cell>
          <cell r="C2817" t="str">
            <v>Tapers</v>
          </cell>
          <cell r="D2817">
            <v>0</v>
          </cell>
          <cell r="E2817" t="str">
            <v>No formal educational credential</v>
          </cell>
          <cell r="F2817" t="str">
            <v>HS and Below</v>
          </cell>
          <cell r="G2817">
            <v>57749</v>
          </cell>
          <cell r="H2817">
            <v>2</v>
          </cell>
          <cell r="I2817">
            <v>308</v>
          </cell>
          <cell r="J2817">
            <v>14</v>
          </cell>
          <cell r="K2817">
            <v>33</v>
          </cell>
          <cell r="L2817">
            <v>0</v>
          </cell>
          <cell r="M2817">
            <v>24</v>
          </cell>
          <cell r="N2817">
            <v>0</v>
          </cell>
          <cell r="O2817">
            <v>23</v>
          </cell>
          <cell r="P2817" t="str">
            <v>Not Licensed</v>
          </cell>
          <cell r="Q2817">
            <v>0</v>
          </cell>
          <cell r="R2817">
            <v>0</v>
          </cell>
        </row>
        <row r="2818">
          <cell r="B2818" t="str">
            <v>472111</v>
          </cell>
          <cell r="C2818" t="str">
            <v>Electricians</v>
          </cell>
          <cell r="D2818" t="str">
            <v>Electrical Technician</v>
          </cell>
          <cell r="E2818" t="str">
            <v>High school diploma or equivalent</v>
          </cell>
          <cell r="F2818" t="str">
            <v>HS and Below</v>
          </cell>
          <cell r="G2818">
            <v>69191</v>
          </cell>
          <cell r="H2818">
            <v>4</v>
          </cell>
          <cell r="I2818">
            <v>8262</v>
          </cell>
          <cell r="J2818">
            <v>873</v>
          </cell>
          <cell r="K2818">
            <v>1097</v>
          </cell>
          <cell r="L2818">
            <v>283</v>
          </cell>
          <cell r="M2818">
            <v>751</v>
          </cell>
          <cell r="N2818">
            <v>0</v>
          </cell>
          <cell r="O2818">
            <v>382</v>
          </cell>
          <cell r="P2818" t="str">
            <v>Licensed</v>
          </cell>
          <cell r="Q2818" t="str">
            <v xml:space="preserve"> 8,240</v>
          </cell>
          <cell r="R2818" t="str">
            <v xml:space="preserve"> 32,546</v>
          </cell>
        </row>
        <row r="2819">
          <cell r="B2819" t="str">
            <v>472121</v>
          </cell>
          <cell r="C2819" t="str">
            <v>Glaziers</v>
          </cell>
          <cell r="D2819">
            <v>0</v>
          </cell>
          <cell r="E2819" t="str">
            <v>High school diploma or equivalent</v>
          </cell>
          <cell r="F2819" t="str">
            <v>HS and Below</v>
          </cell>
          <cell r="G2819">
            <v>0</v>
          </cell>
          <cell r="H2819">
            <v>0</v>
          </cell>
          <cell r="I2819">
            <v>297</v>
          </cell>
          <cell r="J2819">
            <v>21</v>
          </cell>
          <cell r="K2819">
            <v>42</v>
          </cell>
          <cell r="L2819">
            <v>28</v>
          </cell>
          <cell r="M2819">
            <v>30</v>
          </cell>
          <cell r="N2819">
            <v>0</v>
          </cell>
          <cell r="O2819">
            <v>56</v>
          </cell>
          <cell r="P2819" t="str">
            <v>Not Licensed</v>
          </cell>
          <cell r="Q2819">
            <v>0</v>
          </cell>
          <cell r="R2819">
            <v>0</v>
          </cell>
        </row>
        <row r="2820">
          <cell r="B2820" t="str">
            <v>472131</v>
          </cell>
          <cell r="C2820" t="str">
            <v>Insulation Workers, Floor, Ceiling, and Wall</v>
          </cell>
          <cell r="D2820">
            <v>0</v>
          </cell>
          <cell r="E2820" t="str">
            <v>No formal educational credential</v>
          </cell>
          <cell r="F2820" t="str">
            <v>HS and Below</v>
          </cell>
          <cell r="G2820">
            <v>0</v>
          </cell>
          <cell r="H2820">
            <v>0</v>
          </cell>
          <cell r="I2820">
            <v>0</v>
          </cell>
          <cell r="J2820">
            <v>0</v>
          </cell>
          <cell r="K2820">
            <v>0</v>
          </cell>
          <cell r="L2820">
            <v>0</v>
          </cell>
          <cell r="M2820">
            <v>0</v>
          </cell>
          <cell r="N2820">
            <v>0</v>
          </cell>
          <cell r="O2820">
            <v>12</v>
          </cell>
          <cell r="P2820" t="str">
            <v>Not Licensed</v>
          </cell>
          <cell r="Q2820">
            <v>0</v>
          </cell>
          <cell r="R2820">
            <v>0</v>
          </cell>
        </row>
        <row r="2821">
          <cell r="B2821" t="str">
            <v>472132</v>
          </cell>
          <cell r="C2821" t="str">
            <v>Insulation Workers, Mechanical</v>
          </cell>
          <cell r="D2821">
            <v>0</v>
          </cell>
          <cell r="E2821" t="str">
            <v>High school diploma or equivalent</v>
          </cell>
          <cell r="F2821" t="str">
            <v>HS and Below</v>
          </cell>
          <cell r="G2821">
            <v>87050</v>
          </cell>
          <cell r="H2821">
            <v>0</v>
          </cell>
          <cell r="I2821">
            <v>0</v>
          </cell>
          <cell r="J2821">
            <v>0</v>
          </cell>
          <cell r="K2821">
            <v>0</v>
          </cell>
          <cell r="L2821">
            <v>0</v>
          </cell>
          <cell r="M2821">
            <v>0</v>
          </cell>
          <cell r="N2821">
            <v>0</v>
          </cell>
          <cell r="O2821">
            <v>12</v>
          </cell>
          <cell r="P2821" t="str">
            <v>Not Licensed</v>
          </cell>
          <cell r="Q2821">
            <v>0</v>
          </cell>
          <cell r="R2821">
            <v>0</v>
          </cell>
        </row>
        <row r="2822">
          <cell r="B2822" t="str">
            <v>472141</v>
          </cell>
          <cell r="C2822" t="str">
            <v>Painters, Construction and Maintenance</v>
          </cell>
          <cell r="D2822">
            <v>0</v>
          </cell>
          <cell r="E2822" t="str">
            <v>No formal educational credential</v>
          </cell>
          <cell r="F2822" t="str">
            <v>HS and Below</v>
          </cell>
          <cell r="G2822">
            <v>40674</v>
          </cell>
          <cell r="H2822">
            <v>3</v>
          </cell>
          <cell r="I2822">
            <v>3649</v>
          </cell>
          <cell r="J2822">
            <v>295</v>
          </cell>
          <cell r="K2822">
            <v>381</v>
          </cell>
          <cell r="L2822">
            <v>87</v>
          </cell>
          <cell r="M2822">
            <v>254</v>
          </cell>
          <cell r="N2822">
            <v>0</v>
          </cell>
          <cell r="O2822">
            <v>292</v>
          </cell>
          <cell r="P2822" t="str">
            <v>Not Licensed</v>
          </cell>
          <cell r="Q2822">
            <v>0</v>
          </cell>
          <cell r="R2822">
            <v>0</v>
          </cell>
        </row>
        <row r="2823">
          <cell r="B2823" t="str">
            <v>472142</v>
          </cell>
          <cell r="C2823" t="str">
            <v>Paperhangers</v>
          </cell>
          <cell r="D2823">
            <v>0</v>
          </cell>
          <cell r="E2823" t="str">
            <v>No formal educational credential</v>
          </cell>
          <cell r="F2823" t="str">
            <v>HS and Below</v>
          </cell>
          <cell r="G2823">
            <v>0</v>
          </cell>
          <cell r="H2823">
            <v>0</v>
          </cell>
          <cell r="I2823">
            <v>0</v>
          </cell>
          <cell r="J2823">
            <v>0</v>
          </cell>
          <cell r="K2823">
            <v>0</v>
          </cell>
          <cell r="L2823">
            <v>0</v>
          </cell>
          <cell r="M2823">
            <v>0</v>
          </cell>
          <cell r="N2823">
            <v>0</v>
          </cell>
          <cell r="O2823">
            <v>2</v>
          </cell>
          <cell r="P2823" t="str">
            <v>Not Licensed</v>
          </cell>
          <cell r="Q2823">
            <v>0</v>
          </cell>
          <cell r="R2823">
            <v>0</v>
          </cell>
        </row>
        <row r="2824">
          <cell r="B2824" t="str">
            <v>472151</v>
          </cell>
          <cell r="C2824" t="str">
            <v>Pipelayers</v>
          </cell>
          <cell r="D2824">
            <v>0</v>
          </cell>
          <cell r="E2824" t="str">
            <v>No formal educational credential</v>
          </cell>
          <cell r="F2824" t="str">
            <v>HS and Below</v>
          </cell>
          <cell r="G2824">
            <v>68456</v>
          </cell>
          <cell r="H2824">
            <v>3</v>
          </cell>
          <cell r="I2824">
            <v>123</v>
          </cell>
          <cell r="J2824">
            <v>15</v>
          </cell>
          <cell r="K2824">
            <v>12</v>
          </cell>
          <cell r="L2824">
            <v>0</v>
          </cell>
          <cell r="M2824">
            <v>14</v>
          </cell>
          <cell r="N2824">
            <v>0</v>
          </cell>
          <cell r="O2824">
            <v>11</v>
          </cell>
          <cell r="P2824" t="str">
            <v>Not Licensed</v>
          </cell>
          <cell r="Q2824">
            <v>0</v>
          </cell>
          <cell r="R2824">
            <v>0</v>
          </cell>
        </row>
        <row r="2825">
          <cell r="B2825" t="str">
            <v>472152</v>
          </cell>
          <cell r="C2825" t="str">
            <v>Plumbers, Pipefitters, and Steamfitters</v>
          </cell>
          <cell r="D2825">
            <v>0</v>
          </cell>
          <cell r="E2825" t="str">
            <v>High school diploma or equivalent</v>
          </cell>
          <cell r="F2825" t="str">
            <v>HS and Below</v>
          </cell>
          <cell r="G2825">
            <v>68800</v>
          </cell>
          <cell r="H2825">
            <v>4</v>
          </cell>
          <cell r="I2825">
            <v>5757</v>
          </cell>
          <cell r="J2825">
            <v>622</v>
          </cell>
          <cell r="K2825">
            <v>762</v>
          </cell>
          <cell r="L2825">
            <v>180</v>
          </cell>
          <cell r="M2825">
            <v>521</v>
          </cell>
          <cell r="N2825">
            <v>0</v>
          </cell>
          <cell r="O2825">
            <v>296</v>
          </cell>
          <cell r="P2825" t="str">
            <v>Licensed</v>
          </cell>
          <cell r="Q2825" t="str">
            <v xml:space="preserve"> 4,226</v>
          </cell>
          <cell r="R2825" t="str">
            <v xml:space="preserve"> 17,394</v>
          </cell>
        </row>
        <row r="2826">
          <cell r="B2826" t="str">
            <v>472161</v>
          </cell>
          <cell r="C2826" t="str">
            <v>Plasterers and Stucco Masons</v>
          </cell>
          <cell r="D2826">
            <v>0</v>
          </cell>
          <cell r="E2826" t="str">
            <v>No formal educational credential</v>
          </cell>
          <cell r="F2826" t="str">
            <v>HS and Below</v>
          </cell>
          <cell r="G2826">
            <v>72458</v>
          </cell>
          <cell r="H2826">
            <v>0</v>
          </cell>
          <cell r="I2826">
            <v>0</v>
          </cell>
          <cell r="J2826">
            <v>0</v>
          </cell>
          <cell r="K2826">
            <v>0</v>
          </cell>
          <cell r="L2826">
            <v>0</v>
          </cell>
          <cell r="M2826">
            <v>0</v>
          </cell>
          <cell r="N2826">
            <v>0</v>
          </cell>
          <cell r="O2826">
            <v>13</v>
          </cell>
          <cell r="P2826" t="str">
            <v>Not Licensed</v>
          </cell>
          <cell r="Q2826">
            <v>0</v>
          </cell>
          <cell r="R2826">
            <v>0</v>
          </cell>
        </row>
        <row r="2827">
          <cell r="B2827" t="str">
            <v>472171</v>
          </cell>
          <cell r="C2827" t="str">
            <v>Reinforcing Iron and Rebar Workers</v>
          </cell>
          <cell r="D2827">
            <v>0</v>
          </cell>
          <cell r="E2827" t="str">
            <v>High school diploma or equivalent</v>
          </cell>
          <cell r="F2827" t="str">
            <v>HS and Below</v>
          </cell>
          <cell r="G2827">
            <v>0</v>
          </cell>
          <cell r="H2827">
            <v>0</v>
          </cell>
          <cell r="I2827">
            <v>0</v>
          </cell>
          <cell r="J2827">
            <v>0</v>
          </cell>
          <cell r="K2827">
            <v>0</v>
          </cell>
          <cell r="L2827">
            <v>0</v>
          </cell>
          <cell r="M2827">
            <v>0</v>
          </cell>
          <cell r="N2827">
            <v>0</v>
          </cell>
          <cell r="O2827">
            <v>37</v>
          </cell>
          <cell r="P2827" t="str">
            <v>Not Licensed</v>
          </cell>
          <cell r="Q2827">
            <v>0</v>
          </cell>
          <cell r="R2827">
            <v>0</v>
          </cell>
        </row>
        <row r="2828">
          <cell r="B2828" t="str">
            <v>472181</v>
          </cell>
          <cell r="C2828" t="str">
            <v>Roofers</v>
          </cell>
          <cell r="D2828">
            <v>0</v>
          </cell>
          <cell r="E2828" t="str">
            <v>No formal educational credential</v>
          </cell>
          <cell r="F2828" t="str">
            <v>HS and Below</v>
          </cell>
          <cell r="G2828">
            <v>39587</v>
          </cell>
          <cell r="H2828">
            <v>0</v>
          </cell>
          <cell r="I2828">
            <v>0</v>
          </cell>
          <cell r="J2828">
            <v>0</v>
          </cell>
          <cell r="K2828">
            <v>0</v>
          </cell>
          <cell r="L2828">
            <v>40</v>
          </cell>
          <cell r="M2828">
            <v>40</v>
          </cell>
          <cell r="N2828">
            <v>0</v>
          </cell>
          <cell r="O2828">
            <v>132</v>
          </cell>
          <cell r="P2828" t="str">
            <v>Not Licensed</v>
          </cell>
          <cell r="Q2828">
            <v>0</v>
          </cell>
          <cell r="R2828">
            <v>0</v>
          </cell>
        </row>
        <row r="2829">
          <cell r="B2829" t="str">
            <v>472211</v>
          </cell>
          <cell r="C2829" t="str">
            <v>Sheet Metal Workers</v>
          </cell>
          <cell r="D2829">
            <v>0</v>
          </cell>
          <cell r="E2829" t="str">
            <v>High school diploma or equivalent</v>
          </cell>
          <cell r="F2829" t="str">
            <v>HS and Below</v>
          </cell>
          <cell r="G2829">
            <v>0</v>
          </cell>
          <cell r="H2829">
            <v>0</v>
          </cell>
          <cell r="I2829">
            <v>401</v>
          </cell>
          <cell r="J2829">
            <v>40</v>
          </cell>
          <cell r="K2829">
            <v>54</v>
          </cell>
          <cell r="L2829">
            <v>51</v>
          </cell>
          <cell r="M2829">
            <v>48</v>
          </cell>
          <cell r="N2829">
            <v>20</v>
          </cell>
          <cell r="O2829">
            <v>59</v>
          </cell>
          <cell r="P2829" t="str">
            <v>Licensed</v>
          </cell>
          <cell r="Q2829" t="str">
            <v xml:space="preserve"> 2,042</v>
          </cell>
          <cell r="R2829" t="str">
            <v xml:space="preserve"> 9,502</v>
          </cell>
        </row>
        <row r="2830">
          <cell r="B2830" t="str">
            <v>472221</v>
          </cell>
          <cell r="C2830" t="str">
            <v>Structural Iron and Steel Workers</v>
          </cell>
          <cell r="D2830">
            <v>0</v>
          </cell>
          <cell r="E2830" t="str">
            <v>High school diploma or equivalent</v>
          </cell>
          <cell r="F2830" t="str">
            <v>HS and Below</v>
          </cell>
          <cell r="G2830">
            <v>0</v>
          </cell>
          <cell r="H2830">
            <v>0</v>
          </cell>
          <cell r="I2830">
            <v>140</v>
          </cell>
          <cell r="J2830">
            <v>14</v>
          </cell>
          <cell r="K2830">
            <v>18</v>
          </cell>
          <cell r="L2830">
            <v>0</v>
          </cell>
          <cell r="M2830">
            <v>16</v>
          </cell>
          <cell r="N2830">
            <v>0</v>
          </cell>
          <cell r="O2830">
            <v>268</v>
          </cell>
          <cell r="P2830" t="str">
            <v>Not Licensed</v>
          </cell>
          <cell r="Q2830">
            <v>0</v>
          </cell>
          <cell r="R2830">
            <v>0</v>
          </cell>
        </row>
        <row r="2831">
          <cell r="B2831" t="str">
            <v>472231</v>
          </cell>
          <cell r="C2831" t="str">
            <v>Solar Photovoltaic Installers</v>
          </cell>
          <cell r="D2831">
            <v>0</v>
          </cell>
          <cell r="E2831" t="str">
            <v>High school diploma or equivalent</v>
          </cell>
          <cell r="F2831" t="str">
            <v>HS and Below</v>
          </cell>
          <cell r="G2831">
            <v>55497</v>
          </cell>
          <cell r="H2831">
            <v>0</v>
          </cell>
          <cell r="I2831">
            <v>0</v>
          </cell>
          <cell r="J2831">
            <v>0</v>
          </cell>
          <cell r="K2831">
            <v>0</v>
          </cell>
          <cell r="L2831">
            <v>0</v>
          </cell>
          <cell r="M2831">
            <v>0</v>
          </cell>
          <cell r="N2831">
            <v>0</v>
          </cell>
          <cell r="O2831">
            <v>6</v>
          </cell>
          <cell r="P2831" t="str">
            <v>Not Licensed</v>
          </cell>
          <cell r="Q2831">
            <v>0</v>
          </cell>
          <cell r="R2831">
            <v>0</v>
          </cell>
        </row>
        <row r="2832">
          <cell r="B2832" t="str">
            <v>473011</v>
          </cell>
          <cell r="C2832" t="str">
            <v>Helpers--Brickmasons, Blockmasons, Stonemasons, and Tile and Marble Setters</v>
          </cell>
          <cell r="D2832">
            <v>0</v>
          </cell>
          <cell r="E2832" t="str">
            <v>No formal educational credential</v>
          </cell>
          <cell r="F2832" t="str">
            <v>HS and Below</v>
          </cell>
          <cell r="G2832">
            <v>55858</v>
          </cell>
          <cell r="H2832">
            <v>0</v>
          </cell>
          <cell r="I2832">
            <v>0</v>
          </cell>
          <cell r="J2832">
            <v>0</v>
          </cell>
          <cell r="K2832">
            <v>0</v>
          </cell>
          <cell r="L2832">
            <v>0</v>
          </cell>
          <cell r="M2832">
            <v>0</v>
          </cell>
          <cell r="N2832">
            <v>0</v>
          </cell>
          <cell r="O2832">
            <v>51</v>
          </cell>
          <cell r="P2832" t="str">
            <v>Not Licensed</v>
          </cell>
          <cell r="Q2832">
            <v>0</v>
          </cell>
          <cell r="R2832">
            <v>0</v>
          </cell>
        </row>
        <row r="2833">
          <cell r="B2833" t="str">
            <v>473012</v>
          </cell>
          <cell r="C2833" t="str">
            <v>Helpers--Carpenters</v>
          </cell>
          <cell r="D2833" t="str">
            <v>Carpenter Assistant</v>
          </cell>
          <cell r="E2833" t="str">
            <v>No formal educational credential</v>
          </cell>
          <cell r="F2833" t="str">
            <v>HS and Below</v>
          </cell>
          <cell r="G2833">
            <v>41432</v>
          </cell>
          <cell r="H2833">
            <v>0</v>
          </cell>
          <cell r="I2833">
            <v>0</v>
          </cell>
          <cell r="J2833">
            <v>0</v>
          </cell>
          <cell r="K2833">
            <v>0</v>
          </cell>
          <cell r="L2833">
            <v>0</v>
          </cell>
          <cell r="M2833">
            <v>0</v>
          </cell>
          <cell r="N2833">
            <v>0</v>
          </cell>
          <cell r="O2833">
            <v>15</v>
          </cell>
          <cell r="P2833" t="str">
            <v>Not Licensed</v>
          </cell>
          <cell r="Q2833">
            <v>0</v>
          </cell>
          <cell r="R2833">
            <v>0</v>
          </cell>
        </row>
        <row r="2834">
          <cell r="B2834" t="str">
            <v>473013</v>
          </cell>
          <cell r="C2834" t="str">
            <v>Helpers--Electricians</v>
          </cell>
          <cell r="D2834">
            <v>0</v>
          </cell>
          <cell r="E2834" t="str">
            <v>High school diploma or equivalent</v>
          </cell>
          <cell r="F2834" t="str">
            <v>HS and Below</v>
          </cell>
          <cell r="G2834">
            <v>41238</v>
          </cell>
          <cell r="H2834">
            <v>2</v>
          </cell>
          <cell r="I2834">
            <v>861</v>
          </cell>
          <cell r="J2834">
            <v>112</v>
          </cell>
          <cell r="K2834">
            <v>141</v>
          </cell>
          <cell r="L2834">
            <v>0</v>
          </cell>
          <cell r="M2834">
            <v>127</v>
          </cell>
          <cell r="N2834">
            <v>0</v>
          </cell>
          <cell r="O2834">
            <v>30</v>
          </cell>
          <cell r="P2834" t="str">
            <v>Not Licensed</v>
          </cell>
          <cell r="Q2834">
            <v>0</v>
          </cell>
          <cell r="R2834">
            <v>0</v>
          </cell>
        </row>
        <row r="2835">
          <cell r="B2835" t="str">
            <v>473014</v>
          </cell>
          <cell r="C2835" t="str">
            <v>Helpers--Painters, Paperhangers, Plasterers, and Stucco Masons</v>
          </cell>
          <cell r="D2835">
            <v>0</v>
          </cell>
          <cell r="E2835" t="str">
            <v>No formal educational credential</v>
          </cell>
          <cell r="F2835" t="str">
            <v>HS and Below</v>
          </cell>
          <cell r="G2835">
            <v>0</v>
          </cell>
          <cell r="H2835">
            <v>0</v>
          </cell>
          <cell r="I2835">
            <v>0</v>
          </cell>
          <cell r="J2835">
            <v>0</v>
          </cell>
          <cell r="K2835">
            <v>0</v>
          </cell>
          <cell r="L2835">
            <v>0</v>
          </cell>
          <cell r="M2835">
            <v>0</v>
          </cell>
          <cell r="N2835">
            <v>0</v>
          </cell>
          <cell r="O2835">
            <v>0</v>
          </cell>
          <cell r="P2835" t="str">
            <v>Not Licensed</v>
          </cell>
          <cell r="Q2835">
            <v>0</v>
          </cell>
          <cell r="R2835">
            <v>0</v>
          </cell>
        </row>
        <row r="2836">
          <cell r="B2836" t="str">
            <v>473015</v>
          </cell>
          <cell r="C2836" t="str">
            <v>Helpers--Pipelayers, Plumbers, Pipefitters, and Steamfitters</v>
          </cell>
          <cell r="D2836" t="str">
            <v>Plumber Assistant</v>
          </cell>
          <cell r="E2836" t="str">
            <v>High school diploma or equivalent</v>
          </cell>
          <cell r="F2836" t="str">
            <v>HS and Below</v>
          </cell>
          <cell r="G2836">
            <v>31266</v>
          </cell>
          <cell r="H2836">
            <v>1</v>
          </cell>
          <cell r="I2836">
            <v>138</v>
          </cell>
          <cell r="J2836">
            <v>19</v>
          </cell>
          <cell r="K2836">
            <v>23</v>
          </cell>
          <cell r="L2836">
            <v>0</v>
          </cell>
          <cell r="M2836">
            <v>21</v>
          </cell>
          <cell r="N2836">
            <v>0</v>
          </cell>
          <cell r="O2836">
            <v>12</v>
          </cell>
          <cell r="P2836" t="str">
            <v>Licensed</v>
          </cell>
          <cell r="Q2836" t="str">
            <v xml:space="preserve"> 1,343</v>
          </cell>
          <cell r="R2836" t="str">
            <v xml:space="preserve"> 5,294</v>
          </cell>
        </row>
        <row r="2837">
          <cell r="B2837" t="str">
            <v>473016</v>
          </cell>
          <cell r="C2837" t="str">
            <v>Helpers--Roofers</v>
          </cell>
          <cell r="D2837">
            <v>0</v>
          </cell>
          <cell r="E2837" t="str">
            <v>No formal educational credential</v>
          </cell>
          <cell r="F2837" t="str">
            <v>HS and Below</v>
          </cell>
          <cell r="G2837">
            <v>0</v>
          </cell>
          <cell r="H2837">
            <v>0</v>
          </cell>
          <cell r="I2837">
            <v>0</v>
          </cell>
          <cell r="J2837">
            <v>0</v>
          </cell>
          <cell r="K2837">
            <v>0</v>
          </cell>
          <cell r="L2837">
            <v>0</v>
          </cell>
          <cell r="M2837">
            <v>0</v>
          </cell>
          <cell r="N2837">
            <v>0</v>
          </cell>
          <cell r="O2837">
            <v>12</v>
          </cell>
          <cell r="P2837" t="str">
            <v>Not Licensed</v>
          </cell>
          <cell r="Q2837">
            <v>0</v>
          </cell>
          <cell r="R2837">
            <v>0</v>
          </cell>
        </row>
        <row r="2838">
          <cell r="B2838" t="str">
            <v>474011</v>
          </cell>
          <cell r="C2838" t="str">
            <v>Construction and Building Inspectors</v>
          </cell>
          <cell r="D2838">
            <v>0</v>
          </cell>
          <cell r="E2838" t="str">
            <v>High school diploma or equivalent</v>
          </cell>
          <cell r="F2838" t="str">
            <v>HS and Below</v>
          </cell>
          <cell r="G2838">
            <v>69057</v>
          </cell>
          <cell r="H2838">
            <v>3</v>
          </cell>
          <cell r="I2838">
            <v>1008</v>
          </cell>
          <cell r="J2838">
            <v>117</v>
          </cell>
          <cell r="K2838">
            <v>109</v>
          </cell>
          <cell r="L2838">
            <v>85</v>
          </cell>
          <cell r="M2838">
            <v>104</v>
          </cell>
          <cell r="N2838">
            <v>0</v>
          </cell>
          <cell r="O2838">
            <v>25</v>
          </cell>
          <cell r="P2838" t="str">
            <v>Licensed</v>
          </cell>
          <cell r="Q2838">
            <v>135</v>
          </cell>
          <cell r="R2838">
            <v>507</v>
          </cell>
        </row>
        <row r="2839">
          <cell r="B2839" t="str">
            <v>474021</v>
          </cell>
          <cell r="C2839" t="str">
            <v>Elevator Installers and Repairers</v>
          </cell>
          <cell r="D2839">
            <v>0</v>
          </cell>
          <cell r="E2839" t="str">
            <v>High school diploma or equivalent</v>
          </cell>
          <cell r="F2839" t="str">
            <v>HS and Below</v>
          </cell>
          <cell r="G2839">
            <v>115483</v>
          </cell>
          <cell r="H2839">
            <v>4</v>
          </cell>
          <cell r="I2839">
            <v>304</v>
          </cell>
          <cell r="J2839">
            <v>33</v>
          </cell>
          <cell r="K2839">
            <v>44</v>
          </cell>
          <cell r="L2839">
            <v>0</v>
          </cell>
          <cell r="M2839">
            <v>39</v>
          </cell>
          <cell r="N2839">
            <v>0</v>
          </cell>
          <cell r="O2839">
            <v>17</v>
          </cell>
          <cell r="P2839" t="str">
            <v>Not Licensed</v>
          </cell>
          <cell r="Q2839">
            <v>0</v>
          </cell>
          <cell r="R2839">
            <v>0</v>
          </cell>
        </row>
        <row r="2840">
          <cell r="B2840" t="str">
            <v>474031</v>
          </cell>
          <cell r="C2840" t="str">
            <v>Fence Erectors</v>
          </cell>
          <cell r="D2840">
            <v>0</v>
          </cell>
          <cell r="E2840" t="str">
            <v>No formal educational credential</v>
          </cell>
          <cell r="F2840" t="str">
            <v>HS and Below</v>
          </cell>
          <cell r="G2840">
            <v>35201</v>
          </cell>
          <cell r="H2840">
            <v>0</v>
          </cell>
          <cell r="I2840">
            <v>0</v>
          </cell>
          <cell r="J2840">
            <v>0</v>
          </cell>
          <cell r="K2840">
            <v>0</v>
          </cell>
          <cell r="L2840">
            <v>0</v>
          </cell>
          <cell r="M2840">
            <v>0</v>
          </cell>
          <cell r="N2840">
            <v>0</v>
          </cell>
          <cell r="O2840">
            <v>56</v>
          </cell>
          <cell r="P2840" t="str">
            <v>Not Licensed</v>
          </cell>
          <cell r="Q2840">
            <v>0</v>
          </cell>
          <cell r="R2840">
            <v>0</v>
          </cell>
        </row>
        <row r="2841">
          <cell r="B2841" t="str">
            <v>474041</v>
          </cell>
          <cell r="C2841" t="str">
            <v>Hazardous Materials Removal Workers</v>
          </cell>
          <cell r="D2841">
            <v>0</v>
          </cell>
          <cell r="E2841" t="str">
            <v>High school diploma or equivalent</v>
          </cell>
          <cell r="F2841" t="str">
            <v>HS and Below</v>
          </cell>
          <cell r="G2841">
            <v>0</v>
          </cell>
          <cell r="H2841">
            <v>0</v>
          </cell>
          <cell r="I2841">
            <v>157</v>
          </cell>
          <cell r="J2841">
            <v>20</v>
          </cell>
          <cell r="K2841">
            <v>20</v>
          </cell>
          <cell r="L2841">
            <v>32</v>
          </cell>
          <cell r="M2841">
            <v>24</v>
          </cell>
          <cell r="N2841">
            <v>0</v>
          </cell>
          <cell r="O2841">
            <v>29</v>
          </cell>
          <cell r="P2841" t="str">
            <v>Not Licensed</v>
          </cell>
          <cell r="Q2841">
            <v>0</v>
          </cell>
          <cell r="R2841">
            <v>0</v>
          </cell>
        </row>
        <row r="2842">
          <cell r="B2842" t="str">
            <v>474051</v>
          </cell>
          <cell r="C2842" t="str">
            <v>Highway Maintenance Workers</v>
          </cell>
          <cell r="D2842">
            <v>0</v>
          </cell>
          <cell r="E2842" t="str">
            <v>High school diploma or equivalent</v>
          </cell>
          <cell r="F2842" t="str">
            <v>HS and Below</v>
          </cell>
          <cell r="G2842">
            <v>0</v>
          </cell>
          <cell r="H2842">
            <v>0</v>
          </cell>
          <cell r="I2842">
            <v>620</v>
          </cell>
          <cell r="J2842">
            <v>64</v>
          </cell>
          <cell r="K2842">
            <v>67</v>
          </cell>
          <cell r="L2842">
            <v>0</v>
          </cell>
          <cell r="M2842">
            <v>66</v>
          </cell>
          <cell r="N2842">
            <v>0</v>
          </cell>
          <cell r="O2842">
            <v>7</v>
          </cell>
          <cell r="P2842" t="str">
            <v>Not Licensed</v>
          </cell>
          <cell r="Q2842">
            <v>0</v>
          </cell>
          <cell r="R2842">
            <v>0</v>
          </cell>
        </row>
        <row r="2843">
          <cell r="B2843" t="str">
            <v>474061</v>
          </cell>
          <cell r="C2843" t="str">
            <v>Rail-Track Laying and Maintenance Equipment Operators</v>
          </cell>
          <cell r="D2843">
            <v>0</v>
          </cell>
          <cell r="E2843" t="str">
            <v>High school diploma or equivalent</v>
          </cell>
          <cell r="F2843" t="str">
            <v>HS and Below</v>
          </cell>
          <cell r="G2843">
            <v>0</v>
          </cell>
          <cell r="H2843">
            <v>0</v>
          </cell>
          <cell r="I2843">
            <v>0</v>
          </cell>
          <cell r="J2843">
            <v>0</v>
          </cell>
          <cell r="K2843">
            <v>0</v>
          </cell>
          <cell r="L2843">
            <v>0</v>
          </cell>
          <cell r="M2843">
            <v>0</v>
          </cell>
          <cell r="N2843">
            <v>0</v>
          </cell>
          <cell r="O2843">
            <v>2</v>
          </cell>
          <cell r="P2843" t="str">
            <v>Not Licensed</v>
          </cell>
          <cell r="Q2843">
            <v>0</v>
          </cell>
          <cell r="R2843">
            <v>0</v>
          </cell>
        </row>
        <row r="2844">
          <cell r="B2844" t="str">
            <v>474071</v>
          </cell>
          <cell r="C2844" t="str">
            <v>Septic Tank Servicers and Sewer Pipe Cleaners</v>
          </cell>
          <cell r="D2844">
            <v>0</v>
          </cell>
          <cell r="E2844" t="str">
            <v>No formal educational credential</v>
          </cell>
          <cell r="F2844" t="str">
            <v>HS and Below</v>
          </cell>
          <cell r="G2844">
            <v>0</v>
          </cell>
          <cell r="H2844">
            <v>0</v>
          </cell>
          <cell r="I2844">
            <v>210</v>
          </cell>
          <cell r="J2844">
            <v>28</v>
          </cell>
          <cell r="K2844">
            <v>26</v>
          </cell>
          <cell r="L2844">
            <v>0</v>
          </cell>
          <cell r="M2844">
            <v>27</v>
          </cell>
          <cell r="N2844">
            <v>0</v>
          </cell>
          <cell r="O2844">
            <v>10</v>
          </cell>
          <cell r="P2844" t="str">
            <v>Not Licensed</v>
          </cell>
          <cell r="Q2844">
            <v>0</v>
          </cell>
          <cell r="R2844">
            <v>0</v>
          </cell>
        </row>
        <row r="2845">
          <cell r="B2845" t="str">
            <v>474091</v>
          </cell>
          <cell r="C2845" t="str">
            <v>Segmental Pavers</v>
          </cell>
          <cell r="D2845">
            <v>0</v>
          </cell>
          <cell r="E2845">
            <v>0</v>
          </cell>
          <cell r="F2845">
            <v>0</v>
          </cell>
          <cell r="G2845">
            <v>0</v>
          </cell>
          <cell r="H2845">
            <v>0</v>
          </cell>
          <cell r="I2845">
            <v>0</v>
          </cell>
          <cell r="J2845">
            <v>0</v>
          </cell>
          <cell r="K2845">
            <v>0</v>
          </cell>
          <cell r="L2845">
            <v>0</v>
          </cell>
          <cell r="M2845">
            <v>0</v>
          </cell>
          <cell r="N2845">
            <v>0</v>
          </cell>
          <cell r="O2845">
            <v>0</v>
          </cell>
          <cell r="P2845" t="str">
            <v>Not Licensed</v>
          </cell>
          <cell r="Q2845">
            <v>0</v>
          </cell>
          <cell r="R2845">
            <v>0</v>
          </cell>
        </row>
        <row r="2846">
          <cell r="B2846" t="str">
            <v>475011</v>
          </cell>
          <cell r="C2846" t="str">
            <v>Derrick Operators, Oil and Gas</v>
          </cell>
          <cell r="D2846">
            <v>0</v>
          </cell>
          <cell r="E2846">
            <v>0</v>
          </cell>
          <cell r="F2846">
            <v>0</v>
          </cell>
          <cell r="G2846">
            <v>0</v>
          </cell>
          <cell r="H2846">
            <v>0</v>
          </cell>
          <cell r="I2846">
            <v>0</v>
          </cell>
          <cell r="J2846">
            <v>0</v>
          </cell>
          <cell r="K2846">
            <v>0</v>
          </cell>
          <cell r="L2846">
            <v>0</v>
          </cell>
          <cell r="M2846">
            <v>0</v>
          </cell>
          <cell r="N2846">
            <v>0</v>
          </cell>
          <cell r="O2846">
            <v>0</v>
          </cell>
          <cell r="P2846" t="str">
            <v>Not Licensed</v>
          </cell>
          <cell r="Q2846">
            <v>0</v>
          </cell>
          <cell r="R2846">
            <v>0</v>
          </cell>
        </row>
        <row r="2847">
          <cell r="B2847" t="str">
            <v>475012</v>
          </cell>
          <cell r="C2847" t="str">
            <v>Rotary Drill Operators, Oil and Gas</v>
          </cell>
          <cell r="D2847">
            <v>0</v>
          </cell>
          <cell r="E2847">
            <v>0</v>
          </cell>
          <cell r="F2847">
            <v>0</v>
          </cell>
          <cell r="G2847">
            <v>0</v>
          </cell>
          <cell r="H2847">
            <v>0</v>
          </cell>
          <cell r="I2847">
            <v>0</v>
          </cell>
          <cell r="J2847">
            <v>0</v>
          </cell>
          <cell r="K2847">
            <v>0</v>
          </cell>
          <cell r="L2847">
            <v>0</v>
          </cell>
          <cell r="M2847">
            <v>0</v>
          </cell>
          <cell r="N2847">
            <v>0</v>
          </cell>
          <cell r="O2847">
            <v>1</v>
          </cell>
          <cell r="P2847" t="str">
            <v>Not Licensed</v>
          </cell>
          <cell r="Q2847">
            <v>0</v>
          </cell>
          <cell r="R2847">
            <v>0</v>
          </cell>
        </row>
        <row r="2848">
          <cell r="B2848" t="str">
            <v>475013</v>
          </cell>
          <cell r="C2848" t="str">
            <v>Service Unit Operators, Oil, Gas, and Mining</v>
          </cell>
          <cell r="D2848">
            <v>0</v>
          </cell>
          <cell r="E2848">
            <v>0</v>
          </cell>
          <cell r="F2848">
            <v>0</v>
          </cell>
          <cell r="G2848">
            <v>0</v>
          </cell>
          <cell r="H2848">
            <v>0</v>
          </cell>
          <cell r="I2848">
            <v>0</v>
          </cell>
          <cell r="J2848">
            <v>0</v>
          </cell>
          <cell r="K2848">
            <v>0</v>
          </cell>
          <cell r="L2848">
            <v>0</v>
          </cell>
          <cell r="M2848">
            <v>0</v>
          </cell>
          <cell r="N2848">
            <v>0</v>
          </cell>
          <cell r="O2848">
            <v>9</v>
          </cell>
          <cell r="P2848" t="str">
            <v>Not Licensed</v>
          </cell>
          <cell r="Q2848">
            <v>0</v>
          </cell>
          <cell r="R2848">
            <v>0</v>
          </cell>
        </row>
        <row r="2849">
          <cell r="B2849" t="str">
            <v>475021</v>
          </cell>
          <cell r="C2849" t="str">
            <v>Earth Drillers, Except Oil and Gas</v>
          </cell>
          <cell r="D2849">
            <v>0</v>
          </cell>
          <cell r="E2849" t="str">
            <v>High school diploma or equivalent</v>
          </cell>
          <cell r="F2849" t="str">
            <v>HS and Below</v>
          </cell>
          <cell r="G2849">
            <v>0</v>
          </cell>
          <cell r="H2849">
            <v>0</v>
          </cell>
          <cell r="I2849">
            <v>0</v>
          </cell>
          <cell r="J2849">
            <v>0</v>
          </cell>
          <cell r="K2849">
            <v>0</v>
          </cell>
          <cell r="L2849">
            <v>0</v>
          </cell>
          <cell r="M2849">
            <v>0</v>
          </cell>
          <cell r="N2849">
            <v>0</v>
          </cell>
          <cell r="O2849">
            <v>3</v>
          </cell>
          <cell r="P2849" t="str">
            <v>Not Licensed</v>
          </cell>
          <cell r="Q2849">
            <v>0</v>
          </cell>
          <cell r="R2849">
            <v>0</v>
          </cell>
        </row>
        <row r="2850">
          <cell r="B2850" t="str">
            <v>475031</v>
          </cell>
          <cell r="C2850" t="str">
            <v>Explosives Workers, Ordnance Handling Experts, and Blasters</v>
          </cell>
          <cell r="D2850">
            <v>0</v>
          </cell>
          <cell r="E2850" t="str">
            <v>High school diploma or equivalent</v>
          </cell>
          <cell r="F2850" t="str">
            <v>HS and Below</v>
          </cell>
          <cell r="G2850">
            <v>0</v>
          </cell>
          <cell r="H2850">
            <v>0</v>
          </cell>
          <cell r="I2850">
            <v>0</v>
          </cell>
          <cell r="J2850">
            <v>0</v>
          </cell>
          <cell r="K2850">
            <v>0</v>
          </cell>
          <cell r="L2850">
            <v>0</v>
          </cell>
          <cell r="M2850">
            <v>0</v>
          </cell>
          <cell r="N2850">
            <v>0</v>
          </cell>
          <cell r="O2850">
            <v>2</v>
          </cell>
          <cell r="P2850" t="str">
            <v>Not Licensed</v>
          </cell>
          <cell r="Q2850">
            <v>0</v>
          </cell>
          <cell r="R2850">
            <v>0</v>
          </cell>
        </row>
        <row r="2851">
          <cell r="B2851" t="str">
            <v>475041</v>
          </cell>
          <cell r="C2851" t="str">
            <v>Continuous Mining Machine Operators</v>
          </cell>
          <cell r="D2851">
            <v>0</v>
          </cell>
          <cell r="E2851">
            <v>0</v>
          </cell>
          <cell r="F2851">
            <v>0</v>
          </cell>
          <cell r="G2851">
            <v>0</v>
          </cell>
          <cell r="H2851">
            <v>0</v>
          </cell>
          <cell r="I2851">
            <v>0</v>
          </cell>
          <cell r="J2851">
            <v>0</v>
          </cell>
          <cell r="K2851">
            <v>0</v>
          </cell>
          <cell r="L2851">
            <v>0</v>
          </cell>
          <cell r="M2851">
            <v>0</v>
          </cell>
          <cell r="N2851">
            <v>0</v>
          </cell>
          <cell r="O2851">
            <v>0</v>
          </cell>
          <cell r="P2851" t="str">
            <v>Not Licensed</v>
          </cell>
          <cell r="Q2851">
            <v>0</v>
          </cell>
          <cell r="R2851">
            <v>0</v>
          </cell>
        </row>
        <row r="2852">
          <cell r="B2852" t="str">
            <v>475042</v>
          </cell>
          <cell r="C2852" t="str">
            <v>Mine Cutting and Channeling Machine Operators</v>
          </cell>
          <cell r="D2852">
            <v>0</v>
          </cell>
          <cell r="E2852">
            <v>0</v>
          </cell>
          <cell r="F2852">
            <v>0</v>
          </cell>
          <cell r="G2852">
            <v>0</v>
          </cell>
          <cell r="H2852">
            <v>0</v>
          </cell>
          <cell r="I2852">
            <v>0</v>
          </cell>
          <cell r="J2852">
            <v>0</v>
          </cell>
          <cell r="K2852">
            <v>0</v>
          </cell>
          <cell r="L2852">
            <v>0</v>
          </cell>
          <cell r="M2852">
            <v>0</v>
          </cell>
          <cell r="N2852">
            <v>0</v>
          </cell>
          <cell r="O2852">
            <v>0</v>
          </cell>
          <cell r="P2852" t="str">
            <v>Not Licensed</v>
          </cell>
          <cell r="Q2852">
            <v>0</v>
          </cell>
          <cell r="R2852">
            <v>0</v>
          </cell>
        </row>
        <row r="2853">
          <cell r="B2853" t="str">
            <v>475051</v>
          </cell>
          <cell r="C2853" t="str">
            <v>Rock Splitters, Quarry</v>
          </cell>
          <cell r="D2853">
            <v>0</v>
          </cell>
          <cell r="E2853" t="str">
            <v>No formal educational credential</v>
          </cell>
          <cell r="F2853" t="str">
            <v>HS and Below</v>
          </cell>
          <cell r="G2853">
            <v>0</v>
          </cell>
          <cell r="H2853">
            <v>0</v>
          </cell>
          <cell r="I2853">
            <v>0</v>
          </cell>
          <cell r="J2853">
            <v>0</v>
          </cell>
          <cell r="K2853">
            <v>0</v>
          </cell>
          <cell r="L2853">
            <v>0</v>
          </cell>
          <cell r="M2853">
            <v>0</v>
          </cell>
          <cell r="N2853">
            <v>0</v>
          </cell>
          <cell r="O2853">
            <v>0</v>
          </cell>
          <cell r="P2853" t="str">
            <v>Not Licensed</v>
          </cell>
          <cell r="Q2853">
            <v>0</v>
          </cell>
          <cell r="R2853">
            <v>0</v>
          </cell>
        </row>
        <row r="2854">
          <cell r="B2854" t="str">
            <v>475061</v>
          </cell>
          <cell r="C2854" t="str">
            <v>Roof Bolters, Mining</v>
          </cell>
          <cell r="D2854">
            <v>0</v>
          </cell>
          <cell r="E2854">
            <v>0</v>
          </cell>
          <cell r="F2854">
            <v>0</v>
          </cell>
          <cell r="G2854">
            <v>0</v>
          </cell>
          <cell r="H2854">
            <v>0</v>
          </cell>
          <cell r="I2854">
            <v>0</v>
          </cell>
          <cell r="J2854">
            <v>0</v>
          </cell>
          <cell r="K2854">
            <v>0</v>
          </cell>
          <cell r="L2854">
            <v>0</v>
          </cell>
          <cell r="M2854">
            <v>0</v>
          </cell>
          <cell r="N2854">
            <v>0</v>
          </cell>
          <cell r="O2854">
            <v>0</v>
          </cell>
          <cell r="P2854" t="str">
            <v>Not Licensed</v>
          </cell>
          <cell r="Q2854">
            <v>0</v>
          </cell>
          <cell r="R2854">
            <v>0</v>
          </cell>
        </row>
        <row r="2855">
          <cell r="B2855" t="str">
            <v>475071</v>
          </cell>
          <cell r="C2855" t="str">
            <v>Roustabouts, Oil and Gas</v>
          </cell>
          <cell r="D2855">
            <v>0</v>
          </cell>
          <cell r="E2855">
            <v>0</v>
          </cell>
          <cell r="F2855">
            <v>0</v>
          </cell>
          <cell r="G2855">
            <v>0</v>
          </cell>
          <cell r="H2855">
            <v>0</v>
          </cell>
          <cell r="I2855">
            <v>0</v>
          </cell>
          <cell r="J2855">
            <v>0</v>
          </cell>
          <cell r="K2855">
            <v>0</v>
          </cell>
          <cell r="L2855">
            <v>47</v>
          </cell>
          <cell r="M2855">
            <v>47</v>
          </cell>
          <cell r="N2855">
            <v>0</v>
          </cell>
          <cell r="O2855">
            <v>4</v>
          </cell>
          <cell r="P2855" t="str">
            <v>Not Licensed</v>
          </cell>
          <cell r="Q2855">
            <v>0</v>
          </cell>
          <cell r="R2855">
            <v>0</v>
          </cell>
        </row>
        <row r="2856">
          <cell r="B2856" t="str">
            <v>475081</v>
          </cell>
          <cell r="C2856" t="str">
            <v>Helpers--Extraction Workers</v>
          </cell>
          <cell r="D2856">
            <v>0</v>
          </cell>
          <cell r="E2856" t="str">
            <v>High school diploma or equivalent</v>
          </cell>
          <cell r="F2856" t="str">
            <v>HS and Below</v>
          </cell>
          <cell r="G2856">
            <v>0</v>
          </cell>
          <cell r="H2856">
            <v>0</v>
          </cell>
          <cell r="I2856">
            <v>0</v>
          </cell>
          <cell r="J2856">
            <v>0</v>
          </cell>
          <cell r="K2856">
            <v>0</v>
          </cell>
          <cell r="L2856">
            <v>0</v>
          </cell>
          <cell r="M2856">
            <v>0</v>
          </cell>
          <cell r="N2856">
            <v>0</v>
          </cell>
          <cell r="O2856">
            <v>0</v>
          </cell>
          <cell r="P2856" t="str">
            <v>Not Licensed</v>
          </cell>
          <cell r="Q2856">
            <v>0</v>
          </cell>
          <cell r="R2856">
            <v>0</v>
          </cell>
        </row>
        <row r="2857">
          <cell r="B2857" t="str">
            <v>491011</v>
          </cell>
          <cell r="C2857" t="str">
            <v>First-Line Supervisors of Mechanics, Installers, and Repairers</v>
          </cell>
          <cell r="D2857">
            <v>0</v>
          </cell>
          <cell r="E2857" t="str">
            <v>High school diploma or equivalent</v>
          </cell>
          <cell r="F2857" t="str">
            <v>HS and Below</v>
          </cell>
          <cell r="G2857">
            <v>72891</v>
          </cell>
          <cell r="H2857">
            <v>4</v>
          </cell>
          <cell r="I2857">
            <v>4648</v>
          </cell>
          <cell r="J2857">
            <v>419</v>
          </cell>
          <cell r="K2857">
            <v>448</v>
          </cell>
          <cell r="L2857">
            <v>844</v>
          </cell>
          <cell r="M2857">
            <v>570</v>
          </cell>
          <cell r="N2857">
            <v>0</v>
          </cell>
          <cell r="O2857">
            <v>85</v>
          </cell>
          <cell r="P2857" t="str">
            <v>Not Licensed</v>
          </cell>
          <cell r="Q2857">
            <v>0</v>
          </cell>
          <cell r="R2857">
            <v>0</v>
          </cell>
        </row>
        <row r="2858">
          <cell r="B2858" t="str">
            <v>492011</v>
          </cell>
          <cell r="C2858" t="str">
            <v>Computer, Automated Teller, and Office Machine Repairers</v>
          </cell>
          <cell r="D2858">
            <v>0</v>
          </cell>
          <cell r="E2858" t="str">
            <v>Some college, no degree</v>
          </cell>
          <cell r="F2858" t="str">
            <v>Sub-BA</v>
          </cell>
          <cell r="G2858">
            <v>0</v>
          </cell>
          <cell r="H2858">
            <v>0</v>
          </cell>
          <cell r="I2858">
            <v>754</v>
          </cell>
          <cell r="J2858">
            <v>66</v>
          </cell>
          <cell r="K2858">
            <v>73</v>
          </cell>
          <cell r="L2858">
            <v>38</v>
          </cell>
          <cell r="M2858">
            <v>59</v>
          </cell>
          <cell r="N2858">
            <v>0</v>
          </cell>
          <cell r="O2858">
            <v>5</v>
          </cell>
          <cell r="P2858" t="str">
            <v>Not Licensed</v>
          </cell>
          <cell r="Q2858">
            <v>0</v>
          </cell>
          <cell r="R2858">
            <v>0</v>
          </cell>
        </row>
        <row r="2859">
          <cell r="B2859" t="str">
            <v>492021</v>
          </cell>
          <cell r="C2859" t="str">
            <v>Radio, Cellular, and Tower Equipment Installers and Repairs</v>
          </cell>
          <cell r="D2859">
            <v>0</v>
          </cell>
          <cell r="E2859" t="str">
            <v>Associate's degree</v>
          </cell>
          <cell r="F2859" t="str">
            <v>Sub-BA</v>
          </cell>
          <cell r="G2859">
            <v>52567</v>
          </cell>
          <cell r="H2859">
            <v>0</v>
          </cell>
          <cell r="I2859">
            <v>0</v>
          </cell>
          <cell r="J2859">
            <v>0</v>
          </cell>
          <cell r="K2859">
            <v>0</v>
          </cell>
          <cell r="L2859">
            <v>0</v>
          </cell>
          <cell r="M2859">
            <v>0</v>
          </cell>
          <cell r="N2859">
            <v>0</v>
          </cell>
          <cell r="O2859">
            <v>2</v>
          </cell>
          <cell r="P2859" t="str">
            <v>Not Licensed</v>
          </cell>
          <cell r="Q2859">
            <v>0</v>
          </cell>
          <cell r="R2859">
            <v>0</v>
          </cell>
        </row>
        <row r="2860">
          <cell r="B2860" t="str">
            <v>492022</v>
          </cell>
          <cell r="C2860" t="str">
            <v>Telecommunications Equipment Installers and Repairers, Except Line Installers</v>
          </cell>
          <cell r="D2860">
            <v>0</v>
          </cell>
          <cell r="E2860" t="str">
            <v>Postsecondary non-degree award</v>
          </cell>
          <cell r="F2860" t="str">
            <v>Sub-BA</v>
          </cell>
          <cell r="G2860">
            <v>0</v>
          </cell>
          <cell r="H2860">
            <v>0</v>
          </cell>
          <cell r="I2860">
            <v>1162</v>
          </cell>
          <cell r="J2860">
            <v>120</v>
          </cell>
          <cell r="K2860">
            <v>119</v>
          </cell>
          <cell r="L2860">
            <v>196</v>
          </cell>
          <cell r="M2860">
            <v>145</v>
          </cell>
          <cell r="N2860">
            <v>0</v>
          </cell>
          <cell r="O2860">
            <v>39</v>
          </cell>
          <cell r="P2860" t="str">
            <v>Not Licensed</v>
          </cell>
          <cell r="Q2860">
            <v>0</v>
          </cell>
          <cell r="R2860">
            <v>0</v>
          </cell>
        </row>
        <row r="2861">
          <cell r="B2861" t="str">
            <v>492091</v>
          </cell>
          <cell r="C2861" t="str">
            <v>Avionics Technicians</v>
          </cell>
          <cell r="D2861">
            <v>0</v>
          </cell>
          <cell r="E2861" t="str">
            <v>Associate's degree</v>
          </cell>
          <cell r="F2861" t="str">
            <v>Sub-BA</v>
          </cell>
          <cell r="G2861">
            <v>0</v>
          </cell>
          <cell r="H2861">
            <v>0</v>
          </cell>
          <cell r="I2861">
            <v>0</v>
          </cell>
          <cell r="J2861">
            <v>0</v>
          </cell>
          <cell r="K2861">
            <v>0</v>
          </cell>
          <cell r="L2861">
            <v>0</v>
          </cell>
          <cell r="M2861">
            <v>0</v>
          </cell>
          <cell r="N2861">
            <v>0</v>
          </cell>
          <cell r="O2861">
            <v>6</v>
          </cell>
          <cell r="P2861" t="str">
            <v>Not Licensed</v>
          </cell>
          <cell r="Q2861">
            <v>0</v>
          </cell>
          <cell r="R2861">
            <v>0</v>
          </cell>
        </row>
        <row r="2862">
          <cell r="B2862" t="str">
            <v>492092</v>
          </cell>
          <cell r="C2862" t="str">
            <v>Electric Motor, Power Tool, and Related Repairers</v>
          </cell>
          <cell r="D2862">
            <v>0</v>
          </cell>
          <cell r="E2862" t="str">
            <v>Postsecondary non-degree award</v>
          </cell>
          <cell r="F2862" t="str">
            <v>Sub-BA</v>
          </cell>
          <cell r="G2862">
            <v>73851</v>
          </cell>
          <cell r="H2862">
            <v>0</v>
          </cell>
          <cell r="I2862">
            <v>0</v>
          </cell>
          <cell r="J2862">
            <v>0</v>
          </cell>
          <cell r="K2862">
            <v>0</v>
          </cell>
          <cell r="L2862">
            <v>0</v>
          </cell>
          <cell r="M2862">
            <v>0</v>
          </cell>
          <cell r="N2862">
            <v>0</v>
          </cell>
          <cell r="O2862">
            <v>0</v>
          </cell>
          <cell r="P2862" t="str">
            <v>Not Licensed</v>
          </cell>
          <cell r="Q2862">
            <v>0</v>
          </cell>
          <cell r="R2862">
            <v>0</v>
          </cell>
        </row>
        <row r="2863">
          <cell r="B2863" t="str">
            <v>492093</v>
          </cell>
          <cell r="C2863" t="str">
            <v>Electrical and Electronics Installers and Repairers, Transportation Equipment</v>
          </cell>
          <cell r="D2863">
            <v>0</v>
          </cell>
          <cell r="E2863" t="str">
            <v>Postsecondary non-degree award</v>
          </cell>
          <cell r="F2863" t="str">
            <v>Sub-BA</v>
          </cell>
          <cell r="G2863">
            <v>0</v>
          </cell>
          <cell r="H2863">
            <v>0</v>
          </cell>
          <cell r="I2863">
            <v>0</v>
          </cell>
          <cell r="J2863">
            <v>0</v>
          </cell>
          <cell r="K2863">
            <v>0</v>
          </cell>
          <cell r="L2863">
            <v>0</v>
          </cell>
          <cell r="M2863">
            <v>0</v>
          </cell>
          <cell r="N2863">
            <v>642</v>
          </cell>
          <cell r="O2863">
            <v>0</v>
          </cell>
          <cell r="P2863" t="str">
            <v>Not Licensed</v>
          </cell>
          <cell r="Q2863">
            <v>0</v>
          </cell>
          <cell r="R2863">
            <v>0</v>
          </cell>
        </row>
        <row r="2864">
          <cell r="B2864" t="str">
            <v>492094</v>
          </cell>
          <cell r="C2864" t="str">
            <v>Electrical and Electronics Repairers, Commercial and Industrial Equipment</v>
          </cell>
          <cell r="D2864">
            <v>0</v>
          </cell>
          <cell r="E2864" t="str">
            <v>Postsecondary non-degree award</v>
          </cell>
          <cell r="F2864" t="str">
            <v>Sub-BA</v>
          </cell>
          <cell r="G2864">
            <v>0</v>
          </cell>
          <cell r="H2864">
            <v>0</v>
          </cell>
          <cell r="I2864">
            <v>684</v>
          </cell>
          <cell r="J2864">
            <v>58</v>
          </cell>
          <cell r="K2864">
            <v>63</v>
          </cell>
          <cell r="L2864">
            <v>0</v>
          </cell>
          <cell r="M2864">
            <v>61</v>
          </cell>
          <cell r="N2864">
            <v>0</v>
          </cell>
          <cell r="O2864">
            <v>10</v>
          </cell>
          <cell r="P2864" t="str">
            <v>Not Licensed</v>
          </cell>
          <cell r="Q2864">
            <v>0</v>
          </cell>
          <cell r="R2864">
            <v>0</v>
          </cell>
        </row>
        <row r="2865">
          <cell r="B2865" t="str">
            <v>492095</v>
          </cell>
          <cell r="C2865" t="str">
            <v>Electrical and Electronics Repairers, Powerhouse, Substation, and Relay</v>
          </cell>
          <cell r="D2865">
            <v>0</v>
          </cell>
          <cell r="E2865" t="str">
            <v>Postsecondary non-degree award</v>
          </cell>
          <cell r="F2865" t="str">
            <v>Sub-BA</v>
          </cell>
          <cell r="G2865">
            <v>78340</v>
          </cell>
          <cell r="H2865">
            <v>0</v>
          </cell>
          <cell r="I2865">
            <v>0</v>
          </cell>
          <cell r="J2865">
            <v>0</v>
          </cell>
          <cell r="K2865">
            <v>0</v>
          </cell>
          <cell r="L2865">
            <v>0</v>
          </cell>
          <cell r="M2865">
            <v>0</v>
          </cell>
          <cell r="N2865">
            <v>0</v>
          </cell>
          <cell r="O2865">
            <v>1</v>
          </cell>
          <cell r="P2865" t="str">
            <v>Not Licensed</v>
          </cell>
          <cell r="Q2865">
            <v>0</v>
          </cell>
          <cell r="R2865">
            <v>0</v>
          </cell>
        </row>
        <row r="2866">
          <cell r="B2866" t="str">
            <v>492096</v>
          </cell>
          <cell r="C2866" t="str">
            <v>Electronic Equipment Installers and Repairers, Motor Vehicles</v>
          </cell>
          <cell r="D2866">
            <v>0</v>
          </cell>
          <cell r="E2866" t="str">
            <v>Postsecondary non-degree award</v>
          </cell>
          <cell r="F2866" t="str">
            <v>Sub-BA</v>
          </cell>
          <cell r="G2866">
            <v>32508</v>
          </cell>
          <cell r="H2866">
            <v>0</v>
          </cell>
          <cell r="I2866">
            <v>0</v>
          </cell>
          <cell r="J2866">
            <v>0</v>
          </cell>
          <cell r="K2866">
            <v>0</v>
          </cell>
          <cell r="L2866">
            <v>0</v>
          </cell>
          <cell r="M2866">
            <v>0</v>
          </cell>
          <cell r="N2866">
            <v>0</v>
          </cell>
          <cell r="O2866">
            <v>1</v>
          </cell>
          <cell r="P2866" t="str">
            <v>Not Licensed</v>
          </cell>
          <cell r="Q2866">
            <v>0</v>
          </cell>
          <cell r="R2866">
            <v>0</v>
          </cell>
        </row>
        <row r="2867">
          <cell r="B2867" t="str">
            <v>492097</v>
          </cell>
          <cell r="C2867" t="str">
            <v>Electronic Home Entertainment Equipment Installers and Repairers</v>
          </cell>
          <cell r="D2867">
            <v>0</v>
          </cell>
          <cell r="E2867" t="str">
            <v>Postsecondary non-degree award</v>
          </cell>
          <cell r="F2867" t="str">
            <v>Sub-BA</v>
          </cell>
          <cell r="G2867">
            <v>37769</v>
          </cell>
          <cell r="H2867">
            <v>0</v>
          </cell>
          <cell r="I2867">
            <v>0</v>
          </cell>
          <cell r="J2867">
            <v>0</v>
          </cell>
          <cell r="K2867">
            <v>0</v>
          </cell>
          <cell r="L2867">
            <v>46</v>
          </cell>
          <cell r="M2867">
            <v>46</v>
          </cell>
          <cell r="N2867">
            <v>0</v>
          </cell>
          <cell r="O2867">
            <v>3</v>
          </cell>
          <cell r="P2867" t="str">
            <v>Not Licensed</v>
          </cell>
          <cell r="Q2867">
            <v>0</v>
          </cell>
          <cell r="R2867">
            <v>0</v>
          </cell>
        </row>
        <row r="2868">
          <cell r="B2868" t="str">
            <v>492098</v>
          </cell>
          <cell r="C2868" t="str">
            <v>Security and Fire Alarm Systems Installers</v>
          </cell>
          <cell r="D2868">
            <v>0</v>
          </cell>
          <cell r="E2868" t="str">
            <v>High school diploma or equivalent</v>
          </cell>
          <cell r="F2868" t="str">
            <v>HS and Below</v>
          </cell>
          <cell r="G2868">
            <v>69950</v>
          </cell>
          <cell r="H2868">
            <v>3</v>
          </cell>
          <cell r="I2868">
            <v>848</v>
          </cell>
          <cell r="J2868">
            <v>100</v>
          </cell>
          <cell r="K2868">
            <v>108</v>
          </cell>
          <cell r="L2868">
            <v>104</v>
          </cell>
          <cell r="M2868">
            <v>104</v>
          </cell>
          <cell r="N2868">
            <v>0</v>
          </cell>
          <cell r="O2868">
            <v>4</v>
          </cell>
          <cell r="P2868" t="str">
            <v>Not Licensed</v>
          </cell>
          <cell r="Q2868">
            <v>0</v>
          </cell>
          <cell r="R2868">
            <v>0</v>
          </cell>
        </row>
        <row r="2869">
          <cell r="B2869" t="str">
            <v>493011</v>
          </cell>
          <cell r="C2869" t="str">
            <v>Aircraft Mechanics and Service Technicians</v>
          </cell>
          <cell r="D2869">
            <v>0</v>
          </cell>
          <cell r="E2869" t="str">
            <v>Postsecondary non-degree award</v>
          </cell>
          <cell r="F2869" t="str">
            <v>Sub-BA</v>
          </cell>
          <cell r="G2869">
            <v>71587</v>
          </cell>
          <cell r="H2869">
            <v>3</v>
          </cell>
          <cell r="I2869">
            <v>616</v>
          </cell>
          <cell r="J2869">
            <v>39</v>
          </cell>
          <cell r="K2869">
            <v>50</v>
          </cell>
          <cell r="L2869">
            <v>37</v>
          </cell>
          <cell r="M2869">
            <v>42</v>
          </cell>
          <cell r="N2869">
            <v>0</v>
          </cell>
          <cell r="O2869">
            <v>6</v>
          </cell>
          <cell r="P2869" t="str">
            <v>Not Licensed</v>
          </cell>
          <cell r="Q2869">
            <v>0</v>
          </cell>
          <cell r="R2869">
            <v>0</v>
          </cell>
        </row>
        <row r="2870">
          <cell r="B2870" t="str">
            <v>493021</v>
          </cell>
          <cell r="C2870" t="str">
            <v>Automotive Body and Related Repairers</v>
          </cell>
          <cell r="D2870">
            <v>0</v>
          </cell>
          <cell r="E2870" t="str">
            <v>High school diploma or equivalent</v>
          </cell>
          <cell r="F2870" t="str">
            <v>HS and Below</v>
          </cell>
          <cell r="G2870">
            <v>0</v>
          </cell>
          <cell r="H2870">
            <v>0</v>
          </cell>
          <cell r="I2870">
            <v>1175</v>
          </cell>
          <cell r="J2870">
            <v>116</v>
          </cell>
          <cell r="K2870">
            <v>122</v>
          </cell>
          <cell r="L2870">
            <v>104</v>
          </cell>
          <cell r="M2870">
            <v>114</v>
          </cell>
          <cell r="N2870">
            <v>0</v>
          </cell>
          <cell r="O2870">
            <v>41</v>
          </cell>
          <cell r="P2870" t="str">
            <v>Not Licensed</v>
          </cell>
          <cell r="Q2870">
            <v>0</v>
          </cell>
          <cell r="R2870">
            <v>0</v>
          </cell>
        </row>
        <row r="2871">
          <cell r="B2871" t="str">
            <v>493022</v>
          </cell>
          <cell r="C2871" t="str">
            <v>Automotive Glass Installers and Repairers</v>
          </cell>
          <cell r="D2871">
            <v>0</v>
          </cell>
          <cell r="E2871" t="str">
            <v>High school diploma or equivalent</v>
          </cell>
          <cell r="F2871" t="str">
            <v>HS and Below</v>
          </cell>
          <cell r="G2871">
            <v>40453</v>
          </cell>
          <cell r="H2871">
            <v>0</v>
          </cell>
          <cell r="I2871">
            <v>0</v>
          </cell>
          <cell r="J2871">
            <v>0</v>
          </cell>
          <cell r="K2871">
            <v>0</v>
          </cell>
          <cell r="L2871">
            <v>0</v>
          </cell>
          <cell r="M2871">
            <v>0</v>
          </cell>
          <cell r="N2871">
            <v>0</v>
          </cell>
          <cell r="O2871">
            <v>8</v>
          </cell>
          <cell r="P2871" t="str">
            <v>Not Licensed</v>
          </cell>
          <cell r="Q2871">
            <v>0</v>
          </cell>
          <cell r="R2871">
            <v>0</v>
          </cell>
        </row>
        <row r="2872">
          <cell r="B2872" t="str">
            <v>493023</v>
          </cell>
          <cell r="C2872" t="str">
            <v>Automotive Service Technicians and Mechanics</v>
          </cell>
          <cell r="D2872" t="str">
            <v>Auto Mechanic Technician</v>
          </cell>
          <cell r="E2872" t="str">
            <v>Postsecondary non-degree award</v>
          </cell>
          <cell r="F2872" t="str">
            <v>Sub-BA</v>
          </cell>
          <cell r="G2872">
            <v>46816</v>
          </cell>
          <cell r="H2872">
            <v>4</v>
          </cell>
          <cell r="I2872">
            <v>7093</v>
          </cell>
          <cell r="J2872">
            <v>673</v>
          </cell>
          <cell r="K2872">
            <v>685</v>
          </cell>
          <cell r="L2872">
            <v>860</v>
          </cell>
          <cell r="M2872">
            <v>739</v>
          </cell>
          <cell r="N2872">
            <v>0</v>
          </cell>
          <cell r="O2872">
            <v>117</v>
          </cell>
          <cell r="P2872" t="str">
            <v>Not Licensed</v>
          </cell>
          <cell r="Q2872">
            <v>0</v>
          </cell>
          <cell r="R2872">
            <v>0</v>
          </cell>
        </row>
        <row r="2873">
          <cell r="B2873" t="str">
            <v>493031</v>
          </cell>
          <cell r="C2873" t="str">
            <v>Bus and Truck Mechanics and Diesel Engine Specialists</v>
          </cell>
          <cell r="D2873" t="str">
            <v>Diesel Mechanic Technician</v>
          </cell>
          <cell r="E2873" t="str">
            <v>High school diploma or equivalent</v>
          </cell>
          <cell r="F2873" t="str">
            <v>HS and Below</v>
          </cell>
          <cell r="G2873">
            <v>61923</v>
          </cell>
          <cell r="H2873">
            <v>3</v>
          </cell>
          <cell r="I2873">
            <v>1564</v>
          </cell>
          <cell r="J2873">
            <v>160</v>
          </cell>
          <cell r="K2873">
            <v>159</v>
          </cell>
          <cell r="L2873">
            <v>155</v>
          </cell>
          <cell r="M2873">
            <v>158</v>
          </cell>
          <cell r="N2873">
            <v>0</v>
          </cell>
          <cell r="O2873">
            <v>22</v>
          </cell>
          <cell r="P2873" t="str">
            <v>Not Licensed</v>
          </cell>
          <cell r="Q2873">
            <v>0</v>
          </cell>
          <cell r="R2873">
            <v>0</v>
          </cell>
        </row>
        <row r="2874">
          <cell r="B2874" t="str">
            <v>493041</v>
          </cell>
          <cell r="C2874" t="str">
            <v>Farm Equipment Mechanics and Service Technicians</v>
          </cell>
          <cell r="D2874">
            <v>0</v>
          </cell>
          <cell r="E2874" t="str">
            <v>High school diploma or equivalent</v>
          </cell>
          <cell r="F2874" t="str">
            <v>HS and Below</v>
          </cell>
          <cell r="G2874">
            <v>0</v>
          </cell>
          <cell r="H2874">
            <v>0</v>
          </cell>
          <cell r="I2874">
            <v>0</v>
          </cell>
          <cell r="J2874">
            <v>0</v>
          </cell>
          <cell r="K2874">
            <v>0</v>
          </cell>
          <cell r="L2874">
            <v>0</v>
          </cell>
          <cell r="M2874">
            <v>0</v>
          </cell>
          <cell r="N2874">
            <v>0</v>
          </cell>
          <cell r="O2874">
            <v>3</v>
          </cell>
          <cell r="P2874" t="str">
            <v>Not Licensed</v>
          </cell>
          <cell r="Q2874">
            <v>0</v>
          </cell>
          <cell r="R2874">
            <v>0</v>
          </cell>
        </row>
        <row r="2875">
          <cell r="B2875" t="str">
            <v>493042</v>
          </cell>
          <cell r="C2875" t="str">
            <v>Mobile Heavy Equipment Mechanics, Except Engines</v>
          </cell>
          <cell r="D2875">
            <v>0</v>
          </cell>
          <cell r="E2875" t="str">
            <v>High school diploma or equivalent</v>
          </cell>
          <cell r="F2875" t="str">
            <v>HS and Below</v>
          </cell>
          <cell r="G2875">
            <v>0</v>
          </cell>
          <cell r="H2875">
            <v>0</v>
          </cell>
          <cell r="I2875">
            <v>699</v>
          </cell>
          <cell r="J2875">
            <v>74</v>
          </cell>
          <cell r="K2875">
            <v>74</v>
          </cell>
          <cell r="L2875">
            <v>49</v>
          </cell>
          <cell r="M2875">
            <v>66</v>
          </cell>
          <cell r="N2875">
            <v>0</v>
          </cell>
          <cell r="O2875">
            <v>22</v>
          </cell>
          <cell r="P2875" t="str">
            <v>Not Licensed</v>
          </cell>
          <cell r="Q2875">
            <v>0</v>
          </cell>
          <cell r="R2875">
            <v>0</v>
          </cell>
        </row>
        <row r="2876">
          <cell r="B2876" t="str">
            <v>493043</v>
          </cell>
          <cell r="C2876" t="str">
            <v>Rail Car Repairers</v>
          </cell>
          <cell r="D2876">
            <v>0</v>
          </cell>
          <cell r="E2876" t="str">
            <v>High school diploma or equivalent</v>
          </cell>
          <cell r="F2876" t="str">
            <v>HS and Below</v>
          </cell>
          <cell r="G2876">
            <v>0</v>
          </cell>
          <cell r="H2876">
            <v>0</v>
          </cell>
          <cell r="I2876">
            <v>0</v>
          </cell>
          <cell r="J2876">
            <v>0</v>
          </cell>
          <cell r="K2876">
            <v>0</v>
          </cell>
          <cell r="L2876">
            <v>0</v>
          </cell>
          <cell r="M2876">
            <v>0</v>
          </cell>
          <cell r="N2876">
            <v>0</v>
          </cell>
          <cell r="O2876">
            <v>0</v>
          </cell>
          <cell r="P2876" t="str">
            <v>Not Licensed</v>
          </cell>
          <cell r="Q2876">
            <v>0</v>
          </cell>
          <cell r="R2876">
            <v>0</v>
          </cell>
        </row>
        <row r="2877">
          <cell r="B2877" t="str">
            <v>493051</v>
          </cell>
          <cell r="C2877" t="str">
            <v>Motorboat Mechanics and Service Technicians</v>
          </cell>
          <cell r="D2877">
            <v>0</v>
          </cell>
          <cell r="E2877" t="str">
            <v>High school diploma or equivalent</v>
          </cell>
          <cell r="F2877" t="str">
            <v>HS and Below</v>
          </cell>
          <cell r="G2877">
            <v>54055</v>
          </cell>
          <cell r="H2877">
            <v>0</v>
          </cell>
          <cell r="I2877">
            <v>0</v>
          </cell>
          <cell r="J2877">
            <v>0</v>
          </cell>
          <cell r="K2877">
            <v>0</v>
          </cell>
          <cell r="L2877">
            <v>0</v>
          </cell>
          <cell r="M2877">
            <v>0</v>
          </cell>
          <cell r="N2877">
            <v>0</v>
          </cell>
          <cell r="O2877">
            <v>3</v>
          </cell>
          <cell r="P2877" t="str">
            <v>Not Licensed</v>
          </cell>
          <cell r="Q2877">
            <v>0</v>
          </cell>
          <cell r="R2877">
            <v>0</v>
          </cell>
        </row>
        <row r="2878">
          <cell r="B2878" t="str">
            <v>493052</v>
          </cell>
          <cell r="C2878" t="str">
            <v>Motorcycle Mechanics</v>
          </cell>
          <cell r="D2878">
            <v>0</v>
          </cell>
          <cell r="E2878" t="str">
            <v>Postsecondary non-degree award</v>
          </cell>
          <cell r="F2878" t="str">
            <v>Sub-BA</v>
          </cell>
          <cell r="G2878">
            <v>0</v>
          </cell>
          <cell r="H2878">
            <v>0</v>
          </cell>
          <cell r="I2878">
            <v>0</v>
          </cell>
          <cell r="J2878">
            <v>0</v>
          </cell>
          <cell r="K2878">
            <v>0</v>
          </cell>
          <cell r="L2878">
            <v>0</v>
          </cell>
          <cell r="M2878">
            <v>0</v>
          </cell>
          <cell r="N2878">
            <v>0</v>
          </cell>
          <cell r="O2878">
            <v>6</v>
          </cell>
          <cell r="P2878" t="str">
            <v>Not Licensed</v>
          </cell>
          <cell r="Q2878">
            <v>0</v>
          </cell>
          <cell r="R2878">
            <v>0</v>
          </cell>
        </row>
        <row r="2879">
          <cell r="B2879" t="str">
            <v>493053</v>
          </cell>
          <cell r="C2879" t="str">
            <v>Outdoor Power Equipment and Other Small Engine Mechanics</v>
          </cell>
          <cell r="D2879">
            <v>0</v>
          </cell>
          <cell r="E2879" t="str">
            <v>High school diploma or equivalent</v>
          </cell>
          <cell r="F2879" t="str">
            <v>HS and Below</v>
          </cell>
          <cell r="G2879">
            <v>0</v>
          </cell>
          <cell r="H2879">
            <v>0</v>
          </cell>
          <cell r="I2879">
            <v>131</v>
          </cell>
          <cell r="J2879">
            <v>15</v>
          </cell>
          <cell r="K2879">
            <v>15</v>
          </cell>
          <cell r="L2879">
            <v>0</v>
          </cell>
          <cell r="M2879">
            <v>15</v>
          </cell>
          <cell r="N2879">
            <v>0</v>
          </cell>
          <cell r="O2879">
            <v>6</v>
          </cell>
          <cell r="P2879" t="str">
            <v>Not Licensed</v>
          </cell>
          <cell r="Q2879">
            <v>0</v>
          </cell>
          <cell r="R2879">
            <v>0</v>
          </cell>
        </row>
        <row r="2880">
          <cell r="B2880" t="str">
            <v>493091</v>
          </cell>
          <cell r="C2880" t="str">
            <v>Bicycle Repairers</v>
          </cell>
          <cell r="D2880">
            <v>0</v>
          </cell>
          <cell r="E2880" t="str">
            <v>High school diploma or equivalent</v>
          </cell>
          <cell r="F2880" t="str">
            <v>HS and Below</v>
          </cell>
          <cell r="G2880">
            <v>0</v>
          </cell>
          <cell r="H2880">
            <v>0</v>
          </cell>
          <cell r="I2880">
            <v>0</v>
          </cell>
          <cell r="J2880">
            <v>0</v>
          </cell>
          <cell r="K2880">
            <v>0</v>
          </cell>
          <cell r="L2880">
            <v>0</v>
          </cell>
          <cell r="M2880">
            <v>0</v>
          </cell>
          <cell r="N2880">
            <v>0</v>
          </cell>
          <cell r="O2880">
            <v>7</v>
          </cell>
          <cell r="P2880" t="str">
            <v>Not Licensed</v>
          </cell>
          <cell r="Q2880">
            <v>0</v>
          </cell>
          <cell r="R2880">
            <v>0</v>
          </cell>
        </row>
        <row r="2881">
          <cell r="B2881" t="str">
            <v>493092</v>
          </cell>
          <cell r="C2881" t="str">
            <v>Recreational Vehicle Service Technicians</v>
          </cell>
          <cell r="D2881">
            <v>0</v>
          </cell>
          <cell r="E2881" t="str">
            <v>High school diploma or equivalent</v>
          </cell>
          <cell r="F2881" t="str">
            <v>HS and Below</v>
          </cell>
          <cell r="G2881">
            <v>0</v>
          </cell>
          <cell r="H2881">
            <v>0</v>
          </cell>
          <cell r="I2881">
            <v>0</v>
          </cell>
          <cell r="J2881">
            <v>0</v>
          </cell>
          <cell r="K2881">
            <v>0</v>
          </cell>
          <cell r="L2881">
            <v>0</v>
          </cell>
          <cell r="M2881">
            <v>0</v>
          </cell>
          <cell r="N2881">
            <v>0</v>
          </cell>
          <cell r="O2881">
            <v>0</v>
          </cell>
          <cell r="P2881" t="str">
            <v>Not Licensed</v>
          </cell>
          <cell r="Q2881">
            <v>0</v>
          </cell>
          <cell r="R2881">
            <v>0</v>
          </cell>
        </row>
        <row r="2882">
          <cell r="B2882" t="str">
            <v>493093</v>
          </cell>
          <cell r="C2882" t="str">
            <v>Tire Repairers and Changers</v>
          </cell>
          <cell r="D2882">
            <v>0</v>
          </cell>
          <cell r="E2882" t="str">
            <v>High school diploma or equivalent</v>
          </cell>
          <cell r="F2882" t="str">
            <v>HS and Below</v>
          </cell>
          <cell r="G2882">
            <v>33542</v>
          </cell>
          <cell r="H2882">
            <v>0</v>
          </cell>
          <cell r="I2882">
            <v>0</v>
          </cell>
          <cell r="J2882">
            <v>0</v>
          </cell>
          <cell r="K2882">
            <v>0</v>
          </cell>
          <cell r="L2882">
            <v>47</v>
          </cell>
          <cell r="M2882">
            <v>47</v>
          </cell>
          <cell r="N2882">
            <v>0</v>
          </cell>
          <cell r="O2882">
            <v>3</v>
          </cell>
          <cell r="P2882" t="str">
            <v>Not Licensed</v>
          </cell>
          <cell r="Q2882">
            <v>0</v>
          </cell>
          <cell r="R2882">
            <v>0</v>
          </cell>
        </row>
        <row r="2883">
          <cell r="B2883" t="str">
            <v>499011</v>
          </cell>
          <cell r="C2883" t="str">
            <v>Mechanical Door Repairers</v>
          </cell>
          <cell r="D2883">
            <v>0</v>
          </cell>
          <cell r="E2883" t="str">
            <v>High school diploma or equivalent</v>
          </cell>
          <cell r="F2883" t="str">
            <v>HS and Below</v>
          </cell>
          <cell r="G2883">
            <v>0</v>
          </cell>
          <cell r="H2883">
            <v>0</v>
          </cell>
          <cell r="I2883">
            <v>0</v>
          </cell>
          <cell r="J2883">
            <v>0</v>
          </cell>
          <cell r="K2883">
            <v>0</v>
          </cell>
          <cell r="L2883">
            <v>0</v>
          </cell>
          <cell r="M2883">
            <v>0</v>
          </cell>
          <cell r="N2883">
            <v>0</v>
          </cell>
          <cell r="O2883">
            <v>2</v>
          </cell>
          <cell r="P2883" t="str">
            <v>Not Licensed</v>
          </cell>
          <cell r="Q2883">
            <v>0</v>
          </cell>
          <cell r="R2883">
            <v>0</v>
          </cell>
        </row>
        <row r="2884">
          <cell r="B2884" t="str">
            <v>499012</v>
          </cell>
          <cell r="C2884" t="str">
            <v>Control and Valve Installers and Repairers, Except Mechanical Door</v>
          </cell>
          <cell r="D2884">
            <v>0</v>
          </cell>
          <cell r="E2884" t="str">
            <v>High school diploma or equivalent</v>
          </cell>
          <cell r="F2884" t="str">
            <v>HS and Below</v>
          </cell>
          <cell r="G2884">
            <v>0</v>
          </cell>
          <cell r="H2884">
            <v>0</v>
          </cell>
          <cell r="I2884">
            <v>0</v>
          </cell>
          <cell r="J2884">
            <v>0</v>
          </cell>
          <cell r="K2884">
            <v>0</v>
          </cell>
          <cell r="L2884">
            <v>47</v>
          </cell>
          <cell r="M2884">
            <v>47</v>
          </cell>
          <cell r="N2884">
            <v>0</v>
          </cell>
          <cell r="O2884">
            <v>28</v>
          </cell>
          <cell r="P2884" t="str">
            <v>Not Licensed</v>
          </cell>
          <cell r="Q2884">
            <v>0</v>
          </cell>
          <cell r="R2884">
            <v>0</v>
          </cell>
        </row>
        <row r="2885">
          <cell r="B2885" t="str">
            <v>499021</v>
          </cell>
          <cell r="C2885" t="str">
            <v>Heating, Air Conditioning, and Refrigeration Mechanics and Installers</v>
          </cell>
          <cell r="D2885" t="str">
            <v>HVAC Technician</v>
          </cell>
          <cell r="E2885" t="str">
            <v>Postsecondary non-degree award</v>
          </cell>
          <cell r="F2885" t="str">
            <v>Sub-BA</v>
          </cell>
          <cell r="G2885">
            <v>0</v>
          </cell>
          <cell r="H2885">
            <v>0</v>
          </cell>
          <cell r="I2885">
            <v>2807</v>
          </cell>
          <cell r="J2885">
            <v>272</v>
          </cell>
          <cell r="K2885">
            <v>329</v>
          </cell>
          <cell r="L2885">
            <v>475</v>
          </cell>
          <cell r="M2885">
            <v>359</v>
          </cell>
          <cell r="N2885">
            <v>207</v>
          </cell>
          <cell r="O2885">
            <v>64</v>
          </cell>
          <cell r="P2885" t="str">
            <v>Not Licensed</v>
          </cell>
          <cell r="Q2885">
            <v>0</v>
          </cell>
          <cell r="R2885">
            <v>0</v>
          </cell>
        </row>
        <row r="2886">
          <cell r="B2886" t="str">
            <v>499031</v>
          </cell>
          <cell r="C2886" t="str">
            <v>Home Appliance Repairers</v>
          </cell>
          <cell r="D2886">
            <v>0</v>
          </cell>
          <cell r="E2886" t="str">
            <v>High school diploma or equivalent</v>
          </cell>
          <cell r="F2886" t="str">
            <v>HS and Below</v>
          </cell>
          <cell r="G2886">
            <v>39615</v>
          </cell>
          <cell r="H2886">
            <v>0</v>
          </cell>
          <cell r="I2886">
            <v>0</v>
          </cell>
          <cell r="J2886">
            <v>0</v>
          </cell>
          <cell r="K2886">
            <v>0</v>
          </cell>
          <cell r="L2886">
            <v>52</v>
          </cell>
          <cell r="M2886">
            <v>52</v>
          </cell>
          <cell r="N2886">
            <v>0</v>
          </cell>
          <cell r="O2886">
            <v>8</v>
          </cell>
          <cell r="P2886" t="str">
            <v>Not Licensed</v>
          </cell>
          <cell r="Q2886">
            <v>0</v>
          </cell>
          <cell r="R2886">
            <v>0</v>
          </cell>
        </row>
        <row r="2887">
          <cell r="B2887" t="str">
            <v>499041</v>
          </cell>
          <cell r="C2887" t="str">
            <v>Industrial Machinery Mechanics</v>
          </cell>
          <cell r="D2887" t="str">
            <v>Advanced Manufacturing Technician</v>
          </cell>
          <cell r="E2887" t="str">
            <v>High school diploma or equivalent</v>
          </cell>
          <cell r="F2887" t="str">
            <v>HS and Below</v>
          </cell>
          <cell r="G2887">
            <v>58796</v>
          </cell>
          <cell r="H2887">
            <v>3</v>
          </cell>
          <cell r="I2887">
            <v>1322</v>
          </cell>
          <cell r="J2887">
            <v>126</v>
          </cell>
          <cell r="K2887">
            <v>128</v>
          </cell>
          <cell r="L2887">
            <v>137</v>
          </cell>
          <cell r="M2887">
            <v>130</v>
          </cell>
          <cell r="N2887">
            <v>0</v>
          </cell>
          <cell r="O2887">
            <v>14</v>
          </cell>
          <cell r="P2887" t="str">
            <v>Not Licensed</v>
          </cell>
          <cell r="Q2887">
            <v>0</v>
          </cell>
          <cell r="R2887">
            <v>0</v>
          </cell>
        </row>
        <row r="2888">
          <cell r="B2888" t="str">
            <v>499043</v>
          </cell>
          <cell r="C2888" t="str">
            <v>Maintenance Workers, Machinery</v>
          </cell>
          <cell r="D2888">
            <v>0</v>
          </cell>
          <cell r="E2888" t="str">
            <v>High school diploma or equivalent</v>
          </cell>
          <cell r="F2888" t="str">
            <v>HS and Below</v>
          </cell>
          <cell r="G2888">
            <v>56447</v>
          </cell>
          <cell r="H2888">
            <v>3</v>
          </cell>
          <cell r="I2888">
            <v>478</v>
          </cell>
          <cell r="J2888">
            <v>49</v>
          </cell>
          <cell r="K2888">
            <v>54</v>
          </cell>
          <cell r="L2888">
            <v>0</v>
          </cell>
          <cell r="M2888">
            <v>52</v>
          </cell>
          <cell r="N2888">
            <v>0</v>
          </cell>
          <cell r="O2888">
            <v>7</v>
          </cell>
          <cell r="P2888" t="str">
            <v>Not Licensed</v>
          </cell>
          <cell r="Q2888">
            <v>0</v>
          </cell>
          <cell r="R2888">
            <v>0</v>
          </cell>
        </row>
        <row r="2889">
          <cell r="B2889" t="str">
            <v>499044</v>
          </cell>
          <cell r="C2889" t="str">
            <v>Millwrights</v>
          </cell>
          <cell r="D2889">
            <v>0</v>
          </cell>
          <cell r="E2889" t="str">
            <v>High school diploma or equivalent</v>
          </cell>
          <cell r="F2889" t="str">
            <v>HS and Below</v>
          </cell>
          <cell r="G2889">
            <v>47430</v>
          </cell>
          <cell r="H2889">
            <v>0</v>
          </cell>
          <cell r="I2889">
            <v>0</v>
          </cell>
          <cell r="J2889">
            <v>0</v>
          </cell>
          <cell r="K2889">
            <v>0</v>
          </cell>
          <cell r="L2889">
            <v>0</v>
          </cell>
          <cell r="M2889">
            <v>0</v>
          </cell>
          <cell r="N2889">
            <v>0</v>
          </cell>
          <cell r="O2889">
            <v>27</v>
          </cell>
          <cell r="P2889" t="str">
            <v>Not Licensed</v>
          </cell>
          <cell r="Q2889">
            <v>0</v>
          </cell>
          <cell r="R2889">
            <v>0</v>
          </cell>
        </row>
        <row r="2890">
          <cell r="B2890" t="str">
            <v>499045</v>
          </cell>
          <cell r="C2890" t="str">
            <v>Refractory Materials Repairers, Except Brickmasons</v>
          </cell>
          <cell r="D2890">
            <v>0</v>
          </cell>
          <cell r="E2890">
            <v>0</v>
          </cell>
          <cell r="F2890">
            <v>0</v>
          </cell>
          <cell r="G2890">
            <v>0</v>
          </cell>
          <cell r="H2890">
            <v>0</v>
          </cell>
          <cell r="I2890">
            <v>0</v>
          </cell>
          <cell r="J2890">
            <v>0</v>
          </cell>
          <cell r="K2890">
            <v>0</v>
          </cell>
          <cell r="L2890">
            <v>0</v>
          </cell>
          <cell r="M2890">
            <v>0</v>
          </cell>
          <cell r="N2890">
            <v>0</v>
          </cell>
          <cell r="O2890">
            <v>0</v>
          </cell>
          <cell r="P2890" t="str">
            <v>Not Licensed</v>
          </cell>
          <cell r="Q2890">
            <v>0</v>
          </cell>
          <cell r="R2890">
            <v>0</v>
          </cell>
        </row>
        <row r="2891">
          <cell r="B2891" t="str">
            <v>499051</v>
          </cell>
          <cell r="C2891" t="str">
            <v>Electrical Power-Line Installers and Repairers</v>
          </cell>
          <cell r="D2891">
            <v>0</v>
          </cell>
          <cell r="E2891" t="str">
            <v>High school diploma or equivalent</v>
          </cell>
          <cell r="F2891" t="str">
            <v>HS and Below</v>
          </cell>
          <cell r="G2891">
            <v>0</v>
          </cell>
          <cell r="H2891">
            <v>0</v>
          </cell>
          <cell r="I2891">
            <v>389</v>
          </cell>
          <cell r="J2891">
            <v>32</v>
          </cell>
          <cell r="K2891">
            <v>39</v>
          </cell>
          <cell r="L2891">
            <v>35</v>
          </cell>
          <cell r="M2891">
            <v>35</v>
          </cell>
          <cell r="N2891">
            <v>0</v>
          </cell>
          <cell r="O2891">
            <v>17</v>
          </cell>
          <cell r="P2891" t="str">
            <v>Not Licensed</v>
          </cell>
          <cell r="Q2891">
            <v>0</v>
          </cell>
          <cell r="R2891">
            <v>0</v>
          </cell>
        </row>
        <row r="2892">
          <cell r="B2892" t="str">
            <v>499052</v>
          </cell>
          <cell r="C2892" t="str">
            <v>Telecommunications Line Installers and Repairers</v>
          </cell>
          <cell r="D2892">
            <v>0</v>
          </cell>
          <cell r="E2892" t="str">
            <v>High school diploma or equivalent</v>
          </cell>
          <cell r="F2892" t="str">
            <v>HS and Below</v>
          </cell>
          <cell r="G2892">
            <v>84386</v>
          </cell>
          <cell r="H2892">
            <v>3</v>
          </cell>
          <cell r="I2892">
            <v>1273</v>
          </cell>
          <cell r="J2892">
            <v>134</v>
          </cell>
          <cell r="K2892">
            <v>115</v>
          </cell>
          <cell r="L2892">
            <v>87</v>
          </cell>
          <cell r="M2892">
            <v>112</v>
          </cell>
          <cell r="N2892">
            <v>0</v>
          </cell>
          <cell r="O2892">
            <v>11</v>
          </cell>
          <cell r="P2892" t="str">
            <v>Not Licensed</v>
          </cell>
          <cell r="Q2892">
            <v>0</v>
          </cell>
          <cell r="R2892">
            <v>0</v>
          </cell>
        </row>
        <row r="2893">
          <cell r="B2893" t="str">
            <v>499061</v>
          </cell>
          <cell r="C2893" t="str">
            <v>Camera and Photographic Equipment Repairers</v>
          </cell>
          <cell r="D2893">
            <v>0</v>
          </cell>
          <cell r="E2893">
            <v>0</v>
          </cell>
          <cell r="F2893">
            <v>0</v>
          </cell>
          <cell r="G2893">
            <v>0</v>
          </cell>
          <cell r="H2893">
            <v>0</v>
          </cell>
          <cell r="I2893">
            <v>0</v>
          </cell>
          <cell r="J2893">
            <v>0</v>
          </cell>
          <cell r="K2893">
            <v>0</v>
          </cell>
          <cell r="L2893">
            <v>0</v>
          </cell>
          <cell r="M2893">
            <v>0</v>
          </cell>
          <cell r="N2893">
            <v>0</v>
          </cell>
          <cell r="O2893">
            <v>0</v>
          </cell>
          <cell r="P2893" t="str">
            <v>Not Licensed</v>
          </cell>
          <cell r="Q2893">
            <v>0</v>
          </cell>
          <cell r="R2893">
            <v>0</v>
          </cell>
        </row>
        <row r="2894">
          <cell r="B2894" t="str">
            <v>499062</v>
          </cell>
          <cell r="C2894" t="str">
            <v>Medical Equipment Repairers</v>
          </cell>
          <cell r="D2894">
            <v>0</v>
          </cell>
          <cell r="E2894" t="str">
            <v>Associate's degree</v>
          </cell>
          <cell r="F2894" t="str">
            <v>Sub-BA</v>
          </cell>
          <cell r="G2894">
            <v>0</v>
          </cell>
          <cell r="H2894">
            <v>0</v>
          </cell>
          <cell r="I2894">
            <v>280</v>
          </cell>
          <cell r="J2894">
            <v>25</v>
          </cell>
          <cell r="K2894">
            <v>25</v>
          </cell>
          <cell r="L2894">
            <v>111</v>
          </cell>
          <cell r="M2894">
            <v>54</v>
          </cell>
          <cell r="N2894">
            <v>0</v>
          </cell>
          <cell r="O2894">
            <v>5</v>
          </cell>
          <cell r="P2894" t="str">
            <v>Not Licensed</v>
          </cell>
          <cell r="Q2894">
            <v>0</v>
          </cell>
          <cell r="R2894">
            <v>0</v>
          </cell>
        </row>
        <row r="2895">
          <cell r="B2895" t="str">
            <v>499063</v>
          </cell>
          <cell r="C2895" t="str">
            <v>Musical Instrument Repairers and Tuners</v>
          </cell>
          <cell r="D2895">
            <v>0</v>
          </cell>
          <cell r="E2895" t="str">
            <v>High school diploma or equivalent</v>
          </cell>
          <cell r="F2895" t="str">
            <v>HS and Below</v>
          </cell>
          <cell r="G2895">
            <v>33272</v>
          </cell>
          <cell r="H2895">
            <v>0</v>
          </cell>
          <cell r="I2895">
            <v>0</v>
          </cell>
          <cell r="J2895">
            <v>0</v>
          </cell>
          <cell r="K2895">
            <v>0</v>
          </cell>
          <cell r="L2895">
            <v>0</v>
          </cell>
          <cell r="M2895">
            <v>0</v>
          </cell>
          <cell r="N2895">
            <v>0</v>
          </cell>
          <cell r="O2895">
            <v>5</v>
          </cell>
          <cell r="P2895" t="str">
            <v>Not Licensed</v>
          </cell>
          <cell r="Q2895">
            <v>0</v>
          </cell>
          <cell r="R2895">
            <v>0</v>
          </cell>
        </row>
        <row r="2896">
          <cell r="B2896" t="str">
            <v>499064</v>
          </cell>
          <cell r="C2896" t="str">
            <v>Watch Repairers</v>
          </cell>
          <cell r="D2896">
            <v>0</v>
          </cell>
          <cell r="E2896">
            <v>0</v>
          </cell>
          <cell r="F2896">
            <v>0</v>
          </cell>
          <cell r="G2896">
            <v>0</v>
          </cell>
          <cell r="H2896">
            <v>0</v>
          </cell>
          <cell r="I2896">
            <v>0</v>
          </cell>
          <cell r="J2896">
            <v>0</v>
          </cell>
          <cell r="K2896">
            <v>0</v>
          </cell>
          <cell r="L2896">
            <v>0</v>
          </cell>
          <cell r="M2896">
            <v>0</v>
          </cell>
          <cell r="N2896">
            <v>0</v>
          </cell>
          <cell r="O2896">
            <v>2</v>
          </cell>
          <cell r="P2896" t="str">
            <v>Not Licensed</v>
          </cell>
          <cell r="Q2896">
            <v>0</v>
          </cell>
          <cell r="R2896">
            <v>0</v>
          </cell>
        </row>
        <row r="2897">
          <cell r="B2897" t="str">
            <v>499071</v>
          </cell>
          <cell r="C2897" t="str">
            <v>Maintenance and Repair Workers, General</v>
          </cell>
          <cell r="D2897" t="str">
            <v>Building and Maintenance Technician</v>
          </cell>
          <cell r="E2897" t="str">
            <v>High school diploma or equivalent</v>
          </cell>
          <cell r="F2897" t="str">
            <v>HS and Below</v>
          </cell>
          <cell r="G2897">
            <v>47858</v>
          </cell>
          <cell r="H2897">
            <v>4</v>
          </cell>
          <cell r="I2897">
            <v>10482</v>
          </cell>
          <cell r="J2897">
            <v>1080</v>
          </cell>
          <cell r="K2897">
            <v>1154</v>
          </cell>
          <cell r="L2897">
            <v>2362</v>
          </cell>
          <cell r="M2897">
            <v>1532</v>
          </cell>
          <cell r="N2897">
            <v>0</v>
          </cell>
          <cell r="O2897">
            <v>327</v>
          </cell>
          <cell r="P2897" t="str">
            <v>Not Licensed</v>
          </cell>
          <cell r="Q2897">
            <v>0</v>
          </cell>
          <cell r="R2897">
            <v>0</v>
          </cell>
        </row>
        <row r="2898">
          <cell r="B2898" t="str">
            <v>499081</v>
          </cell>
          <cell r="C2898" t="str">
            <v>Wind Turbine Service Technicians</v>
          </cell>
          <cell r="D2898">
            <v>0</v>
          </cell>
          <cell r="E2898">
            <v>0</v>
          </cell>
          <cell r="F2898">
            <v>0</v>
          </cell>
          <cell r="G2898">
            <v>0</v>
          </cell>
          <cell r="H2898">
            <v>0</v>
          </cell>
          <cell r="I2898">
            <v>0</v>
          </cell>
          <cell r="J2898">
            <v>0</v>
          </cell>
          <cell r="K2898">
            <v>0</v>
          </cell>
          <cell r="L2898">
            <v>27</v>
          </cell>
          <cell r="M2898">
            <v>27</v>
          </cell>
          <cell r="N2898">
            <v>0</v>
          </cell>
          <cell r="O2898">
            <v>0</v>
          </cell>
          <cell r="P2898" t="str">
            <v>Not Licensed</v>
          </cell>
          <cell r="Q2898">
            <v>0</v>
          </cell>
          <cell r="R2898">
            <v>0</v>
          </cell>
        </row>
        <row r="2899">
          <cell r="B2899" t="str">
            <v>499091</v>
          </cell>
          <cell r="C2899" t="str">
            <v>Coin, Vending, and Amusement Machine Servicers and Repairers</v>
          </cell>
          <cell r="D2899">
            <v>0</v>
          </cell>
          <cell r="E2899" t="str">
            <v>High school diploma or equivalent</v>
          </cell>
          <cell r="F2899" t="str">
            <v>HS and Below</v>
          </cell>
          <cell r="G2899">
            <v>30896</v>
          </cell>
          <cell r="H2899">
            <v>0</v>
          </cell>
          <cell r="I2899">
            <v>0</v>
          </cell>
          <cell r="J2899">
            <v>0</v>
          </cell>
          <cell r="K2899">
            <v>0</v>
          </cell>
          <cell r="L2899">
            <v>0</v>
          </cell>
          <cell r="M2899">
            <v>0</v>
          </cell>
          <cell r="N2899">
            <v>0</v>
          </cell>
          <cell r="O2899">
            <v>4</v>
          </cell>
          <cell r="P2899" t="str">
            <v>Not Licensed</v>
          </cell>
          <cell r="Q2899">
            <v>0</v>
          </cell>
          <cell r="R2899">
            <v>0</v>
          </cell>
        </row>
        <row r="2900">
          <cell r="B2900" t="str">
            <v>499092</v>
          </cell>
          <cell r="C2900" t="str">
            <v>Commercial Divers</v>
          </cell>
          <cell r="D2900">
            <v>0</v>
          </cell>
          <cell r="E2900">
            <v>0</v>
          </cell>
          <cell r="F2900">
            <v>0</v>
          </cell>
          <cell r="G2900">
            <v>0</v>
          </cell>
          <cell r="H2900">
            <v>0</v>
          </cell>
          <cell r="I2900">
            <v>0</v>
          </cell>
          <cell r="J2900">
            <v>0</v>
          </cell>
          <cell r="K2900">
            <v>0</v>
          </cell>
          <cell r="L2900">
            <v>0</v>
          </cell>
          <cell r="M2900">
            <v>0</v>
          </cell>
          <cell r="N2900">
            <v>0</v>
          </cell>
          <cell r="O2900">
            <v>9</v>
          </cell>
          <cell r="P2900" t="str">
            <v>Not Licensed</v>
          </cell>
          <cell r="Q2900">
            <v>0</v>
          </cell>
          <cell r="R2900">
            <v>0</v>
          </cell>
        </row>
        <row r="2901">
          <cell r="B2901" t="str">
            <v>499093</v>
          </cell>
          <cell r="C2901" t="str">
            <v>Fabric Menders, Except Garment</v>
          </cell>
          <cell r="D2901">
            <v>0</v>
          </cell>
          <cell r="E2901">
            <v>0</v>
          </cell>
          <cell r="F2901">
            <v>0</v>
          </cell>
          <cell r="G2901">
            <v>0</v>
          </cell>
          <cell r="H2901">
            <v>0</v>
          </cell>
          <cell r="I2901">
            <v>0</v>
          </cell>
          <cell r="J2901">
            <v>0</v>
          </cell>
          <cell r="K2901">
            <v>0</v>
          </cell>
          <cell r="L2901">
            <v>0</v>
          </cell>
          <cell r="M2901">
            <v>0</v>
          </cell>
          <cell r="N2901">
            <v>0</v>
          </cell>
          <cell r="O2901">
            <v>0</v>
          </cell>
          <cell r="P2901" t="str">
            <v>Not Licensed</v>
          </cell>
          <cell r="Q2901">
            <v>0</v>
          </cell>
          <cell r="R2901">
            <v>0</v>
          </cell>
        </row>
        <row r="2902">
          <cell r="B2902" t="str">
            <v>499094</v>
          </cell>
          <cell r="C2902" t="str">
            <v>Locksmiths and Safe Repairers</v>
          </cell>
          <cell r="D2902">
            <v>0</v>
          </cell>
          <cell r="E2902" t="str">
            <v>High school diploma or equivalent</v>
          </cell>
          <cell r="F2902" t="str">
            <v>HS and Below</v>
          </cell>
          <cell r="G2902">
            <v>50920</v>
          </cell>
          <cell r="H2902">
            <v>0</v>
          </cell>
          <cell r="I2902">
            <v>0</v>
          </cell>
          <cell r="J2902">
            <v>0</v>
          </cell>
          <cell r="K2902">
            <v>0</v>
          </cell>
          <cell r="L2902">
            <v>0</v>
          </cell>
          <cell r="M2902">
            <v>0</v>
          </cell>
          <cell r="N2902">
            <v>0</v>
          </cell>
          <cell r="O2902">
            <v>2</v>
          </cell>
          <cell r="P2902" t="str">
            <v>Not Licensed</v>
          </cell>
          <cell r="Q2902">
            <v>0</v>
          </cell>
          <cell r="R2902">
            <v>0</v>
          </cell>
        </row>
        <row r="2903">
          <cell r="B2903" t="str">
            <v>499095</v>
          </cell>
          <cell r="C2903" t="str">
            <v>Manufactured Building and Mobile Home Installers</v>
          </cell>
          <cell r="D2903">
            <v>0</v>
          </cell>
          <cell r="E2903">
            <v>0</v>
          </cell>
          <cell r="F2903">
            <v>0</v>
          </cell>
          <cell r="G2903">
            <v>0</v>
          </cell>
          <cell r="H2903">
            <v>0</v>
          </cell>
          <cell r="I2903">
            <v>0</v>
          </cell>
          <cell r="J2903">
            <v>0</v>
          </cell>
          <cell r="K2903">
            <v>0</v>
          </cell>
          <cell r="L2903">
            <v>0</v>
          </cell>
          <cell r="M2903">
            <v>0</v>
          </cell>
          <cell r="N2903">
            <v>0</v>
          </cell>
          <cell r="O2903">
            <v>0</v>
          </cell>
          <cell r="P2903" t="str">
            <v>Not Licensed</v>
          </cell>
          <cell r="Q2903">
            <v>0</v>
          </cell>
          <cell r="R2903">
            <v>0</v>
          </cell>
        </row>
        <row r="2904">
          <cell r="B2904" t="str">
            <v>499096</v>
          </cell>
          <cell r="C2904" t="str">
            <v>Riggers</v>
          </cell>
          <cell r="D2904">
            <v>0</v>
          </cell>
          <cell r="E2904" t="str">
            <v>High school diploma or equivalent</v>
          </cell>
          <cell r="F2904" t="str">
            <v>HS and Below</v>
          </cell>
          <cell r="G2904">
            <v>41896</v>
          </cell>
          <cell r="H2904">
            <v>2</v>
          </cell>
          <cell r="I2904">
            <v>116</v>
          </cell>
          <cell r="J2904">
            <v>11</v>
          </cell>
          <cell r="K2904">
            <v>14</v>
          </cell>
          <cell r="L2904">
            <v>0</v>
          </cell>
          <cell r="M2904">
            <v>13</v>
          </cell>
          <cell r="N2904">
            <v>0</v>
          </cell>
          <cell r="O2904">
            <v>17</v>
          </cell>
          <cell r="P2904" t="str">
            <v>Not Licensed</v>
          </cell>
          <cell r="Q2904">
            <v>0</v>
          </cell>
          <cell r="R2904">
            <v>0</v>
          </cell>
        </row>
        <row r="2905">
          <cell r="B2905" t="str">
            <v>499097</v>
          </cell>
          <cell r="C2905" t="str">
            <v>Signal and Track Switch Repairers</v>
          </cell>
          <cell r="D2905">
            <v>0</v>
          </cell>
          <cell r="E2905" t="str">
            <v>High school diploma or equivalent</v>
          </cell>
          <cell r="F2905" t="str">
            <v>HS and Below</v>
          </cell>
          <cell r="G2905">
            <v>0</v>
          </cell>
          <cell r="H2905">
            <v>0</v>
          </cell>
          <cell r="I2905">
            <v>0</v>
          </cell>
          <cell r="J2905">
            <v>0</v>
          </cell>
          <cell r="K2905">
            <v>0</v>
          </cell>
          <cell r="L2905">
            <v>0</v>
          </cell>
          <cell r="M2905">
            <v>0</v>
          </cell>
          <cell r="N2905">
            <v>0</v>
          </cell>
          <cell r="O2905">
            <v>0</v>
          </cell>
          <cell r="P2905" t="str">
            <v>Not Licensed</v>
          </cell>
          <cell r="Q2905">
            <v>0</v>
          </cell>
          <cell r="R2905">
            <v>0</v>
          </cell>
        </row>
        <row r="2906">
          <cell r="B2906" t="str">
            <v>499098</v>
          </cell>
          <cell r="C2906" t="str">
            <v>Helpers--Installation, Maintenance, and Repair Workers</v>
          </cell>
          <cell r="D2906">
            <v>0</v>
          </cell>
          <cell r="E2906" t="str">
            <v>High school diploma or equivalent</v>
          </cell>
          <cell r="F2906" t="str">
            <v>HS and Below</v>
          </cell>
          <cell r="G2906">
            <v>32643</v>
          </cell>
          <cell r="H2906">
            <v>2</v>
          </cell>
          <cell r="I2906">
            <v>1204</v>
          </cell>
          <cell r="J2906">
            <v>162</v>
          </cell>
          <cell r="K2906">
            <v>158</v>
          </cell>
          <cell r="L2906">
            <v>68</v>
          </cell>
          <cell r="M2906">
            <v>129</v>
          </cell>
          <cell r="N2906">
            <v>0</v>
          </cell>
          <cell r="O2906">
            <v>26</v>
          </cell>
          <cell r="P2906" t="str">
            <v>Not Licensed</v>
          </cell>
          <cell r="Q2906">
            <v>0</v>
          </cell>
          <cell r="R2906">
            <v>0</v>
          </cell>
        </row>
        <row r="2907">
          <cell r="B2907" t="str">
            <v>511011</v>
          </cell>
          <cell r="C2907" t="str">
            <v>First-Line Supervisors of Production and Operating Workers</v>
          </cell>
          <cell r="D2907">
            <v>0</v>
          </cell>
          <cell r="E2907" t="str">
            <v>High school diploma or equivalent</v>
          </cell>
          <cell r="F2907" t="str">
            <v>HS and Below</v>
          </cell>
          <cell r="G2907">
            <v>66477</v>
          </cell>
          <cell r="H2907">
            <v>4</v>
          </cell>
          <cell r="I2907">
            <v>3825</v>
          </cell>
          <cell r="J2907">
            <v>376</v>
          </cell>
          <cell r="K2907">
            <v>383</v>
          </cell>
          <cell r="L2907">
            <v>382</v>
          </cell>
          <cell r="M2907">
            <v>380</v>
          </cell>
          <cell r="N2907">
            <v>0</v>
          </cell>
          <cell r="O2907">
            <v>136</v>
          </cell>
          <cell r="P2907" t="str">
            <v>Not Licensed</v>
          </cell>
          <cell r="Q2907">
            <v>0</v>
          </cell>
          <cell r="R2907">
            <v>0</v>
          </cell>
        </row>
        <row r="2908">
          <cell r="B2908" t="str">
            <v>512011</v>
          </cell>
          <cell r="C2908" t="str">
            <v>Aircraft Structure, Surfaces, Rigging, and Systems Assemblers</v>
          </cell>
          <cell r="D2908">
            <v>0</v>
          </cell>
          <cell r="E2908">
            <v>0</v>
          </cell>
          <cell r="F2908">
            <v>0</v>
          </cell>
          <cell r="G2908">
            <v>0</v>
          </cell>
          <cell r="H2908">
            <v>0</v>
          </cell>
          <cell r="I2908">
            <v>0</v>
          </cell>
          <cell r="J2908">
            <v>0</v>
          </cell>
          <cell r="K2908">
            <v>0</v>
          </cell>
          <cell r="L2908">
            <v>78</v>
          </cell>
          <cell r="M2908">
            <v>78</v>
          </cell>
          <cell r="N2908">
            <v>0</v>
          </cell>
          <cell r="O2908">
            <v>1</v>
          </cell>
          <cell r="P2908" t="str">
            <v>Not Licensed</v>
          </cell>
          <cell r="Q2908">
            <v>0</v>
          </cell>
          <cell r="R2908">
            <v>0</v>
          </cell>
        </row>
        <row r="2909">
          <cell r="B2909" t="str">
            <v>512021</v>
          </cell>
          <cell r="C2909" t="str">
            <v>Coil Winders, Tapers, and Finishers</v>
          </cell>
          <cell r="D2909">
            <v>0</v>
          </cell>
          <cell r="E2909" t="str">
            <v>High school diploma or equivalent</v>
          </cell>
          <cell r="F2909" t="str">
            <v>HS and Below</v>
          </cell>
          <cell r="G2909">
            <v>0</v>
          </cell>
          <cell r="H2909">
            <v>0</v>
          </cell>
          <cell r="I2909">
            <v>0</v>
          </cell>
          <cell r="J2909">
            <v>0</v>
          </cell>
          <cell r="K2909">
            <v>0</v>
          </cell>
          <cell r="L2909">
            <v>0</v>
          </cell>
          <cell r="M2909">
            <v>0</v>
          </cell>
          <cell r="N2909">
            <v>0</v>
          </cell>
          <cell r="O2909">
            <v>0</v>
          </cell>
          <cell r="P2909" t="str">
            <v>Not Licensed</v>
          </cell>
          <cell r="Q2909">
            <v>0</v>
          </cell>
          <cell r="R2909">
            <v>0</v>
          </cell>
        </row>
        <row r="2910">
          <cell r="B2910" t="str">
            <v>512022</v>
          </cell>
          <cell r="C2910" t="str">
            <v>Electrical and Electronic Equipment Assemblers</v>
          </cell>
          <cell r="D2910">
            <v>0</v>
          </cell>
          <cell r="E2910" t="str">
            <v>High school diploma or equivalent</v>
          </cell>
          <cell r="F2910" t="str">
            <v>HS and Below</v>
          </cell>
          <cell r="G2910">
            <v>0</v>
          </cell>
          <cell r="H2910">
            <v>0</v>
          </cell>
          <cell r="I2910">
            <v>1825</v>
          </cell>
          <cell r="J2910">
            <v>162</v>
          </cell>
          <cell r="K2910">
            <v>180</v>
          </cell>
          <cell r="L2910">
            <v>36</v>
          </cell>
          <cell r="M2910">
            <v>126</v>
          </cell>
          <cell r="N2910">
            <v>0</v>
          </cell>
          <cell r="O2910">
            <v>35</v>
          </cell>
          <cell r="P2910" t="str">
            <v>Not Licensed</v>
          </cell>
          <cell r="Q2910">
            <v>0</v>
          </cell>
          <cell r="R2910">
            <v>0</v>
          </cell>
        </row>
        <row r="2911">
          <cell r="B2911" t="str">
            <v>512023</v>
          </cell>
          <cell r="C2911" t="str">
            <v>Electromechanical Equipment Assemblers</v>
          </cell>
          <cell r="D2911">
            <v>0</v>
          </cell>
          <cell r="E2911" t="str">
            <v>High school diploma or equivalent</v>
          </cell>
          <cell r="F2911" t="str">
            <v>HS and Below</v>
          </cell>
          <cell r="G2911">
            <v>39638</v>
          </cell>
          <cell r="H2911">
            <v>2</v>
          </cell>
          <cell r="I2911">
            <v>410</v>
          </cell>
          <cell r="J2911">
            <v>35</v>
          </cell>
          <cell r="K2911">
            <v>39</v>
          </cell>
          <cell r="L2911">
            <v>0</v>
          </cell>
          <cell r="M2911">
            <v>37</v>
          </cell>
          <cell r="N2911">
            <v>0</v>
          </cell>
          <cell r="O2911">
            <v>7</v>
          </cell>
          <cell r="P2911" t="str">
            <v>Not Licensed</v>
          </cell>
          <cell r="Q2911">
            <v>0</v>
          </cell>
          <cell r="R2911">
            <v>0</v>
          </cell>
        </row>
        <row r="2912">
          <cell r="B2912" t="str">
            <v>512031</v>
          </cell>
          <cell r="C2912" t="str">
            <v>Engine and Other Machine Assemblers</v>
          </cell>
          <cell r="D2912">
            <v>0</v>
          </cell>
          <cell r="E2912" t="str">
            <v>High school diploma or equivalent</v>
          </cell>
          <cell r="F2912" t="str">
            <v>HS and Below</v>
          </cell>
          <cell r="G2912">
            <v>40954</v>
          </cell>
          <cell r="H2912">
            <v>0</v>
          </cell>
          <cell r="I2912">
            <v>0</v>
          </cell>
          <cell r="J2912">
            <v>0</v>
          </cell>
          <cell r="K2912">
            <v>0</v>
          </cell>
          <cell r="L2912">
            <v>0</v>
          </cell>
          <cell r="M2912">
            <v>0</v>
          </cell>
          <cell r="N2912">
            <v>0</v>
          </cell>
          <cell r="O2912">
            <v>1</v>
          </cell>
          <cell r="P2912" t="str">
            <v>Not Licensed</v>
          </cell>
          <cell r="Q2912">
            <v>0</v>
          </cell>
          <cell r="R2912">
            <v>0</v>
          </cell>
        </row>
        <row r="2913">
          <cell r="B2913" t="str">
            <v>512041</v>
          </cell>
          <cell r="C2913" t="str">
            <v>Structural Metal Fabricators and Fitters</v>
          </cell>
          <cell r="D2913">
            <v>0</v>
          </cell>
          <cell r="E2913" t="str">
            <v>High school diploma or equivalent</v>
          </cell>
          <cell r="F2913" t="str">
            <v>HS and Below</v>
          </cell>
          <cell r="G2913">
            <v>30709</v>
          </cell>
          <cell r="H2913">
            <v>0</v>
          </cell>
          <cell r="I2913">
            <v>111</v>
          </cell>
          <cell r="J2913">
            <v>0</v>
          </cell>
          <cell r="K2913">
            <v>8</v>
          </cell>
          <cell r="L2913">
            <v>0</v>
          </cell>
          <cell r="M2913">
            <v>8</v>
          </cell>
          <cell r="N2913">
            <v>0</v>
          </cell>
          <cell r="O2913">
            <v>7</v>
          </cell>
          <cell r="P2913" t="str">
            <v>Not Licensed</v>
          </cell>
          <cell r="Q2913">
            <v>0</v>
          </cell>
          <cell r="R2913">
            <v>0</v>
          </cell>
        </row>
        <row r="2914">
          <cell r="B2914" t="str">
            <v>512091</v>
          </cell>
          <cell r="C2914" t="str">
            <v>Fiberglass Laminators and Fabricators</v>
          </cell>
          <cell r="D2914">
            <v>0</v>
          </cell>
          <cell r="E2914" t="str">
            <v>High school diploma or equivalent</v>
          </cell>
          <cell r="F2914" t="str">
            <v>HS and Below</v>
          </cell>
          <cell r="G2914">
            <v>45115</v>
          </cell>
          <cell r="H2914">
            <v>0</v>
          </cell>
          <cell r="I2914">
            <v>0</v>
          </cell>
          <cell r="J2914">
            <v>0</v>
          </cell>
          <cell r="K2914">
            <v>0</v>
          </cell>
          <cell r="L2914">
            <v>0</v>
          </cell>
          <cell r="M2914">
            <v>0</v>
          </cell>
          <cell r="N2914">
            <v>0</v>
          </cell>
          <cell r="O2914">
            <v>0</v>
          </cell>
          <cell r="P2914" t="str">
            <v>Not Licensed</v>
          </cell>
          <cell r="Q2914">
            <v>0</v>
          </cell>
          <cell r="R2914">
            <v>0</v>
          </cell>
        </row>
        <row r="2915">
          <cell r="B2915" t="str">
            <v>512092</v>
          </cell>
          <cell r="C2915" t="str">
            <v>Team Assemblers</v>
          </cell>
          <cell r="D2915">
            <v>0</v>
          </cell>
          <cell r="E2915" t="str">
            <v>High school diploma or equivalent</v>
          </cell>
          <cell r="F2915" t="str">
            <v>HS and Below</v>
          </cell>
          <cell r="G2915">
            <v>0</v>
          </cell>
          <cell r="H2915">
            <v>0</v>
          </cell>
          <cell r="I2915">
            <v>3301</v>
          </cell>
          <cell r="J2915">
            <v>312</v>
          </cell>
          <cell r="K2915">
            <v>339</v>
          </cell>
          <cell r="L2915">
            <v>168</v>
          </cell>
          <cell r="M2915">
            <v>273</v>
          </cell>
          <cell r="N2915">
            <v>0</v>
          </cell>
          <cell r="O2915">
            <v>142</v>
          </cell>
          <cell r="P2915" t="str">
            <v>Not Licensed</v>
          </cell>
          <cell r="Q2915">
            <v>0</v>
          </cell>
          <cell r="R2915">
            <v>0</v>
          </cell>
        </row>
        <row r="2916">
          <cell r="B2916" t="str">
            <v>512093</v>
          </cell>
          <cell r="C2916" t="str">
            <v>Timing Device Assemblers and Adjusters</v>
          </cell>
          <cell r="D2916">
            <v>0</v>
          </cell>
          <cell r="E2916">
            <v>0</v>
          </cell>
          <cell r="F2916">
            <v>0</v>
          </cell>
          <cell r="G2916">
            <v>0</v>
          </cell>
          <cell r="H2916">
            <v>0</v>
          </cell>
          <cell r="I2916">
            <v>0</v>
          </cell>
          <cell r="J2916">
            <v>0</v>
          </cell>
          <cell r="K2916">
            <v>0</v>
          </cell>
          <cell r="L2916">
            <v>0</v>
          </cell>
          <cell r="M2916">
            <v>0</v>
          </cell>
          <cell r="N2916">
            <v>0</v>
          </cell>
          <cell r="O2916">
            <v>0</v>
          </cell>
          <cell r="P2916" t="str">
            <v>Not Licensed</v>
          </cell>
          <cell r="Q2916">
            <v>0</v>
          </cell>
          <cell r="R2916">
            <v>0</v>
          </cell>
        </row>
        <row r="2917">
          <cell r="B2917" t="str">
            <v>513011</v>
          </cell>
          <cell r="C2917" t="str">
            <v>Bakers</v>
          </cell>
          <cell r="D2917">
            <v>0</v>
          </cell>
          <cell r="E2917" t="str">
            <v>No formal educational credential</v>
          </cell>
          <cell r="F2917" t="str">
            <v>HS and Below</v>
          </cell>
          <cell r="G2917">
            <v>31080</v>
          </cell>
          <cell r="H2917">
            <v>2</v>
          </cell>
          <cell r="I2917">
            <v>1349</v>
          </cell>
          <cell r="J2917">
            <v>203</v>
          </cell>
          <cell r="K2917">
            <v>211</v>
          </cell>
          <cell r="L2917">
            <v>448</v>
          </cell>
          <cell r="M2917">
            <v>287</v>
          </cell>
          <cell r="N2917">
            <v>0</v>
          </cell>
          <cell r="O2917">
            <v>54</v>
          </cell>
          <cell r="P2917" t="str">
            <v>Not Licensed</v>
          </cell>
          <cell r="Q2917">
            <v>0</v>
          </cell>
          <cell r="R2917">
            <v>0</v>
          </cell>
        </row>
        <row r="2918">
          <cell r="B2918" t="str">
            <v>513021</v>
          </cell>
          <cell r="C2918" t="str">
            <v>Butchers and Meat Cutters</v>
          </cell>
          <cell r="D2918">
            <v>0</v>
          </cell>
          <cell r="E2918" t="str">
            <v>No formal educational credential</v>
          </cell>
          <cell r="F2918" t="str">
            <v>HS and Below</v>
          </cell>
          <cell r="G2918">
            <v>38721</v>
          </cell>
          <cell r="H2918">
            <v>0</v>
          </cell>
          <cell r="I2918">
            <v>0</v>
          </cell>
          <cell r="J2918">
            <v>0</v>
          </cell>
          <cell r="K2918">
            <v>0</v>
          </cell>
          <cell r="L2918">
            <v>131</v>
          </cell>
          <cell r="M2918">
            <v>131</v>
          </cell>
          <cell r="N2918">
            <v>0</v>
          </cell>
          <cell r="O2918">
            <v>14</v>
          </cell>
          <cell r="P2918" t="str">
            <v>Not Licensed</v>
          </cell>
          <cell r="Q2918">
            <v>0</v>
          </cell>
          <cell r="R2918">
            <v>0</v>
          </cell>
        </row>
        <row r="2919">
          <cell r="B2919" t="str">
            <v>513022</v>
          </cell>
          <cell r="C2919" t="str">
            <v>Meat, Poultry, and Fish Cutters and Trimmers</v>
          </cell>
          <cell r="D2919">
            <v>0</v>
          </cell>
          <cell r="E2919" t="str">
            <v>No formal educational credential</v>
          </cell>
          <cell r="F2919" t="str">
            <v>HS and Below</v>
          </cell>
          <cell r="G2919">
            <v>0</v>
          </cell>
          <cell r="H2919">
            <v>0</v>
          </cell>
          <cell r="I2919">
            <v>112</v>
          </cell>
          <cell r="J2919">
            <v>13</v>
          </cell>
          <cell r="K2919">
            <v>15</v>
          </cell>
          <cell r="L2919">
            <v>211</v>
          </cell>
          <cell r="M2919">
            <v>80</v>
          </cell>
          <cell r="N2919">
            <v>0</v>
          </cell>
          <cell r="O2919">
            <v>4</v>
          </cell>
          <cell r="P2919" t="str">
            <v>Not Licensed</v>
          </cell>
          <cell r="Q2919">
            <v>0</v>
          </cell>
          <cell r="R2919">
            <v>0</v>
          </cell>
        </row>
        <row r="2920">
          <cell r="B2920" t="str">
            <v>513023</v>
          </cell>
          <cell r="C2920" t="str">
            <v>Slaughterers and Meat Packers</v>
          </cell>
          <cell r="D2920">
            <v>0</v>
          </cell>
          <cell r="E2920" t="str">
            <v>No formal educational credential</v>
          </cell>
          <cell r="F2920" t="str">
            <v>HS and Below</v>
          </cell>
          <cell r="G2920">
            <v>0</v>
          </cell>
          <cell r="H2920">
            <v>0</v>
          </cell>
          <cell r="I2920">
            <v>0</v>
          </cell>
          <cell r="J2920">
            <v>0</v>
          </cell>
          <cell r="K2920">
            <v>0</v>
          </cell>
          <cell r="L2920">
            <v>0</v>
          </cell>
          <cell r="M2920">
            <v>0</v>
          </cell>
          <cell r="N2920">
            <v>0</v>
          </cell>
          <cell r="O2920">
            <v>2</v>
          </cell>
          <cell r="P2920" t="str">
            <v>Not Licensed</v>
          </cell>
          <cell r="Q2920">
            <v>0</v>
          </cell>
          <cell r="R2920">
            <v>0</v>
          </cell>
        </row>
        <row r="2921">
          <cell r="B2921" t="str">
            <v>513091</v>
          </cell>
          <cell r="C2921" t="str">
            <v>Food and Tobacco Roasting, Baking, and Drying Machine Operators and Tenders</v>
          </cell>
          <cell r="D2921">
            <v>0</v>
          </cell>
          <cell r="E2921" t="str">
            <v>No formal educational credential</v>
          </cell>
          <cell r="F2921" t="str">
            <v>HS and Below</v>
          </cell>
          <cell r="G2921">
            <v>30785</v>
          </cell>
          <cell r="H2921">
            <v>0</v>
          </cell>
          <cell r="I2921">
            <v>0</v>
          </cell>
          <cell r="J2921">
            <v>0</v>
          </cell>
          <cell r="K2921">
            <v>0</v>
          </cell>
          <cell r="L2921">
            <v>0</v>
          </cell>
          <cell r="M2921">
            <v>0</v>
          </cell>
          <cell r="N2921">
            <v>0</v>
          </cell>
          <cell r="O2921">
            <v>1</v>
          </cell>
          <cell r="P2921" t="str">
            <v>Not Licensed</v>
          </cell>
          <cell r="Q2921">
            <v>0</v>
          </cell>
          <cell r="R2921">
            <v>0</v>
          </cell>
        </row>
        <row r="2922">
          <cell r="B2922" t="str">
            <v>513092</v>
          </cell>
          <cell r="C2922" t="str">
            <v>Food Batchmakers</v>
          </cell>
          <cell r="D2922">
            <v>0</v>
          </cell>
          <cell r="E2922" t="str">
            <v>High school diploma or equivalent</v>
          </cell>
          <cell r="F2922" t="str">
            <v>HS and Below</v>
          </cell>
          <cell r="G2922">
            <v>33452</v>
          </cell>
          <cell r="H2922">
            <v>2</v>
          </cell>
          <cell r="I2922">
            <v>827</v>
          </cell>
          <cell r="J2922">
            <v>121</v>
          </cell>
          <cell r="K2922">
            <v>136</v>
          </cell>
          <cell r="L2922">
            <v>60</v>
          </cell>
          <cell r="M2922">
            <v>106</v>
          </cell>
          <cell r="N2922">
            <v>0</v>
          </cell>
          <cell r="O2922">
            <v>8</v>
          </cell>
          <cell r="P2922" t="str">
            <v>Not Licensed</v>
          </cell>
          <cell r="Q2922">
            <v>0</v>
          </cell>
          <cell r="R2922">
            <v>0</v>
          </cell>
        </row>
        <row r="2923">
          <cell r="B2923" t="str">
            <v>513093</v>
          </cell>
          <cell r="C2923" t="str">
            <v>Food Cooking Machine Operators and Tenders</v>
          </cell>
          <cell r="D2923">
            <v>0</v>
          </cell>
          <cell r="E2923" t="str">
            <v>High school diploma or equivalent</v>
          </cell>
          <cell r="F2923" t="str">
            <v>HS and Below</v>
          </cell>
          <cell r="G2923">
            <v>39160</v>
          </cell>
          <cell r="H2923">
            <v>0</v>
          </cell>
          <cell r="I2923">
            <v>0</v>
          </cell>
          <cell r="J2923">
            <v>0</v>
          </cell>
          <cell r="K2923">
            <v>0</v>
          </cell>
          <cell r="L2923">
            <v>0</v>
          </cell>
          <cell r="M2923">
            <v>0</v>
          </cell>
          <cell r="N2923">
            <v>0</v>
          </cell>
          <cell r="O2923">
            <v>4</v>
          </cell>
          <cell r="P2923" t="str">
            <v>Not Licensed</v>
          </cell>
          <cell r="Q2923">
            <v>0</v>
          </cell>
          <cell r="R2923">
            <v>0</v>
          </cell>
        </row>
        <row r="2924">
          <cell r="B2924" t="str">
            <v>514011</v>
          </cell>
          <cell r="C2924" t="str">
            <v>Computer-Controlled Machine Tool Operators, Metal and Plastic</v>
          </cell>
          <cell r="D2924">
            <v>0</v>
          </cell>
          <cell r="E2924" t="str">
            <v>High school diploma or equivalent</v>
          </cell>
          <cell r="F2924" t="str">
            <v>HS and Below</v>
          </cell>
          <cell r="G2924">
            <v>49729</v>
          </cell>
          <cell r="H2924">
            <v>2</v>
          </cell>
          <cell r="I2924">
            <v>626</v>
          </cell>
          <cell r="J2924">
            <v>63</v>
          </cell>
          <cell r="K2924">
            <v>59</v>
          </cell>
          <cell r="L2924">
            <v>54</v>
          </cell>
          <cell r="M2924">
            <v>59</v>
          </cell>
          <cell r="N2924">
            <v>0</v>
          </cell>
          <cell r="O2924">
            <v>17</v>
          </cell>
          <cell r="P2924" t="str">
            <v>Not Licensed</v>
          </cell>
          <cell r="Q2924">
            <v>0</v>
          </cell>
          <cell r="R2924">
            <v>0</v>
          </cell>
        </row>
        <row r="2925">
          <cell r="B2925" t="str">
            <v>514012</v>
          </cell>
          <cell r="C2925" t="str">
            <v>Computer Numerically Controlled Machine Tool Programmers, Metal and Plastic</v>
          </cell>
          <cell r="D2925">
            <v>0</v>
          </cell>
          <cell r="E2925" t="str">
            <v>High school diploma or equivalent</v>
          </cell>
          <cell r="F2925" t="str">
            <v>HS and Below</v>
          </cell>
          <cell r="G2925">
            <v>0</v>
          </cell>
          <cell r="H2925">
            <v>0</v>
          </cell>
          <cell r="I2925">
            <v>0</v>
          </cell>
          <cell r="J2925">
            <v>0</v>
          </cell>
          <cell r="K2925">
            <v>0</v>
          </cell>
          <cell r="L2925">
            <v>0</v>
          </cell>
          <cell r="M2925">
            <v>0</v>
          </cell>
          <cell r="N2925">
            <v>0</v>
          </cell>
          <cell r="O2925">
            <v>1</v>
          </cell>
          <cell r="P2925" t="str">
            <v>Not Licensed</v>
          </cell>
          <cell r="Q2925">
            <v>0</v>
          </cell>
          <cell r="R2925">
            <v>0</v>
          </cell>
        </row>
        <row r="2926">
          <cell r="B2926" t="str">
            <v>514021</v>
          </cell>
          <cell r="C2926" t="str">
            <v>Extruding and Drawing Machine Setters, Operators, and Tenders, Metal and Plastic</v>
          </cell>
          <cell r="D2926">
            <v>0</v>
          </cell>
          <cell r="E2926" t="str">
            <v>High school diploma or equivalent</v>
          </cell>
          <cell r="F2926" t="str">
            <v>HS and Below</v>
          </cell>
          <cell r="G2926">
            <v>36888</v>
          </cell>
          <cell r="H2926">
            <v>0</v>
          </cell>
          <cell r="I2926">
            <v>107</v>
          </cell>
          <cell r="J2926">
            <v>0</v>
          </cell>
          <cell r="K2926">
            <v>8</v>
          </cell>
          <cell r="L2926">
            <v>0</v>
          </cell>
          <cell r="M2926">
            <v>8</v>
          </cell>
          <cell r="N2926">
            <v>0</v>
          </cell>
          <cell r="O2926">
            <v>4</v>
          </cell>
          <cell r="P2926" t="str">
            <v>Not Licensed</v>
          </cell>
          <cell r="Q2926">
            <v>0</v>
          </cell>
          <cell r="R2926">
            <v>0</v>
          </cell>
        </row>
        <row r="2927">
          <cell r="B2927" t="str">
            <v>514022</v>
          </cell>
          <cell r="C2927" t="str">
            <v>Forging Machine Setters, Operators, and Tenders, Metal and Plastic</v>
          </cell>
          <cell r="D2927">
            <v>0</v>
          </cell>
          <cell r="E2927" t="str">
            <v>High school diploma or equivalent</v>
          </cell>
          <cell r="F2927" t="str">
            <v>HS and Below</v>
          </cell>
          <cell r="G2927">
            <v>28726</v>
          </cell>
          <cell r="H2927">
            <v>0</v>
          </cell>
          <cell r="I2927">
            <v>0</v>
          </cell>
          <cell r="J2927">
            <v>0</v>
          </cell>
          <cell r="K2927">
            <v>0</v>
          </cell>
          <cell r="L2927">
            <v>0</v>
          </cell>
          <cell r="M2927">
            <v>0</v>
          </cell>
          <cell r="N2927">
            <v>0</v>
          </cell>
          <cell r="O2927">
            <v>0</v>
          </cell>
          <cell r="P2927" t="str">
            <v>Not Licensed</v>
          </cell>
          <cell r="Q2927">
            <v>0</v>
          </cell>
          <cell r="R2927">
            <v>0</v>
          </cell>
        </row>
        <row r="2928">
          <cell r="B2928" t="str">
            <v>514023</v>
          </cell>
          <cell r="C2928" t="str">
            <v>Rolling Machine Setters, Operators, and Tenders, Metal and Plastic</v>
          </cell>
          <cell r="D2928">
            <v>0</v>
          </cell>
          <cell r="E2928" t="str">
            <v>High school diploma or equivalent</v>
          </cell>
          <cell r="F2928" t="str">
            <v>HS and Below</v>
          </cell>
          <cell r="G2928">
            <v>38806</v>
          </cell>
          <cell r="H2928">
            <v>0</v>
          </cell>
          <cell r="I2928">
            <v>0</v>
          </cell>
          <cell r="J2928">
            <v>0</v>
          </cell>
          <cell r="K2928">
            <v>0</v>
          </cell>
          <cell r="L2928">
            <v>0</v>
          </cell>
          <cell r="M2928">
            <v>0</v>
          </cell>
          <cell r="N2928">
            <v>0</v>
          </cell>
          <cell r="O2928">
            <v>1</v>
          </cell>
          <cell r="P2928" t="str">
            <v>Not Licensed</v>
          </cell>
          <cell r="Q2928">
            <v>0</v>
          </cell>
          <cell r="R2928">
            <v>0</v>
          </cell>
        </row>
        <row r="2929">
          <cell r="B2929" t="str">
            <v>514031</v>
          </cell>
          <cell r="C2929" t="str">
            <v>Cutting, Punching, and Press Machine Setters, Operators, and Tenders, Metal and Plastic</v>
          </cell>
          <cell r="D2929">
            <v>0</v>
          </cell>
          <cell r="E2929" t="str">
            <v>High school diploma or equivalent</v>
          </cell>
          <cell r="F2929" t="str">
            <v>HS and Below</v>
          </cell>
          <cell r="G2929">
            <v>0</v>
          </cell>
          <cell r="H2929">
            <v>0</v>
          </cell>
          <cell r="I2929">
            <v>415</v>
          </cell>
          <cell r="J2929">
            <v>42</v>
          </cell>
          <cell r="K2929">
            <v>44</v>
          </cell>
          <cell r="L2929">
            <v>47</v>
          </cell>
          <cell r="M2929">
            <v>44</v>
          </cell>
          <cell r="N2929">
            <v>0</v>
          </cell>
          <cell r="O2929">
            <v>7</v>
          </cell>
          <cell r="P2929" t="str">
            <v>Not Licensed</v>
          </cell>
          <cell r="Q2929">
            <v>0</v>
          </cell>
          <cell r="R2929">
            <v>0</v>
          </cell>
        </row>
        <row r="2930">
          <cell r="B2930" t="str">
            <v>514032</v>
          </cell>
          <cell r="C2930" t="str">
            <v>Drilling and Boring Machine Tool Setters, Operators, and Tenders, Metal and Plastic</v>
          </cell>
          <cell r="D2930">
            <v>0</v>
          </cell>
          <cell r="E2930" t="str">
            <v>High school diploma or equivalent</v>
          </cell>
          <cell r="F2930" t="str">
            <v>HS and Below</v>
          </cell>
          <cell r="G2930">
            <v>45215</v>
          </cell>
          <cell r="H2930">
            <v>0</v>
          </cell>
          <cell r="I2930">
            <v>0</v>
          </cell>
          <cell r="J2930">
            <v>0</v>
          </cell>
          <cell r="K2930">
            <v>0</v>
          </cell>
          <cell r="L2930">
            <v>0</v>
          </cell>
          <cell r="M2930">
            <v>0</v>
          </cell>
          <cell r="N2930">
            <v>0</v>
          </cell>
          <cell r="O2930">
            <v>1</v>
          </cell>
          <cell r="P2930" t="str">
            <v>Not Licensed</v>
          </cell>
          <cell r="Q2930">
            <v>0</v>
          </cell>
          <cell r="R2930">
            <v>0</v>
          </cell>
        </row>
        <row r="2931">
          <cell r="B2931" t="str">
            <v>514033</v>
          </cell>
          <cell r="C2931" t="str">
            <v>Grinding, Lapping, Polishing, and Buffing Machine Tool Setters, Operators, and Tenders, Metal and Plastic</v>
          </cell>
          <cell r="D2931">
            <v>0</v>
          </cell>
          <cell r="E2931" t="str">
            <v>High school diploma or equivalent</v>
          </cell>
          <cell r="F2931" t="str">
            <v>HS and Below</v>
          </cell>
          <cell r="G2931">
            <v>0</v>
          </cell>
          <cell r="H2931">
            <v>0</v>
          </cell>
          <cell r="I2931">
            <v>348</v>
          </cell>
          <cell r="J2931">
            <v>33</v>
          </cell>
          <cell r="K2931">
            <v>34</v>
          </cell>
          <cell r="L2931">
            <v>0</v>
          </cell>
          <cell r="M2931">
            <v>34</v>
          </cell>
          <cell r="N2931">
            <v>0</v>
          </cell>
          <cell r="O2931">
            <v>6</v>
          </cell>
          <cell r="P2931" t="str">
            <v>Not Licensed</v>
          </cell>
          <cell r="Q2931">
            <v>0</v>
          </cell>
          <cell r="R2931">
            <v>0</v>
          </cell>
        </row>
        <row r="2932">
          <cell r="B2932" t="str">
            <v>514034</v>
          </cell>
          <cell r="C2932" t="str">
            <v>Lathe and Turning Machine Tool Setters, Operators, and Tenders, Metal and Plastic</v>
          </cell>
          <cell r="D2932">
            <v>0</v>
          </cell>
          <cell r="E2932" t="str">
            <v>High school diploma or equivalent</v>
          </cell>
          <cell r="F2932" t="str">
            <v>HS and Below</v>
          </cell>
          <cell r="G2932">
            <v>0</v>
          </cell>
          <cell r="H2932">
            <v>0</v>
          </cell>
          <cell r="I2932">
            <v>317</v>
          </cell>
          <cell r="J2932">
            <v>28</v>
          </cell>
          <cell r="K2932">
            <v>31</v>
          </cell>
          <cell r="L2932">
            <v>0</v>
          </cell>
          <cell r="M2932">
            <v>30</v>
          </cell>
          <cell r="N2932">
            <v>0</v>
          </cell>
          <cell r="O2932">
            <v>5</v>
          </cell>
          <cell r="P2932" t="str">
            <v>Not Licensed</v>
          </cell>
          <cell r="Q2932">
            <v>0</v>
          </cell>
          <cell r="R2932">
            <v>0</v>
          </cell>
        </row>
        <row r="2933">
          <cell r="B2933" t="str">
            <v>514035</v>
          </cell>
          <cell r="C2933" t="str">
            <v>Milling and Planing Machine Setters, Operators, and Tenders, Metal and Plastic</v>
          </cell>
          <cell r="D2933">
            <v>0</v>
          </cell>
          <cell r="E2933" t="str">
            <v>High school diploma or equivalent</v>
          </cell>
          <cell r="F2933" t="str">
            <v>HS and Below</v>
          </cell>
          <cell r="G2933">
            <v>49628</v>
          </cell>
          <cell r="H2933">
            <v>0</v>
          </cell>
          <cell r="I2933">
            <v>0</v>
          </cell>
          <cell r="J2933">
            <v>0</v>
          </cell>
          <cell r="K2933">
            <v>0</v>
          </cell>
          <cell r="L2933">
            <v>0</v>
          </cell>
          <cell r="M2933">
            <v>0</v>
          </cell>
          <cell r="N2933">
            <v>0</v>
          </cell>
          <cell r="O2933">
            <v>2</v>
          </cell>
          <cell r="P2933" t="str">
            <v>Not Licensed</v>
          </cell>
          <cell r="Q2933">
            <v>0</v>
          </cell>
          <cell r="R2933">
            <v>0</v>
          </cell>
        </row>
        <row r="2934">
          <cell r="B2934" t="str">
            <v>514041</v>
          </cell>
          <cell r="C2934" t="str">
            <v>Machinists</v>
          </cell>
          <cell r="D2934">
            <v>0</v>
          </cell>
          <cell r="E2934" t="str">
            <v>High school diploma or equivalent</v>
          </cell>
          <cell r="F2934" t="str">
            <v>HS and Below</v>
          </cell>
          <cell r="G2934">
            <v>53488</v>
          </cell>
          <cell r="H2934">
            <v>3</v>
          </cell>
          <cell r="I2934">
            <v>2533</v>
          </cell>
          <cell r="J2934">
            <v>270</v>
          </cell>
          <cell r="K2934">
            <v>256</v>
          </cell>
          <cell r="L2934">
            <v>109</v>
          </cell>
          <cell r="M2934">
            <v>212</v>
          </cell>
          <cell r="N2934">
            <v>0</v>
          </cell>
          <cell r="O2934">
            <v>43</v>
          </cell>
          <cell r="P2934" t="str">
            <v>Not Licensed</v>
          </cell>
          <cell r="Q2934">
            <v>0</v>
          </cell>
          <cell r="R2934">
            <v>0</v>
          </cell>
        </row>
        <row r="2935">
          <cell r="B2935" t="str">
            <v>514051</v>
          </cell>
          <cell r="C2935" t="str">
            <v>Metal-Refining Furnace Operators and Tenders</v>
          </cell>
          <cell r="D2935">
            <v>0</v>
          </cell>
          <cell r="E2935" t="str">
            <v>High school diploma or equivalent</v>
          </cell>
          <cell r="F2935" t="str">
            <v>HS and Below</v>
          </cell>
          <cell r="G2935">
            <v>49409</v>
          </cell>
          <cell r="H2935">
            <v>0</v>
          </cell>
          <cell r="I2935">
            <v>0</v>
          </cell>
          <cell r="J2935">
            <v>0</v>
          </cell>
          <cell r="K2935">
            <v>0</v>
          </cell>
          <cell r="L2935">
            <v>0</v>
          </cell>
          <cell r="M2935">
            <v>0</v>
          </cell>
          <cell r="N2935">
            <v>0</v>
          </cell>
          <cell r="O2935">
            <v>1</v>
          </cell>
          <cell r="P2935" t="str">
            <v>Not Licensed</v>
          </cell>
          <cell r="Q2935">
            <v>0</v>
          </cell>
          <cell r="R2935">
            <v>0</v>
          </cell>
        </row>
        <row r="2936">
          <cell r="B2936" t="str">
            <v>514052</v>
          </cell>
          <cell r="C2936" t="str">
            <v>Pourers and Casters, Metal</v>
          </cell>
          <cell r="D2936">
            <v>0</v>
          </cell>
          <cell r="E2936" t="str">
            <v>High school diploma or equivalent</v>
          </cell>
          <cell r="F2936" t="str">
            <v>HS and Below</v>
          </cell>
          <cell r="G2936">
            <v>0</v>
          </cell>
          <cell r="H2936">
            <v>0</v>
          </cell>
          <cell r="I2936">
            <v>0</v>
          </cell>
          <cell r="J2936">
            <v>0</v>
          </cell>
          <cell r="K2936">
            <v>0</v>
          </cell>
          <cell r="L2936">
            <v>0</v>
          </cell>
          <cell r="M2936">
            <v>0</v>
          </cell>
          <cell r="N2936">
            <v>0</v>
          </cell>
          <cell r="O2936">
            <v>1</v>
          </cell>
          <cell r="P2936" t="str">
            <v>Not Licensed</v>
          </cell>
          <cell r="Q2936">
            <v>0</v>
          </cell>
          <cell r="R2936">
            <v>0</v>
          </cell>
        </row>
        <row r="2937">
          <cell r="B2937" t="str">
            <v>514061</v>
          </cell>
          <cell r="C2937" t="str">
            <v>Model Makers, Metal and Plastic</v>
          </cell>
          <cell r="D2937">
            <v>0</v>
          </cell>
          <cell r="E2937" t="str">
            <v>High school diploma or equivalent</v>
          </cell>
          <cell r="F2937" t="str">
            <v>HS and Below</v>
          </cell>
          <cell r="G2937">
            <v>59476</v>
          </cell>
          <cell r="H2937">
            <v>0</v>
          </cell>
          <cell r="I2937">
            <v>0</v>
          </cell>
          <cell r="J2937">
            <v>0</v>
          </cell>
          <cell r="K2937">
            <v>0</v>
          </cell>
          <cell r="L2937">
            <v>0</v>
          </cell>
          <cell r="M2937">
            <v>0</v>
          </cell>
          <cell r="N2937">
            <v>0</v>
          </cell>
          <cell r="O2937">
            <v>0</v>
          </cell>
          <cell r="P2937" t="str">
            <v>Not Licensed</v>
          </cell>
          <cell r="Q2937">
            <v>0</v>
          </cell>
          <cell r="R2937">
            <v>0</v>
          </cell>
        </row>
        <row r="2938">
          <cell r="B2938" t="str">
            <v>514062</v>
          </cell>
          <cell r="C2938" t="str">
            <v>Patternmakers, Metal and Plastic</v>
          </cell>
          <cell r="D2938">
            <v>0</v>
          </cell>
          <cell r="E2938" t="str">
            <v>High school diploma or equivalent</v>
          </cell>
          <cell r="F2938" t="str">
            <v>HS and Below</v>
          </cell>
          <cell r="G2938">
            <v>0</v>
          </cell>
          <cell r="H2938">
            <v>0</v>
          </cell>
          <cell r="I2938">
            <v>0</v>
          </cell>
          <cell r="J2938">
            <v>0</v>
          </cell>
          <cell r="K2938">
            <v>0</v>
          </cell>
          <cell r="L2938">
            <v>0</v>
          </cell>
          <cell r="M2938">
            <v>0</v>
          </cell>
          <cell r="N2938">
            <v>0</v>
          </cell>
          <cell r="O2938">
            <v>0</v>
          </cell>
          <cell r="P2938" t="str">
            <v>Not Licensed</v>
          </cell>
          <cell r="Q2938">
            <v>0</v>
          </cell>
          <cell r="R2938">
            <v>0</v>
          </cell>
        </row>
        <row r="2939">
          <cell r="B2939" t="str">
            <v>514071</v>
          </cell>
          <cell r="C2939" t="str">
            <v>Foundry Mold and Coremakers</v>
          </cell>
          <cell r="D2939">
            <v>0</v>
          </cell>
          <cell r="E2939" t="str">
            <v>High school diploma or equivalent</v>
          </cell>
          <cell r="F2939" t="str">
            <v>HS and Below</v>
          </cell>
          <cell r="G2939">
            <v>0</v>
          </cell>
          <cell r="H2939">
            <v>0</v>
          </cell>
          <cell r="I2939">
            <v>0</v>
          </cell>
          <cell r="J2939">
            <v>0</v>
          </cell>
          <cell r="K2939">
            <v>0</v>
          </cell>
          <cell r="L2939">
            <v>0</v>
          </cell>
          <cell r="M2939">
            <v>0</v>
          </cell>
          <cell r="N2939">
            <v>0</v>
          </cell>
          <cell r="O2939">
            <v>0</v>
          </cell>
          <cell r="P2939" t="str">
            <v>Not Licensed</v>
          </cell>
          <cell r="Q2939">
            <v>0</v>
          </cell>
          <cell r="R2939">
            <v>0</v>
          </cell>
        </row>
        <row r="2940">
          <cell r="B2940" t="str">
            <v>514072</v>
          </cell>
          <cell r="C2940" t="str">
            <v>Molding, Coremaking, and Casting Machine Setters, Operators, and Tenders, Metal and Plastic</v>
          </cell>
          <cell r="D2940">
            <v>0</v>
          </cell>
          <cell r="E2940" t="str">
            <v>High school diploma or equivalent</v>
          </cell>
          <cell r="F2940" t="str">
            <v>HS and Below</v>
          </cell>
          <cell r="G2940">
            <v>31967</v>
          </cell>
          <cell r="H2940">
            <v>1</v>
          </cell>
          <cell r="I2940">
            <v>157</v>
          </cell>
          <cell r="J2940">
            <v>14</v>
          </cell>
          <cell r="K2940">
            <v>16</v>
          </cell>
          <cell r="L2940">
            <v>0</v>
          </cell>
          <cell r="M2940">
            <v>15</v>
          </cell>
          <cell r="N2940">
            <v>0</v>
          </cell>
          <cell r="O2940">
            <v>2</v>
          </cell>
          <cell r="P2940" t="str">
            <v>Not Licensed</v>
          </cell>
          <cell r="Q2940">
            <v>0</v>
          </cell>
          <cell r="R2940">
            <v>0</v>
          </cell>
        </row>
        <row r="2941">
          <cell r="B2941" t="str">
            <v>514081</v>
          </cell>
          <cell r="C2941" t="str">
            <v>Multiple Machine Tool Setters, Operators, and Tenders, Metal and Plastic</v>
          </cell>
          <cell r="D2941">
            <v>0</v>
          </cell>
          <cell r="E2941" t="str">
            <v>High school diploma or equivalent</v>
          </cell>
          <cell r="F2941" t="str">
            <v>HS and Below</v>
          </cell>
          <cell r="G2941">
            <v>0</v>
          </cell>
          <cell r="H2941">
            <v>0</v>
          </cell>
          <cell r="I2941">
            <v>212</v>
          </cell>
          <cell r="J2941">
            <v>17</v>
          </cell>
          <cell r="K2941">
            <v>25</v>
          </cell>
          <cell r="L2941">
            <v>0</v>
          </cell>
          <cell r="M2941">
            <v>21</v>
          </cell>
          <cell r="N2941">
            <v>0</v>
          </cell>
          <cell r="O2941">
            <v>2</v>
          </cell>
          <cell r="P2941" t="str">
            <v>Not Licensed</v>
          </cell>
          <cell r="Q2941">
            <v>0</v>
          </cell>
          <cell r="R2941">
            <v>0</v>
          </cell>
        </row>
        <row r="2942">
          <cell r="B2942" t="str">
            <v>514111</v>
          </cell>
          <cell r="C2942" t="str">
            <v>Tool and Die Makers</v>
          </cell>
          <cell r="D2942">
            <v>0</v>
          </cell>
          <cell r="E2942" t="str">
            <v>High school diploma or equivalent</v>
          </cell>
          <cell r="F2942" t="str">
            <v>HS and Below</v>
          </cell>
          <cell r="G2942">
            <v>0</v>
          </cell>
          <cell r="H2942">
            <v>0</v>
          </cell>
          <cell r="I2942">
            <v>118</v>
          </cell>
          <cell r="J2942">
            <v>9</v>
          </cell>
          <cell r="K2942">
            <v>8</v>
          </cell>
          <cell r="L2942">
            <v>0</v>
          </cell>
          <cell r="M2942">
            <v>9</v>
          </cell>
          <cell r="N2942">
            <v>0</v>
          </cell>
          <cell r="O2942">
            <v>2</v>
          </cell>
          <cell r="P2942" t="str">
            <v>Not Licensed</v>
          </cell>
          <cell r="Q2942">
            <v>0</v>
          </cell>
          <cell r="R2942">
            <v>0</v>
          </cell>
        </row>
        <row r="2943">
          <cell r="B2943" t="str">
            <v>514121</v>
          </cell>
          <cell r="C2943" t="str">
            <v>Welders, Cutters, Solderers, and Brazers</v>
          </cell>
          <cell r="D2943">
            <v>0</v>
          </cell>
          <cell r="E2943" t="str">
            <v>High school diploma or equivalent</v>
          </cell>
          <cell r="F2943" t="str">
            <v>HS and Below</v>
          </cell>
          <cell r="G2943">
            <v>58592</v>
          </cell>
          <cell r="H2943">
            <v>3</v>
          </cell>
          <cell r="I2943">
            <v>719</v>
          </cell>
          <cell r="J2943">
            <v>75</v>
          </cell>
          <cell r="K2943">
            <v>86</v>
          </cell>
          <cell r="L2943">
            <v>60</v>
          </cell>
          <cell r="M2943">
            <v>74</v>
          </cell>
          <cell r="N2943">
            <v>0</v>
          </cell>
          <cell r="O2943">
            <v>43</v>
          </cell>
          <cell r="P2943" t="str">
            <v>Not Licensed</v>
          </cell>
          <cell r="Q2943">
            <v>0</v>
          </cell>
          <cell r="R2943">
            <v>0</v>
          </cell>
        </row>
        <row r="2944">
          <cell r="B2944" t="str">
            <v>514122</v>
          </cell>
          <cell r="C2944" t="str">
            <v>Welding, Soldering, and Brazing Machine Setters, Operators, and Tenders</v>
          </cell>
          <cell r="D2944">
            <v>0</v>
          </cell>
          <cell r="E2944" t="str">
            <v>High school diploma or equivalent</v>
          </cell>
          <cell r="F2944" t="str">
            <v>HS and Below</v>
          </cell>
          <cell r="G2944">
            <v>45104</v>
          </cell>
          <cell r="H2944">
            <v>0</v>
          </cell>
          <cell r="I2944">
            <v>0</v>
          </cell>
          <cell r="J2944">
            <v>0</v>
          </cell>
          <cell r="K2944">
            <v>0</v>
          </cell>
          <cell r="L2944">
            <v>0</v>
          </cell>
          <cell r="M2944">
            <v>0</v>
          </cell>
          <cell r="N2944">
            <v>0</v>
          </cell>
          <cell r="O2944">
            <v>3</v>
          </cell>
          <cell r="P2944" t="str">
            <v>Not Licensed</v>
          </cell>
          <cell r="Q2944">
            <v>0</v>
          </cell>
          <cell r="R2944">
            <v>0</v>
          </cell>
        </row>
        <row r="2945">
          <cell r="B2945" t="str">
            <v>514191</v>
          </cell>
          <cell r="C2945" t="str">
            <v>Heat Treating Equipment Setters, Operators, and Tenders, Metal and Plastic</v>
          </cell>
          <cell r="D2945">
            <v>0</v>
          </cell>
          <cell r="E2945" t="str">
            <v>High school diploma or equivalent</v>
          </cell>
          <cell r="F2945" t="str">
            <v>HS and Below</v>
          </cell>
          <cell r="G2945">
            <v>40742</v>
          </cell>
          <cell r="H2945">
            <v>0</v>
          </cell>
          <cell r="I2945">
            <v>0</v>
          </cell>
          <cell r="J2945">
            <v>0</v>
          </cell>
          <cell r="K2945">
            <v>0</v>
          </cell>
          <cell r="L2945">
            <v>0</v>
          </cell>
          <cell r="M2945">
            <v>0</v>
          </cell>
          <cell r="N2945">
            <v>0</v>
          </cell>
          <cell r="O2945">
            <v>1</v>
          </cell>
          <cell r="P2945" t="str">
            <v>Not Licensed</v>
          </cell>
          <cell r="Q2945">
            <v>0</v>
          </cell>
          <cell r="R2945">
            <v>0</v>
          </cell>
        </row>
        <row r="2946">
          <cell r="B2946" t="str">
            <v>514192</v>
          </cell>
          <cell r="C2946" t="str">
            <v>Layout Workers, Metal and Plastic</v>
          </cell>
          <cell r="D2946">
            <v>0</v>
          </cell>
          <cell r="E2946" t="str">
            <v>High school diploma or equivalent</v>
          </cell>
          <cell r="F2946" t="str">
            <v>HS and Below</v>
          </cell>
          <cell r="G2946">
            <v>0</v>
          </cell>
          <cell r="H2946">
            <v>0</v>
          </cell>
          <cell r="I2946">
            <v>0</v>
          </cell>
          <cell r="J2946">
            <v>0</v>
          </cell>
          <cell r="K2946">
            <v>0</v>
          </cell>
          <cell r="L2946">
            <v>0</v>
          </cell>
          <cell r="M2946">
            <v>0</v>
          </cell>
          <cell r="N2946">
            <v>0</v>
          </cell>
          <cell r="O2946">
            <v>0</v>
          </cell>
          <cell r="P2946" t="str">
            <v>Not Licensed</v>
          </cell>
          <cell r="Q2946">
            <v>0</v>
          </cell>
          <cell r="R2946">
            <v>0</v>
          </cell>
        </row>
        <row r="2947">
          <cell r="B2947" t="str">
            <v>514193</v>
          </cell>
          <cell r="C2947" t="str">
            <v>Plating and Coating Machine Setters, Operators, and Tenders, Metal and Plastic</v>
          </cell>
          <cell r="D2947">
            <v>0</v>
          </cell>
          <cell r="E2947" t="str">
            <v>High school diploma or equivalent</v>
          </cell>
          <cell r="F2947" t="str">
            <v>HS and Below</v>
          </cell>
          <cell r="G2947">
            <v>0</v>
          </cell>
          <cell r="H2947">
            <v>0</v>
          </cell>
          <cell r="I2947">
            <v>0</v>
          </cell>
          <cell r="J2947">
            <v>0</v>
          </cell>
          <cell r="K2947">
            <v>0</v>
          </cell>
          <cell r="L2947">
            <v>0</v>
          </cell>
          <cell r="M2947">
            <v>0</v>
          </cell>
          <cell r="N2947">
            <v>0</v>
          </cell>
          <cell r="O2947">
            <v>3</v>
          </cell>
          <cell r="P2947" t="str">
            <v>Not Licensed</v>
          </cell>
          <cell r="Q2947">
            <v>0</v>
          </cell>
          <cell r="R2947">
            <v>0</v>
          </cell>
        </row>
        <row r="2948">
          <cell r="B2948" t="str">
            <v>514194</v>
          </cell>
          <cell r="C2948" t="str">
            <v>Tool Grinders, Filers, and Sharpeners</v>
          </cell>
          <cell r="D2948">
            <v>0</v>
          </cell>
          <cell r="E2948" t="str">
            <v>High school diploma or equivalent</v>
          </cell>
          <cell r="F2948" t="str">
            <v>HS and Below</v>
          </cell>
          <cell r="G2948">
            <v>0</v>
          </cell>
          <cell r="H2948">
            <v>0</v>
          </cell>
          <cell r="I2948">
            <v>0</v>
          </cell>
          <cell r="J2948">
            <v>0</v>
          </cell>
          <cell r="K2948">
            <v>0</v>
          </cell>
          <cell r="L2948">
            <v>0</v>
          </cell>
          <cell r="M2948">
            <v>0</v>
          </cell>
          <cell r="N2948">
            <v>0</v>
          </cell>
          <cell r="O2948">
            <v>0</v>
          </cell>
          <cell r="P2948" t="str">
            <v>Not Licensed</v>
          </cell>
          <cell r="Q2948">
            <v>0</v>
          </cell>
          <cell r="R2948">
            <v>0</v>
          </cell>
        </row>
        <row r="2949">
          <cell r="B2949" t="str">
            <v>515111</v>
          </cell>
          <cell r="C2949" t="str">
            <v>Prepress Technicians and Workers</v>
          </cell>
          <cell r="D2949">
            <v>0</v>
          </cell>
          <cell r="E2949" t="str">
            <v>Postsecondary non-degree award</v>
          </cell>
          <cell r="F2949" t="str">
            <v>Sub-BA</v>
          </cell>
          <cell r="G2949">
            <v>0</v>
          </cell>
          <cell r="H2949">
            <v>0</v>
          </cell>
          <cell r="I2949">
            <v>148</v>
          </cell>
          <cell r="J2949">
            <v>12</v>
          </cell>
          <cell r="K2949">
            <v>15</v>
          </cell>
          <cell r="L2949">
            <v>31</v>
          </cell>
          <cell r="M2949">
            <v>19</v>
          </cell>
          <cell r="N2949">
            <v>370</v>
          </cell>
          <cell r="O2949">
            <v>8</v>
          </cell>
          <cell r="P2949" t="str">
            <v>Not Licensed</v>
          </cell>
          <cell r="Q2949">
            <v>0</v>
          </cell>
          <cell r="R2949">
            <v>0</v>
          </cell>
        </row>
        <row r="2950">
          <cell r="B2950" t="str">
            <v>515112</v>
          </cell>
          <cell r="C2950" t="str">
            <v>Printing Press Operators</v>
          </cell>
          <cell r="D2950">
            <v>0</v>
          </cell>
          <cell r="E2950" t="str">
            <v>High school diploma or equivalent</v>
          </cell>
          <cell r="F2950" t="str">
            <v>HS and Below</v>
          </cell>
          <cell r="G2950">
            <v>43199</v>
          </cell>
          <cell r="H2950">
            <v>2</v>
          </cell>
          <cell r="I2950">
            <v>1260</v>
          </cell>
          <cell r="J2950">
            <v>124</v>
          </cell>
          <cell r="K2950">
            <v>103</v>
          </cell>
          <cell r="L2950">
            <v>76</v>
          </cell>
          <cell r="M2950">
            <v>101</v>
          </cell>
          <cell r="N2950">
            <v>0</v>
          </cell>
          <cell r="O2950">
            <v>38</v>
          </cell>
          <cell r="P2950" t="str">
            <v>Not Licensed</v>
          </cell>
          <cell r="Q2950">
            <v>0</v>
          </cell>
          <cell r="R2950">
            <v>0</v>
          </cell>
        </row>
        <row r="2951">
          <cell r="B2951" t="str">
            <v>515113</v>
          </cell>
          <cell r="C2951" t="str">
            <v>Print Binding and Finishing Workers</v>
          </cell>
          <cell r="D2951">
            <v>0</v>
          </cell>
          <cell r="E2951" t="str">
            <v>High school diploma or equivalent</v>
          </cell>
          <cell r="F2951" t="str">
            <v>HS and Below</v>
          </cell>
          <cell r="G2951">
            <v>34706</v>
          </cell>
          <cell r="H2951">
            <v>0</v>
          </cell>
          <cell r="I2951">
            <v>0</v>
          </cell>
          <cell r="J2951">
            <v>0</v>
          </cell>
          <cell r="K2951">
            <v>0</v>
          </cell>
          <cell r="L2951">
            <v>43</v>
          </cell>
          <cell r="M2951">
            <v>43</v>
          </cell>
          <cell r="N2951">
            <v>0</v>
          </cell>
          <cell r="O2951">
            <v>2</v>
          </cell>
          <cell r="P2951" t="str">
            <v>Not Licensed</v>
          </cell>
          <cell r="Q2951">
            <v>0</v>
          </cell>
          <cell r="R2951">
            <v>0</v>
          </cell>
        </row>
        <row r="2952">
          <cell r="B2952" t="str">
            <v>516011</v>
          </cell>
          <cell r="C2952" t="str">
            <v>Laundry and Dry-Cleaning Workers</v>
          </cell>
          <cell r="D2952">
            <v>0</v>
          </cell>
          <cell r="E2952" t="str">
            <v>No formal educational credential</v>
          </cell>
          <cell r="F2952" t="str">
            <v>HS and Below</v>
          </cell>
          <cell r="G2952">
            <v>27956</v>
          </cell>
          <cell r="H2952">
            <v>1</v>
          </cell>
          <cell r="I2952">
            <v>2674</v>
          </cell>
          <cell r="J2952">
            <v>324</v>
          </cell>
          <cell r="K2952">
            <v>380</v>
          </cell>
          <cell r="L2952">
            <v>119</v>
          </cell>
          <cell r="M2952">
            <v>274</v>
          </cell>
          <cell r="N2952">
            <v>0</v>
          </cell>
          <cell r="O2952">
            <v>45</v>
          </cell>
          <cell r="P2952" t="str">
            <v>Not Licensed</v>
          </cell>
          <cell r="Q2952">
            <v>0</v>
          </cell>
          <cell r="R2952">
            <v>0</v>
          </cell>
        </row>
        <row r="2953">
          <cell r="B2953" t="str">
            <v>516021</v>
          </cell>
          <cell r="C2953" t="str">
            <v>Pressers, Textile, Garment, and Related Materials</v>
          </cell>
          <cell r="D2953">
            <v>0</v>
          </cell>
          <cell r="E2953" t="str">
            <v>No formal educational credential</v>
          </cell>
          <cell r="F2953" t="str">
            <v>HS and Below</v>
          </cell>
          <cell r="G2953">
            <v>26389</v>
          </cell>
          <cell r="H2953">
            <v>0</v>
          </cell>
          <cell r="I2953">
            <v>0</v>
          </cell>
          <cell r="J2953">
            <v>0</v>
          </cell>
          <cell r="K2953">
            <v>0</v>
          </cell>
          <cell r="L2953">
            <v>0</v>
          </cell>
          <cell r="M2953">
            <v>0</v>
          </cell>
          <cell r="N2953">
            <v>0</v>
          </cell>
          <cell r="O2953">
            <v>7</v>
          </cell>
          <cell r="P2953" t="str">
            <v>Not Licensed</v>
          </cell>
          <cell r="Q2953">
            <v>0</v>
          </cell>
          <cell r="R2953">
            <v>0</v>
          </cell>
        </row>
        <row r="2954">
          <cell r="B2954" t="str">
            <v>516031</v>
          </cell>
          <cell r="C2954" t="str">
            <v>Sewing Machine Operators</v>
          </cell>
          <cell r="D2954">
            <v>0</v>
          </cell>
          <cell r="E2954" t="str">
            <v>No formal educational credential</v>
          </cell>
          <cell r="F2954" t="str">
            <v>HS and Below</v>
          </cell>
          <cell r="G2954">
            <v>0</v>
          </cell>
          <cell r="H2954">
            <v>0</v>
          </cell>
          <cell r="I2954">
            <v>2193</v>
          </cell>
          <cell r="J2954">
            <v>263</v>
          </cell>
          <cell r="K2954">
            <v>228</v>
          </cell>
          <cell r="L2954">
            <v>22</v>
          </cell>
          <cell r="M2954">
            <v>171</v>
          </cell>
          <cell r="N2954">
            <v>0</v>
          </cell>
          <cell r="O2954">
            <v>55</v>
          </cell>
          <cell r="P2954" t="str">
            <v>Not Licensed</v>
          </cell>
          <cell r="Q2954">
            <v>0</v>
          </cell>
          <cell r="R2954">
            <v>0</v>
          </cell>
        </row>
        <row r="2955">
          <cell r="B2955" t="str">
            <v>516041</v>
          </cell>
          <cell r="C2955" t="str">
            <v>Shoe and Leather Workers and Repairers</v>
          </cell>
          <cell r="D2955">
            <v>0</v>
          </cell>
          <cell r="E2955" t="str">
            <v>High school diploma or equivalent</v>
          </cell>
          <cell r="F2955" t="str">
            <v>HS and Below</v>
          </cell>
          <cell r="G2955">
            <v>0</v>
          </cell>
          <cell r="H2955">
            <v>0</v>
          </cell>
          <cell r="I2955">
            <v>0</v>
          </cell>
          <cell r="J2955">
            <v>0</v>
          </cell>
          <cell r="K2955">
            <v>0</v>
          </cell>
          <cell r="L2955">
            <v>0</v>
          </cell>
          <cell r="M2955">
            <v>0</v>
          </cell>
          <cell r="N2955">
            <v>0</v>
          </cell>
          <cell r="O2955">
            <v>2</v>
          </cell>
          <cell r="P2955" t="str">
            <v>Not Licensed</v>
          </cell>
          <cell r="Q2955">
            <v>0</v>
          </cell>
          <cell r="R2955">
            <v>0</v>
          </cell>
        </row>
        <row r="2956">
          <cell r="B2956" t="str">
            <v>516042</v>
          </cell>
          <cell r="C2956" t="str">
            <v>Shoe Machine Operators and Tenders</v>
          </cell>
          <cell r="D2956">
            <v>0</v>
          </cell>
          <cell r="E2956" t="str">
            <v>High school diploma or equivalent</v>
          </cell>
          <cell r="F2956" t="str">
            <v>HS and Below</v>
          </cell>
          <cell r="G2956">
            <v>0</v>
          </cell>
          <cell r="H2956">
            <v>0</v>
          </cell>
          <cell r="I2956">
            <v>0</v>
          </cell>
          <cell r="J2956">
            <v>0</v>
          </cell>
          <cell r="K2956">
            <v>0</v>
          </cell>
          <cell r="L2956">
            <v>0</v>
          </cell>
          <cell r="M2956">
            <v>0</v>
          </cell>
          <cell r="N2956">
            <v>0</v>
          </cell>
          <cell r="O2956">
            <v>1</v>
          </cell>
          <cell r="P2956" t="str">
            <v>Not Licensed</v>
          </cell>
          <cell r="Q2956">
            <v>0</v>
          </cell>
          <cell r="R2956">
            <v>0</v>
          </cell>
        </row>
        <row r="2957">
          <cell r="B2957" t="str">
            <v>516051</v>
          </cell>
          <cell r="C2957" t="str">
            <v>Sewers, Hand</v>
          </cell>
          <cell r="D2957">
            <v>0</v>
          </cell>
          <cell r="E2957" t="str">
            <v>No formal educational credential</v>
          </cell>
          <cell r="F2957" t="str">
            <v>HS and Below</v>
          </cell>
          <cell r="G2957">
            <v>29351</v>
          </cell>
          <cell r="H2957">
            <v>0</v>
          </cell>
          <cell r="I2957">
            <v>0</v>
          </cell>
          <cell r="J2957">
            <v>0</v>
          </cell>
          <cell r="K2957">
            <v>0</v>
          </cell>
          <cell r="L2957">
            <v>0</v>
          </cell>
          <cell r="M2957">
            <v>0</v>
          </cell>
          <cell r="N2957">
            <v>0</v>
          </cell>
          <cell r="O2957">
            <v>4</v>
          </cell>
          <cell r="P2957" t="str">
            <v>Not Licensed</v>
          </cell>
          <cell r="Q2957">
            <v>0</v>
          </cell>
          <cell r="R2957">
            <v>0</v>
          </cell>
        </row>
        <row r="2958">
          <cell r="B2958" t="str">
            <v>516052</v>
          </cell>
          <cell r="C2958" t="str">
            <v>Tailors, Dressmakers, and Custom Sewers</v>
          </cell>
          <cell r="D2958">
            <v>0</v>
          </cell>
          <cell r="E2958" t="str">
            <v>No formal educational credential</v>
          </cell>
          <cell r="F2958" t="str">
            <v>HS and Below</v>
          </cell>
          <cell r="G2958">
            <v>0</v>
          </cell>
          <cell r="H2958">
            <v>0</v>
          </cell>
          <cell r="I2958">
            <v>0</v>
          </cell>
          <cell r="J2958">
            <v>0</v>
          </cell>
          <cell r="K2958">
            <v>0</v>
          </cell>
          <cell r="L2958">
            <v>57</v>
          </cell>
          <cell r="M2958">
            <v>57</v>
          </cell>
          <cell r="N2958">
            <v>0</v>
          </cell>
          <cell r="O2958">
            <v>24</v>
          </cell>
          <cell r="P2958" t="str">
            <v>Not Licensed</v>
          </cell>
          <cell r="Q2958">
            <v>0</v>
          </cell>
          <cell r="R2958">
            <v>0</v>
          </cell>
        </row>
        <row r="2959">
          <cell r="B2959" t="str">
            <v>516061</v>
          </cell>
          <cell r="C2959" t="str">
            <v>Textile Bleaching and Dyeing Machine Operators and Tenders</v>
          </cell>
          <cell r="D2959">
            <v>0</v>
          </cell>
          <cell r="E2959" t="str">
            <v>High school diploma or equivalent</v>
          </cell>
          <cell r="F2959" t="str">
            <v>HS and Below</v>
          </cell>
          <cell r="G2959">
            <v>25406</v>
          </cell>
          <cell r="H2959">
            <v>0</v>
          </cell>
          <cell r="I2959">
            <v>0</v>
          </cell>
          <cell r="J2959">
            <v>0</v>
          </cell>
          <cell r="K2959">
            <v>0</v>
          </cell>
          <cell r="L2959">
            <v>0</v>
          </cell>
          <cell r="M2959">
            <v>0</v>
          </cell>
          <cell r="N2959">
            <v>0</v>
          </cell>
          <cell r="O2959">
            <v>0</v>
          </cell>
          <cell r="P2959" t="str">
            <v>Not Licensed</v>
          </cell>
          <cell r="Q2959">
            <v>0</v>
          </cell>
          <cell r="R2959">
            <v>0</v>
          </cell>
        </row>
        <row r="2960">
          <cell r="B2960" t="str">
            <v>516062</v>
          </cell>
          <cell r="C2960" t="str">
            <v>Textile Cutting Machine Setters, Operators, and Tenders</v>
          </cell>
          <cell r="D2960">
            <v>0</v>
          </cell>
          <cell r="E2960" t="str">
            <v>High school diploma or equivalent</v>
          </cell>
          <cell r="F2960" t="str">
            <v>HS and Below</v>
          </cell>
          <cell r="G2960">
            <v>30495</v>
          </cell>
          <cell r="H2960">
            <v>0</v>
          </cell>
          <cell r="I2960">
            <v>0</v>
          </cell>
          <cell r="J2960">
            <v>0</v>
          </cell>
          <cell r="K2960">
            <v>0</v>
          </cell>
          <cell r="L2960">
            <v>0</v>
          </cell>
          <cell r="M2960">
            <v>0</v>
          </cell>
          <cell r="N2960">
            <v>0</v>
          </cell>
          <cell r="O2960">
            <v>1</v>
          </cell>
          <cell r="P2960" t="str">
            <v>Not Licensed</v>
          </cell>
          <cell r="Q2960">
            <v>0</v>
          </cell>
          <cell r="R2960">
            <v>0</v>
          </cell>
        </row>
        <row r="2961">
          <cell r="B2961" t="str">
            <v>516063</v>
          </cell>
          <cell r="C2961" t="str">
            <v>Textile Knitting and Weaving Machine Setters, Operators, and Tenders</v>
          </cell>
          <cell r="D2961">
            <v>0</v>
          </cell>
          <cell r="E2961" t="str">
            <v>High school diploma or equivalent</v>
          </cell>
          <cell r="F2961" t="str">
            <v>HS and Below</v>
          </cell>
          <cell r="G2961">
            <v>0</v>
          </cell>
          <cell r="H2961">
            <v>0</v>
          </cell>
          <cell r="I2961">
            <v>0</v>
          </cell>
          <cell r="J2961">
            <v>0</v>
          </cell>
          <cell r="K2961">
            <v>0</v>
          </cell>
          <cell r="L2961">
            <v>0</v>
          </cell>
          <cell r="M2961">
            <v>0</v>
          </cell>
          <cell r="N2961">
            <v>0</v>
          </cell>
          <cell r="O2961">
            <v>0</v>
          </cell>
          <cell r="P2961" t="str">
            <v>Not Licensed</v>
          </cell>
          <cell r="Q2961">
            <v>0</v>
          </cell>
          <cell r="R2961">
            <v>0</v>
          </cell>
        </row>
        <row r="2962">
          <cell r="B2962" t="str">
            <v>516064</v>
          </cell>
          <cell r="C2962" t="str">
            <v>Textile Winding, Twisting, and Drawing Out Machine Setters, Operators, and Tenders</v>
          </cell>
          <cell r="D2962">
            <v>0</v>
          </cell>
          <cell r="E2962" t="str">
            <v>High school diploma or equivalent</v>
          </cell>
          <cell r="F2962" t="str">
            <v>HS and Below</v>
          </cell>
          <cell r="G2962">
            <v>27238</v>
          </cell>
          <cell r="H2962">
            <v>0</v>
          </cell>
          <cell r="I2962">
            <v>0</v>
          </cell>
          <cell r="J2962">
            <v>0</v>
          </cell>
          <cell r="K2962">
            <v>0</v>
          </cell>
          <cell r="L2962">
            <v>0</v>
          </cell>
          <cell r="M2962">
            <v>0</v>
          </cell>
          <cell r="N2962">
            <v>0</v>
          </cell>
          <cell r="O2962">
            <v>0</v>
          </cell>
          <cell r="P2962" t="str">
            <v>Not Licensed</v>
          </cell>
          <cell r="Q2962">
            <v>0</v>
          </cell>
          <cell r="R2962">
            <v>0</v>
          </cell>
        </row>
        <row r="2963">
          <cell r="B2963" t="str">
            <v>516091</v>
          </cell>
          <cell r="C2963" t="str">
            <v>Extruding and Forming Machine Setters, Operators, and Tenders, Synthetic and Glass Fibers</v>
          </cell>
          <cell r="D2963">
            <v>0</v>
          </cell>
          <cell r="E2963" t="str">
            <v>High school diploma or equivalent</v>
          </cell>
          <cell r="F2963" t="str">
            <v>HS and Below</v>
          </cell>
          <cell r="G2963">
            <v>0</v>
          </cell>
          <cell r="H2963">
            <v>0</v>
          </cell>
          <cell r="I2963">
            <v>0</v>
          </cell>
          <cell r="J2963">
            <v>0</v>
          </cell>
          <cell r="K2963">
            <v>0</v>
          </cell>
          <cell r="L2963">
            <v>0</v>
          </cell>
          <cell r="M2963">
            <v>0</v>
          </cell>
          <cell r="N2963">
            <v>0</v>
          </cell>
          <cell r="O2963">
            <v>0</v>
          </cell>
          <cell r="P2963" t="str">
            <v>Not Licensed</v>
          </cell>
          <cell r="Q2963">
            <v>0</v>
          </cell>
          <cell r="R2963">
            <v>0</v>
          </cell>
        </row>
        <row r="2964">
          <cell r="B2964" t="str">
            <v>516092</v>
          </cell>
          <cell r="C2964" t="str">
            <v>Fabric and Apparel Patternmakers</v>
          </cell>
          <cell r="D2964">
            <v>0</v>
          </cell>
          <cell r="E2964" t="str">
            <v>High school diploma or equivalent</v>
          </cell>
          <cell r="F2964" t="str">
            <v>HS and Below</v>
          </cell>
          <cell r="G2964">
            <v>0</v>
          </cell>
          <cell r="H2964">
            <v>0</v>
          </cell>
          <cell r="I2964">
            <v>0</v>
          </cell>
          <cell r="J2964">
            <v>0</v>
          </cell>
          <cell r="K2964">
            <v>0</v>
          </cell>
          <cell r="L2964">
            <v>0</v>
          </cell>
          <cell r="M2964">
            <v>0</v>
          </cell>
          <cell r="N2964">
            <v>0</v>
          </cell>
          <cell r="O2964">
            <v>4</v>
          </cell>
          <cell r="P2964" t="str">
            <v>Not Licensed</v>
          </cell>
          <cell r="Q2964">
            <v>0</v>
          </cell>
          <cell r="R2964">
            <v>0</v>
          </cell>
        </row>
        <row r="2965">
          <cell r="B2965" t="str">
            <v>516093</v>
          </cell>
          <cell r="C2965" t="str">
            <v>Upholsterers</v>
          </cell>
          <cell r="D2965">
            <v>0</v>
          </cell>
          <cell r="E2965" t="str">
            <v>High school diploma or equivalent</v>
          </cell>
          <cell r="F2965" t="str">
            <v>HS and Below</v>
          </cell>
          <cell r="G2965">
            <v>37395</v>
          </cell>
          <cell r="H2965">
            <v>0</v>
          </cell>
          <cell r="I2965">
            <v>0</v>
          </cell>
          <cell r="J2965">
            <v>0</v>
          </cell>
          <cell r="K2965">
            <v>0</v>
          </cell>
          <cell r="L2965">
            <v>0</v>
          </cell>
          <cell r="M2965">
            <v>0</v>
          </cell>
          <cell r="N2965">
            <v>0</v>
          </cell>
          <cell r="O2965">
            <v>2</v>
          </cell>
          <cell r="P2965" t="str">
            <v>Not Licensed</v>
          </cell>
          <cell r="Q2965">
            <v>0</v>
          </cell>
          <cell r="R2965">
            <v>0</v>
          </cell>
        </row>
        <row r="2966">
          <cell r="B2966" t="str">
            <v>517011</v>
          </cell>
          <cell r="C2966" t="str">
            <v>Cabinetmakers and Bench Carpenters</v>
          </cell>
          <cell r="D2966">
            <v>0</v>
          </cell>
          <cell r="E2966" t="str">
            <v>High school diploma or equivalent</v>
          </cell>
          <cell r="F2966" t="str">
            <v>HS and Below</v>
          </cell>
          <cell r="G2966">
            <v>0</v>
          </cell>
          <cell r="H2966">
            <v>0</v>
          </cell>
          <cell r="I2966">
            <v>328</v>
          </cell>
          <cell r="J2966">
            <v>33</v>
          </cell>
          <cell r="K2966">
            <v>43</v>
          </cell>
          <cell r="L2966">
            <v>22</v>
          </cell>
          <cell r="M2966">
            <v>33</v>
          </cell>
          <cell r="N2966">
            <v>49</v>
          </cell>
          <cell r="O2966">
            <v>17</v>
          </cell>
          <cell r="P2966" t="str">
            <v>Not Licensed</v>
          </cell>
          <cell r="Q2966">
            <v>0</v>
          </cell>
          <cell r="R2966">
            <v>0</v>
          </cell>
        </row>
        <row r="2967">
          <cell r="B2967" t="str">
            <v>517021</v>
          </cell>
          <cell r="C2967" t="str">
            <v>Furniture Finishers</v>
          </cell>
          <cell r="D2967">
            <v>0</v>
          </cell>
          <cell r="E2967" t="str">
            <v>High school diploma or equivalent</v>
          </cell>
          <cell r="F2967" t="str">
            <v>HS and Below</v>
          </cell>
          <cell r="G2967">
            <v>39636</v>
          </cell>
          <cell r="H2967">
            <v>0</v>
          </cell>
          <cell r="I2967">
            <v>0</v>
          </cell>
          <cell r="J2967">
            <v>0</v>
          </cell>
          <cell r="K2967">
            <v>0</v>
          </cell>
          <cell r="L2967">
            <v>0</v>
          </cell>
          <cell r="M2967">
            <v>0</v>
          </cell>
          <cell r="N2967">
            <v>0</v>
          </cell>
          <cell r="O2967">
            <v>1</v>
          </cell>
          <cell r="P2967" t="str">
            <v>Not Licensed</v>
          </cell>
          <cell r="Q2967">
            <v>0</v>
          </cell>
          <cell r="R2967">
            <v>0</v>
          </cell>
        </row>
        <row r="2968">
          <cell r="B2968" t="str">
            <v>517031</v>
          </cell>
          <cell r="C2968" t="str">
            <v>Model Makers, Wood</v>
          </cell>
          <cell r="D2968">
            <v>0</v>
          </cell>
          <cell r="E2968">
            <v>0</v>
          </cell>
          <cell r="F2968">
            <v>0</v>
          </cell>
          <cell r="G2968">
            <v>0</v>
          </cell>
          <cell r="H2968">
            <v>0</v>
          </cell>
          <cell r="I2968">
            <v>0</v>
          </cell>
          <cell r="J2968">
            <v>0</v>
          </cell>
          <cell r="K2968">
            <v>0</v>
          </cell>
          <cell r="L2968">
            <v>0</v>
          </cell>
          <cell r="M2968">
            <v>0</v>
          </cell>
          <cell r="N2968">
            <v>0</v>
          </cell>
          <cell r="O2968">
            <v>1</v>
          </cell>
          <cell r="P2968" t="str">
            <v>Not Licensed</v>
          </cell>
          <cell r="Q2968">
            <v>0</v>
          </cell>
          <cell r="R2968">
            <v>0</v>
          </cell>
        </row>
        <row r="2969">
          <cell r="B2969" t="str">
            <v>517032</v>
          </cell>
          <cell r="C2969" t="str">
            <v>Patternmakers, Wood</v>
          </cell>
          <cell r="D2969">
            <v>0</v>
          </cell>
          <cell r="E2969">
            <v>0</v>
          </cell>
          <cell r="F2969">
            <v>0</v>
          </cell>
          <cell r="G2969">
            <v>0</v>
          </cell>
          <cell r="H2969">
            <v>0</v>
          </cell>
          <cell r="I2969">
            <v>0</v>
          </cell>
          <cell r="J2969">
            <v>0</v>
          </cell>
          <cell r="K2969">
            <v>0</v>
          </cell>
          <cell r="L2969">
            <v>0</v>
          </cell>
          <cell r="M2969">
            <v>0</v>
          </cell>
          <cell r="N2969">
            <v>0</v>
          </cell>
          <cell r="O2969">
            <v>0</v>
          </cell>
          <cell r="P2969" t="str">
            <v>Not Licensed</v>
          </cell>
          <cell r="Q2969">
            <v>0</v>
          </cell>
          <cell r="R2969">
            <v>0</v>
          </cell>
        </row>
        <row r="2970">
          <cell r="B2970" t="str">
            <v>517041</v>
          </cell>
          <cell r="C2970" t="str">
            <v>Sawing Machine Setters, Operators, and Tenders, Wood</v>
          </cell>
          <cell r="D2970">
            <v>0</v>
          </cell>
          <cell r="E2970" t="str">
            <v>High school diploma or equivalent</v>
          </cell>
          <cell r="F2970" t="str">
            <v>HS and Below</v>
          </cell>
          <cell r="G2970">
            <v>30865</v>
          </cell>
          <cell r="H2970">
            <v>0</v>
          </cell>
          <cell r="I2970">
            <v>0</v>
          </cell>
          <cell r="J2970">
            <v>0</v>
          </cell>
          <cell r="K2970">
            <v>0</v>
          </cell>
          <cell r="L2970">
            <v>0</v>
          </cell>
          <cell r="M2970">
            <v>0</v>
          </cell>
          <cell r="N2970">
            <v>0</v>
          </cell>
          <cell r="O2970">
            <v>3</v>
          </cell>
          <cell r="P2970" t="str">
            <v>Not Licensed</v>
          </cell>
          <cell r="Q2970">
            <v>0</v>
          </cell>
          <cell r="R2970">
            <v>0</v>
          </cell>
        </row>
        <row r="2971">
          <cell r="B2971" t="str">
            <v>517042</v>
          </cell>
          <cell r="C2971" t="str">
            <v>Woodworking Machine Setters, Operators, and Tenders, Except Sawing</v>
          </cell>
          <cell r="D2971">
            <v>0</v>
          </cell>
          <cell r="E2971" t="str">
            <v>High school diploma or equivalent</v>
          </cell>
          <cell r="F2971" t="str">
            <v>HS and Below</v>
          </cell>
          <cell r="G2971">
            <v>36668</v>
          </cell>
          <cell r="H2971">
            <v>0</v>
          </cell>
          <cell r="I2971">
            <v>0</v>
          </cell>
          <cell r="J2971">
            <v>0</v>
          </cell>
          <cell r="K2971">
            <v>0</v>
          </cell>
          <cell r="L2971">
            <v>0</v>
          </cell>
          <cell r="M2971">
            <v>0</v>
          </cell>
          <cell r="N2971">
            <v>0</v>
          </cell>
          <cell r="O2971">
            <v>1</v>
          </cell>
          <cell r="P2971" t="str">
            <v>Not Licensed</v>
          </cell>
          <cell r="Q2971">
            <v>0</v>
          </cell>
          <cell r="R2971">
            <v>0</v>
          </cell>
        </row>
        <row r="2972">
          <cell r="B2972" t="str">
            <v>518011</v>
          </cell>
          <cell r="C2972" t="str">
            <v>Nuclear Power Reactor Operators</v>
          </cell>
          <cell r="D2972">
            <v>0</v>
          </cell>
          <cell r="E2972">
            <v>0</v>
          </cell>
          <cell r="F2972">
            <v>0</v>
          </cell>
          <cell r="G2972">
            <v>0</v>
          </cell>
          <cell r="H2972">
            <v>0</v>
          </cell>
          <cell r="I2972">
            <v>0</v>
          </cell>
          <cell r="J2972">
            <v>0</v>
          </cell>
          <cell r="K2972">
            <v>0</v>
          </cell>
          <cell r="L2972">
            <v>0</v>
          </cell>
          <cell r="M2972">
            <v>0</v>
          </cell>
          <cell r="N2972">
            <v>0</v>
          </cell>
          <cell r="O2972">
            <v>0</v>
          </cell>
          <cell r="P2972" t="str">
            <v>Not Licensed</v>
          </cell>
          <cell r="Q2972">
            <v>0</v>
          </cell>
          <cell r="R2972">
            <v>0</v>
          </cell>
        </row>
        <row r="2973">
          <cell r="B2973" t="str">
            <v>518012</v>
          </cell>
          <cell r="C2973" t="str">
            <v>Power Distributors and Dispatchers</v>
          </cell>
          <cell r="D2973">
            <v>0</v>
          </cell>
          <cell r="E2973" t="str">
            <v>High school diploma or equivalent</v>
          </cell>
          <cell r="F2973" t="str">
            <v>HS and Below</v>
          </cell>
          <cell r="G2973">
            <v>85511</v>
          </cell>
          <cell r="H2973">
            <v>0</v>
          </cell>
          <cell r="I2973">
            <v>0</v>
          </cell>
          <cell r="J2973">
            <v>0</v>
          </cell>
          <cell r="K2973">
            <v>0</v>
          </cell>
          <cell r="L2973">
            <v>0</v>
          </cell>
          <cell r="M2973">
            <v>0</v>
          </cell>
          <cell r="N2973">
            <v>0</v>
          </cell>
          <cell r="O2973">
            <v>5</v>
          </cell>
          <cell r="P2973" t="str">
            <v>Not Licensed</v>
          </cell>
          <cell r="Q2973">
            <v>0</v>
          </cell>
          <cell r="R2973">
            <v>0</v>
          </cell>
        </row>
        <row r="2974">
          <cell r="B2974" t="str">
            <v>518013</v>
          </cell>
          <cell r="C2974" t="str">
            <v>Power Plant Operators</v>
          </cell>
          <cell r="D2974">
            <v>0</v>
          </cell>
          <cell r="E2974" t="str">
            <v>High school diploma or equivalent</v>
          </cell>
          <cell r="F2974" t="str">
            <v>HS and Below</v>
          </cell>
          <cell r="G2974">
            <v>81120</v>
          </cell>
          <cell r="H2974">
            <v>3</v>
          </cell>
          <cell r="I2974">
            <v>255</v>
          </cell>
          <cell r="J2974">
            <v>23</v>
          </cell>
          <cell r="K2974">
            <v>27</v>
          </cell>
          <cell r="L2974">
            <v>24</v>
          </cell>
          <cell r="M2974">
            <v>25</v>
          </cell>
          <cell r="N2974">
            <v>0</v>
          </cell>
          <cell r="O2974">
            <v>5</v>
          </cell>
          <cell r="P2974" t="str">
            <v>Not Licensed</v>
          </cell>
          <cell r="Q2974">
            <v>0</v>
          </cell>
          <cell r="R2974">
            <v>0</v>
          </cell>
        </row>
        <row r="2975">
          <cell r="B2975" t="str">
            <v>518021</v>
          </cell>
          <cell r="C2975" t="str">
            <v>Stationary Engineers and Boiler Operators</v>
          </cell>
          <cell r="D2975">
            <v>0</v>
          </cell>
          <cell r="E2975" t="str">
            <v>High school diploma or equivalent</v>
          </cell>
          <cell r="F2975" t="str">
            <v>HS and Below</v>
          </cell>
          <cell r="G2975">
            <v>65693</v>
          </cell>
          <cell r="H2975">
            <v>2</v>
          </cell>
          <cell r="I2975">
            <v>161</v>
          </cell>
          <cell r="J2975">
            <v>19</v>
          </cell>
          <cell r="K2975">
            <v>19</v>
          </cell>
          <cell r="L2975">
            <v>0</v>
          </cell>
          <cell r="M2975">
            <v>19</v>
          </cell>
          <cell r="N2975">
            <v>0</v>
          </cell>
          <cell r="O2975">
            <v>5</v>
          </cell>
          <cell r="P2975" t="str">
            <v>Not Licensed</v>
          </cell>
          <cell r="Q2975">
            <v>0</v>
          </cell>
          <cell r="R2975">
            <v>0</v>
          </cell>
        </row>
        <row r="2976">
          <cell r="B2976" t="str">
            <v>518031</v>
          </cell>
          <cell r="C2976" t="str">
            <v>Water and Wastewater Treatment Plant and System Operators</v>
          </cell>
          <cell r="D2976">
            <v>0</v>
          </cell>
          <cell r="E2976" t="str">
            <v>High school diploma or equivalent</v>
          </cell>
          <cell r="F2976" t="str">
            <v>HS and Below</v>
          </cell>
          <cell r="G2976">
            <v>0</v>
          </cell>
          <cell r="H2976">
            <v>0</v>
          </cell>
          <cell r="I2976">
            <v>299</v>
          </cell>
          <cell r="J2976">
            <v>23</v>
          </cell>
          <cell r="K2976">
            <v>26</v>
          </cell>
          <cell r="L2976">
            <v>0</v>
          </cell>
          <cell r="M2976">
            <v>25</v>
          </cell>
          <cell r="N2976">
            <v>0</v>
          </cell>
          <cell r="O2976">
            <v>7</v>
          </cell>
          <cell r="P2976" t="str">
            <v>Licensed</v>
          </cell>
          <cell r="Q2976">
            <v>900</v>
          </cell>
          <cell r="R2976" t="str">
            <v xml:space="preserve"> 5,326</v>
          </cell>
        </row>
        <row r="2977">
          <cell r="B2977" t="str">
            <v>518091</v>
          </cell>
          <cell r="C2977" t="str">
            <v>Chemical Plant and System Operators</v>
          </cell>
          <cell r="D2977">
            <v>0</v>
          </cell>
          <cell r="E2977" t="str">
            <v>High school diploma or equivalent</v>
          </cell>
          <cell r="F2977" t="str">
            <v>HS and Below</v>
          </cell>
          <cell r="G2977">
            <v>0</v>
          </cell>
          <cell r="H2977">
            <v>0</v>
          </cell>
          <cell r="I2977">
            <v>0</v>
          </cell>
          <cell r="J2977">
            <v>0</v>
          </cell>
          <cell r="K2977">
            <v>0</v>
          </cell>
          <cell r="L2977">
            <v>0</v>
          </cell>
          <cell r="M2977">
            <v>0</v>
          </cell>
          <cell r="N2977">
            <v>0</v>
          </cell>
          <cell r="O2977">
            <v>3</v>
          </cell>
          <cell r="P2977" t="str">
            <v>Not Licensed</v>
          </cell>
          <cell r="Q2977">
            <v>0</v>
          </cell>
          <cell r="R2977">
            <v>0</v>
          </cell>
        </row>
        <row r="2978">
          <cell r="B2978" t="str">
            <v>518092</v>
          </cell>
          <cell r="C2978" t="str">
            <v>Gas Plant Operators</v>
          </cell>
          <cell r="D2978">
            <v>0</v>
          </cell>
          <cell r="E2978" t="str">
            <v>High school diploma or equivalent</v>
          </cell>
          <cell r="F2978" t="str">
            <v>HS and Below</v>
          </cell>
          <cell r="G2978">
            <v>0</v>
          </cell>
          <cell r="H2978">
            <v>0</v>
          </cell>
          <cell r="I2978">
            <v>0</v>
          </cell>
          <cell r="J2978">
            <v>0</v>
          </cell>
          <cell r="K2978">
            <v>0</v>
          </cell>
          <cell r="L2978">
            <v>0</v>
          </cell>
          <cell r="M2978">
            <v>0</v>
          </cell>
          <cell r="N2978">
            <v>0</v>
          </cell>
          <cell r="O2978">
            <v>24</v>
          </cell>
          <cell r="P2978" t="str">
            <v>Not Licensed</v>
          </cell>
          <cell r="Q2978">
            <v>0</v>
          </cell>
          <cell r="R2978">
            <v>0</v>
          </cell>
        </row>
        <row r="2979">
          <cell r="B2979" t="str">
            <v>518093</v>
          </cell>
          <cell r="C2979" t="str">
            <v>Petroleum Pump System Operators, Refinery Operators, and Gaugers</v>
          </cell>
          <cell r="D2979">
            <v>0</v>
          </cell>
          <cell r="E2979" t="str">
            <v>High school diploma or equivalent</v>
          </cell>
          <cell r="F2979" t="str">
            <v>HS and Below</v>
          </cell>
          <cell r="G2979">
            <v>0</v>
          </cell>
          <cell r="H2979">
            <v>0</v>
          </cell>
          <cell r="I2979">
            <v>0</v>
          </cell>
          <cell r="J2979">
            <v>0</v>
          </cell>
          <cell r="K2979">
            <v>0</v>
          </cell>
          <cell r="L2979">
            <v>0</v>
          </cell>
          <cell r="M2979">
            <v>0</v>
          </cell>
          <cell r="N2979">
            <v>0</v>
          </cell>
          <cell r="O2979">
            <v>0</v>
          </cell>
          <cell r="P2979" t="str">
            <v>Not Licensed</v>
          </cell>
          <cell r="Q2979">
            <v>0</v>
          </cell>
          <cell r="R2979">
            <v>0</v>
          </cell>
        </row>
        <row r="2980">
          <cell r="B2980" t="str">
            <v>519011</v>
          </cell>
          <cell r="C2980" t="str">
            <v>Chemical Equipment Operators and Tenders</v>
          </cell>
          <cell r="D2980">
            <v>0</v>
          </cell>
          <cell r="E2980" t="str">
            <v>High school diploma or equivalent</v>
          </cell>
          <cell r="F2980" t="str">
            <v>HS and Below</v>
          </cell>
          <cell r="G2980">
            <v>46889</v>
          </cell>
          <cell r="H2980">
            <v>2</v>
          </cell>
          <cell r="I2980">
            <v>528</v>
          </cell>
          <cell r="J2980">
            <v>57</v>
          </cell>
          <cell r="K2980">
            <v>66</v>
          </cell>
          <cell r="L2980">
            <v>23</v>
          </cell>
          <cell r="M2980">
            <v>49</v>
          </cell>
          <cell r="N2980">
            <v>0</v>
          </cell>
          <cell r="O2980">
            <v>1</v>
          </cell>
          <cell r="P2980" t="str">
            <v>Not Licensed</v>
          </cell>
          <cell r="Q2980">
            <v>0</v>
          </cell>
          <cell r="R2980">
            <v>0</v>
          </cell>
        </row>
        <row r="2981">
          <cell r="B2981" t="str">
            <v>519012</v>
          </cell>
          <cell r="C2981" t="str">
            <v>Separating, Filtering, Clarifying, Precipitating, and Still Machine Setters, Operators, and Tenders</v>
          </cell>
          <cell r="D2981">
            <v>0</v>
          </cell>
          <cell r="E2981" t="str">
            <v>High school diploma or equivalent</v>
          </cell>
          <cell r="F2981" t="str">
            <v>HS and Below</v>
          </cell>
          <cell r="G2981">
            <v>0</v>
          </cell>
          <cell r="H2981">
            <v>0</v>
          </cell>
          <cell r="I2981">
            <v>443</v>
          </cell>
          <cell r="J2981">
            <v>49</v>
          </cell>
          <cell r="K2981">
            <v>56</v>
          </cell>
          <cell r="L2981">
            <v>37</v>
          </cell>
          <cell r="M2981">
            <v>47</v>
          </cell>
          <cell r="N2981">
            <v>0</v>
          </cell>
          <cell r="O2981">
            <v>1</v>
          </cell>
          <cell r="P2981" t="str">
            <v>Not Licensed</v>
          </cell>
          <cell r="Q2981">
            <v>0</v>
          </cell>
          <cell r="R2981">
            <v>0</v>
          </cell>
        </row>
        <row r="2982">
          <cell r="B2982" t="str">
            <v>519021</v>
          </cell>
          <cell r="C2982" t="str">
            <v>Crushing, Grinding, and Polishing Machine Setters, Operators, and Tenders</v>
          </cell>
          <cell r="D2982">
            <v>0</v>
          </cell>
          <cell r="E2982" t="str">
            <v>High school diploma or equivalent</v>
          </cell>
          <cell r="F2982" t="str">
            <v>HS and Below</v>
          </cell>
          <cell r="G2982">
            <v>38231</v>
          </cell>
          <cell r="H2982">
            <v>0</v>
          </cell>
          <cell r="I2982">
            <v>0</v>
          </cell>
          <cell r="J2982">
            <v>0</v>
          </cell>
          <cell r="K2982">
            <v>0</v>
          </cell>
          <cell r="L2982">
            <v>0</v>
          </cell>
          <cell r="M2982">
            <v>0</v>
          </cell>
          <cell r="N2982">
            <v>0</v>
          </cell>
          <cell r="O2982">
            <v>1</v>
          </cell>
          <cell r="P2982" t="str">
            <v>Not Licensed</v>
          </cell>
          <cell r="Q2982">
            <v>0</v>
          </cell>
          <cell r="R2982">
            <v>0</v>
          </cell>
        </row>
        <row r="2983">
          <cell r="B2983" t="str">
            <v>519022</v>
          </cell>
          <cell r="C2983" t="str">
            <v>Grinding and Polishing Workers, Hand</v>
          </cell>
          <cell r="D2983">
            <v>0</v>
          </cell>
          <cell r="E2983" t="str">
            <v>No formal educational credential</v>
          </cell>
          <cell r="F2983" t="str">
            <v>HS and Below</v>
          </cell>
          <cell r="G2983">
            <v>50105</v>
          </cell>
          <cell r="H2983">
            <v>0</v>
          </cell>
          <cell r="I2983">
            <v>0</v>
          </cell>
          <cell r="J2983">
            <v>0</v>
          </cell>
          <cell r="K2983">
            <v>0</v>
          </cell>
          <cell r="L2983">
            <v>0</v>
          </cell>
          <cell r="M2983">
            <v>0</v>
          </cell>
          <cell r="N2983">
            <v>0</v>
          </cell>
          <cell r="O2983">
            <v>0</v>
          </cell>
          <cell r="P2983" t="str">
            <v>Not Licensed</v>
          </cell>
          <cell r="Q2983">
            <v>0</v>
          </cell>
          <cell r="R2983">
            <v>0</v>
          </cell>
        </row>
        <row r="2984">
          <cell r="B2984" t="str">
            <v>519023</v>
          </cell>
          <cell r="C2984" t="str">
            <v>Mixing and Blending Machine Setters, Operators, and Tenders</v>
          </cell>
          <cell r="D2984">
            <v>0</v>
          </cell>
          <cell r="E2984" t="str">
            <v>High school diploma or equivalent</v>
          </cell>
          <cell r="F2984" t="str">
            <v>HS and Below</v>
          </cell>
          <cell r="G2984">
            <v>38126</v>
          </cell>
          <cell r="H2984">
            <v>2</v>
          </cell>
          <cell r="I2984">
            <v>694</v>
          </cell>
          <cell r="J2984">
            <v>81</v>
          </cell>
          <cell r="K2984">
            <v>66</v>
          </cell>
          <cell r="L2984">
            <v>0</v>
          </cell>
          <cell r="M2984">
            <v>74</v>
          </cell>
          <cell r="N2984">
            <v>0</v>
          </cell>
          <cell r="O2984">
            <v>13</v>
          </cell>
          <cell r="P2984" t="str">
            <v>Not Licensed</v>
          </cell>
          <cell r="Q2984">
            <v>0</v>
          </cell>
          <cell r="R2984">
            <v>0</v>
          </cell>
        </row>
        <row r="2985">
          <cell r="B2985" t="str">
            <v>519031</v>
          </cell>
          <cell r="C2985" t="str">
            <v>Cutters and Trimmers, Hand</v>
          </cell>
          <cell r="D2985">
            <v>0</v>
          </cell>
          <cell r="E2985" t="str">
            <v>No formal educational credential</v>
          </cell>
          <cell r="F2985" t="str">
            <v>HS and Below</v>
          </cell>
          <cell r="G2985">
            <v>38289</v>
          </cell>
          <cell r="H2985">
            <v>0</v>
          </cell>
          <cell r="I2985">
            <v>0</v>
          </cell>
          <cell r="J2985">
            <v>0</v>
          </cell>
          <cell r="K2985">
            <v>0</v>
          </cell>
          <cell r="L2985">
            <v>0</v>
          </cell>
          <cell r="M2985">
            <v>0</v>
          </cell>
          <cell r="N2985">
            <v>0</v>
          </cell>
          <cell r="O2985">
            <v>0</v>
          </cell>
          <cell r="P2985" t="str">
            <v>Not Licensed</v>
          </cell>
          <cell r="Q2985">
            <v>0</v>
          </cell>
          <cell r="R2985">
            <v>0</v>
          </cell>
        </row>
        <row r="2986">
          <cell r="B2986" t="str">
            <v>519032</v>
          </cell>
          <cell r="C2986" t="str">
            <v>Cutting and Slicing Machine Setters, Operators, and Tenders</v>
          </cell>
          <cell r="D2986">
            <v>0</v>
          </cell>
          <cell r="E2986" t="str">
            <v>High school diploma or equivalent</v>
          </cell>
          <cell r="F2986" t="str">
            <v>HS and Below</v>
          </cell>
          <cell r="G2986">
            <v>36454</v>
          </cell>
          <cell r="H2986">
            <v>1</v>
          </cell>
          <cell r="I2986">
            <v>236</v>
          </cell>
          <cell r="J2986">
            <v>28</v>
          </cell>
          <cell r="K2986">
            <v>24</v>
          </cell>
          <cell r="L2986">
            <v>0</v>
          </cell>
          <cell r="M2986">
            <v>26</v>
          </cell>
          <cell r="N2986">
            <v>0</v>
          </cell>
          <cell r="O2986">
            <v>2</v>
          </cell>
          <cell r="P2986" t="str">
            <v>Not Licensed</v>
          </cell>
          <cell r="Q2986">
            <v>0</v>
          </cell>
          <cell r="R2986">
            <v>0</v>
          </cell>
        </row>
        <row r="2987">
          <cell r="B2987" t="str">
            <v>519041</v>
          </cell>
          <cell r="C2987" t="str">
            <v>Extruding, Forming, Pressing, and Compacting Machine Setters, Operators, and Tenders</v>
          </cell>
          <cell r="D2987">
            <v>0</v>
          </cell>
          <cell r="E2987" t="str">
            <v>High school diploma or equivalent</v>
          </cell>
          <cell r="F2987" t="str">
            <v>HS and Below</v>
          </cell>
          <cell r="G2987">
            <v>33400</v>
          </cell>
          <cell r="H2987">
            <v>0</v>
          </cell>
          <cell r="I2987">
            <v>0</v>
          </cell>
          <cell r="J2987">
            <v>0</v>
          </cell>
          <cell r="K2987">
            <v>0</v>
          </cell>
          <cell r="L2987">
            <v>0</v>
          </cell>
          <cell r="M2987">
            <v>0</v>
          </cell>
          <cell r="N2987">
            <v>0</v>
          </cell>
          <cell r="O2987">
            <v>2</v>
          </cell>
          <cell r="P2987" t="str">
            <v>Not Licensed</v>
          </cell>
          <cell r="Q2987">
            <v>0</v>
          </cell>
          <cell r="R2987">
            <v>0</v>
          </cell>
        </row>
        <row r="2988">
          <cell r="B2988" t="str">
            <v>519051</v>
          </cell>
          <cell r="C2988" t="str">
            <v>Furnace, Kiln, Oven, Drier, and Kettle Operators and Tenders</v>
          </cell>
          <cell r="D2988">
            <v>0</v>
          </cell>
          <cell r="E2988" t="str">
            <v>High school diploma or equivalent</v>
          </cell>
          <cell r="F2988" t="str">
            <v>HS and Below</v>
          </cell>
          <cell r="G2988">
            <v>0</v>
          </cell>
          <cell r="H2988">
            <v>0</v>
          </cell>
          <cell r="I2988">
            <v>0</v>
          </cell>
          <cell r="J2988">
            <v>0</v>
          </cell>
          <cell r="K2988">
            <v>0</v>
          </cell>
          <cell r="L2988">
            <v>0</v>
          </cell>
          <cell r="M2988">
            <v>0</v>
          </cell>
          <cell r="N2988">
            <v>0</v>
          </cell>
          <cell r="O2988">
            <v>1</v>
          </cell>
          <cell r="P2988" t="str">
            <v>Not Licensed</v>
          </cell>
          <cell r="Q2988">
            <v>0</v>
          </cell>
          <cell r="R2988">
            <v>0</v>
          </cell>
        </row>
        <row r="2989">
          <cell r="B2989" t="str">
            <v>519061</v>
          </cell>
          <cell r="C2989" t="str">
            <v>Inspectors, Testers, Sorters, Samplers, and Weighers</v>
          </cell>
          <cell r="D2989">
            <v>0</v>
          </cell>
          <cell r="E2989" t="str">
            <v>High school diploma or equivalent</v>
          </cell>
          <cell r="F2989" t="str">
            <v>HS and Below</v>
          </cell>
          <cell r="G2989">
            <v>48648</v>
          </cell>
          <cell r="H2989">
            <v>3</v>
          </cell>
          <cell r="I2989">
            <v>2970</v>
          </cell>
          <cell r="J2989">
            <v>319</v>
          </cell>
          <cell r="K2989">
            <v>321</v>
          </cell>
          <cell r="L2989">
            <v>472</v>
          </cell>
          <cell r="M2989">
            <v>371</v>
          </cell>
          <cell r="N2989">
            <v>0</v>
          </cell>
          <cell r="O2989">
            <v>70</v>
          </cell>
          <cell r="P2989" t="str">
            <v>Not Licensed</v>
          </cell>
          <cell r="Q2989">
            <v>0</v>
          </cell>
          <cell r="R2989">
            <v>0</v>
          </cell>
        </row>
        <row r="2990">
          <cell r="B2990" t="str">
            <v>519071</v>
          </cell>
          <cell r="C2990" t="str">
            <v>Jewelers and Precious Stone and Metal Workers</v>
          </cell>
          <cell r="D2990">
            <v>0</v>
          </cell>
          <cell r="E2990" t="str">
            <v>High school diploma or equivalent</v>
          </cell>
          <cell r="F2990" t="str">
            <v>HS and Below</v>
          </cell>
          <cell r="G2990">
            <v>45206</v>
          </cell>
          <cell r="H2990">
            <v>0</v>
          </cell>
          <cell r="I2990">
            <v>0</v>
          </cell>
          <cell r="J2990">
            <v>0</v>
          </cell>
          <cell r="K2990">
            <v>0</v>
          </cell>
          <cell r="L2990">
            <v>0</v>
          </cell>
          <cell r="M2990">
            <v>0</v>
          </cell>
          <cell r="N2990">
            <v>0</v>
          </cell>
          <cell r="O2990">
            <v>9</v>
          </cell>
          <cell r="P2990" t="str">
            <v>Not Licensed</v>
          </cell>
          <cell r="Q2990">
            <v>0</v>
          </cell>
          <cell r="R2990">
            <v>0</v>
          </cell>
        </row>
        <row r="2991">
          <cell r="B2991" t="str">
            <v>519081</v>
          </cell>
          <cell r="C2991" t="str">
            <v>Dental Laboratory Technicians</v>
          </cell>
          <cell r="D2991">
            <v>0</v>
          </cell>
          <cell r="E2991" t="str">
            <v>High school diploma or equivalent</v>
          </cell>
          <cell r="F2991" t="str">
            <v>HS and Below</v>
          </cell>
          <cell r="G2991">
            <v>40904</v>
          </cell>
          <cell r="H2991">
            <v>2</v>
          </cell>
          <cell r="I2991">
            <v>254</v>
          </cell>
          <cell r="J2991">
            <v>32</v>
          </cell>
          <cell r="K2991">
            <v>27</v>
          </cell>
          <cell r="L2991">
            <v>43</v>
          </cell>
          <cell r="M2991">
            <v>34</v>
          </cell>
          <cell r="N2991">
            <v>0</v>
          </cell>
          <cell r="O2991">
            <v>4</v>
          </cell>
          <cell r="P2991" t="str">
            <v>Not Licensed</v>
          </cell>
          <cell r="Q2991">
            <v>0</v>
          </cell>
          <cell r="R2991">
            <v>0</v>
          </cell>
        </row>
        <row r="2992">
          <cell r="B2992" t="str">
            <v>519082</v>
          </cell>
          <cell r="C2992" t="str">
            <v>Medical Appliance Technicians</v>
          </cell>
          <cell r="D2992">
            <v>0</v>
          </cell>
          <cell r="E2992" t="str">
            <v>High school diploma or equivalent</v>
          </cell>
          <cell r="F2992" t="str">
            <v>HS and Below</v>
          </cell>
          <cell r="G2992">
            <v>46937</v>
          </cell>
          <cell r="H2992">
            <v>2</v>
          </cell>
          <cell r="I2992">
            <v>111</v>
          </cell>
          <cell r="J2992">
            <v>12</v>
          </cell>
          <cell r="K2992">
            <v>11</v>
          </cell>
          <cell r="L2992">
            <v>0</v>
          </cell>
          <cell r="M2992">
            <v>12</v>
          </cell>
          <cell r="N2992">
            <v>0</v>
          </cell>
          <cell r="O2992">
            <v>8</v>
          </cell>
          <cell r="P2992" t="str">
            <v>Not Licensed</v>
          </cell>
          <cell r="Q2992">
            <v>0</v>
          </cell>
          <cell r="R2992">
            <v>0</v>
          </cell>
        </row>
        <row r="2993">
          <cell r="B2993" t="str">
            <v>519083</v>
          </cell>
          <cell r="C2993" t="str">
            <v>Ophthalmic Laboratory Technicians</v>
          </cell>
          <cell r="D2993">
            <v>0</v>
          </cell>
          <cell r="E2993" t="str">
            <v>High school diploma or equivalent</v>
          </cell>
          <cell r="F2993" t="str">
            <v>HS and Below</v>
          </cell>
          <cell r="G2993">
            <v>40828</v>
          </cell>
          <cell r="H2993">
            <v>2</v>
          </cell>
          <cell r="I2993">
            <v>112</v>
          </cell>
          <cell r="J2993">
            <v>11</v>
          </cell>
          <cell r="K2993">
            <v>13</v>
          </cell>
          <cell r="L2993">
            <v>0</v>
          </cell>
          <cell r="M2993">
            <v>12</v>
          </cell>
          <cell r="N2993">
            <v>0</v>
          </cell>
          <cell r="O2993">
            <v>2</v>
          </cell>
          <cell r="P2993" t="str">
            <v>Not Licensed</v>
          </cell>
          <cell r="Q2993">
            <v>0</v>
          </cell>
          <cell r="R2993">
            <v>0</v>
          </cell>
        </row>
        <row r="2994">
          <cell r="B2994" t="str">
            <v>519111</v>
          </cell>
          <cell r="C2994" t="str">
            <v>Packaging and Filling Machine Operators and Tenders</v>
          </cell>
          <cell r="D2994">
            <v>0</v>
          </cell>
          <cell r="E2994" t="str">
            <v>High school diploma or equivalent</v>
          </cell>
          <cell r="F2994" t="str">
            <v>HS and Below</v>
          </cell>
          <cell r="G2994">
            <v>31067</v>
          </cell>
          <cell r="H2994">
            <v>2</v>
          </cell>
          <cell r="I2994">
            <v>2851</v>
          </cell>
          <cell r="J2994">
            <v>323</v>
          </cell>
          <cell r="K2994">
            <v>369</v>
          </cell>
          <cell r="L2994">
            <v>48</v>
          </cell>
          <cell r="M2994">
            <v>247</v>
          </cell>
          <cell r="N2994">
            <v>0</v>
          </cell>
          <cell r="O2994">
            <v>106</v>
          </cell>
          <cell r="P2994" t="str">
            <v>Not Licensed</v>
          </cell>
          <cell r="Q2994">
            <v>0</v>
          </cell>
          <cell r="R2994">
            <v>0</v>
          </cell>
        </row>
        <row r="2995">
          <cell r="B2995" t="str">
            <v>519121</v>
          </cell>
          <cell r="C2995" t="str">
            <v>Coating, Painting, and Spraying Machine Setters, Operators, and Tenders</v>
          </cell>
          <cell r="D2995">
            <v>0</v>
          </cell>
          <cell r="E2995" t="str">
            <v>High school diploma or equivalent</v>
          </cell>
          <cell r="F2995" t="str">
            <v>HS and Below</v>
          </cell>
          <cell r="G2995">
            <v>0</v>
          </cell>
          <cell r="H2995">
            <v>0</v>
          </cell>
          <cell r="I2995">
            <v>539</v>
          </cell>
          <cell r="J2995">
            <v>56</v>
          </cell>
          <cell r="K2995">
            <v>55</v>
          </cell>
          <cell r="L2995">
            <v>0</v>
          </cell>
          <cell r="M2995">
            <v>56</v>
          </cell>
          <cell r="N2995">
            <v>0</v>
          </cell>
          <cell r="O2995">
            <v>16</v>
          </cell>
          <cell r="P2995" t="str">
            <v>Not Licensed</v>
          </cell>
          <cell r="Q2995">
            <v>0</v>
          </cell>
          <cell r="R2995">
            <v>0</v>
          </cell>
        </row>
        <row r="2996">
          <cell r="B2996" t="str">
            <v>519122</v>
          </cell>
          <cell r="C2996" t="str">
            <v>Painters, Transportation Equipment</v>
          </cell>
          <cell r="D2996">
            <v>0</v>
          </cell>
          <cell r="E2996" t="str">
            <v>High school diploma or equivalent</v>
          </cell>
          <cell r="F2996" t="str">
            <v>HS and Below</v>
          </cell>
          <cell r="G2996">
            <v>0</v>
          </cell>
          <cell r="H2996">
            <v>0</v>
          </cell>
          <cell r="I2996">
            <v>0</v>
          </cell>
          <cell r="J2996">
            <v>0</v>
          </cell>
          <cell r="K2996">
            <v>0</v>
          </cell>
          <cell r="L2996">
            <v>0</v>
          </cell>
          <cell r="M2996">
            <v>0</v>
          </cell>
          <cell r="N2996">
            <v>0</v>
          </cell>
          <cell r="O2996">
            <v>5</v>
          </cell>
          <cell r="P2996" t="str">
            <v>Not Licensed</v>
          </cell>
          <cell r="Q2996">
            <v>0</v>
          </cell>
          <cell r="R2996">
            <v>0</v>
          </cell>
        </row>
        <row r="2997">
          <cell r="B2997" t="str">
            <v>519123</v>
          </cell>
          <cell r="C2997" t="str">
            <v>Painting, Coating, and Decorating Workers</v>
          </cell>
          <cell r="D2997">
            <v>0</v>
          </cell>
          <cell r="E2997" t="str">
            <v>No formal educational credential</v>
          </cell>
          <cell r="F2997" t="str">
            <v>HS and Below</v>
          </cell>
          <cell r="G2997">
            <v>0</v>
          </cell>
          <cell r="H2997">
            <v>0</v>
          </cell>
          <cell r="I2997">
            <v>0</v>
          </cell>
          <cell r="J2997">
            <v>0</v>
          </cell>
          <cell r="K2997">
            <v>0</v>
          </cell>
          <cell r="L2997">
            <v>0</v>
          </cell>
          <cell r="M2997">
            <v>0</v>
          </cell>
          <cell r="N2997">
            <v>0</v>
          </cell>
          <cell r="O2997">
            <v>8</v>
          </cell>
          <cell r="P2997" t="str">
            <v>Not Licensed</v>
          </cell>
          <cell r="Q2997">
            <v>0</v>
          </cell>
          <cell r="R2997">
            <v>0</v>
          </cell>
        </row>
        <row r="2998">
          <cell r="B2998" t="str">
            <v>519141</v>
          </cell>
          <cell r="C2998" t="str">
            <v>Semiconductor Processors</v>
          </cell>
          <cell r="D2998">
            <v>0</v>
          </cell>
          <cell r="E2998" t="str">
            <v>Associate's degree</v>
          </cell>
          <cell r="F2998" t="str">
            <v>Sub-BA</v>
          </cell>
          <cell r="G2998">
            <v>0</v>
          </cell>
          <cell r="H2998">
            <v>0</v>
          </cell>
          <cell r="I2998">
            <v>0</v>
          </cell>
          <cell r="J2998">
            <v>0</v>
          </cell>
          <cell r="K2998">
            <v>0</v>
          </cell>
          <cell r="L2998">
            <v>0</v>
          </cell>
          <cell r="M2998">
            <v>0</v>
          </cell>
          <cell r="N2998">
            <v>0</v>
          </cell>
          <cell r="O2998">
            <v>1</v>
          </cell>
          <cell r="P2998" t="str">
            <v>Not Licensed</v>
          </cell>
          <cell r="Q2998">
            <v>0</v>
          </cell>
          <cell r="R2998">
            <v>0</v>
          </cell>
        </row>
        <row r="2999">
          <cell r="B2999" t="str">
            <v>519151</v>
          </cell>
          <cell r="C2999" t="str">
            <v>Photographic Process Workers and Processing Machine Operators</v>
          </cell>
          <cell r="D2999">
            <v>0</v>
          </cell>
          <cell r="E2999" t="str">
            <v>High school diploma or equivalent</v>
          </cell>
          <cell r="F2999" t="str">
            <v>HS and Below</v>
          </cell>
          <cell r="G2999">
            <v>30879</v>
          </cell>
          <cell r="H2999">
            <v>0</v>
          </cell>
          <cell r="I2999">
            <v>0</v>
          </cell>
          <cell r="J2999">
            <v>0</v>
          </cell>
          <cell r="K2999">
            <v>0</v>
          </cell>
          <cell r="L2999">
            <v>55</v>
          </cell>
          <cell r="M2999">
            <v>55</v>
          </cell>
          <cell r="N2999">
            <v>0</v>
          </cell>
          <cell r="O2999">
            <v>11</v>
          </cell>
          <cell r="P2999" t="str">
            <v>Not Licensed</v>
          </cell>
          <cell r="Q2999">
            <v>0</v>
          </cell>
          <cell r="R2999">
            <v>0</v>
          </cell>
        </row>
        <row r="3000">
          <cell r="B3000" t="str">
            <v>519191</v>
          </cell>
          <cell r="C3000" t="str">
            <v>Adhesive Bonding Machine Operators and Tenders</v>
          </cell>
          <cell r="D3000">
            <v>0</v>
          </cell>
          <cell r="E3000" t="str">
            <v>High school diploma or equivalent</v>
          </cell>
          <cell r="F3000" t="str">
            <v>HS and Below</v>
          </cell>
          <cell r="G3000">
            <v>29423</v>
          </cell>
          <cell r="H3000">
            <v>0</v>
          </cell>
          <cell r="I3000">
            <v>0</v>
          </cell>
          <cell r="J3000">
            <v>0</v>
          </cell>
          <cell r="K3000">
            <v>0</v>
          </cell>
          <cell r="L3000">
            <v>0</v>
          </cell>
          <cell r="M3000">
            <v>0</v>
          </cell>
          <cell r="N3000">
            <v>0</v>
          </cell>
          <cell r="O3000">
            <v>1</v>
          </cell>
          <cell r="P3000" t="str">
            <v>Not Licensed</v>
          </cell>
          <cell r="Q3000">
            <v>0</v>
          </cell>
          <cell r="R3000">
            <v>0</v>
          </cell>
        </row>
        <row r="3001">
          <cell r="B3001" t="str">
            <v>519192</v>
          </cell>
          <cell r="C3001" t="str">
            <v>Cleaning, Washing, and Metal Pickling Equipment Operators and Tenders</v>
          </cell>
          <cell r="D3001">
            <v>0</v>
          </cell>
          <cell r="E3001" t="str">
            <v>No formal educational credential</v>
          </cell>
          <cell r="F3001" t="str">
            <v>HS and Below</v>
          </cell>
          <cell r="G3001">
            <v>0</v>
          </cell>
          <cell r="H3001">
            <v>0</v>
          </cell>
          <cell r="I3001">
            <v>0</v>
          </cell>
          <cell r="J3001">
            <v>0</v>
          </cell>
          <cell r="K3001">
            <v>0</v>
          </cell>
          <cell r="L3001">
            <v>0</v>
          </cell>
          <cell r="M3001">
            <v>0</v>
          </cell>
          <cell r="N3001">
            <v>0</v>
          </cell>
          <cell r="O3001">
            <v>1</v>
          </cell>
          <cell r="P3001" t="str">
            <v>Not Licensed</v>
          </cell>
          <cell r="Q3001">
            <v>0</v>
          </cell>
          <cell r="R3001">
            <v>0</v>
          </cell>
        </row>
        <row r="3002">
          <cell r="B3002" t="str">
            <v>519193</v>
          </cell>
          <cell r="C3002" t="str">
            <v>Cooling and Freezing Equipment Operators and Tenders</v>
          </cell>
          <cell r="D3002">
            <v>0</v>
          </cell>
          <cell r="E3002" t="str">
            <v>High school diploma or equivalent</v>
          </cell>
          <cell r="F3002" t="str">
            <v>HS and Below</v>
          </cell>
          <cell r="G3002">
            <v>0</v>
          </cell>
          <cell r="H3002">
            <v>0</v>
          </cell>
          <cell r="I3002">
            <v>0</v>
          </cell>
          <cell r="J3002">
            <v>0</v>
          </cell>
          <cell r="K3002">
            <v>0</v>
          </cell>
          <cell r="L3002">
            <v>0</v>
          </cell>
          <cell r="M3002">
            <v>0</v>
          </cell>
          <cell r="N3002">
            <v>0</v>
          </cell>
          <cell r="O3002">
            <v>2</v>
          </cell>
          <cell r="P3002" t="str">
            <v>Not Licensed</v>
          </cell>
          <cell r="Q3002">
            <v>0</v>
          </cell>
          <cell r="R3002">
            <v>0</v>
          </cell>
        </row>
        <row r="3003">
          <cell r="B3003" t="str">
            <v>519194</v>
          </cell>
          <cell r="C3003" t="str">
            <v>Etchers and Engravers</v>
          </cell>
          <cell r="D3003">
            <v>0</v>
          </cell>
          <cell r="E3003" t="str">
            <v>High school diploma or equivalent</v>
          </cell>
          <cell r="F3003" t="str">
            <v>HS and Below</v>
          </cell>
          <cell r="G3003">
            <v>43700</v>
          </cell>
          <cell r="H3003">
            <v>0</v>
          </cell>
          <cell r="I3003">
            <v>0</v>
          </cell>
          <cell r="J3003">
            <v>0</v>
          </cell>
          <cell r="K3003">
            <v>0</v>
          </cell>
          <cell r="L3003">
            <v>0</v>
          </cell>
          <cell r="M3003">
            <v>0</v>
          </cell>
          <cell r="N3003">
            <v>0</v>
          </cell>
          <cell r="O3003">
            <v>2</v>
          </cell>
          <cell r="P3003" t="str">
            <v>Not Licensed</v>
          </cell>
          <cell r="Q3003">
            <v>0</v>
          </cell>
          <cell r="R3003">
            <v>0</v>
          </cell>
        </row>
        <row r="3004">
          <cell r="B3004" t="str">
            <v>519195</v>
          </cell>
          <cell r="C3004" t="str">
            <v>Molders, Shapers, and Casters, Except Metal and Plastic</v>
          </cell>
          <cell r="D3004">
            <v>0</v>
          </cell>
          <cell r="E3004" t="str">
            <v>High school diploma or equivalent</v>
          </cell>
          <cell r="F3004" t="str">
            <v>HS and Below</v>
          </cell>
          <cell r="G3004">
            <v>34114</v>
          </cell>
          <cell r="H3004">
            <v>0</v>
          </cell>
          <cell r="I3004">
            <v>0</v>
          </cell>
          <cell r="J3004">
            <v>0</v>
          </cell>
          <cell r="K3004">
            <v>0</v>
          </cell>
          <cell r="L3004">
            <v>0</v>
          </cell>
          <cell r="M3004">
            <v>0</v>
          </cell>
          <cell r="N3004">
            <v>0</v>
          </cell>
          <cell r="O3004">
            <v>2</v>
          </cell>
          <cell r="P3004" t="str">
            <v>Not Licensed</v>
          </cell>
          <cell r="Q3004">
            <v>0</v>
          </cell>
          <cell r="R3004">
            <v>0</v>
          </cell>
        </row>
        <row r="3005">
          <cell r="B3005" t="str">
            <v>519196</v>
          </cell>
          <cell r="C3005" t="str">
            <v>Paper Goods Machine Setters, Operators, and Tenders</v>
          </cell>
          <cell r="D3005">
            <v>0</v>
          </cell>
          <cell r="E3005" t="str">
            <v>High school diploma or equivalent</v>
          </cell>
          <cell r="F3005" t="str">
            <v>HS and Below</v>
          </cell>
          <cell r="G3005">
            <v>35807</v>
          </cell>
          <cell r="H3005">
            <v>1</v>
          </cell>
          <cell r="I3005">
            <v>283</v>
          </cell>
          <cell r="J3005">
            <v>18</v>
          </cell>
          <cell r="K3005">
            <v>27</v>
          </cell>
          <cell r="L3005">
            <v>0</v>
          </cell>
          <cell r="M3005">
            <v>23</v>
          </cell>
          <cell r="N3005">
            <v>0</v>
          </cell>
          <cell r="O3005">
            <v>5</v>
          </cell>
          <cell r="P3005" t="str">
            <v>Not Licensed</v>
          </cell>
          <cell r="Q3005">
            <v>0</v>
          </cell>
          <cell r="R3005">
            <v>0</v>
          </cell>
        </row>
        <row r="3006">
          <cell r="B3006" t="str">
            <v>519197</v>
          </cell>
          <cell r="C3006" t="str">
            <v>Tire Builders</v>
          </cell>
          <cell r="D3006">
            <v>0</v>
          </cell>
          <cell r="E3006">
            <v>0</v>
          </cell>
          <cell r="F3006">
            <v>0</v>
          </cell>
          <cell r="G3006">
            <v>0</v>
          </cell>
          <cell r="H3006">
            <v>0</v>
          </cell>
          <cell r="I3006">
            <v>0</v>
          </cell>
          <cell r="J3006">
            <v>0</v>
          </cell>
          <cell r="K3006">
            <v>0</v>
          </cell>
          <cell r="L3006">
            <v>0</v>
          </cell>
          <cell r="M3006">
            <v>0</v>
          </cell>
          <cell r="N3006">
            <v>0</v>
          </cell>
          <cell r="O3006">
            <v>0</v>
          </cell>
          <cell r="P3006" t="str">
            <v>Not Licensed</v>
          </cell>
          <cell r="Q3006">
            <v>0</v>
          </cell>
          <cell r="R3006">
            <v>0</v>
          </cell>
        </row>
        <row r="3007">
          <cell r="B3007" t="str">
            <v>519198</v>
          </cell>
          <cell r="C3007" t="str">
            <v>Helpers--Production Workers</v>
          </cell>
          <cell r="D3007">
            <v>0</v>
          </cell>
          <cell r="E3007" t="str">
            <v>No formal educational credential</v>
          </cell>
          <cell r="F3007" t="str">
            <v>HS and Below</v>
          </cell>
          <cell r="G3007">
            <v>32628</v>
          </cell>
          <cell r="H3007">
            <v>2</v>
          </cell>
          <cell r="I3007">
            <v>2424</v>
          </cell>
          <cell r="J3007">
            <v>425</v>
          </cell>
          <cell r="K3007">
            <v>397</v>
          </cell>
          <cell r="L3007">
            <v>115</v>
          </cell>
          <cell r="M3007">
            <v>312</v>
          </cell>
          <cell r="N3007">
            <v>0</v>
          </cell>
          <cell r="O3007">
            <v>86</v>
          </cell>
          <cell r="P3007" t="str">
            <v>Not Licensed</v>
          </cell>
          <cell r="Q3007">
            <v>0</v>
          </cell>
          <cell r="R3007">
            <v>0</v>
          </cell>
        </row>
        <row r="3008">
          <cell r="B3008" t="str">
            <v>531011</v>
          </cell>
          <cell r="C3008" t="str">
            <v>Aircraft Cargo Handling Supervisors</v>
          </cell>
          <cell r="D3008">
            <v>0</v>
          </cell>
          <cell r="E3008" t="str">
            <v>High school diploma or equivalent</v>
          </cell>
          <cell r="F3008" t="str">
            <v>HS and Below</v>
          </cell>
          <cell r="G3008">
            <v>42287</v>
          </cell>
          <cell r="H3008">
            <v>2</v>
          </cell>
          <cell r="I3008">
            <v>119</v>
          </cell>
          <cell r="J3008">
            <v>11</v>
          </cell>
          <cell r="K3008">
            <v>14</v>
          </cell>
          <cell r="L3008">
            <v>0</v>
          </cell>
          <cell r="M3008">
            <v>13</v>
          </cell>
          <cell r="N3008">
            <v>0</v>
          </cell>
          <cell r="O3008">
            <v>13</v>
          </cell>
          <cell r="P3008" t="str">
            <v>Not Licensed</v>
          </cell>
          <cell r="Q3008">
            <v>0</v>
          </cell>
          <cell r="R3008">
            <v>0</v>
          </cell>
        </row>
        <row r="3009">
          <cell r="B3009" t="str">
            <v>531021</v>
          </cell>
          <cell r="C3009" t="str">
            <v>First-Line Supervisors of Helpers, Laborers, and Material Movers, Hand</v>
          </cell>
          <cell r="D3009">
            <v>0</v>
          </cell>
          <cell r="E3009" t="str">
            <v>High school diploma or equivalent</v>
          </cell>
          <cell r="F3009" t="str">
            <v>HS and Below</v>
          </cell>
          <cell r="G3009">
            <v>51212</v>
          </cell>
          <cell r="H3009">
            <v>3</v>
          </cell>
          <cell r="I3009">
            <v>928</v>
          </cell>
          <cell r="J3009">
            <v>105</v>
          </cell>
          <cell r="K3009">
            <v>99</v>
          </cell>
          <cell r="L3009">
            <v>113</v>
          </cell>
          <cell r="M3009">
            <v>106</v>
          </cell>
          <cell r="N3009">
            <v>0</v>
          </cell>
          <cell r="O3009">
            <v>33</v>
          </cell>
          <cell r="P3009" t="str">
            <v>Not Licensed</v>
          </cell>
          <cell r="Q3009">
            <v>0</v>
          </cell>
          <cell r="R3009">
            <v>0</v>
          </cell>
        </row>
        <row r="3010">
          <cell r="B3010" t="str">
            <v>531031</v>
          </cell>
          <cell r="C3010" t="str">
            <v>First-Line Supervisors of Transportation and Material-Moving Machine and Vehicle Operators</v>
          </cell>
          <cell r="D3010">
            <v>0</v>
          </cell>
          <cell r="E3010" t="str">
            <v>High school diploma or equivalent</v>
          </cell>
          <cell r="F3010" t="str">
            <v>HS and Below</v>
          </cell>
          <cell r="G3010">
            <v>65059</v>
          </cell>
          <cell r="H3010">
            <v>3</v>
          </cell>
          <cell r="I3010">
            <v>1233</v>
          </cell>
          <cell r="J3010">
            <v>137</v>
          </cell>
          <cell r="K3010">
            <v>145</v>
          </cell>
          <cell r="L3010">
            <v>109</v>
          </cell>
          <cell r="M3010">
            <v>130</v>
          </cell>
          <cell r="N3010">
            <v>0</v>
          </cell>
          <cell r="O3010">
            <v>70</v>
          </cell>
          <cell r="P3010" t="str">
            <v>Not Licensed</v>
          </cell>
          <cell r="Q3010">
            <v>0</v>
          </cell>
          <cell r="R3010">
            <v>0</v>
          </cell>
        </row>
        <row r="3011">
          <cell r="B3011" t="str">
            <v>532011</v>
          </cell>
          <cell r="C3011" t="str">
            <v>Airline Pilots, Copilots, and Flight Engineers</v>
          </cell>
          <cell r="D3011">
            <v>0</v>
          </cell>
          <cell r="E3011">
            <v>0</v>
          </cell>
          <cell r="F3011">
            <v>0</v>
          </cell>
          <cell r="G3011">
            <v>0</v>
          </cell>
          <cell r="H3011">
            <v>0</v>
          </cell>
          <cell r="I3011">
            <v>0</v>
          </cell>
          <cell r="J3011">
            <v>0</v>
          </cell>
          <cell r="K3011">
            <v>0</v>
          </cell>
          <cell r="L3011">
            <v>20</v>
          </cell>
          <cell r="M3011">
            <v>20</v>
          </cell>
          <cell r="N3011">
            <v>0</v>
          </cell>
          <cell r="O3011">
            <v>2</v>
          </cell>
          <cell r="P3011" t="str">
            <v>Not Licensed</v>
          </cell>
          <cell r="Q3011">
            <v>0</v>
          </cell>
          <cell r="R3011">
            <v>0</v>
          </cell>
        </row>
        <row r="3012">
          <cell r="B3012" t="str">
            <v>532012</v>
          </cell>
          <cell r="C3012" t="str">
            <v>Commercial Pilots</v>
          </cell>
          <cell r="D3012">
            <v>0</v>
          </cell>
          <cell r="E3012" t="str">
            <v>High school diploma or equivalent</v>
          </cell>
          <cell r="F3012" t="str">
            <v>HS and Below</v>
          </cell>
          <cell r="G3012">
            <v>91520</v>
          </cell>
          <cell r="H3012">
            <v>0</v>
          </cell>
          <cell r="I3012">
            <v>0</v>
          </cell>
          <cell r="J3012">
            <v>0</v>
          </cell>
          <cell r="K3012">
            <v>0</v>
          </cell>
          <cell r="L3012">
            <v>32</v>
          </cell>
          <cell r="M3012">
            <v>32</v>
          </cell>
          <cell r="N3012">
            <v>0</v>
          </cell>
          <cell r="O3012">
            <v>1</v>
          </cell>
          <cell r="P3012" t="str">
            <v>Not Licensed</v>
          </cell>
          <cell r="Q3012">
            <v>0</v>
          </cell>
          <cell r="R3012">
            <v>0</v>
          </cell>
        </row>
        <row r="3013">
          <cell r="B3013" t="str">
            <v>532021</v>
          </cell>
          <cell r="C3013" t="str">
            <v>Air Traffic Controllers</v>
          </cell>
          <cell r="D3013">
            <v>0</v>
          </cell>
          <cell r="E3013" t="str">
            <v>Associate's degree</v>
          </cell>
          <cell r="F3013" t="str">
            <v>Sub-BA</v>
          </cell>
          <cell r="G3013">
            <v>0</v>
          </cell>
          <cell r="H3013">
            <v>0</v>
          </cell>
          <cell r="I3013">
            <v>0</v>
          </cell>
          <cell r="J3013">
            <v>0</v>
          </cell>
          <cell r="K3013">
            <v>0</v>
          </cell>
          <cell r="L3013">
            <v>36</v>
          </cell>
          <cell r="M3013">
            <v>36</v>
          </cell>
          <cell r="N3013">
            <v>0</v>
          </cell>
          <cell r="O3013">
            <v>2</v>
          </cell>
          <cell r="P3013" t="str">
            <v>Not Licensed</v>
          </cell>
          <cell r="Q3013">
            <v>0</v>
          </cell>
          <cell r="R3013">
            <v>0</v>
          </cell>
        </row>
        <row r="3014">
          <cell r="B3014" t="str">
            <v>532022</v>
          </cell>
          <cell r="C3014" t="str">
            <v>Airfield Operations Specialists</v>
          </cell>
          <cell r="D3014">
            <v>0</v>
          </cell>
          <cell r="E3014" t="str">
            <v>High school diploma or equivalent</v>
          </cell>
          <cell r="F3014" t="str">
            <v>HS and Below</v>
          </cell>
          <cell r="G3014">
            <v>59229</v>
          </cell>
          <cell r="H3014">
            <v>0</v>
          </cell>
          <cell r="I3014">
            <v>0</v>
          </cell>
          <cell r="J3014">
            <v>0</v>
          </cell>
          <cell r="K3014">
            <v>0</v>
          </cell>
          <cell r="L3014">
            <v>0</v>
          </cell>
          <cell r="M3014">
            <v>0</v>
          </cell>
          <cell r="N3014">
            <v>0</v>
          </cell>
          <cell r="O3014">
            <v>6</v>
          </cell>
          <cell r="P3014" t="str">
            <v>Not Licensed</v>
          </cell>
          <cell r="Q3014">
            <v>0</v>
          </cell>
          <cell r="R3014">
            <v>0</v>
          </cell>
        </row>
        <row r="3015">
          <cell r="B3015" t="str">
            <v>532031</v>
          </cell>
          <cell r="C3015" t="str">
            <v>Flight Attendants</v>
          </cell>
          <cell r="D3015">
            <v>0</v>
          </cell>
          <cell r="E3015" t="str">
            <v>High school diploma or equivalent</v>
          </cell>
          <cell r="F3015" t="str">
            <v>HS and Below</v>
          </cell>
          <cell r="G3015">
            <v>0</v>
          </cell>
          <cell r="H3015">
            <v>0</v>
          </cell>
          <cell r="I3015">
            <v>0</v>
          </cell>
          <cell r="J3015">
            <v>0</v>
          </cell>
          <cell r="K3015">
            <v>0</v>
          </cell>
          <cell r="L3015">
            <v>0</v>
          </cell>
          <cell r="M3015">
            <v>0</v>
          </cell>
          <cell r="N3015">
            <v>0</v>
          </cell>
          <cell r="O3015">
            <v>8</v>
          </cell>
          <cell r="P3015" t="str">
            <v>Not Licensed</v>
          </cell>
          <cell r="Q3015">
            <v>0</v>
          </cell>
          <cell r="R3015">
            <v>0</v>
          </cell>
        </row>
        <row r="3016">
          <cell r="B3016" t="str">
            <v>533011</v>
          </cell>
          <cell r="C3016" t="str">
            <v>Ambulance Drivers and Attendants, Except Emergency Medical Technicians</v>
          </cell>
          <cell r="D3016">
            <v>0</v>
          </cell>
          <cell r="E3016" t="str">
            <v>High school diploma or equivalent</v>
          </cell>
          <cell r="F3016" t="str">
            <v>HS and Below</v>
          </cell>
          <cell r="G3016">
            <v>28308</v>
          </cell>
          <cell r="H3016">
            <v>0</v>
          </cell>
          <cell r="I3016">
            <v>0</v>
          </cell>
          <cell r="J3016">
            <v>0</v>
          </cell>
          <cell r="K3016">
            <v>0</v>
          </cell>
          <cell r="L3016">
            <v>0</v>
          </cell>
          <cell r="M3016">
            <v>0</v>
          </cell>
          <cell r="N3016">
            <v>0</v>
          </cell>
          <cell r="O3016">
            <v>2</v>
          </cell>
          <cell r="P3016" t="str">
            <v>Not Licensed</v>
          </cell>
          <cell r="Q3016">
            <v>0</v>
          </cell>
          <cell r="R3016">
            <v>0</v>
          </cell>
        </row>
        <row r="3017">
          <cell r="B3017" t="str">
            <v>533021</v>
          </cell>
          <cell r="C3017" t="str">
            <v>Bus Drivers, Transit and Intercity</v>
          </cell>
          <cell r="D3017">
            <v>0</v>
          </cell>
          <cell r="E3017" t="str">
            <v>High school diploma or equivalent</v>
          </cell>
          <cell r="F3017" t="str">
            <v>HS and Below</v>
          </cell>
          <cell r="G3017">
            <v>0</v>
          </cell>
          <cell r="H3017">
            <v>0</v>
          </cell>
          <cell r="I3017">
            <v>1288</v>
          </cell>
          <cell r="J3017">
            <v>174</v>
          </cell>
          <cell r="K3017">
            <v>158</v>
          </cell>
          <cell r="L3017">
            <v>98</v>
          </cell>
          <cell r="M3017">
            <v>143</v>
          </cell>
          <cell r="N3017">
            <v>0</v>
          </cell>
          <cell r="O3017">
            <v>85</v>
          </cell>
          <cell r="P3017" t="str">
            <v>Not Licensed</v>
          </cell>
          <cell r="Q3017">
            <v>0</v>
          </cell>
          <cell r="R3017">
            <v>0</v>
          </cell>
        </row>
        <row r="3018">
          <cell r="B3018" t="str">
            <v>533022</v>
          </cell>
          <cell r="C3018" t="str">
            <v>Bus Drivers, School or Special Client</v>
          </cell>
          <cell r="D3018">
            <v>0</v>
          </cell>
          <cell r="E3018" t="str">
            <v>High school diploma or equivalent</v>
          </cell>
          <cell r="F3018" t="str">
            <v>HS and Below</v>
          </cell>
          <cell r="G3018">
            <v>0</v>
          </cell>
          <cell r="H3018">
            <v>0</v>
          </cell>
          <cell r="I3018">
            <v>5437</v>
          </cell>
          <cell r="J3018">
            <v>760</v>
          </cell>
          <cell r="K3018">
            <v>764</v>
          </cell>
          <cell r="L3018">
            <v>37</v>
          </cell>
          <cell r="M3018">
            <v>520</v>
          </cell>
          <cell r="N3018">
            <v>0</v>
          </cell>
          <cell r="O3018" t="str">
            <v>1,264</v>
          </cell>
          <cell r="P3018" t="str">
            <v>Not Licensed</v>
          </cell>
          <cell r="Q3018">
            <v>0</v>
          </cell>
          <cell r="R3018">
            <v>0</v>
          </cell>
        </row>
        <row r="3019">
          <cell r="B3019" t="str">
            <v>533031</v>
          </cell>
          <cell r="C3019" t="str">
            <v>Driver/Sales Workers</v>
          </cell>
          <cell r="D3019">
            <v>0</v>
          </cell>
          <cell r="E3019" t="str">
            <v>High school diploma or equivalent</v>
          </cell>
          <cell r="F3019" t="str">
            <v>HS and Below</v>
          </cell>
          <cell r="G3019">
            <v>32273</v>
          </cell>
          <cell r="H3019">
            <v>2</v>
          </cell>
          <cell r="I3019">
            <v>4231</v>
          </cell>
          <cell r="J3019">
            <v>420</v>
          </cell>
          <cell r="K3019">
            <v>489</v>
          </cell>
          <cell r="L3019">
            <v>1261</v>
          </cell>
          <cell r="M3019">
            <v>723</v>
          </cell>
          <cell r="N3019">
            <v>0</v>
          </cell>
          <cell r="O3019">
            <v>100</v>
          </cell>
          <cell r="P3019" t="str">
            <v>Not Licensed</v>
          </cell>
          <cell r="Q3019">
            <v>0</v>
          </cell>
          <cell r="R3019">
            <v>0</v>
          </cell>
        </row>
        <row r="3020">
          <cell r="B3020" t="str">
            <v>533032</v>
          </cell>
          <cell r="C3020" t="str">
            <v>Heavy and Tractor-Trailer Truck Drivers</v>
          </cell>
          <cell r="D3020">
            <v>0</v>
          </cell>
          <cell r="E3020" t="str">
            <v>Postsecondary non-degree award</v>
          </cell>
          <cell r="F3020" t="str">
            <v>Sub-BA</v>
          </cell>
          <cell r="G3020">
            <v>49769</v>
          </cell>
          <cell r="H3020">
            <v>4</v>
          </cell>
          <cell r="I3020">
            <v>7788</v>
          </cell>
          <cell r="J3020">
            <v>857</v>
          </cell>
          <cell r="K3020">
            <v>853</v>
          </cell>
          <cell r="L3020">
            <v>3510</v>
          </cell>
          <cell r="M3020">
            <v>1740</v>
          </cell>
          <cell r="N3020">
            <v>0</v>
          </cell>
          <cell r="O3020">
            <v>555</v>
          </cell>
          <cell r="P3020" t="str">
            <v>Not Licensed</v>
          </cell>
          <cell r="Q3020">
            <v>0</v>
          </cell>
          <cell r="R3020">
            <v>0</v>
          </cell>
        </row>
        <row r="3021">
          <cell r="B3021" t="str">
            <v>533033</v>
          </cell>
          <cell r="C3021" t="str">
            <v>Light Truck or Delivery Services Drivers</v>
          </cell>
          <cell r="D3021">
            <v>0</v>
          </cell>
          <cell r="E3021" t="str">
            <v>High school diploma or equivalent</v>
          </cell>
          <cell r="F3021" t="str">
            <v>HS and Below</v>
          </cell>
          <cell r="G3021">
            <v>42955</v>
          </cell>
          <cell r="H3021">
            <v>4</v>
          </cell>
          <cell r="I3021">
            <v>8375</v>
          </cell>
          <cell r="J3021">
            <v>869</v>
          </cell>
          <cell r="K3021">
            <v>967</v>
          </cell>
          <cell r="L3021">
            <v>884</v>
          </cell>
          <cell r="M3021">
            <v>907</v>
          </cell>
          <cell r="N3021">
            <v>0</v>
          </cell>
          <cell r="O3021">
            <v>364</v>
          </cell>
          <cell r="P3021" t="str">
            <v>Not Licensed</v>
          </cell>
          <cell r="Q3021">
            <v>0</v>
          </cell>
          <cell r="R3021">
            <v>0</v>
          </cell>
        </row>
        <row r="3022">
          <cell r="B3022" t="str">
            <v>533041</v>
          </cell>
          <cell r="C3022" t="str">
            <v>Taxi Drivers and Chauffeurs</v>
          </cell>
          <cell r="D3022">
            <v>0</v>
          </cell>
          <cell r="E3022" t="str">
            <v>No formal educational credential</v>
          </cell>
          <cell r="F3022" t="str">
            <v>HS and Below</v>
          </cell>
          <cell r="G3022">
            <v>31192</v>
          </cell>
          <cell r="H3022">
            <v>2</v>
          </cell>
          <cell r="I3022">
            <v>6347</v>
          </cell>
          <cell r="J3022">
            <v>592</v>
          </cell>
          <cell r="K3022">
            <v>733</v>
          </cell>
          <cell r="L3022">
            <v>355</v>
          </cell>
          <cell r="M3022">
            <v>560</v>
          </cell>
          <cell r="N3022">
            <v>0</v>
          </cell>
          <cell r="O3022">
            <v>83</v>
          </cell>
          <cell r="P3022" t="str">
            <v>Not Licensed</v>
          </cell>
          <cell r="Q3022">
            <v>0</v>
          </cell>
          <cell r="R3022">
            <v>0</v>
          </cell>
        </row>
        <row r="3023">
          <cell r="B3023" t="str">
            <v>534011</v>
          </cell>
          <cell r="C3023" t="str">
            <v>Locomotive Engineers</v>
          </cell>
          <cell r="D3023">
            <v>0</v>
          </cell>
          <cell r="E3023" t="str">
            <v>High school diploma or equivalent</v>
          </cell>
          <cell r="F3023" t="str">
            <v>HS and Below</v>
          </cell>
          <cell r="G3023">
            <v>0</v>
          </cell>
          <cell r="H3023">
            <v>0</v>
          </cell>
          <cell r="I3023">
            <v>0</v>
          </cell>
          <cell r="J3023">
            <v>0</v>
          </cell>
          <cell r="K3023">
            <v>0</v>
          </cell>
          <cell r="L3023">
            <v>0</v>
          </cell>
          <cell r="M3023">
            <v>0</v>
          </cell>
          <cell r="N3023">
            <v>0</v>
          </cell>
          <cell r="O3023">
            <v>0</v>
          </cell>
          <cell r="P3023" t="str">
            <v>Not Licensed</v>
          </cell>
          <cell r="Q3023">
            <v>0</v>
          </cell>
          <cell r="R3023">
            <v>0</v>
          </cell>
        </row>
        <row r="3024">
          <cell r="B3024" t="str">
            <v>534012</v>
          </cell>
          <cell r="C3024" t="str">
            <v>Locomotive Firers</v>
          </cell>
          <cell r="D3024">
            <v>0</v>
          </cell>
          <cell r="E3024">
            <v>0</v>
          </cell>
          <cell r="F3024">
            <v>0</v>
          </cell>
          <cell r="G3024">
            <v>0</v>
          </cell>
          <cell r="H3024">
            <v>0</v>
          </cell>
          <cell r="I3024">
            <v>0</v>
          </cell>
          <cell r="J3024">
            <v>0</v>
          </cell>
          <cell r="K3024">
            <v>0</v>
          </cell>
          <cell r="L3024">
            <v>0</v>
          </cell>
          <cell r="M3024">
            <v>0</v>
          </cell>
          <cell r="N3024">
            <v>0</v>
          </cell>
          <cell r="O3024">
            <v>0</v>
          </cell>
          <cell r="P3024" t="str">
            <v>Not Licensed</v>
          </cell>
          <cell r="Q3024">
            <v>0</v>
          </cell>
          <cell r="R3024">
            <v>0</v>
          </cell>
        </row>
        <row r="3025">
          <cell r="B3025" t="str">
            <v>534013</v>
          </cell>
          <cell r="C3025" t="str">
            <v>Rail Yard Engineers, Dinkey Operators, and Hostlers</v>
          </cell>
          <cell r="D3025">
            <v>0</v>
          </cell>
          <cell r="E3025" t="str">
            <v>High school diploma or equivalent</v>
          </cell>
          <cell r="F3025" t="str">
            <v>HS and Below</v>
          </cell>
          <cell r="G3025">
            <v>0</v>
          </cell>
          <cell r="H3025">
            <v>0</v>
          </cell>
          <cell r="I3025">
            <v>0</v>
          </cell>
          <cell r="J3025">
            <v>0</v>
          </cell>
          <cell r="K3025">
            <v>0</v>
          </cell>
          <cell r="L3025">
            <v>0</v>
          </cell>
          <cell r="M3025">
            <v>0</v>
          </cell>
          <cell r="N3025">
            <v>0</v>
          </cell>
          <cell r="O3025">
            <v>0</v>
          </cell>
          <cell r="P3025" t="str">
            <v>Not Licensed</v>
          </cell>
          <cell r="Q3025">
            <v>0</v>
          </cell>
          <cell r="R3025">
            <v>0</v>
          </cell>
        </row>
        <row r="3026">
          <cell r="B3026" t="str">
            <v>534021</v>
          </cell>
          <cell r="C3026" t="str">
            <v>Railroad Brake, Signal, and Switch Operators</v>
          </cell>
          <cell r="D3026">
            <v>0</v>
          </cell>
          <cell r="E3026" t="str">
            <v>High school diploma or equivalent</v>
          </cell>
          <cell r="F3026" t="str">
            <v>HS and Below</v>
          </cell>
          <cell r="G3026">
            <v>0</v>
          </cell>
          <cell r="H3026">
            <v>0</v>
          </cell>
          <cell r="I3026">
            <v>0</v>
          </cell>
          <cell r="J3026">
            <v>0</v>
          </cell>
          <cell r="K3026">
            <v>0</v>
          </cell>
          <cell r="L3026">
            <v>0</v>
          </cell>
          <cell r="M3026">
            <v>0</v>
          </cell>
          <cell r="N3026">
            <v>0</v>
          </cell>
          <cell r="O3026">
            <v>0</v>
          </cell>
          <cell r="P3026" t="str">
            <v>Not Licensed</v>
          </cell>
          <cell r="Q3026">
            <v>0</v>
          </cell>
          <cell r="R3026">
            <v>0</v>
          </cell>
        </row>
        <row r="3027">
          <cell r="B3027" t="str">
            <v>534031</v>
          </cell>
          <cell r="C3027" t="str">
            <v>Railroad Conductors and Yardmasters</v>
          </cell>
          <cell r="D3027">
            <v>0</v>
          </cell>
          <cell r="E3027" t="str">
            <v>High school diploma or equivalent</v>
          </cell>
          <cell r="F3027" t="str">
            <v>HS and Below</v>
          </cell>
          <cell r="G3027">
            <v>0</v>
          </cell>
          <cell r="H3027">
            <v>0</v>
          </cell>
          <cell r="I3027">
            <v>0</v>
          </cell>
          <cell r="J3027">
            <v>0</v>
          </cell>
          <cell r="K3027">
            <v>0</v>
          </cell>
          <cell r="L3027">
            <v>0</v>
          </cell>
          <cell r="M3027">
            <v>0</v>
          </cell>
          <cell r="N3027">
            <v>0</v>
          </cell>
          <cell r="O3027">
            <v>1</v>
          </cell>
          <cell r="P3027" t="str">
            <v>Not Licensed</v>
          </cell>
          <cell r="Q3027">
            <v>0</v>
          </cell>
          <cell r="R3027">
            <v>0</v>
          </cell>
        </row>
        <row r="3028">
          <cell r="B3028" t="str">
            <v>534041</v>
          </cell>
          <cell r="C3028" t="str">
            <v>Subway and Streetcar Operators</v>
          </cell>
          <cell r="D3028">
            <v>0</v>
          </cell>
          <cell r="E3028">
            <v>0</v>
          </cell>
          <cell r="F3028">
            <v>0</v>
          </cell>
          <cell r="G3028">
            <v>0</v>
          </cell>
          <cell r="H3028">
            <v>0</v>
          </cell>
          <cell r="I3028">
            <v>0</v>
          </cell>
          <cell r="J3028">
            <v>0</v>
          </cell>
          <cell r="K3028">
            <v>0</v>
          </cell>
          <cell r="L3028">
            <v>0</v>
          </cell>
          <cell r="M3028">
            <v>0</v>
          </cell>
          <cell r="N3028">
            <v>0</v>
          </cell>
          <cell r="O3028">
            <v>7</v>
          </cell>
          <cell r="P3028" t="str">
            <v>Not Licensed</v>
          </cell>
          <cell r="Q3028">
            <v>0</v>
          </cell>
          <cell r="R3028">
            <v>0</v>
          </cell>
        </row>
        <row r="3029">
          <cell r="B3029" t="str">
            <v>535011</v>
          </cell>
          <cell r="C3029" t="str">
            <v>Sailors and Marine Oilers</v>
          </cell>
          <cell r="D3029">
            <v>0</v>
          </cell>
          <cell r="E3029" t="str">
            <v>No formal educational credential</v>
          </cell>
          <cell r="F3029" t="str">
            <v>HS and Below</v>
          </cell>
          <cell r="G3029">
            <v>31503</v>
          </cell>
          <cell r="H3029">
            <v>1</v>
          </cell>
          <cell r="I3029">
            <v>233</v>
          </cell>
          <cell r="J3029">
            <v>26</v>
          </cell>
          <cell r="K3029">
            <v>29</v>
          </cell>
          <cell r="L3029">
            <v>32</v>
          </cell>
          <cell r="M3029">
            <v>29</v>
          </cell>
          <cell r="N3029">
            <v>0</v>
          </cell>
          <cell r="O3029">
            <v>9</v>
          </cell>
          <cell r="P3029" t="str">
            <v>Not Licensed</v>
          </cell>
          <cell r="Q3029">
            <v>0</v>
          </cell>
          <cell r="R3029">
            <v>0</v>
          </cell>
        </row>
        <row r="3030">
          <cell r="B3030" t="str">
            <v>535021</v>
          </cell>
          <cell r="C3030" t="str">
            <v>Captains, Mates, and Pilots of Water Vessels</v>
          </cell>
          <cell r="D3030">
            <v>0</v>
          </cell>
          <cell r="E3030" t="str">
            <v>Postsecondary non-degree award</v>
          </cell>
          <cell r="F3030" t="str">
            <v>Sub-BA</v>
          </cell>
          <cell r="G3030">
            <v>57775</v>
          </cell>
          <cell r="H3030">
            <v>2</v>
          </cell>
          <cell r="I3030">
            <v>211</v>
          </cell>
          <cell r="J3030">
            <v>20</v>
          </cell>
          <cell r="K3030">
            <v>23</v>
          </cell>
          <cell r="L3030">
            <v>54</v>
          </cell>
          <cell r="M3030">
            <v>32</v>
          </cell>
          <cell r="N3030">
            <v>0</v>
          </cell>
          <cell r="O3030">
            <v>15</v>
          </cell>
          <cell r="P3030" t="str">
            <v>Not Licensed</v>
          </cell>
          <cell r="Q3030">
            <v>0</v>
          </cell>
          <cell r="R3030">
            <v>0</v>
          </cell>
        </row>
        <row r="3031">
          <cell r="B3031" t="str">
            <v>535022</v>
          </cell>
          <cell r="C3031" t="str">
            <v>Motorboat Operators</v>
          </cell>
          <cell r="D3031">
            <v>0</v>
          </cell>
          <cell r="E3031" t="str">
            <v>Postsecondary non-degree award</v>
          </cell>
          <cell r="F3031" t="str">
            <v>Sub-BA</v>
          </cell>
          <cell r="G3031">
            <v>0</v>
          </cell>
          <cell r="H3031">
            <v>0</v>
          </cell>
          <cell r="I3031">
            <v>0</v>
          </cell>
          <cell r="J3031">
            <v>0</v>
          </cell>
          <cell r="K3031">
            <v>0</v>
          </cell>
          <cell r="L3031">
            <v>0</v>
          </cell>
          <cell r="M3031">
            <v>0</v>
          </cell>
          <cell r="N3031">
            <v>0</v>
          </cell>
          <cell r="O3031">
            <v>0</v>
          </cell>
          <cell r="P3031" t="str">
            <v>Not Licensed</v>
          </cell>
          <cell r="Q3031">
            <v>0</v>
          </cell>
          <cell r="R3031">
            <v>0</v>
          </cell>
        </row>
        <row r="3032">
          <cell r="B3032" t="str">
            <v>535031</v>
          </cell>
          <cell r="C3032" t="str">
            <v>Ship Engineers</v>
          </cell>
          <cell r="D3032">
            <v>0</v>
          </cell>
          <cell r="E3032" t="str">
            <v>Postsecondary non-degree award</v>
          </cell>
          <cell r="F3032" t="str">
            <v>Sub-BA</v>
          </cell>
          <cell r="G3032">
            <v>0</v>
          </cell>
          <cell r="H3032">
            <v>0</v>
          </cell>
          <cell r="I3032">
            <v>0</v>
          </cell>
          <cell r="J3032">
            <v>0</v>
          </cell>
          <cell r="K3032">
            <v>0</v>
          </cell>
          <cell r="L3032">
            <v>0</v>
          </cell>
          <cell r="M3032">
            <v>0</v>
          </cell>
          <cell r="N3032">
            <v>0</v>
          </cell>
          <cell r="O3032">
            <v>2</v>
          </cell>
          <cell r="P3032" t="str">
            <v>Not Licensed</v>
          </cell>
          <cell r="Q3032">
            <v>0</v>
          </cell>
          <cell r="R3032">
            <v>0</v>
          </cell>
        </row>
        <row r="3033">
          <cell r="B3033" t="str">
            <v>536011</v>
          </cell>
          <cell r="C3033" t="str">
            <v>Bridge and Lock Tenders</v>
          </cell>
          <cell r="D3033">
            <v>0</v>
          </cell>
          <cell r="E3033" t="str">
            <v>High school diploma or equivalent</v>
          </cell>
          <cell r="F3033" t="str">
            <v>HS and Below</v>
          </cell>
          <cell r="G3033">
            <v>0</v>
          </cell>
          <cell r="H3033">
            <v>0</v>
          </cell>
          <cell r="I3033">
            <v>0</v>
          </cell>
          <cell r="J3033">
            <v>0</v>
          </cell>
          <cell r="K3033">
            <v>0</v>
          </cell>
          <cell r="L3033">
            <v>0</v>
          </cell>
          <cell r="M3033">
            <v>0</v>
          </cell>
          <cell r="N3033">
            <v>0</v>
          </cell>
          <cell r="O3033">
            <v>2</v>
          </cell>
          <cell r="P3033" t="str">
            <v>Not Licensed</v>
          </cell>
          <cell r="Q3033">
            <v>0</v>
          </cell>
          <cell r="R3033">
            <v>0</v>
          </cell>
        </row>
        <row r="3034">
          <cell r="B3034" t="str">
            <v>536021</v>
          </cell>
          <cell r="C3034" t="str">
            <v>Parking Lot Attendants</v>
          </cell>
          <cell r="D3034">
            <v>0</v>
          </cell>
          <cell r="E3034" t="str">
            <v>No formal educational credential</v>
          </cell>
          <cell r="F3034" t="str">
            <v>HS and Below</v>
          </cell>
          <cell r="G3034">
            <v>29884</v>
          </cell>
          <cell r="H3034">
            <v>1</v>
          </cell>
          <cell r="I3034">
            <v>3188</v>
          </cell>
          <cell r="J3034">
            <v>475</v>
          </cell>
          <cell r="K3034">
            <v>518</v>
          </cell>
          <cell r="L3034">
            <v>459</v>
          </cell>
          <cell r="M3034">
            <v>484</v>
          </cell>
          <cell r="N3034">
            <v>0</v>
          </cell>
          <cell r="O3034">
            <v>44</v>
          </cell>
          <cell r="P3034" t="str">
            <v>Not Licensed</v>
          </cell>
          <cell r="Q3034">
            <v>0</v>
          </cell>
          <cell r="R3034">
            <v>0</v>
          </cell>
        </row>
        <row r="3035">
          <cell r="B3035" t="str">
            <v>536031</v>
          </cell>
          <cell r="C3035" t="str">
            <v>Automotive and Watercraft Service Attendants</v>
          </cell>
          <cell r="D3035">
            <v>0</v>
          </cell>
          <cell r="E3035" t="str">
            <v>No formal educational credential</v>
          </cell>
          <cell r="F3035" t="str">
            <v>HS and Below</v>
          </cell>
          <cell r="G3035">
            <v>0</v>
          </cell>
          <cell r="H3035">
            <v>0</v>
          </cell>
          <cell r="I3035">
            <v>631</v>
          </cell>
          <cell r="J3035">
            <v>112</v>
          </cell>
          <cell r="K3035">
            <v>108</v>
          </cell>
          <cell r="L3035">
            <v>73</v>
          </cell>
          <cell r="M3035">
            <v>98</v>
          </cell>
          <cell r="N3035">
            <v>0</v>
          </cell>
          <cell r="O3035">
            <v>5</v>
          </cell>
          <cell r="P3035" t="str">
            <v>Not Licensed</v>
          </cell>
          <cell r="Q3035">
            <v>0</v>
          </cell>
          <cell r="R3035">
            <v>0</v>
          </cell>
        </row>
        <row r="3036">
          <cell r="B3036" t="str">
            <v>536041</v>
          </cell>
          <cell r="C3036" t="str">
            <v>Traffic Technicians</v>
          </cell>
          <cell r="D3036">
            <v>0</v>
          </cell>
          <cell r="E3036" t="str">
            <v>High school diploma or equivalent</v>
          </cell>
          <cell r="F3036" t="str">
            <v>HS and Below</v>
          </cell>
          <cell r="G3036">
            <v>35743</v>
          </cell>
          <cell r="H3036">
            <v>0</v>
          </cell>
          <cell r="I3036">
            <v>0</v>
          </cell>
          <cell r="J3036">
            <v>0</v>
          </cell>
          <cell r="K3036">
            <v>0</v>
          </cell>
          <cell r="L3036">
            <v>0</v>
          </cell>
          <cell r="M3036">
            <v>0</v>
          </cell>
          <cell r="N3036">
            <v>0</v>
          </cell>
          <cell r="O3036">
            <v>0</v>
          </cell>
          <cell r="P3036" t="str">
            <v>Not Licensed</v>
          </cell>
          <cell r="Q3036">
            <v>0</v>
          </cell>
          <cell r="R3036">
            <v>0</v>
          </cell>
        </row>
        <row r="3037">
          <cell r="B3037" t="str">
            <v>536051</v>
          </cell>
          <cell r="C3037" t="str">
            <v>Transportation Inspectors</v>
          </cell>
          <cell r="D3037">
            <v>0</v>
          </cell>
          <cell r="E3037" t="str">
            <v>High school diploma or equivalent</v>
          </cell>
          <cell r="F3037" t="str">
            <v>HS and Below</v>
          </cell>
          <cell r="G3037">
            <v>67644</v>
          </cell>
          <cell r="H3037">
            <v>3</v>
          </cell>
          <cell r="I3037">
            <v>327</v>
          </cell>
          <cell r="J3037">
            <v>36</v>
          </cell>
          <cell r="K3037">
            <v>30</v>
          </cell>
          <cell r="L3037">
            <v>0</v>
          </cell>
          <cell r="M3037">
            <v>33</v>
          </cell>
          <cell r="N3037">
            <v>0</v>
          </cell>
          <cell r="O3037">
            <v>3</v>
          </cell>
          <cell r="P3037" t="str">
            <v>Not Licensed</v>
          </cell>
          <cell r="Q3037">
            <v>0</v>
          </cell>
          <cell r="R3037">
            <v>0</v>
          </cell>
        </row>
        <row r="3038">
          <cell r="B3038" t="str">
            <v>536061</v>
          </cell>
          <cell r="C3038" t="str">
            <v>Transportation Attendants, Except Flight Attendants</v>
          </cell>
          <cell r="D3038">
            <v>0</v>
          </cell>
          <cell r="E3038" t="str">
            <v>High school diploma or equivalent</v>
          </cell>
          <cell r="F3038" t="str">
            <v>HS and Below</v>
          </cell>
          <cell r="G3038">
            <v>33385</v>
          </cell>
          <cell r="H3038">
            <v>0</v>
          </cell>
          <cell r="I3038">
            <v>0</v>
          </cell>
          <cell r="J3038">
            <v>0</v>
          </cell>
          <cell r="K3038">
            <v>0</v>
          </cell>
          <cell r="L3038">
            <v>36</v>
          </cell>
          <cell r="M3038">
            <v>36</v>
          </cell>
          <cell r="N3038">
            <v>0</v>
          </cell>
          <cell r="O3038">
            <v>8</v>
          </cell>
          <cell r="P3038" t="str">
            <v>Not Licensed</v>
          </cell>
          <cell r="Q3038">
            <v>0</v>
          </cell>
          <cell r="R3038">
            <v>0</v>
          </cell>
        </row>
        <row r="3039">
          <cell r="B3039" t="str">
            <v>537011</v>
          </cell>
          <cell r="C3039" t="str">
            <v>Conveyor Operators and Tenders</v>
          </cell>
          <cell r="D3039">
            <v>0</v>
          </cell>
          <cell r="E3039" t="str">
            <v>No formal educational credential</v>
          </cell>
          <cell r="F3039" t="str">
            <v>HS and Below</v>
          </cell>
          <cell r="G3039">
            <v>0</v>
          </cell>
          <cell r="H3039">
            <v>0</v>
          </cell>
          <cell r="I3039">
            <v>0</v>
          </cell>
          <cell r="J3039">
            <v>0</v>
          </cell>
          <cell r="K3039">
            <v>0</v>
          </cell>
          <cell r="L3039">
            <v>0</v>
          </cell>
          <cell r="M3039">
            <v>0</v>
          </cell>
          <cell r="N3039">
            <v>0</v>
          </cell>
          <cell r="O3039">
            <v>1</v>
          </cell>
          <cell r="P3039" t="str">
            <v>Not Licensed</v>
          </cell>
          <cell r="Q3039">
            <v>0</v>
          </cell>
          <cell r="R3039">
            <v>0</v>
          </cell>
        </row>
        <row r="3040">
          <cell r="B3040" t="str">
            <v>537021</v>
          </cell>
          <cell r="C3040" t="str">
            <v>Crane and Tower Operators</v>
          </cell>
          <cell r="D3040">
            <v>0</v>
          </cell>
          <cell r="E3040" t="str">
            <v>High school diploma or equivalent</v>
          </cell>
          <cell r="F3040" t="str">
            <v>HS and Below</v>
          </cell>
          <cell r="G3040">
            <v>58265</v>
          </cell>
          <cell r="H3040">
            <v>0</v>
          </cell>
          <cell r="I3040">
            <v>0</v>
          </cell>
          <cell r="J3040">
            <v>0</v>
          </cell>
          <cell r="K3040">
            <v>0</v>
          </cell>
          <cell r="L3040">
            <v>35</v>
          </cell>
          <cell r="M3040">
            <v>35</v>
          </cell>
          <cell r="N3040">
            <v>0</v>
          </cell>
          <cell r="O3040">
            <v>22</v>
          </cell>
          <cell r="P3040" t="str">
            <v>Not Licensed</v>
          </cell>
          <cell r="Q3040">
            <v>0</v>
          </cell>
          <cell r="R3040">
            <v>0</v>
          </cell>
        </row>
        <row r="3041">
          <cell r="B3041" t="str">
            <v>537031</v>
          </cell>
          <cell r="C3041" t="str">
            <v>Dredge Operators</v>
          </cell>
          <cell r="D3041">
            <v>0</v>
          </cell>
          <cell r="E3041">
            <v>0</v>
          </cell>
          <cell r="F3041">
            <v>0</v>
          </cell>
          <cell r="G3041">
            <v>0</v>
          </cell>
          <cell r="H3041">
            <v>0</v>
          </cell>
          <cell r="I3041">
            <v>0</v>
          </cell>
          <cell r="J3041">
            <v>0</v>
          </cell>
          <cell r="K3041">
            <v>0</v>
          </cell>
          <cell r="L3041">
            <v>0</v>
          </cell>
          <cell r="M3041">
            <v>0</v>
          </cell>
          <cell r="N3041">
            <v>0</v>
          </cell>
          <cell r="O3041">
            <v>0</v>
          </cell>
          <cell r="P3041" t="str">
            <v>Not Licensed</v>
          </cell>
          <cell r="Q3041">
            <v>0</v>
          </cell>
          <cell r="R3041">
            <v>0</v>
          </cell>
        </row>
        <row r="3042">
          <cell r="B3042" t="str">
            <v>537032</v>
          </cell>
          <cell r="C3042" t="str">
            <v>Excavating and Loading Machine and Dragline Operators</v>
          </cell>
          <cell r="D3042">
            <v>0</v>
          </cell>
          <cell r="E3042" t="str">
            <v>High school diploma or equivalent</v>
          </cell>
          <cell r="F3042" t="str">
            <v>HS and Below</v>
          </cell>
          <cell r="G3042">
            <v>44504</v>
          </cell>
          <cell r="H3042">
            <v>0</v>
          </cell>
          <cell r="I3042">
            <v>0</v>
          </cell>
          <cell r="J3042">
            <v>0</v>
          </cell>
          <cell r="K3042">
            <v>0</v>
          </cell>
          <cell r="L3042">
            <v>0</v>
          </cell>
          <cell r="M3042">
            <v>0</v>
          </cell>
          <cell r="N3042">
            <v>0</v>
          </cell>
          <cell r="O3042">
            <v>33</v>
          </cell>
          <cell r="P3042" t="str">
            <v>Not Licensed</v>
          </cell>
          <cell r="Q3042">
            <v>0</v>
          </cell>
          <cell r="R3042">
            <v>0</v>
          </cell>
        </row>
        <row r="3043">
          <cell r="B3043" t="str">
            <v>537033</v>
          </cell>
          <cell r="C3043" t="str">
            <v>Loading Machine Operators, Underground Mining</v>
          </cell>
          <cell r="D3043">
            <v>0</v>
          </cell>
          <cell r="E3043">
            <v>0</v>
          </cell>
          <cell r="F3043">
            <v>0</v>
          </cell>
          <cell r="G3043">
            <v>0</v>
          </cell>
          <cell r="H3043">
            <v>0</v>
          </cell>
          <cell r="I3043">
            <v>0</v>
          </cell>
          <cell r="J3043">
            <v>0</v>
          </cell>
          <cell r="K3043">
            <v>0</v>
          </cell>
          <cell r="L3043">
            <v>0</v>
          </cell>
          <cell r="M3043">
            <v>0</v>
          </cell>
          <cell r="N3043">
            <v>0</v>
          </cell>
          <cell r="O3043">
            <v>3</v>
          </cell>
          <cell r="P3043" t="str">
            <v>Not Licensed</v>
          </cell>
          <cell r="Q3043">
            <v>0</v>
          </cell>
          <cell r="R3043">
            <v>0</v>
          </cell>
        </row>
        <row r="3044">
          <cell r="B3044" t="str">
            <v>537041</v>
          </cell>
          <cell r="C3044" t="str">
            <v>Hoist and Winch Operators</v>
          </cell>
          <cell r="D3044">
            <v>0</v>
          </cell>
          <cell r="E3044">
            <v>0</v>
          </cell>
          <cell r="F3044">
            <v>0</v>
          </cell>
          <cell r="G3044">
            <v>0</v>
          </cell>
          <cell r="H3044">
            <v>0</v>
          </cell>
          <cell r="I3044">
            <v>0</v>
          </cell>
          <cell r="J3044">
            <v>0</v>
          </cell>
          <cell r="K3044">
            <v>0</v>
          </cell>
          <cell r="L3044">
            <v>0</v>
          </cell>
          <cell r="M3044">
            <v>0</v>
          </cell>
          <cell r="N3044">
            <v>0</v>
          </cell>
          <cell r="O3044">
            <v>0</v>
          </cell>
          <cell r="P3044" t="str">
            <v>Not Licensed</v>
          </cell>
          <cell r="Q3044">
            <v>0</v>
          </cell>
          <cell r="R3044">
            <v>0</v>
          </cell>
        </row>
        <row r="3045">
          <cell r="B3045" t="str">
            <v>537051</v>
          </cell>
          <cell r="C3045" t="str">
            <v>Industrial Truck and Tractor Operators</v>
          </cell>
          <cell r="D3045">
            <v>0</v>
          </cell>
          <cell r="E3045" t="str">
            <v>No formal educational credential</v>
          </cell>
          <cell r="F3045" t="str">
            <v>HS and Below</v>
          </cell>
          <cell r="G3045">
            <v>38517</v>
          </cell>
          <cell r="H3045">
            <v>3</v>
          </cell>
          <cell r="I3045">
            <v>1272</v>
          </cell>
          <cell r="J3045">
            <v>153</v>
          </cell>
          <cell r="K3045">
            <v>151</v>
          </cell>
          <cell r="L3045">
            <v>153</v>
          </cell>
          <cell r="M3045">
            <v>152</v>
          </cell>
          <cell r="N3045">
            <v>0</v>
          </cell>
          <cell r="O3045">
            <v>45</v>
          </cell>
          <cell r="P3045" t="str">
            <v>Not Licensed</v>
          </cell>
          <cell r="Q3045">
            <v>0</v>
          </cell>
          <cell r="R3045">
            <v>0</v>
          </cell>
        </row>
        <row r="3046">
          <cell r="B3046" t="str">
            <v>537061</v>
          </cell>
          <cell r="C3046" t="str">
            <v>Cleaners of Vehicles and Equipment</v>
          </cell>
          <cell r="D3046">
            <v>0</v>
          </cell>
          <cell r="E3046" t="str">
            <v>No formal educational credential</v>
          </cell>
          <cell r="F3046" t="str">
            <v>HS and Below</v>
          </cell>
          <cell r="G3046">
            <v>28988</v>
          </cell>
          <cell r="H3046">
            <v>1</v>
          </cell>
          <cell r="I3046">
            <v>1138</v>
          </cell>
          <cell r="J3046">
            <v>165</v>
          </cell>
          <cell r="K3046">
            <v>169</v>
          </cell>
          <cell r="L3046">
            <v>139</v>
          </cell>
          <cell r="M3046">
            <v>158</v>
          </cell>
          <cell r="N3046">
            <v>0</v>
          </cell>
          <cell r="O3046">
            <v>38</v>
          </cell>
          <cell r="P3046" t="str">
            <v>Not Licensed</v>
          </cell>
          <cell r="Q3046">
            <v>0</v>
          </cell>
          <cell r="R3046">
            <v>0</v>
          </cell>
        </row>
        <row r="3047">
          <cell r="B3047" t="str">
            <v>537062</v>
          </cell>
          <cell r="C3047" t="str">
            <v>Laborers and Freight, Stock, and Material Movers, Hand</v>
          </cell>
          <cell r="D3047">
            <v>0</v>
          </cell>
          <cell r="E3047" t="str">
            <v>No formal educational credential</v>
          </cell>
          <cell r="F3047" t="str">
            <v>HS and Below</v>
          </cell>
          <cell r="G3047">
            <v>30778</v>
          </cell>
          <cell r="H3047">
            <v>1</v>
          </cell>
          <cell r="I3047">
            <v>14737</v>
          </cell>
          <cell r="J3047">
            <v>2025</v>
          </cell>
          <cell r="K3047">
            <v>2094</v>
          </cell>
          <cell r="L3047">
            <v>1800</v>
          </cell>
          <cell r="M3047">
            <v>1973</v>
          </cell>
          <cell r="N3047">
            <v>0</v>
          </cell>
          <cell r="O3047">
            <v>293</v>
          </cell>
          <cell r="P3047" t="str">
            <v>Not Licensed</v>
          </cell>
          <cell r="Q3047">
            <v>0</v>
          </cell>
          <cell r="R3047">
            <v>0</v>
          </cell>
        </row>
        <row r="3048">
          <cell r="B3048" t="str">
            <v>537063</v>
          </cell>
          <cell r="C3048" t="str">
            <v>Machine Feeders and Offbearers</v>
          </cell>
          <cell r="D3048">
            <v>0</v>
          </cell>
          <cell r="E3048" t="str">
            <v>No formal educational credential</v>
          </cell>
          <cell r="F3048" t="str">
            <v>HS and Below</v>
          </cell>
          <cell r="G3048">
            <v>35994</v>
          </cell>
          <cell r="H3048">
            <v>1</v>
          </cell>
          <cell r="I3048">
            <v>481</v>
          </cell>
          <cell r="J3048">
            <v>67</v>
          </cell>
          <cell r="K3048">
            <v>60</v>
          </cell>
          <cell r="L3048">
            <v>25</v>
          </cell>
          <cell r="M3048">
            <v>51</v>
          </cell>
          <cell r="N3048">
            <v>0</v>
          </cell>
          <cell r="O3048">
            <v>2</v>
          </cell>
          <cell r="P3048" t="str">
            <v>Not Licensed</v>
          </cell>
          <cell r="Q3048">
            <v>0</v>
          </cell>
          <cell r="R3048">
            <v>0</v>
          </cell>
        </row>
        <row r="3049">
          <cell r="B3049" t="str">
            <v>537064</v>
          </cell>
          <cell r="C3049" t="str">
            <v>Packers and Packagers, Hand</v>
          </cell>
          <cell r="D3049">
            <v>0</v>
          </cell>
          <cell r="E3049" t="str">
            <v>No formal educational credential</v>
          </cell>
          <cell r="F3049" t="str">
            <v>HS and Below</v>
          </cell>
          <cell r="G3049">
            <v>26530</v>
          </cell>
          <cell r="H3049">
            <v>1</v>
          </cell>
          <cell r="I3049">
            <v>4146</v>
          </cell>
          <cell r="J3049">
            <v>642</v>
          </cell>
          <cell r="K3049">
            <v>650</v>
          </cell>
          <cell r="L3049">
            <v>101</v>
          </cell>
          <cell r="M3049">
            <v>464</v>
          </cell>
          <cell r="N3049">
            <v>0</v>
          </cell>
          <cell r="O3049">
            <v>160</v>
          </cell>
          <cell r="P3049" t="str">
            <v>Not Licensed</v>
          </cell>
          <cell r="Q3049">
            <v>0</v>
          </cell>
          <cell r="R3049">
            <v>0</v>
          </cell>
        </row>
        <row r="3050">
          <cell r="B3050" t="str">
            <v>537071</v>
          </cell>
          <cell r="C3050" t="str">
            <v>Gas Compressor and Gas Pumping Station Operators</v>
          </cell>
          <cell r="D3050">
            <v>0</v>
          </cell>
          <cell r="E3050" t="str">
            <v>High school diploma or equivalent</v>
          </cell>
          <cell r="F3050" t="str">
            <v>HS and Below</v>
          </cell>
          <cell r="G3050">
            <v>0</v>
          </cell>
          <cell r="H3050">
            <v>0</v>
          </cell>
          <cell r="I3050">
            <v>0</v>
          </cell>
          <cell r="J3050">
            <v>0</v>
          </cell>
          <cell r="K3050">
            <v>0</v>
          </cell>
          <cell r="L3050">
            <v>0</v>
          </cell>
          <cell r="M3050">
            <v>0</v>
          </cell>
          <cell r="N3050">
            <v>0</v>
          </cell>
          <cell r="O3050">
            <v>2</v>
          </cell>
          <cell r="P3050" t="str">
            <v>Not Licensed</v>
          </cell>
          <cell r="Q3050">
            <v>0</v>
          </cell>
          <cell r="R3050">
            <v>0</v>
          </cell>
        </row>
        <row r="3051">
          <cell r="B3051" t="str">
            <v>537072</v>
          </cell>
          <cell r="C3051" t="str">
            <v>Pump Operators, Except Wellhead Pumpers</v>
          </cell>
          <cell r="D3051">
            <v>0</v>
          </cell>
          <cell r="E3051">
            <v>0</v>
          </cell>
          <cell r="F3051">
            <v>0</v>
          </cell>
          <cell r="G3051">
            <v>0</v>
          </cell>
          <cell r="H3051">
            <v>0</v>
          </cell>
          <cell r="I3051">
            <v>0</v>
          </cell>
          <cell r="J3051">
            <v>0</v>
          </cell>
          <cell r="K3051">
            <v>0</v>
          </cell>
          <cell r="L3051">
            <v>0</v>
          </cell>
          <cell r="M3051">
            <v>0</v>
          </cell>
          <cell r="N3051">
            <v>0</v>
          </cell>
          <cell r="O3051">
            <v>6</v>
          </cell>
          <cell r="P3051" t="str">
            <v>Not Licensed</v>
          </cell>
          <cell r="Q3051">
            <v>0</v>
          </cell>
          <cell r="R3051">
            <v>0</v>
          </cell>
        </row>
        <row r="3052">
          <cell r="B3052" t="str">
            <v>537073</v>
          </cell>
          <cell r="C3052" t="str">
            <v>Wellhead Pumpers</v>
          </cell>
          <cell r="D3052">
            <v>0</v>
          </cell>
          <cell r="E3052">
            <v>0</v>
          </cell>
          <cell r="F3052">
            <v>0</v>
          </cell>
          <cell r="G3052">
            <v>0</v>
          </cell>
          <cell r="H3052">
            <v>0</v>
          </cell>
          <cell r="I3052">
            <v>0</v>
          </cell>
          <cell r="J3052">
            <v>0</v>
          </cell>
          <cell r="K3052">
            <v>0</v>
          </cell>
          <cell r="L3052">
            <v>0</v>
          </cell>
          <cell r="M3052">
            <v>0</v>
          </cell>
          <cell r="N3052">
            <v>0</v>
          </cell>
          <cell r="O3052">
            <v>0</v>
          </cell>
          <cell r="P3052" t="str">
            <v>Not Licensed</v>
          </cell>
          <cell r="Q3052">
            <v>0</v>
          </cell>
          <cell r="R3052">
            <v>0</v>
          </cell>
        </row>
        <row r="3053">
          <cell r="B3053" t="str">
            <v>537081</v>
          </cell>
          <cell r="C3053" t="str">
            <v>Refuse and Recyclable Material Collectors</v>
          </cell>
          <cell r="D3053">
            <v>0</v>
          </cell>
          <cell r="E3053" t="str">
            <v>No formal educational credential</v>
          </cell>
          <cell r="F3053" t="str">
            <v>HS and Below</v>
          </cell>
          <cell r="G3053">
            <v>44195</v>
          </cell>
          <cell r="H3053">
            <v>2</v>
          </cell>
          <cell r="I3053">
            <v>299</v>
          </cell>
          <cell r="J3053">
            <v>23</v>
          </cell>
          <cell r="K3053">
            <v>37</v>
          </cell>
          <cell r="L3053">
            <v>0</v>
          </cell>
          <cell r="M3053">
            <v>30</v>
          </cell>
          <cell r="N3053">
            <v>0</v>
          </cell>
          <cell r="O3053">
            <v>24</v>
          </cell>
          <cell r="P3053" t="str">
            <v>Not Licensed</v>
          </cell>
          <cell r="Q3053">
            <v>0</v>
          </cell>
          <cell r="R3053">
            <v>0</v>
          </cell>
        </row>
        <row r="3054">
          <cell r="B3054" t="str">
            <v>537111</v>
          </cell>
          <cell r="C3054" t="str">
            <v>Mine Shuttle Car Operators</v>
          </cell>
          <cell r="D3054">
            <v>0</v>
          </cell>
          <cell r="E3054">
            <v>0</v>
          </cell>
          <cell r="F3054">
            <v>0</v>
          </cell>
          <cell r="G3054">
            <v>0</v>
          </cell>
          <cell r="H3054">
            <v>0</v>
          </cell>
          <cell r="I3054">
            <v>0</v>
          </cell>
          <cell r="J3054">
            <v>0</v>
          </cell>
          <cell r="K3054">
            <v>0</v>
          </cell>
          <cell r="L3054">
            <v>0</v>
          </cell>
          <cell r="M3054">
            <v>0</v>
          </cell>
          <cell r="N3054">
            <v>0</v>
          </cell>
          <cell r="O3054">
            <v>0</v>
          </cell>
          <cell r="P3054" t="str">
            <v>Not Licensed</v>
          </cell>
          <cell r="Q3054">
            <v>0</v>
          </cell>
          <cell r="R3054">
            <v>0</v>
          </cell>
        </row>
        <row r="3055">
          <cell r="B3055" t="str">
            <v>537121</v>
          </cell>
          <cell r="C3055" t="str">
            <v>Tank Car, Truck, and Ship Loaders</v>
          </cell>
          <cell r="D3055">
            <v>0</v>
          </cell>
          <cell r="E3055" t="str">
            <v>No formal educational credential</v>
          </cell>
          <cell r="F3055" t="str">
            <v>HS and Below</v>
          </cell>
          <cell r="G3055">
            <v>0</v>
          </cell>
          <cell r="H3055">
            <v>0</v>
          </cell>
          <cell r="I3055">
            <v>0</v>
          </cell>
          <cell r="J3055">
            <v>0</v>
          </cell>
          <cell r="K3055">
            <v>0</v>
          </cell>
          <cell r="L3055">
            <v>0</v>
          </cell>
          <cell r="M3055">
            <v>0</v>
          </cell>
          <cell r="N3055">
            <v>0</v>
          </cell>
          <cell r="O3055">
            <v>0</v>
          </cell>
          <cell r="P3055" t="str">
            <v>Not Licensed</v>
          </cell>
          <cell r="Q3055">
            <v>0</v>
          </cell>
          <cell r="R3055">
            <v>0</v>
          </cell>
        </row>
        <row r="3056">
          <cell r="B3056" t="str">
            <v>551011</v>
          </cell>
          <cell r="C3056" t="str">
            <v>Air Crew Officers</v>
          </cell>
          <cell r="D3056">
            <v>0</v>
          </cell>
          <cell r="E3056">
            <v>0</v>
          </cell>
          <cell r="F3056">
            <v>0</v>
          </cell>
          <cell r="G3056">
            <v>0</v>
          </cell>
          <cell r="H3056">
            <v>0</v>
          </cell>
          <cell r="I3056">
            <v>0</v>
          </cell>
          <cell r="J3056">
            <v>0</v>
          </cell>
          <cell r="K3056">
            <v>0</v>
          </cell>
          <cell r="L3056">
            <v>0</v>
          </cell>
          <cell r="M3056">
            <v>0</v>
          </cell>
          <cell r="N3056">
            <v>0</v>
          </cell>
          <cell r="O3056">
            <v>0</v>
          </cell>
          <cell r="P3056" t="str">
            <v>Not Licensed</v>
          </cell>
          <cell r="Q3056">
            <v>0</v>
          </cell>
          <cell r="R3056">
            <v>0</v>
          </cell>
        </row>
        <row r="3057">
          <cell r="B3057" t="str">
            <v>551012</v>
          </cell>
          <cell r="C3057" t="str">
            <v>Aircraft Launch and Recovery Officers</v>
          </cell>
          <cell r="D3057">
            <v>0</v>
          </cell>
          <cell r="E3057">
            <v>0</v>
          </cell>
          <cell r="F3057">
            <v>0</v>
          </cell>
          <cell r="G3057">
            <v>0</v>
          </cell>
          <cell r="H3057">
            <v>0</v>
          </cell>
          <cell r="I3057">
            <v>0</v>
          </cell>
          <cell r="J3057">
            <v>0</v>
          </cell>
          <cell r="K3057">
            <v>0</v>
          </cell>
          <cell r="L3057">
            <v>0</v>
          </cell>
          <cell r="M3057">
            <v>0</v>
          </cell>
          <cell r="N3057">
            <v>0</v>
          </cell>
          <cell r="O3057">
            <v>1</v>
          </cell>
          <cell r="P3057" t="str">
            <v>Not Licensed</v>
          </cell>
          <cell r="Q3057">
            <v>0</v>
          </cell>
          <cell r="R3057">
            <v>0</v>
          </cell>
        </row>
        <row r="3058">
          <cell r="B3058" t="str">
            <v>551013</v>
          </cell>
          <cell r="C3058" t="str">
            <v>Armored Assault Vehicle Officers</v>
          </cell>
          <cell r="D3058">
            <v>0</v>
          </cell>
          <cell r="E3058">
            <v>0</v>
          </cell>
          <cell r="F3058">
            <v>0</v>
          </cell>
          <cell r="G3058">
            <v>0</v>
          </cell>
          <cell r="H3058">
            <v>0</v>
          </cell>
          <cell r="I3058">
            <v>0</v>
          </cell>
          <cell r="J3058">
            <v>0</v>
          </cell>
          <cell r="K3058">
            <v>0</v>
          </cell>
          <cell r="L3058">
            <v>0</v>
          </cell>
          <cell r="M3058">
            <v>0</v>
          </cell>
          <cell r="N3058">
            <v>0</v>
          </cell>
          <cell r="O3058">
            <v>0</v>
          </cell>
          <cell r="P3058" t="str">
            <v>Not Licensed</v>
          </cell>
          <cell r="Q3058">
            <v>0</v>
          </cell>
          <cell r="R3058">
            <v>0</v>
          </cell>
        </row>
        <row r="3059">
          <cell r="B3059" t="str">
            <v>551014</v>
          </cell>
          <cell r="C3059" t="str">
            <v>Artillery and Missile Officers</v>
          </cell>
          <cell r="D3059">
            <v>0</v>
          </cell>
          <cell r="E3059">
            <v>0</v>
          </cell>
          <cell r="F3059">
            <v>0</v>
          </cell>
          <cell r="G3059">
            <v>0</v>
          </cell>
          <cell r="H3059">
            <v>0</v>
          </cell>
          <cell r="I3059">
            <v>0</v>
          </cell>
          <cell r="J3059">
            <v>0</v>
          </cell>
          <cell r="K3059">
            <v>0</v>
          </cell>
          <cell r="L3059">
            <v>0</v>
          </cell>
          <cell r="M3059">
            <v>0</v>
          </cell>
          <cell r="N3059">
            <v>0</v>
          </cell>
          <cell r="O3059">
            <v>0</v>
          </cell>
          <cell r="P3059" t="str">
            <v>Not Licensed</v>
          </cell>
          <cell r="Q3059">
            <v>0</v>
          </cell>
          <cell r="R3059">
            <v>0</v>
          </cell>
        </row>
        <row r="3060">
          <cell r="B3060" t="str">
            <v>551015</v>
          </cell>
          <cell r="C3060" t="str">
            <v>Command and Control Center Officers</v>
          </cell>
          <cell r="D3060">
            <v>0</v>
          </cell>
          <cell r="E3060">
            <v>0</v>
          </cell>
          <cell r="F3060">
            <v>0</v>
          </cell>
          <cell r="G3060">
            <v>0</v>
          </cell>
          <cell r="H3060">
            <v>0</v>
          </cell>
          <cell r="I3060">
            <v>0</v>
          </cell>
          <cell r="J3060">
            <v>0</v>
          </cell>
          <cell r="K3060">
            <v>0</v>
          </cell>
          <cell r="L3060">
            <v>0</v>
          </cell>
          <cell r="M3060">
            <v>0</v>
          </cell>
          <cell r="N3060">
            <v>0</v>
          </cell>
          <cell r="O3060">
            <v>1</v>
          </cell>
          <cell r="P3060" t="str">
            <v>Not Licensed</v>
          </cell>
          <cell r="Q3060">
            <v>0</v>
          </cell>
          <cell r="R3060">
            <v>0</v>
          </cell>
        </row>
        <row r="3061">
          <cell r="B3061" t="str">
            <v>551016</v>
          </cell>
          <cell r="C3061" t="str">
            <v>Infantry Officers</v>
          </cell>
          <cell r="D3061">
            <v>0</v>
          </cell>
          <cell r="E3061">
            <v>0</v>
          </cell>
          <cell r="F3061">
            <v>0</v>
          </cell>
          <cell r="G3061">
            <v>0</v>
          </cell>
          <cell r="H3061">
            <v>0</v>
          </cell>
          <cell r="I3061">
            <v>0</v>
          </cell>
          <cell r="J3061">
            <v>0</v>
          </cell>
          <cell r="K3061">
            <v>0</v>
          </cell>
          <cell r="L3061">
            <v>0</v>
          </cell>
          <cell r="M3061">
            <v>0</v>
          </cell>
          <cell r="N3061">
            <v>0</v>
          </cell>
          <cell r="O3061">
            <v>0</v>
          </cell>
          <cell r="P3061" t="str">
            <v>Not Licensed</v>
          </cell>
          <cell r="Q3061">
            <v>0</v>
          </cell>
          <cell r="R3061">
            <v>0</v>
          </cell>
        </row>
        <row r="3062">
          <cell r="B3062" t="str">
            <v>551017</v>
          </cell>
          <cell r="C3062" t="str">
            <v>Special Forces Officers</v>
          </cell>
          <cell r="D3062">
            <v>0</v>
          </cell>
          <cell r="E3062">
            <v>0</v>
          </cell>
          <cell r="F3062">
            <v>0</v>
          </cell>
          <cell r="G3062">
            <v>0</v>
          </cell>
          <cell r="H3062">
            <v>0</v>
          </cell>
          <cell r="I3062">
            <v>0</v>
          </cell>
          <cell r="J3062">
            <v>0</v>
          </cell>
          <cell r="K3062">
            <v>0</v>
          </cell>
          <cell r="L3062">
            <v>0</v>
          </cell>
          <cell r="M3062">
            <v>0</v>
          </cell>
          <cell r="N3062">
            <v>0</v>
          </cell>
          <cell r="O3062">
            <v>0</v>
          </cell>
          <cell r="P3062" t="str">
            <v>Not Licensed</v>
          </cell>
          <cell r="Q3062">
            <v>0</v>
          </cell>
          <cell r="R3062">
            <v>0</v>
          </cell>
        </row>
        <row r="3063">
          <cell r="B3063" t="str">
            <v>552011</v>
          </cell>
          <cell r="C3063" t="str">
            <v>First-Line Supervisors of Air Crew Members</v>
          </cell>
          <cell r="D3063">
            <v>0</v>
          </cell>
          <cell r="E3063">
            <v>0</v>
          </cell>
          <cell r="F3063">
            <v>0</v>
          </cell>
          <cell r="G3063">
            <v>0</v>
          </cell>
          <cell r="H3063">
            <v>0</v>
          </cell>
          <cell r="I3063">
            <v>0</v>
          </cell>
          <cell r="J3063">
            <v>0</v>
          </cell>
          <cell r="K3063">
            <v>0</v>
          </cell>
          <cell r="L3063">
            <v>0</v>
          </cell>
          <cell r="M3063">
            <v>0</v>
          </cell>
          <cell r="N3063">
            <v>0</v>
          </cell>
          <cell r="O3063">
            <v>0</v>
          </cell>
          <cell r="P3063" t="str">
            <v>Not Licensed</v>
          </cell>
          <cell r="Q3063">
            <v>0</v>
          </cell>
          <cell r="R3063">
            <v>0</v>
          </cell>
        </row>
        <row r="3064">
          <cell r="B3064" t="str">
            <v>552012</v>
          </cell>
          <cell r="C3064" t="str">
            <v>First-Line Supervisors of Weapons Specialists/Crew Members</v>
          </cell>
          <cell r="D3064">
            <v>0</v>
          </cell>
          <cell r="E3064">
            <v>0</v>
          </cell>
          <cell r="F3064">
            <v>0</v>
          </cell>
          <cell r="G3064">
            <v>0</v>
          </cell>
          <cell r="H3064">
            <v>0</v>
          </cell>
          <cell r="I3064">
            <v>0</v>
          </cell>
          <cell r="J3064">
            <v>0</v>
          </cell>
          <cell r="K3064">
            <v>0</v>
          </cell>
          <cell r="L3064">
            <v>0</v>
          </cell>
          <cell r="M3064">
            <v>0</v>
          </cell>
          <cell r="N3064">
            <v>0</v>
          </cell>
          <cell r="O3064">
            <v>0</v>
          </cell>
          <cell r="P3064" t="str">
            <v>Not Licensed</v>
          </cell>
          <cell r="Q3064">
            <v>0</v>
          </cell>
          <cell r="R3064">
            <v>0</v>
          </cell>
        </row>
        <row r="3065">
          <cell r="B3065" t="str">
            <v>553011</v>
          </cell>
          <cell r="C3065" t="str">
            <v>Air Crew Members</v>
          </cell>
          <cell r="D3065">
            <v>0</v>
          </cell>
          <cell r="E3065">
            <v>0</v>
          </cell>
          <cell r="F3065">
            <v>0</v>
          </cell>
          <cell r="G3065">
            <v>0</v>
          </cell>
          <cell r="H3065">
            <v>0</v>
          </cell>
          <cell r="I3065">
            <v>0</v>
          </cell>
          <cell r="J3065">
            <v>0</v>
          </cell>
          <cell r="K3065">
            <v>0</v>
          </cell>
          <cell r="L3065">
            <v>0</v>
          </cell>
          <cell r="M3065">
            <v>0</v>
          </cell>
          <cell r="N3065">
            <v>0</v>
          </cell>
          <cell r="O3065">
            <v>2</v>
          </cell>
          <cell r="P3065" t="str">
            <v>Not Licensed</v>
          </cell>
          <cell r="Q3065">
            <v>0</v>
          </cell>
          <cell r="R3065">
            <v>0</v>
          </cell>
        </row>
        <row r="3066">
          <cell r="B3066" t="str">
            <v>553012</v>
          </cell>
          <cell r="C3066" t="str">
            <v>Aircraft Launch and Recovery Specialists</v>
          </cell>
          <cell r="D3066">
            <v>0</v>
          </cell>
          <cell r="E3066">
            <v>0</v>
          </cell>
          <cell r="F3066">
            <v>0</v>
          </cell>
          <cell r="G3066">
            <v>0</v>
          </cell>
          <cell r="H3066">
            <v>0</v>
          </cell>
          <cell r="I3066">
            <v>0</v>
          </cell>
          <cell r="J3066">
            <v>0</v>
          </cell>
          <cell r="K3066">
            <v>0</v>
          </cell>
          <cell r="L3066">
            <v>0</v>
          </cell>
          <cell r="M3066">
            <v>0</v>
          </cell>
          <cell r="N3066">
            <v>0</v>
          </cell>
          <cell r="O3066">
            <v>0</v>
          </cell>
          <cell r="P3066" t="str">
            <v>Not Licensed</v>
          </cell>
          <cell r="Q3066">
            <v>0</v>
          </cell>
          <cell r="R3066">
            <v>0</v>
          </cell>
        </row>
        <row r="3067">
          <cell r="B3067" t="str">
            <v>553013</v>
          </cell>
          <cell r="C3067" t="str">
            <v>Armored Assault Vehicle Crew Members</v>
          </cell>
          <cell r="D3067">
            <v>0</v>
          </cell>
          <cell r="E3067">
            <v>0</v>
          </cell>
          <cell r="F3067">
            <v>0</v>
          </cell>
          <cell r="G3067">
            <v>0</v>
          </cell>
          <cell r="H3067">
            <v>0</v>
          </cell>
          <cell r="I3067">
            <v>0</v>
          </cell>
          <cell r="J3067">
            <v>0</v>
          </cell>
          <cell r="K3067">
            <v>0</v>
          </cell>
          <cell r="L3067">
            <v>0</v>
          </cell>
          <cell r="M3067">
            <v>0</v>
          </cell>
          <cell r="N3067">
            <v>0</v>
          </cell>
          <cell r="O3067">
            <v>0</v>
          </cell>
          <cell r="P3067" t="str">
            <v>Not Licensed</v>
          </cell>
          <cell r="Q3067">
            <v>0</v>
          </cell>
          <cell r="R3067">
            <v>0</v>
          </cell>
        </row>
        <row r="3068">
          <cell r="B3068" t="str">
            <v>553014</v>
          </cell>
          <cell r="C3068" t="str">
            <v>Artillery and Missile Crew Members</v>
          </cell>
          <cell r="D3068">
            <v>0</v>
          </cell>
          <cell r="E3068">
            <v>0</v>
          </cell>
          <cell r="F3068">
            <v>0</v>
          </cell>
          <cell r="G3068">
            <v>0</v>
          </cell>
          <cell r="H3068">
            <v>0</v>
          </cell>
          <cell r="I3068">
            <v>0</v>
          </cell>
          <cell r="J3068">
            <v>0</v>
          </cell>
          <cell r="K3068">
            <v>0</v>
          </cell>
          <cell r="L3068">
            <v>0</v>
          </cell>
          <cell r="M3068">
            <v>0</v>
          </cell>
          <cell r="N3068">
            <v>0</v>
          </cell>
          <cell r="O3068">
            <v>4</v>
          </cell>
          <cell r="P3068" t="str">
            <v>Not Licensed</v>
          </cell>
          <cell r="Q3068">
            <v>0</v>
          </cell>
          <cell r="R3068">
            <v>0</v>
          </cell>
        </row>
        <row r="3069">
          <cell r="B3069" t="str">
            <v>553015</v>
          </cell>
          <cell r="C3069" t="str">
            <v>Command and Control Center Specialists</v>
          </cell>
          <cell r="D3069">
            <v>0</v>
          </cell>
          <cell r="E3069">
            <v>0</v>
          </cell>
          <cell r="F3069">
            <v>0</v>
          </cell>
          <cell r="G3069">
            <v>0</v>
          </cell>
          <cell r="H3069">
            <v>0</v>
          </cell>
          <cell r="I3069">
            <v>0</v>
          </cell>
          <cell r="J3069">
            <v>0</v>
          </cell>
          <cell r="K3069">
            <v>0</v>
          </cell>
          <cell r="L3069">
            <v>0</v>
          </cell>
          <cell r="M3069">
            <v>0</v>
          </cell>
          <cell r="N3069">
            <v>0</v>
          </cell>
          <cell r="O3069">
            <v>1</v>
          </cell>
          <cell r="P3069" t="str">
            <v>Not Licensed</v>
          </cell>
          <cell r="Q3069">
            <v>0</v>
          </cell>
          <cell r="R3069">
            <v>0</v>
          </cell>
        </row>
        <row r="3070">
          <cell r="B3070" t="str">
            <v>553016</v>
          </cell>
          <cell r="C3070" t="str">
            <v>Infantry</v>
          </cell>
          <cell r="D3070">
            <v>0</v>
          </cell>
          <cell r="E3070">
            <v>0</v>
          </cell>
          <cell r="F3070">
            <v>0</v>
          </cell>
          <cell r="G3070">
            <v>0</v>
          </cell>
          <cell r="H3070">
            <v>0</v>
          </cell>
          <cell r="I3070">
            <v>0</v>
          </cell>
          <cell r="J3070">
            <v>0</v>
          </cell>
          <cell r="K3070">
            <v>0</v>
          </cell>
          <cell r="L3070">
            <v>21</v>
          </cell>
          <cell r="M3070">
            <v>21</v>
          </cell>
          <cell r="N3070">
            <v>0</v>
          </cell>
          <cell r="O3070">
            <v>8</v>
          </cell>
          <cell r="P3070" t="str">
            <v>Not Licensed</v>
          </cell>
          <cell r="Q3070">
            <v>0</v>
          </cell>
          <cell r="R3070">
            <v>0</v>
          </cell>
        </row>
        <row r="3071">
          <cell r="B3071" t="str">
            <v>553017</v>
          </cell>
          <cell r="C3071" t="str">
            <v>Radar and Sonar Technicians</v>
          </cell>
          <cell r="D3071">
            <v>0</v>
          </cell>
          <cell r="E3071">
            <v>0</v>
          </cell>
          <cell r="F3071">
            <v>0</v>
          </cell>
          <cell r="G3071">
            <v>0</v>
          </cell>
          <cell r="H3071">
            <v>0</v>
          </cell>
          <cell r="I3071">
            <v>0</v>
          </cell>
          <cell r="J3071">
            <v>0</v>
          </cell>
          <cell r="K3071">
            <v>0</v>
          </cell>
          <cell r="L3071">
            <v>0</v>
          </cell>
          <cell r="M3071">
            <v>0</v>
          </cell>
          <cell r="N3071">
            <v>0</v>
          </cell>
          <cell r="O3071">
            <v>2</v>
          </cell>
          <cell r="P3071" t="str">
            <v>Not Licensed</v>
          </cell>
          <cell r="Q3071">
            <v>0</v>
          </cell>
          <cell r="R3071">
            <v>0</v>
          </cell>
        </row>
        <row r="3072">
          <cell r="B3072" t="str">
            <v>553018</v>
          </cell>
          <cell r="C3072" t="str">
            <v>Special Forces</v>
          </cell>
          <cell r="D3072">
            <v>0</v>
          </cell>
          <cell r="E3072">
            <v>0</v>
          </cell>
          <cell r="F3072">
            <v>0</v>
          </cell>
          <cell r="G3072">
            <v>0</v>
          </cell>
          <cell r="H3072">
            <v>0</v>
          </cell>
          <cell r="I3072">
            <v>0</v>
          </cell>
          <cell r="J3072">
            <v>0</v>
          </cell>
          <cell r="K3072">
            <v>0</v>
          </cell>
          <cell r="L3072">
            <v>0</v>
          </cell>
          <cell r="M3072">
            <v>0</v>
          </cell>
          <cell r="N3072">
            <v>0</v>
          </cell>
          <cell r="O3072">
            <v>1</v>
          </cell>
          <cell r="P3072" t="str">
            <v>Not Licensed</v>
          </cell>
          <cell r="Q3072">
            <v>0</v>
          </cell>
          <cell r="R3072">
            <v>0</v>
          </cell>
        </row>
        <row r="3073">
          <cell r="A3073" t="str">
            <v>Greater Boston Total</v>
          </cell>
          <cell r="C3073"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3073" t="str">
            <v>; Electrical Technician; Carpenter Assistant; Plumber Assistant; Auto Mechanic Technician; Diesel Mechanic Technician; HVAC Technician; Advanced Manufacturing Technician; Building and Maintenance Technician</v>
          </cell>
          <cell r="E3073" t="str">
            <v>Bachelor's degree; High school diploma or equivalent; Master's degree; Associate's degree; ; Postsecondary non-degree award; Doctoral or professional degree; Some college, no degree; No formal educational credential</v>
          </cell>
          <cell r="F3073" t="str">
            <v xml:space="preserve">BA+; HS and Below; Sub-BA; </v>
          </cell>
          <cell r="G3073">
            <v>30854044</v>
          </cell>
          <cell r="H3073" t="str">
            <v>; 5; 4; 3; 2; 1</v>
          </cell>
          <cell r="I3073">
            <v>1610004</v>
          </cell>
          <cell r="J3073">
            <v>177287</v>
          </cell>
          <cell r="K3073">
            <v>185769</v>
          </cell>
          <cell r="L3073">
            <v>306043</v>
          </cell>
          <cell r="M3073" t="str">
            <v>12; ; 34; 35; 37; 16; 9; 32; 5; 23; 8; 19; 20; 53; 24; 25; 50; 18; 15; 14; 49; 13; 42; 102; 21; 54; 27; 40; 17; 26; 36; 51; 61; 91; 47; 44; 31; 52; 28; 81; 33; 63; 162; 89; 90; 130; 83; 43; 75; 108; 74; 30; 124; 78; 38; 66; 46; 133; 41; 29; 80; 92; 39; 58; 88; 60; 59; 104; 129; 56; 155; 98; 45; 99; 132; 152; 257; 70; 145; 103; 131; 72; 95; 82; 57; 170; 194; 48; 167; 134; 205; 111; 100; 85; 143; 294; 93; 62; 250; 112; 69; 106; 224; 115; 292; 105; 265; 84; 55; 149; 187; 79; 127; 214; 150; 242; 303; 126; 905; 158; 255; 665; 101; 1057; 277; 188; 163; 171; 342; 683; 218; 406; 4023; 3152; 2648; 889; 944; 868; 2611; 436; 209; 210; 644; 810; 447; 1696; 633; 1128; 159; 2305; 711; 655; 390; 110; 136; 433; 312; 616; 336; 2548; 2992; 464; 376; 323; 583; 2438; 3241; 232; 1455; 539; 216; 109; 424; 1602; 751; 418; 6979; 1149; 1694; 856; 697; 534; 1941; 196; 1231; 360; 347; 654; 439; 190; 497; 1296; 207; 137; 442; 656; 450; 749; 321; 1286; 941; 258; 238; 119; 202; 1062; 993; 234; 156; 1476; 183; 563; 462; 830; 886; 351; 269; 483; 228; 266; 237; 325; 334; 244; 570; 125; 6055; 567; 378; 114; 580; 1163; 1667; 349; 963; 87; 227; 148; 1806; 346; 1332; 459; 501; 2049; 233; 805; 1137; 4423; 1484; 4851; 274; 310; 1081; 1212; 427; 144; 3486; 1720; 853; 161; 485; 299; 241; 873; 276; 1821; 2962; 1049; 397; 498; 2546; 484; 3688; 380; 6528; 198; 631; 857; 1417; 4872; 775; 358; 2269; 332; 523; 2496; 306; 247; 5133; 600; 1303; 223; 428; 412; 2086; 1194; 1641; 3606; 271; 2527; 495; 771; 960; 254; 521; 739; 359; 1532; 273; 287; 212; 371; 520; 723; 1740; 907; 560; 1973</v>
          </cell>
          <cell r="N3073" t="str">
            <v>; 251; 70; 628; 197; 126; 502; 198; 93; 104; 128; 228; 206; 646; 1,778; 517; 678; 158; 1,151; 130; 449; 357; 1,496; 20; 642; 207; 370; 49</v>
          </cell>
          <cell r="O3073" t="str">
            <v>19; 79; ; 20; 38; 3; 18; 10; 24; 6; 4; 2; 1; 37; 8; 7; 5; 14; 9; 13; 22; 11; 17; 12; 23; 16; 15; 50; 61; 27; 30; 56; 47; 21; 28; 33; 26; 77; 58; 29; 117; 31; 91; 35; 84; 54; 32; 39; 41; 48; 118; 45; 71; 25; 81; 142; 64; 36; 59; 75; 72; 43; 70; 123; 136; 85; 40; 69; 95; 86; 46; 49; 63; 73; 114; 52; 644; 204; 389; 1,679; 159; 1,209; 1,077; 180; 300; 731; 262; 76; 225; 171; 143; 362; 345; 122; 169; 65; 80; 44; 340; 179; 99; 496; 232; 57; 350; 51; 739; 216; 184; 329; 89; 140; 66; 87; 277; 129; 251; 121; 208; 160; 100; 267; 287; 263; 217; 62; 528; 315; 292; 167; 557; 220; 260; 269; 508; 556; 1,642; 34; 67; 152; 403; 354; 518; 486; 101; 383; 504; 293; 105; 374; 1,200; 55; 68; 176; 210; 622; 509; 296; 291; 256; 960; 1,702; 330; 382; 132; 268; 327; 106; 1,264; 555; 364; 83</v>
          </cell>
          <cell r="P3073" t="str">
            <v>Not Licensed; Licensed</v>
          </cell>
          <cell r="Q3073" t="str">
            <v>;  11;  120;  53;  25;  464;  10;  1,166;  8,525;  564;  2,844;  327;  193;  54;  814;  221;  2,228;  60;  1,133;  2,254;  5,953;  288;  565;  133;  166;  1,865;  3,364;  2,132;  849;  216;  335;  90;  446;  8,384;  271;  533;  2,436;  93;  372;  1,712;  10,216;  5,593;  4,148;  8,743;  18,139;  8,240;  4,226;  2,042;  1,343;  135;  900</v>
          </cell>
          <cell r="R3073" t="str">
            <v>;  15,541;  1,766;  4,265;  539;  866;  316;  2,083;  319;  618;  6,449;  212;  5,458;  5,211;  12,706;  1,062;  1,454;  2,429;  1,165;  857;  395;  5,183;  8,347;  5,023;  2,380;  488;  1,266;  373;  1,168;  51,518;  1,758;  2,941;  7,742;  191;  436;  1,202;  5,160;  37,775;  15,882;  10,915;  45;  40;  20,415;  46,536;  32,546;  17,394;  9,502;  5,294;  507;  5,326;  83</v>
          </cell>
        </row>
        <row r="3074">
          <cell r="A3074" t="str">
            <v>Northeast</v>
          </cell>
          <cell r="B3074" t="str">
            <v>111011</v>
          </cell>
          <cell r="C3074" t="str">
            <v>Chief Executives</v>
          </cell>
          <cell r="D3074">
            <v>0</v>
          </cell>
          <cell r="E3074" t="str">
            <v>Bachelor's degree</v>
          </cell>
          <cell r="F3074" t="str">
            <v>BA+</v>
          </cell>
          <cell r="G3074">
            <v>0</v>
          </cell>
          <cell r="H3074">
            <v>0</v>
          </cell>
          <cell r="I3074">
            <v>0</v>
          </cell>
          <cell r="J3074">
            <v>0</v>
          </cell>
          <cell r="K3074">
            <v>0</v>
          </cell>
          <cell r="L3074">
            <v>223</v>
          </cell>
          <cell r="M3074">
            <v>223</v>
          </cell>
          <cell r="N3074">
            <v>0</v>
          </cell>
          <cell r="O3074">
            <v>135</v>
          </cell>
          <cell r="P3074" t="str">
            <v>Not Licensed</v>
          </cell>
          <cell r="Q3074">
            <v>0</v>
          </cell>
          <cell r="R3074">
            <v>0</v>
          </cell>
        </row>
        <row r="3075">
          <cell r="B3075" t="str">
            <v>111021</v>
          </cell>
          <cell r="C3075" t="str">
            <v>General and Operations Managers</v>
          </cell>
          <cell r="D3075">
            <v>0</v>
          </cell>
          <cell r="E3075" t="str">
            <v>Bachelor's degree</v>
          </cell>
          <cell r="F3075" t="str">
            <v>BA+</v>
          </cell>
          <cell r="G3075">
            <v>102002</v>
          </cell>
          <cell r="H3075">
            <v>5</v>
          </cell>
          <cell r="I3075">
            <v>11968</v>
          </cell>
          <cell r="J3075">
            <v>1044</v>
          </cell>
          <cell r="K3075">
            <v>1113</v>
          </cell>
          <cell r="L3075">
            <v>3255</v>
          </cell>
          <cell r="M3075">
            <v>1804</v>
          </cell>
          <cell r="N3075">
            <v>0</v>
          </cell>
          <cell r="O3075">
            <v>917</v>
          </cell>
          <cell r="P3075" t="str">
            <v>Not Licensed</v>
          </cell>
          <cell r="Q3075">
            <v>0</v>
          </cell>
          <cell r="R3075">
            <v>0</v>
          </cell>
        </row>
        <row r="3076">
          <cell r="B3076" t="str">
            <v>111031</v>
          </cell>
          <cell r="C3076" t="str">
            <v>Legislators</v>
          </cell>
          <cell r="D3076">
            <v>0</v>
          </cell>
          <cell r="E3076" t="str">
            <v>Bachelor's degree</v>
          </cell>
          <cell r="F3076" t="str">
            <v>BA+</v>
          </cell>
          <cell r="G3076">
            <v>0</v>
          </cell>
          <cell r="H3076">
            <v>0</v>
          </cell>
          <cell r="I3076">
            <v>0</v>
          </cell>
          <cell r="J3076">
            <v>0</v>
          </cell>
          <cell r="K3076">
            <v>0</v>
          </cell>
          <cell r="L3076">
            <v>0</v>
          </cell>
          <cell r="M3076">
            <v>0</v>
          </cell>
          <cell r="N3076">
            <v>0</v>
          </cell>
          <cell r="O3076">
            <v>1</v>
          </cell>
          <cell r="P3076" t="str">
            <v>Not Licensed</v>
          </cell>
          <cell r="Q3076">
            <v>0</v>
          </cell>
          <cell r="R3076">
            <v>0</v>
          </cell>
        </row>
        <row r="3077">
          <cell r="B3077" t="str">
            <v>112011</v>
          </cell>
          <cell r="C3077" t="str">
            <v>Advertising and Promotions Managers</v>
          </cell>
          <cell r="D3077">
            <v>0</v>
          </cell>
          <cell r="E3077" t="str">
            <v>Bachelor's degree</v>
          </cell>
          <cell r="F3077" t="str">
            <v>BA+</v>
          </cell>
          <cell r="G3077">
            <v>0</v>
          </cell>
          <cell r="H3077">
            <v>0</v>
          </cell>
          <cell r="I3077">
            <v>0</v>
          </cell>
          <cell r="J3077">
            <v>0</v>
          </cell>
          <cell r="K3077">
            <v>0</v>
          </cell>
          <cell r="L3077">
            <v>45</v>
          </cell>
          <cell r="M3077">
            <v>45</v>
          </cell>
          <cell r="N3077">
            <v>0</v>
          </cell>
          <cell r="O3077">
            <v>44</v>
          </cell>
          <cell r="P3077" t="str">
            <v>Not Licensed</v>
          </cell>
          <cell r="Q3077">
            <v>0</v>
          </cell>
          <cell r="R3077">
            <v>0</v>
          </cell>
        </row>
        <row r="3078">
          <cell r="B3078" t="str">
            <v>112021</v>
          </cell>
          <cell r="C3078" t="str">
            <v>Marketing Managers</v>
          </cell>
          <cell r="D3078">
            <v>0</v>
          </cell>
          <cell r="E3078" t="str">
            <v>Bachelor's degree</v>
          </cell>
          <cell r="F3078" t="str">
            <v>BA+</v>
          </cell>
          <cell r="G3078">
            <v>135608</v>
          </cell>
          <cell r="H3078">
            <v>5</v>
          </cell>
          <cell r="I3078">
            <v>1580</v>
          </cell>
          <cell r="J3078">
            <v>139</v>
          </cell>
          <cell r="K3078">
            <v>152</v>
          </cell>
          <cell r="L3078">
            <v>6249</v>
          </cell>
          <cell r="M3078">
            <v>2180</v>
          </cell>
          <cell r="N3078" t="str">
            <v>1,558</v>
          </cell>
          <cell r="O3078">
            <v>360</v>
          </cell>
          <cell r="P3078" t="str">
            <v>Not Licensed</v>
          </cell>
          <cell r="Q3078">
            <v>0</v>
          </cell>
          <cell r="R3078">
            <v>0</v>
          </cell>
        </row>
        <row r="3079">
          <cell r="B3079" t="str">
            <v>112022</v>
          </cell>
          <cell r="C3079" t="str">
            <v>Sales Managers</v>
          </cell>
          <cell r="D3079">
            <v>0</v>
          </cell>
          <cell r="E3079" t="str">
            <v>Bachelor's degree</v>
          </cell>
          <cell r="F3079" t="str">
            <v>BA+</v>
          </cell>
          <cell r="G3079">
            <v>126388</v>
          </cell>
          <cell r="H3079">
            <v>5</v>
          </cell>
          <cell r="I3079">
            <v>1948</v>
          </cell>
          <cell r="J3079">
            <v>185</v>
          </cell>
          <cell r="K3079">
            <v>181</v>
          </cell>
          <cell r="L3079">
            <v>3006</v>
          </cell>
          <cell r="M3079">
            <v>1124</v>
          </cell>
          <cell r="N3079">
            <v>0</v>
          </cell>
          <cell r="O3079">
            <v>617</v>
          </cell>
          <cell r="P3079" t="str">
            <v>Not Licensed</v>
          </cell>
          <cell r="Q3079">
            <v>0</v>
          </cell>
          <cell r="R3079">
            <v>0</v>
          </cell>
        </row>
        <row r="3080">
          <cell r="B3080" t="str">
            <v>112031</v>
          </cell>
          <cell r="C3080" t="str">
            <v>Public Relations and Fundraising Managers</v>
          </cell>
          <cell r="D3080">
            <v>0</v>
          </cell>
          <cell r="E3080" t="str">
            <v>Bachelor's degree</v>
          </cell>
          <cell r="F3080" t="str">
            <v>BA+</v>
          </cell>
          <cell r="G3080">
            <v>103543</v>
          </cell>
          <cell r="H3080">
            <v>4</v>
          </cell>
          <cell r="I3080">
            <v>332</v>
          </cell>
          <cell r="J3080">
            <v>28</v>
          </cell>
          <cell r="K3080">
            <v>32</v>
          </cell>
          <cell r="L3080">
            <v>1314</v>
          </cell>
          <cell r="M3080">
            <v>458</v>
          </cell>
          <cell r="N3080">
            <v>0</v>
          </cell>
          <cell r="O3080">
            <v>37</v>
          </cell>
          <cell r="P3080" t="str">
            <v>Not Licensed</v>
          </cell>
          <cell r="Q3080">
            <v>0</v>
          </cell>
          <cell r="R3080">
            <v>0</v>
          </cell>
        </row>
        <row r="3081">
          <cell r="B3081" t="str">
            <v>113011</v>
          </cell>
          <cell r="C3081" t="str">
            <v>Administrative Services Managers</v>
          </cell>
          <cell r="D3081">
            <v>0</v>
          </cell>
          <cell r="E3081" t="str">
            <v>Bachelor's degree</v>
          </cell>
          <cell r="F3081" t="str">
            <v>BA+</v>
          </cell>
          <cell r="G3081">
            <v>103446</v>
          </cell>
          <cell r="H3081">
            <v>5</v>
          </cell>
          <cell r="I3081">
            <v>1562</v>
          </cell>
          <cell r="J3081">
            <v>135</v>
          </cell>
          <cell r="K3081">
            <v>140</v>
          </cell>
          <cell r="L3081">
            <v>1469</v>
          </cell>
          <cell r="M3081">
            <v>581</v>
          </cell>
          <cell r="N3081">
            <v>0</v>
          </cell>
          <cell r="O3081">
            <v>168</v>
          </cell>
          <cell r="P3081" t="str">
            <v>Not Licensed</v>
          </cell>
          <cell r="Q3081">
            <v>0</v>
          </cell>
          <cell r="R3081">
            <v>0</v>
          </cell>
        </row>
        <row r="3082">
          <cell r="B3082" t="str">
            <v>113021</v>
          </cell>
          <cell r="C3082" t="str">
            <v>Computer and Information Systems Managers</v>
          </cell>
          <cell r="D3082">
            <v>0</v>
          </cell>
          <cell r="E3082" t="str">
            <v>Bachelor's degree</v>
          </cell>
          <cell r="F3082" t="str">
            <v>BA+</v>
          </cell>
          <cell r="G3082">
            <v>150199</v>
          </cell>
          <cell r="H3082">
            <v>5</v>
          </cell>
          <cell r="I3082">
            <v>1868</v>
          </cell>
          <cell r="J3082">
            <v>144</v>
          </cell>
          <cell r="K3082">
            <v>158</v>
          </cell>
          <cell r="L3082">
            <v>465</v>
          </cell>
          <cell r="M3082">
            <v>256</v>
          </cell>
          <cell r="N3082" t="str">
            <v>1,014</v>
          </cell>
          <cell r="O3082">
            <v>294</v>
          </cell>
          <cell r="P3082" t="str">
            <v>Not Licensed</v>
          </cell>
          <cell r="Q3082">
            <v>0</v>
          </cell>
          <cell r="R3082">
            <v>0</v>
          </cell>
        </row>
        <row r="3083">
          <cell r="B3083" t="str">
            <v>113031</v>
          </cell>
          <cell r="C3083" t="str">
            <v>Financial Managers</v>
          </cell>
          <cell r="D3083">
            <v>0</v>
          </cell>
          <cell r="E3083" t="str">
            <v>Bachelor's degree</v>
          </cell>
          <cell r="F3083" t="str">
            <v>BA+</v>
          </cell>
          <cell r="G3083">
            <v>119734</v>
          </cell>
          <cell r="H3083">
            <v>5</v>
          </cell>
          <cell r="I3083">
            <v>2646</v>
          </cell>
          <cell r="J3083">
            <v>231</v>
          </cell>
          <cell r="K3083">
            <v>249</v>
          </cell>
          <cell r="L3083">
            <v>2763</v>
          </cell>
          <cell r="M3083">
            <v>1081</v>
          </cell>
          <cell r="N3083">
            <v>0</v>
          </cell>
          <cell r="O3083">
            <v>315</v>
          </cell>
          <cell r="P3083" t="str">
            <v>Not Licensed</v>
          </cell>
          <cell r="Q3083">
            <v>0</v>
          </cell>
          <cell r="R3083">
            <v>0</v>
          </cell>
        </row>
        <row r="3084">
          <cell r="B3084" t="str">
            <v>113051</v>
          </cell>
          <cell r="C3084" t="str">
            <v>Industrial Production Managers</v>
          </cell>
          <cell r="D3084">
            <v>0</v>
          </cell>
          <cell r="E3084" t="str">
            <v>Bachelor's degree</v>
          </cell>
          <cell r="F3084" t="str">
            <v>BA+</v>
          </cell>
          <cell r="G3084">
            <v>124926</v>
          </cell>
          <cell r="H3084">
            <v>5</v>
          </cell>
          <cell r="I3084">
            <v>1165</v>
          </cell>
          <cell r="J3084">
            <v>83</v>
          </cell>
          <cell r="K3084">
            <v>86</v>
          </cell>
          <cell r="L3084">
            <v>1364</v>
          </cell>
          <cell r="M3084">
            <v>511</v>
          </cell>
          <cell r="N3084">
            <v>0</v>
          </cell>
          <cell r="O3084">
            <v>94</v>
          </cell>
          <cell r="P3084" t="str">
            <v>Not Licensed</v>
          </cell>
          <cell r="Q3084">
            <v>0</v>
          </cell>
          <cell r="R3084">
            <v>0</v>
          </cell>
        </row>
        <row r="3085">
          <cell r="B3085" t="str">
            <v>113061</v>
          </cell>
          <cell r="C3085" t="str">
            <v>Purchasing Managers</v>
          </cell>
          <cell r="D3085">
            <v>0</v>
          </cell>
          <cell r="E3085" t="str">
            <v>Bachelor's degree</v>
          </cell>
          <cell r="F3085" t="str">
            <v>BA+</v>
          </cell>
          <cell r="G3085">
            <v>124034</v>
          </cell>
          <cell r="H3085">
            <v>4</v>
          </cell>
          <cell r="I3085">
            <v>448</v>
          </cell>
          <cell r="J3085">
            <v>37</v>
          </cell>
          <cell r="K3085">
            <v>36</v>
          </cell>
          <cell r="L3085">
            <v>436</v>
          </cell>
          <cell r="M3085">
            <v>170</v>
          </cell>
          <cell r="N3085">
            <v>0</v>
          </cell>
          <cell r="O3085">
            <v>54</v>
          </cell>
          <cell r="P3085" t="str">
            <v>Not Licensed</v>
          </cell>
          <cell r="Q3085">
            <v>0</v>
          </cell>
          <cell r="R3085">
            <v>0</v>
          </cell>
        </row>
        <row r="3086">
          <cell r="B3086" t="str">
            <v>113071</v>
          </cell>
          <cell r="C3086" t="str">
            <v>Transportation, Storage, and Distribution Managers</v>
          </cell>
          <cell r="D3086">
            <v>0</v>
          </cell>
          <cell r="E3086" t="str">
            <v>High school diploma or equivalent</v>
          </cell>
          <cell r="F3086" t="str">
            <v>HS and Below</v>
          </cell>
          <cell r="G3086">
            <v>100120</v>
          </cell>
          <cell r="H3086">
            <v>4</v>
          </cell>
          <cell r="I3086">
            <v>701</v>
          </cell>
          <cell r="J3086">
            <v>49</v>
          </cell>
          <cell r="K3086">
            <v>60</v>
          </cell>
          <cell r="L3086">
            <v>421</v>
          </cell>
          <cell r="M3086">
            <v>177</v>
          </cell>
          <cell r="N3086">
            <v>0</v>
          </cell>
          <cell r="O3086">
            <v>63</v>
          </cell>
          <cell r="P3086" t="str">
            <v>Not Licensed</v>
          </cell>
          <cell r="Q3086">
            <v>0</v>
          </cell>
          <cell r="R3086">
            <v>0</v>
          </cell>
        </row>
        <row r="3087">
          <cell r="B3087" t="str">
            <v>113111</v>
          </cell>
          <cell r="C3087" t="str">
            <v>Compensation and Benefits Managers</v>
          </cell>
          <cell r="D3087">
            <v>0</v>
          </cell>
          <cell r="E3087" t="str">
            <v>Bachelor's degree</v>
          </cell>
          <cell r="F3087" t="str">
            <v>BA+</v>
          </cell>
          <cell r="G3087">
            <v>102540</v>
          </cell>
          <cell r="H3087">
            <v>0</v>
          </cell>
          <cell r="I3087">
            <v>0</v>
          </cell>
          <cell r="J3087">
            <v>0</v>
          </cell>
          <cell r="K3087">
            <v>0</v>
          </cell>
          <cell r="L3087">
            <v>196</v>
          </cell>
          <cell r="M3087">
            <v>196</v>
          </cell>
          <cell r="N3087">
            <v>0</v>
          </cell>
          <cell r="O3087">
            <v>16</v>
          </cell>
          <cell r="P3087" t="str">
            <v>Not Licensed</v>
          </cell>
          <cell r="Q3087">
            <v>0</v>
          </cell>
          <cell r="R3087">
            <v>0</v>
          </cell>
        </row>
        <row r="3088">
          <cell r="B3088" t="str">
            <v>113121</v>
          </cell>
          <cell r="C3088" t="str">
            <v>Human Resources Managers</v>
          </cell>
          <cell r="D3088">
            <v>0</v>
          </cell>
          <cell r="E3088" t="str">
            <v>Bachelor's degree</v>
          </cell>
          <cell r="F3088" t="str">
            <v>BA+</v>
          </cell>
          <cell r="G3088">
            <v>122596</v>
          </cell>
          <cell r="H3088">
            <v>5</v>
          </cell>
          <cell r="I3088">
            <v>634</v>
          </cell>
          <cell r="J3088">
            <v>52</v>
          </cell>
          <cell r="K3088">
            <v>58</v>
          </cell>
          <cell r="L3088">
            <v>921</v>
          </cell>
          <cell r="M3088">
            <v>344</v>
          </cell>
          <cell r="N3088">
            <v>0</v>
          </cell>
          <cell r="O3088">
            <v>110</v>
          </cell>
          <cell r="P3088" t="str">
            <v>Not Licensed</v>
          </cell>
          <cell r="Q3088">
            <v>0</v>
          </cell>
          <cell r="R3088">
            <v>0</v>
          </cell>
        </row>
        <row r="3089">
          <cell r="B3089" t="str">
            <v>113131</v>
          </cell>
          <cell r="C3089" t="str">
            <v>Training and Development Managers</v>
          </cell>
          <cell r="D3089">
            <v>0</v>
          </cell>
          <cell r="E3089" t="str">
            <v>Bachelor's degree</v>
          </cell>
          <cell r="F3089" t="str">
            <v>BA+</v>
          </cell>
          <cell r="G3089">
            <v>110079</v>
          </cell>
          <cell r="H3089">
            <v>0</v>
          </cell>
          <cell r="I3089">
            <v>0</v>
          </cell>
          <cell r="J3089">
            <v>0</v>
          </cell>
          <cell r="K3089">
            <v>0</v>
          </cell>
          <cell r="L3089">
            <v>233</v>
          </cell>
          <cell r="M3089">
            <v>233</v>
          </cell>
          <cell r="N3089">
            <v>0</v>
          </cell>
          <cell r="O3089">
            <v>33</v>
          </cell>
          <cell r="P3089" t="str">
            <v>Not Licensed</v>
          </cell>
          <cell r="Q3089">
            <v>0</v>
          </cell>
          <cell r="R3089">
            <v>0</v>
          </cell>
        </row>
        <row r="3090">
          <cell r="B3090" t="str">
            <v>119013</v>
          </cell>
          <cell r="C3090" t="str">
            <v>Farmers, Ranchers, and Other Agricultural Managers</v>
          </cell>
          <cell r="D3090">
            <v>0</v>
          </cell>
          <cell r="E3090" t="str">
            <v>High school diploma or equivalent</v>
          </cell>
          <cell r="F3090" t="str">
            <v>HS and Below</v>
          </cell>
          <cell r="G3090">
            <v>0</v>
          </cell>
          <cell r="H3090">
            <v>0</v>
          </cell>
          <cell r="I3090">
            <v>190</v>
          </cell>
          <cell r="J3090">
            <v>17</v>
          </cell>
          <cell r="K3090">
            <v>18</v>
          </cell>
          <cell r="L3090">
            <v>78</v>
          </cell>
          <cell r="M3090">
            <v>38</v>
          </cell>
          <cell r="N3090">
            <v>398</v>
          </cell>
          <cell r="O3090">
            <v>18</v>
          </cell>
          <cell r="P3090" t="str">
            <v>Not Licensed</v>
          </cell>
          <cell r="Q3090">
            <v>0</v>
          </cell>
          <cell r="R3090">
            <v>0</v>
          </cell>
        </row>
        <row r="3091">
          <cell r="B3091" t="str">
            <v>119021</v>
          </cell>
          <cell r="C3091" t="str">
            <v>Construction Managers</v>
          </cell>
          <cell r="D3091">
            <v>0</v>
          </cell>
          <cell r="E3091" t="str">
            <v>Bachelor's degree</v>
          </cell>
          <cell r="F3091" t="str">
            <v>BA+</v>
          </cell>
          <cell r="G3091">
            <v>108638</v>
          </cell>
          <cell r="H3091">
            <v>5</v>
          </cell>
          <cell r="I3091">
            <v>1064</v>
          </cell>
          <cell r="J3091">
            <v>80</v>
          </cell>
          <cell r="K3091">
            <v>97</v>
          </cell>
          <cell r="L3091">
            <v>846</v>
          </cell>
          <cell r="M3091">
            <v>341</v>
          </cell>
          <cell r="N3091">
            <v>0</v>
          </cell>
          <cell r="O3091">
            <v>187</v>
          </cell>
          <cell r="P3091" t="str">
            <v>Not Licensed</v>
          </cell>
          <cell r="Q3091">
            <v>0</v>
          </cell>
          <cell r="R3091">
            <v>0</v>
          </cell>
        </row>
        <row r="3092">
          <cell r="B3092" t="str">
            <v>119031</v>
          </cell>
          <cell r="C3092" t="str">
            <v>Education Administrators, Preschool and Childcare Center/Program</v>
          </cell>
          <cell r="D3092">
            <v>0</v>
          </cell>
          <cell r="E3092" t="str">
            <v>Bachelor's degree</v>
          </cell>
          <cell r="F3092" t="str">
            <v>BA+</v>
          </cell>
          <cell r="G3092">
            <v>57133</v>
          </cell>
          <cell r="H3092">
            <v>0</v>
          </cell>
          <cell r="I3092">
            <v>211</v>
          </cell>
          <cell r="J3092">
            <v>0</v>
          </cell>
          <cell r="K3092">
            <v>18</v>
          </cell>
          <cell r="L3092">
            <v>176</v>
          </cell>
          <cell r="M3092">
            <v>97</v>
          </cell>
          <cell r="N3092">
            <v>0</v>
          </cell>
          <cell r="O3092">
            <v>32</v>
          </cell>
          <cell r="P3092" t="str">
            <v>Not Licensed</v>
          </cell>
          <cell r="Q3092">
            <v>0</v>
          </cell>
          <cell r="R3092">
            <v>0</v>
          </cell>
        </row>
        <row r="3093">
          <cell r="B3093" t="str">
            <v>119032</v>
          </cell>
          <cell r="C3093" t="str">
            <v>Education Administrators, Elementary and Secondary School</v>
          </cell>
          <cell r="D3093">
            <v>0</v>
          </cell>
          <cell r="E3093" t="str">
            <v>Master's degree</v>
          </cell>
          <cell r="F3093" t="str">
            <v>BA+</v>
          </cell>
          <cell r="G3093">
            <v>110825</v>
          </cell>
          <cell r="H3093">
            <v>5</v>
          </cell>
          <cell r="I3093">
            <v>1201</v>
          </cell>
          <cell r="J3093">
            <v>99</v>
          </cell>
          <cell r="K3093">
            <v>102</v>
          </cell>
          <cell r="L3093">
            <v>911</v>
          </cell>
          <cell r="M3093">
            <v>371</v>
          </cell>
          <cell r="N3093">
            <v>0</v>
          </cell>
          <cell r="O3093">
            <v>31</v>
          </cell>
          <cell r="P3093" t="str">
            <v>Not Licensed</v>
          </cell>
          <cell r="Q3093">
            <v>0</v>
          </cell>
          <cell r="R3093">
            <v>0</v>
          </cell>
        </row>
        <row r="3094">
          <cell r="B3094" t="str">
            <v>119033</v>
          </cell>
          <cell r="C3094" t="str">
            <v>Education Administrators, Postsecondary</v>
          </cell>
          <cell r="D3094">
            <v>0</v>
          </cell>
          <cell r="E3094" t="str">
            <v>Master's degree</v>
          </cell>
          <cell r="F3094" t="str">
            <v>BA+</v>
          </cell>
          <cell r="G3094">
            <v>97863</v>
          </cell>
          <cell r="H3094">
            <v>0</v>
          </cell>
          <cell r="I3094">
            <v>0</v>
          </cell>
          <cell r="J3094">
            <v>0</v>
          </cell>
          <cell r="K3094">
            <v>0</v>
          </cell>
          <cell r="L3094">
            <v>1186</v>
          </cell>
          <cell r="M3094">
            <v>1186</v>
          </cell>
          <cell r="N3094">
            <v>0</v>
          </cell>
          <cell r="O3094">
            <v>49</v>
          </cell>
          <cell r="P3094" t="str">
            <v>Not Licensed</v>
          </cell>
          <cell r="Q3094">
            <v>0</v>
          </cell>
          <cell r="R3094">
            <v>0</v>
          </cell>
        </row>
        <row r="3095">
          <cell r="B3095" t="str">
            <v>119041</v>
          </cell>
          <cell r="C3095" t="str">
            <v>Architectural and Engineering Managers</v>
          </cell>
          <cell r="D3095">
            <v>0</v>
          </cell>
          <cell r="E3095" t="str">
            <v>Bachelor's degree</v>
          </cell>
          <cell r="F3095" t="str">
            <v>BA+</v>
          </cell>
          <cell r="G3095">
            <v>155819</v>
          </cell>
          <cell r="H3095">
            <v>5</v>
          </cell>
          <cell r="I3095">
            <v>1359</v>
          </cell>
          <cell r="J3095">
            <v>92</v>
          </cell>
          <cell r="K3095">
            <v>102</v>
          </cell>
          <cell r="L3095">
            <v>1097</v>
          </cell>
          <cell r="M3095">
            <v>430</v>
          </cell>
          <cell r="N3095">
            <v>0</v>
          </cell>
          <cell r="O3095">
            <v>85</v>
          </cell>
          <cell r="P3095" t="str">
            <v>Not Licensed</v>
          </cell>
          <cell r="Q3095">
            <v>0</v>
          </cell>
          <cell r="R3095">
            <v>0</v>
          </cell>
        </row>
        <row r="3096">
          <cell r="B3096" t="str">
            <v>119051</v>
          </cell>
          <cell r="C3096" t="str">
            <v>Food Service Managers</v>
          </cell>
          <cell r="D3096">
            <v>0</v>
          </cell>
          <cell r="E3096" t="str">
            <v>High school diploma or equivalent</v>
          </cell>
          <cell r="F3096" t="str">
            <v>HS and Below</v>
          </cell>
          <cell r="G3096">
            <v>58353</v>
          </cell>
          <cell r="H3096">
            <v>4</v>
          </cell>
          <cell r="I3096">
            <v>1334</v>
          </cell>
          <cell r="J3096">
            <v>150</v>
          </cell>
          <cell r="K3096">
            <v>152</v>
          </cell>
          <cell r="L3096">
            <v>1821</v>
          </cell>
          <cell r="M3096">
            <v>708</v>
          </cell>
          <cell r="N3096">
            <v>148</v>
          </cell>
          <cell r="O3096">
            <v>271</v>
          </cell>
          <cell r="P3096" t="str">
            <v>Not Licensed</v>
          </cell>
          <cell r="Q3096">
            <v>0</v>
          </cell>
          <cell r="R3096">
            <v>0</v>
          </cell>
        </row>
        <row r="3097">
          <cell r="B3097" t="str">
            <v>119061</v>
          </cell>
          <cell r="C3097" t="str">
            <v>Funeral Service Managers</v>
          </cell>
          <cell r="D3097">
            <v>0</v>
          </cell>
          <cell r="E3097" t="str">
            <v>Associate's degree</v>
          </cell>
          <cell r="F3097" t="str">
            <v>Sub-BA</v>
          </cell>
          <cell r="G3097">
            <v>83208</v>
          </cell>
          <cell r="H3097">
            <v>0</v>
          </cell>
          <cell r="I3097">
            <v>0</v>
          </cell>
          <cell r="J3097">
            <v>0</v>
          </cell>
          <cell r="K3097">
            <v>0</v>
          </cell>
          <cell r="L3097">
            <v>0</v>
          </cell>
          <cell r="M3097">
            <v>0</v>
          </cell>
          <cell r="N3097">
            <v>0</v>
          </cell>
          <cell r="O3097">
            <v>0</v>
          </cell>
          <cell r="P3097" t="str">
            <v>Not Licensed</v>
          </cell>
          <cell r="Q3097">
            <v>0</v>
          </cell>
          <cell r="R3097">
            <v>0</v>
          </cell>
        </row>
        <row r="3098">
          <cell r="B3098" t="str">
            <v>119071</v>
          </cell>
          <cell r="C3098" t="str">
            <v>Gaming Managers</v>
          </cell>
          <cell r="D3098">
            <v>0</v>
          </cell>
          <cell r="E3098">
            <v>0</v>
          </cell>
          <cell r="F3098">
            <v>0</v>
          </cell>
          <cell r="G3098">
            <v>0</v>
          </cell>
          <cell r="H3098">
            <v>0</v>
          </cell>
          <cell r="I3098">
            <v>0</v>
          </cell>
          <cell r="J3098">
            <v>0</v>
          </cell>
          <cell r="K3098">
            <v>0</v>
          </cell>
          <cell r="L3098">
            <v>0</v>
          </cell>
          <cell r="M3098">
            <v>0</v>
          </cell>
          <cell r="N3098">
            <v>0</v>
          </cell>
          <cell r="O3098">
            <v>0</v>
          </cell>
          <cell r="P3098" t="str">
            <v>Not Licensed</v>
          </cell>
          <cell r="Q3098">
            <v>0</v>
          </cell>
          <cell r="R3098">
            <v>0</v>
          </cell>
        </row>
        <row r="3099">
          <cell r="B3099" t="str">
            <v>119081</v>
          </cell>
          <cell r="C3099" t="str">
            <v>Lodging Managers</v>
          </cell>
          <cell r="D3099">
            <v>0</v>
          </cell>
          <cell r="E3099" t="str">
            <v>High school diploma or equivalent</v>
          </cell>
          <cell r="F3099" t="str">
            <v>HS and Below</v>
          </cell>
          <cell r="G3099">
            <v>68843</v>
          </cell>
          <cell r="H3099">
            <v>0</v>
          </cell>
          <cell r="I3099">
            <v>0</v>
          </cell>
          <cell r="J3099">
            <v>0</v>
          </cell>
          <cell r="K3099">
            <v>0</v>
          </cell>
          <cell r="L3099">
            <v>182</v>
          </cell>
          <cell r="M3099">
            <v>182</v>
          </cell>
          <cell r="N3099">
            <v>0</v>
          </cell>
          <cell r="O3099">
            <v>16</v>
          </cell>
          <cell r="P3099" t="str">
            <v>Not Licensed</v>
          </cell>
          <cell r="Q3099">
            <v>0</v>
          </cell>
          <cell r="R3099">
            <v>0</v>
          </cell>
        </row>
        <row r="3100">
          <cell r="B3100" t="str">
            <v>119111</v>
          </cell>
          <cell r="C3100" t="str">
            <v>Medical and Health Services Managers</v>
          </cell>
          <cell r="D3100">
            <v>0</v>
          </cell>
          <cell r="E3100" t="str">
            <v>Bachelor's degree</v>
          </cell>
          <cell r="F3100" t="str">
            <v>BA+</v>
          </cell>
          <cell r="G3100">
            <v>100769</v>
          </cell>
          <cell r="H3100">
            <v>5</v>
          </cell>
          <cell r="I3100">
            <v>2005</v>
          </cell>
          <cell r="J3100">
            <v>196</v>
          </cell>
          <cell r="K3100">
            <v>189</v>
          </cell>
          <cell r="L3100">
            <v>5418</v>
          </cell>
          <cell r="M3100">
            <v>1934</v>
          </cell>
          <cell r="N3100">
            <v>0</v>
          </cell>
          <cell r="O3100">
            <v>190</v>
          </cell>
          <cell r="P3100" t="str">
            <v>Licensed</v>
          </cell>
          <cell r="Q3100">
            <v>14</v>
          </cell>
          <cell r="R3100">
            <v>83</v>
          </cell>
        </row>
        <row r="3101">
          <cell r="B3101" t="str">
            <v>119121</v>
          </cell>
          <cell r="C3101" t="str">
            <v>Natural Sciences Managers</v>
          </cell>
          <cell r="D3101">
            <v>0</v>
          </cell>
          <cell r="E3101" t="str">
            <v>Bachelor's degree</v>
          </cell>
          <cell r="F3101" t="str">
            <v>BA+</v>
          </cell>
          <cell r="G3101">
            <v>157970</v>
          </cell>
          <cell r="H3101">
            <v>4</v>
          </cell>
          <cell r="I3101">
            <v>400</v>
          </cell>
          <cell r="J3101">
            <v>35</v>
          </cell>
          <cell r="K3101">
            <v>36</v>
          </cell>
          <cell r="L3101">
            <v>1590</v>
          </cell>
          <cell r="M3101">
            <v>554</v>
          </cell>
          <cell r="N3101">
            <v>0</v>
          </cell>
          <cell r="O3101">
            <v>26</v>
          </cell>
          <cell r="P3101" t="str">
            <v>Not Licensed</v>
          </cell>
          <cell r="Q3101">
            <v>0</v>
          </cell>
          <cell r="R3101">
            <v>0</v>
          </cell>
        </row>
        <row r="3102">
          <cell r="B3102" t="str">
            <v>119131</v>
          </cell>
          <cell r="C3102" t="str">
            <v>Postmasters and Mail Superintendents</v>
          </cell>
          <cell r="D3102">
            <v>0</v>
          </cell>
          <cell r="E3102" t="str">
            <v>High school diploma or equivalent</v>
          </cell>
          <cell r="F3102" t="str">
            <v>HS and Below</v>
          </cell>
          <cell r="G3102">
            <v>84115</v>
          </cell>
          <cell r="H3102">
            <v>0</v>
          </cell>
          <cell r="I3102">
            <v>0</v>
          </cell>
          <cell r="J3102">
            <v>0</v>
          </cell>
          <cell r="K3102">
            <v>0</v>
          </cell>
          <cell r="L3102">
            <v>0</v>
          </cell>
          <cell r="M3102">
            <v>0</v>
          </cell>
          <cell r="N3102">
            <v>0</v>
          </cell>
          <cell r="O3102">
            <v>0</v>
          </cell>
          <cell r="P3102" t="str">
            <v>Not Licensed</v>
          </cell>
          <cell r="Q3102">
            <v>0</v>
          </cell>
          <cell r="R3102">
            <v>0</v>
          </cell>
        </row>
        <row r="3103">
          <cell r="B3103" t="str">
            <v>119141</v>
          </cell>
          <cell r="C3103" t="str">
            <v>Property, Real Estate, and Community Association Managers</v>
          </cell>
          <cell r="D3103">
            <v>0</v>
          </cell>
          <cell r="E3103" t="str">
            <v>High school diploma or equivalent</v>
          </cell>
          <cell r="F3103" t="str">
            <v>HS and Below</v>
          </cell>
          <cell r="G3103">
            <v>0</v>
          </cell>
          <cell r="H3103">
            <v>0</v>
          </cell>
          <cell r="I3103">
            <v>831</v>
          </cell>
          <cell r="J3103">
            <v>65</v>
          </cell>
          <cell r="K3103">
            <v>78</v>
          </cell>
          <cell r="L3103">
            <v>533</v>
          </cell>
          <cell r="M3103">
            <v>225</v>
          </cell>
          <cell r="N3103">
            <v>0</v>
          </cell>
          <cell r="O3103">
            <v>69</v>
          </cell>
          <cell r="P3103" t="str">
            <v>Not Licensed</v>
          </cell>
          <cell r="Q3103">
            <v>0</v>
          </cell>
          <cell r="R3103">
            <v>0</v>
          </cell>
        </row>
        <row r="3104">
          <cell r="B3104" t="str">
            <v>119151</v>
          </cell>
          <cell r="C3104" t="str">
            <v>Social and Community Service Managers</v>
          </cell>
          <cell r="D3104">
            <v>0</v>
          </cell>
          <cell r="E3104" t="str">
            <v>Bachelor's degree</v>
          </cell>
          <cell r="F3104" t="str">
            <v>BA+</v>
          </cell>
          <cell r="G3104">
            <v>64578</v>
          </cell>
          <cell r="H3104">
            <v>4</v>
          </cell>
          <cell r="I3104">
            <v>996</v>
          </cell>
          <cell r="J3104">
            <v>92</v>
          </cell>
          <cell r="K3104">
            <v>109</v>
          </cell>
          <cell r="L3104">
            <v>457</v>
          </cell>
          <cell r="M3104">
            <v>219</v>
          </cell>
          <cell r="N3104">
            <v>0</v>
          </cell>
          <cell r="O3104">
            <v>46</v>
          </cell>
          <cell r="P3104" t="str">
            <v>Not Licensed</v>
          </cell>
          <cell r="Q3104">
            <v>0</v>
          </cell>
          <cell r="R3104">
            <v>0</v>
          </cell>
        </row>
        <row r="3105">
          <cell r="B3105" t="str">
            <v>119161</v>
          </cell>
          <cell r="C3105" t="str">
            <v>Emergency Management Directors</v>
          </cell>
          <cell r="D3105">
            <v>0</v>
          </cell>
          <cell r="E3105" t="str">
            <v>Bachelor's degree</v>
          </cell>
          <cell r="F3105" t="str">
            <v>BA+</v>
          </cell>
          <cell r="G3105">
            <v>0</v>
          </cell>
          <cell r="H3105">
            <v>0</v>
          </cell>
          <cell r="I3105">
            <v>0</v>
          </cell>
          <cell r="J3105">
            <v>0</v>
          </cell>
          <cell r="K3105">
            <v>0</v>
          </cell>
          <cell r="L3105">
            <v>76</v>
          </cell>
          <cell r="M3105">
            <v>76</v>
          </cell>
          <cell r="N3105">
            <v>0</v>
          </cell>
          <cell r="O3105">
            <v>4</v>
          </cell>
          <cell r="P3105" t="str">
            <v>Not Licensed</v>
          </cell>
          <cell r="Q3105">
            <v>0</v>
          </cell>
          <cell r="R3105">
            <v>0</v>
          </cell>
        </row>
        <row r="3106">
          <cell r="B3106" t="str">
            <v>131011</v>
          </cell>
          <cell r="C3106" t="str">
            <v>Agents and Business Managers of Artists, Performers, and Athletes</v>
          </cell>
          <cell r="D3106">
            <v>0</v>
          </cell>
          <cell r="E3106" t="str">
            <v>Bachelor's degree</v>
          </cell>
          <cell r="F3106" t="str">
            <v>BA+</v>
          </cell>
          <cell r="G3106">
            <v>0</v>
          </cell>
          <cell r="H3106">
            <v>0</v>
          </cell>
          <cell r="I3106">
            <v>0</v>
          </cell>
          <cell r="J3106">
            <v>0</v>
          </cell>
          <cell r="K3106">
            <v>0</v>
          </cell>
          <cell r="L3106">
            <v>0</v>
          </cell>
          <cell r="M3106">
            <v>0</v>
          </cell>
          <cell r="N3106">
            <v>0</v>
          </cell>
          <cell r="O3106">
            <v>2</v>
          </cell>
          <cell r="P3106" t="str">
            <v>Not Licensed</v>
          </cell>
          <cell r="Q3106">
            <v>0</v>
          </cell>
          <cell r="R3106">
            <v>0</v>
          </cell>
        </row>
        <row r="3107">
          <cell r="B3107" t="str">
            <v>131021</v>
          </cell>
          <cell r="C3107" t="str">
            <v>Buyers and Purchasing Agents, Farm Products</v>
          </cell>
          <cell r="D3107">
            <v>0</v>
          </cell>
          <cell r="E3107">
            <v>0</v>
          </cell>
          <cell r="F3107">
            <v>0</v>
          </cell>
          <cell r="G3107">
            <v>108793</v>
          </cell>
          <cell r="H3107">
            <v>0</v>
          </cell>
          <cell r="I3107">
            <v>0</v>
          </cell>
          <cell r="J3107">
            <v>0</v>
          </cell>
          <cell r="K3107">
            <v>0</v>
          </cell>
          <cell r="L3107">
            <v>0</v>
          </cell>
          <cell r="M3107">
            <v>0</v>
          </cell>
          <cell r="N3107">
            <v>0</v>
          </cell>
          <cell r="O3107">
            <v>3</v>
          </cell>
          <cell r="P3107" t="str">
            <v>Not Licensed</v>
          </cell>
          <cell r="Q3107">
            <v>0</v>
          </cell>
          <cell r="R3107">
            <v>0</v>
          </cell>
        </row>
        <row r="3108">
          <cell r="B3108" t="str">
            <v>131022</v>
          </cell>
          <cell r="C3108" t="str">
            <v>Wholesale and Retail Buyers, Except Farm Products</v>
          </cell>
          <cell r="D3108">
            <v>0</v>
          </cell>
          <cell r="E3108" t="str">
            <v>Bachelor's degree</v>
          </cell>
          <cell r="F3108" t="str">
            <v>BA+</v>
          </cell>
          <cell r="G3108">
            <v>61529</v>
          </cell>
          <cell r="H3108">
            <v>3</v>
          </cell>
          <cell r="I3108">
            <v>437</v>
          </cell>
          <cell r="J3108">
            <v>47</v>
          </cell>
          <cell r="K3108">
            <v>51</v>
          </cell>
          <cell r="L3108">
            <v>67</v>
          </cell>
          <cell r="M3108">
            <v>55</v>
          </cell>
          <cell r="N3108">
            <v>0</v>
          </cell>
          <cell r="O3108">
            <v>31</v>
          </cell>
          <cell r="P3108" t="str">
            <v>Not Licensed</v>
          </cell>
          <cell r="Q3108">
            <v>0</v>
          </cell>
          <cell r="R3108">
            <v>0</v>
          </cell>
        </row>
        <row r="3109">
          <cell r="B3109" t="str">
            <v>131023</v>
          </cell>
          <cell r="C3109" t="str">
            <v>Purchasing Agents, Except Wholesale, Retail, and Farm Products</v>
          </cell>
          <cell r="D3109">
            <v>0</v>
          </cell>
          <cell r="E3109" t="str">
            <v>Bachelor's degree</v>
          </cell>
          <cell r="F3109" t="str">
            <v>BA+</v>
          </cell>
          <cell r="G3109">
            <v>77187</v>
          </cell>
          <cell r="H3109">
            <v>4</v>
          </cell>
          <cell r="I3109">
            <v>606</v>
          </cell>
          <cell r="J3109">
            <v>44</v>
          </cell>
          <cell r="K3109">
            <v>48</v>
          </cell>
          <cell r="L3109">
            <v>1454</v>
          </cell>
          <cell r="M3109">
            <v>515</v>
          </cell>
          <cell r="N3109">
            <v>0</v>
          </cell>
          <cell r="O3109">
            <v>79</v>
          </cell>
          <cell r="P3109" t="str">
            <v>Not Licensed</v>
          </cell>
          <cell r="Q3109">
            <v>0</v>
          </cell>
          <cell r="R3109">
            <v>0</v>
          </cell>
        </row>
        <row r="3110">
          <cell r="B3110" t="str">
            <v>131031</v>
          </cell>
          <cell r="C3110" t="str">
            <v>Claims Adjusters, Examiners, and Investigators</v>
          </cell>
          <cell r="D3110">
            <v>0</v>
          </cell>
          <cell r="E3110" t="str">
            <v>High school diploma or equivalent</v>
          </cell>
          <cell r="F3110" t="str">
            <v>HS and Below</v>
          </cell>
          <cell r="G3110">
            <v>0</v>
          </cell>
          <cell r="H3110">
            <v>0</v>
          </cell>
          <cell r="I3110">
            <v>303</v>
          </cell>
          <cell r="J3110">
            <v>24</v>
          </cell>
          <cell r="K3110">
            <v>21</v>
          </cell>
          <cell r="L3110">
            <v>247</v>
          </cell>
          <cell r="M3110">
            <v>97</v>
          </cell>
          <cell r="N3110">
            <v>0</v>
          </cell>
          <cell r="O3110">
            <v>44</v>
          </cell>
          <cell r="P3110" t="str">
            <v>Not Licensed</v>
          </cell>
          <cell r="Q3110">
            <v>0</v>
          </cell>
          <cell r="R3110">
            <v>0</v>
          </cell>
        </row>
        <row r="3111">
          <cell r="B3111" t="str">
            <v>131032</v>
          </cell>
          <cell r="C3111" t="str">
            <v>Insurance Appraisers, Auto Damage</v>
          </cell>
          <cell r="D3111">
            <v>0</v>
          </cell>
          <cell r="E3111" t="str">
            <v>Postsecondary non-degree award</v>
          </cell>
          <cell r="F3111" t="str">
            <v>Sub-BA</v>
          </cell>
          <cell r="G3111">
            <v>0</v>
          </cell>
          <cell r="H3111">
            <v>0</v>
          </cell>
          <cell r="I3111">
            <v>0</v>
          </cell>
          <cell r="J3111">
            <v>0</v>
          </cell>
          <cell r="K3111">
            <v>0</v>
          </cell>
          <cell r="L3111">
            <v>29</v>
          </cell>
          <cell r="M3111">
            <v>29</v>
          </cell>
          <cell r="N3111">
            <v>903</v>
          </cell>
          <cell r="O3111">
            <v>11</v>
          </cell>
          <cell r="P3111" t="str">
            <v>Not Licensed</v>
          </cell>
          <cell r="Q3111">
            <v>0</v>
          </cell>
          <cell r="R3111">
            <v>0</v>
          </cell>
        </row>
        <row r="3112">
          <cell r="B3112" t="str">
            <v>131041</v>
          </cell>
          <cell r="C3112" t="str">
            <v>Compliance Officers</v>
          </cell>
          <cell r="D3112">
            <v>0</v>
          </cell>
          <cell r="E3112" t="str">
            <v>Bachelor's degree</v>
          </cell>
          <cell r="F3112" t="str">
            <v>BA+</v>
          </cell>
          <cell r="G3112">
            <v>74728</v>
          </cell>
          <cell r="H3112">
            <v>4</v>
          </cell>
          <cell r="I3112">
            <v>679</v>
          </cell>
          <cell r="J3112">
            <v>56</v>
          </cell>
          <cell r="K3112">
            <v>60</v>
          </cell>
          <cell r="L3112">
            <v>933</v>
          </cell>
          <cell r="M3112">
            <v>350</v>
          </cell>
          <cell r="N3112">
            <v>0</v>
          </cell>
          <cell r="O3112">
            <v>31</v>
          </cell>
          <cell r="P3112" t="str">
            <v>Not Licensed</v>
          </cell>
          <cell r="Q3112">
            <v>0</v>
          </cell>
          <cell r="R3112">
            <v>0</v>
          </cell>
        </row>
        <row r="3113">
          <cell r="B3113" t="str">
            <v>131051</v>
          </cell>
          <cell r="C3113" t="str">
            <v>Cost Estimators</v>
          </cell>
          <cell r="D3113">
            <v>0</v>
          </cell>
          <cell r="E3113" t="str">
            <v>Bachelor's degree</v>
          </cell>
          <cell r="F3113" t="str">
            <v>BA+</v>
          </cell>
          <cell r="G3113">
            <v>71486</v>
          </cell>
          <cell r="H3113">
            <v>4</v>
          </cell>
          <cell r="I3113">
            <v>705</v>
          </cell>
          <cell r="J3113">
            <v>71</v>
          </cell>
          <cell r="K3113">
            <v>83</v>
          </cell>
          <cell r="L3113">
            <v>422</v>
          </cell>
          <cell r="M3113">
            <v>192</v>
          </cell>
          <cell r="N3113">
            <v>0</v>
          </cell>
          <cell r="O3113">
            <v>27</v>
          </cell>
          <cell r="P3113" t="str">
            <v>Not Licensed</v>
          </cell>
          <cell r="Q3113">
            <v>0</v>
          </cell>
          <cell r="R3113">
            <v>0</v>
          </cell>
        </row>
        <row r="3114">
          <cell r="B3114" t="str">
            <v>131071</v>
          </cell>
          <cell r="C3114" t="str">
            <v>Human Resources Specialists</v>
          </cell>
          <cell r="D3114">
            <v>0</v>
          </cell>
          <cell r="E3114" t="str">
            <v>Bachelor's degree</v>
          </cell>
          <cell r="F3114" t="str">
            <v>BA+</v>
          </cell>
          <cell r="G3114">
            <v>69307</v>
          </cell>
          <cell r="H3114">
            <v>4</v>
          </cell>
          <cell r="I3114">
            <v>1892</v>
          </cell>
          <cell r="J3114">
            <v>184</v>
          </cell>
          <cell r="K3114">
            <v>197</v>
          </cell>
          <cell r="L3114">
            <v>4474</v>
          </cell>
          <cell r="M3114">
            <v>1618</v>
          </cell>
          <cell r="N3114">
            <v>0</v>
          </cell>
          <cell r="O3114">
            <v>176</v>
          </cell>
          <cell r="P3114" t="str">
            <v>Not Licensed</v>
          </cell>
          <cell r="Q3114">
            <v>0</v>
          </cell>
          <cell r="R3114">
            <v>0</v>
          </cell>
        </row>
        <row r="3115">
          <cell r="B3115" t="str">
            <v>131074</v>
          </cell>
          <cell r="C3115" t="str">
            <v>Farm Labor Contractors</v>
          </cell>
          <cell r="D3115">
            <v>0</v>
          </cell>
          <cell r="E3115">
            <v>0</v>
          </cell>
          <cell r="F3115">
            <v>0</v>
          </cell>
          <cell r="G3115">
            <v>0</v>
          </cell>
          <cell r="H3115">
            <v>0</v>
          </cell>
          <cell r="I3115">
            <v>0</v>
          </cell>
          <cell r="J3115">
            <v>0</v>
          </cell>
          <cell r="K3115">
            <v>0</v>
          </cell>
          <cell r="L3115">
            <v>0</v>
          </cell>
          <cell r="M3115">
            <v>0</v>
          </cell>
          <cell r="N3115">
            <v>0</v>
          </cell>
          <cell r="O3115">
            <v>11</v>
          </cell>
          <cell r="P3115" t="str">
            <v>Not Licensed</v>
          </cell>
          <cell r="Q3115">
            <v>0</v>
          </cell>
          <cell r="R3115">
            <v>0</v>
          </cell>
        </row>
        <row r="3116">
          <cell r="B3116" t="str">
            <v>131075</v>
          </cell>
          <cell r="C3116" t="str">
            <v>Labor Relations Specialists</v>
          </cell>
          <cell r="D3116">
            <v>0</v>
          </cell>
          <cell r="E3116" t="str">
            <v>Bachelor's degree</v>
          </cell>
          <cell r="F3116" t="str">
            <v>BA+</v>
          </cell>
          <cell r="G3116">
            <v>0</v>
          </cell>
          <cell r="H3116">
            <v>0</v>
          </cell>
          <cell r="I3116">
            <v>141</v>
          </cell>
          <cell r="J3116">
            <v>10</v>
          </cell>
          <cell r="K3116">
            <v>14</v>
          </cell>
          <cell r="L3116">
            <v>0</v>
          </cell>
          <cell r="M3116">
            <v>12</v>
          </cell>
          <cell r="N3116">
            <v>0</v>
          </cell>
          <cell r="O3116">
            <v>5</v>
          </cell>
          <cell r="P3116" t="str">
            <v>Not Licensed</v>
          </cell>
          <cell r="Q3116">
            <v>0</v>
          </cell>
          <cell r="R3116">
            <v>0</v>
          </cell>
        </row>
        <row r="3117">
          <cell r="B3117" t="str">
            <v>131081</v>
          </cell>
          <cell r="C3117" t="str">
            <v>Logisticians</v>
          </cell>
          <cell r="D3117">
            <v>0</v>
          </cell>
          <cell r="E3117" t="str">
            <v>Bachelor's degree</v>
          </cell>
          <cell r="F3117" t="str">
            <v>BA+</v>
          </cell>
          <cell r="G3117">
            <v>73916</v>
          </cell>
          <cell r="H3117">
            <v>4</v>
          </cell>
          <cell r="I3117">
            <v>447</v>
          </cell>
          <cell r="J3117">
            <v>44</v>
          </cell>
          <cell r="K3117">
            <v>47</v>
          </cell>
          <cell r="L3117">
            <v>719</v>
          </cell>
          <cell r="M3117">
            <v>270</v>
          </cell>
          <cell r="N3117">
            <v>0</v>
          </cell>
          <cell r="O3117">
            <v>33</v>
          </cell>
          <cell r="P3117" t="str">
            <v>Not Licensed</v>
          </cell>
          <cell r="Q3117">
            <v>0</v>
          </cell>
          <cell r="R3117">
            <v>0</v>
          </cell>
        </row>
        <row r="3118">
          <cell r="B3118" t="str">
            <v>131111</v>
          </cell>
          <cell r="C3118" t="str">
            <v>Management Analysts</v>
          </cell>
          <cell r="D3118">
            <v>0</v>
          </cell>
          <cell r="E3118" t="str">
            <v>Bachelor's degree</v>
          </cell>
          <cell r="F3118" t="str">
            <v>BA+</v>
          </cell>
          <cell r="G3118">
            <v>95979</v>
          </cell>
          <cell r="H3118">
            <v>5</v>
          </cell>
          <cell r="I3118">
            <v>2647</v>
          </cell>
          <cell r="J3118">
            <v>258</v>
          </cell>
          <cell r="K3118">
            <v>284</v>
          </cell>
          <cell r="L3118">
            <v>2436</v>
          </cell>
          <cell r="M3118">
            <v>993</v>
          </cell>
          <cell r="N3118">
            <v>0</v>
          </cell>
          <cell r="O3118">
            <v>60</v>
          </cell>
          <cell r="P3118" t="str">
            <v>Not Licensed</v>
          </cell>
          <cell r="Q3118">
            <v>0</v>
          </cell>
          <cell r="R3118">
            <v>0</v>
          </cell>
        </row>
        <row r="3119">
          <cell r="B3119" t="str">
            <v>131121</v>
          </cell>
          <cell r="C3119" t="str">
            <v>Meeting, Convention, and Event Planners</v>
          </cell>
          <cell r="D3119">
            <v>0</v>
          </cell>
          <cell r="E3119" t="str">
            <v>Bachelor's degree</v>
          </cell>
          <cell r="F3119" t="str">
            <v>BA+</v>
          </cell>
          <cell r="G3119">
            <v>53458</v>
          </cell>
          <cell r="H3119">
            <v>3</v>
          </cell>
          <cell r="I3119">
            <v>114</v>
          </cell>
          <cell r="J3119">
            <v>13</v>
          </cell>
          <cell r="K3119">
            <v>14</v>
          </cell>
          <cell r="L3119">
            <v>594</v>
          </cell>
          <cell r="M3119">
            <v>207</v>
          </cell>
          <cell r="N3119">
            <v>0</v>
          </cell>
          <cell r="O3119">
            <v>55</v>
          </cell>
          <cell r="P3119" t="str">
            <v>Not Licensed</v>
          </cell>
          <cell r="Q3119">
            <v>0</v>
          </cell>
          <cell r="R3119">
            <v>0</v>
          </cell>
        </row>
        <row r="3120">
          <cell r="B3120" t="str">
            <v>131131</v>
          </cell>
          <cell r="C3120" t="str">
            <v>Fundraisers</v>
          </cell>
          <cell r="D3120">
            <v>0</v>
          </cell>
          <cell r="E3120" t="str">
            <v>Bachelor's degree</v>
          </cell>
          <cell r="F3120" t="str">
            <v>BA+</v>
          </cell>
          <cell r="G3120">
            <v>53592</v>
          </cell>
          <cell r="H3120">
            <v>3</v>
          </cell>
          <cell r="I3120">
            <v>247</v>
          </cell>
          <cell r="J3120">
            <v>25</v>
          </cell>
          <cell r="K3120">
            <v>30</v>
          </cell>
          <cell r="L3120">
            <v>235</v>
          </cell>
          <cell r="M3120">
            <v>97</v>
          </cell>
          <cell r="N3120">
            <v>0</v>
          </cell>
          <cell r="O3120">
            <v>5</v>
          </cell>
          <cell r="P3120" t="str">
            <v>Not Licensed</v>
          </cell>
          <cell r="Q3120">
            <v>0</v>
          </cell>
          <cell r="R3120">
            <v>0</v>
          </cell>
        </row>
        <row r="3121">
          <cell r="B3121" t="str">
            <v>131141</v>
          </cell>
          <cell r="C3121" t="str">
            <v>Compensation, Benefits, and Job Analysis Specialists</v>
          </cell>
          <cell r="D3121">
            <v>0</v>
          </cell>
          <cell r="E3121" t="str">
            <v>Bachelor's degree</v>
          </cell>
          <cell r="F3121" t="str">
            <v>BA+</v>
          </cell>
          <cell r="G3121">
            <v>71339</v>
          </cell>
          <cell r="H3121">
            <v>0</v>
          </cell>
          <cell r="I3121">
            <v>0</v>
          </cell>
          <cell r="J3121">
            <v>0</v>
          </cell>
          <cell r="K3121">
            <v>0</v>
          </cell>
          <cell r="L3121">
            <v>583</v>
          </cell>
          <cell r="M3121">
            <v>583</v>
          </cell>
          <cell r="N3121">
            <v>0</v>
          </cell>
          <cell r="O3121">
            <v>17</v>
          </cell>
          <cell r="P3121" t="str">
            <v>Not Licensed</v>
          </cell>
          <cell r="Q3121">
            <v>0</v>
          </cell>
          <cell r="R3121">
            <v>0</v>
          </cell>
        </row>
        <row r="3122">
          <cell r="B3122" t="str">
            <v>131151</v>
          </cell>
          <cell r="C3122" t="str">
            <v>Training and Development Specialists</v>
          </cell>
          <cell r="D3122">
            <v>0</v>
          </cell>
          <cell r="E3122" t="str">
            <v>Bachelor's degree</v>
          </cell>
          <cell r="F3122" t="str">
            <v>BA+</v>
          </cell>
          <cell r="G3122">
            <v>62715</v>
          </cell>
          <cell r="H3122">
            <v>4</v>
          </cell>
          <cell r="I3122">
            <v>752</v>
          </cell>
          <cell r="J3122">
            <v>76</v>
          </cell>
          <cell r="K3122">
            <v>83</v>
          </cell>
          <cell r="L3122">
            <v>657</v>
          </cell>
          <cell r="M3122">
            <v>272</v>
          </cell>
          <cell r="N3122">
            <v>0</v>
          </cell>
          <cell r="O3122">
            <v>63</v>
          </cell>
          <cell r="P3122" t="str">
            <v>Not Licensed</v>
          </cell>
          <cell r="Q3122">
            <v>0</v>
          </cell>
          <cell r="R3122">
            <v>0</v>
          </cell>
        </row>
        <row r="3123">
          <cell r="B3123" t="str">
            <v>131161</v>
          </cell>
          <cell r="C3123" t="str">
            <v>Market Research Analysts and Marketing Specialists</v>
          </cell>
          <cell r="D3123">
            <v>0</v>
          </cell>
          <cell r="E3123" t="str">
            <v>Bachelor's degree</v>
          </cell>
          <cell r="F3123" t="str">
            <v>BA+</v>
          </cell>
          <cell r="G3123">
            <v>67884</v>
          </cell>
          <cell r="H3123">
            <v>5</v>
          </cell>
          <cell r="I3123">
            <v>1931</v>
          </cell>
          <cell r="J3123">
            <v>219</v>
          </cell>
          <cell r="K3123">
            <v>230</v>
          </cell>
          <cell r="L3123">
            <v>2689</v>
          </cell>
          <cell r="M3123">
            <v>1046</v>
          </cell>
          <cell r="N3123">
            <v>0</v>
          </cell>
          <cell r="O3123">
            <v>64</v>
          </cell>
          <cell r="P3123" t="str">
            <v>Not Licensed</v>
          </cell>
          <cell r="Q3123">
            <v>0</v>
          </cell>
          <cell r="R3123">
            <v>0</v>
          </cell>
        </row>
        <row r="3124">
          <cell r="B3124" t="str">
            <v>132011</v>
          </cell>
          <cell r="C3124" t="str">
            <v>Accountants and Auditors</v>
          </cell>
          <cell r="D3124">
            <v>0</v>
          </cell>
          <cell r="E3124" t="str">
            <v>Bachelor's degree</v>
          </cell>
          <cell r="F3124" t="str">
            <v>BA+</v>
          </cell>
          <cell r="G3124">
            <v>78178</v>
          </cell>
          <cell r="H3124">
            <v>5</v>
          </cell>
          <cell r="I3124">
            <v>3313</v>
          </cell>
          <cell r="J3124">
            <v>297</v>
          </cell>
          <cell r="K3124">
            <v>326</v>
          </cell>
          <cell r="L3124">
            <v>2950</v>
          </cell>
          <cell r="M3124">
            <v>1191</v>
          </cell>
          <cell r="N3124">
            <v>0</v>
          </cell>
          <cell r="O3124">
            <v>262</v>
          </cell>
          <cell r="P3124" t="str">
            <v>Licensed</v>
          </cell>
          <cell r="Q3124" t="str">
            <v xml:space="preserve"> 2,198</v>
          </cell>
          <cell r="R3124" t="str">
            <v xml:space="preserve"> 15,541</v>
          </cell>
        </row>
        <row r="3125">
          <cell r="B3125" t="str">
            <v>132021</v>
          </cell>
          <cell r="C3125" t="str">
            <v>Appraisers and Assessors of Real Estate</v>
          </cell>
          <cell r="D3125">
            <v>0</v>
          </cell>
          <cell r="E3125" t="str">
            <v>Bachelor's degree</v>
          </cell>
          <cell r="F3125" t="str">
            <v>BA+</v>
          </cell>
          <cell r="G3125">
            <v>65739</v>
          </cell>
          <cell r="H3125">
            <v>2</v>
          </cell>
          <cell r="I3125">
            <v>112</v>
          </cell>
          <cell r="J3125">
            <v>8</v>
          </cell>
          <cell r="K3125">
            <v>9</v>
          </cell>
          <cell r="L3125">
            <v>32</v>
          </cell>
          <cell r="M3125">
            <v>16</v>
          </cell>
          <cell r="N3125">
            <v>0</v>
          </cell>
          <cell r="O3125">
            <v>5</v>
          </cell>
          <cell r="P3125" t="str">
            <v>Licensed</v>
          </cell>
          <cell r="Q3125">
            <v>309</v>
          </cell>
          <cell r="R3125" t="str">
            <v xml:space="preserve"> 1,766</v>
          </cell>
        </row>
        <row r="3126">
          <cell r="B3126" t="str">
            <v>132031</v>
          </cell>
          <cell r="C3126" t="str">
            <v>Budget Analysts</v>
          </cell>
          <cell r="D3126">
            <v>0</v>
          </cell>
          <cell r="E3126" t="str">
            <v>Bachelor's degree</v>
          </cell>
          <cell r="F3126" t="str">
            <v>BA+</v>
          </cell>
          <cell r="G3126">
            <v>91914</v>
          </cell>
          <cell r="H3126">
            <v>0</v>
          </cell>
          <cell r="I3126">
            <v>0</v>
          </cell>
          <cell r="J3126">
            <v>0</v>
          </cell>
          <cell r="K3126">
            <v>0</v>
          </cell>
          <cell r="L3126">
            <v>62</v>
          </cell>
          <cell r="M3126">
            <v>62</v>
          </cell>
          <cell r="N3126">
            <v>0</v>
          </cell>
          <cell r="O3126">
            <v>16</v>
          </cell>
          <cell r="P3126" t="str">
            <v>Not Licensed</v>
          </cell>
          <cell r="Q3126">
            <v>0</v>
          </cell>
          <cell r="R3126">
            <v>0</v>
          </cell>
        </row>
        <row r="3127">
          <cell r="B3127" t="str">
            <v>132041</v>
          </cell>
          <cell r="C3127" t="str">
            <v>Credit Analysts</v>
          </cell>
          <cell r="D3127">
            <v>0</v>
          </cell>
          <cell r="E3127" t="str">
            <v>Bachelor's degree</v>
          </cell>
          <cell r="F3127" t="str">
            <v>BA+</v>
          </cell>
          <cell r="G3127">
            <v>73153</v>
          </cell>
          <cell r="H3127">
            <v>3</v>
          </cell>
          <cell r="I3127">
            <v>412</v>
          </cell>
          <cell r="J3127">
            <v>29</v>
          </cell>
          <cell r="K3127">
            <v>34</v>
          </cell>
          <cell r="L3127">
            <v>152</v>
          </cell>
          <cell r="M3127">
            <v>72</v>
          </cell>
          <cell r="N3127">
            <v>0</v>
          </cell>
          <cell r="O3127">
            <v>14</v>
          </cell>
          <cell r="P3127" t="str">
            <v>Not Licensed</v>
          </cell>
          <cell r="Q3127">
            <v>0</v>
          </cell>
          <cell r="R3127">
            <v>0</v>
          </cell>
        </row>
        <row r="3128">
          <cell r="B3128" t="str">
            <v>132051</v>
          </cell>
          <cell r="C3128" t="str">
            <v>Financial Analysts</v>
          </cell>
          <cell r="D3128">
            <v>0</v>
          </cell>
          <cell r="E3128" t="str">
            <v>Bachelor's degree</v>
          </cell>
          <cell r="F3128" t="str">
            <v>BA+</v>
          </cell>
          <cell r="G3128">
            <v>84070</v>
          </cell>
          <cell r="H3128">
            <v>4</v>
          </cell>
          <cell r="I3128">
            <v>669</v>
          </cell>
          <cell r="J3128">
            <v>61</v>
          </cell>
          <cell r="K3128">
            <v>63</v>
          </cell>
          <cell r="L3128">
            <v>1841</v>
          </cell>
          <cell r="M3128">
            <v>655</v>
          </cell>
          <cell r="N3128">
            <v>0</v>
          </cell>
          <cell r="O3128">
            <v>50</v>
          </cell>
          <cell r="P3128" t="str">
            <v>Not Licensed</v>
          </cell>
          <cell r="Q3128">
            <v>0</v>
          </cell>
          <cell r="R3128">
            <v>0</v>
          </cell>
        </row>
        <row r="3129">
          <cell r="B3129" t="str">
            <v>132052</v>
          </cell>
          <cell r="C3129" t="str">
            <v>Personal Financial Advisors</v>
          </cell>
          <cell r="D3129">
            <v>0</v>
          </cell>
          <cell r="E3129" t="str">
            <v>Bachelor's degree</v>
          </cell>
          <cell r="F3129" t="str">
            <v>BA+</v>
          </cell>
          <cell r="G3129">
            <v>76394</v>
          </cell>
          <cell r="H3129">
            <v>4</v>
          </cell>
          <cell r="I3129">
            <v>499</v>
          </cell>
          <cell r="J3129">
            <v>40</v>
          </cell>
          <cell r="K3129">
            <v>42</v>
          </cell>
          <cell r="L3129">
            <v>538</v>
          </cell>
          <cell r="M3129">
            <v>207</v>
          </cell>
          <cell r="N3129">
            <v>0</v>
          </cell>
          <cell r="O3129">
            <v>15</v>
          </cell>
          <cell r="P3129" t="str">
            <v>Not Licensed</v>
          </cell>
          <cell r="Q3129">
            <v>0</v>
          </cell>
          <cell r="R3129">
            <v>0</v>
          </cell>
        </row>
        <row r="3130">
          <cell r="B3130" t="str">
            <v>132053</v>
          </cell>
          <cell r="C3130" t="str">
            <v>Insurance Underwriters</v>
          </cell>
          <cell r="D3130">
            <v>0</v>
          </cell>
          <cell r="E3130" t="str">
            <v>Bachelor's degree</v>
          </cell>
          <cell r="F3130" t="str">
            <v>BA+</v>
          </cell>
          <cell r="G3130">
            <v>86879</v>
          </cell>
          <cell r="H3130">
            <v>0</v>
          </cell>
          <cell r="I3130">
            <v>0</v>
          </cell>
          <cell r="J3130">
            <v>0</v>
          </cell>
          <cell r="K3130">
            <v>0</v>
          </cell>
          <cell r="L3130">
            <v>78</v>
          </cell>
          <cell r="M3130">
            <v>78</v>
          </cell>
          <cell r="N3130">
            <v>0</v>
          </cell>
          <cell r="O3130">
            <v>7</v>
          </cell>
          <cell r="P3130" t="str">
            <v>Not Licensed</v>
          </cell>
          <cell r="Q3130">
            <v>0</v>
          </cell>
          <cell r="R3130">
            <v>0</v>
          </cell>
        </row>
        <row r="3131">
          <cell r="B3131" t="str">
            <v>132061</v>
          </cell>
          <cell r="C3131" t="str">
            <v>Financial Examiners</v>
          </cell>
          <cell r="D3131">
            <v>0</v>
          </cell>
          <cell r="E3131" t="str">
            <v>Bachelor's degree</v>
          </cell>
          <cell r="F3131" t="str">
            <v>BA+</v>
          </cell>
          <cell r="G3131">
            <v>0</v>
          </cell>
          <cell r="H3131">
            <v>0</v>
          </cell>
          <cell r="I3131">
            <v>0</v>
          </cell>
          <cell r="J3131">
            <v>0</v>
          </cell>
          <cell r="K3131">
            <v>0</v>
          </cell>
          <cell r="L3131">
            <v>0</v>
          </cell>
          <cell r="M3131">
            <v>0</v>
          </cell>
          <cell r="N3131">
            <v>0</v>
          </cell>
          <cell r="O3131">
            <v>3</v>
          </cell>
          <cell r="P3131" t="str">
            <v>Not Licensed</v>
          </cell>
          <cell r="Q3131">
            <v>0</v>
          </cell>
          <cell r="R3131">
            <v>0</v>
          </cell>
        </row>
        <row r="3132">
          <cell r="B3132" t="str">
            <v>132071</v>
          </cell>
          <cell r="C3132" t="str">
            <v>Credit Counselors</v>
          </cell>
          <cell r="D3132">
            <v>0</v>
          </cell>
          <cell r="E3132" t="str">
            <v>Bachelor's degree</v>
          </cell>
          <cell r="F3132" t="str">
            <v>BA+</v>
          </cell>
          <cell r="G3132">
            <v>53289</v>
          </cell>
          <cell r="H3132">
            <v>0</v>
          </cell>
          <cell r="I3132">
            <v>0</v>
          </cell>
          <cell r="J3132">
            <v>10</v>
          </cell>
          <cell r="K3132">
            <v>0</v>
          </cell>
          <cell r="L3132">
            <v>129</v>
          </cell>
          <cell r="M3132">
            <v>70</v>
          </cell>
          <cell r="N3132">
            <v>0</v>
          </cell>
          <cell r="O3132">
            <v>5</v>
          </cell>
          <cell r="P3132" t="str">
            <v>Not Licensed</v>
          </cell>
          <cell r="Q3132">
            <v>0</v>
          </cell>
          <cell r="R3132">
            <v>0</v>
          </cell>
        </row>
        <row r="3133">
          <cell r="B3133" t="str">
            <v>132072</v>
          </cell>
          <cell r="C3133" t="str">
            <v>Loan Officers</v>
          </cell>
          <cell r="D3133">
            <v>0</v>
          </cell>
          <cell r="E3133" t="str">
            <v>Bachelor's degree</v>
          </cell>
          <cell r="F3133" t="str">
            <v>BA+</v>
          </cell>
          <cell r="G3133">
            <v>62855</v>
          </cell>
          <cell r="H3133">
            <v>4</v>
          </cell>
          <cell r="I3133">
            <v>2254</v>
          </cell>
          <cell r="J3133">
            <v>187</v>
          </cell>
          <cell r="K3133">
            <v>195</v>
          </cell>
          <cell r="L3133">
            <v>273</v>
          </cell>
          <cell r="M3133">
            <v>218</v>
          </cell>
          <cell r="N3133">
            <v>0</v>
          </cell>
          <cell r="O3133">
            <v>54</v>
          </cell>
          <cell r="P3133" t="str">
            <v>Not Licensed</v>
          </cell>
          <cell r="Q3133">
            <v>0</v>
          </cell>
          <cell r="R3133">
            <v>0</v>
          </cell>
        </row>
        <row r="3134">
          <cell r="B3134" t="str">
            <v>132081</v>
          </cell>
          <cell r="C3134" t="str">
            <v>Tax Examiners and Collectors, and Revenue Agents</v>
          </cell>
          <cell r="D3134">
            <v>0</v>
          </cell>
          <cell r="E3134" t="str">
            <v>Bachelor's degree</v>
          </cell>
          <cell r="F3134" t="str">
            <v>BA+</v>
          </cell>
          <cell r="G3134">
            <v>54848</v>
          </cell>
          <cell r="H3134">
            <v>3</v>
          </cell>
          <cell r="I3134">
            <v>438</v>
          </cell>
          <cell r="J3134">
            <v>28</v>
          </cell>
          <cell r="K3134">
            <v>27</v>
          </cell>
          <cell r="L3134">
            <v>126</v>
          </cell>
          <cell r="M3134">
            <v>60</v>
          </cell>
          <cell r="N3134">
            <v>0</v>
          </cell>
          <cell r="O3134">
            <v>51</v>
          </cell>
          <cell r="P3134" t="str">
            <v>Not Licensed</v>
          </cell>
          <cell r="Q3134">
            <v>0</v>
          </cell>
          <cell r="R3134">
            <v>0</v>
          </cell>
        </row>
        <row r="3135">
          <cell r="B3135" t="str">
            <v>132082</v>
          </cell>
          <cell r="C3135" t="str">
            <v>Tax Preparers</v>
          </cell>
          <cell r="D3135">
            <v>0</v>
          </cell>
          <cell r="E3135" t="str">
            <v>High school diploma or equivalent</v>
          </cell>
          <cell r="F3135" t="str">
            <v>HS and Below</v>
          </cell>
          <cell r="G3135">
            <v>37122</v>
          </cell>
          <cell r="H3135">
            <v>0</v>
          </cell>
          <cell r="I3135">
            <v>0</v>
          </cell>
          <cell r="J3135">
            <v>0</v>
          </cell>
          <cell r="K3135">
            <v>0</v>
          </cell>
          <cell r="L3135">
            <v>334</v>
          </cell>
          <cell r="M3135">
            <v>334</v>
          </cell>
          <cell r="N3135">
            <v>0</v>
          </cell>
          <cell r="O3135">
            <v>99</v>
          </cell>
          <cell r="P3135" t="str">
            <v>Not Licensed</v>
          </cell>
          <cell r="Q3135">
            <v>0</v>
          </cell>
          <cell r="R3135">
            <v>0</v>
          </cell>
        </row>
        <row r="3136">
          <cell r="B3136" t="str">
            <v>151111</v>
          </cell>
          <cell r="C3136" t="str">
            <v>Computer and Information Research Scientists</v>
          </cell>
          <cell r="D3136">
            <v>0</v>
          </cell>
          <cell r="E3136" t="str">
            <v>Doctoral or professional degree</v>
          </cell>
          <cell r="F3136" t="str">
            <v>BA+</v>
          </cell>
          <cell r="G3136">
            <v>0</v>
          </cell>
          <cell r="H3136">
            <v>0</v>
          </cell>
          <cell r="I3136">
            <v>0</v>
          </cell>
          <cell r="J3136">
            <v>0</v>
          </cell>
          <cell r="K3136">
            <v>0</v>
          </cell>
          <cell r="L3136">
            <v>867</v>
          </cell>
          <cell r="M3136">
            <v>867</v>
          </cell>
          <cell r="N3136">
            <v>0</v>
          </cell>
          <cell r="O3136">
            <v>7</v>
          </cell>
          <cell r="P3136" t="str">
            <v>Not Licensed</v>
          </cell>
          <cell r="Q3136">
            <v>0</v>
          </cell>
          <cell r="R3136">
            <v>0</v>
          </cell>
        </row>
        <row r="3137">
          <cell r="B3137" t="str">
            <v>151121</v>
          </cell>
          <cell r="C3137" t="str">
            <v>Computer Systems Analysts</v>
          </cell>
          <cell r="D3137">
            <v>0</v>
          </cell>
          <cell r="E3137" t="str">
            <v>Bachelor's degree</v>
          </cell>
          <cell r="F3137" t="str">
            <v>BA+</v>
          </cell>
          <cell r="G3137">
            <v>89453</v>
          </cell>
          <cell r="H3137">
            <v>5</v>
          </cell>
          <cell r="I3137">
            <v>1563</v>
          </cell>
          <cell r="J3137">
            <v>97</v>
          </cell>
          <cell r="K3137">
            <v>116</v>
          </cell>
          <cell r="L3137">
            <v>2147</v>
          </cell>
          <cell r="M3137">
            <v>787</v>
          </cell>
          <cell r="N3137">
            <v>0</v>
          </cell>
          <cell r="O3137">
            <v>159</v>
          </cell>
          <cell r="P3137" t="str">
            <v>Not Licensed</v>
          </cell>
          <cell r="Q3137">
            <v>0</v>
          </cell>
          <cell r="R3137">
            <v>0</v>
          </cell>
        </row>
        <row r="3138">
          <cell r="B3138" t="str">
            <v>151122</v>
          </cell>
          <cell r="C3138" t="str">
            <v>Information Security Analysts</v>
          </cell>
          <cell r="D3138">
            <v>0</v>
          </cell>
          <cell r="E3138" t="str">
            <v>Bachelor's degree</v>
          </cell>
          <cell r="F3138" t="str">
            <v>BA+</v>
          </cell>
          <cell r="G3138">
            <v>101468</v>
          </cell>
          <cell r="H3138">
            <v>4</v>
          </cell>
          <cell r="I3138">
            <v>279</v>
          </cell>
          <cell r="J3138">
            <v>22</v>
          </cell>
          <cell r="K3138">
            <v>23</v>
          </cell>
          <cell r="L3138">
            <v>1855</v>
          </cell>
          <cell r="M3138">
            <v>633</v>
          </cell>
          <cell r="N3138">
            <v>0</v>
          </cell>
          <cell r="O3138">
            <v>23</v>
          </cell>
          <cell r="P3138" t="str">
            <v>Not Licensed</v>
          </cell>
          <cell r="Q3138">
            <v>0</v>
          </cell>
          <cell r="R3138">
            <v>0</v>
          </cell>
        </row>
        <row r="3139">
          <cell r="B3139" t="str">
            <v>151131</v>
          </cell>
          <cell r="C3139" t="str">
            <v>Computer Programmers</v>
          </cell>
          <cell r="D3139">
            <v>0</v>
          </cell>
          <cell r="E3139" t="str">
            <v>Bachelor's degree</v>
          </cell>
          <cell r="F3139" t="str">
            <v>BA+</v>
          </cell>
          <cell r="G3139">
            <v>95690</v>
          </cell>
          <cell r="H3139">
            <v>4</v>
          </cell>
          <cell r="I3139">
            <v>452</v>
          </cell>
          <cell r="J3139">
            <v>15</v>
          </cell>
          <cell r="K3139">
            <v>26</v>
          </cell>
          <cell r="L3139">
            <v>657</v>
          </cell>
          <cell r="M3139">
            <v>233</v>
          </cell>
          <cell r="N3139" t="str">
            <v>1,871</v>
          </cell>
          <cell r="O3139">
            <v>26</v>
          </cell>
          <cell r="P3139" t="str">
            <v>Not Licensed</v>
          </cell>
          <cell r="Q3139">
            <v>0</v>
          </cell>
          <cell r="R3139">
            <v>0</v>
          </cell>
        </row>
        <row r="3140">
          <cell r="B3140" t="str">
            <v>151132</v>
          </cell>
          <cell r="C3140" t="str">
            <v>Software Developers, Applications</v>
          </cell>
          <cell r="D3140">
            <v>0</v>
          </cell>
          <cell r="E3140" t="str">
            <v>Bachelor's degree</v>
          </cell>
          <cell r="F3140" t="str">
            <v>BA+</v>
          </cell>
          <cell r="G3140">
            <v>115849</v>
          </cell>
          <cell r="H3140">
            <v>5</v>
          </cell>
          <cell r="I3140">
            <v>2770</v>
          </cell>
          <cell r="J3140">
            <v>244</v>
          </cell>
          <cell r="K3140">
            <v>237</v>
          </cell>
          <cell r="L3140">
            <v>14523</v>
          </cell>
          <cell r="M3140">
            <v>5001</v>
          </cell>
          <cell r="N3140">
            <v>0</v>
          </cell>
          <cell r="O3140">
            <v>258</v>
          </cell>
          <cell r="P3140" t="str">
            <v>Not Licensed</v>
          </cell>
          <cell r="Q3140">
            <v>0</v>
          </cell>
          <cell r="R3140">
            <v>0</v>
          </cell>
        </row>
        <row r="3141">
          <cell r="B3141" t="str">
            <v>151133</v>
          </cell>
          <cell r="C3141" t="str">
            <v>Software Developers, Systems Software</v>
          </cell>
          <cell r="D3141">
            <v>0</v>
          </cell>
          <cell r="E3141" t="str">
            <v>Bachelor's degree</v>
          </cell>
          <cell r="F3141" t="str">
            <v>BA+</v>
          </cell>
          <cell r="G3141">
            <v>121351</v>
          </cell>
          <cell r="H3141">
            <v>5</v>
          </cell>
          <cell r="I3141">
            <v>4280</v>
          </cell>
          <cell r="J3141">
            <v>267</v>
          </cell>
          <cell r="K3141">
            <v>291</v>
          </cell>
          <cell r="L3141">
            <v>145</v>
          </cell>
          <cell r="M3141">
            <v>234</v>
          </cell>
          <cell r="N3141">
            <v>0</v>
          </cell>
          <cell r="O3141">
            <v>144</v>
          </cell>
          <cell r="P3141" t="str">
            <v>Not Licensed</v>
          </cell>
          <cell r="Q3141">
            <v>0</v>
          </cell>
          <cell r="R3141">
            <v>0</v>
          </cell>
        </row>
        <row r="3142">
          <cell r="B3142" t="str">
            <v>151134</v>
          </cell>
          <cell r="C3142" t="str">
            <v>Web Developers</v>
          </cell>
          <cell r="D3142">
            <v>0</v>
          </cell>
          <cell r="E3142" t="str">
            <v>Associate's degree</v>
          </cell>
          <cell r="F3142" t="str">
            <v>Sub-BA</v>
          </cell>
          <cell r="G3142">
            <v>69077</v>
          </cell>
          <cell r="H3142">
            <v>4</v>
          </cell>
          <cell r="I3142">
            <v>380</v>
          </cell>
          <cell r="J3142">
            <v>29</v>
          </cell>
          <cell r="K3142">
            <v>33</v>
          </cell>
          <cell r="L3142">
            <v>2973</v>
          </cell>
          <cell r="M3142">
            <v>1012</v>
          </cell>
          <cell r="N3142">
            <v>0</v>
          </cell>
          <cell r="O3142">
            <v>38</v>
          </cell>
          <cell r="P3142" t="str">
            <v>Not Licensed</v>
          </cell>
          <cell r="Q3142">
            <v>0</v>
          </cell>
          <cell r="R3142">
            <v>0</v>
          </cell>
        </row>
        <row r="3143">
          <cell r="B3143" t="str">
            <v>151141</v>
          </cell>
          <cell r="C3143" t="str">
            <v>Database Administrators</v>
          </cell>
          <cell r="D3143">
            <v>0</v>
          </cell>
          <cell r="E3143" t="str">
            <v>Bachelor's degree</v>
          </cell>
          <cell r="F3143" t="str">
            <v>BA+</v>
          </cell>
          <cell r="G3143">
            <v>94230</v>
          </cell>
          <cell r="H3143">
            <v>0</v>
          </cell>
          <cell r="I3143">
            <v>0</v>
          </cell>
          <cell r="J3143">
            <v>0</v>
          </cell>
          <cell r="K3143">
            <v>0</v>
          </cell>
          <cell r="L3143">
            <v>1317</v>
          </cell>
          <cell r="M3143">
            <v>1317</v>
          </cell>
          <cell r="N3143">
            <v>0</v>
          </cell>
          <cell r="O3143">
            <v>29</v>
          </cell>
          <cell r="P3143" t="str">
            <v>Not Licensed</v>
          </cell>
          <cell r="Q3143">
            <v>0</v>
          </cell>
          <cell r="R3143">
            <v>0</v>
          </cell>
        </row>
        <row r="3144">
          <cell r="B3144" t="str">
            <v>151142</v>
          </cell>
          <cell r="C3144" t="str">
            <v>Network and Computer Systems Administrators</v>
          </cell>
          <cell r="D3144">
            <v>0</v>
          </cell>
          <cell r="E3144" t="str">
            <v>Bachelor's degree</v>
          </cell>
          <cell r="F3144" t="str">
            <v>BA+</v>
          </cell>
          <cell r="G3144">
            <v>81662</v>
          </cell>
          <cell r="H3144">
            <v>4</v>
          </cell>
          <cell r="I3144">
            <v>981</v>
          </cell>
          <cell r="J3144">
            <v>63</v>
          </cell>
          <cell r="K3144">
            <v>66</v>
          </cell>
          <cell r="L3144">
            <v>1420</v>
          </cell>
          <cell r="M3144">
            <v>516</v>
          </cell>
          <cell r="N3144">
            <v>0</v>
          </cell>
          <cell r="O3144">
            <v>127</v>
          </cell>
          <cell r="P3144" t="str">
            <v>Not Licensed</v>
          </cell>
          <cell r="Q3144">
            <v>0</v>
          </cell>
          <cell r="R3144">
            <v>0</v>
          </cell>
        </row>
        <row r="3145">
          <cell r="B3145" t="str">
            <v>151143</v>
          </cell>
          <cell r="C3145" t="str">
            <v>Computer Network Architects</v>
          </cell>
          <cell r="D3145">
            <v>0</v>
          </cell>
          <cell r="E3145" t="str">
            <v>Bachelor's degree</v>
          </cell>
          <cell r="F3145" t="str">
            <v>BA+</v>
          </cell>
          <cell r="G3145">
            <v>118615</v>
          </cell>
          <cell r="H3145">
            <v>4</v>
          </cell>
          <cell r="I3145">
            <v>368</v>
          </cell>
          <cell r="J3145">
            <v>28</v>
          </cell>
          <cell r="K3145">
            <v>25</v>
          </cell>
          <cell r="L3145">
            <v>932</v>
          </cell>
          <cell r="M3145">
            <v>328</v>
          </cell>
          <cell r="N3145">
            <v>0</v>
          </cell>
          <cell r="O3145">
            <v>5</v>
          </cell>
          <cell r="P3145" t="str">
            <v>Not Licensed</v>
          </cell>
          <cell r="Q3145">
            <v>0</v>
          </cell>
          <cell r="R3145">
            <v>0</v>
          </cell>
        </row>
        <row r="3146">
          <cell r="B3146" t="str">
            <v>151151</v>
          </cell>
          <cell r="C3146" t="str">
            <v>Computer User Support Specialists</v>
          </cell>
          <cell r="D3146">
            <v>0</v>
          </cell>
          <cell r="E3146" t="str">
            <v>Some college, no degree</v>
          </cell>
          <cell r="F3146" t="str">
            <v>Sub-BA</v>
          </cell>
          <cell r="G3146">
            <v>59966</v>
          </cell>
          <cell r="H3146">
            <v>4</v>
          </cell>
          <cell r="I3146">
            <v>2364</v>
          </cell>
          <cell r="J3146">
            <v>186</v>
          </cell>
          <cell r="K3146">
            <v>197</v>
          </cell>
          <cell r="L3146">
            <v>3338</v>
          </cell>
          <cell r="M3146">
            <v>1240</v>
          </cell>
          <cell r="N3146">
            <v>0</v>
          </cell>
          <cell r="O3146">
            <v>181</v>
          </cell>
          <cell r="P3146" t="str">
            <v>Not Licensed</v>
          </cell>
          <cell r="Q3146">
            <v>0</v>
          </cell>
          <cell r="R3146">
            <v>0</v>
          </cell>
        </row>
        <row r="3147">
          <cell r="B3147" t="str">
            <v>151152</v>
          </cell>
          <cell r="C3147" t="str">
            <v>Computer Network Support Specialists</v>
          </cell>
          <cell r="D3147">
            <v>0</v>
          </cell>
          <cell r="E3147" t="str">
            <v>Associate's degree</v>
          </cell>
          <cell r="F3147" t="str">
            <v>Sub-BA</v>
          </cell>
          <cell r="G3147">
            <v>81003</v>
          </cell>
          <cell r="H3147">
            <v>3</v>
          </cell>
          <cell r="I3147">
            <v>335</v>
          </cell>
          <cell r="J3147">
            <v>26</v>
          </cell>
          <cell r="K3147">
            <v>26</v>
          </cell>
          <cell r="L3147">
            <v>247</v>
          </cell>
          <cell r="M3147">
            <v>100</v>
          </cell>
          <cell r="N3147">
            <v>0</v>
          </cell>
          <cell r="O3147">
            <v>54</v>
          </cell>
          <cell r="P3147" t="str">
            <v>Not Licensed</v>
          </cell>
          <cell r="Q3147">
            <v>0</v>
          </cell>
          <cell r="R3147">
            <v>0</v>
          </cell>
        </row>
        <row r="3148">
          <cell r="B3148" t="str">
            <v>152011</v>
          </cell>
          <cell r="C3148" t="str">
            <v>Actuaries</v>
          </cell>
          <cell r="D3148">
            <v>0</v>
          </cell>
          <cell r="E3148" t="str">
            <v>Bachelor's degree</v>
          </cell>
          <cell r="F3148" t="str">
            <v>BA+</v>
          </cell>
          <cell r="G3148">
            <v>0</v>
          </cell>
          <cell r="H3148">
            <v>0</v>
          </cell>
          <cell r="I3148">
            <v>0</v>
          </cell>
          <cell r="J3148">
            <v>0</v>
          </cell>
          <cell r="K3148">
            <v>0</v>
          </cell>
          <cell r="L3148">
            <v>55</v>
          </cell>
          <cell r="M3148">
            <v>55</v>
          </cell>
          <cell r="N3148">
            <v>0</v>
          </cell>
          <cell r="O3148">
            <v>5</v>
          </cell>
          <cell r="P3148" t="str">
            <v>Not Licensed</v>
          </cell>
          <cell r="Q3148">
            <v>0</v>
          </cell>
          <cell r="R3148">
            <v>0</v>
          </cell>
        </row>
        <row r="3149">
          <cell r="B3149" t="str">
            <v>152021</v>
          </cell>
          <cell r="C3149" t="str">
            <v>Mathematicians</v>
          </cell>
          <cell r="D3149">
            <v>0</v>
          </cell>
          <cell r="E3149" t="str">
            <v>Master's degree</v>
          </cell>
          <cell r="F3149" t="str">
            <v>BA+</v>
          </cell>
          <cell r="G3149">
            <v>0</v>
          </cell>
          <cell r="H3149">
            <v>0</v>
          </cell>
          <cell r="I3149">
            <v>0</v>
          </cell>
          <cell r="J3149">
            <v>0</v>
          </cell>
          <cell r="K3149">
            <v>0</v>
          </cell>
          <cell r="L3149">
            <v>0</v>
          </cell>
          <cell r="M3149">
            <v>0</v>
          </cell>
          <cell r="N3149">
            <v>0</v>
          </cell>
          <cell r="O3149">
            <v>0</v>
          </cell>
          <cell r="P3149" t="str">
            <v>Not Licensed</v>
          </cell>
          <cell r="Q3149">
            <v>0</v>
          </cell>
          <cell r="R3149">
            <v>0</v>
          </cell>
        </row>
        <row r="3150">
          <cell r="B3150" t="str">
            <v>152031</v>
          </cell>
          <cell r="C3150" t="str">
            <v>Operations Research Analysts</v>
          </cell>
          <cell r="D3150">
            <v>0</v>
          </cell>
          <cell r="E3150" t="str">
            <v>Bachelor's degree</v>
          </cell>
          <cell r="F3150" t="str">
            <v>BA+</v>
          </cell>
          <cell r="G3150">
            <v>60538</v>
          </cell>
          <cell r="H3150">
            <v>0</v>
          </cell>
          <cell r="I3150">
            <v>0</v>
          </cell>
          <cell r="J3150">
            <v>0</v>
          </cell>
          <cell r="K3150">
            <v>0</v>
          </cell>
          <cell r="L3150">
            <v>4102</v>
          </cell>
          <cell r="M3150">
            <v>4102</v>
          </cell>
          <cell r="N3150">
            <v>0</v>
          </cell>
          <cell r="O3150">
            <v>26</v>
          </cell>
          <cell r="P3150" t="str">
            <v>Not Licensed</v>
          </cell>
          <cell r="Q3150">
            <v>0</v>
          </cell>
          <cell r="R3150">
            <v>0</v>
          </cell>
        </row>
        <row r="3151">
          <cell r="B3151" t="str">
            <v>152041</v>
          </cell>
          <cell r="C3151" t="str">
            <v>Statisticians</v>
          </cell>
          <cell r="D3151">
            <v>0</v>
          </cell>
          <cell r="E3151" t="str">
            <v>Master's degree</v>
          </cell>
          <cell r="F3151" t="str">
            <v>BA+</v>
          </cell>
          <cell r="G3151">
            <v>0</v>
          </cell>
          <cell r="H3151">
            <v>0</v>
          </cell>
          <cell r="I3151">
            <v>0</v>
          </cell>
          <cell r="J3151">
            <v>0</v>
          </cell>
          <cell r="K3151">
            <v>0</v>
          </cell>
          <cell r="L3151">
            <v>1034</v>
          </cell>
          <cell r="M3151">
            <v>1034</v>
          </cell>
          <cell r="N3151">
            <v>0</v>
          </cell>
          <cell r="O3151">
            <v>1</v>
          </cell>
          <cell r="P3151" t="str">
            <v>Not Licensed</v>
          </cell>
          <cell r="Q3151">
            <v>0</v>
          </cell>
          <cell r="R3151">
            <v>0</v>
          </cell>
        </row>
        <row r="3152">
          <cell r="B3152" t="str">
            <v>152091</v>
          </cell>
          <cell r="C3152" t="str">
            <v>Mathematical Technicians</v>
          </cell>
          <cell r="D3152">
            <v>0</v>
          </cell>
          <cell r="E3152">
            <v>0</v>
          </cell>
          <cell r="F3152">
            <v>0</v>
          </cell>
          <cell r="G3152">
            <v>0</v>
          </cell>
          <cell r="H3152">
            <v>0</v>
          </cell>
          <cell r="I3152">
            <v>0</v>
          </cell>
          <cell r="J3152">
            <v>0</v>
          </cell>
          <cell r="K3152">
            <v>0</v>
          </cell>
          <cell r="L3152">
            <v>0</v>
          </cell>
          <cell r="M3152">
            <v>0</v>
          </cell>
          <cell r="N3152">
            <v>0</v>
          </cell>
          <cell r="O3152">
            <v>0</v>
          </cell>
          <cell r="P3152" t="str">
            <v>Not Licensed</v>
          </cell>
          <cell r="Q3152">
            <v>0</v>
          </cell>
          <cell r="R3152">
            <v>0</v>
          </cell>
        </row>
        <row r="3153">
          <cell r="B3153" t="str">
            <v>171011</v>
          </cell>
          <cell r="C3153" t="str">
            <v>Architects, Except Landscape and Naval</v>
          </cell>
          <cell r="D3153">
            <v>0</v>
          </cell>
          <cell r="E3153" t="str">
            <v>Bachelor's degree</v>
          </cell>
          <cell r="F3153" t="str">
            <v>BA+</v>
          </cell>
          <cell r="G3153">
            <v>0</v>
          </cell>
          <cell r="H3153">
            <v>0</v>
          </cell>
          <cell r="I3153">
            <v>108</v>
          </cell>
          <cell r="J3153">
            <v>8</v>
          </cell>
          <cell r="K3153">
            <v>8</v>
          </cell>
          <cell r="L3153">
            <v>258</v>
          </cell>
          <cell r="M3153">
            <v>91</v>
          </cell>
          <cell r="N3153">
            <v>0</v>
          </cell>
          <cell r="O3153">
            <v>16</v>
          </cell>
          <cell r="P3153" t="str">
            <v>Licensed</v>
          </cell>
          <cell r="Q3153">
            <v>474</v>
          </cell>
          <cell r="R3153" t="str">
            <v xml:space="preserve"> 4,265</v>
          </cell>
        </row>
        <row r="3154">
          <cell r="B3154" t="str">
            <v>171012</v>
          </cell>
          <cell r="C3154" t="str">
            <v>Landscape Architects</v>
          </cell>
          <cell r="D3154">
            <v>0</v>
          </cell>
          <cell r="E3154" t="str">
            <v>Bachelor's degree</v>
          </cell>
          <cell r="F3154" t="str">
            <v>BA+</v>
          </cell>
          <cell r="G3154">
            <v>63876</v>
          </cell>
          <cell r="H3154">
            <v>0</v>
          </cell>
          <cell r="I3154">
            <v>0</v>
          </cell>
          <cell r="J3154">
            <v>0</v>
          </cell>
          <cell r="K3154">
            <v>0</v>
          </cell>
          <cell r="L3154">
            <v>0</v>
          </cell>
          <cell r="M3154">
            <v>0</v>
          </cell>
          <cell r="N3154">
            <v>0</v>
          </cell>
          <cell r="O3154">
            <v>8</v>
          </cell>
          <cell r="P3154" t="str">
            <v>Licensed</v>
          </cell>
          <cell r="Q3154">
            <v>57</v>
          </cell>
          <cell r="R3154">
            <v>539</v>
          </cell>
        </row>
        <row r="3155">
          <cell r="B3155" t="str">
            <v>171021</v>
          </cell>
          <cell r="C3155" t="str">
            <v>Cartographers and Photogrammetrists</v>
          </cell>
          <cell r="D3155">
            <v>0</v>
          </cell>
          <cell r="E3155" t="str">
            <v>Bachelor's degree</v>
          </cell>
          <cell r="F3155" t="str">
            <v>BA+</v>
          </cell>
          <cell r="G3155">
            <v>0</v>
          </cell>
          <cell r="H3155">
            <v>0</v>
          </cell>
          <cell r="I3155">
            <v>0</v>
          </cell>
          <cell r="J3155">
            <v>0</v>
          </cell>
          <cell r="K3155">
            <v>0</v>
          </cell>
          <cell r="L3155">
            <v>0</v>
          </cell>
          <cell r="M3155">
            <v>0</v>
          </cell>
          <cell r="N3155">
            <v>0</v>
          </cell>
          <cell r="O3155">
            <v>2</v>
          </cell>
          <cell r="P3155" t="str">
            <v>Not Licensed</v>
          </cell>
          <cell r="Q3155">
            <v>0</v>
          </cell>
          <cell r="R3155">
            <v>0</v>
          </cell>
        </row>
        <row r="3156">
          <cell r="B3156" t="str">
            <v>171022</v>
          </cell>
          <cell r="C3156" t="str">
            <v>Surveyors</v>
          </cell>
          <cell r="D3156">
            <v>0</v>
          </cell>
          <cell r="E3156" t="str">
            <v>Bachelor's degree</v>
          </cell>
          <cell r="F3156" t="str">
            <v>BA+</v>
          </cell>
          <cell r="G3156">
            <v>56959</v>
          </cell>
          <cell r="H3156">
            <v>0</v>
          </cell>
          <cell r="I3156">
            <v>0</v>
          </cell>
          <cell r="J3156">
            <v>0</v>
          </cell>
          <cell r="K3156">
            <v>0</v>
          </cell>
          <cell r="L3156">
            <v>37</v>
          </cell>
          <cell r="M3156">
            <v>37</v>
          </cell>
          <cell r="N3156">
            <v>0</v>
          </cell>
          <cell r="O3156">
            <v>13</v>
          </cell>
          <cell r="P3156" t="str">
            <v>Licensed</v>
          </cell>
          <cell r="Q3156">
            <v>156</v>
          </cell>
          <cell r="R3156">
            <v>866</v>
          </cell>
        </row>
        <row r="3157">
          <cell r="B3157" t="str">
            <v>172011</v>
          </cell>
          <cell r="C3157" t="str">
            <v>Aerospace Engineers</v>
          </cell>
          <cell r="D3157">
            <v>0</v>
          </cell>
          <cell r="E3157" t="str">
            <v>Bachelor's degree</v>
          </cell>
          <cell r="F3157" t="str">
            <v>BA+</v>
          </cell>
          <cell r="G3157">
            <v>0</v>
          </cell>
          <cell r="H3157">
            <v>0</v>
          </cell>
          <cell r="I3157">
            <v>0</v>
          </cell>
          <cell r="J3157">
            <v>0</v>
          </cell>
          <cell r="K3157">
            <v>0</v>
          </cell>
          <cell r="L3157">
            <v>130</v>
          </cell>
          <cell r="M3157">
            <v>130</v>
          </cell>
          <cell r="N3157">
            <v>0</v>
          </cell>
          <cell r="O3157">
            <v>4</v>
          </cell>
          <cell r="P3157" t="str">
            <v>Not Licensed</v>
          </cell>
          <cell r="Q3157">
            <v>0</v>
          </cell>
          <cell r="R3157">
            <v>0</v>
          </cell>
        </row>
        <row r="3158">
          <cell r="B3158" t="str">
            <v>172021</v>
          </cell>
          <cell r="C3158" t="str">
            <v>Agricultural Engineers</v>
          </cell>
          <cell r="D3158">
            <v>0</v>
          </cell>
          <cell r="E3158">
            <v>0</v>
          </cell>
          <cell r="F3158">
            <v>0</v>
          </cell>
          <cell r="G3158">
            <v>0</v>
          </cell>
          <cell r="H3158">
            <v>0</v>
          </cell>
          <cell r="I3158">
            <v>0</v>
          </cell>
          <cell r="J3158">
            <v>0</v>
          </cell>
          <cell r="K3158">
            <v>0</v>
          </cell>
          <cell r="L3158">
            <v>0</v>
          </cell>
          <cell r="M3158">
            <v>0</v>
          </cell>
          <cell r="N3158">
            <v>0</v>
          </cell>
          <cell r="O3158">
            <v>0</v>
          </cell>
          <cell r="P3158" t="str">
            <v>Not Licensed</v>
          </cell>
          <cell r="Q3158">
            <v>0</v>
          </cell>
          <cell r="R3158">
            <v>0</v>
          </cell>
        </row>
        <row r="3159">
          <cell r="B3159" t="str">
            <v>172031</v>
          </cell>
          <cell r="C3159" t="str">
            <v>Biomedical Engineers</v>
          </cell>
          <cell r="D3159">
            <v>0</v>
          </cell>
          <cell r="E3159" t="str">
            <v>Bachelor's degree</v>
          </cell>
          <cell r="F3159" t="str">
            <v>BA+</v>
          </cell>
          <cell r="G3159">
            <v>102189</v>
          </cell>
          <cell r="H3159">
            <v>0</v>
          </cell>
          <cell r="I3159">
            <v>0</v>
          </cell>
          <cell r="J3159">
            <v>0</v>
          </cell>
          <cell r="K3159">
            <v>0</v>
          </cell>
          <cell r="L3159">
            <v>140</v>
          </cell>
          <cell r="M3159">
            <v>140</v>
          </cell>
          <cell r="N3159">
            <v>0</v>
          </cell>
          <cell r="O3159">
            <v>5</v>
          </cell>
          <cell r="P3159" t="str">
            <v>Not Licensed</v>
          </cell>
          <cell r="Q3159">
            <v>0</v>
          </cell>
          <cell r="R3159">
            <v>0</v>
          </cell>
        </row>
        <row r="3160">
          <cell r="B3160" t="str">
            <v>172041</v>
          </cell>
          <cell r="C3160" t="str">
            <v>Chemical Engineers</v>
          </cell>
          <cell r="D3160">
            <v>0</v>
          </cell>
          <cell r="E3160" t="str">
            <v>Bachelor's degree</v>
          </cell>
          <cell r="F3160" t="str">
            <v>BA+</v>
          </cell>
          <cell r="G3160">
            <v>92925</v>
          </cell>
          <cell r="H3160">
            <v>4</v>
          </cell>
          <cell r="I3160">
            <v>149</v>
          </cell>
          <cell r="J3160">
            <v>10</v>
          </cell>
          <cell r="K3160">
            <v>13</v>
          </cell>
          <cell r="L3160">
            <v>881</v>
          </cell>
          <cell r="M3160">
            <v>301</v>
          </cell>
          <cell r="N3160">
            <v>0</v>
          </cell>
          <cell r="O3160">
            <v>9</v>
          </cell>
          <cell r="P3160" t="str">
            <v>Not Licensed</v>
          </cell>
          <cell r="Q3160">
            <v>0</v>
          </cell>
          <cell r="R3160">
            <v>0</v>
          </cell>
        </row>
        <row r="3161">
          <cell r="B3161" t="str">
            <v>172051</v>
          </cell>
          <cell r="C3161" t="str">
            <v>Civil Engineers</v>
          </cell>
          <cell r="D3161">
            <v>0</v>
          </cell>
          <cell r="E3161" t="str">
            <v>Bachelor's degree</v>
          </cell>
          <cell r="F3161" t="str">
            <v>BA+</v>
          </cell>
          <cell r="G3161">
            <v>76315</v>
          </cell>
          <cell r="H3161">
            <v>4</v>
          </cell>
          <cell r="I3161">
            <v>918</v>
          </cell>
          <cell r="J3161">
            <v>65</v>
          </cell>
          <cell r="K3161">
            <v>86</v>
          </cell>
          <cell r="L3161">
            <v>824</v>
          </cell>
          <cell r="M3161">
            <v>325</v>
          </cell>
          <cell r="N3161">
            <v>0</v>
          </cell>
          <cell r="O3161">
            <v>23</v>
          </cell>
          <cell r="P3161" t="str">
            <v>Not Licensed</v>
          </cell>
          <cell r="Q3161">
            <v>0</v>
          </cell>
          <cell r="R3161">
            <v>0</v>
          </cell>
        </row>
        <row r="3162">
          <cell r="B3162" t="str">
            <v>172061</v>
          </cell>
          <cell r="C3162" t="str">
            <v>Computer Hardware Engineers</v>
          </cell>
          <cell r="D3162">
            <v>0</v>
          </cell>
          <cell r="E3162" t="str">
            <v>Bachelor's degree</v>
          </cell>
          <cell r="F3162" t="str">
            <v>BA+</v>
          </cell>
          <cell r="G3162">
            <v>0</v>
          </cell>
          <cell r="H3162">
            <v>0</v>
          </cell>
          <cell r="I3162">
            <v>443</v>
          </cell>
          <cell r="J3162">
            <v>29</v>
          </cell>
          <cell r="K3162">
            <v>28</v>
          </cell>
          <cell r="L3162">
            <v>360</v>
          </cell>
          <cell r="M3162">
            <v>139</v>
          </cell>
          <cell r="N3162">
            <v>0</v>
          </cell>
          <cell r="O3162">
            <v>30</v>
          </cell>
          <cell r="P3162" t="str">
            <v>Not Licensed</v>
          </cell>
          <cell r="Q3162">
            <v>0</v>
          </cell>
          <cell r="R3162">
            <v>0</v>
          </cell>
        </row>
        <row r="3163">
          <cell r="B3163" t="str">
            <v>172071</v>
          </cell>
          <cell r="C3163" t="str">
            <v>Electrical Engineers</v>
          </cell>
          <cell r="D3163">
            <v>0</v>
          </cell>
          <cell r="E3163" t="str">
            <v>Bachelor's degree</v>
          </cell>
          <cell r="F3163" t="str">
            <v>BA+</v>
          </cell>
          <cell r="G3163">
            <v>109112</v>
          </cell>
          <cell r="H3163">
            <v>5</v>
          </cell>
          <cell r="I3163">
            <v>1436</v>
          </cell>
          <cell r="J3163">
            <v>94</v>
          </cell>
          <cell r="K3163">
            <v>106</v>
          </cell>
          <cell r="L3163">
            <v>1844</v>
          </cell>
          <cell r="M3163">
            <v>681</v>
          </cell>
          <cell r="N3163">
            <v>0</v>
          </cell>
          <cell r="O3163">
            <v>60</v>
          </cell>
          <cell r="P3163" t="str">
            <v>Not Licensed</v>
          </cell>
          <cell r="Q3163">
            <v>0</v>
          </cell>
          <cell r="R3163">
            <v>0</v>
          </cell>
        </row>
        <row r="3164">
          <cell r="B3164" t="str">
            <v>172072</v>
          </cell>
          <cell r="C3164" t="str">
            <v>Electronics Engineers, Except Computer</v>
          </cell>
          <cell r="D3164">
            <v>0</v>
          </cell>
          <cell r="E3164" t="str">
            <v>Bachelor's degree</v>
          </cell>
          <cell r="F3164" t="str">
            <v>BA+</v>
          </cell>
          <cell r="G3164">
            <v>120509</v>
          </cell>
          <cell r="H3164">
            <v>4</v>
          </cell>
          <cell r="I3164">
            <v>370</v>
          </cell>
          <cell r="J3164">
            <v>24</v>
          </cell>
          <cell r="K3164">
            <v>23</v>
          </cell>
          <cell r="L3164">
            <v>487</v>
          </cell>
          <cell r="M3164">
            <v>178</v>
          </cell>
          <cell r="N3164">
            <v>0</v>
          </cell>
          <cell r="O3164">
            <v>40</v>
          </cell>
          <cell r="P3164" t="str">
            <v>Not Licensed</v>
          </cell>
          <cell r="Q3164">
            <v>0</v>
          </cell>
          <cell r="R3164">
            <v>0</v>
          </cell>
        </row>
        <row r="3165">
          <cell r="B3165" t="str">
            <v>172081</v>
          </cell>
          <cell r="C3165" t="str">
            <v>Environmental Engineers</v>
          </cell>
          <cell r="D3165">
            <v>0</v>
          </cell>
          <cell r="E3165" t="str">
            <v>Bachelor's degree</v>
          </cell>
          <cell r="F3165" t="str">
            <v>BA+</v>
          </cell>
          <cell r="G3165">
            <v>84294</v>
          </cell>
          <cell r="H3165">
            <v>4</v>
          </cell>
          <cell r="I3165">
            <v>305</v>
          </cell>
          <cell r="J3165">
            <v>21</v>
          </cell>
          <cell r="K3165">
            <v>23</v>
          </cell>
          <cell r="L3165">
            <v>138</v>
          </cell>
          <cell r="M3165">
            <v>61</v>
          </cell>
          <cell r="N3165">
            <v>0</v>
          </cell>
          <cell r="O3165">
            <v>7</v>
          </cell>
          <cell r="P3165" t="str">
            <v>Not Licensed</v>
          </cell>
          <cell r="Q3165">
            <v>0</v>
          </cell>
          <cell r="R3165">
            <v>0</v>
          </cell>
        </row>
        <row r="3166">
          <cell r="B3166" t="str">
            <v>172111</v>
          </cell>
          <cell r="C3166" t="str">
            <v>Health and Safety Engineers, Except Mining Safety Engineers and Inspectors</v>
          </cell>
          <cell r="D3166">
            <v>0</v>
          </cell>
          <cell r="E3166" t="str">
            <v>Bachelor's degree</v>
          </cell>
          <cell r="F3166" t="str">
            <v>BA+</v>
          </cell>
          <cell r="G3166">
            <v>98726</v>
          </cell>
          <cell r="H3166">
            <v>0</v>
          </cell>
          <cell r="I3166">
            <v>0</v>
          </cell>
          <cell r="J3166">
            <v>0</v>
          </cell>
          <cell r="K3166">
            <v>0</v>
          </cell>
          <cell r="L3166">
            <v>153</v>
          </cell>
          <cell r="M3166">
            <v>153</v>
          </cell>
          <cell r="N3166">
            <v>0</v>
          </cell>
          <cell r="O3166">
            <v>12</v>
          </cell>
          <cell r="P3166" t="str">
            <v>Not Licensed</v>
          </cell>
          <cell r="Q3166">
            <v>0</v>
          </cell>
          <cell r="R3166">
            <v>0</v>
          </cell>
        </row>
        <row r="3167">
          <cell r="B3167" t="str">
            <v>172112</v>
          </cell>
          <cell r="C3167" t="str">
            <v>Industrial Engineers</v>
          </cell>
          <cell r="D3167">
            <v>0</v>
          </cell>
          <cell r="E3167" t="str">
            <v>Bachelor's degree</v>
          </cell>
          <cell r="F3167" t="str">
            <v>BA+</v>
          </cell>
          <cell r="G3167">
            <v>102660</v>
          </cell>
          <cell r="H3167">
            <v>5</v>
          </cell>
          <cell r="I3167">
            <v>2251</v>
          </cell>
          <cell r="J3167">
            <v>165</v>
          </cell>
          <cell r="K3167">
            <v>167</v>
          </cell>
          <cell r="L3167">
            <v>522</v>
          </cell>
          <cell r="M3167">
            <v>285</v>
          </cell>
          <cell r="N3167">
            <v>0</v>
          </cell>
          <cell r="O3167">
            <v>54</v>
          </cell>
          <cell r="P3167" t="str">
            <v>Not Licensed</v>
          </cell>
          <cell r="Q3167">
            <v>0</v>
          </cell>
          <cell r="R3167">
            <v>0</v>
          </cell>
        </row>
        <row r="3168">
          <cell r="B3168" t="str">
            <v>172121</v>
          </cell>
          <cell r="C3168" t="str">
            <v>Marine Engineers and Naval Architects</v>
          </cell>
          <cell r="D3168">
            <v>0</v>
          </cell>
          <cell r="E3168" t="str">
            <v>Bachelor's degree</v>
          </cell>
          <cell r="F3168" t="str">
            <v>BA+</v>
          </cell>
          <cell r="G3168">
            <v>0</v>
          </cell>
          <cell r="H3168">
            <v>0</v>
          </cell>
          <cell r="I3168">
            <v>0</v>
          </cell>
          <cell r="J3168">
            <v>0</v>
          </cell>
          <cell r="K3168">
            <v>0</v>
          </cell>
          <cell r="L3168">
            <v>0</v>
          </cell>
          <cell r="M3168">
            <v>0</v>
          </cell>
          <cell r="N3168">
            <v>0</v>
          </cell>
          <cell r="O3168">
            <v>2</v>
          </cell>
          <cell r="P3168" t="str">
            <v>Not Licensed</v>
          </cell>
          <cell r="Q3168">
            <v>0</v>
          </cell>
          <cell r="R3168">
            <v>0</v>
          </cell>
        </row>
        <row r="3169">
          <cell r="B3169" t="str">
            <v>172131</v>
          </cell>
          <cell r="C3169" t="str">
            <v>Materials Engineers</v>
          </cell>
          <cell r="D3169">
            <v>0</v>
          </cell>
          <cell r="E3169" t="str">
            <v>Bachelor's degree</v>
          </cell>
          <cell r="F3169" t="str">
            <v>BA+</v>
          </cell>
          <cell r="G3169">
            <v>102972</v>
          </cell>
          <cell r="H3169">
            <v>0</v>
          </cell>
          <cell r="I3169">
            <v>0</v>
          </cell>
          <cell r="J3169">
            <v>0</v>
          </cell>
          <cell r="K3169">
            <v>0</v>
          </cell>
          <cell r="L3169">
            <v>88</v>
          </cell>
          <cell r="M3169">
            <v>88</v>
          </cell>
          <cell r="N3169">
            <v>0</v>
          </cell>
          <cell r="O3169">
            <v>3</v>
          </cell>
          <cell r="P3169" t="str">
            <v>Not Licensed</v>
          </cell>
          <cell r="Q3169">
            <v>0</v>
          </cell>
          <cell r="R3169">
            <v>0</v>
          </cell>
        </row>
        <row r="3170">
          <cell r="B3170" t="str">
            <v>172141</v>
          </cell>
          <cell r="C3170" t="str">
            <v>Mechanical Engineers</v>
          </cell>
          <cell r="D3170">
            <v>0</v>
          </cell>
          <cell r="E3170" t="str">
            <v>Bachelor's degree</v>
          </cell>
          <cell r="F3170" t="str">
            <v>BA+</v>
          </cell>
          <cell r="G3170">
            <v>94981</v>
          </cell>
          <cell r="H3170">
            <v>5</v>
          </cell>
          <cell r="I3170">
            <v>1783</v>
          </cell>
          <cell r="J3170">
            <v>118</v>
          </cell>
          <cell r="K3170">
            <v>125</v>
          </cell>
          <cell r="L3170">
            <v>1848</v>
          </cell>
          <cell r="M3170">
            <v>697</v>
          </cell>
          <cell r="N3170">
            <v>0</v>
          </cell>
          <cell r="O3170">
            <v>85</v>
          </cell>
          <cell r="P3170" t="str">
            <v>Not Licensed</v>
          </cell>
          <cell r="Q3170">
            <v>0</v>
          </cell>
          <cell r="R3170">
            <v>0</v>
          </cell>
        </row>
        <row r="3171">
          <cell r="B3171" t="str">
            <v>172151</v>
          </cell>
          <cell r="C3171" t="str">
            <v>Mining and Geological Engineers, Including Mining Safety Engineers</v>
          </cell>
          <cell r="D3171">
            <v>0</v>
          </cell>
          <cell r="E3171" t="str">
            <v>Bachelor's degree</v>
          </cell>
          <cell r="F3171" t="str">
            <v>BA+</v>
          </cell>
          <cell r="G3171">
            <v>0</v>
          </cell>
          <cell r="H3171">
            <v>0</v>
          </cell>
          <cell r="I3171">
            <v>0</v>
          </cell>
          <cell r="J3171">
            <v>0</v>
          </cell>
          <cell r="K3171">
            <v>0</v>
          </cell>
          <cell r="L3171">
            <v>0</v>
          </cell>
          <cell r="M3171">
            <v>0</v>
          </cell>
          <cell r="N3171">
            <v>0</v>
          </cell>
          <cell r="O3171">
            <v>0</v>
          </cell>
          <cell r="P3171" t="str">
            <v>Not Licensed</v>
          </cell>
          <cell r="Q3171">
            <v>0</v>
          </cell>
          <cell r="R3171">
            <v>0</v>
          </cell>
        </row>
        <row r="3172">
          <cell r="B3172" t="str">
            <v>172161</v>
          </cell>
          <cell r="C3172" t="str">
            <v>Nuclear Engineers</v>
          </cell>
          <cell r="D3172">
            <v>0</v>
          </cell>
          <cell r="E3172">
            <v>0</v>
          </cell>
          <cell r="F3172">
            <v>0</v>
          </cell>
          <cell r="G3172">
            <v>0</v>
          </cell>
          <cell r="H3172">
            <v>0</v>
          </cell>
          <cell r="I3172">
            <v>0</v>
          </cell>
          <cell r="J3172">
            <v>0</v>
          </cell>
          <cell r="K3172">
            <v>0</v>
          </cell>
          <cell r="L3172">
            <v>34</v>
          </cell>
          <cell r="M3172">
            <v>34</v>
          </cell>
          <cell r="N3172">
            <v>0</v>
          </cell>
          <cell r="O3172">
            <v>0</v>
          </cell>
          <cell r="P3172" t="str">
            <v>Not Licensed</v>
          </cell>
          <cell r="Q3172">
            <v>0</v>
          </cell>
          <cell r="R3172">
            <v>0</v>
          </cell>
        </row>
        <row r="3173">
          <cell r="B3173" t="str">
            <v>172171</v>
          </cell>
          <cell r="C3173" t="str">
            <v>Petroleum Engineers</v>
          </cell>
          <cell r="D3173">
            <v>0</v>
          </cell>
          <cell r="E3173">
            <v>0</v>
          </cell>
          <cell r="F3173">
            <v>0</v>
          </cell>
          <cell r="G3173">
            <v>0</v>
          </cell>
          <cell r="H3173">
            <v>0</v>
          </cell>
          <cell r="I3173">
            <v>0</v>
          </cell>
          <cell r="J3173">
            <v>0</v>
          </cell>
          <cell r="K3173">
            <v>0</v>
          </cell>
          <cell r="L3173">
            <v>0</v>
          </cell>
          <cell r="M3173">
            <v>0</v>
          </cell>
          <cell r="N3173">
            <v>0</v>
          </cell>
          <cell r="O3173">
            <v>0</v>
          </cell>
          <cell r="P3173" t="str">
            <v>Not Licensed</v>
          </cell>
          <cell r="Q3173">
            <v>0</v>
          </cell>
          <cell r="R3173">
            <v>0</v>
          </cell>
        </row>
        <row r="3174">
          <cell r="B3174" t="str">
            <v>173011</v>
          </cell>
          <cell r="C3174" t="str">
            <v>Architectural and Civil Drafters</v>
          </cell>
          <cell r="D3174">
            <v>0</v>
          </cell>
          <cell r="E3174" t="str">
            <v>Associate's degree</v>
          </cell>
          <cell r="F3174" t="str">
            <v>Sub-BA</v>
          </cell>
          <cell r="G3174">
            <v>61923</v>
          </cell>
          <cell r="H3174">
            <v>0</v>
          </cell>
          <cell r="I3174">
            <v>0</v>
          </cell>
          <cell r="J3174">
            <v>0</v>
          </cell>
          <cell r="K3174">
            <v>0</v>
          </cell>
          <cell r="L3174">
            <v>43</v>
          </cell>
          <cell r="M3174">
            <v>43</v>
          </cell>
          <cell r="N3174" t="str">
            <v>1,111</v>
          </cell>
          <cell r="O3174">
            <v>7</v>
          </cell>
          <cell r="P3174" t="str">
            <v>Not Licensed</v>
          </cell>
          <cell r="Q3174">
            <v>0</v>
          </cell>
          <cell r="R3174">
            <v>0</v>
          </cell>
        </row>
        <row r="3175">
          <cell r="B3175" t="str">
            <v>173012</v>
          </cell>
          <cell r="C3175" t="str">
            <v>Electrical and Electronics Drafters</v>
          </cell>
          <cell r="D3175">
            <v>0</v>
          </cell>
          <cell r="E3175" t="str">
            <v>Associate's degree</v>
          </cell>
          <cell r="F3175" t="str">
            <v>Sub-BA</v>
          </cell>
          <cell r="G3175">
            <v>0</v>
          </cell>
          <cell r="H3175">
            <v>0</v>
          </cell>
          <cell r="I3175">
            <v>0</v>
          </cell>
          <cell r="J3175">
            <v>0</v>
          </cell>
          <cell r="K3175">
            <v>0</v>
          </cell>
          <cell r="L3175">
            <v>201</v>
          </cell>
          <cell r="M3175">
            <v>201</v>
          </cell>
          <cell r="N3175">
            <v>0</v>
          </cell>
          <cell r="O3175">
            <v>8</v>
          </cell>
          <cell r="P3175" t="str">
            <v>Not Licensed</v>
          </cell>
          <cell r="Q3175">
            <v>0</v>
          </cell>
          <cell r="R3175">
            <v>0</v>
          </cell>
        </row>
        <row r="3176">
          <cell r="B3176" t="str">
            <v>173013</v>
          </cell>
          <cell r="C3176" t="str">
            <v>Mechanical Drafters</v>
          </cell>
          <cell r="D3176">
            <v>0</v>
          </cell>
          <cell r="E3176" t="str">
            <v>Associate's degree</v>
          </cell>
          <cell r="F3176" t="str">
            <v>Sub-BA</v>
          </cell>
          <cell r="G3176">
            <v>0</v>
          </cell>
          <cell r="H3176">
            <v>0</v>
          </cell>
          <cell r="I3176">
            <v>0</v>
          </cell>
          <cell r="J3176">
            <v>0</v>
          </cell>
          <cell r="K3176">
            <v>0</v>
          </cell>
          <cell r="L3176">
            <v>178</v>
          </cell>
          <cell r="M3176">
            <v>178</v>
          </cell>
          <cell r="N3176">
            <v>0</v>
          </cell>
          <cell r="O3176">
            <v>19</v>
          </cell>
          <cell r="P3176" t="str">
            <v>Not Licensed</v>
          </cell>
          <cell r="Q3176">
            <v>0</v>
          </cell>
          <cell r="R3176">
            <v>0</v>
          </cell>
        </row>
        <row r="3177">
          <cell r="B3177" t="str">
            <v>173021</v>
          </cell>
          <cell r="C3177" t="str">
            <v>Aerospace Engineering and Operations Technicians</v>
          </cell>
          <cell r="D3177">
            <v>0</v>
          </cell>
          <cell r="E3177">
            <v>0</v>
          </cell>
          <cell r="F3177">
            <v>0</v>
          </cell>
          <cell r="G3177">
            <v>0</v>
          </cell>
          <cell r="H3177">
            <v>0</v>
          </cell>
          <cell r="I3177">
            <v>0</v>
          </cell>
          <cell r="J3177">
            <v>0</v>
          </cell>
          <cell r="K3177">
            <v>0</v>
          </cell>
          <cell r="L3177">
            <v>0</v>
          </cell>
          <cell r="M3177">
            <v>0</v>
          </cell>
          <cell r="N3177">
            <v>0</v>
          </cell>
          <cell r="O3177">
            <v>0</v>
          </cell>
          <cell r="P3177" t="str">
            <v>Not Licensed</v>
          </cell>
          <cell r="Q3177">
            <v>0</v>
          </cell>
          <cell r="R3177">
            <v>0</v>
          </cell>
        </row>
        <row r="3178">
          <cell r="B3178" t="str">
            <v>173022</v>
          </cell>
          <cell r="C3178" t="str">
            <v>Civil Engineering Technicians</v>
          </cell>
          <cell r="D3178">
            <v>0</v>
          </cell>
          <cell r="E3178" t="str">
            <v>Associate's degree</v>
          </cell>
          <cell r="F3178" t="str">
            <v>Sub-BA</v>
          </cell>
          <cell r="G3178">
            <v>38814</v>
          </cell>
          <cell r="H3178">
            <v>0</v>
          </cell>
          <cell r="I3178">
            <v>0</v>
          </cell>
          <cell r="J3178">
            <v>0</v>
          </cell>
          <cell r="K3178">
            <v>0</v>
          </cell>
          <cell r="L3178">
            <v>45</v>
          </cell>
          <cell r="M3178">
            <v>45</v>
          </cell>
          <cell r="N3178">
            <v>0</v>
          </cell>
          <cell r="O3178">
            <v>0</v>
          </cell>
          <cell r="P3178" t="str">
            <v>Not Licensed</v>
          </cell>
          <cell r="Q3178">
            <v>0</v>
          </cell>
          <cell r="R3178">
            <v>0</v>
          </cell>
        </row>
        <row r="3179">
          <cell r="B3179" t="str">
            <v>173023</v>
          </cell>
          <cell r="C3179" t="str">
            <v>Electrical and Electronics Engineering Technicians</v>
          </cell>
          <cell r="D3179">
            <v>0</v>
          </cell>
          <cell r="E3179" t="str">
            <v>Associate's degree</v>
          </cell>
          <cell r="F3179" t="str">
            <v>Sub-BA</v>
          </cell>
          <cell r="G3179">
            <v>64566</v>
          </cell>
          <cell r="H3179">
            <v>3</v>
          </cell>
          <cell r="I3179">
            <v>837</v>
          </cell>
          <cell r="J3179">
            <v>75</v>
          </cell>
          <cell r="K3179">
            <v>67</v>
          </cell>
          <cell r="L3179">
            <v>384</v>
          </cell>
          <cell r="M3179">
            <v>175</v>
          </cell>
          <cell r="N3179">
            <v>723</v>
          </cell>
          <cell r="O3179">
            <v>93</v>
          </cell>
          <cell r="P3179" t="str">
            <v>Not Licensed</v>
          </cell>
          <cell r="Q3179">
            <v>0</v>
          </cell>
          <cell r="R3179">
            <v>0</v>
          </cell>
        </row>
        <row r="3180">
          <cell r="B3180" t="str">
            <v>173024</v>
          </cell>
          <cell r="C3180" t="str">
            <v>Electro-Mechanical Technicians</v>
          </cell>
          <cell r="D3180">
            <v>0</v>
          </cell>
          <cell r="E3180" t="str">
            <v>Associate's degree</v>
          </cell>
          <cell r="F3180" t="str">
            <v>Sub-BA</v>
          </cell>
          <cell r="G3180">
            <v>49512</v>
          </cell>
          <cell r="H3180">
            <v>3</v>
          </cell>
          <cell r="I3180">
            <v>212</v>
          </cell>
          <cell r="J3180">
            <v>19</v>
          </cell>
          <cell r="K3180">
            <v>18</v>
          </cell>
          <cell r="L3180">
            <v>254</v>
          </cell>
          <cell r="M3180">
            <v>97</v>
          </cell>
          <cell r="N3180">
            <v>502</v>
          </cell>
          <cell r="O3180">
            <v>33</v>
          </cell>
          <cell r="P3180" t="str">
            <v>Not Licensed</v>
          </cell>
          <cell r="Q3180">
            <v>0</v>
          </cell>
          <cell r="R3180">
            <v>0</v>
          </cell>
        </row>
        <row r="3181">
          <cell r="B3181" t="str">
            <v>173025</v>
          </cell>
          <cell r="C3181" t="str">
            <v>Environmental Engineering Technicians</v>
          </cell>
          <cell r="D3181">
            <v>0</v>
          </cell>
          <cell r="E3181" t="str">
            <v>Associate's degree</v>
          </cell>
          <cell r="F3181" t="str">
            <v>Sub-BA</v>
          </cell>
          <cell r="G3181">
            <v>0</v>
          </cell>
          <cell r="H3181">
            <v>0</v>
          </cell>
          <cell r="I3181">
            <v>0</v>
          </cell>
          <cell r="J3181">
            <v>0</v>
          </cell>
          <cell r="K3181">
            <v>0</v>
          </cell>
          <cell r="L3181">
            <v>0</v>
          </cell>
          <cell r="M3181">
            <v>0</v>
          </cell>
          <cell r="N3181">
            <v>460</v>
          </cell>
          <cell r="O3181">
            <v>4</v>
          </cell>
          <cell r="P3181" t="str">
            <v>Not Licensed</v>
          </cell>
          <cell r="Q3181">
            <v>0</v>
          </cell>
          <cell r="R3181">
            <v>0</v>
          </cell>
        </row>
        <row r="3182">
          <cell r="B3182" t="str">
            <v>173026</v>
          </cell>
          <cell r="C3182" t="str">
            <v>Industrial Engineering Technicians</v>
          </cell>
          <cell r="D3182">
            <v>0</v>
          </cell>
          <cell r="E3182" t="str">
            <v>Associate's degree</v>
          </cell>
          <cell r="F3182" t="str">
            <v>Sub-BA</v>
          </cell>
          <cell r="G3182">
            <v>60299</v>
          </cell>
          <cell r="H3182">
            <v>3</v>
          </cell>
          <cell r="I3182">
            <v>399</v>
          </cell>
          <cell r="J3182">
            <v>33</v>
          </cell>
          <cell r="K3182">
            <v>35</v>
          </cell>
          <cell r="L3182">
            <v>341</v>
          </cell>
          <cell r="M3182">
            <v>136</v>
          </cell>
          <cell r="N3182">
            <v>0</v>
          </cell>
          <cell r="O3182">
            <v>14</v>
          </cell>
          <cell r="P3182" t="str">
            <v>Not Licensed</v>
          </cell>
          <cell r="Q3182">
            <v>0</v>
          </cell>
          <cell r="R3182">
            <v>0</v>
          </cell>
        </row>
        <row r="3183">
          <cell r="B3183" t="str">
            <v>173027</v>
          </cell>
          <cell r="C3183" t="str">
            <v>Mechanical Engineering Technicians</v>
          </cell>
          <cell r="D3183">
            <v>0</v>
          </cell>
          <cell r="E3183" t="str">
            <v>Associate's degree</v>
          </cell>
          <cell r="F3183" t="str">
            <v>Sub-BA</v>
          </cell>
          <cell r="G3183">
            <v>0</v>
          </cell>
          <cell r="H3183">
            <v>0</v>
          </cell>
          <cell r="I3183">
            <v>0</v>
          </cell>
          <cell r="J3183">
            <v>0</v>
          </cell>
          <cell r="K3183">
            <v>0</v>
          </cell>
          <cell r="L3183">
            <v>164</v>
          </cell>
          <cell r="M3183">
            <v>164</v>
          </cell>
          <cell r="N3183">
            <v>0</v>
          </cell>
          <cell r="O3183">
            <v>15</v>
          </cell>
          <cell r="P3183" t="str">
            <v>Not Licensed</v>
          </cell>
          <cell r="Q3183">
            <v>0</v>
          </cell>
          <cell r="R3183">
            <v>0</v>
          </cell>
        </row>
        <row r="3184">
          <cell r="B3184" t="str">
            <v>173031</v>
          </cell>
          <cell r="C3184" t="str">
            <v>Surveying and Mapping Technicians</v>
          </cell>
          <cell r="D3184">
            <v>0</v>
          </cell>
          <cell r="E3184" t="str">
            <v>High school diploma or equivalent</v>
          </cell>
          <cell r="F3184" t="str">
            <v>HS and Below</v>
          </cell>
          <cell r="G3184">
            <v>55418</v>
          </cell>
          <cell r="H3184">
            <v>0</v>
          </cell>
          <cell r="I3184">
            <v>0</v>
          </cell>
          <cell r="J3184">
            <v>0</v>
          </cell>
          <cell r="K3184">
            <v>0</v>
          </cell>
          <cell r="L3184">
            <v>36</v>
          </cell>
          <cell r="M3184">
            <v>36</v>
          </cell>
          <cell r="N3184">
            <v>0</v>
          </cell>
          <cell r="O3184">
            <v>9</v>
          </cell>
          <cell r="P3184" t="str">
            <v>Not Licensed</v>
          </cell>
          <cell r="Q3184">
            <v>0</v>
          </cell>
          <cell r="R3184">
            <v>0</v>
          </cell>
        </row>
        <row r="3185">
          <cell r="B3185" t="str">
            <v>191011</v>
          </cell>
          <cell r="C3185" t="str">
            <v>Animal Scientists</v>
          </cell>
          <cell r="D3185">
            <v>0</v>
          </cell>
          <cell r="E3185">
            <v>0</v>
          </cell>
          <cell r="F3185">
            <v>0</v>
          </cell>
          <cell r="G3185">
            <v>0</v>
          </cell>
          <cell r="H3185">
            <v>0</v>
          </cell>
          <cell r="I3185">
            <v>0</v>
          </cell>
          <cell r="J3185">
            <v>0</v>
          </cell>
          <cell r="K3185">
            <v>0</v>
          </cell>
          <cell r="L3185">
            <v>0</v>
          </cell>
          <cell r="M3185">
            <v>0</v>
          </cell>
          <cell r="N3185">
            <v>0</v>
          </cell>
          <cell r="O3185">
            <v>0</v>
          </cell>
          <cell r="P3185" t="str">
            <v>Not Licensed</v>
          </cell>
          <cell r="Q3185">
            <v>0</v>
          </cell>
          <cell r="R3185">
            <v>0</v>
          </cell>
        </row>
        <row r="3186">
          <cell r="B3186" t="str">
            <v>191012</v>
          </cell>
          <cell r="C3186" t="str">
            <v>Food Scientists and Technologists</v>
          </cell>
          <cell r="D3186">
            <v>0</v>
          </cell>
          <cell r="E3186" t="str">
            <v>Bachelor's degree</v>
          </cell>
          <cell r="F3186" t="str">
            <v>BA+</v>
          </cell>
          <cell r="G3186">
            <v>0</v>
          </cell>
          <cell r="H3186">
            <v>0</v>
          </cell>
          <cell r="I3186">
            <v>0</v>
          </cell>
          <cell r="J3186">
            <v>0</v>
          </cell>
          <cell r="K3186">
            <v>0</v>
          </cell>
          <cell r="L3186">
            <v>21</v>
          </cell>
          <cell r="M3186">
            <v>21</v>
          </cell>
          <cell r="N3186">
            <v>0</v>
          </cell>
          <cell r="O3186">
            <v>2</v>
          </cell>
          <cell r="P3186" t="str">
            <v>Not Licensed</v>
          </cell>
          <cell r="Q3186">
            <v>0</v>
          </cell>
          <cell r="R3186">
            <v>0</v>
          </cell>
        </row>
        <row r="3187">
          <cell r="B3187" t="str">
            <v>191013</v>
          </cell>
          <cell r="C3187" t="str">
            <v>Soil and Plant Scientists</v>
          </cell>
          <cell r="D3187">
            <v>0</v>
          </cell>
          <cell r="E3187" t="str">
            <v>Bachelor's degree</v>
          </cell>
          <cell r="F3187" t="str">
            <v>BA+</v>
          </cell>
          <cell r="G3187">
            <v>0</v>
          </cell>
          <cell r="H3187">
            <v>0</v>
          </cell>
          <cell r="I3187">
            <v>0</v>
          </cell>
          <cell r="J3187">
            <v>0</v>
          </cell>
          <cell r="K3187">
            <v>0</v>
          </cell>
          <cell r="L3187">
            <v>0</v>
          </cell>
          <cell r="M3187">
            <v>0</v>
          </cell>
          <cell r="N3187">
            <v>0</v>
          </cell>
          <cell r="O3187">
            <v>0</v>
          </cell>
          <cell r="P3187" t="str">
            <v>Not Licensed</v>
          </cell>
          <cell r="Q3187">
            <v>0</v>
          </cell>
          <cell r="R3187">
            <v>0</v>
          </cell>
        </row>
        <row r="3188">
          <cell r="B3188" t="str">
            <v>191021</v>
          </cell>
          <cell r="C3188" t="str">
            <v>Biochemists and Biophysicists</v>
          </cell>
          <cell r="D3188">
            <v>0</v>
          </cell>
          <cell r="E3188" t="str">
            <v>Doctoral or professional degree</v>
          </cell>
          <cell r="F3188" t="str">
            <v>BA+</v>
          </cell>
          <cell r="G3188">
            <v>94928</v>
          </cell>
          <cell r="H3188">
            <v>4</v>
          </cell>
          <cell r="I3188">
            <v>631</v>
          </cell>
          <cell r="J3188">
            <v>57</v>
          </cell>
          <cell r="K3188">
            <v>64</v>
          </cell>
          <cell r="L3188">
            <v>144</v>
          </cell>
          <cell r="M3188">
            <v>88</v>
          </cell>
          <cell r="N3188">
            <v>0</v>
          </cell>
          <cell r="O3188">
            <v>6</v>
          </cell>
          <cell r="P3188" t="str">
            <v>Not Licensed</v>
          </cell>
          <cell r="Q3188">
            <v>0</v>
          </cell>
          <cell r="R3188">
            <v>0</v>
          </cell>
        </row>
        <row r="3189">
          <cell r="B3189" t="str">
            <v>191022</v>
          </cell>
          <cell r="C3189" t="str">
            <v>Microbiologists</v>
          </cell>
          <cell r="D3189">
            <v>0</v>
          </cell>
          <cell r="E3189" t="str">
            <v>Bachelor's degree</v>
          </cell>
          <cell r="F3189" t="str">
            <v>BA+</v>
          </cell>
          <cell r="G3189">
            <v>61525</v>
          </cell>
          <cell r="H3189">
            <v>0</v>
          </cell>
          <cell r="I3189">
            <v>0</v>
          </cell>
          <cell r="J3189">
            <v>0</v>
          </cell>
          <cell r="K3189">
            <v>0</v>
          </cell>
          <cell r="L3189">
            <v>108</v>
          </cell>
          <cell r="M3189">
            <v>108</v>
          </cell>
          <cell r="N3189">
            <v>0</v>
          </cell>
          <cell r="O3189">
            <v>4</v>
          </cell>
          <cell r="P3189" t="str">
            <v>Not Licensed</v>
          </cell>
          <cell r="Q3189">
            <v>0</v>
          </cell>
          <cell r="R3189">
            <v>0</v>
          </cell>
        </row>
        <row r="3190">
          <cell r="B3190" t="str">
            <v>191023</v>
          </cell>
          <cell r="C3190" t="str">
            <v>Zoologists and Wildlife Biologists</v>
          </cell>
          <cell r="D3190">
            <v>0</v>
          </cell>
          <cell r="E3190" t="str">
            <v>Bachelor's degree</v>
          </cell>
          <cell r="F3190" t="str">
            <v>BA+</v>
          </cell>
          <cell r="G3190">
            <v>88468</v>
          </cell>
          <cell r="H3190">
            <v>0</v>
          </cell>
          <cell r="I3190">
            <v>0</v>
          </cell>
          <cell r="J3190">
            <v>0</v>
          </cell>
          <cell r="K3190">
            <v>0</v>
          </cell>
          <cell r="L3190">
            <v>0</v>
          </cell>
          <cell r="M3190">
            <v>0</v>
          </cell>
          <cell r="N3190">
            <v>0</v>
          </cell>
          <cell r="O3190">
            <v>3</v>
          </cell>
          <cell r="P3190" t="str">
            <v>Not Licensed</v>
          </cell>
          <cell r="Q3190">
            <v>0</v>
          </cell>
          <cell r="R3190">
            <v>0</v>
          </cell>
        </row>
        <row r="3191">
          <cell r="B3191" t="str">
            <v>191031</v>
          </cell>
          <cell r="C3191" t="str">
            <v>Conservation Scientists</v>
          </cell>
          <cell r="D3191">
            <v>0</v>
          </cell>
          <cell r="E3191" t="str">
            <v>Bachelor's degree</v>
          </cell>
          <cell r="F3191" t="str">
            <v>BA+</v>
          </cell>
          <cell r="G3191">
            <v>67047</v>
          </cell>
          <cell r="H3191">
            <v>0</v>
          </cell>
          <cell r="I3191">
            <v>0</v>
          </cell>
          <cell r="J3191">
            <v>0</v>
          </cell>
          <cell r="K3191">
            <v>0</v>
          </cell>
          <cell r="L3191">
            <v>29</v>
          </cell>
          <cell r="M3191">
            <v>29</v>
          </cell>
          <cell r="N3191">
            <v>0</v>
          </cell>
          <cell r="O3191">
            <v>4</v>
          </cell>
          <cell r="P3191" t="str">
            <v>Not Licensed</v>
          </cell>
          <cell r="Q3191">
            <v>0</v>
          </cell>
          <cell r="R3191">
            <v>0</v>
          </cell>
        </row>
        <row r="3192">
          <cell r="B3192" t="str">
            <v>191032</v>
          </cell>
          <cell r="C3192" t="str">
            <v>Foresters</v>
          </cell>
          <cell r="D3192">
            <v>0</v>
          </cell>
          <cell r="E3192" t="str">
            <v>Bachelor's degree</v>
          </cell>
          <cell r="F3192" t="str">
            <v>BA+</v>
          </cell>
          <cell r="G3192">
            <v>0</v>
          </cell>
          <cell r="H3192">
            <v>0</v>
          </cell>
          <cell r="I3192">
            <v>0</v>
          </cell>
          <cell r="J3192">
            <v>0</v>
          </cell>
          <cell r="K3192">
            <v>0</v>
          </cell>
          <cell r="L3192">
            <v>0</v>
          </cell>
          <cell r="M3192">
            <v>0</v>
          </cell>
          <cell r="N3192">
            <v>0</v>
          </cell>
          <cell r="O3192">
            <v>1</v>
          </cell>
          <cell r="P3192" t="str">
            <v>Not Licensed</v>
          </cell>
          <cell r="Q3192">
            <v>0</v>
          </cell>
          <cell r="R3192">
            <v>0</v>
          </cell>
        </row>
        <row r="3193">
          <cell r="B3193" t="str">
            <v>191041</v>
          </cell>
          <cell r="C3193" t="str">
            <v>Epidemiologists</v>
          </cell>
          <cell r="D3193">
            <v>0</v>
          </cell>
          <cell r="E3193" t="str">
            <v>Master's degree</v>
          </cell>
          <cell r="F3193" t="str">
            <v>BA+</v>
          </cell>
          <cell r="G3193">
            <v>0</v>
          </cell>
          <cell r="H3193">
            <v>0</v>
          </cell>
          <cell r="I3193">
            <v>0</v>
          </cell>
          <cell r="J3193">
            <v>0</v>
          </cell>
          <cell r="K3193">
            <v>0</v>
          </cell>
          <cell r="L3193">
            <v>47</v>
          </cell>
          <cell r="M3193">
            <v>47</v>
          </cell>
          <cell r="N3193">
            <v>0</v>
          </cell>
          <cell r="O3193">
            <v>0</v>
          </cell>
          <cell r="P3193" t="str">
            <v>Not Licensed</v>
          </cell>
          <cell r="Q3193">
            <v>0</v>
          </cell>
          <cell r="R3193">
            <v>0</v>
          </cell>
        </row>
        <row r="3194">
          <cell r="B3194" t="str">
            <v>191042</v>
          </cell>
          <cell r="C3194" t="str">
            <v>Medical Scientists, Except Epidemiologists</v>
          </cell>
          <cell r="D3194">
            <v>0</v>
          </cell>
          <cell r="E3194" t="str">
            <v>Doctoral or professional degree</v>
          </cell>
          <cell r="F3194" t="str">
            <v>BA+</v>
          </cell>
          <cell r="G3194">
            <v>78233</v>
          </cell>
          <cell r="H3194">
            <v>0</v>
          </cell>
          <cell r="I3194">
            <v>0</v>
          </cell>
          <cell r="J3194">
            <v>0</v>
          </cell>
          <cell r="K3194">
            <v>0</v>
          </cell>
          <cell r="L3194">
            <v>1912</v>
          </cell>
          <cell r="M3194">
            <v>1912</v>
          </cell>
          <cell r="N3194">
            <v>0</v>
          </cell>
          <cell r="O3194">
            <v>36</v>
          </cell>
          <cell r="P3194" t="str">
            <v>Not Licensed</v>
          </cell>
          <cell r="Q3194">
            <v>0</v>
          </cell>
          <cell r="R3194">
            <v>0</v>
          </cell>
        </row>
        <row r="3195">
          <cell r="B3195" t="str">
            <v>192011</v>
          </cell>
          <cell r="C3195" t="str">
            <v>Astronomers</v>
          </cell>
          <cell r="D3195">
            <v>0</v>
          </cell>
          <cell r="E3195">
            <v>0</v>
          </cell>
          <cell r="F3195">
            <v>0</v>
          </cell>
          <cell r="G3195">
            <v>0</v>
          </cell>
          <cell r="H3195">
            <v>0</v>
          </cell>
          <cell r="I3195">
            <v>0</v>
          </cell>
          <cell r="J3195">
            <v>0</v>
          </cell>
          <cell r="K3195">
            <v>0</v>
          </cell>
          <cell r="L3195">
            <v>49</v>
          </cell>
          <cell r="M3195">
            <v>49</v>
          </cell>
          <cell r="N3195">
            <v>0</v>
          </cell>
          <cell r="O3195">
            <v>0</v>
          </cell>
          <cell r="P3195" t="str">
            <v>Not Licensed</v>
          </cell>
          <cell r="Q3195">
            <v>0</v>
          </cell>
          <cell r="R3195">
            <v>0</v>
          </cell>
        </row>
        <row r="3196">
          <cell r="B3196" t="str">
            <v>192012</v>
          </cell>
          <cell r="C3196" t="str">
            <v>Physicists</v>
          </cell>
          <cell r="D3196">
            <v>0</v>
          </cell>
          <cell r="E3196" t="str">
            <v>Doctoral or professional degree</v>
          </cell>
          <cell r="F3196" t="str">
            <v>BA+</v>
          </cell>
          <cell r="G3196">
            <v>134840</v>
          </cell>
          <cell r="H3196">
            <v>0</v>
          </cell>
          <cell r="I3196">
            <v>0</v>
          </cell>
          <cell r="J3196">
            <v>0</v>
          </cell>
          <cell r="K3196">
            <v>0</v>
          </cell>
          <cell r="L3196">
            <v>54</v>
          </cell>
          <cell r="M3196">
            <v>54</v>
          </cell>
          <cell r="N3196">
            <v>0</v>
          </cell>
          <cell r="O3196">
            <v>3</v>
          </cell>
          <cell r="P3196" t="str">
            <v>Not Licensed</v>
          </cell>
          <cell r="Q3196">
            <v>0</v>
          </cell>
          <cell r="R3196">
            <v>0</v>
          </cell>
        </row>
        <row r="3197">
          <cell r="B3197" t="str">
            <v>192021</v>
          </cell>
          <cell r="C3197" t="str">
            <v>Atmospheric and Space Scientists</v>
          </cell>
          <cell r="D3197">
            <v>0</v>
          </cell>
          <cell r="E3197" t="str">
            <v>Bachelor's degree</v>
          </cell>
          <cell r="F3197" t="str">
            <v>BA+</v>
          </cell>
          <cell r="G3197">
            <v>0</v>
          </cell>
          <cell r="H3197">
            <v>0</v>
          </cell>
          <cell r="I3197">
            <v>0</v>
          </cell>
          <cell r="J3197">
            <v>0</v>
          </cell>
          <cell r="K3197">
            <v>0</v>
          </cell>
          <cell r="L3197">
            <v>0</v>
          </cell>
          <cell r="M3197">
            <v>0</v>
          </cell>
          <cell r="N3197">
            <v>0</v>
          </cell>
          <cell r="O3197">
            <v>1</v>
          </cell>
          <cell r="P3197" t="str">
            <v>Not Licensed</v>
          </cell>
          <cell r="Q3197">
            <v>0</v>
          </cell>
          <cell r="R3197">
            <v>0</v>
          </cell>
        </row>
        <row r="3198">
          <cell r="B3198" t="str">
            <v>192031</v>
          </cell>
          <cell r="C3198" t="str">
            <v>Chemists</v>
          </cell>
          <cell r="D3198">
            <v>0</v>
          </cell>
          <cell r="E3198" t="str">
            <v>Bachelor's degree</v>
          </cell>
          <cell r="F3198" t="str">
            <v>BA+</v>
          </cell>
          <cell r="G3198">
            <v>0</v>
          </cell>
          <cell r="H3198">
            <v>0</v>
          </cell>
          <cell r="I3198">
            <v>521</v>
          </cell>
          <cell r="J3198">
            <v>45</v>
          </cell>
          <cell r="K3198">
            <v>55</v>
          </cell>
          <cell r="L3198">
            <v>1172</v>
          </cell>
          <cell r="M3198">
            <v>424</v>
          </cell>
          <cell r="N3198">
            <v>0</v>
          </cell>
          <cell r="O3198">
            <v>28</v>
          </cell>
          <cell r="P3198" t="str">
            <v>Not Licensed</v>
          </cell>
          <cell r="Q3198">
            <v>0</v>
          </cell>
          <cell r="R3198">
            <v>0</v>
          </cell>
        </row>
        <row r="3199">
          <cell r="B3199" t="str">
            <v>192032</v>
          </cell>
          <cell r="C3199" t="str">
            <v>Materials Scientists</v>
          </cell>
          <cell r="D3199">
            <v>0</v>
          </cell>
          <cell r="E3199" t="str">
            <v>Bachelor's degree</v>
          </cell>
          <cell r="F3199" t="str">
            <v>BA+</v>
          </cell>
          <cell r="G3199">
            <v>0</v>
          </cell>
          <cell r="H3199">
            <v>0</v>
          </cell>
          <cell r="I3199">
            <v>0</v>
          </cell>
          <cell r="J3199">
            <v>0</v>
          </cell>
          <cell r="K3199">
            <v>0</v>
          </cell>
          <cell r="L3199">
            <v>28</v>
          </cell>
          <cell r="M3199">
            <v>28</v>
          </cell>
          <cell r="N3199">
            <v>0</v>
          </cell>
          <cell r="O3199">
            <v>7</v>
          </cell>
          <cell r="P3199" t="str">
            <v>Not Licensed</v>
          </cell>
          <cell r="Q3199">
            <v>0</v>
          </cell>
          <cell r="R3199">
            <v>0</v>
          </cell>
        </row>
        <row r="3200">
          <cell r="B3200" t="str">
            <v>192041</v>
          </cell>
          <cell r="C3200" t="str">
            <v>Environmental Scientists and Specialists, Including Health</v>
          </cell>
          <cell r="D3200">
            <v>0</v>
          </cell>
          <cell r="E3200" t="str">
            <v>Bachelor's degree</v>
          </cell>
          <cell r="F3200" t="str">
            <v>BA+</v>
          </cell>
          <cell r="G3200">
            <v>79715</v>
          </cell>
          <cell r="H3200">
            <v>3</v>
          </cell>
          <cell r="I3200">
            <v>340</v>
          </cell>
          <cell r="J3200">
            <v>33</v>
          </cell>
          <cell r="K3200">
            <v>39</v>
          </cell>
          <cell r="L3200">
            <v>89</v>
          </cell>
          <cell r="M3200">
            <v>54</v>
          </cell>
          <cell r="N3200">
            <v>0</v>
          </cell>
          <cell r="O3200">
            <v>13</v>
          </cell>
          <cell r="P3200" t="str">
            <v>Not Licensed</v>
          </cell>
          <cell r="Q3200">
            <v>0</v>
          </cell>
          <cell r="R3200">
            <v>0</v>
          </cell>
        </row>
        <row r="3201">
          <cell r="B3201" t="str">
            <v>192042</v>
          </cell>
          <cell r="C3201" t="str">
            <v>Geoscientists, Except Hydrologists and Geographers</v>
          </cell>
          <cell r="D3201">
            <v>0</v>
          </cell>
          <cell r="E3201" t="str">
            <v>Bachelor's degree</v>
          </cell>
          <cell r="F3201" t="str">
            <v>BA+</v>
          </cell>
          <cell r="G3201">
            <v>80625</v>
          </cell>
          <cell r="H3201">
            <v>0</v>
          </cell>
          <cell r="I3201">
            <v>0</v>
          </cell>
          <cell r="J3201">
            <v>0</v>
          </cell>
          <cell r="K3201">
            <v>0</v>
          </cell>
          <cell r="L3201">
            <v>25</v>
          </cell>
          <cell r="M3201">
            <v>25</v>
          </cell>
          <cell r="N3201">
            <v>0</v>
          </cell>
          <cell r="O3201">
            <v>1</v>
          </cell>
          <cell r="P3201" t="str">
            <v>Not Licensed</v>
          </cell>
          <cell r="Q3201">
            <v>0</v>
          </cell>
          <cell r="R3201">
            <v>0</v>
          </cell>
        </row>
        <row r="3202">
          <cell r="B3202" t="str">
            <v>192043</v>
          </cell>
          <cell r="C3202" t="str">
            <v>Hydrologists</v>
          </cell>
          <cell r="D3202">
            <v>0</v>
          </cell>
          <cell r="E3202" t="str">
            <v>Bachelor's degree</v>
          </cell>
          <cell r="F3202" t="str">
            <v>BA+</v>
          </cell>
          <cell r="G3202">
            <v>0</v>
          </cell>
          <cell r="H3202">
            <v>0</v>
          </cell>
          <cell r="I3202">
            <v>0</v>
          </cell>
          <cell r="J3202">
            <v>0</v>
          </cell>
          <cell r="K3202">
            <v>0</v>
          </cell>
          <cell r="L3202">
            <v>0</v>
          </cell>
          <cell r="M3202">
            <v>0</v>
          </cell>
          <cell r="N3202">
            <v>0</v>
          </cell>
          <cell r="O3202">
            <v>0</v>
          </cell>
          <cell r="P3202" t="str">
            <v>Not Licensed</v>
          </cell>
          <cell r="Q3202">
            <v>0</v>
          </cell>
          <cell r="R3202">
            <v>0</v>
          </cell>
        </row>
        <row r="3203">
          <cell r="B3203" t="str">
            <v>193011</v>
          </cell>
          <cell r="C3203" t="str">
            <v>Economists</v>
          </cell>
          <cell r="D3203">
            <v>0</v>
          </cell>
          <cell r="E3203" t="str">
            <v>Master's degree</v>
          </cell>
          <cell r="F3203" t="str">
            <v>BA+</v>
          </cell>
          <cell r="G3203">
            <v>78083</v>
          </cell>
          <cell r="H3203">
            <v>0</v>
          </cell>
          <cell r="I3203">
            <v>0</v>
          </cell>
          <cell r="J3203">
            <v>0</v>
          </cell>
          <cell r="K3203">
            <v>0</v>
          </cell>
          <cell r="L3203">
            <v>71</v>
          </cell>
          <cell r="M3203">
            <v>71</v>
          </cell>
          <cell r="N3203">
            <v>0</v>
          </cell>
          <cell r="O3203">
            <v>3</v>
          </cell>
          <cell r="P3203" t="str">
            <v>Not Licensed</v>
          </cell>
          <cell r="Q3203">
            <v>0</v>
          </cell>
          <cell r="R3203">
            <v>0</v>
          </cell>
        </row>
        <row r="3204">
          <cell r="B3204" t="str">
            <v>193022</v>
          </cell>
          <cell r="C3204" t="str">
            <v>Survey Researchers</v>
          </cell>
          <cell r="D3204">
            <v>0</v>
          </cell>
          <cell r="E3204" t="str">
            <v>Master's degree</v>
          </cell>
          <cell r="F3204" t="str">
            <v>BA+</v>
          </cell>
          <cell r="G3204">
            <v>0</v>
          </cell>
          <cell r="H3204">
            <v>0</v>
          </cell>
          <cell r="I3204">
            <v>0</v>
          </cell>
          <cell r="J3204">
            <v>0</v>
          </cell>
          <cell r="K3204">
            <v>0</v>
          </cell>
          <cell r="L3204">
            <v>29</v>
          </cell>
          <cell r="M3204">
            <v>29</v>
          </cell>
          <cell r="N3204">
            <v>0</v>
          </cell>
          <cell r="O3204">
            <v>4</v>
          </cell>
          <cell r="P3204" t="str">
            <v>Not Licensed</v>
          </cell>
          <cell r="Q3204">
            <v>0</v>
          </cell>
          <cell r="R3204">
            <v>0</v>
          </cell>
        </row>
        <row r="3205">
          <cell r="B3205" t="str">
            <v>193031</v>
          </cell>
          <cell r="C3205" t="str">
            <v>Clinical, Counseling, and School Psychologists</v>
          </cell>
          <cell r="D3205">
            <v>0</v>
          </cell>
          <cell r="E3205" t="str">
            <v>Doctoral or professional degree</v>
          </cell>
          <cell r="F3205" t="str">
            <v>BA+</v>
          </cell>
          <cell r="G3205">
            <v>76863</v>
          </cell>
          <cell r="H3205">
            <v>4</v>
          </cell>
          <cell r="I3205">
            <v>755</v>
          </cell>
          <cell r="J3205">
            <v>56</v>
          </cell>
          <cell r="K3205">
            <v>59</v>
          </cell>
          <cell r="L3205">
            <v>427</v>
          </cell>
          <cell r="M3205">
            <v>181</v>
          </cell>
          <cell r="N3205">
            <v>0</v>
          </cell>
          <cell r="O3205">
            <v>15</v>
          </cell>
          <cell r="P3205" t="str">
            <v>Not Licensed</v>
          </cell>
          <cell r="Q3205">
            <v>0</v>
          </cell>
          <cell r="R3205">
            <v>0</v>
          </cell>
        </row>
        <row r="3206">
          <cell r="B3206" t="str">
            <v>193032</v>
          </cell>
          <cell r="C3206" t="str">
            <v>Industrial-Organizational Psychologists</v>
          </cell>
          <cell r="D3206">
            <v>0</v>
          </cell>
          <cell r="E3206" t="str">
            <v>Master's degree</v>
          </cell>
          <cell r="F3206" t="str">
            <v>BA+</v>
          </cell>
          <cell r="G3206">
            <v>0</v>
          </cell>
          <cell r="H3206">
            <v>0</v>
          </cell>
          <cell r="I3206">
            <v>0</v>
          </cell>
          <cell r="J3206">
            <v>0</v>
          </cell>
          <cell r="K3206">
            <v>0</v>
          </cell>
          <cell r="L3206">
            <v>35</v>
          </cell>
          <cell r="M3206">
            <v>35</v>
          </cell>
          <cell r="N3206">
            <v>0</v>
          </cell>
          <cell r="O3206">
            <v>1</v>
          </cell>
          <cell r="P3206" t="str">
            <v>Not Licensed</v>
          </cell>
          <cell r="Q3206">
            <v>0</v>
          </cell>
          <cell r="R3206">
            <v>0</v>
          </cell>
        </row>
        <row r="3207">
          <cell r="B3207" t="str">
            <v>193041</v>
          </cell>
          <cell r="C3207" t="str">
            <v>Sociologists</v>
          </cell>
          <cell r="D3207">
            <v>0</v>
          </cell>
          <cell r="E3207" t="str">
            <v>Master's degree</v>
          </cell>
          <cell r="F3207" t="str">
            <v>BA+</v>
          </cell>
          <cell r="G3207">
            <v>0</v>
          </cell>
          <cell r="H3207">
            <v>0</v>
          </cell>
          <cell r="I3207">
            <v>0</v>
          </cell>
          <cell r="J3207">
            <v>0</v>
          </cell>
          <cell r="K3207">
            <v>0</v>
          </cell>
          <cell r="L3207">
            <v>0</v>
          </cell>
          <cell r="M3207">
            <v>0</v>
          </cell>
          <cell r="N3207">
            <v>0</v>
          </cell>
          <cell r="O3207">
            <v>0</v>
          </cell>
          <cell r="P3207" t="str">
            <v>Not Licensed</v>
          </cell>
          <cell r="Q3207">
            <v>0</v>
          </cell>
          <cell r="R3207">
            <v>0</v>
          </cell>
        </row>
        <row r="3208">
          <cell r="B3208" t="str">
            <v>193051</v>
          </cell>
          <cell r="C3208" t="str">
            <v>Urban and Regional Planners</v>
          </cell>
          <cell r="D3208">
            <v>0</v>
          </cell>
          <cell r="E3208" t="str">
            <v>Master's degree</v>
          </cell>
          <cell r="F3208" t="str">
            <v>BA+</v>
          </cell>
          <cell r="G3208">
            <v>76135</v>
          </cell>
          <cell r="H3208">
            <v>0</v>
          </cell>
          <cell r="I3208">
            <v>0</v>
          </cell>
          <cell r="J3208">
            <v>0</v>
          </cell>
          <cell r="K3208">
            <v>0</v>
          </cell>
          <cell r="L3208">
            <v>34</v>
          </cell>
          <cell r="M3208">
            <v>34</v>
          </cell>
          <cell r="N3208">
            <v>0</v>
          </cell>
          <cell r="O3208">
            <v>3</v>
          </cell>
          <cell r="P3208" t="str">
            <v>Not Licensed</v>
          </cell>
          <cell r="Q3208">
            <v>0</v>
          </cell>
          <cell r="R3208">
            <v>0</v>
          </cell>
        </row>
        <row r="3209">
          <cell r="B3209" t="str">
            <v>193091</v>
          </cell>
          <cell r="C3209" t="str">
            <v>Anthropologists and Archeologists</v>
          </cell>
          <cell r="D3209">
            <v>0</v>
          </cell>
          <cell r="E3209" t="str">
            <v>Master's degree</v>
          </cell>
          <cell r="F3209" t="str">
            <v>BA+</v>
          </cell>
          <cell r="G3209">
            <v>0</v>
          </cell>
          <cell r="H3209">
            <v>0</v>
          </cell>
          <cell r="I3209">
            <v>0</v>
          </cell>
          <cell r="J3209">
            <v>0</v>
          </cell>
          <cell r="K3209">
            <v>0</v>
          </cell>
          <cell r="L3209">
            <v>20</v>
          </cell>
          <cell r="M3209">
            <v>20</v>
          </cell>
          <cell r="N3209">
            <v>0</v>
          </cell>
          <cell r="O3209">
            <v>0</v>
          </cell>
          <cell r="P3209" t="str">
            <v>Not Licensed</v>
          </cell>
          <cell r="Q3209">
            <v>0</v>
          </cell>
          <cell r="R3209">
            <v>0</v>
          </cell>
        </row>
        <row r="3210">
          <cell r="B3210" t="str">
            <v>193092</v>
          </cell>
          <cell r="C3210" t="str">
            <v>Geographers</v>
          </cell>
          <cell r="D3210">
            <v>0</v>
          </cell>
          <cell r="E3210">
            <v>0</v>
          </cell>
          <cell r="F3210">
            <v>0</v>
          </cell>
          <cell r="G3210">
            <v>0</v>
          </cell>
          <cell r="H3210">
            <v>0</v>
          </cell>
          <cell r="I3210">
            <v>0</v>
          </cell>
          <cell r="J3210">
            <v>0</v>
          </cell>
          <cell r="K3210">
            <v>0</v>
          </cell>
          <cell r="L3210">
            <v>0</v>
          </cell>
          <cell r="M3210">
            <v>0</v>
          </cell>
          <cell r="N3210">
            <v>0</v>
          </cell>
          <cell r="O3210">
            <v>0</v>
          </cell>
          <cell r="P3210" t="str">
            <v>Not Licensed</v>
          </cell>
          <cell r="Q3210">
            <v>0</v>
          </cell>
          <cell r="R3210">
            <v>0</v>
          </cell>
        </row>
        <row r="3211">
          <cell r="B3211" t="str">
            <v>193093</v>
          </cell>
          <cell r="C3211" t="str">
            <v>Historians</v>
          </cell>
          <cell r="D3211">
            <v>0</v>
          </cell>
          <cell r="E3211" t="str">
            <v>Master's degree</v>
          </cell>
          <cell r="F3211" t="str">
            <v>BA+</v>
          </cell>
          <cell r="G3211">
            <v>0</v>
          </cell>
          <cell r="H3211">
            <v>0</v>
          </cell>
          <cell r="I3211">
            <v>0</v>
          </cell>
          <cell r="J3211">
            <v>0</v>
          </cell>
          <cell r="K3211">
            <v>0</v>
          </cell>
          <cell r="L3211">
            <v>0</v>
          </cell>
          <cell r="M3211">
            <v>0</v>
          </cell>
          <cell r="N3211">
            <v>0</v>
          </cell>
          <cell r="O3211">
            <v>0</v>
          </cell>
          <cell r="P3211" t="str">
            <v>Not Licensed</v>
          </cell>
          <cell r="Q3211">
            <v>0</v>
          </cell>
          <cell r="R3211">
            <v>0</v>
          </cell>
        </row>
        <row r="3212">
          <cell r="B3212" t="str">
            <v>193094</v>
          </cell>
          <cell r="C3212" t="str">
            <v>Political Scientists</v>
          </cell>
          <cell r="D3212">
            <v>0</v>
          </cell>
          <cell r="E3212" t="str">
            <v>Master's degree</v>
          </cell>
          <cell r="F3212" t="str">
            <v>BA+</v>
          </cell>
          <cell r="G3212">
            <v>0</v>
          </cell>
          <cell r="H3212">
            <v>0</v>
          </cell>
          <cell r="I3212">
            <v>0</v>
          </cell>
          <cell r="J3212">
            <v>0</v>
          </cell>
          <cell r="K3212">
            <v>0</v>
          </cell>
          <cell r="L3212">
            <v>54</v>
          </cell>
          <cell r="M3212">
            <v>54</v>
          </cell>
          <cell r="N3212">
            <v>0</v>
          </cell>
          <cell r="O3212">
            <v>0</v>
          </cell>
          <cell r="P3212" t="str">
            <v>Not Licensed</v>
          </cell>
          <cell r="Q3212">
            <v>0</v>
          </cell>
          <cell r="R3212">
            <v>0</v>
          </cell>
        </row>
        <row r="3213">
          <cell r="B3213" t="str">
            <v>194011</v>
          </cell>
          <cell r="C3213" t="str">
            <v>Agricultural and Food Science Technicians</v>
          </cell>
          <cell r="D3213">
            <v>0</v>
          </cell>
          <cell r="E3213" t="str">
            <v>Associate's degree</v>
          </cell>
          <cell r="F3213" t="str">
            <v>Sub-BA</v>
          </cell>
          <cell r="G3213">
            <v>0</v>
          </cell>
          <cell r="H3213">
            <v>0</v>
          </cell>
          <cell r="I3213">
            <v>0</v>
          </cell>
          <cell r="J3213">
            <v>0</v>
          </cell>
          <cell r="K3213">
            <v>0</v>
          </cell>
          <cell r="L3213">
            <v>24</v>
          </cell>
          <cell r="M3213">
            <v>24</v>
          </cell>
          <cell r="N3213">
            <v>0</v>
          </cell>
          <cell r="O3213">
            <v>7</v>
          </cell>
          <cell r="P3213" t="str">
            <v>Not Licensed</v>
          </cell>
          <cell r="Q3213">
            <v>0</v>
          </cell>
          <cell r="R3213">
            <v>0</v>
          </cell>
        </row>
        <row r="3214">
          <cell r="B3214" t="str">
            <v>194021</v>
          </cell>
          <cell r="C3214" t="str">
            <v>Biological Technicians</v>
          </cell>
          <cell r="D3214">
            <v>0</v>
          </cell>
          <cell r="E3214" t="str">
            <v>Bachelor's degree</v>
          </cell>
          <cell r="F3214" t="str">
            <v>BA+</v>
          </cell>
          <cell r="G3214">
            <v>52730</v>
          </cell>
          <cell r="H3214">
            <v>3</v>
          </cell>
          <cell r="I3214">
            <v>475</v>
          </cell>
          <cell r="J3214">
            <v>45</v>
          </cell>
          <cell r="K3214">
            <v>51</v>
          </cell>
          <cell r="L3214">
            <v>892</v>
          </cell>
          <cell r="M3214">
            <v>329</v>
          </cell>
          <cell r="N3214">
            <v>0</v>
          </cell>
          <cell r="O3214">
            <v>42</v>
          </cell>
          <cell r="P3214" t="str">
            <v>Not Licensed</v>
          </cell>
          <cell r="Q3214">
            <v>0</v>
          </cell>
          <cell r="R3214">
            <v>0</v>
          </cell>
        </row>
        <row r="3215">
          <cell r="B3215" t="str">
            <v>194031</v>
          </cell>
          <cell r="C3215" t="str">
            <v>Chemical Technicians</v>
          </cell>
          <cell r="D3215">
            <v>0</v>
          </cell>
          <cell r="E3215" t="str">
            <v>Associate's degree</v>
          </cell>
          <cell r="F3215" t="str">
            <v>Sub-BA</v>
          </cell>
          <cell r="G3215">
            <v>52991</v>
          </cell>
          <cell r="H3215">
            <v>3</v>
          </cell>
          <cell r="I3215">
            <v>158</v>
          </cell>
          <cell r="J3215">
            <v>13</v>
          </cell>
          <cell r="K3215">
            <v>20</v>
          </cell>
          <cell r="L3215">
            <v>443</v>
          </cell>
          <cell r="M3215">
            <v>159</v>
          </cell>
          <cell r="N3215">
            <v>0</v>
          </cell>
          <cell r="O3215">
            <v>32</v>
          </cell>
          <cell r="P3215" t="str">
            <v>Not Licensed</v>
          </cell>
          <cell r="Q3215">
            <v>0</v>
          </cell>
          <cell r="R3215">
            <v>0</v>
          </cell>
        </row>
        <row r="3216">
          <cell r="B3216" t="str">
            <v>194041</v>
          </cell>
          <cell r="C3216" t="str">
            <v>Geological and Petroleum Technicians</v>
          </cell>
          <cell r="D3216">
            <v>0</v>
          </cell>
          <cell r="E3216" t="str">
            <v>Associate's degree</v>
          </cell>
          <cell r="F3216" t="str">
            <v>Sub-BA</v>
          </cell>
          <cell r="G3216">
            <v>0</v>
          </cell>
          <cell r="H3216">
            <v>0</v>
          </cell>
          <cell r="I3216">
            <v>0</v>
          </cell>
          <cell r="J3216">
            <v>0</v>
          </cell>
          <cell r="K3216">
            <v>0</v>
          </cell>
          <cell r="L3216">
            <v>39</v>
          </cell>
          <cell r="M3216">
            <v>39</v>
          </cell>
          <cell r="N3216">
            <v>0</v>
          </cell>
          <cell r="O3216">
            <v>2</v>
          </cell>
          <cell r="P3216" t="str">
            <v>Not Licensed</v>
          </cell>
          <cell r="Q3216">
            <v>0</v>
          </cell>
          <cell r="R3216">
            <v>0</v>
          </cell>
        </row>
        <row r="3217">
          <cell r="B3217" t="str">
            <v>194051</v>
          </cell>
          <cell r="C3217" t="str">
            <v>Nuclear Technicians</v>
          </cell>
          <cell r="D3217">
            <v>0</v>
          </cell>
          <cell r="E3217">
            <v>0</v>
          </cell>
          <cell r="F3217">
            <v>0</v>
          </cell>
          <cell r="G3217">
            <v>0</v>
          </cell>
          <cell r="H3217">
            <v>0</v>
          </cell>
          <cell r="I3217">
            <v>0</v>
          </cell>
          <cell r="J3217">
            <v>0</v>
          </cell>
          <cell r="K3217">
            <v>0</v>
          </cell>
          <cell r="L3217">
            <v>0</v>
          </cell>
          <cell r="M3217">
            <v>0</v>
          </cell>
          <cell r="N3217">
            <v>0</v>
          </cell>
          <cell r="O3217">
            <v>2</v>
          </cell>
          <cell r="P3217" t="str">
            <v>Not Licensed</v>
          </cell>
          <cell r="Q3217">
            <v>0</v>
          </cell>
          <cell r="R3217">
            <v>0</v>
          </cell>
        </row>
        <row r="3218">
          <cell r="B3218" t="str">
            <v>194061</v>
          </cell>
          <cell r="C3218" t="str">
            <v>Social Science Research Assistants</v>
          </cell>
          <cell r="D3218">
            <v>0</v>
          </cell>
          <cell r="E3218" t="str">
            <v>Bachelor's degree</v>
          </cell>
          <cell r="F3218" t="str">
            <v>BA+</v>
          </cell>
          <cell r="G3218">
            <v>0</v>
          </cell>
          <cell r="H3218">
            <v>0</v>
          </cell>
          <cell r="I3218">
            <v>0</v>
          </cell>
          <cell r="J3218">
            <v>0</v>
          </cell>
          <cell r="K3218">
            <v>0</v>
          </cell>
          <cell r="L3218">
            <v>174</v>
          </cell>
          <cell r="M3218">
            <v>174</v>
          </cell>
          <cell r="N3218">
            <v>0</v>
          </cell>
          <cell r="O3218">
            <v>6</v>
          </cell>
          <cell r="P3218" t="str">
            <v>Not Licensed</v>
          </cell>
          <cell r="Q3218">
            <v>0</v>
          </cell>
          <cell r="R3218">
            <v>0</v>
          </cell>
        </row>
        <row r="3219">
          <cell r="B3219" t="str">
            <v>194091</v>
          </cell>
          <cell r="C3219" t="str">
            <v>Environmental Science and Protection Technicians, Including Health</v>
          </cell>
          <cell r="D3219">
            <v>0</v>
          </cell>
          <cell r="E3219" t="str">
            <v>Associate's degree</v>
          </cell>
          <cell r="F3219" t="str">
            <v>Sub-BA</v>
          </cell>
          <cell r="G3219">
            <v>52804</v>
          </cell>
          <cell r="H3219">
            <v>0</v>
          </cell>
          <cell r="I3219">
            <v>0</v>
          </cell>
          <cell r="J3219">
            <v>0</v>
          </cell>
          <cell r="K3219">
            <v>0</v>
          </cell>
          <cell r="L3219">
            <v>81</v>
          </cell>
          <cell r="M3219">
            <v>81</v>
          </cell>
          <cell r="N3219">
            <v>0</v>
          </cell>
          <cell r="O3219">
            <v>10</v>
          </cell>
          <cell r="P3219" t="str">
            <v>Licensed</v>
          </cell>
          <cell r="Q3219">
            <v>44</v>
          </cell>
          <cell r="R3219">
            <v>316</v>
          </cell>
        </row>
        <row r="3220">
          <cell r="B3220" t="str">
            <v>194092</v>
          </cell>
          <cell r="C3220" t="str">
            <v>Forensic Science Technicians</v>
          </cell>
          <cell r="D3220">
            <v>0</v>
          </cell>
          <cell r="E3220" t="str">
            <v>Bachelor's degree</v>
          </cell>
          <cell r="F3220" t="str">
            <v>BA+</v>
          </cell>
          <cell r="G3220">
            <v>75852</v>
          </cell>
          <cell r="H3220">
            <v>0</v>
          </cell>
          <cell r="I3220">
            <v>0</v>
          </cell>
          <cell r="J3220">
            <v>0</v>
          </cell>
          <cell r="K3220">
            <v>0</v>
          </cell>
          <cell r="L3220">
            <v>0</v>
          </cell>
          <cell r="M3220">
            <v>0</v>
          </cell>
          <cell r="N3220">
            <v>0</v>
          </cell>
          <cell r="O3220">
            <v>1</v>
          </cell>
          <cell r="P3220" t="str">
            <v>Not Licensed</v>
          </cell>
          <cell r="Q3220">
            <v>0</v>
          </cell>
          <cell r="R3220">
            <v>0</v>
          </cell>
        </row>
        <row r="3221">
          <cell r="B3221" t="str">
            <v>194093</v>
          </cell>
          <cell r="C3221" t="str">
            <v>Forest and Conservation Technicians</v>
          </cell>
          <cell r="D3221">
            <v>0</v>
          </cell>
          <cell r="E3221" t="str">
            <v>Associate's degree</v>
          </cell>
          <cell r="F3221" t="str">
            <v>Sub-BA</v>
          </cell>
          <cell r="G3221">
            <v>56715</v>
          </cell>
          <cell r="H3221">
            <v>0</v>
          </cell>
          <cell r="I3221">
            <v>0</v>
          </cell>
          <cell r="J3221">
            <v>0</v>
          </cell>
          <cell r="K3221">
            <v>0</v>
          </cell>
          <cell r="L3221">
            <v>0</v>
          </cell>
          <cell r="M3221">
            <v>0</v>
          </cell>
          <cell r="N3221">
            <v>0</v>
          </cell>
          <cell r="O3221">
            <v>7</v>
          </cell>
          <cell r="P3221" t="str">
            <v>Not Licensed</v>
          </cell>
          <cell r="Q3221">
            <v>0</v>
          </cell>
          <cell r="R3221">
            <v>0</v>
          </cell>
        </row>
        <row r="3222">
          <cell r="B3222" t="str">
            <v>211011</v>
          </cell>
          <cell r="C3222" t="str">
            <v>Substance Abuse and Behavioral Disorder Counselors</v>
          </cell>
          <cell r="D3222">
            <v>0</v>
          </cell>
          <cell r="E3222" t="str">
            <v>Bachelor's degree</v>
          </cell>
          <cell r="F3222" t="str">
            <v>BA+</v>
          </cell>
          <cell r="G3222">
            <v>48785</v>
          </cell>
          <cell r="H3222">
            <v>3</v>
          </cell>
          <cell r="I3222">
            <v>528</v>
          </cell>
          <cell r="J3222">
            <v>61</v>
          </cell>
          <cell r="K3222">
            <v>64</v>
          </cell>
          <cell r="L3222">
            <v>158</v>
          </cell>
          <cell r="M3222">
            <v>94</v>
          </cell>
          <cell r="N3222">
            <v>0</v>
          </cell>
          <cell r="O3222">
            <v>16</v>
          </cell>
          <cell r="P3222" t="str">
            <v>Licensed</v>
          </cell>
          <cell r="Q3222">
            <v>289</v>
          </cell>
          <cell r="R3222" t="str">
            <v xml:space="preserve"> 2,083</v>
          </cell>
        </row>
        <row r="3223">
          <cell r="B3223" t="str">
            <v>211012</v>
          </cell>
          <cell r="C3223" t="str">
            <v>Educational, Guidance, School, and Vocational Counselors</v>
          </cell>
          <cell r="D3223">
            <v>0</v>
          </cell>
          <cell r="E3223" t="str">
            <v>Master's degree</v>
          </cell>
          <cell r="F3223" t="str">
            <v>BA+</v>
          </cell>
          <cell r="G3223">
            <v>74743</v>
          </cell>
          <cell r="H3223">
            <v>5</v>
          </cell>
          <cell r="I3223">
            <v>1188</v>
          </cell>
          <cell r="J3223">
            <v>133</v>
          </cell>
          <cell r="K3223">
            <v>139</v>
          </cell>
          <cell r="L3223">
            <v>1172</v>
          </cell>
          <cell r="M3223">
            <v>481</v>
          </cell>
          <cell r="N3223">
            <v>0</v>
          </cell>
          <cell r="O3223">
            <v>24</v>
          </cell>
          <cell r="P3223" t="str">
            <v>Licensed</v>
          </cell>
          <cell r="Q3223">
            <v>37</v>
          </cell>
          <cell r="R3223">
            <v>319</v>
          </cell>
        </row>
        <row r="3224">
          <cell r="B3224" t="str">
            <v>211013</v>
          </cell>
          <cell r="C3224" t="str">
            <v>Marriage and Family Therapists</v>
          </cell>
          <cell r="D3224">
            <v>0</v>
          </cell>
          <cell r="E3224" t="str">
            <v>Master's degree</v>
          </cell>
          <cell r="F3224" t="str">
            <v>BA+</v>
          </cell>
          <cell r="G3224">
            <v>38409</v>
          </cell>
          <cell r="H3224">
            <v>0</v>
          </cell>
          <cell r="I3224">
            <v>0</v>
          </cell>
          <cell r="J3224">
            <v>0</v>
          </cell>
          <cell r="K3224">
            <v>0</v>
          </cell>
          <cell r="L3224">
            <v>370</v>
          </cell>
          <cell r="M3224">
            <v>370</v>
          </cell>
          <cell r="N3224">
            <v>0</v>
          </cell>
          <cell r="O3224">
            <v>5</v>
          </cell>
          <cell r="P3224" t="str">
            <v>Licensed</v>
          </cell>
          <cell r="Q3224">
            <v>93</v>
          </cell>
          <cell r="R3224">
            <v>618</v>
          </cell>
        </row>
        <row r="3225">
          <cell r="B3225" t="str">
            <v>211014</v>
          </cell>
          <cell r="C3225" t="str">
            <v>Mental Health Counselors</v>
          </cell>
          <cell r="D3225">
            <v>0</v>
          </cell>
          <cell r="E3225" t="str">
            <v>Master's degree</v>
          </cell>
          <cell r="F3225" t="str">
            <v>BA+</v>
          </cell>
          <cell r="G3225">
            <v>44204</v>
          </cell>
          <cell r="H3225">
            <v>4</v>
          </cell>
          <cell r="I3225">
            <v>795</v>
          </cell>
          <cell r="J3225">
            <v>101</v>
          </cell>
          <cell r="K3225">
            <v>94</v>
          </cell>
          <cell r="L3225">
            <v>1093</v>
          </cell>
          <cell r="M3225">
            <v>429</v>
          </cell>
          <cell r="N3225">
            <v>0</v>
          </cell>
          <cell r="O3225">
            <v>36</v>
          </cell>
          <cell r="P3225" t="str">
            <v>Licensed</v>
          </cell>
          <cell r="Q3225">
            <v>966</v>
          </cell>
          <cell r="R3225" t="str">
            <v xml:space="preserve"> 6,449</v>
          </cell>
        </row>
        <row r="3226">
          <cell r="B3226" t="str">
            <v>211015</v>
          </cell>
          <cell r="C3226" t="str">
            <v>Rehabilitation Counselors</v>
          </cell>
          <cell r="D3226">
            <v>0</v>
          </cell>
          <cell r="E3226" t="str">
            <v>Master's degree</v>
          </cell>
          <cell r="F3226" t="str">
            <v>BA+</v>
          </cell>
          <cell r="G3226">
            <v>36508</v>
          </cell>
          <cell r="H3226">
            <v>3</v>
          </cell>
          <cell r="I3226">
            <v>647</v>
          </cell>
          <cell r="J3226">
            <v>80</v>
          </cell>
          <cell r="K3226">
            <v>74</v>
          </cell>
          <cell r="L3226">
            <v>34</v>
          </cell>
          <cell r="M3226">
            <v>63</v>
          </cell>
          <cell r="N3226">
            <v>0</v>
          </cell>
          <cell r="O3226">
            <v>7</v>
          </cell>
          <cell r="P3226" t="str">
            <v>Licensed</v>
          </cell>
          <cell r="Q3226">
            <v>33</v>
          </cell>
          <cell r="R3226">
            <v>212</v>
          </cell>
        </row>
        <row r="3227">
          <cell r="B3227" t="str">
            <v>211021</v>
          </cell>
          <cell r="C3227" t="str">
            <v>Child, Family, and School Social Workers</v>
          </cell>
          <cell r="D3227">
            <v>0</v>
          </cell>
          <cell r="E3227" t="str">
            <v>Bachelor's degree</v>
          </cell>
          <cell r="F3227" t="str">
            <v>BA+</v>
          </cell>
          <cell r="G3227">
            <v>48252</v>
          </cell>
          <cell r="H3227">
            <v>4</v>
          </cell>
          <cell r="I3227">
            <v>1156</v>
          </cell>
          <cell r="J3227">
            <v>121</v>
          </cell>
          <cell r="K3227">
            <v>139</v>
          </cell>
          <cell r="L3227">
            <v>277</v>
          </cell>
          <cell r="M3227">
            <v>179</v>
          </cell>
          <cell r="N3227">
            <v>0</v>
          </cell>
          <cell r="O3227">
            <v>46</v>
          </cell>
          <cell r="P3227" t="str">
            <v>Licensed</v>
          </cell>
          <cell r="Q3227">
            <v>894</v>
          </cell>
          <cell r="R3227" t="str">
            <v xml:space="preserve"> 5,458</v>
          </cell>
        </row>
        <row r="3228">
          <cell r="B3228" t="str">
            <v>211022</v>
          </cell>
          <cell r="C3228" t="str">
            <v>Healthcare Social Workers</v>
          </cell>
          <cell r="D3228">
            <v>0</v>
          </cell>
          <cell r="E3228" t="str">
            <v>Master's degree</v>
          </cell>
          <cell r="F3228" t="str">
            <v>BA+</v>
          </cell>
          <cell r="G3228">
            <v>61812</v>
          </cell>
          <cell r="H3228">
            <v>4</v>
          </cell>
          <cell r="I3228">
            <v>1843</v>
          </cell>
          <cell r="J3228">
            <v>187</v>
          </cell>
          <cell r="K3228">
            <v>213</v>
          </cell>
          <cell r="L3228">
            <v>389</v>
          </cell>
          <cell r="M3228">
            <v>263</v>
          </cell>
          <cell r="N3228">
            <v>0</v>
          </cell>
          <cell r="O3228">
            <v>18</v>
          </cell>
          <cell r="P3228" t="str">
            <v>Licensed</v>
          </cell>
          <cell r="Q3228">
            <v>663</v>
          </cell>
          <cell r="R3228" t="str">
            <v xml:space="preserve"> 5,211</v>
          </cell>
        </row>
        <row r="3229">
          <cell r="B3229" t="str">
            <v>211023</v>
          </cell>
          <cell r="C3229" t="str">
            <v>Mental Health and Substance Abuse Social Workers</v>
          </cell>
          <cell r="D3229">
            <v>0</v>
          </cell>
          <cell r="E3229" t="str">
            <v>Bachelor's degree</v>
          </cell>
          <cell r="F3229" t="str">
            <v>BA+</v>
          </cell>
          <cell r="G3229">
            <v>42086</v>
          </cell>
          <cell r="H3229">
            <v>3</v>
          </cell>
          <cell r="I3229">
            <v>1094</v>
          </cell>
          <cell r="J3229">
            <v>126</v>
          </cell>
          <cell r="K3229">
            <v>127</v>
          </cell>
          <cell r="L3229">
            <v>250</v>
          </cell>
          <cell r="M3229">
            <v>168</v>
          </cell>
          <cell r="N3229">
            <v>0</v>
          </cell>
          <cell r="O3229">
            <v>47</v>
          </cell>
          <cell r="P3229" t="str">
            <v>Licensed</v>
          </cell>
          <cell r="Q3229" t="str">
            <v xml:space="preserve"> 1,655</v>
          </cell>
          <cell r="R3229" t="str">
            <v xml:space="preserve"> 12,706</v>
          </cell>
        </row>
        <row r="3230">
          <cell r="B3230" t="str">
            <v>211091</v>
          </cell>
          <cell r="C3230" t="str">
            <v>Health Educators</v>
          </cell>
          <cell r="D3230">
            <v>0</v>
          </cell>
          <cell r="E3230" t="str">
            <v>Bachelor's degree</v>
          </cell>
          <cell r="F3230" t="str">
            <v>BA+</v>
          </cell>
          <cell r="G3230">
            <v>0</v>
          </cell>
          <cell r="H3230">
            <v>0</v>
          </cell>
          <cell r="I3230">
            <v>0</v>
          </cell>
          <cell r="J3230">
            <v>0</v>
          </cell>
          <cell r="K3230">
            <v>0</v>
          </cell>
          <cell r="L3230">
            <v>304</v>
          </cell>
          <cell r="M3230">
            <v>304</v>
          </cell>
          <cell r="N3230">
            <v>0</v>
          </cell>
          <cell r="O3230">
            <v>2</v>
          </cell>
          <cell r="P3230" t="str">
            <v>Not Licensed</v>
          </cell>
          <cell r="Q3230">
            <v>0</v>
          </cell>
          <cell r="R3230">
            <v>0</v>
          </cell>
        </row>
        <row r="3231">
          <cell r="B3231" t="str">
            <v>211092</v>
          </cell>
          <cell r="C3231" t="str">
            <v>Probation Officers and Correctional Treatment Specialists</v>
          </cell>
          <cell r="D3231">
            <v>0</v>
          </cell>
          <cell r="E3231" t="str">
            <v>Bachelor's degree</v>
          </cell>
          <cell r="F3231" t="str">
            <v>BA+</v>
          </cell>
          <cell r="G3231">
            <v>0</v>
          </cell>
          <cell r="H3231">
            <v>0</v>
          </cell>
          <cell r="I3231">
            <v>0</v>
          </cell>
          <cell r="J3231">
            <v>0</v>
          </cell>
          <cell r="K3231">
            <v>0</v>
          </cell>
          <cell r="L3231">
            <v>21</v>
          </cell>
          <cell r="M3231">
            <v>21</v>
          </cell>
          <cell r="N3231">
            <v>0</v>
          </cell>
          <cell r="O3231">
            <v>1</v>
          </cell>
          <cell r="P3231" t="str">
            <v>Not Licensed</v>
          </cell>
          <cell r="Q3231">
            <v>0</v>
          </cell>
          <cell r="R3231">
            <v>0</v>
          </cell>
        </row>
        <row r="3232">
          <cell r="B3232" t="str">
            <v>211093</v>
          </cell>
          <cell r="C3232" t="str">
            <v>Social and Human Service Assistants</v>
          </cell>
          <cell r="D3232">
            <v>0</v>
          </cell>
          <cell r="E3232" t="str">
            <v>High school diploma or equivalent</v>
          </cell>
          <cell r="F3232" t="str">
            <v>HS and Below</v>
          </cell>
          <cell r="G3232">
            <v>31307</v>
          </cell>
          <cell r="H3232">
            <v>2</v>
          </cell>
          <cell r="I3232">
            <v>1863</v>
          </cell>
          <cell r="J3232">
            <v>228</v>
          </cell>
          <cell r="K3232">
            <v>251</v>
          </cell>
          <cell r="L3232">
            <v>476</v>
          </cell>
          <cell r="M3232">
            <v>318</v>
          </cell>
          <cell r="N3232">
            <v>0</v>
          </cell>
          <cell r="O3232">
            <v>101</v>
          </cell>
          <cell r="P3232" t="str">
            <v>Not Licensed</v>
          </cell>
          <cell r="Q3232">
            <v>0</v>
          </cell>
          <cell r="R3232">
            <v>0</v>
          </cell>
        </row>
        <row r="3233">
          <cell r="B3233" t="str">
            <v>211094</v>
          </cell>
          <cell r="C3233" t="str">
            <v>Community Health Workers</v>
          </cell>
          <cell r="D3233">
            <v>0</v>
          </cell>
          <cell r="E3233" t="str">
            <v>High school diploma or equivalent</v>
          </cell>
          <cell r="F3233" t="str">
            <v>HS and Below</v>
          </cell>
          <cell r="G3233">
            <v>0</v>
          </cell>
          <cell r="H3233">
            <v>0</v>
          </cell>
          <cell r="I3233">
            <v>306</v>
          </cell>
          <cell r="J3233">
            <v>38</v>
          </cell>
          <cell r="K3233">
            <v>42</v>
          </cell>
          <cell r="L3233">
            <v>0</v>
          </cell>
          <cell r="M3233">
            <v>40</v>
          </cell>
          <cell r="N3233">
            <v>0</v>
          </cell>
          <cell r="O3233">
            <v>3</v>
          </cell>
          <cell r="P3233" t="str">
            <v>Not Licensed</v>
          </cell>
          <cell r="Q3233">
            <v>0</v>
          </cell>
          <cell r="R3233">
            <v>0</v>
          </cell>
        </row>
        <row r="3234">
          <cell r="B3234" t="str">
            <v>212011</v>
          </cell>
          <cell r="C3234" t="str">
            <v>Clergy</v>
          </cell>
          <cell r="D3234">
            <v>0</v>
          </cell>
          <cell r="E3234" t="str">
            <v>Bachelor's degree</v>
          </cell>
          <cell r="F3234" t="str">
            <v>BA+</v>
          </cell>
          <cell r="G3234">
            <v>0</v>
          </cell>
          <cell r="H3234">
            <v>0</v>
          </cell>
          <cell r="I3234">
            <v>0</v>
          </cell>
          <cell r="J3234">
            <v>0</v>
          </cell>
          <cell r="K3234">
            <v>0</v>
          </cell>
          <cell r="L3234">
            <v>81</v>
          </cell>
          <cell r="M3234">
            <v>81</v>
          </cell>
          <cell r="N3234">
            <v>0</v>
          </cell>
          <cell r="O3234">
            <v>2</v>
          </cell>
          <cell r="P3234" t="str">
            <v>Not Licensed</v>
          </cell>
          <cell r="Q3234">
            <v>0</v>
          </cell>
          <cell r="R3234">
            <v>0</v>
          </cell>
        </row>
        <row r="3235">
          <cell r="B3235" t="str">
            <v>212021</v>
          </cell>
          <cell r="C3235" t="str">
            <v>Directors, Religious Activities and Education</v>
          </cell>
          <cell r="D3235">
            <v>0</v>
          </cell>
          <cell r="E3235" t="str">
            <v>Bachelor's degree</v>
          </cell>
          <cell r="F3235" t="str">
            <v>BA+</v>
          </cell>
          <cell r="G3235">
            <v>0</v>
          </cell>
          <cell r="H3235">
            <v>0</v>
          </cell>
          <cell r="I3235">
            <v>0</v>
          </cell>
          <cell r="J3235">
            <v>0</v>
          </cell>
          <cell r="K3235">
            <v>0</v>
          </cell>
          <cell r="L3235">
            <v>51</v>
          </cell>
          <cell r="M3235">
            <v>51</v>
          </cell>
          <cell r="N3235">
            <v>0</v>
          </cell>
          <cell r="O3235">
            <v>1</v>
          </cell>
          <cell r="P3235" t="str">
            <v>Not Licensed</v>
          </cell>
          <cell r="Q3235">
            <v>0</v>
          </cell>
          <cell r="R3235">
            <v>0</v>
          </cell>
        </row>
        <row r="3236">
          <cell r="B3236" t="str">
            <v>231011</v>
          </cell>
          <cell r="C3236" t="str">
            <v>Lawyers</v>
          </cell>
          <cell r="D3236">
            <v>0</v>
          </cell>
          <cell r="E3236" t="str">
            <v>Doctoral or professional degree</v>
          </cell>
          <cell r="F3236" t="str">
            <v>BA+</v>
          </cell>
          <cell r="G3236">
            <v>112049</v>
          </cell>
          <cell r="H3236">
            <v>5</v>
          </cell>
          <cell r="I3236">
            <v>1042</v>
          </cell>
          <cell r="J3236">
            <v>42</v>
          </cell>
          <cell r="K3236">
            <v>62</v>
          </cell>
          <cell r="L3236">
            <v>883</v>
          </cell>
          <cell r="M3236">
            <v>329</v>
          </cell>
          <cell r="N3236">
            <v>0</v>
          </cell>
          <cell r="O3236">
            <v>73</v>
          </cell>
          <cell r="P3236" t="str">
            <v>Not Licensed</v>
          </cell>
          <cell r="Q3236">
            <v>0</v>
          </cell>
          <cell r="R3236">
            <v>0</v>
          </cell>
        </row>
        <row r="3237">
          <cell r="B3237" t="str">
            <v>231012</v>
          </cell>
          <cell r="C3237" t="str">
            <v>Judicial Law Clerks</v>
          </cell>
          <cell r="D3237">
            <v>0</v>
          </cell>
          <cell r="E3237">
            <v>0</v>
          </cell>
          <cell r="F3237">
            <v>0</v>
          </cell>
          <cell r="G3237">
            <v>0</v>
          </cell>
          <cell r="H3237">
            <v>0</v>
          </cell>
          <cell r="I3237">
            <v>0</v>
          </cell>
          <cell r="J3237">
            <v>0</v>
          </cell>
          <cell r="K3237">
            <v>0</v>
          </cell>
          <cell r="L3237">
            <v>21</v>
          </cell>
          <cell r="M3237">
            <v>21</v>
          </cell>
          <cell r="N3237">
            <v>0</v>
          </cell>
          <cell r="O3237">
            <v>0</v>
          </cell>
          <cell r="P3237" t="str">
            <v>Not Licensed</v>
          </cell>
          <cell r="Q3237">
            <v>0</v>
          </cell>
          <cell r="R3237">
            <v>0</v>
          </cell>
        </row>
        <row r="3238">
          <cell r="B3238" t="str">
            <v>231021</v>
          </cell>
          <cell r="C3238" t="str">
            <v>Administrative Law Judges, Adjudicators, and Hearing Officers</v>
          </cell>
          <cell r="D3238">
            <v>0</v>
          </cell>
          <cell r="E3238" t="str">
            <v>Doctoral or professional degree</v>
          </cell>
          <cell r="F3238" t="str">
            <v>BA+</v>
          </cell>
          <cell r="G3238">
            <v>0</v>
          </cell>
          <cell r="H3238">
            <v>0</v>
          </cell>
          <cell r="I3238">
            <v>0</v>
          </cell>
          <cell r="J3238">
            <v>0</v>
          </cell>
          <cell r="K3238">
            <v>0</v>
          </cell>
          <cell r="L3238">
            <v>0</v>
          </cell>
          <cell r="M3238">
            <v>0</v>
          </cell>
          <cell r="N3238">
            <v>0</v>
          </cell>
          <cell r="O3238">
            <v>1</v>
          </cell>
          <cell r="P3238" t="str">
            <v>Not Licensed</v>
          </cell>
          <cell r="Q3238">
            <v>0</v>
          </cell>
          <cell r="R3238">
            <v>0</v>
          </cell>
        </row>
        <row r="3239">
          <cell r="B3239" t="str">
            <v>231022</v>
          </cell>
          <cell r="C3239" t="str">
            <v>Arbitrators, Mediators, and Conciliators</v>
          </cell>
          <cell r="D3239">
            <v>0</v>
          </cell>
          <cell r="E3239" t="str">
            <v>Bachelor's degree</v>
          </cell>
          <cell r="F3239" t="str">
            <v>BA+</v>
          </cell>
          <cell r="G3239">
            <v>0</v>
          </cell>
          <cell r="H3239">
            <v>0</v>
          </cell>
          <cell r="I3239">
            <v>0</v>
          </cell>
          <cell r="J3239">
            <v>0</v>
          </cell>
          <cell r="K3239">
            <v>0</v>
          </cell>
          <cell r="L3239">
            <v>0</v>
          </cell>
          <cell r="M3239">
            <v>0</v>
          </cell>
          <cell r="N3239">
            <v>0</v>
          </cell>
          <cell r="O3239">
            <v>1</v>
          </cell>
          <cell r="P3239" t="str">
            <v>Not Licensed</v>
          </cell>
          <cell r="Q3239">
            <v>0</v>
          </cell>
          <cell r="R3239">
            <v>0</v>
          </cell>
        </row>
        <row r="3240">
          <cell r="B3240" t="str">
            <v>231023</v>
          </cell>
          <cell r="C3240" t="str">
            <v>Judges, Magistrate Judges, and Magistrates</v>
          </cell>
          <cell r="D3240">
            <v>0</v>
          </cell>
          <cell r="E3240">
            <v>0</v>
          </cell>
          <cell r="F3240">
            <v>0</v>
          </cell>
          <cell r="G3240">
            <v>0</v>
          </cell>
          <cell r="H3240">
            <v>0</v>
          </cell>
          <cell r="I3240">
            <v>0</v>
          </cell>
          <cell r="J3240">
            <v>0</v>
          </cell>
          <cell r="K3240">
            <v>0</v>
          </cell>
          <cell r="L3240">
            <v>0</v>
          </cell>
          <cell r="M3240">
            <v>0</v>
          </cell>
          <cell r="N3240">
            <v>0</v>
          </cell>
          <cell r="O3240">
            <v>0</v>
          </cell>
          <cell r="P3240" t="str">
            <v>Not Licensed</v>
          </cell>
          <cell r="Q3240">
            <v>0</v>
          </cell>
          <cell r="R3240">
            <v>0</v>
          </cell>
        </row>
        <row r="3241">
          <cell r="B3241" t="str">
            <v>232011</v>
          </cell>
          <cell r="C3241" t="str">
            <v>Paralegals and Legal Assistants</v>
          </cell>
          <cell r="D3241">
            <v>0</v>
          </cell>
          <cell r="E3241" t="str">
            <v>Associate's degree</v>
          </cell>
          <cell r="F3241" t="str">
            <v>Sub-BA</v>
          </cell>
          <cell r="G3241">
            <v>54830</v>
          </cell>
          <cell r="H3241">
            <v>4</v>
          </cell>
          <cell r="I3241">
            <v>931</v>
          </cell>
          <cell r="J3241">
            <v>96</v>
          </cell>
          <cell r="K3241">
            <v>110</v>
          </cell>
          <cell r="L3241">
            <v>593</v>
          </cell>
          <cell r="M3241">
            <v>266</v>
          </cell>
          <cell r="N3241">
            <v>0</v>
          </cell>
          <cell r="O3241">
            <v>90</v>
          </cell>
          <cell r="P3241" t="str">
            <v>Not Licensed</v>
          </cell>
          <cell r="Q3241">
            <v>0</v>
          </cell>
          <cell r="R3241">
            <v>0</v>
          </cell>
        </row>
        <row r="3242">
          <cell r="B3242" t="str">
            <v>232091</v>
          </cell>
          <cell r="C3242" t="str">
            <v>Court Reporters</v>
          </cell>
          <cell r="D3242">
            <v>0</v>
          </cell>
          <cell r="E3242" t="str">
            <v>Postsecondary non-degree award</v>
          </cell>
          <cell r="F3242" t="str">
            <v>Sub-BA</v>
          </cell>
          <cell r="G3242">
            <v>81576</v>
          </cell>
          <cell r="H3242">
            <v>0</v>
          </cell>
          <cell r="I3242">
            <v>0</v>
          </cell>
          <cell r="J3242">
            <v>0</v>
          </cell>
          <cell r="K3242">
            <v>0</v>
          </cell>
          <cell r="L3242">
            <v>0</v>
          </cell>
          <cell r="M3242">
            <v>0</v>
          </cell>
          <cell r="N3242">
            <v>0</v>
          </cell>
          <cell r="O3242">
            <v>3</v>
          </cell>
          <cell r="P3242" t="str">
            <v>Not Licensed</v>
          </cell>
          <cell r="Q3242">
            <v>0</v>
          </cell>
          <cell r="R3242">
            <v>0</v>
          </cell>
        </row>
        <row r="3243">
          <cell r="B3243" t="str">
            <v>232093</v>
          </cell>
          <cell r="C3243" t="str">
            <v>Title Examiners, Abstractors, and Searchers</v>
          </cell>
          <cell r="D3243">
            <v>0</v>
          </cell>
          <cell r="E3243" t="str">
            <v>High school diploma or equivalent</v>
          </cell>
          <cell r="F3243" t="str">
            <v>HS and Below</v>
          </cell>
          <cell r="G3243">
            <v>0</v>
          </cell>
          <cell r="H3243">
            <v>0</v>
          </cell>
          <cell r="I3243">
            <v>0</v>
          </cell>
          <cell r="J3243">
            <v>0</v>
          </cell>
          <cell r="K3243">
            <v>0</v>
          </cell>
          <cell r="L3243">
            <v>35</v>
          </cell>
          <cell r="M3243">
            <v>35</v>
          </cell>
          <cell r="N3243">
            <v>0</v>
          </cell>
          <cell r="O3243">
            <v>4</v>
          </cell>
          <cell r="P3243" t="str">
            <v>Not Licensed</v>
          </cell>
          <cell r="Q3243">
            <v>0</v>
          </cell>
          <cell r="R3243">
            <v>0</v>
          </cell>
        </row>
        <row r="3244">
          <cell r="B3244" t="str">
            <v>251011</v>
          </cell>
          <cell r="C3244" t="str">
            <v>Business Teachers, Postsecondary</v>
          </cell>
          <cell r="D3244">
            <v>0</v>
          </cell>
          <cell r="E3244" t="str">
            <v>Doctoral or professional degree</v>
          </cell>
          <cell r="F3244" t="str">
            <v>BA+</v>
          </cell>
          <cell r="G3244">
            <v>0</v>
          </cell>
          <cell r="H3244">
            <v>0</v>
          </cell>
          <cell r="I3244">
            <v>0</v>
          </cell>
          <cell r="J3244">
            <v>0</v>
          </cell>
          <cell r="K3244">
            <v>0</v>
          </cell>
          <cell r="L3244">
            <v>77</v>
          </cell>
          <cell r="M3244">
            <v>77</v>
          </cell>
          <cell r="N3244">
            <v>0</v>
          </cell>
          <cell r="O3244">
            <v>14</v>
          </cell>
          <cell r="P3244" t="str">
            <v>Not Licensed</v>
          </cell>
          <cell r="Q3244">
            <v>0</v>
          </cell>
          <cell r="R3244">
            <v>0</v>
          </cell>
        </row>
        <row r="3245">
          <cell r="B3245" t="str">
            <v>251021</v>
          </cell>
          <cell r="C3245" t="str">
            <v>Computer Science Teachers, Postsecondary</v>
          </cell>
          <cell r="D3245">
            <v>0</v>
          </cell>
          <cell r="E3245" t="str">
            <v>Doctoral or professional degree</v>
          </cell>
          <cell r="F3245" t="str">
            <v>BA+</v>
          </cell>
          <cell r="G3245">
            <v>101812</v>
          </cell>
          <cell r="H3245">
            <v>0</v>
          </cell>
          <cell r="I3245">
            <v>0</v>
          </cell>
          <cell r="J3245">
            <v>0</v>
          </cell>
          <cell r="K3245">
            <v>0</v>
          </cell>
          <cell r="L3245">
            <v>29</v>
          </cell>
          <cell r="M3245">
            <v>29</v>
          </cell>
          <cell r="N3245">
            <v>0</v>
          </cell>
          <cell r="O3245">
            <v>2</v>
          </cell>
          <cell r="P3245" t="str">
            <v>Not Licensed</v>
          </cell>
          <cell r="Q3245">
            <v>0</v>
          </cell>
          <cell r="R3245">
            <v>0</v>
          </cell>
        </row>
        <row r="3246">
          <cell r="B3246" t="str">
            <v>251022</v>
          </cell>
          <cell r="C3246" t="str">
            <v>Mathematical Science Teachers, Postsecondary</v>
          </cell>
          <cell r="D3246">
            <v>0</v>
          </cell>
          <cell r="E3246" t="str">
            <v>Doctoral or professional degree</v>
          </cell>
          <cell r="F3246" t="str">
            <v>BA+</v>
          </cell>
          <cell r="G3246">
            <v>72919</v>
          </cell>
          <cell r="H3246">
            <v>0</v>
          </cell>
          <cell r="I3246">
            <v>0</v>
          </cell>
          <cell r="J3246">
            <v>0</v>
          </cell>
          <cell r="K3246">
            <v>0</v>
          </cell>
          <cell r="L3246">
            <v>44</v>
          </cell>
          <cell r="M3246">
            <v>44</v>
          </cell>
          <cell r="N3246">
            <v>0</v>
          </cell>
          <cell r="O3246">
            <v>10</v>
          </cell>
          <cell r="P3246" t="str">
            <v>Not Licensed</v>
          </cell>
          <cell r="Q3246">
            <v>0</v>
          </cell>
          <cell r="R3246">
            <v>0</v>
          </cell>
        </row>
        <row r="3247">
          <cell r="B3247" t="str">
            <v>251031</v>
          </cell>
          <cell r="C3247" t="str">
            <v>Architecture Teachers, Postsecondary</v>
          </cell>
          <cell r="D3247">
            <v>0</v>
          </cell>
          <cell r="E3247" t="str">
            <v>Doctoral or professional degree</v>
          </cell>
          <cell r="F3247" t="str">
            <v>BA+</v>
          </cell>
          <cell r="G3247">
            <v>0</v>
          </cell>
          <cell r="H3247">
            <v>0</v>
          </cell>
          <cell r="I3247">
            <v>0</v>
          </cell>
          <cell r="J3247">
            <v>0</v>
          </cell>
          <cell r="K3247">
            <v>0</v>
          </cell>
          <cell r="L3247">
            <v>0</v>
          </cell>
          <cell r="M3247">
            <v>0</v>
          </cell>
          <cell r="N3247">
            <v>0</v>
          </cell>
          <cell r="O3247">
            <v>0</v>
          </cell>
          <cell r="P3247" t="str">
            <v>Not Licensed</v>
          </cell>
          <cell r="Q3247">
            <v>0</v>
          </cell>
          <cell r="R3247">
            <v>0</v>
          </cell>
        </row>
        <row r="3248">
          <cell r="B3248" t="str">
            <v>251032</v>
          </cell>
          <cell r="C3248" t="str">
            <v>Engineering Teachers, Postsecondary</v>
          </cell>
          <cell r="D3248">
            <v>0</v>
          </cell>
          <cell r="E3248" t="str">
            <v>Doctoral or professional degree</v>
          </cell>
          <cell r="F3248" t="str">
            <v>BA+</v>
          </cell>
          <cell r="G3248">
            <v>117217</v>
          </cell>
          <cell r="H3248">
            <v>0</v>
          </cell>
          <cell r="I3248">
            <v>0</v>
          </cell>
          <cell r="J3248">
            <v>0</v>
          </cell>
          <cell r="K3248">
            <v>0</v>
          </cell>
          <cell r="L3248">
            <v>21</v>
          </cell>
          <cell r="M3248">
            <v>21</v>
          </cell>
          <cell r="N3248">
            <v>0</v>
          </cell>
          <cell r="O3248">
            <v>3</v>
          </cell>
          <cell r="P3248" t="str">
            <v>Not Licensed</v>
          </cell>
          <cell r="Q3248">
            <v>0</v>
          </cell>
          <cell r="R3248">
            <v>0</v>
          </cell>
        </row>
        <row r="3249">
          <cell r="B3249" t="str">
            <v>251041</v>
          </cell>
          <cell r="C3249" t="str">
            <v>Agricultural Sciences Teachers, Postsecondary</v>
          </cell>
          <cell r="D3249">
            <v>0</v>
          </cell>
          <cell r="E3249" t="str">
            <v>Doctoral or professional degree</v>
          </cell>
          <cell r="F3249" t="str">
            <v>BA+</v>
          </cell>
          <cell r="G3249">
            <v>0</v>
          </cell>
          <cell r="H3249">
            <v>0</v>
          </cell>
          <cell r="I3249">
            <v>0</v>
          </cell>
          <cell r="J3249">
            <v>0</v>
          </cell>
          <cell r="K3249">
            <v>0</v>
          </cell>
          <cell r="L3249">
            <v>0</v>
          </cell>
          <cell r="M3249">
            <v>0</v>
          </cell>
          <cell r="N3249">
            <v>0</v>
          </cell>
          <cell r="O3249">
            <v>0</v>
          </cell>
          <cell r="P3249" t="str">
            <v>Not Licensed</v>
          </cell>
          <cell r="Q3249">
            <v>0</v>
          </cell>
          <cell r="R3249">
            <v>0</v>
          </cell>
        </row>
        <row r="3250">
          <cell r="B3250" t="str">
            <v>251042</v>
          </cell>
          <cell r="C3250" t="str">
            <v>Biological Science Teachers, Postsecondary</v>
          </cell>
          <cell r="D3250">
            <v>0</v>
          </cell>
          <cell r="E3250" t="str">
            <v>Doctoral or professional degree</v>
          </cell>
          <cell r="F3250" t="str">
            <v>BA+</v>
          </cell>
          <cell r="G3250">
            <v>79659</v>
          </cell>
          <cell r="H3250">
            <v>0</v>
          </cell>
          <cell r="I3250">
            <v>0</v>
          </cell>
          <cell r="J3250">
            <v>0</v>
          </cell>
          <cell r="K3250">
            <v>0</v>
          </cell>
          <cell r="L3250">
            <v>49</v>
          </cell>
          <cell r="M3250">
            <v>49</v>
          </cell>
          <cell r="N3250">
            <v>0</v>
          </cell>
          <cell r="O3250">
            <v>7</v>
          </cell>
          <cell r="P3250" t="str">
            <v>Not Licensed</v>
          </cell>
          <cell r="Q3250">
            <v>0</v>
          </cell>
          <cell r="R3250">
            <v>0</v>
          </cell>
        </row>
        <row r="3251">
          <cell r="B3251" t="str">
            <v>251043</v>
          </cell>
          <cell r="C3251" t="str">
            <v>Forestry and Conservation Science Teachers, Postsecondary</v>
          </cell>
          <cell r="D3251">
            <v>0</v>
          </cell>
          <cell r="E3251">
            <v>0</v>
          </cell>
          <cell r="F3251">
            <v>0</v>
          </cell>
          <cell r="G3251">
            <v>0</v>
          </cell>
          <cell r="H3251">
            <v>0</v>
          </cell>
          <cell r="I3251">
            <v>0</v>
          </cell>
          <cell r="J3251">
            <v>0</v>
          </cell>
          <cell r="K3251">
            <v>0</v>
          </cell>
          <cell r="L3251">
            <v>0</v>
          </cell>
          <cell r="M3251">
            <v>0</v>
          </cell>
          <cell r="N3251">
            <v>0</v>
          </cell>
          <cell r="O3251">
            <v>0</v>
          </cell>
          <cell r="P3251" t="str">
            <v>Not Licensed</v>
          </cell>
          <cell r="Q3251">
            <v>0</v>
          </cell>
          <cell r="R3251">
            <v>0</v>
          </cell>
        </row>
        <row r="3252">
          <cell r="B3252" t="str">
            <v>251051</v>
          </cell>
          <cell r="C3252" t="str">
            <v>Atmospheric, Earth, Marine, and Space Sciences Teachers, Postsecondary</v>
          </cell>
          <cell r="D3252">
            <v>0</v>
          </cell>
          <cell r="E3252" t="str">
            <v>Doctoral or professional degree</v>
          </cell>
          <cell r="F3252" t="str">
            <v>BA+</v>
          </cell>
          <cell r="G3252">
            <v>0</v>
          </cell>
          <cell r="H3252">
            <v>0</v>
          </cell>
          <cell r="I3252">
            <v>0</v>
          </cell>
          <cell r="J3252">
            <v>0</v>
          </cell>
          <cell r="K3252">
            <v>0</v>
          </cell>
          <cell r="L3252">
            <v>0</v>
          </cell>
          <cell r="M3252">
            <v>0</v>
          </cell>
          <cell r="N3252">
            <v>0</v>
          </cell>
          <cell r="O3252">
            <v>0</v>
          </cell>
          <cell r="P3252" t="str">
            <v>Not Licensed</v>
          </cell>
          <cell r="Q3252">
            <v>0</v>
          </cell>
          <cell r="R3252">
            <v>0</v>
          </cell>
        </row>
        <row r="3253">
          <cell r="B3253" t="str">
            <v>251052</v>
          </cell>
          <cell r="C3253" t="str">
            <v>Chemistry Teachers, Postsecondary</v>
          </cell>
          <cell r="D3253">
            <v>0</v>
          </cell>
          <cell r="E3253" t="str">
            <v>Doctoral or professional degree</v>
          </cell>
          <cell r="F3253" t="str">
            <v>BA+</v>
          </cell>
          <cell r="G3253">
            <v>82971</v>
          </cell>
          <cell r="H3253">
            <v>0</v>
          </cell>
          <cell r="I3253">
            <v>0</v>
          </cell>
          <cell r="J3253">
            <v>0</v>
          </cell>
          <cell r="K3253">
            <v>0</v>
          </cell>
          <cell r="L3253">
            <v>0</v>
          </cell>
          <cell r="M3253">
            <v>0</v>
          </cell>
          <cell r="N3253">
            <v>0</v>
          </cell>
          <cell r="O3253">
            <v>1</v>
          </cell>
          <cell r="P3253" t="str">
            <v>Not Licensed</v>
          </cell>
          <cell r="Q3253">
            <v>0</v>
          </cell>
          <cell r="R3253">
            <v>0</v>
          </cell>
        </row>
        <row r="3254">
          <cell r="B3254" t="str">
            <v>251053</v>
          </cell>
          <cell r="C3254" t="str">
            <v>Environmental Science Teachers, Postsecondary</v>
          </cell>
          <cell r="D3254">
            <v>0</v>
          </cell>
          <cell r="E3254" t="str">
            <v>Doctoral or professional degree</v>
          </cell>
          <cell r="F3254" t="str">
            <v>BA+</v>
          </cell>
          <cell r="G3254">
            <v>72986</v>
          </cell>
          <cell r="H3254">
            <v>0</v>
          </cell>
          <cell r="I3254">
            <v>0</v>
          </cell>
          <cell r="J3254">
            <v>0</v>
          </cell>
          <cell r="K3254">
            <v>0</v>
          </cell>
          <cell r="L3254">
            <v>0</v>
          </cell>
          <cell r="M3254">
            <v>0</v>
          </cell>
          <cell r="N3254">
            <v>0</v>
          </cell>
          <cell r="O3254">
            <v>0</v>
          </cell>
          <cell r="P3254" t="str">
            <v>Not Licensed</v>
          </cell>
          <cell r="Q3254">
            <v>0</v>
          </cell>
          <cell r="R3254">
            <v>0</v>
          </cell>
        </row>
        <row r="3255">
          <cell r="B3255" t="str">
            <v>251054</v>
          </cell>
          <cell r="C3255" t="str">
            <v>Physics Teachers, Postsecondary</v>
          </cell>
          <cell r="D3255">
            <v>0</v>
          </cell>
          <cell r="E3255" t="str">
            <v>Doctoral or professional degree</v>
          </cell>
          <cell r="F3255" t="str">
            <v>BA+</v>
          </cell>
          <cell r="G3255">
            <v>0</v>
          </cell>
          <cell r="H3255">
            <v>0</v>
          </cell>
          <cell r="I3255">
            <v>0</v>
          </cell>
          <cell r="J3255">
            <v>0</v>
          </cell>
          <cell r="K3255">
            <v>0</v>
          </cell>
          <cell r="L3255">
            <v>0</v>
          </cell>
          <cell r="M3255">
            <v>0</v>
          </cell>
          <cell r="N3255">
            <v>0</v>
          </cell>
          <cell r="O3255">
            <v>0</v>
          </cell>
          <cell r="P3255" t="str">
            <v>Not Licensed</v>
          </cell>
          <cell r="Q3255">
            <v>0</v>
          </cell>
          <cell r="R3255">
            <v>0</v>
          </cell>
        </row>
        <row r="3256">
          <cell r="B3256" t="str">
            <v>251061</v>
          </cell>
          <cell r="C3256" t="str">
            <v>Anthropology and Archeology Teachers, Postsecondary</v>
          </cell>
          <cell r="D3256">
            <v>0</v>
          </cell>
          <cell r="E3256" t="str">
            <v>Doctoral or professional degree</v>
          </cell>
          <cell r="F3256" t="str">
            <v>BA+</v>
          </cell>
          <cell r="G3256">
            <v>75403</v>
          </cell>
          <cell r="H3256">
            <v>0</v>
          </cell>
          <cell r="I3256">
            <v>0</v>
          </cell>
          <cell r="J3256">
            <v>0</v>
          </cell>
          <cell r="K3256">
            <v>0</v>
          </cell>
          <cell r="L3256">
            <v>0</v>
          </cell>
          <cell r="M3256">
            <v>0</v>
          </cell>
          <cell r="N3256">
            <v>0</v>
          </cell>
          <cell r="O3256">
            <v>0</v>
          </cell>
          <cell r="P3256" t="str">
            <v>Not Licensed</v>
          </cell>
          <cell r="Q3256">
            <v>0</v>
          </cell>
          <cell r="R3256">
            <v>0</v>
          </cell>
        </row>
        <row r="3257">
          <cell r="B3257" t="str">
            <v>251062</v>
          </cell>
          <cell r="C3257" t="str">
            <v>Area, Ethnic, and Cultural Studies Teachers, Postsecondary</v>
          </cell>
          <cell r="D3257">
            <v>0</v>
          </cell>
          <cell r="E3257" t="str">
            <v>Doctoral or professional degree</v>
          </cell>
          <cell r="F3257" t="str">
            <v>BA+</v>
          </cell>
          <cell r="G3257">
            <v>73752</v>
          </cell>
          <cell r="H3257">
            <v>0</v>
          </cell>
          <cell r="I3257">
            <v>0</v>
          </cell>
          <cell r="J3257">
            <v>0</v>
          </cell>
          <cell r="K3257">
            <v>0</v>
          </cell>
          <cell r="L3257">
            <v>0</v>
          </cell>
          <cell r="M3257">
            <v>0</v>
          </cell>
          <cell r="N3257">
            <v>0</v>
          </cell>
          <cell r="O3257">
            <v>0</v>
          </cell>
          <cell r="P3257" t="str">
            <v>Not Licensed</v>
          </cell>
          <cell r="Q3257">
            <v>0</v>
          </cell>
          <cell r="R3257">
            <v>0</v>
          </cell>
        </row>
        <row r="3258">
          <cell r="B3258" t="str">
            <v>251063</v>
          </cell>
          <cell r="C3258" t="str">
            <v>Economics Teachers, Postsecondary</v>
          </cell>
          <cell r="D3258">
            <v>0</v>
          </cell>
          <cell r="E3258" t="str">
            <v>Doctoral or professional degree</v>
          </cell>
          <cell r="F3258" t="str">
            <v>BA+</v>
          </cell>
          <cell r="G3258">
            <v>95705</v>
          </cell>
          <cell r="H3258">
            <v>0</v>
          </cell>
          <cell r="I3258">
            <v>0</v>
          </cell>
          <cell r="J3258">
            <v>0</v>
          </cell>
          <cell r="K3258">
            <v>0</v>
          </cell>
          <cell r="L3258">
            <v>0</v>
          </cell>
          <cell r="M3258">
            <v>0</v>
          </cell>
          <cell r="N3258">
            <v>0</v>
          </cell>
          <cell r="O3258">
            <v>0</v>
          </cell>
          <cell r="P3258" t="str">
            <v>Not Licensed</v>
          </cell>
          <cell r="Q3258">
            <v>0</v>
          </cell>
          <cell r="R3258">
            <v>0</v>
          </cell>
        </row>
        <row r="3259">
          <cell r="B3259" t="str">
            <v>251064</v>
          </cell>
          <cell r="C3259" t="str">
            <v>Geography Teachers, Postsecondary</v>
          </cell>
          <cell r="D3259">
            <v>0</v>
          </cell>
          <cell r="E3259" t="str">
            <v>Doctoral or professional degree</v>
          </cell>
          <cell r="F3259" t="str">
            <v>BA+</v>
          </cell>
          <cell r="G3259">
            <v>0</v>
          </cell>
          <cell r="H3259">
            <v>0</v>
          </cell>
          <cell r="I3259">
            <v>0</v>
          </cell>
          <cell r="J3259">
            <v>0</v>
          </cell>
          <cell r="K3259">
            <v>0</v>
          </cell>
          <cell r="L3259">
            <v>0</v>
          </cell>
          <cell r="M3259">
            <v>0</v>
          </cell>
          <cell r="N3259">
            <v>0</v>
          </cell>
          <cell r="O3259">
            <v>0</v>
          </cell>
          <cell r="P3259" t="str">
            <v>Not Licensed</v>
          </cell>
          <cell r="Q3259">
            <v>0</v>
          </cell>
          <cell r="R3259">
            <v>0</v>
          </cell>
        </row>
        <row r="3260">
          <cell r="B3260" t="str">
            <v>251065</v>
          </cell>
          <cell r="C3260" t="str">
            <v>Political Science Teachers, Postsecondary</v>
          </cell>
          <cell r="D3260">
            <v>0</v>
          </cell>
          <cell r="E3260" t="str">
            <v>Doctoral or professional degree</v>
          </cell>
          <cell r="F3260" t="str">
            <v>BA+</v>
          </cell>
          <cell r="G3260">
            <v>88361</v>
          </cell>
          <cell r="H3260">
            <v>0</v>
          </cell>
          <cell r="I3260">
            <v>0</v>
          </cell>
          <cell r="J3260">
            <v>0</v>
          </cell>
          <cell r="K3260">
            <v>0</v>
          </cell>
          <cell r="L3260">
            <v>0</v>
          </cell>
          <cell r="M3260">
            <v>0</v>
          </cell>
          <cell r="N3260">
            <v>0</v>
          </cell>
          <cell r="O3260">
            <v>2</v>
          </cell>
          <cell r="P3260" t="str">
            <v>Not Licensed</v>
          </cell>
          <cell r="Q3260">
            <v>0</v>
          </cell>
          <cell r="R3260">
            <v>0</v>
          </cell>
        </row>
        <row r="3261">
          <cell r="B3261" t="str">
            <v>251066</v>
          </cell>
          <cell r="C3261" t="str">
            <v>Psychology Teachers, Postsecondary</v>
          </cell>
          <cell r="D3261">
            <v>0</v>
          </cell>
          <cell r="E3261" t="str">
            <v>Doctoral or professional degree</v>
          </cell>
          <cell r="F3261" t="str">
            <v>BA+</v>
          </cell>
          <cell r="G3261">
            <v>76239</v>
          </cell>
          <cell r="H3261">
            <v>0</v>
          </cell>
          <cell r="I3261">
            <v>0</v>
          </cell>
          <cell r="J3261">
            <v>0</v>
          </cell>
          <cell r="K3261">
            <v>0</v>
          </cell>
          <cell r="L3261">
            <v>49</v>
          </cell>
          <cell r="M3261">
            <v>49</v>
          </cell>
          <cell r="N3261">
            <v>0</v>
          </cell>
          <cell r="O3261">
            <v>7</v>
          </cell>
          <cell r="P3261" t="str">
            <v>Not Licensed</v>
          </cell>
          <cell r="Q3261">
            <v>0</v>
          </cell>
          <cell r="R3261">
            <v>0</v>
          </cell>
        </row>
        <row r="3262">
          <cell r="B3262" t="str">
            <v>251067</v>
          </cell>
          <cell r="C3262" t="str">
            <v>Sociology Teachers, Postsecondary</v>
          </cell>
          <cell r="D3262">
            <v>0</v>
          </cell>
          <cell r="E3262" t="str">
            <v>Doctoral or professional degree</v>
          </cell>
          <cell r="F3262" t="str">
            <v>BA+</v>
          </cell>
          <cell r="G3262">
            <v>76113</v>
          </cell>
          <cell r="H3262">
            <v>0</v>
          </cell>
          <cell r="I3262">
            <v>0</v>
          </cell>
          <cell r="J3262">
            <v>0</v>
          </cell>
          <cell r="K3262">
            <v>0</v>
          </cell>
          <cell r="L3262">
            <v>0</v>
          </cell>
          <cell r="M3262">
            <v>0</v>
          </cell>
          <cell r="N3262">
            <v>0</v>
          </cell>
          <cell r="O3262">
            <v>0</v>
          </cell>
          <cell r="P3262" t="str">
            <v>Not Licensed</v>
          </cell>
          <cell r="Q3262">
            <v>0</v>
          </cell>
          <cell r="R3262">
            <v>0</v>
          </cell>
        </row>
        <row r="3263">
          <cell r="B3263" t="str">
            <v>251071</v>
          </cell>
          <cell r="C3263" t="str">
            <v>Health Specialties Teachers, Postsecondary</v>
          </cell>
          <cell r="D3263">
            <v>0</v>
          </cell>
          <cell r="E3263" t="str">
            <v>Doctoral or professional degree</v>
          </cell>
          <cell r="F3263" t="str">
            <v>BA+</v>
          </cell>
          <cell r="G3263">
            <v>89383</v>
          </cell>
          <cell r="H3263">
            <v>0</v>
          </cell>
          <cell r="I3263">
            <v>0</v>
          </cell>
          <cell r="J3263">
            <v>0</v>
          </cell>
          <cell r="K3263">
            <v>0</v>
          </cell>
          <cell r="L3263">
            <v>84</v>
          </cell>
          <cell r="M3263">
            <v>84</v>
          </cell>
          <cell r="N3263">
            <v>864</v>
          </cell>
          <cell r="O3263">
            <v>5</v>
          </cell>
          <cell r="P3263" t="str">
            <v>Not Licensed</v>
          </cell>
          <cell r="Q3263">
            <v>0</v>
          </cell>
          <cell r="R3263">
            <v>0</v>
          </cell>
        </row>
        <row r="3264">
          <cell r="B3264" t="str">
            <v>251072</v>
          </cell>
          <cell r="C3264" t="str">
            <v>Nursing Instructors and Teachers, Postsecondary</v>
          </cell>
          <cell r="D3264">
            <v>0</v>
          </cell>
          <cell r="E3264" t="str">
            <v>Master's degree</v>
          </cell>
          <cell r="F3264" t="str">
            <v>BA+</v>
          </cell>
          <cell r="G3264">
            <v>75593</v>
          </cell>
          <cell r="H3264">
            <v>0</v>
          </cell>
          <cell r="I3264">
            <v>0</v>
          </cell>
          <cell r="J3264">
            <v>0</v>
          </cell>
          <cell r="K3264">
            <v>0</v>
          </cell>
          <cell r="L3264">
            <v>44</v>
          </cell>
          <cell r="M3264">
            <v>44</v>
          </cell>
          <cell r="N3264">
            <v>0</v>
          </cell>
          <cell r="O3264">
            <v>3</v>
          </cell>
          <cell r="P3264" t="str">
            <v>Not Licensed</v>
          </cell>
          <cell r="Q3264">
            <v>0</v>
          </cell>
          <cell r="R3264">
            <v>0</v>
          </cell>
        </row>
        <row r="3265">
          <cell r="B3265" t="str">
            <v>251081</v>
          </cell>
          <cell r="C3265" t="str">
            <v>Education Teachers, Postsecondary</v>
          </cell>
          <cell r="D3265">
            <v>0</v>
          </cell>
          <cell r="E3265" t="str">
            <v>Doctoral or professional degree</v>
          </cell>
          <cell r="F3265" t="str">
            <v>BA+</v>
          </cell>
          <cell r="G3265">
            <v>67696</v>
          </cell>
          <cell r="H3265">
            <v>0</v>
          </cell>
          <cell r="I3265">
            <v>0</v>
          </cell>
          <cell r="J3265">
            <v>0</v>
          </cell>
          <cell r="K3265">
            <v>0</v>
          </cell>
          <cell r="L3265">
            <v>96</v>
          </cell>
          <cell r="M3265">
            <v>96</v>
          </cell>
          <cell r="N3265">
            <v>0</v>
          </cell>
          <cell r="O3265">
            <v>5</v>
          </cell>
          <cell r="P3265" t="str">
            <v>Not Licensed</v>
          </cell>
          <cell r="Q3265">
            <v>0</v>
          </cell>
          <cell r="R3265">
            <v>0</v>
          </cell>
        </row>
        <row r="3266">
          <cell r="B3266" t="str">
            <v>251082</v>
          </cell>
          <cell r="C3266" t="str">
            <v>Library Science Teachers, Postsecondary</v>
          </cell>
          <cell r="D3266">
            <v>0</v>
          </cell>
          <cell r="E3266">
            <v>0</v>
          </cell>
          <cell r="F3266">
            <v>0</v>
          </cell>
          <cell r="G3266">
            <v>0</v>
          </cell>
          <cell r="H3266">
            <v>0</v>
          </cell>
          <cell r="I3266">
            <v>0</v>
          </cell>
          <cell r="J3266">
            <v>0</v>
          </cell>
          <cell r="K3266">
            <v>0</v>
          </cell>
          <cell r="L3266">
            <v>0</v>
          </cell>
          <cell r="M3266">
            <v>0</v>
          </cell>
          <cell r="N3266">
            <v>0</v>
          </cell>
          <cell r="O3266">
            <v>1</v>
          </cell>
          <cell r="P3266" t="str">
            <v>Not Licensed</v>
          </cell>
          <cell r="Q3266">
            <v>0</v>
          </cell>
          <cell r="R3266">
            <v>0</v>
          </cell>
        </row>
        <row r="3267">
          <cell r="B3267" t="str">
            <v>251111</v>
          </cell>
          <cell r="C3267" t="str">
            <v>Criminal Justice and Law Enforcement Teachers, Postsecondary</v>
          </cell>
          <cell r="D3267">
            <v>0</v>
          </cell>
          <cell r="E3267" t="str">
            <v>Doctoral or professional degree</v>
          </cell>
          <cell r="F3267" t="str">
            <v>BA+</v>
          </cell>
          <cell r="G3267">
            <v>80287</v>
          </cell>
          <cell r="H3267">
            <v>0</v>
          </cell>
          <cell r="I3267">
            <v>0</v>
          </cell>
          <cell r="J3267">
            <v>0</v>
          </cell>
          <cell r="K3267">
            <v>0</v>
          </cell>
          <cell r="L3267">
            <v>0</v>
          </cell>
          <cell r="M3267">
            <v>0</v>
          </cell>
          <cell r="N3267">
            <v>88</v>
          </cell>
          <cell r="O3267">
            <v>0</v>
          </cell>
          <cell r="P3267" t="str">
            <v>Not Licensed</v>
          </cell>
          <cell r="Q3267">
            <v>0</v>
          </cell>
          <cell r="R3267">
            <v>0</v>
          </cell>
        </row>
        <row r="3268">
          <cell r="B3268" t="str">
            <v>251112</v>
          </cell>
          <cell r="C3268" t="str">
            <v>Law Teachers, Postsecondary</v>
          </cell>
          <cell r="D3268">
            <v>0</v>
          </cell>
          <cell r="E3268" t="str">
            <v>Doctoral or professional degree</v>
          </cell>
          <cell r="F3268" t="str">
            <v>BA+</v>
          </cell>
          <cell r="G3268">
            <v>0</v>
          </cell>
          <cell r="H3268">
            <v>0</v>
          </cell>
          <cell r="I3268">
            <v>0</v>
          </cell>
          <cell r="J3268">
            <v>0</v>
          </cell>
          <cell r="K3268">
            <v>0</v>
          </cell>
          <cell r="L3268">
            <v>0</v>
          </cell>
          <cell r="M3268">
            <v>0</v>
          </cell>
          <cell r="N3268">
            <v>0</v>
          </cell>
          <cell r="O3268">
            <v>0</v>
          </cell>
          <cell r="P3268" t="str">
            <v>Not Licensed</v>
          </cell>
          <cell r="Q3268">
            <v>0</v>
          </cell>
          <cell r="R3268">
            <v>0</v>
          </cell>
        </row>
        <row r="3269">
          <cell r="B3269" t="str">
            <v>251113</v>
          </cell>
          <cell r="C3269" t="str">
            <v>Social Work Teachers, Postsecondary</v>
          </cell>
          <cell r="D3269">
            <v>0</v>
          </cell>
          <cell r="E3269" t="str">
            <v>Doctoral or professional degree</v>
          </cell>
          <cell r="F3269" t="str">
            <v>BA+</v>
          </cell>
          <cell r="G3269">
            <v>0</v>
          </cell>
          <cell r="H3269">
            <v>0</v>
          </cell>
          <cell r="I3269">
            <v>0</v>
          </cell>
          <cell r="J3269">
            <v>0</v>
          </cell>
          <cell r="K3269">
            <v>0</v>
          </cell>
          <cell r="L3269">
            <v>0</v>
          </cell>
          <cell r="M3269">
            <v>0</v>
          </cell>
          <cell r="N3269">
            <v>0</v>
          </cell>
          <cell r="O3269">
            <v>1</v>
          </cell>
          <cell r="P3269" t="str">
            <v>Not Licensed</v>
          </cell>
          <cell r="Q3269">
            <v>0</v>
          </cell>
          <cell r="R3269">
            <v>0</v>
          </cell>
        </row>
        <row r="3270">
          <cell r="B3270" t="str">
            <v>251121</v>
          </cell>
          <cell r="C3270" t="str">
            <v>Art, Drama, and Music Teachers, Postsecondary</v>
          </cell>
          <cell r="D3270">
            <v>0</v>
          </cell>
          <cell r="E3270" t="str">
            <v>Master's degree</v>
          </cell>
          <cell r="F3270" t="str">
            <v>BA+</v>
          </cell>
          <cell r="G3270">
            <v>73708</v>
          </cell>
          <cell r="H3270">
            <v>0</v>
          </cell>
          <cell r="I3270">
            <v>0</v>
          </cell>
          <cell r="J3270">
            <v>0</v>
          </cell>
          <cell r="K3270">
            <v>0</v>
          </cell>
          <cell r="L3270">
            <v>61</v>
          </cell>
          <cell r="M3270">
            <v>61</v>
          </cell>
          <cell r="N3270" t="str">
            <v>2,506</v>
          </cell>
          <cell r="O3270">
            <v>21</v>
          </cell>
          <cell r="P3270" t="str">
            <v>Not Licensed</v>
          </cell>
          <cell r="Q3270">
            <v>0</v>
          </cell>
          <cell r="R3270">
            <v>0</v>
          </cell>
        </row>
        <row r="3271">
          <cell r="B3271" t="str">
            <v>251122</v>
          </cell>
          <cell r="C3271" t="str">
            <v>Communications Teachers, Postsecondary</v>
          </cell>
          <cell r="D3271">
            <v>0</v>
          </cell>
          <cell r="E3271" t="str">
            <v>Doctoral or professional degree</v>
          </cell>
          <cell r="F3271" t="str">
            <v>BA+</v>
          </cell>
          <cell r="G3271">
            <v>74287</v>
          </cell>
          <cell r="H3271">
            <v>0</v>
          </cell>
          <cell r="I3271">
            <v>0</v>
          </cell>
          <cell r="J3271">
            <v>0</v>
          </cell>
          <cell r="K3271">
            <v>0</v>
          </cell>
          <cell r="L3271">
            <v>0</v>
          </cell>
          <cell r="M3271">
            <v>0</v>
          </cell>
          <cell r="N3271" t="str">
            <v>1,804</v>
          </cell>
          <cell r="O3271">
            <v>1</v>
          </cell>
          <cell r="P3271" t="str">
            <v>Not Licensed</v>
          </cell>
          <cell r="Q3271">
            <v>0</v>
          </cell>
          <cell r="R3271">
            <v>0</v>
          </cell>
        </row>
        <row r="3272">
          <cell r="B3272" t="str">
            <v>251123</v>
          </cell>
          <cell r="C3272" t="str">
            <v>English Language and Literature Teachers, Postsecondary</v>
          </cell>
          <cell r="D3272">
            <v>0</v>
          </cell>
          <cell r="E3272" t="str">
            <v>Doctoral or professional degree</v>
          </cell>
          <cell r="F3272" t="str">
            <v>BA+</v>
          </cell>
          <cell r="G3272">
            <v>82149</v>
          </cell>
          <cell r="H3272">
            <v>0</v>
          </cell>
          <cell r="I3272">
            <v>0</v>
          </cell>
          <cell r="J3272">
            <v>0</v>
          </cell>
          <cell r="K3272">
            <v>0</v>
          </cell>
          <cell r="L3272">
            <v>106</v>
          </cell>
          <cell r="M3272">
            <v>106</v>
          </cell>
          <cell r="N3272">
            <v>0</v>
          </cell>
          <cell r="O3272">
            <v>29</v>
          </cell>
          <cell r="P3272" t="str">
            <v>Not Licensed</v>
          </cell>
          <cell r="Q3272">
            <v>0</v>
          </cell>
          <cell r="R3272">
            <v>0</v>
          </cell>
        </row>
        <row r="3273">
          <cell r="B3273" t="str">
            <v>251124</v>
          </cell>
          <cell r="C3273" t="str">
            <v>Foreign Language and Literature Teachers, Postsecondary</v>
          </cell>
          <cell r="D3273">
            <v>0</v>
          </cell>
          <cell r="E3273" t="str">
            <v>Doctoral or professional degree</v>
          </cell>
          <cell r="F3273" t="str">
            <v>BA+</v>
          </cell>
          <cell r="G3273">
            <v>75386</v>
          </cell>
          <cell r="H3273">
            <v>0</v>
          </cell>
          <cell r="I3273">
            <v>0</v>
          </cell>
          <cell r="J3273">
            <v>0</v>
          </cell>
          <cell r="K3273">
            <v>0</v>
          </cell>
          <cell r="L3273">
            <v>23</v>
          </cell>
          <cell r="M3273">
            <v>23</v>
          </cell>
          <cell r="N3273">
            <v>0</v>
          </cell>
          <cell r="O3273">
            <v>5</v>
          </cell>
          <cell r="P3273" t="str">
            <v>Not Licensed</v>
          </cell>
          <cell r="Q3273">
            <v>0</v>
          </cell>
          <cell r="R3273">
            <v>0</v>
          </cell>
        </row>
        <row r="3274">
          <cell r="B3274" t="str">
            <v>251125</v>
          </cell>
          <cell r="C3274" t="str">
            <v>History Teachers, Postsecondary</v>
          </cell>
          <cell r="D3274">
            <v>0</v>
          </cell>
          <cell r="E3274" t="str">
            <v>Doctoral or professional degree</v>
          </cell>
          <cell r="F3274" t="str">
            <v>BA+</v>
          </cell>
          <cell r="G3274">
            <v>79940</v>
          </cell>
          <cell r="H3274">
            <v>0</v>
          </cell>
          <cell r="I3274">
            <v>0</v>
          </cell>
          <cell r="J3274">
            <v>0</v>
          </cell>
          <cell r="K3274">
            <v>0</v>
          </cell>
          <cell r="L3274">
            <v>30</v>
          </cell>
          <cell r="M3274">
            <v>30</v>
          </cell>
          <cell r="N3274">
            <v>0</v>
          </cell>
          <cell r="O3274">
            <v>2</v>
          </cell>
          <cell r="P3274" t="str">
            <v>Not Licensed</v>
          </cell>
          <cell r="Q3274">
            <v>0</v>
          </cell>
          <cell r="R3274">
            <v>0</v>
          </cell>
        </row>
        <row r="3275">
          <cell r="B3275" t="str">
            <v>251126</v>
          </cell>
          <cell r="C3275" t="str">
            <v>Philosophy and Religion Teachers, Postsecondary</v>
          </cell>
          <cell r="D3275">
            <v>0</v>
          </cell>
          <cell r="E3275" t="str">
            <v>Doctoral or professional degree</v>
          </cell>
          <cell r="F3275" t="str">
            <v>BA+</v>
          </cell>
          <cell r="G3275">
            <v>81438</v>
          </cell>
          <cell r="H3275">
            <v>0</v>
          </cell>
          <cell r="I3275">
            <v>0</v>
          </cell>
          <cell r="J3275">
            <v>0</v>
          </cell>
          <cell r="K3275">
            <v>0</v>
          </cell>
          <cell r="L3275">
            <v>0</v>
          </cell>
          <cell r="M3275">
            <v>0</v>
          </cell>
          <cell r="N3275">
            <v>0</v>
          </cell>
          <cell r="O3275">
            <v>2</v>
          </cell>
          <cell r="P3275" t="str">
            <v>Not Licensed</v>
          </cell>
          <cell r="Q3275">
            <v>0</v>
          </cell>
          <cell r="R3275">
            <v>0</v>
          </cell>
        </row>
        <row r="3276">
          <cell r="B3276" t="str">
            <v>251191</v>
          </cell>
          <cell r="C3276" t="str">
            <v>Graduate Teaching Assistants</v>
          </cell>
          <cell r="D3276">
            <v>0</v>
          </cell>
          <cell r="E3276" t="str">
            <v>Bachelor's degree</v>
          </cell>
          <cell r="F3276" t="str">
            <v>BA+</v>
          </cell>
          <cell r="G3276">
            <v>55769</v>
          </cell>
          <cell r="H3276">
            <v>0</v>
          </cell>
          <cell r="I3276">
            <v>0</v>
          </cell>
          <cell r="J3276">
            <v>0</v>
          </cell>
          <cell r="K3276">
            <v>0</v>
          </cell>
          <cell r="L3276">
            <v>46</v>
          </cell>
          <cell r="M3276">
            <v>46</v>
          </cell>
          <cell r="N3276">
            <v>0</v>
          </cell>
          <cell r="O3276">
            <v>1</v>
          </cell>
          <cell r="P3276" t="str">
            <v>Not Licensed</v>
          </cell>
          <cell r="Q3276">
            <v>0</v>
          </cell>
          <cell r="R3276">
            <v>0</v>
          </cell>
        </row>
        <row r="3277">
          <cell r="B3277" t="str">
            <v>251192</v>
          </cell>
          <cell r="C3277" t="str">
            <v>Home Economics Teachers, Postsecondary</v>
          </cell>
          <cell r="D3277">
            <v>0</v>
          </cell>
          <cell r="E3277" t="str">
            <v>Master's degree</v>
          </cell>
          <cell r="F3277" t="str">
            <v>BA+</v>
          </cell>
          <cell r="G3277">
            <v>0</v>
          </cell>
          <cell r="H3277">
            <v>0</v>
          </cell>
          <cell r="I3277">
            <v>0</v>
          </cell>
          <cell r="J3277">
            <v>0</v>
          </cell>
          <cell r="K3277">
            <v>0</v>
          </cell>
          <cell r="L3277">
            <v>0</v>
          </cell>
          <cell r="M3277">
            <v>0</v>
          </cell>
          <cell r="N3277">
            <v>0</v>
          </cell>
          <cell r="O3277">
            <v>0</v>
          </cell>
          <cell r="P3277" t="str">
            <v>Not Licensed</v>
          </cell>
          <cell r="Q3277">
            <v>0</v>
          </cell>
          <cell r="R3277">
            <v>0</v>
          </cell>
        </row>
        <row r="3278">
          <cell r="B3278" t="str">
            <v>251193</v>
          </cell>
          <cell r="C3278" t="str">
            <v>Recreation and Fitness Studies Teachers, Postsecondary</v>
          </cell>
          <cell r="D3278">
            <v>0</v>
          </cell>
          <cell r="E3278" t="str">
            <v>Doctoral or professional degree</v>
          </cell>
          <cell r="F3278" t="str">
            <v>BA+</v>
          </cell>
          <cell r="G3278">
            <v>74373</v>
          </cell>
          <cell r="H3278">
            <v>0</v>
          </cell>
          <cell r="I3278">
            <v>0</v>
          </cell>
          <cell r="J3278">
            <v>0</v>
          </cell>
          <cell r="K3278">
            <v>0</v>
          </cell>
          <cell r="L3278">
            <v>0</v>
          </cell>
          <cell r="M3278">
            <v>0</v>
          </cell>
          <cell r="N3278">
            <v>0</v>
          </cell>
          <cell r="O3278">
            <v>0</v>
          </cell>
          <cell r="P3278" t="str">
            <v>Not Licensed</v>
          </cell>
          <cell r="Q3278">
            <v>0</v>
          </cell>
          <cell r="R3278">
            <v>0</v>
          </cell>
        </row>
        <row r="3279">
          <cell r="B3279" t="str">
            <v>251194</v>
          </cell>
          <cell r="C3279" t="str">
            <v>Vocational Education Teachers, Postsecondary</v>
          </cell>
          <cell r="D3279">
            <v>0</v>
          </cell>
          <cell r="E3279" t="str">
            <v>Bachelor's degree</v>
          </cell>
          <cell r="F3279" t="str">
            <v>BA+</v>
          </cell>
          <cell r="G3279">
            <v>0</v>
          </cell>
          <cell r="H3279">
            <v>0</v>
          </cell>
          <cell r="I3279">
            <v>125</v>
          </cell>
          <cell r="J3279">
            <v>9</v>
          </cell>
          <cell r="K3279">
            <v>8</v>
          </cell>
          <cell r="L3279">
            <v>461</v>
          </cell>
          <cell r="M3279">
            <v>159</v>
          </cell>
          <cell r="N3279">
            <v>0</v>
          </cell>
          <cell r="O3279">
            <v>10</v>
          </cell>
          <cell r="P3279" t="str">
            <v>Licensed</v>
          </cell>
          <cell r="Q3279">
            <v>224</v>
          </cell>
          <cell r="R3279" t="str">
            <v xml:space="preserve"> 1,062</v>
          </cell>
        </row>
        <row r="3280">
          <cell r="B3280" t="str">
            <v>252011</v>
          </cell>
          <cell r="C3280" t="str">
            <v>Preschool Teachers, Except Special Education</v>
          </cell>
          <cell r="D3280">
            <v>0</v>
          </cell>
          <cell r="E3280" t="str">
            <v>Associate's degree</v>
          </cell>
          <cell r="F3280" t="str">
            <v>Sub-BA</v>
          </cell>
          <cell r="G3280">
            <v>33914</v>
          </cell>
          <cell r="H3280">
            <v>2</v>
          </cell>
          <cell r="I3280">
            <v>2879</v>
          </cell>
          <cell r="J3280">
            <v>242</v>
          </cell>
          <cell r="K3280">
            <v>344</v>
          </cell>
          <cell r="L3280">
            <v>2451</v>
          </cell>
          <cell r="M3280">
            <v>1012</v>
          </cell>
          <cell r="N3280" t="str">
            <v>2,079</v>
          </cell>
          <cell r="O3280">
            <v>146</v>
          </cell>
          <cell r="P3280" t="str">
            <v>Not Licensed</v>
          </cell>
          <cell r="Q3280">
            <v>0</v>
          </cell>
          <cell r="R3280">
            <v>0</v>
          </cell>
        </row>
        <row r="3281">
          <cell r="B3281" t="str">
            <v>252012</v>
          </cell>
          <cell r="C3281" t="str">
            <v>Kindergarten Teachers, Except Special Education</v>
          </cell>
          <cell r="D3281">
            <v>0</v>
          </cell>
          <cell r="E3281" t="str">
            <v>Bachelor's degree</v>
          </cell>
          <cell r="F3281" t="str">
            <v>BA+</v>
          </cell>
          <cell r="G3281">
            <v>0</v>
          </cell>
          <cell r="H3281">
            <v>0</v>
          </cell>
          <cell r="I3281">
            <v>644</v>
          </cell>
          <cell r="J3281">
            <v>67</v>
          </cell>
          <cell r="K3281">
            <v>69</v>
          </cell>
          <cell r="L3281">
            <v>190</v>
          </cell>
          <cell r="M3281">
            <v>109</v>
          </cell>
          <cell r="N3281">
            <v>0</v>
          </cell>
          <cell r="O3281">
            <v>8</v>
          </cell>
          <cell r="P3281" t="str">
            <v>Not Licensed</v>
          </cell>
          <cell r="Q3281">
            <v>0</v>
          </cell>
          <cell r="R3281">
            <v>0</v>
          </cell>
        </row>
        <row r="3282">
          <cell r="B3282" t="str">
            <v>252021</v>
          </cell>
          <cell r="C3282" t="str">
            <v>Elementary School Teachers, Except Special Education</v>
          </cell>
          <cell r="D3282">
            <v>0</v>
          </cell>
          <cell r="E3282" t="str">
            <v>Bachelor's degree</v>
          </cell>
          <cell r="F3282" t="str">
            <v>BA+</v>
          </cell>
          <cell r="G3282">
            <v>83053</v>
          </cell>
          <cell r="H3282">
            <v>5</v>
          </cell>
          <cell r="I3282">
            <v>5192</v>
          </cell>
          <cell r="J3282">
            <v>408</v>
          </cell>
          <cell r="K3282">
            <v>415</v>
          </cell>
          <cell r="L3282">
            <v>1833</v>
          </cell>
          <cell r="M3282">
            <v>885</v>
          </cell>
          <cell r="N3282">
            <v>0</v>
          </cell>
          <cell r="O3282">
            <v>67</v>
          </cell>
          <cell r="P3282" t="str">
            <v>Not Licensed</v>
          </cell>
          <cell r="Q3282">
            <v>0</v>
          </cell>
          <cell r="R3282">
            <v>0</v>
          </cell>
        </row>
        <row r="3283">
          <cell r="B3283" t="str">
            <v>252022</v>
          </cell>
          <cell r="C3283" t="str">
            <v>Middle School Teachers, Except Special and Career/Technical Education</v>
          </cell>
          <cell r="D3283">
            <v>0</v>
          </cell>
          <cell r="E3283" t="str">
            <v>Bachelor's degree</v>
          </cell>
          <cell r="F3283" t="str">
            <v>BA+</v>
          </cell>
          <cell r="G3283">
            <v>80403</v>
          </cell>
          <cell r="H3283">
            <v>5</v>
          </cell>
          <cell r="I3283">
            <v>3188</v>
          </cell>
          <cell r="J3283">
            <v>252</v>
          </cell>
          <cell r="K3283">
            <v>255</v>
          </cell>
          <cell r="L3283">
            <v>2512</v>
          </cell>
          <cell r="M3283">
            <v>1006</v>
          </cell>
          <cell r="N3283">
            <v>0</v>
          </cell>
          <cell r="O3283">
            <v>36</v>
          </cell>
          <cell r="P3283" t="str">
            <v>Not Licensed</v>
          </cell>
          <cell r="Q3283">
            <v>0</v>
          </cell>
          <cell r="R3283">
            <v>0</v>
          </cell>
        </row>
        <row r="3284">
          <cell r="B3284" t="str">
            <v>252023</v>
          </cell>
          <cell r="C3284" t="str">
            <v>Career/Technical Education Teachers, Middle School</v>
          </cell>
          <cell r="D3284">
            <v>0</v>
          </cell>
          <cell r="E3284" t="str">
            <v>Bachelor's degree</v>
          </cell>
          <cell r="F3284" t="str">
            <v>BA+</v>
          </cell>
          <cell r="G3284">
            <v>0</v>
          </cell>
          <cell r="H3284">
            <v>0</v>
          </cell>
          <cell r="I3284">
            <v>0</v>
          </cell>
          <cell r="J3284">
            <v>0</v>
          </cell>
          <cell r="K3284">
            <v>0</v>
          </cell>
          <cell r="L3284">
            <v>25</v>
          </cell>
          <cell r="M3284">
            <v>25</v>
          </cell>
          <cell r="N3284">
            <v>0</v>
          </cell>
          <cell r="O3284">
            <v>0</v>
          </cell>
          <cell r="P3284" t="str">
            <v>Not Licensed</v>
          </cell>
          <cell r="Q3284">
            <v>0</v>
          </cell>
          <cell r="R3284">
            <v>0</v>
          </cell>
        </row>
        <row r="3285">
          <cell r="B3285" t="str">
            <v>252031</v>
          </cell>
          <cell r="C3285" t="str">
            <v>Secondary School Teachers, Except Special and Career/Technical Education</v>
          </cell>
          <cell r="D3285">
            <v>0</v>
          </cell>
          <cell r="E3285" t="str">
            <v>Bachelor's degree</v>
          </cell>
          <cell r="F3285" t="str">
            <v>BA+</v>
          </cell>
          <cell r="G3285">
            <v>80614</v>
          </cell>
          <cell r="H3285">
            <v>5</v>
          </cell>
          <cell r="I3285">
            <v>3783</v>
          </cell>
          <cell r="J3285">
            <v>288</v>
          </cell>
          <cell r="K3285">
            <v>294</v>
          </cell>
          <cell r="L3285">
            <v>878</v>
          </cell>
          <cell r="M3285">
            <v>487</v>
          </cell>
          <cell r="N3285">
            <v>0</v>
          </cell>
          <cell r="O3285">
            <v>74</v>
          </cell>
          <cell r="P3285" t="str">
            <v>Not Licensed</v>
          </cell>
          <cell r="Q3285">
            <v>0</v>
          </cell>
          <cell r="R3285">
            <v>0</v>
          </cell>
        </row>
        <row r="3286">
          <cell r="B3286" t="str">
            <v>252032</v>
          </cell>
          <cell r="C3286" t="str">
            <v>Career/Technical Education Teachers, Secondary School</v>
          </cell>
          <cell r="D3286">
            <v>0</v>
          </cell>
          <cell r="E3286" t="str">
            <v>Bachelor's degree</v>
          </cell>
          <cell r="F3286" t="str">
            <v>BA+</v>
          </cell>
          <cell r="G3286">
            <v>85917</v>
          </cell>
          <cell r="H3286">
            <v>4</v>
          </cell>
          <cell r="I3286">
            <v>441</v>
          </cell>
          <cell r="J3286">
            <v>34</v>
          </cell>
          <cell r="K3286">
            <v>33</v>
          </cell>
          <cell r="L3286">
            <v>91</v>
          </cell>
          <cell r="M3286">
            <v>53</v>
          </cell>
          <cell r="N3286">
            <v>0</v>
          </cell>
          <cell r="O3286">
            <v>9</v>
          </cell>
          <cell r="P3286" t="str">
            <v>Not Licensed</v>
          </cell>
          <cell r="Q3286">
            <v>0</v>
          </cell>
          <cell r="R3286">
            <v>0</v>
          </cell>
        </row>
        <row r="3287">
          <cell r="B3287" t="str">
            <v>252051</v>
          </cell>
          <cell r="C3287" t="str">
            <v>Special Education Teachers, Preschool</v>
          </cell>
          <cell r="D3287">
            <v>0</v>
          </cell>
          <cell r="E3287" t="str">
            <v>Bachelor's degree</v>
          </cell>
          <cell r="F3287" t="str">
            <v>BA+</v>
          </cell>
          <cell r="G3287">
            <v>64742</v>
          </cell>
          <cell r="H3287">
            <v>0</v>
          </cell>
          <cell r="I3287">
            <v>0</v>
          </cell>
          <cell r="J3287">
            <v>0</v>
          </cell>
          <cell r="K3287">
            <v>0</v>
          </cell>
          <cell r="L3287">
            <v>122</v>
          </cell>
          <cell r="M3287">
            <v>122</v>
          </cell>
          <cell r="N3287">
            <v>0</v>
          </cell>
          <cell r="O3287">
            <v>0</v>
          </cell>
          <cell r="P3287" t="str">
            <v>Not Licensed</v>
          </cell>
          <cell r="Q3287">
            <v>0</v>
          </cell>
          <cell r="R3287">
            <v>0</v>
          </cell>
        </row>
        <row r="3288">
          <cell r="B3288" t="str">
            <v>252052</v>
          </cell>
          <cell r="C3288" t="str">
            <v>Special Education Teachers, Kindergarten and Elementary School</v>
          </cell>
          <cell r="D3288">
            <v>0</v>
          </cell>
          <cell r="E3288" t="str">
            <v>Bachelor's degree</v>
          </cell>
          <cell r="F3288" t="str">
            <v>BA+</v>
          </cell>
          <cell r="G3288">
            <v>74450</v>
          </cell>
          <cell r="H3288">
            <v>4</v>
          </cell>
          <cell r="I3288">
            <v>1080</v>
          </cell>
          <cell r="J3288">
            <v>83</v>
          </cell>
          <cell r="K3288">
            <v>87</v>
          </cell>
          <cell r="L3288">
            <v>194</v>
          </cell>
          <cell r="M3288">
            <v>121</v>
          </cell>
          <cell r="N3288">
            <v>0</v>
          </cell>
          <cell r="O3288">
            <v>31</v>
          </cell>
          <cell r="P3288" t="str">
            <v>Not Licensed</v>
          </cell>
          <cell r="Q3288">
            <v>0</v>
          </cell>
          <cell r="R3288">
            <v>0</v>
          </cell>
        </row>
        <row r="3289">
          <cell r="B3289" t="str">
            <v>252053</v>
          </cell>
          <cell r="C3289" t="str">
            <v>Special Education Teachers, Middle School</v>
          </cell>
          <cell r="D3289">
            <v>0</v>
          </cell>
          <cell r="E3289" t="str">
            <v>Bachelor's degree</v>
          </cell>
          <cell r="F3289" t="str">
            <v>BA+</v>
          </cell>
          <cell r="G3289">
            <v>72799</v>
          </cell>
          <cell r="H3289">
            <v>4</v>
          </cell>
          <cell r="I3289">
            <v>657</v>
          </cell>
          <cell r="J3289">
            <v>52</v>
          </cell>
          <cell r="K3289">
            <v>51</v>
          </cell>
          <cell r="L3289">
            <v>897</v>
          </cell>
          <cell r="M3289">
            <v>333</v>
          </cell>
          <cell r="N3289">
            <v>0</v>
          </cell>
          <cell r="O3289">
            <v>14</v>
          </cell>
          <cell r="P3289" t="str">
            <v>Not Licensed</v>
          </cell>
          <cell r="Q3289">
            <v>0</v>
          </cell>
          <cell r="R3289">
            <v>0</v>
          </cell>
        </row>
        <row r="3290">
          <cell r="B3290" t="str">
            <v>252054</v>
          </cell>
          <cell r="C3290" t="str">
            <v>Special Education Teachers, Secondary School</v>
          </cell>
          <cell r="D3290">
            <v>0</v>
          </cell>
          <cell r="E3290" t="str">
            <v>Bachelor's degree</v>
          </cell>
          <cell r="F3290" t="str">
            <v>BA+</v>
          </cell>
          <cell r="G3290">
            <v>75655</v>
          </cell>
          <cell r="H3290">
            <v>3</v>
          </cell>
          <cell r="I3290">
            <v>787</v>
          </cell>
          <cell r="J3290">
            <v>61</v>
          </cell>
          <cell r="K3290">
            <v>62</v>
          </cell>
          <cell r="L3290">
            <v>25</v>
          </cell>
          <cell r="M3290">
            <v>49</v>
          </cell>
          <cell r="N3290">
            <v>0</v>
          </cell>
          <cell r="O3290">
            <v>11</v>
          </cell>
          <cell r="P3290" t="str">
            <v>Not Licensed</v>
          </cell>
          <cell r="Q3290">
            <v>0</v>
          </cell>
          <cell r="R3290">
            <v>0</v>
          </cell>
        </row>
        <row r="3291">
          <cell r="B3291" t="str">
            <v>253011</v>
          </cell>
          <cell r="C3291" t="str">
            <v>Adult Basic and Secondary Education and Literacy Teachers and Instructors</v>
          </cell>
          <cell r="D3291">
            <v>0</v>
          </cell>
          <cell r="E3291" t="str">
            <v>Bachelor's degree</v>
          </cell>
          <cell r="F3291" t="str">
            <v>BA+</v>
          </cell>
          <cell r="G3291">
            <v>56247</v>
          </cell>
          <cell r="H3291">
            <v>2</v>
          </cell>
          <cell r="I3291">
            <v>119</v>
          </cell>
          <cell r="J3291">
            <v>10</v>
          </cell>
          <cell r="K3291">
            <v>13</v>
          </cell>
          <cell r="L3291">
            <v>117</v>
          </cell>
          <cell r="M3291">
            <v>47</v>
          </cell>
          <cell r="N3291">
            <v>0</v>
          </cell>
          <cell r="O3291">
            <v>13</v>
          </cell>
          <cell r="P3291" t="str">
            <v>Not Licensed</v>
          </cell>
          <cell r="Q3291">
            <v>0</v>
          </cell>
          <cell r="R3291">
            <v>0</v>
          </cell>
        </row>
        <row r="3292">
          <cell r="B3292" t="str">
            <v>253021</v>
          </cell>
          <cell r="C3292" t="str">
            <v>Self-Enrichment Education Teachers</v>
          </cell>
          <cell r="D3292">
            <v>0</v>
          </cell>
          <cell r="E3292" t="str">
            <v>High school diploma or equivalent</v>
          </cell>
          <cell r="F3292" t="str">
            <v>HS and Below</v>
          </cell>
          <cell r="G3292">
            <v>47465</v>
          </cell>
          <cell r="H3292">
            <v>4</v>
          </cell>
          <cell r="I3292">
            <v>1189</v>
          </cell>
          <cell r="J3292">
            <v>152</v>
          </cell>
          <cell r="K3292">
            <v>155</v>
          </cell>
          <cell r="L3292">
            <v>654</v>
          </cell>
          <cell r="M3292">
            <v>320</v>
          </cell>
          <cell r="N3292">
            <v>0</v>
          </cell>
          <cell r="O3292">
            <v>6</v>
          </cell>
          <cell r="P3292" t="str">
            <v>Not Licensed</v>
          </cell>
          <cell r="Q3292">
            <v>0</v>
          </cell>
          <cell r="R3292">
            <v>0</v>
          </cell>
        </row>
        <row r="3293">
          <cell r="B3293" t="str">
            <v>254011</v>
          </cell>
          <cell r="C3293" t="str">
            <v>Archivists</v>
          </cell>
          <cell r="D3293">
            <v>0</v>
          </cell>
          <cell r="E3293" t="str">
            <v>Master's degree</v>
          </cell>
          <cell r="F3293" t="str">
            <v>BA+</v>
          </cell>
          <cell r="G3293">
            <v>52596</v>
          </cell>
          <cell r="H3293">
            <v>0</v>
          </cell>
          <cell r="I3293">
            <v>0</v>
          </cell>
          <cell r="J3293">
            <v>0</v>
          </cell>
          <cell r="K3293">
            <v>0</v>
          </cell>
          <cell r="L3293">
            <v>29</v>
          </cell>
          <cell r="M3293">
            <v>29</v>
          </cell>
          <cell r="N3293">
            <v>0</v>
          </cell>
          <cell r="O3293">
            <v>3</v>
          </cell>
          <cell r="P3293" t="str">
            <v>Not Licensed</v>
          </cell>
          <cell r="Q3293">
            <v>0</v>
          </cell>
          <cell r="R3293">
            <v>0</v>
          </cell>
        </row>
        <row r="3294">
          <cell r="B3294" t="str">
            <v>254012</v>
          </cell>
          <cell r="C3294" t="str">
            <v>Curators</v>
          </cell>
          <cell r="D3294">
            <v>0</v>
          </cell>
          <cell r="E3294" t="str">
            <v>Master's degree</v>
          </cell>
          <cell r="F3294" t="str">
            <v>BA+</v>
          </cell>
          <cell r="G3294">
            <v>0</v>
          </cell>
          <cell r="H3294">
            <v>0</v>
          </cell>
          <cell r="I3294">
            <v>0</v>
          </cell>
          <cell r="J3294">
            <v>0</v>
          </cell>
          <cell r="K3294">
            <v>0</v>
          </cell>
          <cell r="L3294">
            <v>57</v>
          </cell>
          <cell r="M3294">
            <v>57</v>
          </cell>
          <cell r="N3294">
            <v>0</v>
          </cell>
          <cell r="O3294">
            <v>3</v>
          </cell>
          <cell r="P3294" t="str">
            <v>Not Licensed</v>
          </cell>
          <cell r="Q3294">
            <v>0</v>
          </cell>
          <cell r="R3294">
            <v>0</v>
          </cell>
        </row>
        <row r="3295">
          <cell r="B3295" t="str">
            <v>254013</v>
          </cell>
          <cell r="C3295" t="str">
            <v>Museum Technicians and Conservators</v>
          </cell>
          <cell r="D3295">
            <v>0</v>
          </cell>
          <cell r="E3295" t="str">
            <v>Bachelor's degree</v>
          </cell>
          <cell r="F3295" t="str">
            <v>BA+</v>
          </cell>
          <cell r="G3295">
            <v>43946</v>
          </cell>
          <cell r="H3295">
            <v>0</v>
          </cell>
          <cell r="I3295">
            <v>0</v>
          </cell>
          <cell r="J3295">
            <v>0</v>
          </cell>
          <cell r="K3295">
            <v>0</v>
          </cell>
          <cell r="L3295">
            <v>0</v>
          </cell>
          <cell r="M3295">
            <v>0</v>
          </cell>
          <cell r="N3295">
            <v>0</v>
          </cell>
          <cell r="O3295">
            <v>4</v>
          </cell>
          <cell r="P3295" t="str">
            <v>Not Licensed</v>
          </cell>
          <cell r="Q3295">
            <v>0</v>
          </cell>
          <cell r="R3295">
            <v>0</v>
          </cell>
        </row>
        <row r="3296">
          <cell r="B3296" t="str">
            <v>254021</v>
          </cell>
          <cell r="C3296" t="str">
            <v>Librarians</v>
          </cell>
          <cell r="D3296">
            <v>0</v>
          </cell>
          <cell r="E3296" t="str">
            <v>Master's degree</v>
          </cell>
          <cell r="F3296" t="str">
            <v>BA+</v>
          </cell>
          <cell r="G3296">
            <v>61651</v>
          </cell>
          <cell r="H3296">
            <v>4</v>
          </cell>
          <cell r="I3296">
            <v>486</v>
          </cell>
          <cell r="J3296">
            <v>48</v>
          </cell>
          <cell r="K3296">
            <v>51</v>
          </cell>
          <cell r="L3296">
            <v>283</v>
          </cell>
          <cell r="M3296">
            <v>127</v>
          </cell>
          <cell r="N3296">
            <v>0</v>
          </cell>
          <cell r="O3296">
            <v>8</v>
          </cell>
          <cell r="P3296" t="str">
            <v>Not Licensed</v>
          </cell>
          <cell r="Q3296">
            <v>0</v>
          </cell>
          <cell r="R3296">
            <v>0</v>
          </cell>
        </row>
        <row r="3297">
          <cell r="B3297" t="str">
            <v>254031</v>
          </cell>
          <cell r="C3297" t="str">
            <v>Library Technicians</v>
          </cell>
          <cell r="D3297">
            <v>0</v>
          </cell>
          <cell r="E3297" t="str">
            <v>Postsecondary non-degree award</v>
          </cell>
          <cell r="F3297" t="str">
            <v>Sub-BA</v>
          </cell>
          <cell r="G3297">
            <v>42295</v>
          </cell>
          <cell r="H3297">
            <v>2</v>
          </cell>
          <cell r="I3297">
            <v>182</v>
          </cell>
          <cell r="J3297">
            <v>26</v>
          </cell>
          <cell r="K3297">
            <v>25</v>
          </cell>
          <cell r="L3297">
            <v>66</v>
          </cell>
          <cell r="M3297">
            <v>39</v>
          </cell>
          <cell r="N3297">
            <v>0</v>
          </cell>
          <cell r="O3297">
            <v>0</v>
          </cell>
          <cell r="P3297" t="str">
            <v>Not Licensed</v>
          </cell>
          <cell r="Q3297">
            <v>0</v>
          </cell>
          <cell r="R3297">
            <v>0</v>
          </cell>
        </row>
        <row r="3298">
          <cell r="B3298" t="str">
            <v>259011</v>
          </cell>
          <cell r="C3298" t="str">
            <v>Audio-Visual and Multimedia Collections Specialists</v>
          </cell>
          <cell r="D3298">
            <v>0</v>
          </cell>
          <cell r="E3298" t="str">
            <v>Bachelor's degree</v>
          </cell>
          <cell r="F3298" t="str">
            <v>BA+</v>
          </cell>
          <cell r="G3298">
            <v>0</v>
          </cell>
          <cell r="H3298">
            <v>0</v>
          </cell>
          <cell r="I3298">
            <v>0</v>
          </cell>
          <cell r="J3298">
            <v>0</v>
          </cell>
          <cell r="K3298">
            <v>0</v>
          </cell>
          <cell r="L3298">
            <v>0</v>
          </cell>
          <cell r="M3298">
            <v>0</v>
          </cell>
          <cell r="N3298">
            <v>0</v>
          </cell>
          <cell r="O3298">
            <v>0</v>
          </cell>
          <cell r="P3298" t="str">
            <v>Not Licensed</v>
          </cell>
          <cell r="Q3298">
            <v>0</v>
          </cell>
          <cell r="R3298">
            <v>0</v>
          </cell>
        </row>
        <row r="3299">
          <cell r="B3299" t="str">
            <v>259021</v>
          </cell>
          <cell r="C3299" t="str">
            <v>Farm and Home Management Advisors</v>
          </cell>
          <cell r="D3299">
            <v>0</v>
          </cell>
          <cell r="E3299">
            <v>0</v>
          </cell>
          <cell r="F3299">
            <v>0</v>
          </cell>
          <cell r="G3299">
            <v>0</v>
          </cell>
          <cell r="H3299">
            <v>0</v>
          </cell>
          <cell r="I3299">
            <v>0</v>
          </cell>
          <cell r="J3299">
            <v>0</v>
          </cell>
          <cell r="K3299">
            <v>0</v>
          </cell>
          <cell r="L3299">
            <v>56</v>
          </cell>
          <cell r="M3299">
            <v>56</v>
          </cell>
          <cell r="N3299">
            <v>0</v>
          </cell>
          <cell r="O3299">
            <v>3</v>
          </cell>
          <cell r="P3299" t="str">
            <v>Not Licensed</v>
          </cell>
          <cell r="Q3299">
            <v>0</v>
          </cell>
          <cell r="R3299">
            <v>0</v>
          </cell>
        </row>
        <row r="3300">
          <cell r="B3300" t="str">
            <v>259031</v>
          </cell>
          <cell r="C3300" t="str">
            <v>Instructional Coordinators</v>
          </cell>
          <cell r="D3300">
            <v>0</v>
          </cell>
          <cell r="E3300" t="str">
            <v>Master's degree</v>
          </cell>
          <cell r="F3300" t="str">
            <v>BA+</v>
          </cell>
          <cell r="G3300">
            <v>74654</v>
          </cell>
          <cell r="H3300">
            <v>4</v>
          </cell>
          <cell r="I3300">
            <v>297</v>
          </cell>
          <cell r="J3300">
            <v>30</v>
          </cell>
          <cell r="K3300">
            <v>31</v>
          </cell>
          <cell r="L3300">
            <v>408</v>
          </cell>
          <cell r="M3300">
            <v>156</v>
          </cell>
          <cell r="N3300">
            <v>0</v>
          </cell>
          <cell r="O3300">
            <v>15</v>
          </cell>
          <cell r="P3300" t="str">
            <v>Not Licensed</v>
          </cell>
          <cell r="Q3300">
            <v>0</v>
          </cell>
          <cell r="R3300">
            <v>0</v>
          </cell>
        </row>
        <row r="3301">
          <cell r="B3301" t="str">
            <v>259041</v>
          </cell>
          <cell r="C3301" t="str">
            <v>Teacher Assistants</v>
          </cell>
          <cell r="D3301">
            <v>0</v>
          </cell>
          <cell r="E3301" t="str">
            <v>Some college, no degree</v>
          </cell>
          <cell r="F3301" t="str">
            <v>Sub-BA</v>
          </cell>
          <cell r="G3301">
            <v>32924</v>
          </cell>
          <cell r="H3301">
            <v>2</v>
          </cell>
          <cell r="I3301">
            <v>6025</v>
          </cell>
          <cell r="J3301">
            <v>634</v>
          </cell>
          <cell r="K3301">
            <v>671</v>
          </cell>
          <cell r="L3301">
            <v>1996</v>
          </cell>
          <cell r="M3301">
            <v>1100</v>
          </cell>
          <cell r="N3301">
            <v>0</v>
          </cell>
          <cell r="O3301">
            <v>107</v>
          </cell>
          <cell r="P3301" t="str">
            <v>Not Licensed</v>
          </cell>
          <cell r="Q3301">
            <v>0</v>
          </cell>
          <cell r="R3301">
            <v>0</v>
          </cell>
        </row>
        <row r="3302">
          <cell r="B3302" t="str">
            <v>271011</v>
          </cell>
          <cell r="C3302" t="str">
            <v>Art Directors</v>
          </cell>
          <cell r="D3302">
            <v>0</v>
          </cell>
          <cell r="E3302" t="str">
            <v>Bachelor's degree</v>
          </cell>
          <cell r="F3302" t="str">
            <v>BA+</v>
          </cell>
          <cell r="G3302">
            <v>82889</v>
          </cell>
          <cell r="H3302">
            <v>3</v>
          </cell>
          <cell r="I3302">
            <v>201</v>
          </cell>
          <cell r="J3302">
            <v>15</v>
          </cell>
          <cell r="K3302">
            <v>19</v>
          </cell>
          <cell r="L3302">
            <v>82</v>
          </cell>
          <cell r="M3302">
            <v>39</v>
          </cell>
          <cell r="N3302">
            <v>0</v>
          </cell>
          <cell r="O3302">
            <v>15</v>
          </cell>
          <cell r="P3302" t="str">
            <v>Not Licensed</v>
          </cell>
          <cell r="Q3302">
            <v>0</v>
          </cell>
          <cell r="R3302">
            <v>0</v>
          </cell>
        </row>
        <row r="3303">
          <cell r="B3303" t="str">
            <v>271012</v>
          </cell>
          <cell r="C3303" t="str">
            <v>Craft Artists</v>
          </cell>
          <cell r="D3303">
            <v>0</v>
          </cell>
          <cell r="E3303" t="str">
            <v>No formal educational credential</v>
          </cell>
          <cell r="F3303" t="str">
            <v>HS and Below</v>
          </cell>
          <cell r="G3303">
            <v>0</v>
          </cell>
          <cell r="H3303">
            <v>0</v>
          </cell>
          <cell r="I3303">
            <v>0</v>
          </cell>
          <cell r="J3303">
            <v>0</v>
          </cell>
          <cell r="K3303">
            <v>0</v>
          </cell>
          <cell r="L3303">
            <v>0</v>
          </cell>
          <cell r="M3303">
            <v>0</v>
          </cell>
          <cell r="N3303">
            <v>0</v>
          </cell>
          <cell r="O3303">
            <v>1</v>
          </cell>
          <cell r="P3303" t="str">
            <v>Not Licensed</v>
          </cell>
          <cell r="Q3303">
            <v>0</v>
          </cell>
          <cell r="R3303">
            <v>0</v>
          </cell>
        </row>
        <row r="3304">
          <cell r="B3304" t="str">
            <v>271013</v>
          </cell>
          <cell r="C3304" t="str">
            <v>Fine Artists, Including Painters, Sculptors, and Illustrators</v>
          </cell>
          <cell r="D3304">
            <v>0</v>
          </cell>
          <cell r="E3304" t="str">
            <v>Bachelor's degree</v>
          </cell>
          <cell r="F3304" t="str">
            <v>BA+</v>
          </cell>
          <cell r="G3304">
            <v>57438</v>
          </cell>
          <cell r="H3304">
            <v>0</v>
          </cell>
          <cell r="I3304">
            <v>0</v>
          </cell>
          <cell r="J3304">
            <v>0</v>
          </cell>
          <cell r="K3304">
            <v>0</v>
          </cell>
          <cell r="L3304">
            <v>98</v>
          </cell>
          <cell r="M3304">
            <v>98</v>
          </cell>
          <cell r="N3304">
            <v>0</v>
          </cell>
          <cell r="O3304">
            <v>6</v>
          </cell>
          <cell r="P3304" t="str">
            <v>Not Licensed</v>
          </cell>
          <cell r="Q3304">
            <v>0</v>
          </cell>
          <cell r="R3304">
            <v>0</v>
          </cell>
        </row>
        <row r="3305">
          <cell r="B3305" t="str">
            <v>271014</v>
          </cell>
          <cell r="C3305" t="str">
            <v>Multimedia Artists and Animators</v>
          </cell>
          <cell r="D3305">
            <v>0</v>
          </cell>
          <cell r="E3305" t="str">
            <v>Bachelor's degree</v>
          </cell>
          <cell r="F3305" t="str">
            <v>BA+</v>
          </cell>
          <cell r="G3305">
            <v>52681</v>
          </cell>
          <cell r="H3305">
            <v>0</v>
          </cell>
          <cell r="I3305">
            <v>0</v>
          </cell>
          <cell r="J3305">
            <v>0</v>
          </cell>
          <cell r="K3305">
            <v>0</v>
          </cell>
          <cell r="L3305">
            <v>59</v>
          </cell>
          <cell r="M3305">
            <v>59</v>
          </cell>
          <cell r="N3305">
            <v>0</v>
          </cell>
          <cell r="O3305">
            <v>5</v>
          </cell>
          <cell r="P3305" t="str">
            <v>Not Licensed</v>
          </cell>
          <cell r="Q3305">
            <v>0</v>
          </cell>
          <cell r="R3305">
            <v>0</v>
          </cell>
        </row>
        <row r="3306">
          <cell r="B3306" t="str">
            <v>271021</v>
          </cell>
          <cell r="C3306" t="str">
            <v>Commercial and Industrial Designers</v>
          </cell>
          <cell r="D3306">
            <v>0</v>
          </cell>
          <cell r="E3306" t="str">
            <v>Bachelor's degree</v>
          </cell>
          <cell r="F3306" t="str">
            <v>BA+</v>
          </cell>
          <cell r="G3306">
            <v>0</v>
          </cell>
          <cell r="H3306">
            <v>0</v>
          </cell>
          <cell r="I3306">
            <v>161</v>
          </cell>
          <cell r="J3306">
            <v>17</v>
          </cell>
          <cell r="K3306">
            <v>15</v>
          </cell>
          <cell r="L3306">
            <v>382</v>
          </cell>
          <cell r="M3306">
            <v>138</v>
          </cell>
          <cell r="N3306">
            <v>0</v>
          </cell>
          <cell r="O3306">
            <v>7</v>
          </cell>
          <cell r="P3306" t="str">
            <v>Not Licensed</v>
          </cell>
          <cell r="Q3306">
            <v>0</v>
          </cell>
          <cell r="R3306">
            <v>0</v>
          </cell>
        </row>
        <row r="3307">
          <cell r="B3307" t="str">
            <v>271022</v>
          </cell>
          <cell r="C3307" t="str">
            <v>Fashion Designers</v>
          </cell>
          <cell r="D3307">
            <v>0</v>
          </cell>
          <cell r="E3307" t="str">
            <v>Bachelor's degree</v>
          </cell>
          <cell r="F3307" t="str">
            <v>BA+</v>
          </cell>
          <cell r="G3307">
            <v>79503</v>
          </cell>
          <cell r="H3307">
            <v>0</v>
          </cell>
          <cell r="I3307">
            <v>0</v>
          </cell>
          <cell r="J3307">
            <v>0</v>
          </cell>
          <cell r="K3307">
            <v>0</v>
          </cell>
          <cell r="L3307">
            <v>66</v>
          </cell>
          <cell r="M3307">
            <v>66</v>
          </cell>
          <cell r="N3307">
            <v>0</v>
          </cell>
          <cell r="O3307">
            <v>8</v>
          </cell>
          <cell r="P3307" t="str">
            <v>Not Licensed</v>
          </cell>
          <cell r="Q3307">
            <v>0</v>
          </cell>
          <cell r="R3307">
            <v>0</v>
          </cell>
        </row>
        <row r="3308">
          <cell r="B3308" t="str">
            <v>271023</v>
          </cell>
          <cell r="C3308" t="str">
            <v>Floral Designers</v>
          </cell>
          <cell r="D3308">
            <v>0</v>
          </cell>
          <cell r="E3308" t="str">
            <v>High school diploma or equivalent</v>
          </cell>
          <cell r="F3308" t="str">
            <v>HS and Below</v>
          </cell>
          <cell r="G3308">
            <v>33705</v>
          </cell>
          <cell r="H3308">
            <v>0</v>
          </cell>
          <cell r="I3308">
            <v>111</v>
          </cell>
          <cell r="J3308">
            <v>0</v>
          </cell>
          <cell r="K3308">
            <v>9</v>
          </cell>
          <cell r="L3308">
            <v>27</v>
          </cell>
          <cell r="M3308">
            <v>18</v>
          </cell>
          <cell r="N3308">
            <v>0</v>
          </cell>
          <cell r="O3308">
            <v>11</v>
          </cell>
          <cell r="P3308" t="str">
            <v>Not Licensed</v>
          </cell>
          <cell r="Q3308">
            <v>0</v>
          </cell>
          <cell r="R3308">
            <v>0</v>
          </cell>
        </row>
        <row r="3309">
          <cell r="B3309" t="str">
            <v>271024</v>
          </cell>
          <cell r="C3309" t="str">
            <v>Graphic Designers</v>
          </cell>
          <cell r="D3309">
            <v>0</v>
          </cell>
          <cell r="E3309" t="str">
            <v>Bachelor's degree</v>
          </cell>
          <cell r="F3309" t="str">
            <v>BA+</v>
          </cell>
          <cell r="G3309">
            <v>60662</v>
          </cell>
          <cell r="H3309">
            <v>3</v>
          </cell>
          <cell r="I3309">
            <v>683</v>
          </cell>
          <cell r="J3309">
            <v>61</v>
          </cell>
          <cell r="K3309">
            <v>67</v>
          </cell>
          <cell r="L3309">
            <v>419</v>
          </cell>
          <cell r="M3309">
            <v>182</v>
          </cell>
          <cell r="N3309">
            <v>0</v>
          </cell>
          <cell r="O3309">
            <v>72</v>
          </cell>
          <cell r="P3309" t="str">
            <v>Not Licensed</v>
          </cell>
          <cell r="Q3309">
            <v>0</v>
          </cell>
          <cell r="R3309">
            <v>0</v>
          </cell>
        </row>
        <row r="3310">
          <cell r="B3310" t="str">
            <v>271025</v>
          </cell>
          <cell r="C3310" t="str">
            <v>Interior Designers</v>
          </cell>
          <cell r="D3310">
            <v>0</v>
          </cell>
          <cell r="E3310" t="str">
            <v>Bachelor's degree</v>
          </cell>
          <cell r="F3310" t="str">
            <v>BA+</v>
          </cell>
          <cell r="G3310">
            <v>67603</v>
          </cell>
          <cell r="H3310">
            <v>3</v>
          </cell>
          <cell r="I3310">
            <v>106</v>
          </cell>
          <cell r="J3310">
            <v>11</v>
          </cell>
          <cell r="K3310">
            <v>10</v>
          </cell>
          <cell r="L3310">
            <v>110</v>
          </cell>
          <cell r="M3310">
            <v>44</v>
          </cell>
          <cell r="N3310">
            <v>0</v>
          </cell>
          <cell r="O3310">
            <v>20</v>
          </cell>
          <cell r="P3310" t="str">
            <v>Not Licensed</v>
          </cell>
          <cell r="Q3310">
            <v>0</v>
          </cell>
          <cell r="R3310">
            <v>0</v>
          </cell>
        </row>
        <row r="3311">
          <cell r="B3311" t="str">
            <v>271026</v>
          </cell>
          <cell r="C3311" t="str">
            <v>Merchandise Displayers and Window Trimmers</v>
          </cell>
          <cell r="D3311">
            <v>0</v>
          </cell>
          <cell r="E3311" t="str">
            <v>High school diploma or equivalent</v>
          </cell>
          <cell r="F3311" t="str">
            <v>HS and Below</v>
          </cell>
          <cell r="G3311">
            <v>0</v>
          </cell>
          <cell r="H3311">
            <v>0</v>
          </cell>
          <cell r="I3311">
            <v>116</v>
          </cell>
          <cell r="J3311">
            <v>10</v>
          </cell>
          <cell r="K3311">
            <v>7</v>
          </cell>
          <cell r="L3311">
            <v>1677</v>
          </cell>
          <cell r="M3311">
            <v>565</v>
          </cell>
          <cell r="N3311">
            <v>0</v>
          </cell>
          <cell r="O3311">
            <v>32</v>
          </cell>
          <cell r="P3311" t="str">
            <v>Not Licensed</v>
          </cell>
          <cell r="Q3311">
            <v>0</v>
          </cell>
          <cell r="R3311">
            <v>0</v>
          </cell>
        </row>
        <row r="3312">
          <cell r="B3312" t="str">
            <v>271027</v>
          </cell>
          <cell r="C3312" t="str">
            <v>Set and Exhibit Designers</v>
          </cell>
          <cell r="D3312">
            <v>0</v>
          </cell>
          <cell r="E3312" t="str">
            <v>Bachelor's degree</v>
          </cell>
          <cell r="F3312" t="str">
            <v>BA+</v>
          </cell>
          <cell r="G3312">
            <v>72190</v>
          </cell>
          <cell r="H3312">
            <v>0</v>
          </cell>
          <cell r="I3312">
            <v>0</v>
          </cell>
          <cell r="J3312">
            <v>0</v>
          </cell>
          <cell r="K3312">
            <v>0</v>
          </cell>
          <cell r="L3312">
            <v>0</v>
          </cell>
          <cell r="M3312">
            <v>0</v>
          </cell>
          <cell r="N3312">
            <v>0</v>
          </cell>
          <cell r="O3312">
            <v>9</v>
          </cell>
          <cell r="P3312" t="str">
            <v>Not Licensed</v>
          </cell>
          <cell r="Q3312">
            <v>0</v>
          </cell>
          <cell r="R3312">
            <v>0</v>
          </cell>
        </row>
        <row r="3313">
          <cell r="B3313" t="str">
            <v>272011</v>
          </cell>
          <cell r="C3313" t="str">
            <v>Actors</v>
          </cell>
          <cell r="D3313">
            <v>0</v>
          </cell>
          <cell r="E3313" t="str">
            <v>Some college, no degree</v>
          </cell>
          <cell r="F3313" t="str">
            <v>Sub-BA</v>
          </cell>
          <cell r="G3313">
            <v>0</v>
          </cell>
          <cell r="H3313">
            <v>0</v>
          </cell>
          <cell r="I3313">
            <v>0</v>
          </cell>
          <cell r="J3313">
            <v>0</v>
          </cell>
          <cell r="K3313">
            <v>0</v>
          </cell>
          <cell r="L3313">
            <v>68</v>
          </cell>
          <cell r="M3313">
            <v>68</v>
          </cell>
          <cell r="N3313">
            <v>0</v>
          </cell>
          <cell r="O3313">
            <v>7</v>
          </cell>
          <cell r="P3313" t="str">
            <v>Not Licensed</v>
          </cell>
          <cell r="Q3313">
            <v>0</v>
          </cell>
          <cell r="R3313">
            <v>0</v>
          </cell>
        </row>
        <row r="3314">
          <cell r="B3314" t="str">
            <v>272012</v>
          </cell>
          <cell r="C3314" t="str">
            <v>Producers and Directors</v>
          </cell>
          <cell r="D3314">
            <v>0</v>
          </cell>
          <cell r="E3314" t="str">
            <v>Bachelor's degree</v>
          </cell>
          <cell r="F3314" t="str">
            <v>BA+</v>
          </cell>
          <cell r="G3314">
            <v>49377</v>
          </cell>
          <cell r="H3314">
            <v>3</v>
          </cell>
          <cell r="I3314">
            <v>112</v>
          </cell>
          <cell r="J3314">
            <v>15</v>
          </cell>
          <cell r="K3314">
            <v>12</v>
          </cell>
          <cell r="L3314">
            <v>162</v>
          </cell>
          <cell r="M3314">
            <v>63</v>
          </cell>
          <cell r="N3314">
            <v>0</v>
          </cell>
          <cell r="O3314">
            <v>34</v>
          </cell>
          <cell r="P3314" t="str">
            <v>Not Licensed</v>
          </cell>
          <cell r="Q3314">
            <v>0</v>
          </cell>
          <cell r="R3314">
            <v>0</v>
          </cell>
        </row>
        <row r="3315">
          <cell r="B3315" t="str">
            <v>272021</v>
          </cell>
          <cell r="C3315" t="str">
            <v>Athletes and Sports Competitors</v>
          </cell>
          <cell r="D3315">
            <v>0</v>
          </cell>
          <cell r="E3315" t="str">
            <v>No formal educational credential</v>
          </cell>
          <cell r="F3315" t="str">
            <v>HS and Below</v>
          </cell>
          <cell r="G3315">
            <v>47448</v>
          </cell>
          <cell r="H3315">
            <v>0</v>
          </cell>
          <cell r="I3315">
            <v>0</v>
          </cell>
          <cell r="J3315">
            <v>0</v>
          </cell>
          <cell r="K3315">
            <v>0</v>
          </cell>
          <cell r="L3315">
            <v>24</v>
          </cell>
          <cell r="M3315">
            <v>24</v>
          </cell>
          <cell r="N3315">
            <v>0</v>
          </cell>
          <cell r="O3315">
            <v>2</v>
          </cell>
          <cell r="P3315" t="str">
            <v>Not Licensed</v>
          </cell>
          <cell r="Q3315">
            <v>0</v>
          </cell>
          <cell r="R3315">
            <v>0</v>
          </cell>
        </row>
        <row r="3316">
          <cell r="B3316" t="str">
            <v>272022</v>
          </cell>
          <cell r="C3316" t="str">
            <v>Coaches and Scouts</v>
          </cell>
          <cell r="D3316">
            <v>0</v>
          </cell>
          <cell r="E3316" t="str">
            <v>Bachelor's degree</v>
          </cell>
          <cell r="F3316" t="str">
            <v>BA+</v>
          </cell>
          <cell r="G3316">
            <v>38718</v>
          </cell>
          <cell r="H3316">
            <v>4</v>
          </cell>
          <cell r="I3316">
            <v>1212</v>
          </cell>
          <cell r="J3316">
            <v>147</v>
          </cell>
          <cell r="K3316">
            <v>174</v>
          </cell>
          <cell r="L3316">
            <v>1604</v>
          </cell>
          <cell r="M3316">
            <v>642</v>
          </cell>
          <cell r="N3316">
            <v>0</v>
          </cell>
          <cell r="O3316">
            <v>23</v>
          </cell>
          <cell r="P3316" t="str">
            <v>Not Licensed</v>
          </cell>
          <cell r="Q3316">
            <v>0</v>
          </cell>
          <cell r="R3316">
            <v>0</v>
          </cell>
        </row>
        <row r="3317">
          <cell r="B3317" t="str">
            <v>272023</v>
          </cell>
          <cell r="C3317" t="str">
            <v>Umpires, Referees, and Other Sports Officials</v>
          </cell>
          <cell r="D3317">
            <v>0</v>
          </cell>
          <cell r="E3317" t="str">
            <v>High school diploma or equivalent</v>
          </cell>
          <cell r="F3317" t="str">
            <v>HS and Below</v>
          </cell>
          <cell r="G3317">
            <v>51762</v>
          </cell>
          <cell r="H3317">
            <v>0</v>
          </cell>
          <cell r="I3317">
            <v>0</v>
          </cell>
          <cell r="J3317">
            <v>0</v>
          </cell>
          <cell r="K3317">
            <v>0</v>
          </cell>
          <cell r="L3317">
            <v>24</v>
          </cell>
          <cell r="M3317">
            <v>24</v>
          </cell>
          <cell r="N3317">
            <v>0</v>
          </cell>
          <cell r="O3317">
            <v>7</v>
          </cell>
          <cell r="P3317" t="str">
            <v>Not Licensed</v>
          </cell>
          <cell r="Q3317">
            <v>0</v>
          </cell>
          <cell r="R3317">
            <v>0</v>
          </cell>
        </row>
        <row r="3318">
          <cell r="B3318" t="str">
            <v>272031</v>
          </cell>
          <cell r="C3318" t="str">
            <v>Dancers</v>
          </cell>
          <cell r="D3318">
            <v>0</v>
          </cell>
          <cell r="E3318" t="str">
            <v>No formal educational credential</v>
          </cell>
          <cell r="F3318" t="str">
            <v>HS and Below</v>
          </cell>
          <cell r="G3318">
            <v>0</v>
          </cell>
          <cell r="H3318">
            <v>0</v>
          </cell>
          <cell r="I3318">
            <v>0</v>
          </cell>
          <cell r="J3318">
            <v>0</v>
          </cell>
          <cell r="K3318">
            <v>0</v>
          </cell>
          <cell r="L3318">
            <v>0</v>
          </cell>
          <cell r="M3318">
            <v>0</v>
          </cell>
          <cell r="N3318">
            <v>0</v>
          </cell>
          <cell r="O3318">
            <v>0</v>
          </cell>
          <cell r="P3318" t="str">
            <v>Not Licensed</v>
          </cell>
          <cell r="Q3318">
            <v>0</v>
          </cell>
          <cell r="R3318">
            <v>0</v>
          </cell>
        </row>
        <row r="3319">
          <cell r="B3319" t="str">
            <v>272032</v>
          </cell>
          <cell r="C3319" t="str">
            <v>Choreographers</v>
          </cell>
          <cell r="D3319">
            <v>0</v>
          </cell>
          <cell r="E3319" t="str">
            <v>High school diploma or equivalent</v>
          </cell>
          <cell r="F3319" t="str">
            <v>HS and Below</v>
          </cell>
          <cell r="G3319">
            <v>0</v>
          </cell>
          <cell r="H3319">
            <v>0</v>
          </cell>
          <cell r="I3319">
            <v>0</v>
          </cell>
          <cell r="J3319">
            <v>0</v>
          </cell>
          <cell r="K3319">
            <v>0</v>
          </cell>
          <cell r="L3319">
            <v>0</v>
          </cell>
          <cell r="M3319">
            <v>0</v>
          </cell>
          <cell r="N3319">
            <v>0</v>
          </cell>
          <cell r="O3319">
            <v>3</v>
          </cell>
          <cell r="P3319" t="str">
            <v>Not Licensed</v>
          </cell>
          <cell r="Q3319">
            <v>0</v>
          </cell>
          <cell r="R3319">
            <v>0</v>
          </cell>
        </row>
        <row r="3320">
          <cell r="B3320" t="str">
            <v>272041</v>
          </cell>
          <cell r="C3320" t="str">
            <v>Music Directors and Composers</v>
          </cell>
          <cell r="D3320">
            <v>0</v>
          </cell>
          <cell r="E3320" t="str">
            <v>Bachelor's degree</v>
          </cell>
          <cell r="F3320" t="str">
            <v>BA+</v>
          </cell>
          <cell r="G3320">
            <v>59328</v>
          </cell>
          <cell r="H3320">
            <v>0</v>
          </cell>
          <cell r="I3320">
            <v>0</v>
          </cell>
          <cell r="J3320">
            <v>0</v>
          </cell>
          <cell r="K3320">
            <v>0</v>
          </cell>
          <cell r="L3320">
            <v>41</v>
          </cell>
          <cell r="M3320">
            <v>41</v>
          </cell>
          <cell r="N3320">
            <v>0</v>
          </cell>
          <cell r="O3320">
            <v>1</v>
          </cell>
          <cell r="P3320" t="str">
            <v>Not Licensed</v>
          </cell>
          <cell r="Q3320">
            <v>0</v>
          </cell>
          <cell r="R3320">
            <v>0</v>
          </cell>
        </row>
        <row r="3321">
          <cell r="B3321" t="str">
            <v>272042</v>
          </cell>
          <cell r="C3321" t="str">
            <v>Musicians and Singers</v>
          </cell>
          <cell r="D3321">
            <v>0</v>
          </cell>
          <cell r="E3321" t="str">
            <v>No formal educational credential</v>
          </cell>
          <cell r="F3321" t="str">
            <v>HS and Below</v>
          </cell>
          <cell r="G3321">
            <v>0</v>
          </cell>
          <cell r="H3321">
            <v>0</v>
          </cell>
          <cell r="I3321">
            <v>0</v>
          </cell>
          <cell r="J3321">
            <v>0</v>
          </cell>
          <cell r="K3321">
            <v>0</v>
          </cell>
          <cell r="L3321">
            <v>37</v>
          </cell>
          <cell r="M3321">
            <v>37</v>
          </cell>
          <cell r="N3321">
            <v>0</v>
          </cell>
          <cell r="O3321">
            <v>3</v>
          </cell>
          <cell r="P3321" t="str">
            <v>Not Licensed</v>
          </cell>
          <cell r="Q3321">
            <v>0</v>
          </cell>
          <cell r="R3321">
            <v>0</v>
          </cell>
        </row>
        <row r="3322">
          <cell r="B3322" t="str">
            <v>273011</v>
          </cell>
          <cell r="C3322" t="str">
            <v>Radio and Television Announcers</v>
          </cell>
          <cell r="D3322">
            <v>0</v>
          </cell>
          <cell r="E3322" t="str">
            <v>Bachelor's degree</v>
          </cell>
          <cell r="F3322" t="str">
            <v>BA+</v>
          </cell>
          <cell r="G3322">
            <v>0</v>
          </cell>
          <cell r="H3322">
            <v>0</v>
          </cell>
          <cell r="I3322">
            <v>0</v>
          </cell>
          <cell r="J3322">
            <v>0</v>
          </cell>
          <cell r="K3322">
            <v>0</v>
          </cell>
          <cell r="L3322">
            <v>0</v>
          </cell>
          <cell r="M3322">
            <v>0</v>
          </cell>
          <cell r="N3322">
            <v>0</v>
          </cell>
          <cell r="O3322">
            <v>5</v>
          </cell>
          <cell r="P3322" t="str">
            <v>Not Licensed</v>
          </cell>
          <cell r="Q3322">
            <v>0</v>
          </cell>
          <cell r="R3322">
            <v>0</v>
          </cell>
        </row>
        <row r="3323">
          <cell r="B3323" t="str">
            <v>273012</v>
          </cell>
          <cell r="C3323" t="str">
            <v>Public Address System and Other Announcers</v>
          </cell>
          <cell r="D3323">
            <v>0</v>
          </cell>
          <cell r="E3323" t="str">
            <v>High school diploma or equivalent</v>
          </cell>
          <cell r="F3323" t="str">
            <v>HS and Below</v>
          </cell>
          <cell r="G3323">
            <v>0</v>
          </cell>
          <cell r="H3323">
            <v>0</v>
          </cell>
          <cell r="I3323">
            <v>0</v>
          </cell>
          <cell r="J3323">
            <v>0</v>
          </cell>
          <cell r="K3323">
            <v>0</v>
          </cell>
          <cell r="L3323">
            <v>0</v>
          </cell>
          <cell r="M3323">
            <v>0</v>
          </cell>
          <cell r="N3323">
            <v>0</v>
          </cell>
          <cell r="O3323">
            <v>0</v>
          </cell>
          <cell r="P3323" t="str">
            <v>Not Licensed</v>
          </cell>
          <cell r="Q3323">
            <v>0</v>
          </cell>
          <cell r="R3323">
            <v>0</v>
          </cell>
        </row>
        <row r="3324">
          <cell r="B3324" t="str">
            <v>273021</v>
          </cell>
          <cell r="C3324" t="str">
            <v>Broadcast News Analysts</v>
          </cell>
          <cell r="D3324">
            <v>0</v>
          </cell>
          <cell r="E3324" t="str">
            <v>Bachelor's degree</v>
          </cell>
          <cell r="F3324" t="str">
            <v>BA+</v>
          </cell>
          <cell r="G3324">
            <v>0</v>
          </cell>
          <cell r="H3324">
            <v>0</v>
          </cell>
          <cell r="I3324">
            <v>0</v>
          </cell>
          <cell r="J3324">
            <v>0</v>
          </cell>
          <cell r="K3324">
            <v>0</v>
          </cell>
          <cell r="L3324">
            <v>0</v>
          </cell>
          <cell r="M3324">
            <v>0</v>
          </cell>
          <cell r="N3324">
            <v>0</v>
          </cell>
          <cell r="O3324">
            <v>0</v>
          </cell>
          <cell r="P3324" t="str">
            <v>Not Licensed</v>
          </cell>
          <cell r="Q3324">
            <v>0</v>
          </cell>
          <cell r="R3324">
            <v>0</v>
          </cell>
        </row>
        <row r="3325">
          <cell r="B3325" t="str">
            <v>273022</v>
          </cell>
          <cell r="C3325" t="str">
            <v>Reporters and Correspondents</v>
          </cell>
          <cell r="D3325">
            <v>0</v>
          </cell>
          <cell r="E3325" t="str">
            <v>Bachelor's degree</v>
          </cell>
          <cell r="F3325" t="str">
            <v>BA+</v>
          </cell>
          <cell r="G3325">
            <v>42021</v>
          </cell>
          <cell r="H3325">
            <v>0</v>
          </cell>
          <cell r="I3325">
            <v>0</v>
          </cell>
          <cell r="J3325">
            <v>0</v>
          </cell>
          <cell r="K3325">
            <v>0</v>
          </cell>
          <cell r="L3325">
            <v>83</v>
          </cell>
          <cell r="M3325">
            <v>83</v>
          </cell>
          <cell r="N3325">
            <v>0</v>
          </cell>
          <cell r="O3325">
            <v>6</v>
          </cell>
          <cell r="P3325" t="str">
            <v>Not Licensed</v>
          </cell>
          <cell r="Q3325">
            <v>0</v>
          </cell>
          <cell r="R3325">
            <v>0</v>
          </cell>
        </row>
        <row r="3326">
          <cell r="B3326" t="str">
            <v>273031</v>
          </cell>
          <cell r="C3326" t="str">
            <v>Public Relations Specialists</v>
          </cell>
          <cell r="D3326">
            <v>0</v>
          </cell>
          <cell r="E3326" t="str">
            <v>Bachelor's degree</v>
          </cell>
          <cell r="F3326" t="str">
            <v>BA+</v>
          </cell>
          <cell r="G3326">
            <v>63106</v>
          </cell>
          <cell r="H3326">
            <v>4</v>
          </cell>
          <cell r="I3326">
            <v>441</v>
          </cell>
          <cell r="J3326">
            <v>40</v>
          </cell>
          <cell r="K3326">
            <v>50</v>
          </cell>
          <cell r="L3326">
            <v>1011</v>
          </cell>
          <cell r="M3326">
            <v>367</v>
          </cell>
          <cell r="N3326">
            <v>0</v>
          </cell>
          <cell r="O3326">
            <v>21</v>
          </cell>
          <cell r="P3326" t="str">
            <v>Not Licensed</v>
          </cell>
          <cell r="Q3326">
            <v>0</v>
          </cell>
          <cell r="R3326">
            <v>0</v>
          </cell>
        </row>
        <row r="3327">
          <cell r="B3327" t="str">
            <v>273041</v>
          </cell>
          <cell r="C3327" t="str">
            <v>Editors</v>
          </cell>
          <cell r="D3327">
            <v>0</v>
          </cell>
          <cell r="E3327" t="str">
            <v>Bachelor's degree</v>
          </cell>
          <cell r="F3327" t="str">
            <v>BA+</v>
          </cell>
          <cell r="G3327">
            <v>76613</v>
          </cell>
          <cell r="H3327">
            <v>3</v>
          </cell>
          <cell r="I3327">
            <v>350</v>
          </cell>
          <cell r="J3327">
            <v>26</v>
          </cell>
          <cell r="K3327">
            <v>32</v>
          </cell>
          <cell r="L3327">
            <v>406</v>
          </cell>
          <cell r="M3327">
            <v>155</v>
          </cell>
          <cell r="N3327">
            <v>0</v>
          </cell>
          <cell r="O3327">
            <v>34</v>
          </cell>
          <cell r="P3327" t="str">
            <v>Not Licensed</v>
          </cell>
          <cell r="Q3327">
            <v>0</v>
          </cell>
          <cell r="R3327">
            <v>0</v>
          </cell>
        </row>
        <row r="3328">
          <cell r="B3328" t="str">
            <v>273042</v>
          </cell>
          <cell r="C3328" t="str">
            <v>Technical Writers</v>
          </cell>
          <cell r="D3328">
            <v>0</v>
          </cell>
          <cell r="E3328" t="str">
            <v>Bachelor's degree</v>
          </cell>
          <cell r="F3328" t="str">
            <v>BA+</v>
          </cell>
          <cell r="G3328">
            <v>93682</v>
          </cell>
          <cell r="H3328">
            <v>3</v>
          </cell>
          <cell r="I3328">
            <v>167</v>
          </cell>
          <cell r="J3328">
            <v>14</v>
          </cell>
          <cell r="K3328">
            <v>16</v>
          </cell>
          <cell r="L3328">
            <v>852</v>
          </cell>
          <cell r="M3328">
            <v>294</v>
          </cell>
          <cell r="N3328">
            <v>0</v>
          </cell>
          <cell r="O3328">
            <v>60</v>
          </cell>
          <cell r="P3328" t="str">
            <v>Not Licensed</v>
          </cell>
          <cell r="Q3328">
            <v>0</v>
          </cell>
          <cell r="R3328">
            <v>0</v>
          </cell>
        </row>
        <row r="3329">
          <cell r="B3329" t="str">
            <v>273043</v>
          </cell>
          <cell r="C3329" t="str">
            <v>Writers and Authors</v>
          </cell>
          <cell r="D3329">
            <v>0</v>
          </cell>
          <cell r="E3329" t="str">
            <v>Bachelor's degree</v>
          </cell>
          <cell r="F3329" t="str">
            <v>BA+</v>
          </cell>
          <cell r="G3329">
            <v>59925</v>
          </cell>
          <cell r="H3329">
            <v>3</v>
          </cell>
          <cell r="I3329">
            <v>175</v>
          </cell>
          <cell r="J3329">
            <v>14</v>
          </cell>
          <cell r="K3329">
            <v>20</v>
          </cell>
          <cell r="L3329">
            <v>292</v>
          </cell>
          <cell r="M3329">
            <v>109</v>
          </cell>
          <cell r="N3329">
            <v>0</v>
          </cell>
          <cell r="O3329">
            <v>15</v>
          </cell>
          <cell r="P3329" t="str">
            <v>Not Licensed</v>
          </cell>
          <cell r="Q3329">
            <v>0</v>
          </cell>
          <cell r="R3329">
            <v>0</v>
          </cell>
        </row>
        <row r="3330">
          <cell r="B3330" t="str">
            <v>273091</v>
          </cell>
          <cell r="C3330" t="str">
            <v>Interpreters and Translators</v>
          </cell>
          <cell r="D3330">
            <v>0</v>
          </cell>
          <cell r="E3330" t="str">
            <v>Bachelor's degree</v>
          </cell>
          <cell r="F3330" t="str">
            <v>BA+</v>
          </cell>
          <cell r="G3330">
            <v>53022</v>
          </cell>
          <cell r="H3330">
            <v>0</v>
          </cell>
          <cell r="I3330">
            <v>0</v>
          </cell>
          <cell r="J3330">
            <v>0</v>
          </cell>
          <cell r="K3330">
            <v>0</v>
          </cell>
          <cell r="L3330">
            <v>274</v>
          </cell>
          <cell r="M3330">
            <v>274</v>
          </cell>
          <cell r="N3330">
            <v>0</v>
          </cell>
          <cell r="O3330">
            <v>12</v>
          </cell>
          <cell r="P3330" t="str">
            <v>Not Licensed</v>
          </cell>
          <cell r="Q3330">
            <v>0</v>
          </cell>
          <cell r="R3330">
            <v>0</v>
          </cell>
        </row>
        <row r="3331">
          <cell r="B3331" t="str">
            <v>274011</v>
          </cell>
          <cell r="C3331" t="str">
            <v>Audio and Video Equipment Technicians</v>
          </cell>
          <cell r="D3331">
            <v>0</v>
          </cell>
          <cell r="E3331" t="str">
            <v>Postsecondary non-degree award</v>
          </cell>
          <cell r="F3331" t="str">
            <v>Sub-BA</v>
          </cell>
          <cell r="G3331">
            <v>51920</v>
          </cell>
          <cell r="H3331">
            <v>2</v>
          </cell>
          <cell r="I3331">
            <v>128</v>
          </cell>
          <cell r="J3331">
            <v>12</v>
          </cell>
          <cell r="K3331">
            <v>14</v>
          </cell>
          <cell r="L3331">
            <v>122</v>
          </cell>
          <cell r="M3331">
            <v>49</v>
          </cell>
          <cell r="N3331">
            <v>0</v>
          </cell>
          <cell r="O3331">
            <v>17</v>
          </cell>
          <cell r="P3331" t="str">
            <v>Not Licensed</v>
          </cell>
          <cell r="Q3331">
            <v>0</v>
          </cell>
          <cell r="R3331">
            <v>0</v>
          </cell>
        </row>
        <row r="3332">
          <cell r="B3332" t="str">
            <v>274012</v>
          </cell>
          <cell r="C3332" t="str">
            <v>Broadcast Technicians</v>
          </cell>
          <cell r="D3332">
            <v>0</v>
          </cell>
          <cell r="E3332" t="str">
            <v>Associate's degree</v>
          </cell>
          <cell r="F3332" t="str">
            <v>Sub-BA</v>
          </cell>
          <cell r="G3332">
            <v>38651</v>
          </cell>
          <cell r="H3332">
            <v>0</v>
          </cell>
          <cell r="I3332">
            <v>0</v>
          </cell>
          <cell r="J3332">
            <v>0</v>
          </cell>
          <cell r="K3332">
            <v>0</v>
          </cell>
          <cell r="L3332">
            <v>60</v>
          </cell>
          <cell r="M3332">
            <v>60</v>
          </cell>
          <cell r="N3332">
            <v>0</v>
          </cell>
          <cell r="O3332">
            <v>6</v>
          </cell>
          <cell r="P3332" t="str">
            <v>Not Licensed</v>
          </cell>
          <cell r="Q3332">
            <v>0</v>
          </cell>
          <cell r="R3332">
            <v>0</v>
          </cell>
        </row>
        <row r="3333">
          <cell r="B3333" t="str">
            <v>274013</v>
          </cell>
          <cell r="C3333" t="str">
            <v>Radio Operators</v>
          </cell>
          <cell r="D3333">
            <v>0</v>
          </cell>
          <cell r="E3333" t="str">
            <v>High school diploma or equivalent</v>
          </cell>
          <cell r="F3333" t="str">
            <v>HS and Below</v>
          </cell>
          <cell r="G3333">
            <v>0</v>
          </cell>
          <cell r="H3333">
            <v>0</v>
          </cell>
          <cell r="I3333">
            <v>0</v>
          </cell>
          <cell r="J3333">
            <v>0</v>
          </cell>
          <cell r="K3333">
            <v>0</v>
          </cell>
          <cell r="L3333">
            <v>0</v>
          </cell>
          <cell r="M3333">
            <v>0</v>
          </cell>
          <cell r="N3333">
            <v>0</v>
          </cell>
          <cell r="O3333">
            <v>0</v>
          </cell>
          <cell r="P3333" t="str">
            <v>Not Licensed</v>
          </cell>
          <cell r="Q3333">
            <v>0</v>
          </cell>
          <cell r="R3333">
            <v>0</v>
          </cell>
        </row>
        <row r="3334">
          <cell r="B3334" t="str">
            <v>274014</v>
          </cell>
          <cell r="C3334" t="str">
            <v>Sound Engineering Technicians</v>
          </cell>
          <cell r="D3334">
            <v>0</v>
          </cell>
          <cell r="E3334" t="str">
            <v>Postsecondary non-degree award</v>
          </cell>
          <cell r="F3334" t="str">
            <v>Sub-BA</v>
          </cell>
          <cell r="G3334">
            <v>44462</v>
          </cell>
          <cell r="H3334">
            <v>0</v>
          </cell>
          <cell r="I3334">
            <v>0</v>
          </cell>
          <cell r="J3334">
            <v>0</v>
          </cell>
          <cell r="K3334">
            <v>0</v>
          </cell>
          <cell r="L3334">
            <v>38</v>
          </cell>
          <cell r="M3334">
            <v>38</v>
          </cell>
          <cell r="N3334">
            <v>0</v>
          </cell>
          <cell r="O3334">
            <v>3</v>
          </cell>
          <cell r="P3334" t="str">
            <v>Not Licensed</v>
          </cell>
          <cell r="Q3334">
            <v>0</v>
          </cell>
          <cell r="R3334">
            <v>0</v>
          </cell>
        </row>
        <row r="3335">
          <cell r="B3335" t="str">
            <v>274021</v>
          </cell>
          <cell r="C3335" t="str">
            <v>Photographers</v>
          </cell>
          <cell r="D3335">
            <v>0</v>
          </cell>
          <cell r="E3335" t="str">
            <v>High school diploma or equivalent</v>
          </cell>
          <cell r="F3335" t="str">
            <v>HS and Below</v>
          </cell>
          <cell r="G3335">
            <v>0</v>
          </cell>
          <cell r="H3335">
            <v>0</v>
          </cell>
          <cell r="I3335">
            <v>167</v>
          </cell>
          <cell r="J3335">
            <v>5</v>
          </cell>
          <cell r="K3335">
            <v>15</v>
          </cell>
          <cell r="L3335">
            <v>116</v>
          </cell>
          <cell r="M3335">
            <v>45</v>
          </cell>
          <cell r="N3335">
            <v>0</v>
          </cell>
          <cell r="O3335">
            <v>32</v>
          </cell>
          <cell r="P3335" t="str">
            <v>Not Licensed</v>
          </cell>
          <cell r="Q3335">
            <v>0</v>
          </cell>
          <cell r="R3335">
            <v>0</v>
          </cell>
        </row>
        <row r="3336">
          <cell r="B3336" t="str">
            <v>274031</v>
          </cell>
          <cell r="C3336" t="str">
            <v>Camera Operators, Television, Video, and Motion Picture</v>
          </cell>
          <cell r="D3336">
            <v>0</v>
          </cell>
          <cell r="E3336" t="str">
            <v>Bachelor's degree</v>
          </cell>
          <cell r="F3336" t="str">
            <v>BA+</v>
          </cell>
          <cell r="G3336">
            <v>47998</v>
          </cell>
          <cell r="H3336">
            <v>0</v>
          </cell>
          <cell r="I3336">
            <v>0</v>
          </cell>
          <cell r="J3336">
            <v>0</v>
          </cell>
          <cell r="K3336">
            <v>0</v>
          </cell>
          <cell r="L3336">
            <v>31</v>
          </cell>
          <cell r="M3336">
            <v>31</v>
          </cell>
          <cell r="N3336">
            <v>0</v>
          </cell>
          <cell r="O3336">
            <v>3</v>
          </cell>
          <cell r="P3336" t="str">
            <v>Not Licensed</v>
          </cell>
          <cell r="Q3336">
            <v>0</v>
          </cell>
          <cell r="R3336">
            <v>0</v>
          </cell>
        </row>
        <row r="3337">
          <cell r="B3337" t="str">
            <v>274032</v>
          </cell>
          <cell r="C3337" t="str">
            <v>Film and Video Editors</v>
          </cell>
          <cell r="D3337">
            <v>0</v>
          </cell>
          <cell r="E3337" t="str">
            <v>Bachelor's degree</v>
          </cell>
          <cell r="F3337" t="str">
            <v>BA+</v>
          </cell>
          <cell r="G3337">
            <v>48886</v>
          </cell>
          <cell r="H3337">
            <v>0</v>
          </cell>
          <cell r="I3337">
            <v>0</v>
          </cell>
          <cell r="J3337">
            <v>0</v>
          </cell>
          <cell r="K3337">
            <v>0</v>
          </cell>
          <cell r="L3337">
            <v>0</v>
          </cell>
          <cell r="M3337">
            <v>0</v>
          </cell>
          <cell r="N3337">
            <v>0</v>
          </cell>
          <cell r="O3337">
            <v>6</v>
          </cell>
          <cell r="P3337" t="str">
            <v>Not Licensed</v>
          </cell>
          <cell r="Q3337">
            <v>0</v>
          </cell>
          <cell r="R3337">
            <v>0</v>
          </cell>
        </row>
        <row r="3338">
          <cell r="B3338" t="str">
            <v>29035</v>
          </cell>
          <cell r="C3338" t="str">
            <v>Magnetic Resonance Imaging Technologists</v>
          </cell>
          <cell r="D3338">
            <v>0</v>
          </cell>
          <cell r="E3338">
            <v>0</v>
          </cell>
          <cell r="F3338">
            <v>0</v>
          </cell>
          <cell r="G3338">
            <v>0</v>
          </cell>
          <cell r="H3338">
            <v>0</v>
          </cell>
          <cell r="I3338">
            <v>0</v>
          </cell>
          <cell r="J3338">
            <v>0</v>
          </cell>
          <cell r="K3338">
            <v>0</v>
          </cell>
          <cell r="L3338">
            <v>0</v>
          </cell>
          <cell r="M3338">
            <v>0</v>
          </cell>
          <cell r="N3338">
            <v>0</v>
          </cell>
          <cell r="O3338">
            <v>0</v>
          </cell>
          <cell r="P3338" t="str">
            <v>Not Licensed</v>
          </cell>
          <cell r="Q3338">
            <v>0</v>
          </cell>
          <cell r="R3338">
            <v>0</v>
          </cell>
        </row>
        <row r="3339">
          <cell r="B3339" t="str">
            <v>291011</v>
          </cell>
          <cell r="C3339" t="str">
            <v>Chiropractors</v>
          </cell>
          <cell r="D3339">
            <v>0</v>
          </cell>
          <cell r="E3339" t="str">
            <v>Doctoral or professional degree</v>
          </cell>
          <cell r="F3339" t="str">
            <v>BA+</v>
          </cell>
          <cell r="G3339">
            <v>0</v>
          </cell>
          <cell r="H3339">
            <v>0</v>
          </cell>
          <cell r="I3339">
            <v>0</v>
          </cell>
          <cell r="J3339">
            <v>0</v>
          </cell>
          <cell r="K3339">
            <v>0</v>
          </cell>
          <cell r="L3339">
            <v>0</v>
          </cell>
          <cell r="M3339">
            <v>0</v>
          </cell>
          <cell r="N3339">
            <v>0</v>
          </cell>
          <cell r="O3339">
            <v>0</v>
          </cell>
          <cell r="P3339" t="str">
            <v>Licensed</v>
          </cell>
          <cell r="Q3339">
            <v>237</v>
          </cell>
          <cell r="R3339" t="str">
            <v xml:space="preserve"> 1,454</v>
          </cell>
        </row>
        <row r="3340">
          <cell r="B3340" t="str">
            <v>291021</v>
          </cell>
          <cell r="C3340" t="str">
            <v>Dentists, General</v>
          </cell>
          <cell r="D3340">
            <v>0</v>
          </cell>
          <cell r="E3340" t="str">
            <v>Doctoral or professional degree</v>
          </cell>
          <cell r="F3340" t="str">
            <v>BA+</v>
          </cell>
          <cell r="G3340">
            <v>173481</v>
          </cell>
          <cell r="H3340">
            <v>4</v>
          </cell>
          <cell r="I3340">
            <v>601</v>
          </cell>
          <cell r="J3340">
            <v>17</v>
          </cell>
          <cell r="K3340">
            <v>24</v>
          </cell>
          <cell r="L3340">
            <v>227</v>
          </cell>
          <cell r="M3340">
            <v>89</v>
          </cell>
          <cell r="N3340">
            <v>0</v>
          </cell>
          <cell r="O3340">
            <v>3</v>
          </cell>
          <cell r="P3340" t="str">
            <v>Not Licensed</v>
          </cell>
          <cell r="Q3340">
            <v>0</v>
          </cell>
          <cell r="R3340">
            <v>0</v>
          </cell>
        </row>
        <row r="3341">
          <cell r="B3341" t="str">
            <v>291022</v>
          </cell>
          <cell r="C3341" t="str">
            <v>Oral and Maxillofacial Surgeons</v>
          </cell>
          <cell r="D3341">
            <v>0</v>
          </cell>
          <cell r="E3341" t="str">
            <v>Doctoral or professional degree</v>
          </cell>
          <cell r="F3341" t="str">
            <v>BA+</v>
          </cell>
          <cell r="G3341">
            <v>0</v>
          </cell>
          <cell r="H3341">
            <v>0</v>
          </cell>
          <cell r="I3341">
            <v>0</v>
          </cell>
          <cell r="J3341">
            <v>0</v>
          </cell>
          <cell r="K3341">
            <v>0</v>
          </cell>
          <cell r="L3341">
            <v>0</v>
          </cell>
          <cell r="M3341">
            <v>0</v>
          </cell>
          <cell r="N3341">
            <v>0</v>
          </cell>
          <cell r="O3341">
            <v>0</v>
          </cell>
          <cell r="P3341" t="str">
            <v>Not Licensed</v>
          </cell>
          <cell r="Q3341">
            <v>0</v>
          </cell>
          <cell r="R3341">
            <v>0</v>
          </cell>
        </row>
        <row r="3342">
          <cell r="B3342" t="str">
            <v>291023</v>
          </cell>
          <cell r="C3342" t="str">
            <v>Orthodontists</v>
          </cell>
          <cell r="D3342">
            <v>0</v>
          </cell>
          <cell r="E3342" t="str">
            <v>Doctoral or professional degree</v>
          </cell>
          <cell r="F3342" t="str">
            <v>BA+</v>
          </cell>
          <cell r="G3342">
            <v>0</v>
          </cell>
          <cell r="H3342">
            <v>0</v>
          </cell>
          <cell r="I3342">
            <v>0</v>
          </cell>
          <cell r="J3342">
            <v>0</v>
          </cell>
          <cell r="K3342">
            <v>0</v>
          </cell>
          <cell r="L3342">
            <v>0</v>
          </cell>
          <cell r="M3342">
            <v>0</v>
          </cell>
          <cell r="N3342">
            <v>0</v>
          </cell>
          <cell r="O3342">
            <v>0</v>
          </cell>
          <cell r="P3342" t="str">
            <v>Not Licensed</v>
          </cell>
          <cell r="Q3342">
            <v>0</v>
          </cell>
          <cell r="R3342">
            <v>0</v>
          </cell>
        </row>
        <row r="3343">
          <cell r="B3343" t="str">
            <v>291024</v>
          </cell>
          <cell r="C3343" t="str">
            <v>Prosthodontists</v>
          </cell>
          <cell r="D3343">
            <v>0</v>
          </cell>
          <cell r="E3343">
            <v>0</v>
          </cell>
          <cell r="F3343">
            <v>0</v>
          </cell>
          <cell r="G3343">
            <v>0</v>
          </cell>
          <cell r="H3343">
            <v>0</v>
          </cell>
          <cell r="I3343">
            <v>0</v>
          </cell>
          <cell r="J3343">
            <v>0</v>
          </cell>
          <cell r="K3343">
            <v>0</v>
          </cell>
          <cell r="L3343">
            <v>0</v>
          </cell>
          <cell r="M3343">
            <v>0</v>
          </cell>
          <cell r="N3343">
            <v>0</v>
          </cell>
          <cell r="O3343">
            <v>0</v>
          </cell>
          <cell r="P3343" t="str">
            <v>Not Licensed</v>
          </cell>
          <cell r="Q3343">
            <v>0</v>
          </cell>
          <cell r="R3343">
            <v>0</v>
          </cell>
        </row>
        <row r="3344">
          <cell r="B3344" t="str">
            <v>291031</v>
          </cell>
          <cell r="C3344" t="str">
            <v>Dietitians and Nutritionists</v>
          </cell>
          <cell r="D3344">
            <v>0</v>
          </cell>
          <cell r="E3344" t="str">
            <v>Bachelor's degree</v>
          </cell>
          <cell r="F3344" t="str">
            <v>BA+</v>
          </cell>
          <cell r="G3344">
            <v>61384</v>
          </cell>
          <cell r="H3344">
            <v>0</v>
          </cell>
          <cell r="I3344">
            <v>0</v>
          </cell>
          <cell r="J3344">
            <v>0</v>
          </cell>
          <cell r="K3344">
            <v>0</v>
          </cell>
          <cell r="L3344">
            <v>363</v>
          </cell>
          <cell r="M3344">
            <v>363</v>
          </cell>
          <cell r="N3344">
            <v>0</v>
          </cell>
          <cell r="O3344">
            <v>4</v>
          </cell>
          <cell r="P3344" t="str">
            <v>Licensed</v>
          </cell>
          <cell r="Q3344">
            <v>294</v>
          </cell>
          <cell r="R3344" t="str">
            <v xml:space="preserve"> 2,429</v>
          </cell>
        </row>
        <row r="3345">
          <cell r="B3345" t="str">
            <v>291041</v>
          </cell>
          <cell r="C3345" t="str">
            <v>Optometrists</v>
          </cell>
          <cell r="D3345">
            <v>0</v>
          </cell>
          <cell r="E3345" t="str">
            <v>Doctoral or professional degree</v>
          </cell>
          <cell r="F3345" t="str">
            <v>BA+</v>
          </cell>
          <cell r="G3345">
            <v>117571</v>
          </cell>
          <cell r="H3345">
            <v>0</v>
          </cell>
          <cell r="I3345">
            <v>0</v>
          </cell>
          <cell r="J3345">
            <v>0</v>
          </cell>
          <cell r="K3345">
            <v>0</v>
          </cell>
          <cell r="L3345">
            <v>82</v>
          </cell>
          <cell r="M3345">
            <v>82</v>
          </cell>
          <cell r="N3345">
            <v>0</v>
          </cell>
          <cell r="O3345">
            <v>0</v>
          </cell>
          <cell r="P3345" t="str">
            <v>Licensed</v>
          </cell>
          <cell r="Q3345">
            <v>133</v>
          </cell>
          <cell r="R3345" t="str">
            <v xml:space="preserve"> 1,165</v>
          </cell>
        </row>
        <row r="3346">
          <cell r="B3346" t="str">
            <v>291051</v>
          </cell>
          <cell r="C3346" t="str">
            <v>Pharmacists</v>
          </cell>
          <cell r="D3346">
            <v>0</v>
          </cell>
          <cell r="E3346" t="str">
            <v>Doctoral or professional degree</v>
          </cell>
          <cell r="F3346" t="str">
            <v>BA+</v>
          </cell>
          <cell r="G3346">
            <v>117830</v>
          </cell>
          <cell r="H3346">
            <v>4</v>
          </cell>
          <cell r="I3346">
            <v>871</v>
          </cell>
          <cell r="J3346">
            <v>36</v>
          </cell>
          <cell r="K3346">
            <v>45</v>
          </cell>
          <cell r="L3346">
            <v>418</v>
          </cell>
          <cell r="M3346">
            <v>166</v>
          </cell>
          <cell r="N3346">
            <v>0</v>
          </cell>
          <cell r="O3346">
            <v>37</v>
          </cell>
          <cell r="P3346" t="str">
            <v>Not Licensed</v>
          </cell>
          <cell r="Q3346">
            <v>0</v>
          </cell>
          <cell r="R3346">
            <v>0</v>
          </cell>
        </row>
        <row r="3347">
          <cell r="B3347" t="str">
            <v>291061</v>
          </cell>
          <cell r="C3347" t="str">
            <v>Anesthesiologists</v>
          </cell>
          <cell r="D3347">
            <v>0</v>
          </cell>
          <cell r="E3347" t="str">
            <v>Doctoral or professional degree</v>
          </cell>
          <cell r="F3347" t="str">
            <v>BA+</v>
          </cell>
          <cell r="G3347">
            <v>0</v>
          </cell>
          <cell r="H3347">
            <v>0</v>
          </cell>
          <cell r="I3347">
            <v>0</v>
          </cell>
          <cell r="J3347">
            <v>0</v>
          </cell>
          <cell r="K3347">
            <v>0</v>
          </cell>
          <cell r="L3347">
            <v>41</v>
          </cell>
          <cell r="M3347">
            <v>41</v>
          </cell>
          <cell r="N3347">
            <v>0</v>
          </cell>
          <cell r="O3347">
            <v>0</v>
          </cell>
          <cell r="P3347" t="str">
            <v>Not Licensed</v>
          </cell>
          <cell r="Q3347">
            <v>0</v>
          </cell>
          <cell r="R3347">
            <v>0</v>
          </cell>
        </row>
        <row r="3348">
          <cell r="B3348" t="str">
            <v>291062</v>
          </cell>
          <cell r="C3348" t="str">
            <v>Family and General Practitioners</v>
          </cell>
          <cell r="D3348">
            <v>0</v>
          </cell>
          <cell r="E3348" t="str">
            <v>Doctoral or professional degree</v>
          </cell>
          <cell r="F3348" t="str">
            <v>BA+</v>
          </cell>
          <cell r="G3348">
            <v>206793</v>
          </cell>
          <cell r="H3348">
            <v>0</v>
          </cell>
          <cell r="I3348">
            <v>0</v>
          </cell>
          <cell r="J3348">
            <v>0</v>
          </cell>
          <cell r="K3348">
            <v>0</v>
          </cell>
          <cell r="L3348">
            <v>231</v>
          </cell>
          <cell r="M3348">
            <v>231</v>
          </cell>
          <cell r="N3348">
            <v>0</v>
          </cell>
          <cell r="O3348">
            <v>3</v>
          </cell>
          <cell r="P3348" t="str">
            <v>Not Licensed</v>
          </cell>
          <cell r="Q3348">
            <v>0</v>
          </cell>
          <cell r="R3348">
            <v>0</v>
          </cell>
        </row>
        <row r="3349">
          <cell r="B3349" t="str">
            <v>291063</v>
          </cell>
          <cell r="C3349" t="str">
            <v>Internists, General</v>
          </cell>
          <cell r="D3349">
            <v>0</v>
          </cell>
          <cell r="E3349" t="str">
            <v>Doctoral or professional degree</v>
          </cell>
          <cell r="F3349" t="str">
            <v>BA+</v>
          </cell>
          <cell r="G3349">
            <v>0</v>
          </cell>
          <cell r="H3349">
            <v>0</v>
          </cell>
          <cell r="I3349">
            <v>153</v>
          </cell>
          <cell r="J3349">
            <v>4</v>
          </cell>
          <cell r="K3349">
            <v>6</v>
          </cell>
          <cell r="L3349">
            <v>438</v>
          </cell>
          <cell r="M3349">
            <v>149</v>
          </cell>
          <cell r="N3349">
            <v>0</v>
          </cell>
          <cell r="O3349">
            <v>2</v>
          </cell>
          <cell r="P3349" t="str">
            <v>Not Licensed</v>
          </cell>
          <cell r="Q3349">
            <v>0</v>
          </cell>
          <cell r="R3349">
            <v>0</v>
          </cell>
        </row>
        <row r="3350">
          <cell r="B3350" t="str">
            <v>291064</v>
          </cell>
          <cell r="C3350" t="str">
            <v>Obstetricians and Gynecologists</v>
          </cell>
          <cell r="D3350">
            <v>0</v>
          </cell>
          <cell r="E3350" t="str">
            <v>Doctoral or professional degree</v>
          </cell>
          <cell r="F3350" t="str">
            <v>BA+</v>
          </cell>
          <cell r="G3350">
            <v>0</v>
          </cell>
          <cell r="H3350">
            <v>0</v>
          </cell>
          <cell r="I3350">
            <v>0</v>
          </cell>
          <cell r="J3350">
            <v>0</v>
          </cell>
          <cell r="K3350">
            <v>0</v>
          </cell>
          <cell r="L3350">
            <v>141</v>
          </cell>
          <cell r="M3350">
            <v>141</v>
          </cell>
          <cell r="N3350">
            <v>0</v>
          </cell>
          <cell r="O3350">
            <v>0</v>
          </cell>
          <cell r="P3350" t="str">
            <v>Not Licensed</v>
          </cell>
          <cell r="Q3350">
            <v>0</v>
          </cell>
          <cell r="R3350">
            <v>0</v>
          </cell>
        </row>
        <row r="3351">
          <cell r="B3351" t="str">
            <v>291065</v>
          </cell>
          <cell r="C3351" t="str">
            <v>Pediatricians, General</v>
          </cell>
          <cell r="D3351">
            <v>0</v>
          </cell>
          <cell r="E3351" t="str">
            <v>Doctoral or professional degree</v>
          </cell>
          <cell r="F3351" t="str">
            <v>BA+</v>
          </cell>
          <cell r="G3351">
            <v>204929</v>
          </cell>
          <cell r="H3351">
            <v>0</v>
          </cell>
          <cell r="I3351">
            <v>0</v>
          </cell>
          <cell r="J3351">
            <v>0</v>
          </cell>
          <cell r="K3351">
            <v>0</v>
          </cell>
          <cell r="L3351">
            <v>43</v>
          </cell>
          <cell r="M3351">
            <v>43</v>
          </cell>
          <cell r="N3351">
            <v>0</v>
          </cell>
          <cell r="O3351">
            <v>0</v>
          </cell>
          <cell r="P3351" t="str">
            <v>Not Licensed</v>
          </cell>
          <cell r="Q3351">
            <v>0</v>
          </cell>
          <cell r="R3351">
            <v>0</v>
          </cell>
        </row>
        <row r="3352">
          <cell r="B3352" t="str">
            <v>291066</v>
          </cell>
          <cell r="C3352" t="str">
            <v>Psychiatrists</v>
          </cell>
          <cell r="D3352">
            <v>0</v>
          </cell>
          <cell r="E3352" t="str">
            <v>Doctoral or professional degree</v>
          </cell>
          <cell r="F3352" t="str">
            <v>BA+</v>
          </cell>
          <cell r="G3352">
            <v>176244</v>
          </cell>
          <cell r="H3352">
            <v>0</v>
          </cell>
          <cell r="I3352">
            <v>0</v>
          </cell>
          <cell r="J3352">
            <v>0</v>
          </cell>
          <cell r="K3352">
            <v>0</v>
          </cell>
          <cell r="L3352">
            <v>283</v>
          </cell>
          <cell r="M3352">
            <v>283</v>
          </cell>
          <cell r="N3352">
            <v>0</v>
          </cell>
          <cell r="O3352">
            <v>0</v>
          </cell>
          <cell r="P3352" t="str">
            <v>Not Licensed</v>
          </cell>
          <cell r="Q3352">
            <v>0</v>
          </cell>
          <cell r="R3352">
            <v>0</v>
          </cell>
        </row>
        <row r="3353">
          <cell r="B3353" t="str">
            <v>291067</v>
          </cell>
          <cell r="C3353" t="str">
            <v>Surgeons</v>
          </cell>
          <cell r="D3353">
            <v>0</v>
          </cell>
          <cell r="E3353" t="str">
            <v>Doctoral or professional degree</v>
          </cell>
          <cell r="F3353" t="str">
            <v>BA+</v>
          </cell>
          <cell r="G3353">
            <v>0</v>
          </cell>
          <cell r="H3353">
            <v>0</v>
          </cell>
          <cell r="I3353">
            <v>148</v>
          </cell>
          <cell r="J3353">
            <v>4</v>
          </cell>
          <cell r="K3353">
            <v>5</v>
          </cell>
          <cell r="L3353">
            <v>96</v>
          </cell>
          <cell r="M3353">
            <v>35</v>
          </cell>
          <cell r="N3353">
            <v>0</v>
          </cell>
          <cell r="O3353">
            <v>2</v>
          </cell>
          <cell r="P3353" t="str">
            <v>Not Licensed</v>
          </cell>
          <cell r="Q3353">
            <v>0</v>
          </cell>
          <cell r="R3353">
            <v>0</v>
          </cell>
        </row>
        <row r="3354">
          <cell r="B3354" t="str">
            <v>291071</v>
          </cell>
          <cell r="C3354" t="str">
            <v>Physician Assistants</v>
          </cell>
          <cell r="D3354">
            <v>0</v>
          </cell>
          <cell r="E3354" t="str">
            <v>Master's degree</v>
          </cell>
          <cell r="F3354" t="str">
            <v>BA+</v>
          </cell>
          <cell r="G3354">
            <v>0</v>
          </cell>
          <cell r="H3354">
            <v>0</v>
          </cell>
          <cell r="I3354">
            <v>134</v>
          </cell>
          <cell r="J3354">
            <v>13</v>
          </cell>
          <cell r="K3354">
            <v>10</v>
          </cell>
          <cell r="L3354">
            <v>305</v>
          </cell>
          <cell r="M3354">
            <v>109</v>
          </cell>
          <cell r="N3354">
            <v>0</v>
          </cell>
          <cell r="O3354">
            <v>1</v>
          </cell>
          <cell r="P3354" t="str">
            <v>Licensed</v>
          </cell>
          <cell r="Q3354">
            <v>94</v>
          </cell>
          <cell r="R3354">
            <v>857</v>
          </cell>
        </row>
        <row r="3355">
          <cell r="B3355" t="str">
            <v>291081</v>
          </cell>
          <cell r="C3355" t="str">
            <v>Podiatrists</v>
          </cell>
          <cell r="D3355">
            <v>0</v>
          </cell>
          <cell r="E3355" t="str">
            <v>Doctoral or professional degree</v>
          </cell>
          <cell r="F3355" t="str">
            <v>BA+</v>
          </cell>
          <cell r="G3355">
            <v>152671</v>
          </cell>
          <cell r="H3355">
            <v>0</v>
          </cell>
          <cell r="I3355">
            <v>0</v>
          </cell>
          <cell r="J3355">
            <v>0</v>
          </cell>
          <cell r="K3355">
            <v>0</v>
          </cell>
          <cell r="L3355">
            <v>25</v>
          </cell>
          <cell r="M3355">
            <v>25</v>
          </cell>
          <cell r="N3355">
            <v>0</v>
          </cell>
          <cell r="O3355">
            <v>1</v>
          </cell>
          <cell r="P3355" t="str">
            <v>Licensed</v>
          </cell>
          <cell r="Q3355">
            <v>59</v>
          </cell>
          <cell r="R3355">
            <v>395</v>
          </cell>
        </row>
        <row r="3356">
          <cell r="B3356" t="str">
            <v>291122</v>
          </cell>
          <cell r="C3356" t="str">
            <v>Occupational Therapists</v>
          </cell>
          <cell r="D3356">
            <v>0</v>
          </cell>
          <cell r="E3356" t="str">
            <v>Master's degree</v>
          </cell>
          <cell r="F3356" t="str">
            <v>BA+</v>
          </cell>
          <cell r="G3356">
            <v>86311</v>
          </cell>
          <cell r="H3356">
            <v>4</v>
          </cell>
          <cell r="I3356">
            <v>748</v>
          </cell>
          <cell r="J3356">
            <v>50</v>
          </cell>
          <cell r="K3356">
            <v>51</v>
          </cell>
          <cell r="L3356">
            <v>586</v>
          </cell>
          <cell r="M3356">
            <v>229</v>
          </cell>
          <cell r="N3356">
            <v>0</v>
          </cell>
          <cell r="O3356">
            <v>7</v>
          </cell>
          <cell r="P3356" t="str">
            <v>Licensed</v>
          </cell>
          <cell r="Q3356">
            <v>744</v>
          </cell>
          <cell r="R3356" t="str">
            <v xml:space="preserve"> 5,183</v>
          </cell>
        </row>
        <row r="3357">
          <cell r="B3357" t="str">
            <v>291123</v>
          </cell>
          <cell r="C3357" t="str">
            <v>Physical Therapists</v>
          </cell>
          <cell r="D3357">
            <v>0</v>
          </cell>
          <cell r="E3357" t="str">
            <v>Doctoral or professional degree</v>
          </cell>
          <cell r="F3357" t="str">
            <v>BA+</v>
          </cell>
          <cell r="G3357">
            <v>92028</v>
          </cell>
          <cell r="H3357">
            <v>5</v>
          </cell>
          <cell r="I3357">
            <v>1283</v>
          </cell>
          <cell r="J3357">
            <v>77</v>
          </cell>
          <cell r="K3357">
            <v>78</v>
          </cell>
          <cell r="L3357">
            <v>1716</v>
          </cell>
          <cell r="M3357">
            <v>624</v>
          </cell>
          <cell r="N3357">
            <v>0</v>
          </cell>
          <cell r="O3357">
            <v>9</v>
          </cell>
          <cell r="P3357" t="str">
            <v>Licensed</v>
          </cell>
          <cell r="Q3357" t="str">
            <v xml:space="preserve"> 1,271</v>
          </cell>
          <cell r="R3357" t="str">
            <v xml:space="preserve"> 8,347</v>
          </cell>
        </row>
        <row r="3358">
          <cell r="B3358" t="str">
            <v>291124</v>
          </cell>
          <cell r="C3358" t="str">
            <v>Radiation Therapists</v>
          </cell>
          <cell r="D3358">
            <v>0</v>
          </cell>
          <cell r="E3358" t="str">
            <v>Associate's degree</v>
          </cell>
          <cell r="F3358" t="str">
            <v>Sub-BA</v>
          </cell>
          <cell r="G3358">
            <v>85626</v>
          </cell>
          <cell r="H3358">
            <v>0</v>
          </cell>
          <cell r="I3358">
            <v>0</v>
          </cell>
          <cell r="J3358">
            <v>0</v>
          </cell>
          <cell r="K3358">
            <v>0</v>
          </cell>
          <cell r="L3358">
            <v>22</v>
          </cell>
          <cell r="M3358">
            <v>22</v>
          </cell>
          <cell r="N3358">
            <v>0</v>
          </cell>
          <cell r="O3358">
            <v>0</v>
          </cell>
          <cell r="P3358" t="str">
            <v>Not Licensed</v>
          </cell>
          <cell r="Q3358">
            <v>0</v>
          </cell>
          <cell r="R3358">
            <v>0</v>
          </cell>
        </row>
        <row r="3359">
          <cell r="B3359" t="str">
            <v>291125</v>
          </cell>
          <cell r="C3359" t="str">
            <v>Recreational Therapists</v>
          </cell>
          <cell r="D3359">
            <v>0</v>
          </cell>
          <cell r="E3359" t="str">
            <v>Bachelor's degree</v>
          </cell>
          <cell r="F3359" t="str">
            <v>BA+</v>
          </cell>
          <cell r="G3359">
            <v>43402</v>
          </cell>
          <cell r="H3359">
            <v>2</v>
          </cell>
          <cell r="I3359">
            <v>129</v>
          </cell>
          <cell r="J3359">
            <v>8</v>
          </cell>
          <cell r="K3359">
            <v>10</v>
          </cell>
          <cell r="L3359">
            <v>110</v>
          </cell>
          <cell r="M3359">
            <v>43</v>
          </cell>
          <cell r="N3359">
            <v>0</v>
          </cell>
          <cell r="O3359">
            <v>11</v>
          </cell>
          <cell r="P3359" t="str">
            <v>Not Licensed</v>
          </cell>
          <cell r="Q3359">
            <v>0</v>
          </cell>
          <cell r="R3359">
            <v>0</v>
          </cell>
        </row>
        <row r="3360">
          <cell r="B3360" t="str">
            <v>291126</v>
          </cell>
          <cell r="C3360" t="str">
            <v>Respiratory Therapists</v>
          </cell>
          <cell r="D3360">
            <v>0</v>
          </cell>
          <cell r="E3360" t="str">
            <v>Associate's degree</v>
          </cell>
          <cell r="F3360" t="str">
            <v>Sub-BA</v>
          </cell>
          <cell r="G3360">
            <v>68209</v>
          </cell>
          <cell r="H3360">
            <v>0</v>
          </cell>
          <cell r="I3360">
            <v>0</v>
          </cell>
          <cell r="J3360">
            <v>9</v>
          </cell>
          <cell r="K3360">
            <v>0</v>
          </cell>
          <cell r="L3360">
            <v>161</v>
          </cell>
          <cell r="M3360">
            <v>85</v>
          </cell>
          <cell r="N3360">
            <v>0</v>
          </cell>
          <cell r="O3360">
            <v>6</v>
          </cell>
          <cell r="P3360" t="str">
            <v>Not Licensed</v>
          </cell>
          <cell r="Q3360">
            <v>0</v>
          </cell>
          <cell r="R3360">
            <v>0</v>
          </cell>
        </row>
        <row r="3361">
          <cell r="B3361" t="str">
            <v>291127</v>
          </cell>
          <cell r="C3361" t="str">
            <v>Speech-Language Pathologists</v>
          </cell>
          <cell r="D3361">
            <v>0</v>
          </cell>
          <cell r="E3361" t="str">
            <v>Master's degree</v>
          </cell>
          <cell r="F3361" t="str">
            <v>BA+</v>
          </cell>
          <cell r="G3361">
            <v>79073</v>
          </cell>
          <cell r="H3361">
            <v>4</v>
          </cell>
          <cell r="I3361">
            <v>580</v>
          </cell>
          <cell r="J3361">
            <v>35</v>
          </cell>
          <cell r="K3361">
            <v>35</v>
          </cell>
          <cell r="L3361">
            <v>915</v>
          </cell>
          <cell r="M3361">
            <v>328</v>
          </cell>
          <cell r="N3361">
            <v>0</v>
          </cell>
          <cell r="O3361">
            <v>5</v>
          </cell>
          <cell r="P3361" t="str">
            <v>Licensed</v>
          </cell>
          <cell r="Q3361">
            <v>667</v>
          </cell>
          <cell r="R3361" t="str">
            <v xml:space="preserve"> 5,023</v>
          </cell>
        </row>
        <row r="3362">
          <cell r="B3362" t="str">
            <v>291128</v>
          </cell>
          <cell r="C3362" t="str">
            <v>Exercise Physiologists</v>
          </cell>
          <cell r="D3362">
            <v>0</v>
          </cell>
          <cell r="E3362" t="str">
            <v>Bachelor's degree</v>
          </cell>
          <cell r="F3362" t="str">
            <v>BA+</v>
          </cell>
          <cell r="G3362">
            <v>54447</v>
          </cell>
          <cell r="H3362">
            <v>0</v>
          </cell>
          <cell r="I3362">
            <v>0</v>
          </cell>
          <cell r="J3362">
            <v>0</v>
          </cell>
          <cell r="K3362">
            <v>0</v>
          </cell>
          <cell r="L3362">
            <v>25</v>
          </cell>
          <cell r="M3362">
            <v>25</v>
          </cell>
          <cell r="N3362">
            <v>0</v>
          </cell>
          <cell r="O3362">
            <v>0</v>
          </cell>
          <cell r="P3362" t="str">
            <v>Not Licensed</v>
          </cell>
          <cell r="Q3362">
            <v>0</v>
          </cell>
          <cell r="R3362">
            <v>0</v>
          </cell>
        </row>
        <row r="3363">
          <cell r="B3363" t="str">
            <v>291131</v>
          </cell>
          <cell r="C3363" t="str">
            <v>Veterinarians</v>
          </cell>
          <cell r="D3363">
            <v>0</v>
          </cell>
          <cell r="E3363" t="str">
            <v>Doctoral or professional degree</v>
          </cell>
          <cell r="F3363" t="str">
            <v>BA+</v>
          </cell>
          <cell r="G3363">
            <v>0</v>
          </cell>
          <cell r="H3363">
            <v>0</v>
          </cell>
          <cell r="I3363">
            <v>147</v>
          </cell>
          <cell r="J3363">
            <v>6</v>
          </cell>
          <cell r="K3363">
            <v>8</v>
          </cell>
          <cell r="L3363">
            <v>106</v>
          </cell>
          <cell r="M3363">
            <v>40</v>
          </cell>
          <cell r="N3363">
            <v>0</v>
          </cell>
          <cell r="O3363">
            <v>0</v>
          </cell>
          <cell r="P3363" t="str">
            <v>Licensed</v>
          </cell>
          <cell r="Q3363">
            <v>299</v>
          </cell>
          <cell r="R3363" t="str">
            <v xml:space="preserve"> 2,380</v>
          </cell>
        </row>
        <row r="3364">
          <cell r="B3364" t="str">
            <v>291141</v>
          </cell>
          <cell r="C3364" t="str">
            <v>Registered Nurses</v>
          </cell>
          <cell r="D3364">
            <v>0</v>
          </cell>
          <cell r="E3364" t="str">
            <v>Bachelor's degree</v>
          </cell>
          <cell r="F3364" t="str">
            <v>BA+</v>
          </cell>
          <cell r="G3364">
            <v>81060</v>
          </cell>
          <cell r="H3364">
            <v>5</v>
          </cell>
          <cell r="I3364">
            <v>9813</v>
          </cell>
          <cell r="J3364">
            <v>652</v>
          </cell>
          <cell r="K3364">
            <v>635</v>
          </cell>
          <cell r="L3364">
            <v>11583</v>
          </cell>
          <cell r="M3364">
            <v>4290</v>
          </cell>
          <cell r="N3364">
            <v>0</v>
          </cell>
          <cell r="O3364">
            <v>203</v>
          </cell>
          <cell r="P3364" t="str">
            <v>Not Licensed</v>
          </cell>
          <cell r="Q3364">
            <v>0</v>
          </cell>
          <cell r="R3364">
            <v>0</v>
          </cell>
        </row>
        <row r="3365">
          <cell r="B3365" t="str">
            <v>291151</v>
          </cell>
          <cell r="C3365" t="str">
            <v>Nurse Anesthetists</v>
          </cell>
          <cell r="D3365">
            <v>0</v>
          </cell>
          <cell r="E3365" t="str">
            <v>Master's degree</v>
          </cell>
          <cell r="F3365" t="str">
            <v>BA+</v>
          </cell>
          <cell r="G3365">
            <v>0</v>
          </cell>
          <cell r="H3365">
            <v>0</v>
          </cell>
          <cell r="I3365">
            <v>0</v>
          </cell>
          <cell r="J3365">
            <v>0</v>
          </cell>
          <cell r="K3365">
            <v>0</v>
          </cell>
          <cell r="L3365">
            <v>44</v>
          </cell>
          <cell r="M3365">
            <v>44</v>
          </cell>
          <cell r="N3365">
            <v>0</v>
          </cell>
          <cell r="O3365">
            <v>0</v>
          </cell>
          <cell r="P3365" t="str">
            <v>Not Licensed</v>
          </cell>
          <cell r="Q3365">
            <v>0</v>
          </cell>
          <cell r="R3365">
            <v>0</v>
          </cell>
        </row>
        <row r="3366">
          <cell r="B3366" t="str">
            <v>291161</v>
          </cell>
          <cell r="C3366" t="str">
            <v>Nurse Midwives</v>
          </cell>
          <cell r="D3366">
            <v>0</v>
          </cell>
          <cell r="E3366" t="str">
            <v>Master's degree</v>
          </cell>
          <cell r="F3366" t="str">
            <v>BA+</v>
          </cell>
          <cell r="G3366">
            <v>111821</v>
          </cell>
          <cell r="H3366">
            <v>0</v>
          </cell>
          <cell r="I3366">
            <v>0</v>
          </cell>
          <cell r="J3366">
            <v>0</v>
          </cell>
          <cell r="K3366">
            <v>0</v>
          </cell>
          <cell r="L3366">
            <v>47</v>
          </cell>
          <cell r="M3366">
            <v>47</v>
          </cell>
          <cell r="N3366">
            <v>0</v>
          </cell>
          <cell r="O3366">
            <v>0</v>
          </cell>
          <cell r="P3366" t="str">
            <v>Not Licensed</v>
          </cell>
          <cell r="Q3366">
            <v>0</v>
          </cell>
          <cell r="R3366">
            <v>0</v>
          </cell>
        </row>
        <row r="3367">
          <cell r="B3367" t="str">
            <v>291171</v>
          </cell>
          <cell r="C3367" t="str">
            <v>Nurse Practitioners</v>
          </cell>
          <cell r="D3367">
            <v>0</v>
          </cell>
          <cell r="E3367" t="str">
            <v>Master's degree</v>
          </cell>
          <cell r="F3367" t="str">
            <v>BA+</v>
          </cell>
          <cell r="G3367">
            <v>117309</v>
          </cell>
          <cell r="H3367">
            <v>5</v>
          </cell>
          <cell r="I3367">
            <v>796</v>
          </cell>
          <cell r="J3367">
            <v>60</v>
          </cell>
          <cell r="K3367">
            <v>61</v>
          </cell>
          <cell r="L3367">
            <v>821</v>
          </cell>
          <cell r="M3367">
            <v>314</v>
          </cell>
          <cell r="N3367">
            <v>0</v>
          </cell>
          <cell r="O3367">
            <v>22</v>
          </cell>
          <cell r="P3367" t="str">
            <v>Not Licensed</v>
          </cell>
          <cell r="Q3367">
            <v>0</v>
          </cell>
          <cell r="R3367">
            <v>0</v>
          </cell>
        </row>
        <row r="3368">
          <cell r="B3368" t="str">
            <v>291181</v>
          </cell>
          <cell r="C3368" t="str">
            <v>Audiologists</v>
          </cell>
          <cell r="D3368">
            <v>0</v>
          </cell>
          <cell r="E3368" t="str">
            <v>Doctoral or professional degree</v>
          </cell>
          <cell r="F3368" t="str">
            <v>BA+</v>
          </cell>
          <cell r="G3368">
            <v>0</v>
          </cell>
          <cell r="H3368">
            <v>0</v>
          </cell>
          <cell r="I3368">
            <v>0</v>
          </cell>
          <cell r="J3368">
            <v>0</v>
          </cell>
          <cell r="K3368">
            <v>0</v>
          </cell>
          <cell r="L3368">
            <v>32</v>
          </cell>
          <cell r="M3368">
            <v>32</v>
          </cell>
          <cell r="N3368">
            <v>0</v>
          </cell>
          <cell r="O3368">
            <v>0</v>
          </cell>
          <cell r="P3368" t="str">
            <v>Licensed</v>
          </cell>
          <cell r="Q3368">
            <v>52</v>
          </cell>
          <cell r="R3368">
            <v>488</v>
          </cell>
        </row>
        <row r="3369">
          <cell r="B3369" t="str">
            <v>292011</v>
          </cell>
          <cell r="C3369" t="str">
            <v>Medical and Clinical Laboratory Technologists</v>
          </cell>
          <cell r="D3369">
            <v>0</v>
          </cell>
          <cell r="E3369">
            <v>0</v>
          </cell>
          <cell r="F3369">
            <v>0</v>
          </cell>
          <cell r="G3369">
            <v>0</v>
          </cell>
          <cell r="H3369">
            <v>0</v>
          </cell>
          <cell r="I3369">
            <v>0</v>
          </cell>
          <cell r="J3369">
            <v>0</v>
          </cell>
          <cell r="K3369">
            <v>0</v>
          </cell>
          <cell r="L3369">
            <v>364</v>
          </cell>
          <cell r="M3369">
            <v>364</v>
          </cell>
          <cell r="N3369">
            <v>0</v>
          </cell>
          <cell r="O3369">
            <v>17</v>
          </cell>
          <cell r="P3369" t="str">
            <v>Not Licensed</v>
          </cell>
          <cell r="Q3369">
            <v>0</v>
          </cell>
          <cell r="R3369">
            <v>0</v>
          </cell>
        </row>
        <row r="3370">
          <cell r="B3370" t="str">
            <v>292012</v>
          </cell>
          <cell r="C3370" t="str">
            <v>Medical and Clinical Laboratory Technicians</v>
          </cell>
          <cell r="D3370">
            <v>0</v>
          </cell>
          <cell r="E3370">
            <v>0</v>
          </cell>
          <cell r="F3370">
            <v>0</v>
          </cell>
          <cell r="G3370">
            <v>43767</v>
          </cell>
          <cell r="H3370">
            <v>0</v>
          </cell>
          <cell r="I3370">
            <v>0</v>
          </cell>
          <cell r="J3370">
            <v>0</v>
          </cell>
          <cell r="K3370">
            <v>0</v>
          </cell>
          <cell r="L3370">
            <v>1045</v>
          </cell>
          <cell r="M3370">
            <v>1045</v>
          </cell>
          <cell r="N3370">
            <v>0</v>
          </cell>
          <cell r="O3370">
            <v>31</v>
          </cell>
          <cell r="P3370" t="str">
            <v>Not Licensed</v>
          </cell>
          <cell r="Q3370">
            <v>0</v>
          </cell>
          <cell r="R3370">
            <v>0</v>
          </cell>
        </row>
        <row r="3371">
          <cell r="B3371" t="str">
            <v>292021</v>
          </cell>
          <cell r="C3371" t="str">
            <v>Dental Hygienists</v>
          </cell>
          <cell r="D3371">
            <v>0</v>
          </cell>
          <cell r="E3371" t="str">
            <v>Associate's degree</v>
          </cell>
          <cell r="F3371" t="str">
            <v>Sub-BA</v>
          </cell>
          <cell r="G3371">
            <v>87221</v>
          </cell>
          <cell r="H3371">
            <v>4</v>
          </cell>
          <cell r="I3371">
            <v>1043</v>
          </cell>
          <cell r="J3371">
            <v>66</v>
          </cell>
          <cell r="K3371">
            <v>71</v>
          </cell>
          <cell r="L3371">
            <v>134</v>
          </cell>
          <cell r="M3371">
            <v>90</v>
          </cell>
          <cell r="N3371">
            <v>0</v>
          </cell>
          <cell r="O3371">
            <v>20</v>
          </cell>
          <cell r="P3371" t="str">
            <v>Not Licensed</v>
          </cell>
          <cell r="Q3371">
            <v>0</v>
          </cell>
          <cell r="R3371">
            <v>0</v>
          </cell>
        </row>
        <row r="3372">
          <cell r="B3372" t="str">
            <v>292031</v>
          </cell>
          <cell r="C3372" t="str">
            <v>Cardiovascular Technologists and Technicians</v>
          </cell>
          <cell r="D3372">
            <v>0</v>
          </cell>
          <cell r="E3372" t="str">
            <v>Associate's degree</v>
          </cell>
          <cell r="F3372" t="str">
            <v>Sub-BA</v>
          </cell>
          <cell r="G3372">
            <v>0</v>
          </cell>
          <cell r="H3372">
            <v>0</v>
          </cell>
          <cell r="I3372">
            <v>0</v>
          </cell>
          <cell r="J3372">
            <v>0</v>
          </cell>
          <cell r="K3372">
            <v>0</v>
          </cell>
          <cell r="L3372">
            <v>174</v>
          </cell>
          <cell r="M3372">
            <v>174</v>
          </cell>
          <cell r="N3372">
            <v>0</v>
          </cell>
          <cell r="O3372">
            <v>4</v>
          </cell>
          <cell r="P3372" t="str">
            <v>Not Licensed</v>
          </cell>
          <cell r="Q3372">
            <v>0</v>
          </cell>
          <cell r="R3372">
            <v>0</v>
          </cell>
        </row>
        <row r="3373">
          <cell r="B3373" t="str">
            <v>292032</v>
          </cell>
          <cell r="C3373" t="str">
            <v>Diagnostic Medical Sonographers</v>
          </cell>
          <cell r="D3373">
            <v>0</v>
          </cell>
          <cell r="E3373" t="str">
            <v>Associate's degree</v>
          </cell>
          <cell r="F3373" t="str">
            <v>Sub-BA</v>
          </cell>
          <cell r="G3373">
            <v>85271</v>
          </cell>
          <cell r="H3373">
            <v>0</v>
          </cell>
          <cell r="I3373">
            <v>0</v>
          </cell>
          <cell r="J3373">
            <v>8</v>
          </cell>
          <cell r="K3373">
            <v>0</v>
          </cell>
          <cell r="L3373">
            <v>213</v>
          </cell>
          <cell r="M3373">
            <v>111</v>
          </cell>
          <cell r="N3373">
            <v>0</v>
          </cell>
          <cell r="O3373">
            <v>5</v>
          </cell>
          <cell r="P3373" t="str">
            <v>Not Licensed</v>
          </cell>
          <cell r="Q3373">
            <v>0</v>
          </cell>
          <cell r="R3373">
            <v>0</v>
          </cell>
        </row>
        <row r="3374">
          <cell r="B3374" t="str">
            <v>292033</v>
          </cell>
          <cell r="C3374" t="str">
            <v>Nuclear Medicine Technologists</v>
          </cell>
          <cell r="D3374">
            <v>0</v>
          </cell>
          <cell r="E3374" t="str">
            <v>Associate's degree</v>
          </cell>
          <cell r="F3374" t="str">
            <v>Sub-BA</v>
          </cell>
          <cell r="G3374">
            <v>84312</v>
          </cell>
          <cell r="H3374">
            <v>0</v>
          </cell>
          <cell r="I3374">
            <v>0</v>
          </cell>
          <cell r="J3374">
            <v>0</v>
          </cell>
          <cell r="K3374">
            <v>0</v>
          </cell>
          <cell r="L3374">
            <v>0</v>
          </cell>
          <cell r="M3374">
            <v>0</v>
          </cell>
          <cell r="N3374">
            <v>0</v>
          </cell>
          <cell r="O3374">
            <v>4</v>
          </cell>
          <cell r="P3374" t="str">
            <v>Not Licensed</v>
          </cell>
          <cell r="Q3374">
            <v>0</v>
          </cell>
          <cell r="R3374">
            <v>0</v>
          </cell>
        </row>
        <row r="3375">
          <cell r="B3375" t="str">
            <v>292034</v>
          </cell>
          <cell r="C3375" t="str">
            <v>Radiologic Technologists</v>
          </cell>
          <cell r="D3375">
            <v>0</v>
          </cell>
          <cell r="E3375" t="str">
            <v>Associate's degree</v>
          </cell>
          <cell r="F3375" t="str">
            <v>Sub-BA</v>
          </cell>
          <cell r="G3375">
            <v>0</v>
          </cell>
          <cell r="H3375">
            <v>0</v>
          </cell>
          <cell r="I3375">
            <v>408</v>
          </cell>
          <cell r="J3375">
            <v>26</v>
          </cell>
          <cell r="K3375">
            <v>24</v>
          </cell>
          <cell r="L3375">
            <v>447</v>
          </cell>
          <cell r="M3375">
            <v>166</v>
          </cell>
          <cell r="N3375">
            <v>0</v>
          </cell>
          <cell r="O3375">
            <v>14</v>
          </cell>
          <cell r="P3375" t="str">
            <v>Not Licensed</v>
          </cell>
          <cell r="Q3375">
            <v>0</v>
          </cell>
          <cell r="R3375">
            <v>0</v>
          </cell>
        </row>
        <row r="3376">
          <cell r="B3376" t="str">
            <v>292041</v>
          </cell>
          <cell r="C3376" t="str">
            <v>Emergency Medical Technicians and Paramedics</v>
          </cell>
          <cell r="D3376">
            <v>0</v>
          </cell>
          <cell r="E3376" t="str">
            <v>Postsecondary non-degree award</v>
          </cell>
          <cell r="F3376" t="str">
            <v>Sub-BA</v>
          </cell>
          <cell r="G3376">
            <v>39868</v>
          </cell>
          <cell r="H3376">
            <v>3</v>
          </cell>
          <cell r="I3376">
            <v>877</v>
          </cell>
          <cell r="J3376">
            <v>55</v>
          </cell>
          <cell r="K3376">
            <v>61</v>
          </cell>
          <cell r="L3376">
            <v>142</v>
          </cell>
          <cell r="M3376">
            <v>86</v>
          </cell>
          <cell r="N3376">
            <v>0</v>
          </cell>
          <cell r="O3376">
            <v>16</v>
          </cell>
          <cell r="P3376" t="str">
            <v>Not Licensed</v>
          </cell>
          <cell r="Q3376">
            <v>0</v>
          </cell>
          <cell r="R3376">
            <v>0</v>
          </cell>
        </row>
        <row r="3377">
          <cell r="B3377" t="str">
            <v>292051</v>
          </cell>
          <cell r="C3377" t="str">
            <v>Dietetic Technicians</v>
          </cell>
          <cell r="D3377">
            <v>0</v>
          </cell>
          <cell r="E3377" t="str">
            <v>Associate's degree</v>
          </cell>
          <cell r="F3377" t="str">
            <v>Sub-BA</v>
          </cell>
          <cell r="G3377">
            <v>0</v>
          </cell>
          <cell r="H3377">
            <v>0</v>
          </cell>
          <cell r="I3377">
            <v>284</v>
          </cell>
          <cell r="J3377">
            <v>25</v>
          </cell>
          <cell r="K3377">
            <v>25</v>
          </cell>
          <cell r="L3377">
            <v>94</v>
          </cell>
          <cell r="M3377">
            <v>48</v>
          </cell>
          <cell r="N3377">
            <v>0</v>
          </cell>
          <cell r="O3377">
            <v>10</v>
          </cell>
          <cell r="P3377" t="str">
            <v>Not Licensed</v>
          </cell>
          <cell r="Q3377">
            <v>0</v>
          </cell>
          <cell r="R3377">
            <v>0</v>
          </cell>
        </row>
        <row r="3378">
          <cell r="B3378" t="str">
            <v>292052</v>
          </cell>
          <cell r="C3378" t="str">
            <v>Pharmacy Technicians</v>
          </cell>
          <cell r="D3378">
            <v>0</v>
          </cell>
          <cell r="E3378" t="str">
            <v>High school diploma or equivalent</v>
          </cell>
          <cell r="F3378" t="str">
            <v>HS and Below</v>
          </cell>
          <cell r="G3378">
            <v>33083</v>
          </cell>
          <cell r="H3378">
            <v>2</v>
          </cell>
          <cell r="I3378">
            <v>1531</v>
          </cell>
          <cell r="J3378">
            <v>125</v>
          </cell>
          <cell r="K3378">
            <v>139</v>
          </cell>
          <cell r="L3378">
            <v>1108</v>
          </cell>
          <cell r="M3378">
            <v>457</v>
          </cell>
          <cell r="N3378">
            <v>0</v>
          </cell>
          <cell r="O3378">
            <v>38</v>
          </cell>
          <cell r="P3378" t="str">
            <v>Not Licensed</v>
          </cell>
          <cell r="Q3378">
            <v>0</v>
          </cell>
          <cell r="R3378">
            <v>0</v>
          </cell>
        </row>
        <row r="3379">
          <cell r="B3379" t="str">
            <v>292053</v>
          </cell>
          <cell r="C3379" t="str">
            <v>Psychiatric Technicians</v>
          </cell>
          <cell r="D3379">
            <v>0</v>
          </cell>
          <cell r="E3379" t="str">
            <v>Postsecondary non-degree award</v>
          </cell>
          <cell r="F3379" t="str">
            <v>Sub-BA</v>
          </cell>
          <cell r="G3379">
            <v>0</v>
          </cell>
          <cell r="H3379">
            <v>0</v>
          </cell>
          <cell r="I3379">
            <v>0</v>
          </cell>
          <cell r="J3379">
            <v>0</v>
          </cell>
          <cell r="K3379">
            <v>0</v>
          </cell>
          <cell r="L3379">
            <v>45</v>
          </cell>
          <cell r="M3379">
            <v>45</v>
          </cell>
          <cell r="N3379">
            <v>0</v>
          </cell>
          <cell r="O3379">
            <v>10</v>
          </cell>
          <cell r="P3379" t="str">
            <v>Not Licensed</v>
          </cell>
          <cell r="Q3379">
            <v>0</v>
          </cell>
          <cell r="R3379">
            <v>0</v>
          </cell>
        </row>
        <row r="3380">
          <cell r="B3380" t="str">
            <v>292054</v>
          </cell>
          <cell r="C3380" t="str">
            <v>Respiratory Therapy Technicians</v>
          </cell>
          <cell r="D3380">
            <v>0</v>
          </cell>
          <cell r="E3380" t="str">
            <v>Associate's degree</v>
          </cell>
          <cell r="F3380" t="str">
            <v>Sub-BA</v>
          </cell>
          <cell r="G3380">
            <v>0</v>
          </cell>
          <cell r="H3380">
            <v>0</v>
          </cell>
          <cell r="I3380">
            <v>0</v>
          </cell>
          <cell r="J3380">
            <v>0</v>
          </cell>
          <cell r="K3380">
            <v>0</v>
          </cell>
          <cell r="L3380">
            <v>0</v>
          </cell>
          <cell r="M3380">
            <v>0</v>
          </cell>
          <cell r="N3380">
            <v>0</v>
          </cell>
          <cell r="O3380">
            <v>0</v>
          </cell>
          <cell r="P3380" t="str">
            <v>Not Licensed</v>
          </cell>
          <cell r="Q3380">
            <v>0</v>
          </cell>
          <cell r="R3380">
            <v>0</v>
          </cell>
        </row>
        <row r="3381">
          <cell r="B3381" t="str">
            <v>292055</v>
          </cell>
          <cell r="C3381" t="str">
            <v>Surgical Technologists</v>
          </cell>
          <cell r="D3381">
            <v>0</v>
          </cell>
          <cell r="E3381" t="str">
            <v>Postsecondary non-degree award</v>
          </cell>
          <cell r="F3381" t="str">
            <v>Sub-BA</v>
          </cell>
          <cell r="G3381">
            <v>53407</v>
          </cell>
          <cell r="H3381">
            <v>0</v>
          </cell>
          <cell r="I3381">
            <v>0</v>
          </cell>
          <cell r="J3381">
            <v>0</v>
          </cell>
          <cell r="K3381">
            <v>0</v>
          </cell>
          <cell r="L3381">
            <v>407</v>
          </cell>
          <cell r="M3381">
            <v>407</v>
          </cell>
          <cell r="N3381">
            <v>0</v>
          </cell>
          <cell r="O3381">
            <v>10</v>
          </cell>
          <cell r="P3381" t="str">
            <v>Not Licensed</v>
          </cell>
          <cell r="Q3381">
            <v>0</v>
          </cell>
          <cell r="R3381">
            <v>0</v>
          </cell>
        </row>
        <row r="3382">
          <cell r="B3382" t="str">
            <v>292056</v>
          </cell>
          <cell r="C3382" t="str">
            <v>Veterinary Technologists and Technicians</v>
          </cell>
          <cell r="D3382">
            <v>0</v>
          </cell>
          <cell r="E3382" t="str">
            <v>Associate's degree</v>
          </cell>
          <cell r="F3382" t="str">
            <v>Sub-BA</v>
          </cell>
          <cell r="G3382">
            <v>41384</v>
          </cell>
          <cell r="H3382">
            <v>3</v>
          </cell>
          <cell r="I3382">
            <v>490</v>
          </cell>
          <cell r="J3382">
            <v>41</v>
          </cell>
          <cell r="K3382">
            <v>50</v>
          </cell>
          <cell r="L3382">
            <v>136</v>
          </cell>
          <cell r="M3382">
            <v>76</v>
          </cell>
          <cell r="N3382">
            <v>0</v>
          </cell>
          <cell r="O3382">
            <v>12</v>
          </cell>
          <cell r="P3382" t="str">
            <v>Not Licensed</v>
          </cell>
          <cell r="Q3382">
            <v>0</v>
          </cell>
          <cell r="R3382">
            <v>0</v>
          </cell>
        </row>
        <row r="3383">
          <cell r="B3383" t="str">
            <v>292057</v>
          </cell>
          <cell r="C3383" t="str">
            <v>Ophthalmic Medical Technicians</v>
          </cell>
          <cell r="D3383">
            <v>0</v>
          </cell>
          <cell r="E3383" t="str">
            <v>Postsecondary non-degree award</v>
          </cell>
          <cell r="F3383" t="str">
            <v>Sub-BA</v>
          </cell>
          <cell r="G3383">
            <v>46737</v>
          </cell>
          <cell r="H3383">
            <v>0</v>
          </cell>
          <cell r="I3383">
            <v>0</v>
          </cell>
          <cell r="J3383">
            <v>0</v>
          </cell>
          <cell r="K3383">
            <v>0</v>
          </cell>
          <cell r="L3383">
            <v>67</v>
          </cell>
          <cell r="M3383">
            <v>67</v>
          </cell>
          <cell r="N3383">
            <v>0</v>
          </cell>
          <cell r="O3383">
            <v>7</v>
          </cell>
          <cell r="P3383" t="str">
            <v>Not Licensed</v>
          </cell>
          <cell r="Q3383">
            <v>0</v>
          </cell>
          <cell r="R3383">
            <v>0</v>
          </cell>
        </row>
        <row r="3384">
          <cell r="B3384" t="str">
            <v>292061</v>
          </cell>
          <cell r="C3384" t="str">
            <v>Licensed Practical and Licensed Vocational Nurses</v>
          </cell>
          <cell r="D3384">
            <v>0</v>
          </cell>
          <cell r="E3384" t="str">
            <v>Postsecondary non-degree award</v>
          </cell>
          <cell r="F3384" t="str">
            <v>Sub-BA</v>
          </cell>
          <cell r="G3384">
            <v>56635</v>
          </cell>
          <cell r="H3384">
            <v>4</v>
          </cell>
          <cell r="I3384">
            <v>2752</v>
          </cell>
          <cell r="J3384">
            <v>233</v>
          </cell>
          <cell r="K3384">
            <v>219</v>
          </cell>
          <cell r="L3384">
            <v>1542</v>
          </cell>
          <cell r="M3384">
            <v>665</v>
          </cell>
          <cell r="N3384">
            <v>0</v>
          </cell>
          <cell r="O3384">
            <v>98</v>
          </cell>
          <cell r="P3384" t="str">
            <v>Not Licensed</v>
          </cell>
          <cell r="Q3384">
            <v>0</v>
          </cell>
          <cell r="R3384">
            <v>0</v>
          </cell>
        </row>
        <row r="3385">
          <cell r="B3385" t="str">
            <v>292071</v>
          </cell>
          <cell r="C3385" t="str">
            <v>Medical Records and Health Information Technicians</v>
          </cell>
          <cell r="D3385">
            <v>0</v>
          </cell>
          <cell r="E3385" t="str">
            <v>Postsecondary non-degree award</v>
          </cell>
          <cell r="F3385" t="str">
            <v>Sub-BA</v>
          </cell>
          <cell r="G3385">
            <v>42814</v>
          </cell>
          <cell r="H3385">
            <v>3</v>
          </cell>
          <cell r="I3385">
            <v>774</v>
          </cell>
          <cell r="J3385">
            <v>54</v>
          </cell>
          <cell r="K3385">
            <v>55</v>
          </cell>
          <cell r="L3385">
            <v>1250</v>
          </cell>
          <cell r="M3385">
            <v>453</v>
          </cell>
          <cell r="N3385">
            <v>0</v>
          </cell>
          <cell r="O3385">
            <v>59</v>
          </cell>
          <cell r="P3385" t="str">
            <v>Not Licensed</v>
          </cell>
          <cell r="Q3385">
            <v>0</v>
          </cell>
          <cell r="R3385">
            <v>0</v>
          </cell>
        </row>
        <row r="3386">
          <cell r="B3386" t="str">
            <v>292081</v>
          </cell>
          <cell r="C3386" t="str">
            <v>Opticians, Dispensing</v>
          </cell>
          <cell r="D3386">
            <v>0</v>
          </cell>
          <cell r="E3386" t="str">
            <v>High school diploma or equivalent</v>
          </cell>
          <cell r="F3386" t="str">
            <v>HS and Below</v>
          </cell>
          <cell r="G3386">
            <v>51233</v>
          </cell>
          <cell r="H3386">
            <v>2</v>
          </cell>
          <cell r="I3386">
            <v>144</v>
          </cell>
          <cell r="J3386">
            <v>11</v>
          </cell>
          <cell r="K3386">
            <v>12</v>
          </cell>
          <cell r="L3386">
            <v>79</v>
          </cell>
          <cell r="M3386">
            <v>34</v>
          </cell>
          <cell r="N3386">
            <v>0</v>
          </cell>
          <cell r="O3386">
            <v>6</v>
          </cell>
          <cell r="P3386" t="str">
            <v>Licensed</v>
          </cell>
          <cell r="Q3386">
            <v>186</v>
          </cell>
          <cell r="R3386" t="str">
            <v xml:space="preserve"> 1,266</v>
          </cell>
        </row>
        <row r="3387">
          <cell r="B3387" t="str">
            <v>292091</v>
          </cell>
          <cell r="C3387" t="str">
            <v>Orthotists and Prosthetists</v>
          </cell>
          <cell r="D3387">
            <v>0</v>
          </cell>
          <cell r="E3387" t="str">
            <v>Master's degree</v>
          </cell>
          <cell r="F3387" t="str">
            <v>BA+</v>
          </cell>
          <cell r="G3387">
            <v>82288</v>
          </cell>
          <cell r="H3387">
            <v>0</v>
          </cell>
          <cell r="I3387">
            <v>0</v>
          </cell>
          <cell r="J3387">
            <v>0</v>
          </cell>
          <cell r="K3387">
            <v>0</v>
          </cell>
          <cell r="L3387">
            <v>0</v>
          </cell>
          <cell r="M3387">
            <v>0</v>
          </cell>
          <cell r="N3387">
            <v>0</v>
          </cell>
          <cell r="O3387">
            <v>1</v>
          </cell>
          <cell r="P3387" t="str">
            <v>Not Licensed</v>
          </cell>
          <cell r="Q3387">
            <v>0</v>
          </cell>
          <cell r="R3387">
            <v>0</v>
          </cell>
        </row>
        <row r="3388">
          <cell r="B3388" t="str">
            <v>292092</v>
          </cell>
          <cell r="C3388" t="str">
            <v>Hearing Aid Specialists</v>
          </cell>
          <cell r="D3388">
            <v>0</v>
          </cell>
          <cell r="E3388" t="str">
            <v>High school diploma or equivalent</v>
          </cell>
          <cell r="F3388" t="str">
            <v>HS and Below</v>
          </cell>
          <cell r="G3388">
            <v>66791</v>
          </cell>
          <cell r="H3388">
            <v>0</v>
          </cell>
          <cell r="I3388">
            <v>0</v>
          </cell>
          <cell r="J3388">
            <v>0</v>
          </cell>
          <cell r="K3388">
            <v>0</v>
          </cell>
          <cell r="L3388">
            <v>0</v>
          </cell>
          <cell r="M3388">
            <v>0</v>
          </cell>
          <cell r="N3388">
            <v>0</v>
          </cell>
          <cell r="O3388">
            <v>1</v>
          </cell>
          <cell r="P3388" t="str">
            <v>Licensed</v>
          </cell>
          <cell r="Q3388">
            <v>63</v>
          </cell>
          <cell r="R3388">
            <v>373</v>
          </cell>
        </row>
        <row r="3389">
          <cell r="B3389" t="str">
            <v>299011</v>
          </cell>
          <cell r="C3389" t="str">
            <v>Occupational Health and Safety Specialists</v>
          </cell>
          <cell r="D3389">
            <v>0</v>
          </cell>
          <cell r="E3389" t="str">
            <v>Bachelor's degree</v>
          </cell>
          <cell r="F3389" t="str">
            <v>BA+</v>
          </cell>
          <cell r="G3389">
            <v>75182</v>
          </cell>
          <cell r="H3389">
            <v>0</v>
          </cell>
          <cell r="I3389">
            <v>0</v>
          </cell>
          <cell r="J3389">
            <v>0</v>
          </cell>
          <cell r="K3389">
            <v>0</v>
          </cell>
          <cell r="L3389">
            <v>310</v>
          </cell>
          <cell r="M3389">
            <v>310</v>
          </cell>
          <cell r="N3389">
            <v>0</v>
          </cell>
          <cell r="O3389">
            <v>10</v>
          </cell>
          <cell r="P3389" t="str">
            <v>Not Licensed</v>
          </cell>
          <cell r="Q3389">
            <v>0</v>
          </cell>
          <cell r="R3389">
            <v>0</v>
          </cell>
        </row>
        <row r="3390">
          <cell r="B3390" t="str">
            <v>299012</v>
          </cell>
          <cell r="C3390" t="str">
            <v>Occupational Health and Safety Technicians</v>
          </cell>
          <cell r="D3390">
            <v>0</v>
          </cell>
          <cell r="E3390" t="str">
            <v>High school diploma or equivalent</v>
          </cell>
          <cell r="F3390" t="str">
            <v>HS and Below</v>
          </cell>
          <cell r="G3390">
            <v>90813</v>
          </cell>
          <cell r="H3390">
            <v>0</v>
          </cell>
          <cell r="I3390">
            <v>0</v>
          </cell>
          <cell r="J3390">
            <v>0</v>
          </cell>
          <cell r="K3390">
            <v>0</v>
          </cell>
          <cell r="L3390">
            <v>38</v>
          </cell>
          <cell r="M3390">
            <v>38</v>
          </cell>
          <cell r="N3390">
            <v>0</v>
          </cell>
          <cell r="O3390">
            <v>1</v>
          </cell>
          <cell r="P3390" t="str">
            <v>Not Licensed</v>
          </cell>
          <cell r="Q3390">
            <v>0</v>
          </cell>
          <cell r="R3390">
            <v>0</v>
          </cell>
        </row>
        <row r="3391">
          <cell r="B3391" t="str">
            <v>299091</v>
          </cell>
          <cell r="C3391" t="str">
            <v>Athletic Trainers</v>
          </cell>
          <cell r="D3391">
            <v>0</v>
          </cell>
          <cell r="E3391" t="str">
            <v>Bachelor's degree</v>
          </cell>
          <cell r="F3391" t="str">
            <v>BA+</v>
          </cell>
          <cell r="G3391">
            <v>0</v>
          </cell>
          <cell r="H3391">
            <v>0</v>
          </cell>
          <cell r="I3391">
            <v>0</v>
          </cell>
          <cell r="J3391">
            <v>0</v>
          </cell>
          <cell r="K3391">
            <v>0</v>
          </cell>
          <cell r="L3391">
            <v>52</v>
          </cell>
          <cell r="M3391">
            <v>52</v>
          </cell>
          <cell r="N3391">
            <v>0</v>
          </cell>
          <cell r="O3391">
            <v>2</v>
          </cell>
          <cell r="P3391" t="str">
            <v>Licensed</v>
          </cell>
          <cell r="Q3391">
            <v>198</v>
          </cell>
          <cell r="R3391" t="str">
            <v xml:space="preserve"> 1,168</v>
          </cell>
        </row>
        <row r="3392">
          <cell r="B3392" t="str">
            <v>299092</v>
          </cell>
          <cell r="C3392" t="str">
            <v>Genetic Counselors</v>
          </cell>
          <cell r="D3392">
            <v>0</v>
          </cell>
          <cell r="E3392" t="str">
            <v>Master's degree</v>
          </cell>
          <cell r="F3392" t="str">
            <v>BA+</v>
          </cell>
          <cell r="G3392">
            <v>0</v>
          </cell>
          <cell r="H3392">
            <v>0</v>
          </cell>
          <cell r="I3392">
            <v>0</v>
          </cell>
          <cell r="J3392">
            <v>0</v>
          </cell>
          <cell r="K3392">
            <v>0</v>
          </cell>
          <cell r="L3392">
            <v>0</v>
          </cell>
          <cell r="M3392">
            <v>0</v>
          </cell>
          <cell r="N3392">
            <v>0</v>
          </cell>
          <cell r="O3392">
            <v>1</v>
          </cell>
          <cell r="P3392" t="str">
            <v>Not Licensed</v>
          </cell>
          <cell r="Q3392">
            <v>0</v>
          </cell>
          <cell r="R3392">
            <v>0</v>
          </cell>
        </row>
        <row r="3393">
          <cell r="B3393" t="str">
            <v>311011</v>
          </cell>
          <cell r="C3393" t="str">
            <v>Home Health Aides</v>
          </cell>
          <cell r="D3393">
            <v>0</v>
          </cell>
          <cell r="E3393" t="str">
            <v>No formal educational credential</v>
          </cell>
          <cell r="F3393" t="str">
            <v>HS and Below</v>
          </cell>
          <cell r="G3393">
            <v>30277</v>
          </cell>
          <cell r="H3393">
            <v>2</v>
          </cell>
          <cell r="I3393">
            <v>7632</v>
          </cell>
          <cell r="J3393">
            <v>1235</v>
          </cell>
          <cell r="K3393">
            <v>1127</v>
          </cell>
          <cell r="L3393">
            <v>1544</v>
          </cell>
          <cell r="M3393">
            <v>1302</v>
          </cell>
          <cell r="N3393">
            <v>0</v>
          </cell>
          <cell r="O3393">
            <v>255</v>
          </cell>
          <cell r="P3393" t="str">
            <v>Not Licensed</v>
          </cell>
          <cell r="Q3393">
            <v>0</v>
          </cell>
          <cell r="R3393">
            <v>0</v>
          </cell>
        </row>
        <row r="3394">
          <cell r="B3394" t="str">
            <v>311013</v>
          </cell>
          <cell r="C3394" t="str">
            <v>Psychiatric Aides</v>
          </cell>
          <cell r="D3394">
            <v>0</v>
          </cell>
          <cell r="E3394" t="str">
            <v>High school diploma or equivalent</v>
          </cell>
          <cell r="F3394" t="str">
            <v>HS and Below</v>
          </cell>
          <cell r="G3394">
            <v>33361</v>
          </cell>
          <cell r="H3394">
            <v>0</v>
          </cell>
          <cell r="I3394">
            <v>0</v>
          </cell>
          <cell r="J3394">
            <v>0</v>
          </cell>
          <cell r="K3394">
            <v>0</v>
          </cell>
          <cell r="L3394">
            <v>0</v>
          </cell>
          <cell r="M3394">
            <v>0</v>
          </cell>
          <cell r="N3394">
            <v>0</v>
          </cell>
          <cell r="O3394">
            <v>1</v>
          </cell>
          <cell r="P3394" t="str">
            <v>Not Licensed</v>
          </cell>
          <cell r="Q3394">
            <v>0</v>
          </cell>
          <cell r="R3394">
            <v>0</v>
          </cell>
        </row>
        <row r="3395">
          <cell r="B3395" t="str">
            <v>311014</v>
          </cell>
          <cell r="C3395" t="str">
            <v>Nursing Assistants</v>
          </cell>
          <cell r="D3395">
            <v>0</v>
          </cell>
          <cell r="E3395" t="str">
            <v>Postsecondary non-degree award</v>
          </cell>
          <cell r="F3395" t="str">
            <v>Sub-BA</v>
          </cell>
          <cell r="G3395">
            <v>30487</v>
          </cell>
          <cell r="H3395">
            <v>2</v>
          </cell>
          <cell r="I3395">
            <v>5776</v>
          </cell>
          <cell r="J3395">
            <v>777</v>
          </cell>
          <cell r="K3395">
            <v>687</v>
          </cell>
          <cell r="L3395">
            <v>2184</v>
          </cell>
          <cell r="M3395">
            <v>1216</v>
          </cell>
          <cell r="N3395">
            <v>0</v>
          </cell>
          <cell r="O3395">
            <v>141</v>
          </cell>
          <cell r="P3395" t="str">
            <v>Licensed</v>
          </cell>
          <cell r="Q3395" t="str">
            <v xml:space="preserve"> 14,324</v>
          </cell>
          <cell r="R3395" t="str">
            <v xml:space="preserve"> 51,518</v>
          </cell>
        </row>
        <row r="3396">
          <cell r="B3396" t="str">
            <v>311015</v>
          </cell>
          <cell r="C3396" t="str">
            <v>Orderlies</v>
          </cell>
          <cell r="D3396">
            <v>0</v>
          </cell>
          <cell r="E3396" t="str">
            <v>High school diploma or equivalent</v>
          </cell>
          <cell r="F3396" t="str">
            <v>HS and Below</v>
          </cell>
          <cell r="G3396">
            <v>29029</v>
          </cell>
          <cell r="H3396">
            <v>0</v>
          </cell>
          <cell r="I3396">
            <v>0</v>
          </cell>
          <cell r="J3396">
            <v>0</v>
          </cell>
          <cell r="K3396">
            <v>0</v>
          </cell>
          <cell r="L3396">
            <v>139</v>
          </cell>
          <cell r="M3396">
            <v>139</v>
          </cell>
          <cell r="N3396">
            <v>0</v>
          </cell>
          <cell r="O3396">
            <v>3</v>
          </cell>
          <cell r="P3396" t="str">
            <v>Not Licensed</v>
          </cell>
          <cell r="Q3396">
            <v>0</v>
          </cell>
          <cell r="R3396">
            <v>0</v>
          </cell>
        </row>
        <row r="3397">
          <cell r="B3397" t="str">
            <v>312011</v>
          </cell>
          <cell r="C3397" t="str">
            <v>Occupational Therapy Assistants</v>
          </cell>
          <cell r="D3397">
            <v>0</v>
          </cell>
          <cell r="E3397" t="str">
            <v>Associate's degree</v>
          </cell>
          <cell r="F3397" t="str">
            <v>Sub-BA</v>
          </cell>
          <cell r="G3397">
            <v>0</v>
          </cell>
          <cell r="H3397">
            <v>0</v>
          </cell>
          <cell r="I3397">
            <v>131</v>
          </cell>
          <cell r="J3397">
            <v>20</v>
          </cell>
          <cell r="K3397">
            <v>18</v>
          </cell>
          <cell r="L3397">
            <v>228</v>
          </cell>
          <cell r="M3397">
            <v>89</v>
          </cell>
          <cell r="N3397">
            <v>0</v>
          </cell>
          <cell r="O3397">
            <v>13</v>
          </cell>
          <cell r="P3397" t="str">
            <v>Licensed</v>
          </cell>
          <cell r="Q3397">
            <v>355</v>
          </cell>
          <cell r="R3397" t="str">
            <v xml:space="preserve"> 1,758</v>
          </cell>
        </row>
        <row r="3398">
          <cell r="B3398" t="str">
            <v>312012</v>
          </cell>
          <cell r="C3398" t="str">
            <v>Occupational Therapy Aides</v>
          </cell>
          <cell r="D3398">
            <v>0</v>
          </cell>
          <cell r="E3398" t="str">
            <v>High school diploma or equivalent</v>
          </cell>
          <cell r="F3398" t="str">
            <v>HS and Below</v>
          </cell>
          <cell r="G3398">
            <v>0</v>
          </cell>
          <cell r="H3398">
            <v>0</v>
          </cell>
          <cell r="I3398">
            <v>0</v>
          </cell>
          <cell r="J3398">
            <v>0</v>
          </cell>
          <cell r="K3398">
            <v>0</v>
          </cell>
          <cell r="L3398">
            <v>89</v>
          </cell>
          <cell r="M3398">
            <v>89</v>
          </cell>
          <cell r="N3398">
            <v>0</v>
          </cell>
          <cell r="O3398">
            <v>1</v>
          </cell>
          <cell r="P3398" t="str">
            <v>Not Licensed</v>
          </cell>
          <cell r="Q3398">
            <v>0</v>
          </cell>
          <cell r="R3398">
            <v>0</v>
          </cell>
        </row>
        <row r="3399">
          <cell r="B3399" t="str">
            <v>312021</v>
          </cell>
          <cell r="C3399" t="str">
            <v>Physical Therapist Assistants</v>
          </cell>
          <cell r="D3399">
            <v>0</v>
          </cell>
          <cell r="E3399" t="str">
            <v>Associate's degree</v>
          </cell>
          <cell r="F3399" t="str">
            <v>Sub-BA</v>
          </cell>
          <cell r="G3399">
            <v>63458</v>
          </cell>
          <cell r="H3399">
            <v>4</v>
          </cell>
          <cell r="I3399">
            <v>346</v>
          </cell>
          <cell r="J3399">
            <v>51</v>
          </cell>
          <cell r="K3399">
            <v>47</v>
          </cell>
          <cell r="L3399">
            <v>413</v>
          </cell>
          <cell r="M3399">
            <v>170</v>
          </cell>
          <cell r="N3399">
            <v>0</v>
          </cell>
          <cell r="O3399">
            <v>13</v>
          </cell>
          <cell r="P3399" t="str">
            <v>Licensed</v>
          </cell>
          <cell r="Q3399">
            <v>497</v>
          </cell>
          <cell r="R3399" t="str">
            <v xml:space="preserve"> 2,941</v>
          </cell>
        </row>
        <row r="3400">
          <cell r="B3400" t="str">
            <v>312022</v>
          </cell>
          <cell r="C3400" t="str">
            <v>Physical Therapist Aides</v>
          </cell>
          <cell r="D3400">
            <v>0</v>
          </cell>
          <cell r="E3400" t="str">
            <v>High school diploma or equivalent</v>
          </cell>
          <cell r="F3400" t="str">
            <v>HS and Below</v>
          </cell>
          <cell r="G3400">
            <v>36330</v>
          </cell>
          <cell r="H3400">
            <v>0</v>
          </cell>
          <cell r="I3400">
            <v>0</v>
          </cell>
          <cell r="J3400">
            <v>0</v>
          </cell>
          <cell r="K3400">
            <v>0</v>
          </cell>
          <cell r="L3400">
            <v>53</v>
          </cell>
          <cell r="M3400">
            <v>53</v>
          </cell>
          <cell r="N3400">
            <v>0</v>
          </cell>
          <cell r="O3400">
            <v>4</v>
          </cell>
          <cell r="P3400" t="str">
            <v>Not Licensed</v>
          </cell>
          <cell r="Q3400">
            <v>0</v>
          </cell>
          <cell r="R3400">
            <v>0</v>
          </cell>
        </row>
        <row r="3401">
          <cell r="B3401" t="str">
            <v>319011</v>
          </cell>
          <cell r="C3401" t="str">
            <v>Massage Therapists</v>
          </cell>
          <cell r="D3401">
            <v>0</v>
          </cell>
          <cell r="E3401" t="str">
            <v>Postsecondary non-degree award</v>
          </cell>
          <cell r="F3401" t="str">
            <v>Sub-BA</v>
          </cell>
          <cell r="G3401">
            <v>0</v>
          </cell>
          <cell r="H3401">
            <v>0</v>
          </cell>
          <cell r="I3401">
            <v>372</v>
          </cell>
          <cell r="J3401">
            <v>46</v>
          </cell>
          <cell r="K3401">
            <v>48</v>
          </cell>
          <cell r="L3401">
            <v>154</v>
          </cell>
          <cell r="M3401">
            <v>83</v>
          </cell>
          <cell r="N3401">
            <v>0</v>
          </cell>
          <cell r="O3401">
            <v>8</v>
          </cell>
          <cell r="P3401" t="str">
            <v>Licensed</v>
          </cell>
          <cell r="Q3401" t="str">
            <v xml:space="preserve"> 1,153</v>
          </cell>
          <cell r="R3401" t="str">
            <v xml:space="preserve"> 7,742</v>
          </cell>
        </row>
        <row r="3402">
          <cell r="B3402" t="str">
            <v>319091</v>
          </cell>
          <cell r="C3402" t="str">
            <v>Dental Assistants</v>
          </cell>
          <cell r="D3402">
            <v>0</v>
          </cell>
          <cell r="E3402" t="str">
            <v>Postsecondary non-degree award</v>
          </cell>
          <cell r="F3402" t="str">
            <v>Sub-BA</v>
          </cell>
          <cell r="G3402">
            <v>47235</v>
          </cell>
          <cell r="H3402">
            <v>4</v>
          </cell>
          <cell r="I3402">
            <v>1442</v>
          </cell>
          <cell r="J3402">
            <v>166</v>
          </cell>
          <cell r="K3402">
            <v>172</v>
          </cell>
          <cell r="L3402">
            <v>262</v>
          </cell>
          <cell r="M3402">
            <v>200</v>
          </cell>
          <cell r="N3402">
            <v>0</v>
          </cell>
          <cell r="O3402">
            <v>60</v>
          </cell>
          <cell r="P3402" t="str">
            <v>Not Licensed</v>
          </cell>
          <cell r="Q3402">
            <v>0</v>
          </cell>
          <cell r="R3402">
            <v>0</v>
          </cell>
        </row>
        <row r="3403">
          <cell r="B3403" t="str">
            <v>319092</v>
          </cell>
          <cell r="C3403" t="str">
            <v>Medical Assistants</v>
          </cell>
          <cell r="D3403">
            <v>0</v>
          </cell>
          <cell r="E3403" t="str">
            <v>Postsecondary non-degree award</v>
          </cell>
          <cell r="F3403" t="str">
            <v>Sub-BA</v>
          </cell>
          <cell r="G3403">
            <v>38794</v>
          </cell>
          <cell r="H3403">
            <v>4</v>
          </cell>
          <cell r="I3403">
            <v>1806</v>
          </cell>
          <cell r="J3403">
            <v>227</v>
          </cell>
          <cell r="K3403">
            <v>226</v>
          </cell>
          <cell r="L3403">
            <v>1459</v>
          </cell>
          <cell r="M3403">
            <v>637</v>
          </cell>
          <cell r="N3403">
            <v>793</v>
          </cell>
          <cell r="O3403">
            <v>125</v>
          </cell>
          <cell r="P3403" t="str">
            <v>Not Licensed</v>
          </cell>
          <cell r="Q3403">
            <v>0</v>
          </cell>
          <cell r="R3403">
            <v>0</v>
          </cell>
        </row>
        <row r="3404">
          <cell r="B3404" t="str">
            <v>319093</v>
          </cell>
          <cell r="C3404" t="str">
            <v>Medical Equipment Preparers</v>
          </cell>
          <cell r="D3404">
            <v>0</v>
          </cell>
          <cell r="E3404" t="str">
            <v>High school diploma or equivalent</v>
          </cell>
          <cell r="F3404" t="str">
            <v>HS and Below</v>
          </cell>
          <cell r="G3404">
            <v>0</v>
          </cell>
          <cell r="H3404">
            <v>0</v>
          </cell>
          <cell r="I3404">
            <v>0</v>
          </cell>
          <cell r="J3404">
            <v>0</v>
          </cell>
          <cell r="K3404">
            <v>0</v>
          </cell>
          <cell r="L3404">
            <v>201</v>
          </cell>
          <cell r="M3404">
            <v>201</v>
          </cell>
          <cell r="N3404">
            <v>0</v>
          </cell>
          <cell r="O3404">
            <v>11</v>
          </cell>
          <cell r="P3404" t="str">
            <v>Not Licensed</v>
          </cell>
          <cell r="Q3404">
            <v>0</v>
          </cell>
          <cell r="R3404">
            <v>0</v>
          </cell>
        </row>
        <row r="3405">
          <cell r="B3405" t="str">
            <v>319094</v>
          </cell>
          <cell r="C3405" t="str">
            <v>Medical Transcriptionists</v>
          </cell>
          <cell r="D3405">
            <v>0</v>
          </cell>
          <cell r="E3405" t="str">
            <v>Postsecondary non-degree award</v>
          </cell>
          <cell r="F3405" t="str">
            <v>Sub-BA</v>
          </cell>
          <cell r="G3405">
            <v>42430</v>
          </cell>
          <cell r="H3405">
            <v>0</v>
          </cell>
          <cell r="I3405">
            <v>0</v>
          </cell>
          <cell r="J3405">
            <v>0</v>
          </cell>
          <cell r="K3405">
            <v>0</v>
          </cell>
          <cell r="L3405">
            <v>27</v>
          </cell>
          <cell r="M3405">
            <v>27</v>
          </cell>
          <cell r="N3405">
            <v>0</v>
          </cell>
          <cell r="O3405">
            <v>9</v>
          </cell>
          <cell r="P3405" t="str">
            <v>Not Licensed</v>
          </cell>
          <cell r="Q3405">
            <v>0</v>
          </cell>
          <cell r="R3405">
            <v>0</v>
          </cell>
        </row>
        <row r="3406">
          <cell r="B3406" t="str">
            <v>319095</v>
          </cell>
          <cell r="C3406" t="str">
            <v>Pharmacy Aides</v>
          </cell>
          <cell r="D3406">
            <v>0</v>
          </cell>
          <cell r="E3406" t="str">
            <v>High school diploma or equivalent</v>
          </cell>
          <cell r="F3406" t="str">
            <v>HS and Below</v>
          </cell>
          <cell r="G3406">
            <v>36743</v>
          </cell>
          <cell r="H3406">
            <v>0</v>
          </cell>
          <cell r="I3406">
            <v>0</v>
          </cell>
          <cell r="J3406">
            <v>0</v>
          </cell>
          <cell r="K3406">
            <v>0</v>
          </cell>
          <cell r="L3406">
            <v>0</v>
          </cell>
          <cell r="M3406">
            <v>0</v>
          </cell>
          <cell r="N3406">
            <v>0</v>
          </cell>
          <cell r="O3406">
            <v>0</v>
          </cell>
          <cell r="P3406" t="str">
            <v>Not Licensed</v>
          </cell>
          <cell r="Q3406">
            <v>0</v>
          </cell>
          <cell r="R3406">
            <v>0</v>
          </cell>
        </row>
        <row r="3407">
          <cell r="B3407" t="str">
            <v>319096</v>
          </cell>
          <cell r="C3407" t="str">
            <v>Veterinary Assistants and Laboratory Animal Caretakers</v>
          </cell>
          <cell r="D3407">
            <v>0</v>
          </cell>
          <cell r="E3407" t="str">
            <v>High school diploma or equivalent</v>
          </cell>
          <cell r="F3407" t="str">
            <v>HS and Below</v>
          </cell>
          <cell r="G3407">
            <v>28407</v>
          </cell>
          <cell r="H3407">
            <v>1</v>
          </cell>
          <cell r="I3407">
            <v>154</v>
          </cell>
          <cell r="J3407">
            <v>25</v>
          </cell>
          <cell r="K3407">
            <v>26</v>
          </cell>
          <cell r="L3407">
            <v>89</v>
          </cell>
          <cell r="M3407">
            <v>47</v>
          </cell>
          <cell r="N3407">
            <v>0</v>
          </cell>
          <cell r="O3407">
            <v>6</v>
          </cell>
          <cell r="P3407" t="str">
            <v>Not Licensed</v>
          </cell>
          <cell r="Q3407">
            <v>0</v>
          </cell>
          <cell r="R3407">
            <v>0</v>
          </cell>
        </row>
        <row r="3408">
          <cell r="B3408" t="str">
            <v>319097</v>
          </cell>
          <cell r="C3408" t="str">
            <v>Phlebotomists</v>
          </cell>
          <cell r="D3408">
            <v>0</v>
          </cell>
          <cell r="E3408" t="str">
            <v>Postsecondary non-degree award</v>
          </cell>
          <cell r="F3408" t="str">
            <v>Sub-BA</v>
          </cell>
          <cell r="G3408">
            <v>38604</v>
          </cell>
          <cell r="H3408">
            <v>2</v>
          </cell>
          <cell r="I3408">
            <v>116</v>
          </cell>
          <cell r="J3408">
            <v>13</v>
          </cell>
          <cell r="K3408">
            <v>13</v>
          </cell>
          <cell r="L3408">
            <v>299</v>
          </cell>
          <cell r="M3408">
            <v>108</v>
          </cell>
          <cell r="N3408">
            <v>0</v>
          </cell>
          <cell r="O3408">
            <v>22</v>
          </cell>
          <cell r="P3408" t="str">
            <v>Not Licensed</v>
          </cell>
          <cell r="Q3408">
            <v>0</v>
          </cell>
          <cell r="R3408">
            <v>0</v>
          </cell>
        </row>
        <row r="3409">
          <cell r="B3409" t="str">
            <v>33093</v>
          </cell>
          <cell r="C3409" t="str">
            <v>Transportation Security Screeners</v>
          </cell>
          <cell r="D3409">
            <v>0</v>
          </cell>
          <cell r="E3409">
            <v>0</v>
          </cell>
          <cell r="F3409">
            <v>0</v>
          </cell>
          <cell r="G3409">
            <v>0</v>
          </cell>
          <cell r="H3409">
            <v>0</v>
          </cell>
          <cell r="I3409">
            <v>0</v>
          </cell>
          <cell r="J3409">
            <v>0</v>
          </cell>
          <cell r="K3409">
            <v>0</v>
          </cell>
          <cell r="L3409">
            <v>0</v>
          </cell>
          <cell r="M3409">
            <v>0</v>
          </cell>
          <cell r="N3409">
            <v>0</v>
          </cell>
          <cell r="O3409">
            <v>0</v>
          </cell>
          <cell r="P3409" t="str">
            <v>Not Licensed</v>
          </cell>
          <cell r="Q3409">
            <v>0</v>
          </cell>
          <cell r="R3409">
            <v>0</v>
          </cell>
        </row>
        <row r="3410">
          <cell r="B3410" t="str">
            <v>331011</v>
          </cell>
          <cell r="C3410" t="str">
            <v>First-Line Supervisors of Correctional Officers</v>
          </cell>
          <cell r="D3410">
            <v>0</v>
          </cell>
          <cell r="E3410" t="str">
            <v>High school diploma or equivalent</v>
          </cell>
          <cell r="F3410" t="str">
            <v>HS and Below</v>
          </cell>
          <cell r="G3410">
            <v>0</v>
          </cell>
          <cell r="H3410">
            <v>0</v>
          </cell>
          <cell r="I3410">
            <v>0</v>
          </cell>
          <cell r="J3410">
            <v>0</v>
          </cell>
          <cell r="K3410">
            <v>0</v>
          </cell>
          <cell r="L3410">
            <v>0</v>
          </cell>
          <cell r="M3410">
            <v>0</v>
          </cell>
          <cell r="N3410">
            <v>0</v>
          </cell>
          <cell r="O3410">
            <v>5</v>
          </cell>
          <cell r="P3410" t="str">
            <v>Not Licensed</v>
          </cell>
          <cell r="Q3410">
            <v>0</v>
          </cell>
          <cell r="R3410">
            <v>0</v>
          </cell>
        </row>
        <row r="3411">
          <cell r="B3411" t="str">
            <v>331012</v>
          </cell>
          <cell r="C3411" t="str">
            <v>First-Line Supervisors of Police and Detectives</v>
          </cell>
          <cell r="D3411">
            <v>0</v>
          </cell>
          <cell r="E3411" t="str">
            <v>High school diploma or equivalent</v>
          </cell>
          <cell r="F3411" t="str">
            <v>HS and Below</v>
          </cell>
          <cell r="G3411">
            <v>100524</v>
          </cell>
          <cell r="H3411">
            <v>4</v>
          </cell>
          <cell r="I3411">
            <v>678</v>
          </cell>
          <cell r="J3411">
            <v>43</v>
          </cell>
          <cell r="K3411">
            <v>46</v>
          </cell>
          <cell r="L3411">
            <v>0</v>
          </cell>
          <cell r="M3411">
            <v>45</v>
          </cell>
          <cell r="N3411">
            <v>0</v>
          </cell>
          <cell r="O3411">
            <v>1</v>
          </cell>
          <cell r="P3411" t="str">
            <v>Not Licensed</v>
          </cell>
          <cell r="Q3411">
            <v>0</v>
          </cell>
          <cell r="R3411">
            <v>0</v>
          </cell>
        </row>
        <row r="3412">
          <cell r="B3412" t="str">
            <v>331021</v>
          </cell>
          <cell r="C3412" t="str">
            <v>First-Line Supervisors of Fire Fighting and Prevention Workers</v>
          </cell>
          <cell r="D3412">
            <v>0</v>
          </cell>
          <cell r="E3412" t="str">
            <v>Postsecondary non-degree award</v>
          </cell>
          <cell r="F3412" t="str">
            <v>Sub-BA</v>
          </cell>
          <cell r="G3412">
            <v>77030</v>
          </cell>
          <cell r="H3412">
            <v>4</v>
          </cell>
          <cell r="I3412">
            <v>464</v>
          </cell>
          <cell r="J3412">
            <v>32</v>
          </cell>
          <cell r="K3412">
            <v>32</v>
          </cell>
          <cell r="L3412">
            <v>0</v>
          </cell>
          <cell r="M3412">
            <v>32</v>
          </cell>
          <cell r="N3412">
            <v>0</v>
          </cell>
          <cell r="O3412">
            <v>3</v>
          </cell>
          <cell r="P3412" t="str">
            <v>Not Licensed</v>
          </cell>
          <cell r="Q3412">
            <v>0</v>
          </cell>
          <cell r="R3412">
            <v>0</v>
          </cell>
        </row>
        <row r="3413">
          <cell r="B3413" t="str">
            <v>332011</v>
          </cell>
          <cell r="C3413" t="str">
            <v>Firefighters</v>
          </cell>
          <cell r="D3413">
            <v>0</v>
          </cell>
          <cell r="E3413" t="str">
            <v>Postsecondary non-degree award</v>
          </cell>
          <cell r="F3413" t="str">
            <v>Sub-BA</v>
          </cell>
          <cell r="G3413">
            <v>57363</v>
          </cell>
          <cell r="H3413">
            <v>4</v>
          </cell>
          <cell r="I3413">
            <v>1011</v>
          </cell>
          <cell r="J3413">
            <v>71</v>
          </cell>
          <cell r="K3413">
            <v>72</v>
          </cell>
          <cell r="L3413">
            <v>0</v>
          </cell>
          <cell r="M3413">
            <v>72</v>
          </cell>
          <cell r="N3413">
            <v>0</v>
          </cell>
          <cell r="O3413">
            <v>2</v>
          </cell>
          <cell r="P3413" t="str">
            <v>Not Licensed</v>
          </cell>
          <cell r="Q3413">
            <v>0</v>
          </cell>
          <cell r="R3413">
            <v>0</v>
          </cell>
        </row>
        <row r="3414">
          <cell r="B3414" t="str">
            <v>332021</v>
          </cell>
          <cell r="C3414" t="str">
            <v>Fire Inspectors and Investigators</v>
          </cell>
          <cell r="D3414">
            <v>0</v>
          </cell>
          <cell r="E3414" t="str">
            <v>Postsecondary non-degree award</v>
          </cell>
          <cell r="F3414" t="str">
            <v>Sub-BA</v>
          </cell>
          <cell r="G3414">
            <v>0</v>
          </cell>
          <cell r="H3414">
            <v>0</v>
          </cell>
          <cell r="I3414">
            <v>0</v>
          </cell>
          <cell r="J3414">
            <v>0</v>
          </cell>
          <cell r="K3414">
            <v>0</v>
          </cell>
          <cell r="L3414">
            <v>0</v>
          </cell>
          <cell r="M3414">
            <v>0</v>
          </cell>
          <cell r="N3414">
            <v>0</v>
          </cell>
          <cell r="O3414">
            <v>1</v>
          </cell>
          <cell r="P3414" t="str">
            <v>Not Licensed</v>
          </cell>
          <cell r="Q3414">
            <v>0</v>
          </cell>
          <cell r="R3414">
            <v>0</v>
          </cell>
        </row>
        <row r="3415">
          <cell r="B3415" t="str">
            <v>332022</v>
          </cell>
          <cell r="C3415" t="str">
            <v>Forest Fire Inspectors and Prevention Specialists</v>
          </cell>
          <cell r="D3415">
            <v>0</v>
          </cell>
          <cell r="E3415" t="str">
            <v>High school diploma or equivalent</v>
          </cell>
          <cell r="F3415" t="str">
            <v>HS and Below</v>
          </cell>
          <cell r="G3415">
            <v>0</v>
          </cell>
          <cell r="H3415">
            <v>0</v>
          </cell>
          <cell r="I3415">
            <v>0</v>
          </cell>
          <cell r="J3415">
            <v>0</v>
          </cell>
          <cell r="K3415">
            <v>0</v>
          </cell>
          <cell r="L3415">
            <v>0</v>
          </cell>
          <cell r="M3415">
            <v>0</v>
          </cell>
          <cell r="N3415">
            <v>0</v>
          </cell>
          <cell r="O3415">
            <v>0</v>
          </cell>
          <cell r="P3415" t="str">
            <v>Not Licensed</v>
          </cell>
          <cell r="Q3415">
            <v>0</v>
          </cell>
          <cell r="R3415">
            <v>0</v>
          </cell>
        </row>
        <row r="3416">
          <cell r="B3416" t="str">
            <v>333011</v>
          </cell>
          <cell r="C3416" t="str">
            <v>Bailiffs</v>
          </cell>
          <cell r="D3416">
            <v>0</v>
          </cell>
          <cell r="E3416">
            <v>0</v>
          </cell>
          <cell r="F3416">
            <v>0</v>
          </cell>
          <cell r="G3416">
            <v>0</v>
          </cell>
          <cell r="H3416">
            <v>0</v>
          </cell>
          <cell r="I3416">
            <v>0</v>
          </cell>
          <cell r="J3416">
            <v>0</v>
          </cell>
          <cell r="K3416">
            <v>0</v>
          </cell>
          <cell r="L3416">
            <v>0</v>
          </cell>
          <cell r="M3416">
            <v>0</v>
          </cell>
          <cell r="N3416">
            <v>0</v>
          </cell>
          <cell r="O3416">
            <v>0</v>
          </cell>
          <cell r="P3416" t="str">
            <v>Not Licensed</v>
          </cell>
          <cell r="Q3416">
            <v>0</v>
          </cell>
          <cell r="R3416">
            <v>0</v>
          </cell>
        </row>
        <row r="3417">
          <cell r="B3417" t="str">
            <v>333012</v>
          </cell>
          <cell r="C3417" t="str">
            <v>Correctional Officers and Jailers</v>
          </cell>
          <cell r="D3417">
            <v>0</v>
          </cell>
          <cell r="E3417" t="str">
            <v>High school diploma or equivalent</v>
          </cell>
          <cell r="F3417" t="str">
            <v>HS and Below</v>
          </cell>
          <cell r="G3417">
            <v>0</v>
          </cell>
          <cell r="H3417">
            <v>0</v>
          </cell>
          <cell r="I3417">
            <v>0</v>
          </cell>
          <cell r="J3417">
            <v>0</v>
          </cell>
          <cell r="K3417">
            <v>0</v>
          </cell>
          <cell r="L3417">
            <v>0</v>
          </cell>
          <cell r="M3417">
            <v>0</v>
          </cell>
          <cell r="N3417">
            <v>0</v>
          </cell>
          <cell r="O3417">
            <v>2</v>
          </cell>
          <cell r="P3417" t="str">
            <v>Not Licensed</v>
          </cell>
          <cell r="Q3417">
            <v>0</v>
          </cell>
          <cell r="R3417">
            <v>0</v>
          </cell>
        </row>
        <row r="3418">
          <cell r="B3418" t="str">
            <v>333021</v>
          </cell>
          <cell r="C3418" t="str">
            <v>Detectives and Criminal Investigators</v>
          </cell>
          <cell r="D3418">
            <v>0</v>
          </cell>
          <cell r="E3418" t="str">
            <v>High school diploma or equivalent</v>
          </cell>
          <cell r="F3418" t="str">
            <v>HS and Below</v>
          </cell>
          <cell r="G3418">
            <v>0</v>
          </cell>
          <cell r="H3418">
            <v>0</v>
          </cell>
          <cell r="I3418">
            <v>0</v>
          </cell>
          <cell r="J3418">
            <v>0</v>
          </cell>
          <cell r="K3418">
            <v>0</v>
          </cell>
          <cell r="L3418">
            <v>120</v>
          </cell>
          <cell r="M3418">
            <v>120</v>
          </cell>
          <cell r="N3418">
            <v>0</v>
          </cell>
          <cell r="O3418">
            <v>3</v>
          </cell>
          <cell r="P3418" t="str">
            <v>Not Licensed</v>
          </cell>
          <cell r="Q3418">
            <v>0</v>
          </cell>
          <cell r="R3418">
            <v>0</v>
          </cell>
        </row>
        <row r="3419">
          <cell r="B3419" t="str">
            <v>333031</v>
          </cell>
          <cell r="C3419" t="str">
            <v>Fish and Game Wardens</v>
          </cell>
          <cell r="D3419">
            <v>0</v>
          </cell>
          <cell r="E3419" t="str">
            <v>Bachelor's degree</v>
          </cell>
          <cell r="F3419" t="str">
            <v>BA+</v>
          </cell>
          <cell r="G3419">
            <v>0</v>
          </cell>
          <cell r="H3419">
            <v>0</v>
          </cell>
          <cell r="I3419">
            <v>0</v>
          </cell>
          <cell r="J3419">
            <v>0</v>
          </cell>
          <cell r="K3419">
            <v>0</v>
          </cell>
          <cell r="L3419">
            <v>0</v>
          </cell>
          <cell r="M3419">
            <v>0</v>
          </cell>
          <cell r="N3419">
            <v>0</v>
          </cell>
          <cell r="O3419">
            <v>0</v>
          </cell>
          <cell r="P3419" t="str">
            <v>Not Licensed</v>
          </cell>
          <cell r="Q3419">
            <v>0</v>
          </cell>
          <cell r="R3419">
            <v>0</v>
          </cell>
        </row>
        <row r="3420">
          <cell r="B3420" t="str">
            <v>333041</v>
          </cell>
          <cell r="C3420" t="str">
            <v>Parking Enforcement Workers</v>
          </cell>
          <cell r="D3420">
            <v>0</v>
          </cell>
          <cell r="E3420" t="str">
            <v>High school diploma or equivalent</v>
          </cell>
          <cell r="F3420" t="str">
            <v>HS and Below</v>
          </cell>
          <cell r="G3420">
            <v>39454</v>
          </cell>
          <cell r="H3420">
            <v>0</v>
          </cell>
          <cell r="I3420">
            <v>0</v>
          </cell>
          <cell r="J3420">
            <v>0</v>
          </cell>
          <cell r="K3420">
            <v>0</v>
          </cell>
          <cell r="L3420">
            <v>26</v>
          </cell>
          <cell r="M3420">
            <v>26</v>
          </cell>
          <cell r="N3420">
            <v>0</v>
          </cell>
          <cell r="O3420">
            <v>3</v>
          </cell>
          <cell r="P3420" t="str">
            <v>Not Licensed</v>
          </cell>
          <cell r="Q3420">
            <v>0</v>
          </cell>
          <cell r="R3420">
            <v>0</v>
          </cell>
        </row>
        <row r="3421">
          <cell r="B3421" t="str">
            <v>333051</v>
          </cell>
          <cell r="C3421" t="str">
            <v>Police and Sheriff's Patrol Officers</v>
          </cell>
          <cell r="D3421">
            <v>0</v>
          </cell>
          <cell r="E3421" t="str">
            <v>High school diploma or equivalent</v>
          </cell>
          <cell r="F3421" t="str">
            <v>HS and Below</v>
          </cell>
          <cell r="G3421">
            <v>66868</v>
          </cell>
          <cell r="H3421">
            <v>4</v>
          </cell>
          <cell r="I3421">
            <v>2267</v>
          </cell>
          <cell r="J3421">
            <v>153</v>
          </cell>
          <cell r="K3421">
            <v>159</v>
          </cell>
          <cell r="L3421">
            <v>112</v>
          </cell>
          <cell r="M3421">
            <v>141</v>
          </cell>
          <cell r="N3421">
            <v>0</v>
          </cell>
          <cell r="O3421">
            <v>20</v>
          </cell>
          <cell r="P3421" t="str">
            <v>Not Licensed</v>
          </cell>
          <cell r="Q3421">
            <v>0</v>
          </cell>
          <cell r="R3421">
            <v>0</v>
          </cell>
        </row>
        <row r="3422">
          <cell r="B3422" t="str">
            <v>333052</v>
          </cell>
          <cell r="C3422" t="str">
            <v>Transit and Railroad Police</v>
          </cell>
          <cell r="D3422">
            <v>0</v>
          </cell>
          <cell r="E3422">
            <v>0</v>
          </cell>
          <cell r="F3422">
            <v>0</v>
          </cell>
          <cell r="G3422">
            <v>0</v>
          </cell>
          <cell r="H3422">
            <v>0</v>
          </cell>
          <cell r="I3422">
            <v>0</v>
          </cell>
          <cell r="J3422">
            <v>0</v>
          </cell>
          <cell r="K3422">
            <v>0</v>
          </cell>
          <cell r="L3422">
            <v>0</v>
          </cell>
          <cell r="M3422">
            <v>0</v>
          </cell>
          <cell r="N3422">
            <v>0</v>
          </cell>
          <cell r="O3422">
            <v>0</v>
          </cell>
          <cell r="P3422" t="str">
            <v>Not Licensed</v>
          </cell>
          <cell r="Q3422">
            <v>0</v>
          </cell>
          <cell r="R3422">
            <v>0</v>
          </cell>
        </row>
        <row r="3423">
          <cell r="B3423" t="str">
            <v>339011</v>
          </cell>
          <cell r="C3423" t="str">
            <v>Animal Control Workers</v>
          </cell>
          <cell r="D3423">
            <v>0</v>
          </cell>
          <cell r="E3423" t="str">
            <v>High school diploma or equivalent</v>
          </cell>
          <cell r="F3423" t="str">
            <v>HS and Below</v>
          </cell>
          <cell r="G3423">
            <v>47370</v>
          </cell>
          <cell r="H3423">
            <v>0</v>
          </cell>
          <cell r="I3423">
            <v>0</v>
          </cell>
          <cell r="J3423">
            <v>0</v>
          </cell>
          <cell r="K3423">
            <v>0</v>
          </cell>
          <cell r="L3423">
            <v>0</v>
          </cell>
          <cell r="M3423">
            <v>0</v>
          </cell>
          <cell r="N3423">
            <v>0</v>
          </cell>
          <cell r="O3423">
            <v>1</v>
          </cell>
          <cell r="P3423" t="str">
            <v>Not Licensed</v>
          </cell>
          <cell r="Q3423">
            <v>0</v>
          </cell>
          <cell r="R3423">
            <v>0</v>
          </cell>
        </row>
        <row r="3424">
          <cell r="B3424" t="str">
            <v>339021</v>
          </cell>
          <cell r="C3424" t="str">
            <v>Private Detectives and Investigators</v>
          </cell>
          <cell r="D3424">
            <v>0</v>
          </cell>
          <cell r="E3424" t="str">
            <v>High school diploma or equivalent</v>
          </cell>
          <cell r="F3424" t="str">
            <v>HS and Below</v>
          </cell>
          <cell r="G3424">
            <v>45413</v>
          </cell>
          <cell r="H3424">
            <v>0</v>
          </cell>
          <cell r="I3424">
            <v>0</v>
          </cell>
          <cell r="J3424">
            <v>0</v>
          </cell>
          <cell r="K3424">
            <v>0</v>
          </cell>
          <cell r="L3424">
            <v>198</v>
          </cell>
          <cell r="M3424">
            <v>198</v>
          </cell>
          <cell r="N3424">
            <v>0</v>
          </cell>
          <cell r="O3424">
            <v>6</v>
          </cell>
          <cell r="P3424" t="str">
            <v>Not Licensed</v>
          </cell>
          <cell r="Q3424">
            <v>0</v>
          </cell>
          <cell r="R3424">
            <v>0</v>
          </cell>
        </row>
        <row r="3425">
          <cell r="B3425" t="str">
            <v>339031</v>
          </cell>
          <cell r="C3425" t="str">
            <v>Gaming Surveillance Officers and Gaming Investigators</v>
          </cell>
          <cell r="D3425">
            <v>0</v>
          </cell>
          <cell r="E3425">
            <v>0</v>
          </cell>
          <cell r="F3425">
            <v>0</v>
          </cell>
          <cell r="G3425">
            <v>0</v>
          </cell>
          <cell r="H3425">
            <v>0</v>
          </cell>
          <cell r="I3425">
            <v>0</v>
          </cell>
          <cell r="J3425">
            <v>0</v>
          </cell>
          <cell r="K3425">
            <v>0</v>
          </cell>
          <cell r="L3425">
            <v>0</v>
          </cell>
          <cell r="M3425">
            <v>0</v>
          </cell>
          <cell r="N3425">
            <v>0</v>
          </cell>
          <cell r="O3425">
            <v>0</v>
          </cell>
          <cell r="P3425" t="str">
            <v>Not Licensed</v>
          </cell>
          <cell r="Q3425">
            <v>0</v>
          </cell>
          <cell r="R3425">
            <v>0</v>
          </cell>
        </row>
        <row r="3426">
          <cell r="B3426" t="str">
            <v>339032</v>
          </cell>
          <cell r="C3426" t="str">
            <v>Security Guards</v>
          </cell>
          <cell r="D3426">
            <v>0</v>
          </cell>
          <cell r="E3426" t="str">
            <v>High school diploma or equivalent</v>
          </cell>
          <cell r="F3426" t="str">
            <v>HS and Below</v>
          </cell>
          <cell r="G3426">
            <v>30155</v>
          </cell>
          <cell r="H3426">
            <v>2</v>
          </cell>
          <cell r="I3426">
            <v>2149</v>
          </cell>
          <cell r="J3426">
            <v>285</v>
          </cell>
          <cell r="K3426">
            <v>288</v>
          </cell>
          <cell r="L3426">
            <v>1922</v>
          </cell>
          <cell r="M3426">
            <v>832</v>
          </cell>
          <cell r="N3426">
            <v>0</v>
          </cell>
          <cell r="O3426">
            <v>88</v>
          </cell>
          <cell r="P3426" t="str">
            <v>Not Licensed</v>
          </cell>
          <cell r="Q3426">
            <v>0</v>
          </cell>
          <cell r="R3426">
            <v>0</v>
          </cell>
        </row>
        <row r="3427">
          <cell r="B3427" t="str">
            <v>339091</v>
          </cell>
          <cell r="C3427" t="str">
            <v>Crossing Guards</v>
          </cell>
          <cell r="D3427">
            <v>0</v>
          </cell>
          <cell r="E3427" t="str">
            <v>No formal educational credential</v>
          </cell>
          <cell r="F3427" t="str">
            <v>HS and Below</v>
          </cell>
          <cell r="G3427">
            <v>29194</v>
          </cell>
          <cell r="H3427">
            <v>1</v>
          </cell>
          <cell r="I3427">
            <v>305</v>
          </cell>
          <cell r="J3427">
            <v>37</v>
          </cell>
          <cell r="K3427">
            <v>59</v>
          </cell>
          <cell r="L3427">
            <v>49</v>
          </cell>
          <cell r="M3427">
            <v>48</v>
          </cell>
          <cell r="N3427">
            <v>0</v>
          </cell>
          <cell r="O3427">
            <v>17</v>
          </cell>
          <cell r="P3427" t="str">
            <v>Not Licensed</v>
          </cell>
          <cell r="Q3427">
            <v>0</v>
          </cell>
          <cell r="R3427">
            <v>0</v>
          </cell>
        </row>
        <row r="3428">
          <cell r="B3428" t="str">
            <v>339092</v>
          </cell>
          <cell r="C3428" t="str">
            <v>Lifeguards, Ski Patrol, and Other Recreational Protective Service Workers</v>
          </cell>
          <cell r="D3428">
            <v>0</v>
          </cell>
          <cell r="E3428" t="str">
            <v>No formal educational credential</v>
          </cell>
          <cell r="F3428" t="str">
            <v>HS and Below</v>
          </cell>
          <cell r="G3428">
            <v>25239</v>
          </cell>
          <cell r="H3428">
            <v>1</v>
          </cell>
          <cell r="I3428">
            <v>688</v>
          </cell>
          <cell r="J3428">
            <v>153</v>
          </cell>
          <cell r="K3428">
            <v>174</v>
          </cell>
          <cell r="L3428">
            <v>244</v>
          </cell>
          <cell r="M3428">
            <v>190</v>
          </cell>
          <cell r="N3428">
            <v>0</v>
          </cell>
          <cell r="O3428">
            <v>10</v>
          </cell>
          <cell r="P3428" t="str">
            <v>Not Licensed</v>
          </cell>
          <cell r="Q3428">
            <v>0</v>
          </cell>
          <cell r="R3428">
            <v>0</v>
          </cell>
        </row>
        <row r="3429">
          <cell r="B3429" t="str">
            <v>351011</v>
          </cell>
          <cell r="C3429" t="str">
            <v>Chefs and Head Cooks</v>
          </cell>
          <cell r="D3429">
            <v>0</v>
          </cell>
          <cell r="E3429" t="str">
            <v>High school diploma or equivalent</v>
          </cell>
          <cell r="F3429" t="str">
            <v>HS and Below</v>
          </cell>
          <cell r="G3429">
            <v>54994</v>
          </cell>
          <cell r="H3429">
            <v>4</v>
          </cell>
          <cell r="I3429">
            <v>590</v>
          </cell>
          <cell r="J3429">
            <v>73</v>
          </cell>
          <cell r="K3429">
            <v>78</v>
          </cell>
          <cell r="L3429">
            <v>549</v>
          </cell>
          <cell r="M3429">
            <v>233</v>
          </cell>
          <cell r="N3429" t="str">
            <v>3,834</v>
          </cell>
          <cell r="O3429">
            <v>208</v>
          </cell>
          <cell r="P3429" t="str">
            <v>Not Licensed</v>
          </cell>
          <cell r="Q3429">
            <v>0</v>
          </cell>
          <cell r="R3429">
            <v>0</v>
          </cell>
        </row>
        <row r="3430">
          <cell r="B3430" t="str">
            <v>351012</v>
          </cell>
          <cell r="C3430" t="str">
            <v>First-Line Supervisors of Food Preparation and Serving Workers</v>
          </cell>
          <cell r="D3430">
            <v>0</v>
          </cell>
          <cell r="E3430" t="str">
            <v>High school diploma or equivalent</v>
          </cell>
          <cell r="F3430" t="str">
            <v>HS and Below</v>
          </cell>
          <cell r="G3430">
            <v>39083</v>
          </cell>
          <cell r="H3430">
            <v>4</v>
          </cell>
          <cell r="I3430">
            <v>1798</v>
          </cell>
          <cell r="J3430">
            <v>258</v>
          </cell>
          <cell r="K3430">
            <v>269</v>
          </cell>
          <cell r="L3430">
            <v>1306</v>
          </cell>
          <cell r="M3430">
            <v>611</v>
          </cell>
          <cell r="N3430">
            <v>0</v>
          </cell>
          <cell r="O3430">
            <v>119</v>
          </cell>
          <cell r="P3430" t="str">
            <v>Not Licensed</v>
          </cell>
          <cell r="Q3430">
            <v>0</v>
          </cell>
          <cell r="R3430">
            <v>0</v>
          </cell>
        </row>
        <row r="3431">
          <cell r="B3431" t="str">
            <v>352011</v>
          </cell>
          <cell r="C3431" t="str">
            <v>Cooks, Fast Food</v>
          </cell>
          <cell r="D3431">
            <v>0</v>
          </cell>
          <cell r="E3431" t="str">
            <v>No formal educational credential</v>
          </cell>
          <cell r="F3431" t="str">
            <v>HS and Below</v>
          </cell>
          <cell r="G3431">
            <v>0</v>
          </cell>
          <cell r="H3431">
            <v>0</v>
          </cell>
          <cell r="I3431">
            <v>456</v>
          </cell>
          <cell r="J3431">
            <v>55</v>
          </cell>
          <cell r="K3431">
            <v>63</v>
          </cell>
          <cell r="L3431">
            <v>0</v>
          </cell>
          <cell r="M3431">
            <v>59</v>
          </cell>
          <cell r="N3431">
            <v>0</v>
          </cell>
          <cell r="O3431">
            <v>35</v>
          </cell>
          <cell r="P3431" t="str">
            <v>Not Licensed</v>
          </cell>
          <cell r="Q3431">
            <v>0</v>
          </cell>
          <cell r="R3431">
            <v>0</v>
          </cell>
        </row>
        <row r="3432">
          <cell r="B3432" t="str">
            <v>352012</v>
          </cell>
          <cell r="C3432" t="str">
            <v>Cooks, Institution and Cafeteria</v>
          </cell>
          <cell r="D3432">
            <v>0</v>
          </cell>
          <cell r="E3432" t="str">
            <v>No formal educational credential</v>
          </cell>
          <cell r="F3432" t="str">
            <v>HS and Below</v>
          </cell>
          <cell r="G3432">
            <v>33925</v>
          </cell>
          <cell r="H3432">
            <v>2</v>
          </cell>
          <cell r="I3432">
            <v>1044</v>
          </cell>
          <cell r="J3432">
            <v>164</v>
          </cell>
          <cell r="K3432">
            <v>159</v>
          </cell>
          <cell r="L3432">
            <v>0</v>
          </cell>
          <cell r="M3432">
            <v>162</v>
          </cell>
          <cell r="N3432">
            <v>0</v>
          </cell>
          <cell r="O3432">
            <v>186</v>
          </cell>
          <cell r="P3432" t="str">
            <v>Not Licensed</v>
          </cell>
          <cell r="Q3432">
            <v>0</v>
          </cell>
          <cell r="R3432">
            <v>0</v>
          </cell>
        </row>
        <row r="3433">
          <cell r="B3433" t="str">
            <v>352013</v>
          </cell>
          <cell r="C3433" t="str">
            <v>Cooks, Private Household</v>
          </cell>
          <cell r="D3433">
            <v>0</v>
          </cell>
          <cell r="E3433">
            <v>0</v>
          </cell>
          <cell r="F3433">
            <v>0</v>
          </cell>
          <cell r="G3433">
            <v>0</v>
          </cell>
          <cell r="H3433">
            <v>0</v>
          </cell>
          <cell r="I3433">
            <v>0</v>
          </cell>
          <cell r="J3433">
            <v>0</v>
          </cell>
          <cell r="K3433">
            <v>0</v>
          </cell>
          <cell r="L3433">
            <v>0</v>
          </cell>
          <cell r="M3433">
            <v>0</v>
          </cell>
          <cell r="N3433">
            <v>0</v>
          </cell>
          <cell r="O3433">
            <v>0</v>
          </cell>
          <cell r="P3433" t="str">
            <v>Not Licensed</v>
          </cell>
          <cell r="Q3433">
            <v>0</v>
          </cell>
          <cell r="R3433">
            <v>0</v>
          </cell>
        </row>
        <row r="3434">
          <cell r="B3434" t="str">
            <v>352014</v>
          </cell>
          <cell r="C3434" t="str">
            <v>Cooks, Restaurant</v>
          </cell>
          <cell r="D3434">
            <v>0</v>
          </cell>
          <cell r="E3434" t="str">
            <v>No formal educational credential</v>
          </cell>
          <cell r="F3434" t="str">
            <v>HS and Below</v>
          </cell>
          <cell r="G3434">
            <v>32003</v>
          </cell>
          <cell r="H3434">
            <v>2</v>
          </cell>
          <cell r="I3434">
            <v>4105</v>
          </cell>
          <cell r="J3434">
            <v>595</v>
          </cell>
          <cell r="K3434">
            <v>618</v>
          </cell>
          <cell r="L3434">
            <v>1492</v>
          </cell>
          <cell r="M3434">
            <v>902</v>
          </cell>
          <cell r="N3434">
            <v>0</v>
          </cell>
          <cell r="O3434">
            <v>228</v>
          </cell>
          <cell r="P3434" t="str">
            <v>Not Licensed</v>
          </cell>
          <cell r="Q3434">
            <v>0</v>
          </cell>
          <cell r="R3434">
            <v>0</v>
          </cell>
        </row>
        <row r="3435">
          <cell r="B3435" t="str">
            <v>352015</v>
          </cell>
          <cell r="C3435" t="str">
            <v>Cooks, Short Order</v>
          </cell>
          <cell r="D3435">
            <v>0</v>
          </cell>
          <cell r="E3435" t="str">
            <v>No formal educational credential</v>
          </cell>
          <cell r="F3435" t="str">
            <v>HS and Below</v>
          </cell>
          <cell r="G3435">
            <v>0</v>
          </cell>
          <cell r="H3435">
            <v>0</v>
          </cell>
          <cell r="I3435">
            <v>0</v>
          </cell>
          <cell r="J3435">
            <v>0</v>
          </cell>
          <cell r="K3435">
            <v>0</v>
          </cell>
          <cell r="L3435">
            <v>304</v>
          </cell>
          <cell r="M3435">
            <v>304</v>
          </cell>
          <cell r="N3435">
            <v>0</v>
          </cell>
          <cell r="O3435">
            <v>22</v>
          </cell>
          <cell r="P3435" t="str">
            <v>Not Licensed</v>
          </cell>
          <cell r="Q3435">
            <v>0</v>
          </cell>
          <cell r="R3435">
            <v>0</v>
          </cell>
        </row>
        <row r="3436">
          <cell r="B3436" t="str">
            <v>352021</v>
          </cell>
          <cell r="C3436" t="str">
            <v>Food Preparation Workers</v>
          </cell>
          <cell r="D3436">
            <v>0</v>
          </cell>
          <cell r="E3436" t="str">
            <v>No formal educational credential</v>
          </cell>
          <cell r="F3436" t="str">
            <v>HS and Below</v>
          </cell>
          <cell r="G3436">
            <v>27592</v>
          </cell>
          <cell r="H3436">
            <v>1</v>
          </cell>
          <cell r="I3436">
            <v>1882</v>
          </cell>
          <cell r="J3436">
            <v>317</v>
          </cell>
          <cell r="K3436">
            <v>329</v>
          </cell>
          <cell r="L3436">
            <v>484</v>
          </cell>
          <cell r="M3436">
            <v>377</v>
          </cell>
          <cell r="N3436">
            <v>0</v>
          </cell>
          <cell r="O3436">
            <v>139</v>
          </cell>
          <cell r="P3436" t="str">
            <v>Not Licensed</v>
          </cell>
          <cell r="Q3436">
            <v>0</v>
          </cell>
          <cell r="R3436">
            <v>0</v>
          </cell>
        </row>
        <row r="3437">
          <cell r="B3437" t="str">
            <v>353011</v>
          </cell>
          <cell r="C3437" t="str">
            <v>Bartenders</v>
          </cell>
          <cell r="D3437">
            <v>0</v>
          </cell>
          <cell r="E3437" t="str">
            <v>No formal educational credential</v>
          </cell>
          <cell r="F3437" t="str">
            <v>HS and Below</v>
          </cell>
          <cell r="G3437">
            <v>26028</v>
          </cell>
          <cell r="H3437">
            <v>1</v>
          </cell>
          <cell r="I3437">
            <v>2737</v>
          </cell>
          <cell r="J3437">
            <v>414</v>
          </cell>
          <cell r="K3437">
            <v>458</v>
          </cell>
          <cell r="L3437">
            <v>652</v>
          </cell>
          <cell r="M3437">
            <v>508</v>
          </cell>
          <cell r="N3437">
            <v>0</v>
          </cell>
          <cell r="O3437">
            <v>142</v>
          </cell>
          <cell r="P3437" t="str">
            <v>Not Licensed</v>
          </cell>
          <cell r="Q3437">
            <v>0</v>
          </cell>
          <cell r="R3437">
            <v>0</v>
          </cell>
        </row>
        <row r="3438">
          <cell r="B3438" t="str">
            <v>353021</v>
          </cell>
          <cell r="C3438" t="str">
            <v>Combined Food Preparation and Serving Workers, Including Fast Food</v>
          </cell>
          <cell r="D3438">
            <v>0</v>
          </cell>
          <cell r="E3438" t="str">
            <v>No formal educational credential</v>
          </cell>
          <cell r="F3438" t="str">
            <v>HS and Below</v>
          </cell>
          <cell r="G3438">
            <v>25093</v>
          </cell>
          <cell r="H3438">
            <v>1</v>
          </cell>
          <cell r="I3438">
            <v>9749</v>
          </cell>
          <cell r="J3438">
            <v>1899</v>
          </cell>
          <cell r="K3438">
            <v>1922</v>
          </cell>
          <cell r="L3438">
            <v>2886</v>
          </cell>
          <cell r="M3438">
            <v>2236</v>
          </cell>
          <cell r="N3438">
            <v>0</v>
          </cell>
          <cell r="O3438">
            <v>128</v>
          </cell>
          <cell r="P3438" t="str">
            <v>Not Licensed</v>
          </cell>
          <cell r="Q3438">
            <v>0</v>
          </cell>
          <cell r="R3438">
            <v>0</v>
          </cell>
        </row>
        <row r="3439">
          <cell r="B3439" t="str">
            <v>353022</v>
          </cell>
          <cell r="C3439" t="str">
            <v>Counter Attendants, Cafeteria, Food Concession, and Coffee Shop</v>
          </cell>
          <cell r="D3439">
            <v>0</v>
          </cell>
          <cell r="E3439" t="str">
            <v>No formal educational credential</v>
          </cell>
          <cell r="F3439" t="str">
            <v>HS and Below</v>
          </cell>
          <cell r="G3439">
            <v>24708</v>
          </cell>
          <cell r="H3439">
            <v>1</v>
          </cell>
          <cell r="I3439">
            <v>3068</v>
          </cell>
          <cell r="J3439">
            <v>648</v>
          </cell>
          <cell r="K3439">
            <v>679</v>
          </cell>
          <cell r="L3439">
            <v>640</v>
          </cell>
          <cell r="M3439">
            <v>656</v>
          </cell>
          <cell r="N3439">
            <v>0</v>
          </cell>
          <cell r="O3439">
            <v>47</v>
          </cell>
          <cell r="P3439" t="str">
            <v>Not Licensed</v>
          </cell>
          <cell r="Q3439">
            <v>0</v>
          </cell>
          <cell r="R3439">
            <v>0</v>
          </cell>
        </row>
        <row r="3440">
          <cell r="B3440" t="str">
            <v>353031</v>
          </cell>
          <cell r="C3440" t="str">
            <v>Waiters and Waitresses</v>
          </cell>
          <cell r="D3440">
            <v>0</v>
          </cell>
          <cell r="E3440" t="str">
            <v>No formal educational credential</v>
          </cell>
          <cell r="F3440" t="str">
            <v>HS and Below</v>
          </cell>
          <cell r="G3440">
            <v>26533</v>
          </cell>
          <cell r="H3440">
            <v>1</v>
          </cell>
          <cell r="I3440">
            <v>9443</v>
          </cell>
          <cell r="J3440">
            <v>1758</v>
          </cell>
          <cell r="K3440">
            <v>1850</v>
          </cell>
          <cell r="L3440">
            <v>1865</v>
          </cell>
          <cell r="M3440">
            <v>1824</v>
          </cell>
          <cell r="N3440">
            <v>0</v>
          </cell>
          <cell r="O3440">
            <v>324</v>
          </cell>
          <cell r="P3440" t="str">
            <v>Not Licensed</v>
          </cell>
          <cell r="Q3440">
            <v>0</v>
          </cell>
          <cell r="R3440">
            <v>0</v>
          </cell>
        </row>
        <row r="3441">
          <cell r="B3441" t="str">
            <v>353041</v>
          </cell>
          <cell r="C3441" t="str">
            <v>Food Servers, Nonrestaurant</v>
          </cell>
          <cell r="D3441">
            <v>0</v>
          </cell>
          <cell r="E3441" t="str">
            <v>No formal educational credential</v>
          </cell>
          <cell r="F3441" t="str">
            <v>HS and Below</v>
          </cell>
          <cell r="G3441">
            <v>25629</v>
          </cell>
          <cell r="H3441">
            <v>1</v>
          </cell>
          <cell r="I3441">
            <v>601</v>
          </cell>
          <cell r="J3441">
            <v>104</v>
          </cell>
          <cell r="K3441">
            <v>93</v>
          </cell>
          <cell r="L3441">
            <v>92</v>
          </cell>
          <cell r="M3441">
            <v>96</v>
          </cell>
          <cell r="N3441">
            <v>0</v>
          </cell>
          <cell r="O3441">
            <v>36</v>
          </cell>
          <cell r="P3441" t="str">
            <v>Not Licensed</v>
          </cell>
          <cell r="Q3441">
            <v>0</v>
          </cell>
          <cell r="R3441">
            <v>0</v>
          </cell>
        </row>
        <row r="3442">
          <cell r="B3442" t="str">
            <v>359011</v>
          </cell>
          <cell r="C3442" t="str">
            <v>Dining Room and Cafeteria Attendants and Bartender Helpers</v>
          </cell>
          <cell r="D3442">
            <v>0</v>
          </cell>
          <cell r="E3442" t="str">
            <v>No formal educational credential</v>
          </cell>
          <cell r="F3442" t="str">
            <v>HS and Below</v>
          </cell>
          <cell r="G3442">
            <v>25540</v>
          </cell>
          <cell r="H3442">
            <v>1</v>
          </cell>
          <cell r="I3442">
            <v>621</v>
          </cell>
          <cell r="J3442">
            <v>105</v>
          </cell>
          <cell r="K3442">
            <v>110</v>
          </cell>
          <cell r="L3442">
            <v>608</v>
          </cell>
          <cell r="M3442">
            <v>274</v>
          </cell>
          <cell r="N3442">
            <v>0</v>
          </cell>
          <cell r="O3442">
            <v>67</v>
          </cell>
          <cell r="P3442" t="str">
            <v>Not Licensed</v>
          </cell>
          <cell r="Q3442">
            <v>0</v>
          </cell>
          <cell r="R3442">
            <v>0</v>
          </cell>
        </row>
        <row r="3443">
          <cell r="B3443" t="str">
            <v>359021</v>
          </cell>
          <cell r="C3443" t="str">
            <v>Dishwashers</v>
          </cell>
          <cell r="D3443">
            <v>0</v>
          </cell>
          <cell r="E3443" t="str">
            <v>No formal educational credential</v>
          </cell>
          <cell r="F3443" t="str">
            <v>HS and Below</v>
          </cell>
          <cell r="G3443">
            <v>25272</v>
          </cell>
          <cell r="H3443">
            <v>1</v>
          </cell>
          <cell r="I3443">
            <v>2059</v>
          </cell>
          <cell r="J3443">
            <v>309</v>
          </cell>
          <cell r="K3443">
            <v>329</v>
          </cell>
          <cell r="L3443">
            <v>923</v>
          </cell>
          <cell r="M3443">
            <v>520</v>
          </cell>
          <cell r="N3443">
            <v>0</v>
          </cell>
          <cell r="O3443">
            <v>113</v>
          </cell>
          <cell r="P3443" t="str">
            <v>Not Licensed</v>
          </cell>
          <cell r="Q3443">
            <v>0</v>
          </cell>
          <cell r="R3443">
            <v>0</v>
          </cell>
        </row>
        <row r="3444">
          <cell r="B3444" t="str">
            <v>359031</v>
          </cell>
          <cell r="C3444" t="str">
            <v>Hosts and Hostesses, Restaurant, Lounge, and Coffee Shop</v>
          </cell>
          <cell r="D3444">
            <v>0</v>
          </cell>
          <cell r="E3444" t="str">
            <v>No formal educational credential</v>
          </cell>
          <cell r="F3444" t="str">
            <v>HS and Below</v>
          </cell>
          <cell r="G3444">
            <v>25267</v>
          </cell>
          <cell r="H3444">
            <v>1</v>
          </cell>
          <cell r="I3444">
            <v>999</v>
          </cell>
          <cell r="J3444">
            <v>218</v>
          </cell>
          <cell r="K3444">
            <v>231</v>
          </cell>
          <cell r="L3444">
            <v>714</v>
          </cell>
          <cell r="M3444">
            <v>388</v>
          </cell>
          <cell r="N3444">
            <v>0</v>
          </cell>
          <cell r="O3444">
            <v>16</v>
          </cell>
          <cell r="P3444" t="str">
            <v>Not Licensed</v>
          </cell>
          <cell r="Q3444">
            <v>0</v>
          </cell>
          <cell r="R3444">
            <v>0</v>
          </cell>
        </row>
        <row r="3445">
          <cell r="B3445" t="str">
            <v>371011</v>
          </cell>
          <cell r="C3445" t="str">
            <v>First-Line Supervisors of Housekeeping and Janitorial Workers</v>
          </cell>
          <cell r="D3445">
            <v>0</v>
          </cell>
          <cell r="E3445" t="str">
            <v>High school diploma or equivalent</v>
          </cell>
          <cell r="F3445" t="str">
            <v>HS and Below</v>
          </cell>
          <cell r="G3445">
            <v>39572</v>
          </cell>
          <cell r="H3445">
            <v>3</v>
          </cell>
          <cell r="I3445">
            <v>531</v>
          </cell>
          <cell r="J3445">
            <v>65</v>
          </cell>
          <cell r="K3445">
            <v>62</v>
          </cell>
          <cell r="L3445">
            <v>202</v>
          </cell>
          <cell r="M3445">
            <v>110</v>
          </cell>
          <cell r="N3445">
            <v>65</v>
          </cell>
          <cell r="O3445">
            <v>46</v>
          </cell>
          <cell r="P3445" t="str">
            <v>Not Licensed</v>
          </cell>
          <cell r="Q3445">
            <v>0</v>
          </cell>
          <cell r="R3445">
            <v>0</v>
          </cell>
        </row>
        <row r="3446">
          <cell r="B3446" t="str">
            <v>371012</v>
          </cell>
          <cell r="C3446" t="str">
            <v>First-Line Supervisors of Landscaping, Lawn Service, and Groundskeeping Workers</v>
          </cell>
          <cell r="D3446">
            <v>0</v>
          </cell>
          <cell r="E3446" t="str">
            <v>High school diploma or equivalent</v>
          </cell>
          <cell r="F3446" t="str">
            <v>HS and Below</v>
          </cell>
          <cell r="G3446">
            <v>0</v>
          </cell>
          <cell r="H3446">
            <v>0</v>
          </cell>
          <cell r="I3446">
            <v>620</v>
          </cell>
          <cell r="J3446">
            <v>64</v>
          </cell>
          <cell r="K3446">
            <v>64</v>
          </cell>
          <cell r="L3446">
            <v>93</v>
          </cell>
          <cell r="M3446">
            <v>74</v>
          </cell>
          <cell r="N3446">
            <v>0</v>
          </cell>
          <cell r="O3446">
            <v>225</v>
          </cell>
          <cell r="P3446" t="str">
            <v>Not Licensed</v>
          </cell>
          <cell r="Q3446">
            <v>0</v>
          </cell>
          <cell r="R3446">
            <v>0</v>
          </cell>
        </row>
        <row r="3447">
          <cell r="B3447" t="str">
            <v>372011</v>
          </cell>
          <cell r="C3447" t="str">
            <v>Janitors and Cleaners, Except Maids and Housekeeping Cleaners</v>
          </cell>
          <cell r="D3447">
            <v>0</v>
          </cell>
          <cell r="E3447" t="str">
            <v>No formal educational credential</v>
          </cell>
          <cell r="F3447" t="str">
            <v>HS and Below</v>
          </cell>
          <cell r="G3447">
            <v>31198</v>
          </cell>
          <cell r="H3447">
            <v>2</v>
          </cell>
          <cell r="I3447">
            <v>6929</v>
          </cell>
          <cell r="J3447">
            <v>950</v>
          </cell>
          <cell r="K3447">
            <v>948</v>
          </cell>
          <cell r="L3447">
            <v>1504</v>
          </cell>
          <cell r="M3447">
            <v>1134</v>
          </cell>
          <cell r="N3447">
            <v>0</v>
          </cell>
          <cell r="O3447">
            <v>275</v>
          </cell>
          <cell r="P3447" t="str">
            <v>Not Licensed</v>
          </cell>
          <cell r="Q3447">
            <v>0</v>
          </cell>
          <cell r="R3447">
            <v>0</v>
          </cell>
        </row>
        <row r="3448">
          <cell r="B3448" t="str">
            <v>372012</v>
          </cell>
          <cell r="C3448" t="str">
            <v>Maids and Housekeeping Cleaners</v>
          </cell>
          <cell r="D3448">
            <v>0</v>
          </cell>
          <cell r="E3448" t="str">
            <v>No formal educational credential</v>
          </cell>
          <cell r="F3448" t="str">
            <v>HS and Below</v>
          </cell>
          <cell r="G3448">
            <v>26158</v>
          </cell>
          <cell r="H3448">
            <v>1</v>
          </cell>
          <cell r="I3448">
            <v>2431</v>
          </cell>
          <cell r="J3448">
            <v>345</v>
          </cell>
          <cell r="K3448">
            <v>319</v>
          </cell>
          <cell r="L3448">
            <v>1532</v>
          </cell>
          <cell r="M3448">
            <v>732</v>
          </cell>
          <cell r="N3448">
            <v>0</v>
          </cell>
          <cell r="O3448">
            <v>164</v>
          </cell>
          <cell r="P3448" t="str">
            <v>Not Licensed</v>
          </cell>
          <cell r="Q3448">
            <v>0</v>
          </cell>
          <cell r="R3448">
            <v>0</v>
          </cell>
        </row>
        <row r="3449">
          <cell r="B3449" t="str">
            <v>372021</v>
          </cell>
          <cell r="C3449" t="str">
            <v>Pest Control Workers</v>
          </cell>
          <cell r="D3449">
            <v>0</v>
          </cell>
          <cell r="E3449" t="str">
            <v>High school diploma or equivalent</v>
          </cell>
          <cell r="F3449" t="str">
            <v>HS and Below</v>
          </cell>
          <cell r="G3449">
            <v>48837</v>
          </cell>
          <cell r="H3449">
            <v>0</v>
          </cell>
          <cell r="I3449">
            <v>0</v>
          </cell>
          <cell r="J3449">
            <v>0</v>
          </cell>
          <cell r="K3449">
            <v>0</v>
          </cell>
          <cell r="L3449">
            <v>103</v>
          </cell>
          <cell r="M3449">
            <v>103</v>
          </cell>
          <cell r="N3449">
            <v>0</v>
          </cell>
          <cell r="O3449">
            <v>27</v>
          </cell>
          <cell r="P3449" t="str">
            <v>Not Licensed</v>
          </cell>
          <cell r="Q3449">
            <v>0</v>
          </cell>
          <cell r="R3449">
            <v>0</v>
          </cell>
        </row>
        <row r="3450">
          <cell r="B3450" t="str">
            <v>373011</v>
          </cell>
          <cell r="C3450" t="str">
            <v>Landscaping and Groundskeeping Workers</v>
          </cell>
          <cell r="D3450">
            <v>0</v>
          </cell>
          <cell r="E3450" t="str">
            <v>No formal educational credential</v>
          </cell>
          <cell r="F3450" t="str">
            <v>HS and Below</v>
          </cell>
          <cell r="G3450">
            <v>38896</v>
          </cell>
          <cell r="H3450">
            <v>4</v>
          </cell>
          <cell r="I3450">
            <v>4308</v>
          </cell>
          <cell r="J3450">
            <v>546</v>
          </cell>
          <cell r="K3450">
            <v>552</v>
          </cell>
          <cell r="L3450">
            <v>470</v>
          </cell>
          <cell r="M3450">
            <v>523</v>
          </cell>
          <cell r="N3450">
            <v>0</v>
          </cell>
          <cell r="O3450" t="str">
            <v>1,193</v>
          </cell>
          <cell r="P3450" t="str">
            <v>Not Licensed</v>
          </cell>
          <cell r="Q3450">
            <v>0</v>
          </cell>
          <cell r="R3450">
            <v>0</v>
          </cell>
        </row>
        <row r="3451">
          <cell r="B3451" t="str">
            <v>373012</v>
          </cell>
          <cell r="C3451" t="str">
            <v>Pesticide Handlers, Sprayers, and Applicators, Vegetation</v>
          </cell>
          <cell r="D3451">
            <v>0</v>
          </cell>
          <cell r="E3451" t="str">
            <v>High school diploma or equivalent</v>
          </cell>
          <cell r="F3451" t="str">
            <v>HS and Below</v>
          </cell>
          <cell r="G3451">
            <v>0</v>
          </cell>
          <cell r="H3451">
            <v>0</v>
          </cell>
          <cell r="I3451">
            <v>0</v>
          </cell>
          <cell r="J3451">
            <v>0</v>
          </cell>
          <cell r="K3451">
            <v>0</v>
          </cell>
          <cell r="L3451">
            <v>28</v>
          </cell>
          <cell r="M3451">
            <v>28</v>
          </cell>
          <cell r="N3451">
            <v>0</v>
          </cell>
          <cell r="O3451">
            <v>55</v>
          </cell>
          <cell r="P3451" t="str">
            <v>Not Licensed</v>
          </cell>
          <cell r="Q3451">
            <v>0</v>
          </cell>
          <cell r="R3451">
            <v>0</v>
          </cell>
        </row>
        <row r="3452">
          <cell r="B3452" t="str">
            <v>373013</v>
          </cell>
          <cell r="C3452" t="str">
            <v>Tree Trimmers and Pruners</v>
          </cell>
          <cell r="D3452">
            <v>0</v>
          </cell>
          <cell r="E3452" t="str">
            <v>High school diploma or equivalent</v>
          </cell>
          <cell r="F3452" t="str">
            <v>HS and Below</v>
          </cell>
          <cell r="G3452">
            <v>45693</v>
          </cell>
          <cell r="H3452">
            <v>0</v>
          </cell>
          <cell r="I3452">
            <v>0</v>
          </cell>
          <cell r="J3452">
            <v>0</v>
          </cell>
          <cell r="K3452">
            <v>0</v>
          </cell>
          <cell r="L3452">
            <v>63</v>
          </cell>
          <cell r="M3452">
            <v>63</v>
          </cell>
          <cell r="N3452">
            <v>0</v>
          </cell>
          <cell r="O3452">
            <v>29</v>
          </cell>
          <cell r="P3452" t="str">
            <v>Not Licensed</v>
          </cell>
          <cell r="Q3452">
            <v>0</v>
          </cell>
          <cell r="R3452">
            <v>0</v>
          </cell>
        </row>
        <row r="3453">
          <cell r="B3453" t="str">
            <v>391011</v>
          </cell>
          <cell r="C3453" t="str">
            <v>Gaming Supervisors</v>
          </cell>
          <cell r="D3453">
            <v>0</v>
          </cell>
          <cell r="E3453">
            <v>0</v>
          </cell>
          <cell r="F3453">
            <v>0</v>
          </cell>
          <cell r="G3453">
            <v>0</v>
          </cell>
          <cell r="H3453">
            <v>0</v>
          </cell>
          <cell r="I3453">
            <v>0</v>
          </cell>
          <cell r="J3453">
            <v>0</v>
          </cell>
          <cell r="K3453">
            <v>0</v>
          </cell>
          <cell r="L3453">
            <v>0</v>
          </cell>
          <cell r="M3453">
            <v>0</v>
          </cell>
          <cell r="N3453">
            <v>0</v>
          </cell>
          <cell r="O3453">
            <v>0</v>
          </cell>
          <cell r="P3453" t="str">
            <v>Not Licensed</v>
          </cell>
          <cell r="Q3453">
            <v>0</v>
          </cell>
          <cell r="R3453">
            <v>0</v>
          </cell>
        </row>
        <row r="3454">
          <cell r="B3454" t="str">
            <v>391012</v>
          </cell>
          <cell r="C3454" t="str">
            <v>Slot Supervisors</v>
          </cell>
          <cell r="D3454">
            <v>0</v>
          </cell>
          <cell r="E3454">
            <v>0</v>
          </cell>
          <cell r="F3454">
            <v>0</v>
          </cell>
          <cell r="G3454">
            <v>0</v>
          </cell>
          <cell r="H3454">
            <v>0</v>
          </cell>
          <cell r="I3454">
            <v>0</v>
          </cell>
          <cell r="J3454">
            <v>0</v>
          </cell>
          <cell r="K3454">
            <v>0</v>
          </cell>
          <cell r="L3454">
            <v>0</v>
          </cell>
          <cell r="M3454">
            <v>0</v>
          </cell>
          <cell r="N3454">
            <v>0</v>
          </cell>
          <cell r="O3454">
            <v>0</v>
          </cell>
          <cell r="P3454" t="str">
            <v>Not Licensed</v>
          </cell>
          <cell r="Q3454">
            <v>0</v>
          </cell>
          <cell r="R3454">
            <v>0</v>
          </cell>
        </row>
        <row r="3455">
          <cell r="B3455" t="str">
            <v>391021</v>
          </cell>
          <cell r="C3455" t="str">
            <v>First-Line Supervisors of Personal Service Workers</v>
          </cell>
          <cell r="D3455">
            <v>0</v>
          </cell>
          <cell r="E3455" t="str">
            <v>High school diploma or equivalent</v>
          </cell>
          <cell r="F3455" t="str">
            <v>HS and Below</v>
          </cell>
          <cell r="G3455">
            <v>43743</v>
          </cell>
          <cell r="H3455">
            <v>3</v>
          </cell>
          <cell r="I3455">
            <v>852</v>
          </cell>
          <cell r="J3455">
            <v>93</v>
          </cell>
          <cell r="K3455">
            <v>97</v>
          </cell>
          <cell r="L3455">
            <v>96</v>
          </cell>
          <cell r="M3455">
            <v>95</v>
          </cell>
          <cell r="N3455">
            <v>0</v>
          </cell>
          <cell r="O3455">
            <v>8</v>
          </cell>
          <cell r="P3455" t="str">
            <v>Not Licensed</v>
          </cell>
          <cell r="Q3455">
            <v>0</v>
          </cell>
          <cell r="R3455">
            <v>0</v>
          </cell>
        </row>
        <row r="3456">
          <cell r="B3456" t="str">
            <v>392011</v>
          </cell>
          <cell r="C3456" t="str">
            <v>Animal Trainers</v>
          </cell>
          <cell r="D3456">
            <v>0</v>
          </cell>
          <cell r="E3456" t="str">
            <v>High school diploma or equivalent</v>
          </cell>
          <cell r="F3456" t="str">
            <v>HS and Below</v>
          </cell>
          <cell r="G3456">
            <v>27158</v>
          </cell>
          <cell r="H3456">
            <v>0</v>
          </cell>
          <cell r="I3456">
            <v>0</v>
          </cell>
          <cell r="J3456">
            <v>0</v>
          </cell>
          <cell r="K3456">
            <v>0</v>
          </cell>
          <cell r="L3456">
            <v>32</v>
          </cell>
          <cell r="M3456">
            <v>32</v>
          </cell>
          <cell r="N3456">
            <v>0</v>
          </cell>
          <cell r="O3456">
            <v>1</v>
          </cell>
          <cell r="P3456" t="str">
            <v>Not Licensed</v>
          </cell>
          <cell r="Q3456">
            <v>0</v>
          </cell>
          <cell r="R3456">
            <v>0</v>
          </cell>
        </row>
        <row r="3457">
          <cell r="B3457" t="str">
            <v>392021</v>
          </cell>
          <cell r="C3457" t="str">
            <v>Nonfarm Animal Caretakers</v>
          </cell>
          <cell r="D3457">
            <v>0</v>
          </cell>
          <cell r="E3457" t="str">
            <v>High school diploma or equivalent</v>
          </cell>
          <cell r="F3457" t="str">
            <v>HS and Below</v>
          </cell>
          <cell r="G3457">
            <v>25624</v>
          </cell>
          <cell r="H3457">
            <v>1</v>
          </cell>
          <cell r="I3457">
            <v>693</v>
          </cell>
          <cell r="J3457">
            <v>117</v>
          </cell>
          <cell r="K3457">
            <v>126</v>
          </cell>
          <cell r="L3457">
            <v>668</v>
          </cell>
          <cell r="M3457">
            <v>304</v>
          </cell>
          <cell r="N3457">
            <v>0</v>
          </cell>
          <cell r="O3457">
            <v>18</v>
          </cell>
          <cell r="P3457" t="str">
            <v>Not Licensed</v>
          </cell>
          <cell r="Q3457">
            <v>0</v>
          </cell>
          <cell r="R3457">
            <v>0</v>
          </cell>
        </row>
        <row r="3458">
          <cell r="B3458" t="str">
            <v>393011</v>
          </cell>
          <cell r="C3458" t="str">
            <v>Gaming Dealers</v>
          </cell>
          <cell r="D3458">
            <v>0</v>
          </cell>
          <cell r="E3458">
            <v>0</v>
          </cell>
          <cell r="F3458">
            <v>0</v>
          </cell>
          <cell r="G3458">
            <v>0</v>
          </cell>
          <cell r="H3458">
            <v>0</v>
          </cell>
          <cell r="I3458">
            <v>0</v>
          </cell>
          <cell r="J3458">
            <v>0</v>
          </cell>
          <cell r="K3458">
            <v>0</v>
          </cell>
          <cell r="L3458">
            <v>22</v>
          </cell>
          <cell r="M3458">
            <v>22</v>
          </cell>
          <cell r="N3458">
            <v>0</v>
          </cell>
          <cell r="O3458">
            <v>1</v>
          </cell>
          <cell r="P3458" t="str">
            <v>Not Licensed</v>
          </cell>
          <cell r="Q3458">
            <v>0</v>
          </cell>
          <cell r="R3458">
            <v>0</v>
          </cell>
        </row>
        <row r="3459">
          <cell r="B3459" t="str">
            <v>393012</v>
          </cell>
          <cell r="C3459" t="str">
            <v>Gaming and Sports Book Writers and Runners</v>
          </cell>
          <cell r="D3459">
            <v>0</v>
          </cell>
          <cell r="E3459">
            <v>0</v>
          </cell>
          <cell r="F3459">
            <v>0</v>
          </cell>
          <cell r="G3459">
            <v>0</v>
          </cell>
          <cell r="H3459">
            <v>0</v>
          </cell>
          <cell r="I3459">
            <v>0</v>
          </cell>
          <cell r="J3459">
            <v>0</v>
          </cell>
          <cell r="K3459">
            <v>0</v>
          </cell>
          <cell r="L3459">
            <v>0</v>
          </cell>
          <cell r="M3459">
            <v>0</v>
          </cell>
          <cell r="N3459">
            <v>0</v>
          </cell>
          <cell r="O3459">
            <v>1</v>
          </cell>
          <cell r="P3459" t="str">
            <v>Not Licensed</v>
          </cell>
          <cell r="Q3459">
            <v>0</v>
          </cell>
          <cell r="R3459">
            <v>0</v>
          </cell>
        </row>
        <row r="3460">
          <cell r="B3460" t="str">
            <v>393021</v>
          </cell>
          <cell r="C3460" t="str">
            <v>Motion Picture Projectionists</v>
          </cell>
          <cell r="D3460">
            <v>0</v>
          </cell>
          <cell r="E3460" t="str">
            <v>No formal educational credential</v>
          </cell>
          <cell r="F3460" t="str">
            <v>HS and Below</v>
          </cell>
          <cell r="G3460">
            <v>33884</v>
          </cell>
          <cell r="H3460">
            <v>0</v>
          </cell>
          <cell r="I3460">
            <v>0</v>
          </cell>
          <cell r="J3460">
            <v>0</v>
          </cell>
          <cell r="K3460">
            <v>0</v>
          </cell>
          <cell r="L3460">
            <v>0</v>
          </cell>
          <cell r="M3460">
            <v>0</v>
          </cell>
          <cell r="N3460">
            <v>0</v>
          </cell>
          <cell r="O3460">
            <v>0</v>
          </cell>
          <cell r="P3460" t="str">
            <v>Not Licensed</v>
          </cell>
          <cell r="Q3460">
            <v>0</v>
          </cell>
          <cell r="R3460">
            <v>0</v>
          </cell>
        </row>
        <row r="3461">
          <cell r="B3461" t="str">
            <v>393031</v>
          </cell>
          <cell r="C3461" t="str">
            <v>Ushers, Lobby Attendants, and Ticket Takers</v>
          </cell>
          <cell r="D3461">
            <v>0</v>
          </cell>
          <cell r="E3461" t="str">
            <v>No formal educational credential</v>
          </cell>
          <cell r="F3461" t="str">
            <v>HS and Below</v>
          </cell>
          <cell r="G3461">
            <v>26037</v>
          </cell>
          <cell r="H3461">
            <v>0</v>
          </cell>
          <cell r="I3461">
            <v>0</v>
          </cell>
          <cell r="J3461">
            <v>0</v>
          </cell>
          <cell r="K3461">
            <v>0</v>
          </cell>
          <cell r="L3461">
            <v>33</v>
          </cell>
          <cell r="M3461">
            <v>33</v>
          </cell>
          <cell r="N3461">
            <v>0</v>
          </cell>
          <cell r="O3461">
            <v>1</v>
          </cell>
          <cell r="P3461" t="str">
            <v>Not Licensed</v>
          </cell>
          <cell r="Q3461">
            <v>0</v>
          </cell>
          <cell r="R3461">
            <v>0</v>
          </cell>
        </row>
        <row r="3462">
          <cell r="B3462" t="str">
            <v>393091</v>
          </cell>
          <cell r="C3462" t="str">
            <v>Amusement and Recreation Attendants</v>
          </cell>
          <cell r="D3462">
            <v>0</v>
          </cell>
          <cell r="E3462" t="str">
            <v>No formal educational credential</v>
          </cell>
          <cell r="F3462" t="str">
            <v>HS and Below</v>
          </cell>
          <cell r="G3462">
            <v>26460</v>
          </cell>
          <cell r="H3462">
            <v>1</v>
          </cell>
          <cell r="I3462">
            <v>514</v>
          </cell>
          <cell r="J3462">
            <v>117</v>
          </cell>
          <cell r="K3462">
            <v>120</v>
          </cell>
          <cell r="L3462">
            <v>156</v>
          </cell>
          <cell r="M3462">
            <v>131</v>
          </cell>
          <cell r="N3462">
            <v>0</v>
          </cell>
          <cell r="O3462">
            <v>43</v>
          </cell>
          <cell r="P3462" t="str">
            <v>Not Licensed</v>
          </cell>
          <cell r="Q3462">
            <v>0</v>
          </cell>
          <cell r="R3462">
            <v>0</v>
          </cell>
        </row>
        <row r="3463">
          <cell r="B3463" t="str">
            <v>393092</v>
          </cell>
          <cell r="C3463" t="str">
            <v>Costume Attendants</v>
          </cell>
          <cell r="D3463">
            <v>0</v>
          </cell>
          <cell r="E3463" t="str">
            <v>High school diploma or equivalent</v>
          </cell>
          <cell r="F3463" t="str">
            <v>HS and Below</v>
          </cell>
          <cell r="G3463">
            <v>0</v>
          </cell>
          <cell r="H3463">
            <v>0</v>
          </cell>
          <cell r="I3463">
            <v>0</v>
          </cell>
          <cell r="J3463">
            <v>0</v>
          </cell>
          <cell r="K3463">
            <v>0</v>
          </cell>
          <cell r="L3463">
            <v>0</v>
          </cell>
          <cell r="M3463">
            <v>0</v>
          </cell>
          <cell r="N3463">
            <v>0</v>
          </cell>
          <cell r="O3463">
            <v>14</v>
          </cell>
          <cell r="P3463" t="str">
            <v>Not Licensed</v>
          </cell>
          <cell r="Q3463">
            <v>0</v>
          </cell>
          <cell r="R3463">
            <v>0</v>
          </cell>
        </row>
        <row r="3464">
          <cell r="B3464" t="str">
            <v>393093</v>
          </cell>
          <cell r="C3464" t="str">
            <v>Locker Room, Coatroom, and Dressing Room Attendants</v>
          </cell>
          <cell r="D3464">
            <v>0</v>
          </cell>
          <cell r="E3464" t="str">
            <v>High school diploma or equivalent</v>
          </cell>
          <cell r="F3464" t="str">
            <v>HS and Below</v>
          </cell>
          <cell r="G3464">
            <v>24327</v>
          </cell>
          <cell r="H3464">
            <v>0</v>
          </cell>
          <cell r="I3464">
            <v>0</v>
          </cell>
          <cell r="J3464">
            <v>0</v>
          </cell>
          <cell r="K3464">
            <v>0</v>
          </cell>
          <cell r="L3464">
            <v>215</v>
          </cell>
          <cell r="M3464">
            <v>215</v>
          </cell>
          <cell r="N3464">
            <v>0</v>
          </cell>
          <cell r="O3464">
            <v>6</v>
          </cell>
          <cell r="P3464" t="str">
            <v>Not Licensed</v>
          </cell>
          <cell r="Q3464">
            <v>0</v>
          </cell>
          <cell r="R3464">
            <v>0</v>
          </cell>
        </row>
        <row r="3465">
          <cell r="B3465" t="str">
            <v>394011</v>
          </cell>
          <cell r="C3465" t="str">
            <v>Embalmers</v>
          </cell>
          <cell r="D3465">
            <v>0</v>
          </cell>
          <cell r="E3465" t="str">
            <v>Postsecondary non-degree award</v>
          </cell>
          <cell r="F3465" t="str">
            <v>Sub-BA</v>
          </cell>
          <cell r="G3465">
            <v>0</v>
          </cell>
          <cell r="H3465">
            <v>0</v>
          </cell>
          <cell r="I3465">
            <v>0</v>
          </cell>
          <cell r="J3465">
            <v>0</v>
          </cell>
          <cell r="K3465">
            <v>0</v>
          </cell>
          <cell r="L3465">
            <v>0</v>
          </cell>
          <cell r="M3465">
            <v>0</v>
          </cell>
          <cell r="N3465">
            <v>0</v>
          </cell>
          <cell r="O3465">
            <v>0</v>
          </cell>
          <cell r="P3465" t="str">
            <v>Licensed</v>
          </cell>
          <cell r="Q3465">
            <v>30</v>
          </cell>
          <cell r="R3465">
            <v>191</v>
          </cell>
        </row>
        <row r="3466">
          <cell r="B3466" t="str">
            <v>394021</v>
          </cell>
          <cell r="C3466" t="str">
            <v>Funeral Attendants</v>
          </cell>
          <cell r="D3466">
            <v>0</v>
          </cell>
          <cell r="E3466" t="str">
            <v>High school diploma or equivalent</v>
          </cell>
          <cell r="F3466" t="str">
            <v>HS and Below</v>
          </cell>
          <cell r="G3466">
            <v>0</v>
          </cell>
          <cell r="H3466">
            <v>0</v>
          </cell>
          <cell r="I3466">
            <v>140</v>
          </cell>
          <cell r="J3466">
            <v>19</v>
          </cell>
          <cell r="K3466">
            <v>24</v>
          </cell>
          <cell r="L3466">
            <v>0</v>
          </cell>
          <cell r="M3466">
            <v>22</v>
          </cell>
          <cell r="N3466">
            <v>0</v>
          </cell>
          <cell r="O3466">
            <v>1</v>
          </cell>
          <cell r="P3466" t="str">
            <v>Licensed</v>
          </cell>
          <cell r="Q3466">
            <v>78</v>
          </cell>
          <cell r="R3466">
            <v>436</v>
          </cell>
        </row>
        <row r="3467">
          <cell r="B3467" t="str">
            <v>394031</v>
          </cell>
          <cell r="C3467" t="str">
            <v>Morticians, Undertakers, and Funeral Directors</v>
          </cell>
          <cell r="D3467">
            <v>0</v>
          </cell>
          <cell r="E3467" t="str">
            <v>Associate's degree</v>
          </cell>
          <cell r="F3467" t="str">
            <v>Sub-BA</v>
          </cell>
          <cell r="G3467">
            <v>69061</v>
          </cell>
          <cell r="H3467">
            <v>0</v>
          </cell>
          <cell r="I3467">
            <v>0</v>
          </cell>
          <cell r="J3467">
            <v>0</v>
          </cell>
          <cell r="K3467">
            <v>0</v>
          </cell>
          <cell r="L3467">
            <v>0</v>
          </cell>
          <cell r="M3467">
            <v>0</v>
          </cell>
          <cell r="N3467">
            <v>0</v>
          </cell>
          <cell r="O3467">
            <v>2</v>
          </cell>
          <cell r="P3467" t="str">
            <v>Licensed</v>
          </cell>
          <cell r="Q3467">
            <v>193</v>
          </cell>
          <cell r="R3467" t="str">
            <v xml:space="preserve"> 1,202</v>
          </cell>
        </row>
        <row r="3468">
          <cell r="B3468" t="str">
            <v>395011</v>
          </cell>
          <cell r="C3468" t="str">
            <v>Barbers</v>
          </cell>
          <cell r="D3468">
            <v>0</v>
          </cell>
          <cell r="E3468" t="str">
            <v>Postsecondary non-degree award</v>
          </cell>
          <cell r="F3468" t="str">
            <v>Sub-BA</v>
          </cell>
          <cell r="G3468">
            <v>0</v>
          </cell>
          <cell r="H3468">
            <v>0</v>
          </cell>
          <cell r="I3468">
            <v>0</v>
          </cell>
          <cell r="J3468">
            <v>0</v>
          </cell>
          <cell r="K3468">
            <v>0</v>
          </cell>
          <cell r="L3468">
            <v>47</v>
          </cell>
          <cell r="M3468">
            <v>47</v>
          </cell>
          <cell r="N3468">
            <v>0</v>
          </cell>
          <cell r="O3468">
            <v>0</v>
          </cell>
          <cell r="P3468" t="str">
            <v>Licensed</v>
          </cell>
          <cell r="Q3468">
            <v>931</v>
          </cell>
          <cell r="R3468" t="str">
            <v xml:space="preserve"> 5,160</v>
          </cell>
        </row>
        <row r="3469">
          <cell r="B3469" t="str">
            <v>395012</v>
          </cell>
          <cell r="C3469" t="str">
            <v>Hairdressers, Hairstylists, and Cosmetologists</v>
          </cell>
          <cell r="D3469">
            <v>0</v>
          </cell>
          <cell r="E3469" t="str">
            <v>Postsecondary non-degree award</v>
          </cell>
          <cell r="F3469" t="str">
            <v>Sub-BA</v>
          </cell>
          <cell r="G3469">
            <v>32611</v>
          </cell>
          <cell r="H3469">
            <v>2</v>
          </cell>
          <cell r="I3469">
            <v>3058</v>
          </cell>
          <cell r="J3469">
            <v>360</v>
          </cell>
          <cell r="K3469">
            <v>442</v>
          </cell>
          <cell r="L3469">
            <v>347</v>
          </cell>
          <cell r="M3469">
            <v>383</v>
          </cell>
          <cell r="N3469" t="str">
            <v>1,874</v>
          </cell>
          <cell r="O3469">
            <v>28</v>
          </cell>
          <cell r="P3469" t="str">
            <v>Licensed</v>
          </cell>
          <cell r="Q3469" t="str">
            <v xml:space="preserve"> 7,114</v>
          </cell>
          <cell r="R3469" t="str">
            <v xml:space="preserve"> 37,775</v>
          </cell>
        </row>
        <row r="3470">
          <cell r="B3470" t="str">
            <v>395091</v>
          </cell>
          <cell r="C3470" t="str">
            <v>Makeup Artists, Theatrical and Performance</v>
          </cell>
          <cell r="D3470">
            <v>0</v>
          </cell>
          <cell r="E3470">
            <v>0</v>
          </cell>
          <cell r="F3470">
            <v>0</v>
          </cell>
          <cell r="G3470">
            <v>0</v>
          </cell>
          <cell r="H3470">
            <v>0</v>
          </cell>
          <cell r="I3470">
            <v>0</v>
          </cell>
          <cell r="J3470">
            <v>0</v>
          </cell>
          <cell r="K3470">
            <v>0</v>
          </cell>
          <cell r="L3470">
            <v>0</v>
          </cell>
          <cell r="M3470">
            <v>0</v>
          </cell>
          <cell r="N3470">
            <v>0</v>
          </cell>
          <cell r="O3470">
            <v>5</v>
          </cell>
          <cell r="P3470" t="str">
            <v>Not Licensed</v>
          </cell>
          <cell r="Q3470">
            <v>0</v>
          </cell>
          <cell r="R3470">
            <v>0</v>
          </cell>
        </row>
        <row r="3471">
          <cell r="B3471" t="str">
            <v>395092</v>
          </cell>
          <cell r="C3471" t="str">
            <v>Manicurists and Pedicurists</v>
          </cell>
          <cell r="D3471">
            <v>0</v>
          </cell>
          <cell r="E3471" t="str">
            <v>Postsecondary non-degree award</v>
          </cell>
          <cell r="F3471" t="str">
            <v>Sub-BA</v>
          </cell>
          <cell r="G3471">
            <v>25173</v>
          </cell>
          <cell r="H3471">
            <v>1</v>
          </cell>
          <cell r="I3471">
            <v>792</v>
          </cell>
          <cell r="J3471">
            <v>87</v>
          </cell>
          <cell r="K3471">
            <v>111</v>
          </cell>
          <cell r="L3471">
            <v>41</v>
          </cell>
          <cell r="M3471">
            <v>80</v>
          </cell>
          <cell r="N3471">
            <v>0</v>
          </cell>
          <cell r="O3471">
            <v>2</v>
          </cell>
          <cell r="P3471" t="str">
            <v>Licensed</v>
          </cell>
          <cell r="Q3471" t="str">
            <v xml:space="preserve"> 2,869</v>
          </cell>
          <cell r="R3471" t="str">
            <v xml:space="preserve"> 15,882</v>
          </cell>
        </row>
        <row r="3472">
          <cell r="B3472" t="str">
            <v>395093</v>
          </cell>
          <cell r="C3472" t="str">
            <v>Shampooers</v>
          </cell>
          <cell r="D3472">
            <v>0</v>
          </cell>
          <cell r="E3472" t="str">
            <v>No formal educational credential</v>
          </cell>
          <cell r="F3472" t="str">
            <v>HS and Below</v>
          </cell>
          <cell r="G3472">
            <v>23730</v>
          </cell>
          <cell r="H3472">
            <v>0</v>
          </cell>
          <cell r="I3472">
            <v>0</v>
          </cell>
          <cell r="J3472">
            <v>0</v>
          </cell>
          <cell r="K3472">
            <v>0</v>
          </cell>
          <cell r="L3472">
            <v>0</v>
          </cell>
          <cell r="M3472">
            <v>0</v>
          </cell>
          <cell r="N3472">
            <v>0</v>
          </cell>
          <cell r="O3472">
            <v>0</v>
          </cell>
          <cell r="P3472" t="str">
            <v>Not Licensed</v>
          </cell>
          <cell r="Q3472">
            <v>0</v>
          </cell>
          <cell r="R3472">
            <v>0</v>
          </cell>
        </row>
        <row r="3473">
          <cell r="B3473" t="str">
            <v>395094</v>
          </cell>
          <cell r="C3473" t="str">
            <v>Skincare Specialists</v>
          </cell>
          <cell r="D3473">
            <v>0</v>
          </cell>
          <cell r="E3473" t="str">
            <v>Postsecondary non-degree award</v>
          </cell>
          <cell r="F3473" t="str">
            <v>Sub-BA</v>
          </cell>
          <cell r="G3473">
            <v>30867</v>
          </cell>
          <cell r="H3473">
            <v>0</v>
          </cell>
          <cell r="I3473">
            <v>0</v>
          </cell>
          <cell r="J3473">
            <v>0</v>
          </cell>
          <cell r="K3473">
            <v>0</v>
          </cell>
          <cell r="L3473">
            <v>48</v>
          </cell>
          <cell r="M3473">
            <v>48</v>
          </cell>
          <cell r="N3473">
            <v>0</v>
          </cell>
          <cell r="O3473">
            <v>18</v>
          </cell>
          <cell r="P3473" t="str">
            <v>Licensed</v>
          </cell>
          <cell r="Q3473" t="str">
            <v xml:space="preserve"> 2,151</v>
          </cell>
          <cell r="R3473" t="str">
            <v xml:space="preserve"> 10,915</v>
          </cell>
        </row>
        <row r="3474">
          <cell r="B3474" t="str">
            <v>396011</v>
          </cell>
          <cell r="C3474" t="str">
            <v>Baggage Porters and Bellhops</v>
          </cell>
          <cell r="D3474">
            <v>0</v>
          </cell>
          <cell r="E3474" t="str">
            <v>High school diploma or equivalent</v>
          </cell>
          <cell r="F3474" t="str">
            <v>HS and Below</v>
          </cell>
          <cell r="G3474">
            <v>0</v>
          </cell>
          <cell r="H3474">
            <v>0</v>
          </cell>
          <cell r="I3474">
            <v>0</v>
          </cell>
          <cell r="J3474">
            <v>0</v>
          </cell>
          <cell r="K3474">
            <v>0</v>
          </cell>
          <cell r="L3474">
            <v>41</v>
          </cell>
          <cell r="M3474">
            <v>41</v>
          </cell>
          <cell r="N3474">
            <v>0</v>
          </cell>
          <cell r="O3474">
            <v>4</v>
          </cell>
          <cell r="P3474" t="str">
            <v>Not Licensed</v>
          </cell>
          <cell r="Q3474">
            <v>0</v>
          </cell>
          <cell r="R3474">
            <v>0</v>
          </cell>
        </row>
        <row r="3475">
          <cell r="B3475" t="str">
            <v>396012</v>
          </cell>
          <cell r="C3475" t="str">
            <v>Concierges</v>
          </cell>
          <cell r="D3475">
            <v>0</v>
          </cell>
          <cell r="E3475" t="str">
            <v>High school diploma or equivalent</v>
          </cell>
          <cell r="F3475" t="str">
            <v>HS and Below</v>
          </cell>
          <cell r="G3475">
            <v>29864</v>
          </cell>
          <cell r="H3475">
            <v>0</v>
          </cell>
          <cell r="I3475">
            <v>0</v>
          </cell>
          <cell r="J3475">
            <v>0</v>
          </cell>
          <cell r="K3475">
            <v>0</v>
          </cell>
          <cell r="L3475">
            <v>161</v>
          </cell>
          <cell r="M3475">
            <v>161</v>
          </cell>
          <cell r="N3475">
            <v>0</v>
          </cell>
          <cell r="O3475">
            <v>6</v>
          </cell>
          <cell r="P3475" t="str">
            <v>Not Licensed</v>
          </cell>
          <cell r="Q3475">
            <v>0</v>
          </cell>
          <cell r="R3475">
            <v>0</v>
          </cell>
        </row>
        <row r="3476">
          <cell r="B3476" t="str">
            <v>397011</v>
          </cell>
          <cell r="C3476" t="str">
            <v>Tour Guides and Escorts</v>
          </cell>
          <cell r="D3476">
            <v>0</v>
          </cell>
          <cell r="E3476">
            <v>0</v>
          </cell>
          <cell r="F3476">
            <v>0</v>
          </cell>
          <cell r="G3476">
            <v>36263</v>
          </cell>
          <cell r="H3476">
            <v>0</v>
          </cell>
          <cell r="I3476">
            <v>0</v>
          </cell>
          <cell r="J3476">
            <v>0</v>
          </cell>
          <cell r="K3476">
            <v>0</v>
          </cell>
          <cell r="L3476">
            <v>61</v>
          </cell>
          <cell r="M3476">
            <v>61</v>
          </cell>
          <cell r="N3476">
            <v>0</v>
          </cell>
          <cell r="O3476">
            <v>19</v>
          </cell>
          <cell r="P3476" t="str">
            <v>Not Licensed</v>
          </cell>
          <cell r="Q3476">
            <v>0</v>
          </cell>
          <cell r="R3476">
            <v>0</v>
          </cell>
        </row>
        <row r="3477">
          <cell r="B3477" t="str">
            <v>397012</v>
          </cell>
          <cell r="C3477" t="str">
            <v>Travel Guides</v>
          </cell>
          <cell r="D3477">
            <v>0</v>
          </cell>
          <cell r="E3477">
            <v>0</v>
          </cell>
          <cell r="F3477">
            <v>0</v>
          </cell>
          <cell r="G3477">
            <v>0</v>
          </cell>
          <cell r="H3477">
            <v>0</v>
          </cell>
          <cell r="I3477">
            <v>0</v>
          </cell>
          <cell r="J3477">
            <v>0</v>
          </cell>
          <cell r="K3477">
            <v>0</v>
          </cell>
          <cell r="L3477">
            <v>28</v>
          </cell>
          <cell r="M3477">
            <v>28</v>
          </cell>
          <cell r="N3477">
            <v>0</v>
          </cell>
          <cell r="O3477">
            <v>1</v>
          </cell>
          <cell r="P3477" t="str">
            <v>Not Licensed</v>
          </cell>
          <cell r="Q3477">
            <v>0</v>
          </cell>
          <cell r="R3477">
            <v>0</v>
          </cell>
        </row>
        <row r="3478">
          <cell r="B3478" t="str">
            <v>399011</v>
          </cell>
          <cell r="C3478" t="str">
            <v>Childcare Workers</v>
          </cell>
          <cell r="D3478">
            <v>0</v>
          </cell>
          <cell r="E3478" t="str">
            <v>High school diploma or equivalent</v>
          </cell>
          <cell r="F3478" t="str">
            <v>HS and Below</v>
          </cell>
          <cell r="G3478">
            <v>25882</v>
          </cell>
          <cell r="H3478">
            <v>1</v>
          </cell>
          <cell r="I3478">
            <v>4378</v>
          </cell>
          <cell r="J3478">
            <v>577</v>
          </cell>
          <cell r="K3478">
            <v>695</v>
          </cell>
          <cell r="L3478">
            <v>4109</v>
          </cell>
          <cell r="M3478">
            <v>1794</v>
          </cell>
          <cell r="N3478">
            <v>0</v>
          </cell>
          <cell r="O3478">
            <v>46</v>
          </cell>
          <cell r="P3478" t="str">
            <v>Not Licensed</v>
          </cell>
          <cell r="Q3478">
            <v>0</v>
          </cell>
          <cell r="R3478">
            <v>0</v>
          </cell>
        </row>
        <row r="3479">
          <cell r="B3479" t="str">
            <v>399021</v>
          </cell>
          <cell r="C3479" t="str">
            <v>Personal Care Aides</v>
          </cell>
          <cell r="D3479">
            <v>0</v>
          </cell>
          <cell r="E3479" t="str">
            <v>No formal educational credential</v>
          </cell>
          <cell r="F3479" t="str">
            <v>HS and Below</v>
          </cell>
          <cell r="G3479">
            <v>28854</v>
          </cell>
          <cell r="H3479">
            <v>1</v>
          </cell>
          <cell r="I3479">
            <v>14303</v>
          </cell>
          <cell r="J3479">
            <v>2361</v>
          </cell>
          <cell r="K3479">
            <v>2504</v>
          </cell>
          <cell r="L3479">
            <v>1986</v>
          </cell>
          <cell r="M3479">
            <v>2284</v>
          </cell>
          <cell r="N3479">
            <v>0</v>
          </cell>
          <cell r="O3479">
            <v>472</v>
          </cell>
          <cell r="P3479" t="str">
            <v>Not Licensed</v>
          </cell>
          <cell r="Q3479">
            <v>0</v>
          </cell>
          <cell r="R3479">
            <v>0</v>
          </cell>
        </row>
        <row r="3480">
          <cell r="B3480" t="str">
            <v>399031</v>
          </cell>
          <cell r="C3480" t="str">
            <v>Fitness Trainers and Aerobics Instructors</v>
          </cell>
          <cell r="D3480">
            <v>0</v>
          </cell>
          <cell r="E3480" t="str">
            <v>High school diploma or equivalent</v>
          </cell>
          <cell r="F3480" t="str">
            <v>HS and Below</v>
          </cell>
          <cell r="G3480">
            <v>53908</v>
          </cell>
          <cell r="H3480">
            <v>4</v>
          </cell>
          <cell r="I3480">
            <v>2094</v>
          </cell>
          <cell r="J3480">
            <v>339</v>
          </cell>
          <cell r="K3480">
            <v>371</v>
          </cell>
          <cell r="L3480">
            <v>700</v>
          </cell>
          <cell r="M3480">
            <v>470</v>
          </cell>
          <cell r="N3480">
            <v>0</v>
          </cell>
          <cell r="O3480">
            <v>11</v>
          </cell>
          <cell r="P3480" t="str">
            <v>Not Licensed</v>
          </cell>
          <cell r="Q3480">
            <v>0</v>
          </cell>
          <cell r="R3480">
            <v>0</v>
          </cell>
        </row>
        <row r="3481">
          <cell r="B3481" t="str">
            <v>399032</v>
          </cell>
          <cell r="C3481" t="str">
            <v>Recreation Workers</v>
          </cell>
          <cell r="D3481">
            <v>0</v>
          </cell>
          <cell r="E3481" t="str">
            <v>High school diploma or equivalent</v>
          </cell>
          <cell r="F3481" t="str">
            <v>HS and Below</v>
          </cell>
          <cell r="G3481">
            <v>27738</v>
          </cell>
          <cell r="H3481">
            <v>1</v>
          </cell>
          <cell r="I3481">
            <v>1141</v>
          </cell>
          <cell r="J3481">
            <v>199</v>
          </cell>
          <cell r="K3481">
            <v>198</v>
          </cell>
          <cell r="L3481">
            <v>792</v>
          </cell>
          <cell r="M3481">
            <v>396</v>
          </cell>
          <cell r="N3481">
            <v>0</v>
          </cell>
          <cell r="O3481">
            <v>26</v>
          </cell>
          <cell r="P3481" t="str">
            <v>Not Licensed</v>
          </cell>
          <cell r="Q3481">
            <v>0</v>
          </cell>
          <cell r="R3481">
            <v>0</v>
          </cell>
        </row>
        <row r="3482">
          <cell r="B3482" t="str">
            <v>399041</v>
          </cell>
          <cell r="C3482" t="str">
            <v>Residential Advisors</v>
          </cell>
          <cell r="D3482">
            <v>0</v>
          </cell>
          <cell r="E3482" t="str">
            <v>High school diploma or equivalent</v>
          </cell>
          <cell r="F3482" t="str">
            <v>HS and Below</v>
          </cell>
          <cell r="G3482">
            <v>0</v>
          </cell>
          <cell r="H3482">
            <v>0</v>
          </cell>
          <cell r="I3482">
            <v>0</v>
          </cell>
          <cell r="J3482">
            <v>0</v>
          </cell>
          <cell r="K3482">
            <v>0</v>
          </cell>
          <cell r="L3482">
            <v>581</v>
          </cell>
          <cell r="M3482">
            <v>581</v>
          </cell>
          <cell r="N3482">
            <v>0</v>
          </cell>
          <cell r="O3482">
            <v>6</v>
          </cell>
          <cell r="P3482" t="str">
            <v>Not Licensed</v>
          </cell>
          <cell r="Q3482">
            <v>0</v>
          </cell>
          <cell r="R3482">
            <v>0</v>
          </cell>
        </row>
        <row r="3483">
          <cell r="B3483" t="str">
            <v>411011</v>
          </cell>
          <cell r="C3483" t="str">
            <v>First-Line Supervisors of Retail Sales Workers</v>
          </cell>
          <cell r="D3483">
            <v>0</v>
          </cell>
          <cell r="E3483" t="str">
            <v>High school diploma or equivalent</v>
          </cell>
          <cell r="F3483" t="str">
            <v>HS and Below</v>
          </cell>
          <cell r="G3483">
            <v>42751</v>
          </cell>
          <cell r="H3483">
            <v>4</v>
          </cell>
          <cell r="I3483">
            <v>5241</v>
          </cell>
          <cell r="J3483">
            <v>591</v>
          </cell>
          <cell r="K3483">
            <v>567</v>
          </cell>
          <cell r="L3483">
            <v>5239</v>
          </cell>
          <cell r="M3483">
            <v>2132</v>
          </cell>
          <cell r="N3483">
            <v>0</v>
          </cell>
          <cell r="O3483">
            <v>185</v>
          </cell>
          <cell r="P3483" t="str">
            <v>Not Licensed</v>
          </cell>
          <cell r="Q3483">
            <v>0</v>
          </cell>
          <cell r="R3483">
            <v>0</v>
          </cell>
        </row>
        <row r="3484">
          <cell r="B3484" t="str">
            <v>411012</v>
          </cell>
          <cell r="C3484" t="str">
            <v>First-Line Supervisors of Non-Retail Sales Workers</v>
          </cell>
          <cell r="D3484">
            <v>0</v>
          </cell>
          <cell r="E3484" t="str">
            <v>High school diploma or equivalent</v>
          </cell>
          <cell r="F3484" t="str">
            <v>HS and Below</v>
          </cell>
          <cell r="G3484">
            <v>83669</v>
          </cell>
          <cell r="H3484">
            <v>4</v>
          </cell>
          <cell r="I3484">
            <v>505</v>
          </cell>
          <cell r="J3484">
            <v>48</v>
          </cell>
          <cell r="K3484">
            <v>48</v>
          </cell>
          <cell r="L3484">
            <v>433</v>
          </cell>
          <cell r="M3484">
            <v>176</v>
          </cell>
          <cell r="N3484">
            <v>0</v>
          </cell>
          <cell r="O3484">
            <v>17</v>
          </cell>
          <cell r="P3484" t="str">
            <v>Not Licensed</v>
          </cell>
          <cell r="Q3484">
            <v>0</v>
          </cell>
          <cell r="R3484">
            <v>0</v>
          </cell>
        </row>
        <row r="3485">
          <cell r="B3485" t="str">
            <v>412011</v>
          </cell>
          <cell r="C3485" t="str">
            <v>Cashiers</v>
          </cell>
          <cell r="D3485">
            <v>0</v>
          </cell>
          <cell r="E3485" t="str">
            <v>No formal educational credential</v>
          </cell>
          <cell r="F3485" t="str">
            <v>HS and Below</v>
          </cell>
          <cell r="G3485">
            <v>24881</v>
          </cell>
          <cell r="H3485">
            <v>1</v>
          </cell>
          <cell r="I3485">
            <v>13058</v>
          </cell>
          <cell r="J3485">
            <v>2387</v>
          </cell>
          <cell r="K3485">
            <v>2446</v>
          </cell>
          <cell r="L3485">
            <v>1453</v>
          </cell>
          <cell r="M3485">
            <v>2095</v>
          </cell>
          <cell r="N3485">
            <v>0</v>
          </cell>
          <cell r="O3485">
            <v>207</v>
          </cell>
          <cell r="P3485" t="str">
            <v>Not Licensed</v>
          </cell>
          <cell r="Q3485">
            <v>0</v>
          </cell>
          <cell r="R3485">
            <v>0</v>
          </cell>
        </row>
        <row r="3486">
          <cell r="B3486" t="str">
            <v>412012</v>
          </cell>
          <cell r="C3486" t="str">
            <v>Gaming Change Persons and Booth Cashiers</v>
          </cell>
          <cell r="D3486">
            <v>0</v>
          </cell>
          <cell r="E3486">
            <v>0</v>
          </cell>
          <cell r="F3486">
            <v>0</v>
          </cell>
          <cell r="G3486">
            <v>0</v>
          </cell>
          <cell r="H3486">
            <v>0</v>
          </cell>
          <cell r="I3486">
            <v>0</v>
          </cell>
          <cell r="J3486">
            <v>0</v>
          </cell>
          <cell r="K3486">
            <v>0</v>
          </cell>
          <cell r="L3486">
            <v>0</v>
          </cell>
          <cell r="M3486">
            <v>0</v>
          </cell>
          <cell r="N3486">
            <v>0</v>
          </cell>
          <cell r="O3486">
            <v>1</v>
          </cell>
          <cell r="P3486" t="str">
            <v>Not Licensed</v>
          </cell>
          <cell r="Q3486">
            <v>0</v>
          </cell>
          <cell r="R3486">
            <v>0</v>
          </cell>
        </row>
        <row r="3487">
          <cell r="B3487" t="str">
            <v>412021</v>
          </cell>
          <cell r="C3487" t="str">
            <v>Counter and Rental Clerks</v>
          </cell>
          <cell r="D3487">
            <v>0</v>
          </cell>
          <cell r="E3487" t="str">
            <v>No formal educational credential</v>
          </cell>
          <cell r="F3487" t="str">
            <v>HS and Below</v>
          </cell>
          <cell r="G3487">
            <v>31021</v>
          </cell>
          <cell r="H3487">
            <v>2</v>
          </cell>
          <cell r="I3487">
            <v>1073</v>
          </cell>
          <cell r="J3487">
            <v>125</v>
          </cell>
          <cell r="K3487">
            <v>144</v>
          </cell>
          <cell r="L3487">
            <v>157</v>
          </cell>
          <cell r="M3487">
            <v>142</v>
          </cell>
          <cell r="N3487">
            <v>0</v>
          </cell>
          <cell r="O3487">
            <v>15</v>
          </cell>
          <cell r="P3487" t="str">
            <v>Not Licensed</v>
          </cell>
          <cell r="Q3487">
            <v>0</v>
          </cell>
          <cell r="R3487">
            <v>0</v>
          </cell>
        </row>
        <row r="3488">
          <cell r="B3488" t="str">
            <v>412022</v>
          </cell>
          <cell r="C3488" t="str">
            <v>Parts Salespersons</v>
          </cell>
          <cell r="D3488">
            <v>0</v>
          </cell>
          <cell r="E3488" t="str">
            <v>No formal educational credential</v>
          </cell>
          <cell r="F3488" t="str">
            <v>HS and Below</v>
          </cell>
          <cell r="G3488">
            <v>35092</v>
          </cell>
          <cell r="H3488">
            <v>2</v>
          </cell>
          <cell r="I3488">
            <v>441</v>
          </cell>
          <cell r="J3488">
            <v>52</v>
          </cell>
          <cell r="K3488">
            <v>54</v>
          </cell>
          <cell r="L3488">
            <v>121</v>
          </cell>
          <cell r="M3488">
            <v>76</v>
          </cell>
          <cell r="N3488">
            <v>0</v>
          </cell>
          <cell r="O3488">
            <v>18</v>
          </cell>
          <cell r="P3488" t="str">
            <v>Not Licensed</v>
          </cell>
          <cell r="Q3488">
            <v>0</v>
          </cell>
          <cell r="R3488">
            <v>0</v>
          </cell>
        </row>
        <row r="3489">
          <cell r="B3489" t="str">
            <v>412031</v>
          </cell>
          <cell r="C3489" t="str">
            <v>Retail Salespersons</v>
          </cell>
          <cell r="D3489">
            <v>0</v>
          </cell>
          <cell r="E3489" t="str">
            <v>No formal educational credential</v>
          </cell>
          <cell r="F3489" t="str">
            <v>HS and Below</v>
          </cell>
          <cell r="G3489">
            <v>25325</v>
          </cell>
          <cell r="H3489">
            <v>1</v>
          </cell>
          <cell r="I3489">
            <v>16757</v>
          </cell>
          <cell r="J3489">
            <v>2575</v>
          </cell>
          <cell r="K3489">
            <v>2434</v>
          </cell>
          <cell r="L3489">
            <v>7969</v>
          </cell>
          <cell r="M3489">
            <v>4326</v>
          </cell>
          <cell r="N3489">
            <v>0</v>
          </cell>
          <cell r="O3489">
            <v>295</v>
          </cell>
          <cell r="P3489" t="str">
            <v>Not Licensed</v>
          </cell>
          <cell r="Q3489">
            <v>0</v>
          </cell>
          <cell r="R3489">
            <v>0</v>
          </cell>
        </row>
        <row r="3490">
          <cell r="B3490" t="str">
            <v>413011</v>
          </cell>
          <cell r="C3490" t="str">
            <v>Advertising Sales Agents</v>
          </cell>
          <cell r="D3490">
            <v>0</v>
          </cell>
          <cell r="E3490" t="str">
            <v>High school diploma or equivalent</v>
          </cell>
          <cell r="F3490" t="str">
            <v>HS and Below</v>
          </cell>
          <cell r="G3490">
            <v>0</v>
          </cell>
          <cell r="H3490">
            <v>0</v>
          </cell>
          <cell r="I3490">
            <v>168</v>
          </cell>
          <cell r="J3490">
            <v>16</v>
          </cell>
          <cell r="K3490">
            <v>20</v>
          </cell>
          <cell r="L3490">
            <v>41</v>
          </cell>
          <cell r="M3490">
            <v>26</v>
          </cell>
          <cell r="N3490">
            <v>0</v>
          </cell>
          <cell r="O3490">
            <v>29</v>
          </cell>
          <cell r="P3490" t="str">
            <v>Licensed</v>
          </cell>
          <cell r="Q3490">
            <v>5</v>
          </cell>
          <cell r="R3490">
            <v>45</v>
          </cell>
        </row>
        <row r="3491">
          <cell r="B3491" t="str">
            <v>413021</v>
          </cell>
          <cell r="C3491" t="str">
            <v>Insurance Sales Agents</v>
          </cell>
          <cell r="D3491">
            <v>0</v>
          </cell>
          <cell r="E3491" t="str">
            <v>High school diploma or equivalent</v>
          </cell>
          <cell r="F3491" t="str">
            <v>HS and Below</v>
          </cell>
          <cell r="G3491">
            <v>72993</v>
          </cell>
          <cell r="H3491">
            <v>4</v>
          </cell>
          <cell r="I3491">
            <v>778</v>
          </cell>
          <cell r="J3491">
            <v>84</v>
          </cell>
          <cell r="K3491">
            <v>72</v>
          </cell>
          <cell r="L3491">
            <v>567</v>
          </cell>
          <cell r="M3491">
            <v>241</v>
          </cell>
          <cell r="N3491">
            <v>0</v>
          </cell>
          <cell r="O3491">
            <v>53</v>
          </cell>
          <cell r="P3491" t="str">
            <v>Not Licensed</v>
          </cell>
          <cell r="Q3491">
            <v>0</v>
          </cell>
          <cell r="R3491">
            <v>0</v>
          </cell>
        </row>
        <row r="3492">
          <cell r="B3492" t="str">
            <v>413031</v>
          </cell>
          <cell r="C3492" t="str">
            <v>Securities, Commodities, and Financial Services Sales Agents</v>
          </cell>
          <cell r="D3492">
            <v>0</v>
          </cell>
          <cell r="E3492" t="str">
            <v>Bachelor's degree</v>
          </cell>
          <cell r="F3492" t="str">
            <v>BA+</v>
          </cell>
          <cell r="G3492">
            <v>62992</v>
          </cell>
          <cell r="H3492">
            <v>3</v>
          </cell>
          <cell r="I3492">
            <v>230</v>
          </cell>
          <cell r="J3492">
            <v>21</v>
          </cell>
          <cell r="K3492">
            <v>23</v>
          </cell>
          <cell r="L3492">
            <v>1144</v>
          </cell>
          <cell r="M3492">
            <v>396</v>
          </cell>
          <cell r="N3492">
            <v>0</v>
          </cell>
          <cell r="O3492">
            <v>29</v>
          </cell>
          <cell r="P3492" t="str">
            <v>Not Licensed</v>
          </cell>
          <cell r="Q3492">
            <v>0</v>
          </cell>
          <cell r="R3492">
            <v>0</v>
          </cell>
        </row>
        <row r="3493">
          <cell r="B3493" t="str">
            <v>413041</v>
          </cell>
          <cell r="C3493" t="str">
            <v>Travel Agents</v>
          </cell>
          <cell r="D3493">
            <v>0</v>
          </cell>
          <cell r="E3493" t="str">
            <v>High school diploma or equivalent</v>
          </cell>
          <cell r="F3493" t="str">
            <v>HS and Below</v>
          </cell>
          <cell r="G3493">
            <v>0</v>
          </cell>
          <cell r="H3493">
            <v>0</v>
          </cell>
          <cell r="I3493">
            <v>0</v>
          </cell>
          <cell r="J3493">
            <v>0</v>
          </cell>
          <cell r="K3493">
            <v>0</v>
          </cell>
          <cell r="L3493">
            <v>77</v>
          </cell>
          <cell r="M3493">
            <v>77</v>
          </cell>
          <cell r="N3493">
            <v>0</v>
          </cell>
          <cell r="O3493">
            <v>15</v>
          </cell>
          <cell r="P3493" t="str">
            <v>Not Licensed</v>
          </cell>
          <cell r="Q3493">
            <v>0</v>
          </cell>
          <cell r="R3493">
            <v>0</v>
          </cell>
        </row>
        <row r="3494">
          <cell r="B3494" t="str">
            <v>414011</v>
          </cell>
          <cell r="C3494" t="str">
            <v>Sales Representatives, Wholesale and Manufacturing, Technical and Scientific Products</v>
          </cell>
          <cell r="D3494">
            <v>0</v>
          </cell>
          <cell r="E3494" t="str">
            <v>Bachelor's degree</v>
          </cell>
          <cell r="F3494" t="str">
            <v>BA+</v>
          </cell>
          <cell r="G3494">
            <v>93227</v>
          </cell>
          <cell r="H3494">
            <v>5</v>
          </cell>
          <cell r="I3494">
            <v>2105</v>
          </cell>
          <cell r="J3494">
            <v>245</v>
          </cell>
          <cell r="K3494">
            <v>221</v>
          </cell>
          <cell r="L3494">
            <v>723</v>
          </cell>
          <cell r="M3494">
            <v>396</v>
          </cell>
          <cell r="N3494">
            <v>0</v>
          </cell>
          <cell r="O3494">
            <v>173</v>
          </cell>
          <cell r="P3494" t="str">
            <v>Not Licensed</v>
          </cell>
          <cell r="Q3494">
            <v>0</v>
          </cell>
          <cell r="R3494">
            <v>0</v>
          </cell>
        </row>
        <row r="3495">
          <cell r="B3495" t="str">
            <v>414012</v>
          </cell>
          <cell r="C3495" t="str">
            <v>Sales Representatives, Wholesale and Manufacturing, Except Technical and Scientific Products</v>
          </cell>
          <cell r="D3495">
            <v>0</v>
          </cell>
          <cell r="E3495" t="str">
            <v>High school diploma or equivalent</v>
          </cell>
          <cell r="F3495" t="str">
            <v>HS and Below</v>
          </cell>
          <cell r="G3495">
            <v>67928</v>
          </cell>
          <cell r="H3495">
            <v>4</v>
          </cell>
          <cell r="I3495">
            <v>1943</v>
          </cell>
          <cell r="J3495">
            <v>231</v>
          </cell>
          <cell r="K3495">
            <v>201</v>
          </cell>
          <cell r="L3495">
            <v>7800</v>
          </cell>
          <cell r="M3495">
            <v>2744</v>
          </cell>
          <cell r="N3495">
            <v>0</v>
          </cell>
          <cell r="O3495">
            <v>318</v>
          </cell>
          <cell r="P3495" t="str">
            <v>Not Licensed</v>
          </cell>
          <cell r="Q3495">
            <v>0</v>
          </cell>
          <cell r="R3495">
            <v>0</v>
          </cell>
        </row>
        <row r="3496">
          <cell r="B3496" t="str">
            <v>419011</v>
          </cell>
          <cell r="C3496" t="str">
            <v>Demonstrators and Product Promoters</v>
          </cell>
          <cell r="D3496">
            <v>0</v>
          </cell>
          <cell r="E3496" t="str">
            <v>High school diploma or equivalent</v>
          </cell>
          <cell r="F3496" t="str">
            <v>HS and Below</v>
          </cell>
          <cell r="G3496">
            <v>30614</v>
          </cell>
          <cell r="H3496">
            <v>0</v>
          </cell>
          <cell r="I3496">
            <v>0</v>
          </cell>
          <cell r="J3496">
            <v>0</v>
          </cell>
          <cell r="K3496">
            <v>0</v>
          </cell>
          <cell r="L3496">
            <v>648</v>
          </cell>
          <cell r="M3496">
            <v>648</v>
          </cell>
          <cell r="N3496">
            <v>0</v>
          </cell>
          <cell r="O3496">
            <v>14</v>
          </cell>
          <cell r="P3496" t="str">
            <v>Licensed</v>
          </cell>
          <cell r="Q3496">
            <v>9</v>
          </cell>
          <cell r="R3496">
            <v>40</v>
          </cell>
        </row>
        <row r="3497">
          <cell r="B3497" t="str">
            <v>419012</v>
          </cell>
          <cell r="C3497" t="str">
            <v>Models</v>
          </cell>
          <cell r="D3497">
            <v>0</v>
          </cell>
          <cell r="E3497" t="str">
            <v>No formal educational credential</v>
          </cell>
          <cell r="F3497" t="str">
            <v>HS and Below</v>
          </cell>
          <cell r="G3497">
            <v>0</v>
          </cell>
          <cell r="H3497">
            <v>0</v>
          </cell>
          <cell r="I3497">
            <v>0</v>
          </cell>
          <cell r="J3497">
            <v>0</v>
          </cell>
          <cell r="K3497">
            <v>0</v>
          </cell>
          <cell r="L3497">
            <v>0</v>
          </cell>
          <cell r="M3497">
            <v>0</v>
          </cell>
          <cell r="N3497">
            <v>0</v>
          </cell>
          <cell r="O3497">
            <v>0</v>
          </cell>
          <cell r="P3497" t="str">
            <v>Not Licensed</v>
          </cell>
          <cell r="Q3497">
            <v>0</v>
          </cell>
          <cell r="R3497">
            <v>0</v>
          </cell>
        </row>
        <row r="3498">
          <cell r="B3498" t="str">
            <v>419021</v>
          </cell>
          <cell r="C3498" t="str">
            <v>Real Estate Brokers</v>
          </cell>
          <cell r="D3498">
            <v>0</v>
          </cell>
          <cell r="E3498" t="str">
            <v>High school diploma or equivalent</v>
          </cell>
          <cell r="F3498" t="str">
            <v>HS and Below</v>
          </cell>
          <cell r="G3498">
            <v>0</v>
          </cell>
          <cell r="H3498">
            <v>0</v>
          </cell>
          <cell r="I3498">
            <v>0</v>
          </cell>
          <cell r="J3498">
            <v>0</v>
          </cell>
          <cell r="K3498">
            <v>0</v>
          </cell>
          <cell r="L3498">
            <v>0</v>
          </cell>
          <cell r="M3498">
            <v>0</v>
          </cell>
          <cell r="N3498">
            <v>0</v>
          </cell>
          <cell r="O3498">
            <v>2</v>
          </cell>
          <cell r="P3498" t="str">
            <v>Licensed</v>
          </cell>
          <cell r="Q3498" t="str">
            <v xml:space="preserve"> 2,787</v>
          </cell>
          <cell r="R3498" t="str">
            <v xml:space="preserve"> 20,415</v>
          </cell>
        </row>
        <row r="3499">
          <cell r="B3499" t="str">
            <v>419022</v>
          </cell>
          <cell r="C3499" t="str">
            <v>Real Estate Sales Agents</v>
          </cell>
          <cell r="D3499">
            <v>0</v>
          </cell>
          <cell r="E3499" t="str">
            <v>High school diploma or equivalent</v>
          </cell>
          <cell r="F3499" t="str">
            <v>HS and Below</v>
          </cell>
          <cell r="G3499">
            <v>0</v>
          </cell>
          <cell r="H3499">
            <v>0</v>
          </cell>
          <cell r="I3499">
            <v>253</v>
          </cell>
          <cell r="J3499">
            <v>23</v>
          </cell>
          <cell r="K3499">
            <v>27</v>
          </cell>
          <cell r="L3499">
            <v>695</v>
          </cell>
          <cell r="M3499">
            <v>248</v>
          </cell>
          <cell r="N3499">
            <v>0</v>
          </cell>
          <cell r="O3499">
            <v>7</v>
          </cell>
          <cell r="P3499" t="str">
            <v>Licensed</v>
          </cell>
          <cell r="Q3499" t="str">
            <v xml:space="preserve"> 6,725</v>
          </cell>
          <cell r="R3499" t="str">
            <v xml:space="preserve"> 46,536</v>
          </cell>
        </row>
        <row r="3500">
          <cell r="B3500" t="str">
            <v>419031</v>
          </cell>
          <cell r="C3500" t="str">
            <v>Sales Engineers</v>
          </cell>
          <cell r="D3500">
            <v>0</v>
          </cell>
          <cell r="E3500" t="str">
            <v>Bachelor's degree</v>
          </cell>
          <cell r="F3500" t="str">
            <v>BA+</v>
          </cell>
          <cell r="G3500">
            <v>112924</v>
          </cell>
          <cell r="H3500">
            <v>4</v>
          </cell>
          <cell r="I3500">
            <v>469</v>
          </cell>
          <cell r="J3500">
            <v>68</v>
          </cell>
          <cell r="K3500">
            <v>49</v>
          </cell>
          <cell r="L3500">
            <v>258</v>
          </cell>
          <cell r="M3500">
            <v>125</v>
          </cell>
          <cell r="N3500">
            <v>0</v>
          </cell>
          <cell r="O3500">
            <v>46</v>
          </cell>
          <cell r="P3500" t="str">
            <v>Not Licensed</v>
          </cell>
          <cell r="Q3500">
            <v>0</v>
          </cell>
          <cell r="R3500">
            <v>0</v>
          </cell>
        </row>
        <row r="3501">
          <cell r="B3501" t="str">
            <v>419041</v>
          </cell>
          <cell r="C3501" t="str">
            <v>Telemarketers</v>
          </cell>
          <cell r="D3501">
            <v>0</v>
          </cell>
          <cell r="E3501" t="str">
            <v>No formal educational credential</v>
          </cell>
          <cell r="F3501" t="str">
            <v>HS and Below</v>
          </cell>
          <cell r="G3501">
            <v>25659</v>
          </cell>
          <cell r="H3501">
            <v>1</v>
          </cell>
          <cell r="I3501">
            <v>437</v>
          </cell>
          <cell r="J3501">
            <v>62</v>
          </cell>
          <cell r="K3501">
            <v>67</v>
          </cell>
          <cell r="L3501">
            <v>96</v>
          </cell>
          <cell r="M3501">
            <v>75</v>
          </cell>
          <cell r="N3501">
            <v>0</v>
          </cell>
          <cell r="O3501">
            <v>25</v>
          </cell>
          <cell r="P3501" t="str">
            <v>Not Licensed</v>
          </cell>
          <cell r="Q3501">
            <v>0</v>
          </cell>
          <cell r="R3501">
            <v>0</v>
          </cell>
        </row>
        <row r="3502">
          <cell r="B3502" t="str">
            <v>419091</v>
          </cell>
          <cell r="C3502" t="str">
            <v>Door-to-Door Sales Workers, News and Street Vendors, and Related Workers</v>
          </cell>
          <cell r="D3502">
            <v>0</v>
          </cell>
          <cell r="E3502" t="str">
            <v>No formal educational credential</v>
          </cell>
          <cell r="F3502" t="str">
            <v>HS and Below</v>
          </cell>
          <cell r="G3502">
            <v>0</v>
          </cell>
          <cell r="H3502">
            <v>0</v>
          </cell>
          <cell r="I3502">
            <v>0</v>
          </cell>
          <cell r="J3502">
            <v>0</v>
          </cell>
          <cell r="K3502">
            <v>0</v>
          </cell>
          <cell r="L3502">
            <v>32</v>
          </cell>
          <cell r="M3502">
            <v>32</v>
          </cell>
          <cell r="N3502">
            <v>0</v>
          </cell>
          <cell r="O3502">
            <v>3</v>
          </cell>
          <cell r="P3502" t="str">
            <v>Not Licensed</v>
          </cell>
          <cell r="Q3502">
            <v>0</v>
          </cell>
          <cell r="R3502">
            <v>0</v>
          </cell>
        </row>
        <row r="3503">
          <cell r="B3503" t="str">
            <v>431011</v>
          </cell>
          <cell r="C3503" t="str">
            <v>First-Line Supervisors of Office and Administrative Support Workers</v>
          </cell>
          <cell r="D3503">
            <v>0</v>
          </cell>
          <cell r="E3503" t="str">
            <v>High school diploma or equivalent</v>
          </cell>
          <cell r="F3503" t="str">
            <v>HS and Below</v>
          </cell>
          <cell r="G3503">
            <v>60777</v>
          </cell>
          <cell r="H3503">
            <v>4</v>
          </cell>
          <cell r="I3503">
            <v>1681</v>
          </cell>
          <cell r="J3503">
            <v>166</v>
          </cell>
          <cell r="K3503">
            <v>173</v>
          </cell>
          <cell r="L3503">
            <v>2076</v>
          </cell>
          <cell r="M3503">
            <v>805</v>
          </cell>
          <cell r="N3503">
            <v>0</v>
          </cell>
          <cell r="O3503">
            <v>205</v>
          </cell>
          <cell r="P3503" t="str">
            <v>Not Licensed</v>
          </cell>
          <cell r="Q3503">
            <v>0</v>
          </cell>
          <cell r="R3503">
            <v>0</v>
          </cell>
        </row>
        <row r="3504">
          <cell r="B3504" t="str">
            <v>432011</v>
          </cell>
          <cell r="C3504" t="str">
            <v>Switchboard Operators, Including Answering Service</v>
          </cell>
          <cell r="D3504">
            <v>0</v>
          </cell>
          <cell r="E3504" t="str">
            <v>High school diploma or equivalent</v>
          </cell>
          <cell r="F3504" t="str">
            <v>HS and Below</v>
          </cell>
          <cell r="G3504">
            <v>0</v>
          </cell>
          <cell r="H3504">
            <v>0</v>
          </cell>
          <cell r="I3504">
            <v>0</v>
          </cell>
          <cell r="J3504">
            <v>0</v>
          </cell>
          <cell r="K3504">
            <v>0</v>
          </cell>
          <cell r="L3504">
            <v>34</v>
          </cell>
          <cell r="M3504">
            <v>34</v>
          </cell>
          <cell r="N3504">
            <v>0</v>
          </cell>
          <cell r="O3504">
            <v>6</v>
          </cell>
          <cell r="P3504" t="str">
            <v>Not Licensed</v>
          </cell>
          <cell r="Q3504">
            <v>0</v>
          </cell>
          <cell r="R3504">
            <v>0</v>
          </cell>
        </row>
        <row r="3505">
          <cell r="B3505" t="str">
            <v>432021</v>
          </cell>
          <cell r="C3505" t="str">
            <v>Telephone Operators</v>
          </cell>
          <cell r="D3505">
            <v>0</v>
          </cell>
          <cell r="E3505" t="str">
            <v>High school diploma or equivalent</v>
          </cell>
          <cell r="F3505" t="str">
            <v>HS and Below</v>
          </cell>
          <cell r="G3505">
            <v>0</v>
          </cell>
          <cell r="H3505">
            <v>0</v>
          </cell>
          <cell r="I3505">
            <v>0</v>
          </cell>
          <cell r="J3505">
            <v>0</v>
          </cell>
          <cell r="K3505">
            <v>0</v>
          </cell>
          <cell r="L3505">
            <v>66</v>
          </cell>
          <cell r="M3505">
            <v>66</v>
          </cell>
          <cell r="N3505">
            <v>0</v>
          </cell>
          <cell r="O3505">
            <v>1</v>
          </cell>
          <cell r="P3505" t="str">
            <v>Not Licensed</v>
          </cell>
          <cell r="Q3505">
            <v>0</v>
          </cell>
          <cell r="R3505">
            <v>0</v>
          </cell>
        </row>
        <row r="3506">
          <cell r="B3506" t="str">
            <v>433011</v>
          </cell>
          <cell r="C3506" t="str">
            <v>Bill and Account Collectors</v>
          </cell>
          <cell r="D3506">
            <v>0</v>
          </cell>
          <cell r="E3506" t="str">
            <v>High school diploma or equivalent</v>
          </cell>
          <cell r="F3506" t="str">
            <v>HS and Below</v>
          </cell>
          <cell r="G3506">
            <v>37484</v>
          </cell>
          <cell r="H3506">
            <v>3</v>
          </cell>
          <cell r="I3506">
            <v>897</v>
          </cell>
          <cell r="J3506">
            <v>82</v>
          </cell>
          <cell r="K3506">
            <v>94</v>
          </cell>
          <cell r="L3506">
            <v>394</v>
          </cell>
          <cell r="M3506">
            <v>190</v>
          </cell>
          <cell r="N3506">
            <v>0</v>
          </cell>
          <cell r="O3506">
            <v>122</v>
          </cell>
          <cell r="P3506" t="str">
            <v>Not Licensed</v>
          </cell>
          <cell r="Q3506">
            <v>0</v>
          </cell>
          <cell r="R3506">
            <v>0</v>
          </cell>
        </row>
        <row r="3507">
          <cell r="B3507" t="str">
            <v>433021</v>
          </cell>
          <cell r="C3507" t="str">
            <v>Billing and Posting Clerks</v>
          </cell>
          <cell r="D3507">
            <v>0</v>
          </cell>
          <cell r="E3507" t="str">
            <v>High school diploma or equivalent</v>
          </cell>
          <cell r="F3507" t="str">
            <v>HS and Below</v>
          </cell>
          <cell r="G3507">
            <v>43589</v>
          </cell>
          <cell r="H3507">
            <v>4</v>
          </cell>
          <cell r="I3507">
            <v>1206</v>
          </cell>
          <cell r="J3507">
            <v>124</v>
          </cell>
          <cell r="K3507">
            <v>133</v>
          </cell>
          <cell r="L3507">
            <v>361</v>
          </cell>
          <cell r="M3507">
            <v>206</v>
          </cell>
          <cell r="N3507">
            <v>0</v>
          </cell>
          <cell r="O3507">
            <v>112</v>
          </cell>
          <cell r="P3507" t="str">
            <v>Not Licensed</v>
          </cell>
          <cell r="Q3507">
            <v>0</v>
          </cell>
          <cell r="R3507">
            <v>0</v>
          </cell>
        </row>
        <row r="3508">
          <cell r="B3508" t="str">
            <v>433031</v>
          </cell>
          <cell r="C3508" t="str">
            <v>Bookkeeping, Accounting, and Auditing Clerks</v>
          </cell>
          <cell r="D3508">
            <v>0</v>
          </cell>
          <cell r="E3508" t="str">
            <v>Some college, no degree</v>
          </cell>
          <cell r="F3508" t="str">
            <v>Sub-BA</v>
          </cell>
          <cell r="G3508">
            <v>46986</v>
          </cell>
          <cell r="H3508">
            <v>4</v>
          </cell>
          <cell r="I3508">
            <v>6473</v>
          </cell>
          <cell r="J3508">
            <v>650</v>
          </cell>
          <cell r="K3508">
            <v>745</v>
          </cell>
          <cell r="L3508">
            <v>2797</v>
          </cell>
          <cell r="M3508">
            <v>1397</v>
          </cell>
          <cell r="N3508">
            <v>0</v>
          </cell>
          <cell r="O3508">
            <v>257</v>
          </cell>
          <cell r="P3508" t="str">
            <v>Not Licensed</v>
          </cell>
          <cell r="Q3508">
            <v>0</v>
          </cell>
          <cell r="R3508">
            <v>0</v>
          </cell>
        </row>
        <row r="3509">
          <cell r="B3509" t="str">
            <v>433041</v>
          </cell>
          <cell r="C3509" t="str">
            <v>Gaming Cage Workers</v>
          </cell>
          <cell r="D3509">
            <v>0</v>
          </cell>
          <cell r="E3509">
            <v>0</v>
          </cell>
          <cell r="F3509">
            <v>0</v>
          </cell>
          <cell r="G3509">
            <v>0</v>
          </cell>
          <cell r="H3509">
            <v>0</v>
          </cell>
          <cell r="I3509">
            <v>0</v>
          </cell>
          <cell r="J3509">
            <v>0</v>
          </cell>
          <cell r="K3509">
            <v>0</v>
          </cell>
          <cell r="L3509">
            <v>0</v>
          </cell>
          <cell r="M3509">
            <v>0</v>
          </cell>
          <cell r="N3509">
            <v>0</v>
          </cell>
          <cell r="O3509">
            <v>0</v>
          </cell>
          <cell r="P3509" t="str">
            <v>Not Licensed</v>
          </cell>
          <cell r="Q3509">
            <v>0</v>
          </cell>
          <cell r="R3509">
            <v>0</v>
          </cell>
        </row>
        <row r="3510">
          <cell r="B3510" t="str">
            <v>433051</v>
          </cell>
          <cell r="C3510" t="str">
            <v>Payroll and Timekeeping Clerks</v>
          </cell>
          <cell r="D3510">
            <v>0</v>
          </cell>
          <cell r="E3510" t="str">
            <v>High school diploma or equivalent</v>
          </cell>
          <cell r="F3510" t="str">
            <v>HS and Below</v>
          </cell>
          <cell r="G3510">
            <v>53839</v>
          </cell>
          <cell r="H3510">
            <v>3</v>
          </cell>
          <cell r="I3510">
            <v>377</v>
          </cell>
          <cell r="J3510">
            <v>37</v>
          </cell>
          <cell r="K3510">
            <v>38</v>
          </cell>
          <cell r="L3510">
            <v>513</v>
          </cell>
          <cell r="M3510">
            <v>196</v>
          </cell>
          <cell r="N3510">
            <v>0</v>
          </cell>
          <cell r="O3510">
            <v>50</v>
          </cell>
          <cell r="P3510" t="str">
            <v>Not Licensed</v>
          </cell>
          <cell r="Q3510">
            <v>0</v>
          </cell>
          <cell r="R3510">
            <v>0</v>
          </cell>
        </row>
        <row r="3511">
          <cell r="B3511" t="str">
            <v>433061</v>
          </cell>
          <cell r="C3511" t="str">
            <v>Procurement Clerks</v>
          </cell>
          <cell r="D3511">
            <v>0</v>
          </cell>
          <cell r="E3511" t="str">
            <v>High school diploma or equivalent</v>
          </cell>
          <cell r="F3511" t="str">
            <v>HS and Below</v>
          </cell>
          <cell r="G3511">
            <v>49515</v>
          </cell>
          <cell r="H3511">
            <v>0</v>
          </cell>
          <cell r="I3511">
            <v>0</v>
          </cell>
          <cell r="J3511">
            <v>0</v>
          </cell>
          <cell r="K3511">
            <v>0</v>
          </cell>
          <cell r="L3511">
            <v>128</v>
          </cell>
          <cell r="M3511">
            <v>128</v>
          </cell>
          <cell r="N3511">
            <v>0</v>
          </cell>
          <cell r="O3511">
            <v>5</v>
          </cell>
          <cell r="P3511" t="str">
            <v>Not Licensed</v>
          </cell>
          <cell r="Q3511">
            <v>0</v>
          </cell>
          <cell r="R3511">
            <v>0</v>
          </cell>
        </row>
        <row r="3512">
          <cell r="B3512" t="str">
            <v>433071</v>
          </cell>
          <cell r="C3512" t="str">
            <v>Tellers</v>
          </cell>
          <cell r="D3512">
            <v>0</v>
          </cell>
          <cell r="E3512" t="str">
            <v>High school diploma or equivalent</v>
          </cell>
          <cell r="F3512" t="str">
            <v>HS and Below</v>
          </cell>
          <cell r="G3512">
            <v>30869</v>
          </cell>
          <cell r="H3512">
            <v>0</v>
          </cell>
          <cell r="I3512">
            <v>0</v>
          </cell>
          <cell r="J3512">
            <v>0</v>
          </cell>
          <cell r="K3512">
            <v>0</v>
          </cell>
          <cell r="L3512">
            <v>743</v>
          </cell>
          <cell r="M3512">
            <v>743</v>
          </cell>
          <cell r="N3512">
            <v>0</v>
          </cell>
          <cell r="O3512">
            <v>30</v>
          </cell>
          <cell r="P3512" t="str">
            <v>Not Licensed</v>
          </cell>
          <cell r="Q3512">
            <v>0</v>
          </cell>
          <cell r="R3512">
            <v>0</v>
          </cell>
        </row>
        <row r="3513">
          <cell r="B3513" t="str">
            <v>434011</v>
          </cell>
          <cell r="C3513" t="str">
            <v>Brokerage Clerks</v>
          </cell>
          <cell r="D3513">
            <v>0</v>
          </cell>
          <cell r="E3513" t="str">
            <v>High school diploma or equivalent</v>
          </cell>
          <cell r="F3513" t="str">
            <v>HS and Below</v>
          </cell>
          <cell r="G3513">
            <v>54844</v>
          </cell>
          <cell r="H3513">
            <v>0</v>
          </cell>
          <cell r="I3513">
            <v>0</v>
          </cell>
          <cell r="J3513">
            <v>0</v>
          </cell>
          <cell r="K3513">
            <v>0</v>
          </cell>
          <cell r="L3513">
            <v>0</v>
          </cell>
          <cell r="M3513">
            <v>0</v>
          </cell>
          <cell r="N3513">
            <v>0</v>
          </cell>
          <cell r="O3513">
            <v>0</v>
          </cell>
          <cell r="P3513" t="str">
            <v>Not Licensed</v>
          </cell>
          <cell r="Q3513">
            <v>0</v>
          </cell>
          <cell r="R3513">
            <v>0</v>
          </cell>
        </row>
        <row r="3514">
          <cell r="B3514" t="str">
            <v>434021</v>
          </cell>
          <cell r="C3514" t="str">
            <v>Correspondence Clerks</v>
          </cell>
          <cell r="D3514">
            <v>0</v>
          </cell>
          <cell r="E3514" t="str">
            <v>High school diploma or equivalent</v>
          </cell>
          <cell r="F3514" t="str">
            <v>HS and Below</v>
          </cell>
          <cell r="G3514">
            <v>42576</v>
          </cell>
          <cell r="H3514">
            <v>0</v>
          </cell>
          <cell r="I3514">
            <v>0</v>
          </cell>
          <cell r="J3514">
            <v>0</v>
          </cell>
          <cell r="K3514">
            <v>0</v>
          </cell>
          <cell r="L3514">
            <v>20</v>
          </cell>
          <cell r="M3514">
            <v>20</v>
          </cell>
          <cell r="N3514">
            <v>0</v>
          </cell>
          <cell r="O3514">
            <v>0</v>
          </cell>
          <cell r="P3514" t="str">
            <v>Not Licensed</v>
          </cell>
          <cell r="Q3514">
            <v>0</v>
          </cell>
          <cell r="R3514">
            <v>0</v>
          </cell>
        </row>
        <row r="3515">
          <cell r="B3515" t="str">
            <v>434031</v>
          </cell>
          <cell r="C3515" t="str">
            <v>Court, Municipal, and License Clerks</v>
          </cell>
          <cell r="D3515">
            <v>0</v>
          </cell>
          <cell r="E3515" t="str">
            <v>High school diploma or equivalent</v>
          </cell>
          <cell r="F3515" t="str">
            <v>HS and Below</v>
          </cell>
          <cell r="G3515">
            <v>0</v>
          </cell>
          <cell r="H3515">
            <v>0</v>
          </cell>
          <cell r="I3515">
            <v>0</v>
          </cell>
          <cell r="J3515">
            <v>0</v>
          </cell>
          <cell r="K3515">
            <v>0</v>
          </cell>
          <cell r="L3515">
            <v>27</v>
          </cell>
          <cell r="M3515">
            <v>27</v>
          </cell>
          <cell r="N3515">
            <v>0</v>
          </cell>
          <cell r="O3515">
            <v>1</v>
          </cell>
          <cell r="P3515" t="str">
            <v>Not Licensed</v>
          </cell>
          <cell r="Q3515">
            <v>0</v>
          </cell>
          <cell r="R3515">
            <v>0</v>
          </cell>
        </row>
        <row r="3516">
          <cell r="B3516" t="str">
            <v>434041</v>
          </cell>
          <cell r="C3516" t="str">
            <v>Credit Authorizers, Checkers, and Clerks</v>
          </cell>
          <cell r="D3516">
            <v>0</v>
          </cell>
          <cell r="E3516" t="str">
            <v>High school diploma or equivalent</v>
          </cell>
          <cell r="F3516" t="str">
            <v>HS and Below</v>
          </cell>
          <cell r="G3516">
            <v>39434</v>
          </cell>
          <cell r="H3516">
            <v>0</v>
          </cell>
          <cell r="I3516">
            <v>0</v>
          </cell>
          <cell r="J3516">
            <v>0</v>
          </cell>
          <cell r="K3516">
            <v>0</v>
          </cell>
          <cell r="L3516">
            <v>0</v>
          </cell>
          <cell r="M3516">
            <v>0</v>
          </cell>
          <cell r="N3516">
            <v>0</v>
          </cell>
          <cell r="O3516">
            <v>1</v>
          </cell>
          <cell r="P3516" t="str">
            <v>Not Licensed</v>
          </cell>
          <cell r="Q3516">
            <v>0</v>
          </cell>
          <cell r="R3516">
            <v>0</v>
          </cell>
        </row>
        <row r="3517">
          <cell r="B3517" t="str">
            <v>434051</v>
          </cell>
          <cell r="C3517" t="str">
            <v>Customer Service Representatives</v>
          </cell>
          <cell r="D3517">
            <v>0</v>
          </cell>
          <cell r="E3517" t="str">
            <v>High school diploma or equivalent</v>
          </cell>
          <cell r="F3517" t="str">
            <v>HS and Below</v>
          </cell>
          <cell r="G3517">
            <v>38157</v>
          </cell>
          <cell r="H3517">
            <v>4</v>
          </cell>
          <cell r="I3517">
            <v>6441</v>
          </cell>
          <cell r="J3517">
            <v>815</v>
          </cell>
          <cell r="K3517">
            <v>855</v>
          </cell>
          <cell r="L3517">
            <v>7721</v>
          </cell>
          <cell r="M3517">
            <v>3130</v>
          </cell>
          <cell r="N3517">
            <v>0</v>
          </cell>
          <cell r="O3517">
            <v>665</v>
          </cell>
          <cell r="P3517" t="str">
            <v>Not Licensed</v>
          </cell>
          <cell r="Q3517">
            <v>0</v>
          </cell>
          <cell r="R3517">
            <v>0</v>
          </cell>
        </row>
        <row r="3518">
          <cell r="B3518" t="str">
            <v>434061</v>
          </cell>
          <cell r="C3518" t="str">
            <v>Eligibility Interviewers, Government Programs</v>
          </cell>
          <cell r="D3518">
            <v>0</v>
          </cell>
          <cell r="E3518" t="str">
            <v>High school diploma or equivalent</v>
          </cell>
          <cell r="F3518" t="str">
            <v>HS and Below</v>
          </cell>
          <cell r="G3518">
            <v>55690</v>
          </cell>
          <cell r="H3518">
            <v>3</v>
          </cell>
          <cell r="I3518">
            <v>1103</v>
          </cell>
          <cell r="J3518">
            <v>100</v>
          </cell>
          <cell r="K3518">
            <v>103</v>
          </cell>
          <cell r="L3518">
            <v>76</v>
          </cell>
          <cell r="M3518">
            <v>93</v>
          </cell>
          <cell r="N3518">
            <v>0</v>
          </cell>
          <cell r="O3518">
            <v>4</v>
          </cell>
          <cell r="P3518" t="str">
            <v>Not Licensed</v>
          </cell>
          <cell r="Q3518">
            <v>0</v>
          </cell>
          <cell r="R3518">
            <v>0</v>
          </cell>
        </row>
        <row r="3519">
          <cell r="B3519" t="str">
            <v>434071</v>
          </cell>
          <cell r="C3519" t="str">
            <v>File Clerks</v>
          </cell>
          <cell r="D3519">
            <v>0</v>
          </cell>
          <cell r="E3519" t="str">
            <v>High school diploma or equivalent</v>
          </cell>
          <cell r="F3519" t="str">
            <v>HS and Below</v>
          </cell>
          <cell r="G3519">
            <v>0</v>
          </cell>
          <cell r="H3519">
            <v>0</v>
          </cell>
          <cell r="I3519">
            <v>101</v>
          </cell>
          <cell r="J3519">
            <v>0</v>
          </cell>
          <cell r="K3519">
            <v>11</v>
          </cell>
          <cell r="L3519">
            <v>59</v>
          </cell>
          <cell r="M3519">
            <v>35</v>
          </cell>
          <cell r="N3519">
            <v>0</v>
          </cell>
          <cell r="O3519">
            <v>12</v>
          </cell>
          <cell r="P3519" t="str">
            <v>Not Licensed</v>
          </cell>
          <cell r="Q3519">
            <v>0</v>
          </cell>
          <cell r="R3519">
            <v>0</v>
          </cell>
        </row>
        <row r="3520">
          <cell r="B3520" t="str">
            <v>434081</v>
          </cell>
          <cell r="C3520" t="str">
            <v>Hotel, Motel, and Resort Desk Clerks</v>
          </cell>
          <cell r="D3520">
            <v>0</v>
          </cell>
          <cell r="E3520" t="str">
            <v>High school diploma or equivalent</v>
          </cell>
          <cell r="F3520" t="str">
            <v>HS and Below</v>
          </cell>
          <cell r="G3520">
            <v>0</v>
          </cell>
          <cell r="H3520">
            <v>0</v>
          </cell>
          <cell r="I3520">
            <v>243</v>
          </cell>
          <cell r="J3520">
            <v>35</v>
          </cell>
          <cell r="K3520">
            <v>38</v>
          </cell>
          <cell r="L3520">
            <v>1352</v>
          </cell>
          <cell r="M3520">
            <v>475</v>
          </cell>
          <cell r="N3520">
            <v>0</v>
          </cell>
          <cell r="O3520">
            <v>35</v>
          </cell>
          <cell r="P3520" t="str">
            <v>Not Licensed</v>
          </cell>
          <cell r="Q3520">
            <v>0</v>
          </cell>
          <cell r="R3520">
            <v>0</v>
          </cell>
        </row>
        <row r="3521">
          <cell r="B3521" t="str">
            <v>434111</v>
          </cell>
          <cell r="C3521" t="str">
            <v>Interviewers, Except Eligibility and Loan</v>
          </cell>
          <cell r="D3521">
            <v>0</v>
          </cell>
          <cell r="E3521" t="str">
            <v>High school diploma or equivalent</v>
          </cell>
          <cell r="F3521" t="str">
            <v>HS and Below</v>
          </cell>
          <cell r="G3521">
            <v>38061</v>
          </cell>
          <cell r="H3521">
            <v>2</v>
          </cell>
          <cell r="I3521">
            <v>108</v>
          </cell>
          <cell r="J3521">
            <v>13</v>
          </cell>
          <cell r="K3521">
            <v>14</v>
          </cell>
          <cell r="L3521">
            <v>147</v>
          </cell>
          <cell r="M3521">
            <v>58</v>
          </cell>
          <cell r="N3521">
            <v>0</v>
          </cell>
          <cell r="O3521">
            <v>4</v>
          </cell>
          <cell r="P3521" t="str">
            <v>Not Licensed</v>
          </cell>
          <cell r="Q3521">
            <v>0</v>
          </cell>
          <cell r="R3521">
            <v>0</v>
          </cell>
        </row>
        <row r="3522">
          <cell r="B3522" t="str">
            <v>434121</v>
          </cell>
          <cell r="C3522" t="str">
            <v>Library Assistants, Clerical</v>
          </cell>
          <cell r="D3522">
            <v>0</v>
          </cell>
          <cell r="E3522" t="str">
            <v>High school diploma or equivalent</v>
          </cell>
          <cell r="F3522" t="str">
            <v>HS and Below</v>
          </cell>
          <cell r="G3522">
            <v>31284</v>
          </cell>
          <cell r="H3522">
            <v>2</v>
          </cell>
          <cell r="I3522">
            <v>262</v>
          </cell>
          <cell r="J3522">
            <v>40</v>
          </cell>
          <cell r="K3522">
            <v>39</v>
          </cell>
          <cell r="L3522">
            <v>155</v>
          </cell>
          <cell r="M3522">
            <v>78</v>
          </cell>
          <cell r="N3522">
            <v>0</v>
          </cell>
          <cell r="O3522">
            <v>9</v>
          </cell>
          <cell r="P3522" t="str">
            <v>Not Licensed</v>
          </cell>
          <cell r="Q3522">
            <v>0</v>
          </cell>
          <cell r="R3522">
            <v>0</v>
          </cell>
        </row>
        <row r="3523">
          <cell r="B3523" t="str">
            <v>434131</v>
          </cell>
          <cell r="C3523" t="str">
            <v>Loan Interviewers and Clerks</v>
          </cell>
          <cell r="D3523">
            <v>0</v>
          </cell>
          <cell r="E3523" t="str">
            <v>High school diploma or equivalent</v>
          </cell>
          <cell r="F3523" t="str">
            <v>HS and Below</v>
          </cell>
          <cell r="G3523">
            <v>42394</v>
          </cell>
          <cell r="H3523">
            <v>3</v>
          </cell>
          <cell r="I3523">
            <v>892</v>
          </cell>
          <cell r="J3523">
            <v>100</v>
          </cell>
          <cell r="K3523">
            <v>91</v>
          </cell>
          <cell r="L3523">
            <v>244</v>
          </cell>
          <cell r="M3523">
            <v>145</v>
          </cell>
          <cell r="N3523">
            <v>0</v>
          </cell>
          <cell r="O3523">
            <v>58</v>
          </cell>
          <cell r="P3523" t="str">
            <v>Not Licensed</v>
          </cell>
          <cell r="Q3523">
            <v>0</v>
          </cell>
          <cell r="R3523">
            <v>0</v>
          </cell>
        </row>
        <row r="3524">
          <cell r="B3524" t="str">
            <v>434141</v>
          </cell>
          <cell r="C3524" t="str">
            <v>New Accounts Clerks</v>
          </cell>
          <cell r="D3524">
            <v>0</v>
          </cell>
          <cell r="E3524" t="str">
            <v>High school diploma or equivalent</v>
          </cell>
          <cell r="F3524" t="str">
            <v>HS and Below</v>
          </cell>
          <cell r="G3524">
            <v>0</v>
          </cell>
          <cell r="H3524">
            <v>0</v>
          </cell>
          <cell r="I3524">
            <v>0</v>
          </cell>
          <cell r="J3524">
            <v>0</v>
          </cell>
          <cell r="K3524">
            <v>0</v>
          </cell>
          <cell r="L3524">
            <v>0</v>
          </cell>
          <cell r="M3524">
            <v>0</v>
          </cell>
          <cell r="N3524">
            <v>0</v>
          </cell>
          <cell r="O3524">
            <v>10</v>
          </cell>
          <cell r="P3524" t="str">
            <v>Not Licensed</v>
          </cell>
          <cell r="Q3524">
            <v>0</v>
          </cell>
          <cell r="R3524">
            <v>0</v>
          </cell>
        </row>
        <row r="3525">
          <cell r="B3525" t="str">
            <v>434151</v>
          </cell>
          <cell r="C3525" t="str">
            <v>Order Clerks</v>
          </cell>
          <cell r="D3525">
            <v>0</v>
          </cell>
          <cell r="E3525" t="str">
            <v>High school diploma or equivalent</v>
          </cell>
          <cell r="F3525" t="str">
            <v>HS and Below</v>
          </cell>
          <cell r="G3525">
            <v>39991</v>
          </cell>
          <cell r="H3525">
            <v>2</v>
          </cell>
          <cell r="I3525">
            <v>131</v>
          </cell>
          <cell r="J3525">
            <v>13</v>
          </cell>
          <cell r="K3525">
            <v>12</v>
          </cell>
          <cell r="L3525">
            <v>59</v>
          </cell>
          <cell r="M3525">
            <v>28</v>
          </cell>
          <cell r="N3525">
            <v>0</v>
          </cell>
          <cell r="O3525">
            <v>17</v>
          </cell>
          <cell r="P3525" t="str">
            <v>Not Licensed</v>
          </cell>
          <cell r="Q3525">
            <v>0</v>
          </cell>
          <cell r="R3525">
            <v>0</v>
          </cell>
        </row>
        <row r="3526">
          <cell r="B3526" t="str">
            <v>434161</v>
          </cell>
          <cell r="C3526" t="str">
            <v>Human Resources Assistants, Except Payroll and Timekeeping</v>
          </cell>
          <cell r="D3526">
            <v>0</v>
          </cell>
          <cell r="E3526" t="str">
            <v>Associate's degree</v>
          </cell>
          <cell r="F3526" t="str">
            <v>Sub-BA</v>
          </cell>
          <cell r="G3526">
            <v>43049</v>
          </cell>
          <cell r="H3526">
            <v>2</v>
          </cell>
          <cell r="I3526">
            <v>108</v>
          </cell>
          <cell r="J3526">
            <v>11</v>
          </cell>
          <cell r="K3526">
            <v>12</v>
          </cell>
          <cell r="L3526">
            <v>331</v>
          </cell>
          <cell r="M3526">
            <v>118</v>
          </cell>
          <cell r="N3526">
            <v>0</v>
          </cell>
          <cell r="O3526">
            <v>35</v>
          </cell>
          <cell r="P3526" t="str">
            <v>Not Licensed</v>
          </cell>
          <cell r="Q3526">
            <v>0</v>
          </cell>
          <cell r="R3526">
            <v>0</v>
          </cell>
        </row>
        <row r="3527">
          <cell r="B3527" t="str">
            <v>434171</v>
          </cell>
          <cell r="C3527" t="str">
            <v>Receptionists and Information Clerks</v>
          </cell>
          <cell r="D3527">
            <v>0</v>
          </cell>
          <cell r="E3527" t="str">
            <v>High school diploma or equivalent</v>
          </cell>
          <cell r="F3527" t="str">
            <v>HS and Below</v>
          </cell>
          <cell r="G3527">
            <v>32122</v>
          </cell>
          <cell r="H3527">
            <v>2</v>
          </cell>
          <cell r="I3527">
            <v>3286</v>
          </cell>
          <cell r="J3527">
            <v>411</v>
          </cell>
          <cell r="K3527">
            <v>458</v>
          </cell>
          <cell r="L3527">
            <v>1401</v>
          </cell>
          <cell r="M3527">
            <v>757</v>
          </cell>
          <cell r="N3527">
            <v>0</v>
          </cell>
          <cell r="O3527">
            <v>117</v>
          </cell>
          <cell r="P3527" t="str">
            <v>Not Licensed</v>
          </cell>
          <cell r="Q3527">
            <v>0</v>
          </cell>
          <cell r="R3527">
            <v>0</v>
          </cell>
        </row>
        <row r="3528">
          <cell r="B3528" t="str">
            <v>434181</v>
          </cell>
          <cell r="C3528" t="str">
            <v>Reservation and Transportation Ticket Agents and Travel Clerks</v>
          </cell>
          <cell r="D3528">
            <v>0</v>
          </cell>
          <cell r="E3528" t="str">
            <v>High school diploma or equivalent</v>
          </cell>
          <cell r="F3528" t="str">
            <v>HS and Below</v>
          </cell>
          <cell r="G3528">
            <v>35322</v>
          </cell>
          <cell r="H3528">
            <v>0</v>
          </cell>
          <cell r="I3528">
            <v>0</v>
          </cell>
          <cell r="J3528">
            <v>0</v>
          </cell>
          <cell r="K3528">
            <v>0</v>
          </cell>
          <cell r="L3528">
            <v>27</v>
          </cell>
          <cell r="M3528">
            <v>27</v>
          </cell>
          <cell r="N3528">
            <v>0</v>
          </cell>
          <cell r="O3528">
            <v>7</v>
          </cell>
          <cell r="P3528" t="str">
            <v>Not Licensed</v>
          </cell>
          <cell r="Q3528">
            <v>0</v>
          </cell>
          <cell r="R3528">
            <v>0</v>
          </cell>
        </row>
        <row r="3529">
          <cell r="B3529" t="str">
            <v>435011</v>
          </cell>
          <cell r="C3529" t="str">
            <v>Cargo and Freight Agents</v>
          </cell>
          <cell r="D3529">
            <v>0</v>
          </cell>
          <cell r="E3529" t="str">
            <v>High school diploma or equivalent</v>
          </cell>
          <cell r="F3529" t="str">
            <v>HS and Below</v>
          </cell>
          <cell r="G3529">
            <v>0</v>
          </cell>
          <cell r="H3529">
            <v>0</v>
          </cell>
          <cell r="I3529">
            <v>0</v>
          </cell>
          <cell r="J3529">
            <v>0</v>
          </cell>
          <cell r="K3529">
            <v>0</v>
          </cell>
          <cell r="L3529">
            <v>106</v>
          </cell>
          <cell r="M3529">
            <v>106</v>
          </cell>
          <cell r="N3529">
            <v>0</v>
          </cell>
          <cell r="O3529">
            <v>16</v>
          </cell>
          <cell r="P3529" t="str">
            <v>Not Licensed</v>
          </cell>
          <cell r="Q3529">
            <v>0</v>
          </cell>
          <cell r="R3529">
            <v>0</v>
          </cell>
        </row>
        <row r="3530">
          <cell r="B3530" t="str">
            <v>435021</v>
          </cell>
          <cell r="C3530" t="str">
            <v>Couriers and Messengers</v>
          </cell>
          <cell r="D3530">
            <v>0</v>
          </cell>
          <cell r="E3530" t="str">
            <v>High school diploma or equivalent</v>
          </cell>
          <cell r="F3530" t="str">
            <v>HS and Below</v>
          </cell>
          <cell r="G3530">
            <v>36130</v>
          </cell>
          <cell r="H3530">
            <v>2</v>
          </cell>
          <cell r="I3530">
            <v>133</v>
          </cell>
          <cell r="J3530">
            <v>15</v>
          </cell>
          <cell r="K3530">
            <v>15</v>
          </cell>
          <cell r="L3530">
            <v>163</v>
          </cell>
          <cell r="M3530">
            <v>64</v>
          </cell>
          <cell r="N3530">
            <v>0</v>
          </cell>
          <cell r="O3530">
            <v>6</v>
          </cell>
          <cell r="P3530" t="str">
            <v>Not Licensed</v>
          </cell>
          <cell r="Q3530">
            <v>0</v>
          </cell>
          <cell r="R3530">
            <v>0</v>
          </cell>
        </row>
        <row r="3531">
          <cell r="B3531" t="str">
            <v>435031</v>
          </cell>
          <cell r="C3531" t="str">
            <v>Police, Fire, and Ambulance Dispatchers</v>
          </cell>
          <cell r="D3531">
            <v>0</v>
          </cell>
          <cell r="E3531" t="str">
            <v>High school diploma or equivalent</v>
          </cell>
          <cell r="F3531" t="str">
            <v>HS and Below</v>
          </cell>
          <cell r="G3531">
            <v>46674</v>
          </cell>
          <cell r="H3531">
            <v>3</v>
          </cell>
          <cell r="I3531">
            <v>360</v>
          </cell>
          <cell r="J3531">
            <v>35</v>
          </cell>
          <cell r="K3531">
            <v>33</v>
          </cell>
          <cell r="L3531">
            <v>139</v>
          </cell>
          <cell r="M3531">
            <v>69</v>
          </cell>
          <cell r="N3531">
            <v>0</v>
          </cell>
          <cell r="O3531">
            <v>11</v>
          </cell>
          <cell r="P3531" t="str">
            <v>Not Licensed</v>
          </cell>
          <cell r="Q3531">
            <v>0</v>
          </cell>
          <cell r="R3531">
            <v>0</v>
          </cell>
        </row>
        <row r="3532">
          <cell r="B3532" t="str">
            <v>435032</v>
          </cell>
          <cell r="C3532" t="str">
            <v>Dispatchers, Except Police, Fire, and Ambulance</v>
          </cell>
          <cell r="D3532">
            <v>0</v>
          </cell>
          <cell r="E3532" t="str">
            <v>High school diploma or equivalent</v>
          </cell>
          <cell r="F3532" t="str">
            <v>HS and Below</v>
          </cell>
          <cell r="G3532">
            <v>45209</v>
          </cell>
          <cell r="H3532">
            <v>3</v>
          </cell>
          <cell r="I3532">
            <v>732</v>
          </cell>
          <cell r="J3532">
            <v>59</v>
          </cell>
          <cell r="K3532">
            <v>68</v>
          </cell>
          <cell r="L3532">
            <v>139</v>
          </cell>
          <cell r="M3532">
            <v>89</v>
          </cell>
          <cell r="N3532">
            <v>0</v>
          </cell>
          <cell r="O3532">
            <v>41</v>
          </cell>
          <cell r="P3532" t="str">
            <v>Not Licensed</v>
          </cell>
          <cell r="Q3532">
            <v>0</v>
          </cell>
          <cell r="R3532">
            <v>0</v>
          </cell>
        </row>
        <row r="3533">
          <cell r="B3533" t="str">
            <v>435041</v>
          </cell>
          <cell r="C3533" t="str">
            <v>Meter Readers, Utilities</v>
          </cell>
          <cell r="D3533">
            <v>0</v>
          </cell>
          <cell r="E3533" t="str">
            <v>High school diploma or equivalent</v>
          </cell>
          <cell r="F3533" t="str">
            <v>HS and Below</v>
          </cell>
          <cell r="G3533">
            <v>0</v>
          </cell>
          <cell r="H3533">
            <v>0</v>
          </cell>
          <cell r="I3533">
            <v>0</v>
          </cell>
          <cell r="J3533">
            <v>0</v>
          </cell>
          <cell r="K3533">
            <v>0</v>
          </cell>
          <cell r="L3533">
            <v>0</v>
          </cell>
          <cell r="M3533">
            <v>0</v>
          </cell>
          <cell r="N3533">
            <v>0</v>
          </cell>
          <cell r="O3533">
            <v>34</v>
          </cell>
          <cell r="P3533" t="str">
            <v>Not Licensed</v>
          </cell>
          <cell r="Q3533">
            <v>0</v>
          </cell>
          <cell r="R3533">
            <v>0</v>
          </cell>
        </row>
        <row r="3534">
          <cell r="B3534" t="str">
            <v>435051</v>
          </cell>
          <cell r="C3534" t="str">
            <v>Postal Service Clerks</v>
          </cell>
          <cell r="D3534">
            <v>0</v>
          </cell>
          <cell r="E3534" t="str">
            <v>High school diploma or equivalent</v>
          </cell>
          <cell r="F3534" t="str">
            <v>HS and Below</v>
          </cell>
          <cell r="G3534">
            <v>60095</v>
          </cell>
          <cell r="H3534">
            <v>2</v>
          </cell>
          <cell r="I3534">
            <v>119</v>
          </cell>
          <cell r="J3534">
            <v>8</v>
          </cell>
          <cell r="K3534">
            <v>10</v>
          </cell>
          <cell r="L3534">
            <v>52</v>
          </cell>
          <cell r="M3534">
            <v>23</v>
          </cell>
          <cell r="N3534">
            <v>0</v>
          </cell>
          <cell r="O3534">
            <v>1</v>
          </cell>
          <cell r="P3534" t="str">
            <v>Not Licensed</v>
          </cell>
          <cell r="Q3534">
            <v>0</v>
          </cell>
          <cell r="R3534">
            <v>0</v>
          </cell>
        </row>
        <row r="3535">
          <cell r="B3535" t="str">
            <v>435052</v>
          </cell>
          <cell r="C3535" t="str">
            <v>Postal Service Mail Carriers</v>
          </cell>
          <cell r="D3535">
            <v>0</v>
          </cell>
          <cell r="E3535" t="str">
            <v>High school diploma or equivalent</v>
          </cell>
          <cell r="F3535" t="str">
            <v>HS and Below</v>
          </cell>
          <cell r="G3535">
            <v>62484</v>
          </cell>
          <cell r="H3535">
            <v>3</v>
          </cell>
          <cell r="I3535">
            <v>986</v>
          </cell>
          <cell r="J3535">
            <v>59</v>
          </cell>
          <cell r="K3535">
            <v>56</v>
          </cell>
          <cell r="L3535">
            <v>0</v>
          </cell>
          <cell r="M3535">
            <v>58</v>
          </cell>
          <cell r="N3535">
            <v>0</v>
          </cell>
          <cell r="O3535">
            <v>11</v>
          </cell>
          <cell r="P3535" t="str">
            <v>Not Licensed</v>
          </cell>
          <cell r="Q3535">
            <v>0</v>
          </cell>
          <cell r="R3535">
            <v>0</v>
          </cell>
        </row>
        <row r="3536">
          <cell r="B3536" t="str">
            <v>435053</v>
          </cell>
          <cell r="C3536" t="str">
            <v>Postal Service Mail Sorters, Processors, and Processing Machine Operators</v>
          </cell>
          <cell r="D3536">
            <v>0</v>
          </cell>
          <cell r="E3536" t="str">
            <v>High school diploma or equivalent</v>
          </cell>
          <cell r="F3536" t="str">
            <v>HS and Below</v>
          </cell>
          <cell r="G3536">
            <v>60101</v>
          </cell>
          <cell r="H3536">
            <v>0</v>
          </cell>
          <cell r="I3536">
            <v>0</v>
          </cell>
          <cell r="J3536">
            <v>0</v>
          </cell>
          <cell r="K3536">
            <v>0</v>
          </cell>
          <cell r="L3536">
            <v>0</v>
          </cell>
          <cell r="M3536">
            <v>0</v>
          </cell>
          <cell r="N3536">
            <v>0</v>
          </cell>
          <cell r="O3536">
            <v>2</v>
          </cell>
          <cell r="P3536" t="str">
            <v>Not Licensed</v>
          </cell>
          <cell r="Q3536">
            <v>0</v>
          </cell>
          <cell r="R3536">
            <v>0</v>
          </cell>
        </row>
        <row r="3537">
          <cell r="B3537" t="str">
            <v>435061</v>
          </cell>
          <cell r="C3537" t="str">
            <v>Production, Planning, and Expediting Clerks</v>
          </cell>
          <cell r="D3537">
            <v>0</v>
          </cell>
          <cell r="E3537" t="str">
            <v>High school diploma or equivalent</v>
          </cell>
          <cell r="F3537" t="str">
            <v>HS and Below</v>
          </cell>
          <cell r="G3537">
            <v>56142</v>
          </cell>
          <cell r="H3537">
            <v>4</v>
          </cell>
          <cell r="I3537">
            <v>878</v>
          </cell>
          <cell r="J3537">
            <v>90</v>
          </cell>
          <cell r="K3537">
            <v>92</v>
          </cell>
          <cell r="L3537">
            <v>784</v>
          </cell>
          <cell r="M3537">
            <v>322</v>
          </cell>
          <cell r="N3537">
            <v>0</v>
          </cell>
          <cell r="O3537">
            <v>83</v>
          </cell>
          <cell r="P3537" t="str">
            <v>Not Licensed</v>
          </cell>
          <cell r="Q3537">
            <v>0</v>
          </cell>
          <cell r="R3537">
            <v>0</v>
          </cell>
        </row>
        <row r="3538">
          <cell r="B3538" t="str">
            <v>435071</v>
          </cell>
          <cell r="C3538" t="str">
            <v>Shipping, Receiving, and Traffic Clerks</v>
          </cell>
          <cell r="D3538">
            <v>0</v>
          </cell>
          <cell r="E3538" t="str">
            <v>High school diploma or equivalent</v>
          </cell>
          <cell r="F3538" t="str">
            <v>HS and Below</v>
          </cell>
          <cell r="G3538">
            <v>39399</v>
          </cell>
          <cell r="H3538">
            <v>3</v>
          </cell>
          <cell r="I3538">
            <v>2109</v>
          </cell>
          <cell r="J3538">
            <v>203</v>
          </cell>
          <cell r="K3538">
            <v>209</v>
          </cell>
          <cell r="L3538">
            <v>747</v>
          </cell>
          <cell r="M3538">
            <v>386</v>
          </cell>
          <cell r="N3538">
            <v>0</v>
          </cell>
          <cell r="O3538">
            <v>183</v>
          </cell>
          <cell r="P3538" t="str">
            <v>Not Licensed</v>
          </cell>
          <cell r="Q3538">
            <v>0</v>
          </cell>
          <cell r="R3538">
            <v>0</v>
          </cell>
        </row>
        <row r="3539">
          <cell r="B3539" t="str">
            <v>435081</v>
          </cell>
          <cell r="C3539" t="str">
            <v>Stock Clerks and Order Fillers</v>
          </cell>
          <cell r="D3539">
            <v>0</v>
          </cell>
          <cell r="E3539" t="str">
            <v>No formal educational credential</v>
          </cell>
          <cell r="F3539" t="str">
            <v>HS and Below</v>
          </cell>
          <cell r="G3539">
            <v>28449</v>
          </cell>
          <cell r="H3539">
            <v>1</v>
          </cell>
          <cell r="I3539">
            <v>4004</v>
          </cell>
          <cell r="J3539">
            <v>537</v>
          </cell>
          <cell r="K3539">
            <v>515</v>
          </cell>
          <cell r="L3539">
            <v>1766</v>
          </cell>
          <cell r="M3539">
            <v>939</v>
          </cell>
          <cell r="N3539">
            <v>0</v>
          </cell>
          <cell r="O3539">
            <v>218</v>
          </cell>
          <cell r="P3539" t="str">
            <v>Not Licensed</v>
          </cell>
          <cell r="Q3539">
            <v>0</v>
          </cell>
          <cell r="R3539">
            <v>0</v>
          </cell>
        </row>
        <row r="3540">
          <cell r="B3540" t="str">
            <v>435111</v>
          </cell>
          <cell r="C3540" t="str">
            <v>Weighers, Measurers, Checkers, and Samplers, Recordkeeping</v>
          </cell>
          <cell r="D3540">
            <v>0</v>
          </cell>
          <cell r="E3540" t="str">
            <v>High school diploma or equivalent</v>
          </cell>
          <cell r="F3540" t="str">
            <v>HS and Below</v>
          </cell>
          <cell r="G3540">
            <v>0</v>
          </cell>
          <cell r="H3540">
            <v>0</v>
          </cell>
          <cell r="I3540">
            <v>0</v>
          </cell>
          <cell r="J3540">
            <v>0</v>
          </cell>
          <cell r="K3540">
            <v>0</v>
          </cell>
          <cell r="L3540">
            <v>210</v>
          </cell>
          <cell r="M3540">
            <v>210</v>
          </cell>
          <cell r="N3540">
            <v>0</v>
          </cell>
          <cell r="O3540">
            <v>5</v>
          </cell>
          <cell r="P3540" t="str">
            <v>Not Licensed</v>
          </cell>
          <cell r="Q3540">
            <v>0</v>
          </cell>
          <cell r="R3540">
            <v>0</v>
          </cell>
        </row>
        <row r="3541">
          <cell r="B3541" t="str">
            <v>436011</v>
          </cell>
          <cell r="C3541" t="str">
            <v>Executive Secretaries and Executive Administrative Assistants</v>
          </cell>
          <cell r="D3541">
            <v>0</v>
          </cell>
          <cell r="E3541" t="str">
            <v>High school diploma or equivalent</v>
          </cell>
          <cell r="F3541" t="str">
            <v>HS and Below</v>
          </cell>
          <cell r="G3541">
            <v>57336</v>
          </cell>
          <cell r="H3541">
            <v>4</v>
          </cell>
          <cell r="I3541">
            <v>2324</v>
          </cell>
          <cell r="J3541">
            <v>177</v>
          </cell>
          <cell r="K3541">
            <v>219</v>
          </cell>
          <cell r="L3541">
            <v>1060</v>
          </cell>
          <cell r="M3541">
            <v>485</v>
          </cell>
          <cell r="N3541">
            <v>0</v>
          </cell>
          <cell r="O3541">
            <v>287</v>
          </cell>
          <cell r="P3541" t="str">
            <v>Not Licensed</v>
          </cell>
          <cell r="Q3541">
            <v>0</v>
          </cell>
          <cell r="R3541">
            <v>0</v>
          </cell>
        </row>
        <row r="3542">
          <cell r="B3542" t="str">
            <v>436012</v>
          </cell>
          <cell r="C3542" t="str">
            <v>Legal Secretaries</v>
          </cell>
          <cell r="D3542">
            <v>0</v>
          </cell>
          <cell r="E3542" t="str">
            <v>High school diploma or equivalent</v>
          </cell>
          <cell r="F3542" t="str">
            <v>HS and Below</v>
          </cell>
          <cell r="G3542">
            <v>51620</v>
          </cell>
          <cell r="H3542">
            <v>2</v>
          </cell>
          <cell r="I3542">
            <v>256</v>
          </cell>
          <cell r="J3542">
            <v>8</v>
          </cell>
          <cell r="K3542">
            <v>26</v>
          </cell>
          <cell r="L3542">
            <v>37</v>
          </cell>
          <cell r="M3542">
            <v>24</v>
          </cell>
          <cell r="N3542">
            <v>0</v>
          </cell>
          <cell r="O3542">
            <v>33</v>
          </cell>
          <cell r="P3542" t="str">
            <v>Not Licensed</v>
          </cell>
          <cell r="Q3542">
            <v>0</v>
          </cell>
          <cell r="R3542">
            <v>0</v>
          </cell>
        </row>
        <row r="3543">
          <cell r="B3543" t="str">
            <v>436013</v>
          </cell>
          <cell r="C3543" t="str">
            <v>Medical Secretaries</v>
          </cell>
          <cell r="D3543">
            <v>0</v>
          </cell>
          <cell r="E3543" t="str">
            <v>High school diploma or equivalent</v>
          </cell>
          <cell r="F3543" t="str">
            <v>HS and Below</v>
          </cell>
          <cell r="G3543">
            <v>39597</v>
          </cell>
          <cell r="H3543">
            <v>4</v>
          </cell>
          <cell r="I3543">
            <v>2521</v>
          </cell>
          <cell r="J3543">
            <v>319</v>
          </cell>
          <cell r="K3543">
            <v>307</v>
          </cell>
          <cell r="L3543">
            <v>1867</v>
          </cell>
          <cell r="M3543">
            <v>831</v>
          </cell>
          <cell r="N3543">
            <v>0</v>
          </cell>
          <cell r="O3543">
            <v>160</v>
          </cell>
          <cell r="P3543" t="str">
            <v>Not Licensed</v>
          </cell>
          <cell r="Q3543">
            <v>0</v>
          </cell>
          <cell r="R3543">
            <v>0</v>
          </cell>
        </row>
        <row r="3544">
          <cell r="B3544" t="str">
            <v>436014</v>
          </cell>
          <cell r="C3544" t="str">
            <v>Secretaries and Administrative Assistants, Except Legal, Medical, and Executive</v>
          </cell>
          <cell r="D3544">
            <v>0</v>
          </cell>
          <cell r="E3544" t="str">
            <v>High school diploma or equivalent</v>
          </cell>
          <cell r="F3544" t="str">
            <v>HS and Below</v>
          </cell>
          <cell r="G3544">
            <v>45644</v>
          </cell>
          <cell r="H3544">
            <v>3</v>
          </cell>
          <cell r="I3544">
            <v>4506</v>
          </cell>
          <cell r="J3544">
            <v>411</v>
          </cell>
          <cell r="K3544">
            <v>475</v>
          </cell>
          <cell r="L3544">
            <v>5039</v>
          </cell>
          <cell r="M3544">
            <v>1975</v>
          </cell>
          <cell r="N3544">
            <v>0</v>
          </cell>
          <cell r="O3544">
            <v>279</v>
          </cell>
          <cell r="P3544" t="str">
            <v>Not Licensed</v>
          </cell>
          <cell r="Q3544">
            <v>0</v>
          </cell>
          <cell r="R3544">
            <v>0</v>
          </cell>
        </row>
        <row r="3545">
          <cell r="B3545" t="str">
            <v>439011</v>
          </cell>
          <cell r="C3545" t="str">
            <v>Computer Operators</v>
          </cell>
          <cell r="D3545">
            <v>0</v>
          </cell>
          <cell r="E3545" t="str">
            <v>High school diploma or equivalent</v>
          </cell>
          <cell r="F3545" t="str">
            <v>HS and Below</v>
          </cell>
          <cell r="G3545">
            <v>47656</v>
          </cell>
          <cell r="H3545">
            <v>0</v>
          </cell>
          <cell r="I3545">
            <v>0</v>
          </cell>
          <cell r="J3545">
            <v>0</v>
          </cell>
          <cell r="K3545">
            <v>0</v>
          </cell>
          <cell r="L3545">
            <v>30</v>
          </cell>
          <cell r="M3545">
            <v>30</v>
          </cell>
          <cell r="N3545">
            <v>0</v>
          </cell>
          <cell r="O3545">
            <v>9</v>
          </cell>
          <cell r="P3545" t="str">
            <v>Not Licensed</v>
          </cell>
          <cell r="Q3545">
            <v>0</v>
          </cell>
          <cell r="R3545">
            <v>0</v>
          </cell>
        </row>
        <row r="3546">
          <cell r="B3546" t="str">
            <v>439021</v>
          </cell>
          <cell r="C3546" t="str">
            <v>Data Entry Keyers</v>
          </cell>
          <cell r="D3546">
            <v>0</v>
          </cell>
          <cell r="E3546" t="str">
            <v>High school diploma or equivalent</v>
          </cell>
          <cell r="F3546" t="str">
            <v>HS and Below</v>
          </cell>
          <cell r="G3546">
            <v>35006</v>
          </cell>
          <cell r="H3546">
            <v>2</v>
          </cell>
          <cell r="I3546">
            <v>173</v>
          </cell>
          <cell r="J3546">
            <v>14</v>
          </cell>
          <cell r="K3546">
            <v>18</v>
          </cell>
          <cell r="L3546">
            <v>504</v>
          </cell>
          <cell r="M3546">
            <v>179</v>
          </cell>
          <cell r="N3546">
            <v>897</v>
          </cell>
          <cell r="O3546">
            <v>35</v>
          </cell>
          <cell r="P3546" t="str">
            <v>Not Licensed</v>
          </cell>
          <cell r="Q3546">
            <v>0</v>
          </cell>
          <cell r="R3546">
            <v>0</v>
          </cell>
        </row>
        <row r="3547">
          <cell r="B3547" t="str">
            <v>439022</v>
          </cell>
          <cell r="C3547" t="str">
            <v>Word Processors and Typists</v>
          </cell>
          <cell r="D3547">
            <v>0</v>
          </cell>
          <cell r="E3547" t="str">
            <v>High school diploma or equivalent</v>
          </cell>
          <cell r="F3547" t="str">
            <v>HS and Below</v>
          </cell>
          <cell r="G3547">
            <v>46597</v>
          </cell>
          <cell r="H3547">
            <v>0</v>
          </cell>
          <cell r="I3547">
            <v>0</v>
          </cell>
          <cell r="J3547">
            <v>0</v>
          </cell>
          <cell r="K3547">
            <v>0</v>
          </cell>
          <cell r="L3547">
            <v>33</v>
          </cell>
          <cell r="M3547">
            <v>33</v>
          </cell>
          <cell r="N3547">
            <v>0</v>
          </cell>
          <cell r="O3547">
            <v>1</v>
          </cell>
          <cell r="P3547" t="str">
            <v>Not Licensed</v>
          </cell>
          <cell r="Q3547">
            <v>0</v>
          </cell>
          <cell r="R3547">
            <v>0</v>
          </cell>
        </row>
        <row r="3548">
          <cell r="B3548" t="str">
            <v>439031</v>
          </cell>
          <cell r="C3548" t="str">
            <v>Desktop Publishers</v>
          </cell>
          <cell r="D3548">
            <v>0</v>
          </cell>
          <cell r="E3548" t="str">
            <v>Associate's degree</v>
          </cell>
          <cell r="F3548" t="str">
            <v>Sub-BA</v>
          </cell>
          <cell r="G3548">
            <v>63347</v>
          </cell>
          <cell r="H3548">
            <v>0</v>
          </cell>
          <cell r="I3548">
            <v>0</v>
          </cell>
          <cell r="J3548">
            <v>0</v>
          </cell>
          <cell r="K3548">
            <v>0</v>
          </cell>
          <cell r="L3548">
            <v>0</v>
          </cell>
          <cell r="M3548">
            <v>0</v>
          </cell>
          <cell r="N3548">
            <v>0</v>
          </cell>
          <cell r="O3548">
            <v>1</v>
          </cell>
          <cell r="P3548" t="str">
            <v>Not Licensed</v>
          </cell>
          <cell r="Q3548">
            <v>0</v>
          </cell>
          <cell r="R3548">
            <v>0</v>
          </cell>
        </row>
        <row r="3549">
          <cell r="B3549" t="str">
            <v>439041</v>
          </cell>
          <cell r="C3549" t="str">
            <v>Insurance Claims and Policy Processing Clerks</v>
          </cell>
          <cell r="D3549">
            <v>0</v>
          </cell>
          <cell r="E3549" t="str">
            <v>High school diploma or equivalent</v>
          </cell>
          <cell r="F3549" t="str">
            <v>HS and Below</v>
          </cell>
          <cell r="G3549">
            <v>50263</v>
          </cell>
          <cell r="H3549">
            <v>3</v>
          </cell>
          <cell r="I3549">
            <v>410</v>
          </cell>
          <cell r="J3549">
            <v>49</v>
          </cell>
          <cell r="K3549">
            <v>43</v>
          </cell>
          <cell r="L3549">
            <v>209</v>
          </cell>
          <cell r="M3549">
            <v>100</v>
          </cell>
          <cell r="N3549">
            <v>0</v>
          </cell>
          <cell r="O3549">
            <v>16</v>
          </cell>
          <cell r="P3549" t="str">
            <v>Not Licensed</v>
          </cell>
          <cell r="Q3549">
            <v>0</v>
          </cell>
          <cell r="R3549">
            <v>0</v>
          </cell>
        </row>
        <row r="3550">
          <cell r="B3550" t="str">
            <v>439051</v>
          </cell>
          <cell r="C3550" t="str">
            <v>Mail Clerks and Mail Machine Operators, Except Postal Service</v>
          </cell>
          <cell r="D3550">
            <v>0</v>
          </cell>
          <cell r="E3550" t="str">
            <v>High school diploma or equivalent</v>
          </cell>
          <cell r="F3550" t="str">
            <v>HS and Below</v>
          </cell>
          <cell r="G3550">
            <v>33216</v>
          </cell>
          <cell r="H3550">
            <v>2</v>
          </cell>
          <cell r="I3550">
            <v>146</v>
          </cell>
          <cell r="J3550">
            <v>12</v>
          </cell>
          <cell r="K3550">
            <v>14</v>
          </cell>
          <cell r="L3550">
            <v>186</v>
          </cell>
          <cell r="M3550">
            <v>71</v>
          </cell>
          <cell r="N3550">
            <v>0</v>
          </cell>
          <cell r="O3550">
            <v>15</v>
          </cell>
          <cell r="P3550" t="str">
            <v>Not Licensed</v>
          </cell>
          <cell r="Q3550">
            <v>0</v>
          </cell>
          <cell r="R3550">
            <v>0</v>
          </cell>
        </row>
        <row r="3551">
          <cell r="B3551" t="str">
            <v>439061</v>
          </cell>
          <cell r="C3551" t="str">
            <v>Office Clerks, General</v>
          </cell>
          <cell r="D3551">
            <v>0</v>
          </cell>
          <cell r="E3551" t="str">
            <v>High school diploma or equivalent</v>
          </cell>
          <cell r="F3551" t="str">
            <v>HS and Below</v>
          </cell>
          <cell r="G3551">
            <v>36398</v>
          </cell>
          <cell r="H3551">
            <v>3</v>
          </cell>
          <cell r="I3551">
            <v>7918</v>
          </cell>
          <cell r="J3551">
            <v>843</v>
          </cell>
          <cell r="K3551">
            <v>942</v>
          </cell>
          <cell r="L3551">
            <v>1354</v>
          </cell>
          <cell r="M3551">
            <v>1046</v>
          </cell>
          <cell r="N3551">
            <v>0</v>
          </cell>
          <cell r="O3551">
            <v>219</v>
          </cell>
          <cell r="P3551" t="str">
            <v>Not Licensed</v>
          </cell>
          <cell r="Q3551">
            <v>0</v>
          </cell>
          <cell r="R3551">
            <v>0</v>
          </cell>
        </row>
        <row r="3552">
          <cell r="B3552" t="str">
            <v>439071</v>
          </cell>
          <cell r="C3552" t="str">
            <v>Office Machine Operators, Except Computer</v>
          </cell>
          <cell r="D3552">
            <v>0</v>
          </cell>
          <cell r="E3552" t="str">
            <v>High school diploma or equivalent</v>
          </cell>
          <cell r="F3552" t="str">
            <v>HS and Below</v>
          </cell>
          <cell r="G3552">
            <v>0</v>
          </cell>
          <cell r="H3552">
            <v>0</v>
          </cell>
          <cell r="I3552">
            <v>0</v>
          </cell>
          <cell r="J3552">
            <v>0</v>
          </cell>
          <cell r="K3552">
            <v>0</v>
          </cell>
          <cell r="L3552">
            <v>49</v>
          </cell>
          <cell r="M3552">
            <v>49</v>
          </cell>
          <cell r="N3552">
            <v>0</v>
          </cell>
          <cell r="O3552">
            <v>6</v>
          </cell>
          <cell r="P3552" t="str">
            <v>Not Licensed</v>
          </cell>
          <cell r="Q3552">
            <v>0</v>
          </cell>
          <cell r="R3552">
            <v>0</v>
          </cell>
        </row>
        <row r="3553">
          <cell r="B3553" t="str">
            <v>439081</v>
          </cell>
          <cell r="C3553" t="str">
            <v>Proofreaders and Copy Markers</v>
          </cell>
          <cell r="D3553">
            <v>0</v>
          </cell>
          <cell r="E3553" t="str">
            <v>Bachelor's degree</v>
          </cell>
          <cell r="F3553" t="str">
            <v>BA+</v>
          </cell>
          <cell r="G3553">
            <v>0</v>
          </cell>
          <cell r="H3553">
            <v>0</v>
          </cell>
          <cell r="I3553">
            <v>0</v>
          </cell>
          <cell r="J3553">
            <v>0</v>
          </cell>
          <cell r="K3553">
            <v>0</v>
          </cell>
          <cell r="L3553">
            <v>0</v>
          </cell>
          <cell r="M3553">
            <v>0</v>
          </cell>
          <cell r="N3553">
            <v>0</v>
          </cell>
          <cell r="O3553">
            <v>2</v>
          </cell>
          <cell r="P3553" t="str">
            <v>Not Licensed</v>
          </cell>
          <cell r="Q3553">
            <v>0</v>
          </cell>
          <cell r="R3553">
            <v>0</v>
          </cell>
        </row>
        <row r="3554">
          <cell r="B3554" t="str">
            <v>439111</v>
          </cell>
          <cell r="C3554" t="str">
            <v>Statistical Assistants</v>
          </cell>
          <cell r="D3554">
            <v>0</v>
          </cell>
          <cell r="E3554" t="str">
            <v>Bachelor's degree</v>
          </cell>
          <cell r="F3554" t="str">
            <v>BA+</v>
          </cell>
          <cell r="G3554">
            <v>66580</v>
          </cell>
          <cell r="H3554">
            <v>0</v>
          </cell>
          <cell r="I3554">
            <v>0</v>
          </cell>
          <cell r="J3554">
            <v>0</v>
          </cell>
          <cell r="K3554">
            <v>0</v>
          </cell>
          <cell r="L3554">
            <v>0</v>
          </cell>
          <cell r="M3554">
            <v>0</v>
          </cell>
          <cell r="N3554">
            <v>0</v>
          </cell>
          <cell r="O3554">
            <v>1</v>
          </cell>
          <cell r="P3554" t="str">
            <v>Not Licensed</v>
          </cell>
          <cell r="Q3554">
            <v>0</v>
          </cell>
          <cell r="R3554">
            <v>0</v>
          </cell>
        </row>
        <row r="3555">
          <cell r="B3555" t="str">
            <v>451011</v>
          </cell>
          <cell r="C3555" t="str">
            <v>First-Line Supervisors of Farming, Fishing, and Forestry Workers</v>
          </cell>
          <cell r="D3555">
            <v>0</v>
          </cell>
          <cell r="E3555" t="str">
            <v>High school diploma or equivalent</v>
          </cell>
          <cell r="F3555" t="str">
            <v>HS and Below</v>
          </cell>
          <cell r="G3555">
            <v>55564</v>
          </cell>
          <cell r="H3555">
            <v>0</v>
          </cell>
          <cell r="I3555">
            <v>0</v>
          </cell>
          <cell r="J3555">
            <v>0</v>
          </cell>
          <cell r="K3555">
            <v>0</v>
          </cell>
          <cell r="L3555">
            <v>0</v>
          </cell>
          <cell r="M3555">
            <v>0</v>
          </cell>
          <cell r="N3555">
            <v>0</v>
          </cell>
          <cell r="O3555">
            <v>12</v>
          </cell>
          <cell r="P3555" t="str">
            <v>Not Licensed</v>
          </cell>
          <cell r="Q3555">
            <v>0</v>
          </cell>
          <cell r="R3555">
            <v>0</v>
          </cell>
        </row>
        <row r="3556">
          <cell r="B3556" t="str">
            <v>452011</v>
          </cell>
          <cell r="C3556" t="str">
            <v>Agricultural Inspectors</v>
          </cell>
          <cell r="D3556">
            <v>0</v>
          </cell>
          <cell r="E3556">
            <v>0</v>
          </cell>
          <cell r="F3556">
            <v>0</v>
          </cell>
          <cell r="G3556">
            <v>0</v>
          </cell>
          <cell r="H3556">
            <v>0</v>
          </cell>
          <cell r="I3556">
            <v>0</v>
          </cell>
          <cell r="J3556">
            <v>0</v>
          </cell>
          <cell r="K3556">
            <v>0</v>
          </cell>
          <cell r="L3556">
            <v>0</v>
          </cell>
          <cell r="M3556">
            <v>0</v>
          </cell>
          <cell r="N3556">
            <v>0</v>
          </cell>
          <cell r="O3556">
            <v>1</v>
          </cell>
          <cell r="P3556" t="str">
            <v>Not Licensed</v>
          </cell>
          <cell r="Q3556">
            <v>0</v>
          </cell>
          <cell r="R3556">
            <v>0</v>
          </cell>
        </row>
        <row r="3557">
          <cell r="B3557" t="str">
            <v>452021</v>
          </cell>
          <cell r="C3557" t="str">
            <v>Animal Breeders</v>
          </cell>
          <cell r="D3557">
            <v>0</v>
          </cell>
          <cell r="E3557">
            <v>0</v>
          </cell>
          <cell r="F3557">
            <v>0</v>
          </cell>
          <cell r="G3557">
            <v>0</v>
          </cell>
          <cell r="H3557">
            <v>0</v>
          </cell>
          <cell r="I3557">
            <v>0</v>
          </cell>
          <cell r="J3557">
            <v>0</v>
          </cell>
          <cell r="K3557">
            <v>0</v>
          </cell>
          <cell r="L3557">
            <v>0</v>
          </cell>
          <cell r="M3557">
            <v>0</v>
          </cell>
          <cell r="N3557">
            <v>0</v>
          </cell>
          <cell r="O3557">
            <v>0</v>
          </cell>
          <cell r="P3557" t="str">
            <v>Not Licensed</v>
          </cell>
          <cell r="Q3557">
            <v>0</v>
          </cell>
          <cell r="R3557">
            <v>0</v>
          </cell>
        </row>
        <row r="3558">
          <cell r="B3558" t="str">
            <v>452041</v>
          </cell>
          <cell r="C3558" t="str">
            <v>Graders and Sorters, Agricultural Products</v>
          </cell>
          <cell r="D3558">
            <v>0</v>
          </cell>
          <cell r="E3558" t="str">
            <v>No formal educational credential</v>
          </cell>
          <cell r="F3558" t="str">
            <v>HS and Below</v>
          </cell>
          <cell r="G3558">
            <v>0</v>
          </cell>
          <cell r="H3558">
            <v>0</v>
          </cell>
          <cell r="I3558">
            <v>0</v>
          </cell>
          <cell r="J3558">
            <v>0</v>
          </cell>
          <cell r="K3558">
            <v>0</v>
          </cell>
          <cell r="L3558">
            <v>0</v>
          </cell>
          <cell r="M3558">
            <v>0</v>
          </cell>
          <cell r="N3558">
            <v>0</v>
          </cell>
          <cell r="O3558">
            <v>4</v>
          </cell>
          <cell r="P3558" t="str">
            <v>Not Licensed</v>
          </cell>
          <cell r="Q3558">
            <v>0</v>
          </cell>
          <cell r="R3558">
            <v>0</v>
          </cell>
        </row>
        <row r="3559">
          <cell r="B3559" t="str">
            <v>452091</v>
          </cell>
          <cell r="C3559" t="str">
            <v>Agricultural Equipment Operators</v>
          </cell>
          <cell r="D3559">
            <v>0</v>
          </cell>
          <cell r="E3559" t="str">
            <v>No formal educational credential</v>
          </cell>
          <cell r="F3559" t="str">
            <v>HS and Below</v>
          </cell>
          <cell r="G3559">
            <v>0</v>
          </cell>
          <cell r="H3559">
            <v>0</v>
          </cell>
          <cell r="I3559">
            <v>0</v>
          </cell>
          <cell r="J3559">
            <v>0</v>
          </cell>
          <cell r="K3559">
            <v>0</v>
          </cell>
          <cell r="L3559">
            <v>0</v>
          </cell>
          <cell r="M3559">
            <v>0</v>
          </cell>
          <cell r="N3559">
            <v>0</v>
          </cell>
          <cell r="O3559">
            <v>0</v>
          </cell>
          <cell r="P3559" t="str">
            <v>Not Licensed</v>
          </cell>
          <cell r="Q3559">
            <v>0</v>
          </cell>
          <cell r="R3559">
            <v>0</v>
          </cell>
        </row>
        <row r="3560">
          <cell r="B3560" t="str">
            <v>452092</v>
          </cell>
          <cell r="C3560" t="str">
            <v>Farmworkers and Laborers, Crop, Nursery, and Greenhouse</v>
          </cell>
          <cell r="D3560">
            <v>0</v>
          </cell>
          <cell r="E3560" t="str">
            <v>No formal educational credential</v>
          </cell>
          <cell r="F3560" t="str">
            <v>HS and Below</v>
          </cell>
          <cell r="G3560">
            <v>0</v>
          </cell>
          <cell r="H3560">
            <v>0</v>
          </cell>
          <cell r="I3560">
            <v>0</v>
          </cell>
          <cell r="J3560">
            <v>20</v>
          </cell>
          <cell r="K3560">
            <v>0</v>
          </cell>
          <cell r="L3560">
            <v>66</v>
          </cell>
          <cell r="M3560">
            <v>43</v>
          </cell>
          <cell r="N3560">
            <v>0</v>
          </cell>
          <cell r="O3560">
            <v>68</v>
          </cell>
          <cell r="P3560" t="str">
            <v>Not Licensed</v>
          </cell>
          <cell r="Q3560">
            <v>0</v>
          </cell>
          <cell r="R3560">
            <v>0</v>
          </cell>
        </row>
        <row r="3561">
          <cell r="B3561" t="str">
            <v>452093</v>
          </cell>
          <cell r="C3561" t="str">
            <v>Farmworkers, Farm, Ranch, and Aquacultural Animals</v>
          </cell>
          <cell r="D3561">
            <v>0</v>
          </cell>
          <cell r="E3561" t="str">
            <v>No formal educational credential</v>
          </cell>
          <cell r="F3561" t="str">
            <v>HS and Below</v>
          </cell>
          <cell r="G3561">
            <v>28242</v>
          </cell>
          <cell r="H3561">
            <v>0</v>
          </cell>
          <cell r="I3561">
            <v>0</v>
          </cell>
          <cell r="J3561">
            <v>0</v>
          </cell>
          <cell r="K3561">
            <v>0</v>
          </cell>
          <cell r="L3561">
            <v>0</v>
          </cell>
          <cell r="M3561">
            <v>0</v>
          </cell>
          <cell r="N3561">
            <v>0</v>
          </cell>
          <cell r="O3561">
            <v>1</v>
          </cell>
          <cell r="P3561" t="str">
            <v>Not Licensed</v>
          </cell>
          <cell r="Q3561">
            <v>0</v>
          </cell>
          <cell r="R3561">
            <v>0</v>
          </cell>
        </row>
        <row r="3562">
          <cell r="B3562" t="str">
            <v>453011</v>
          </cell>
          <cell r="C3562" t="str">
            <v>Fishers and Related Fishing Workers</v>
          </cell>
          <cell r="D3562">
            <v>0</v>
          </cell>
          <cell r="E3562">
            <v>0</v>
          </cell>
          <cell r="F3562">
            <v>0</v>
          </cell>
          <cell r="G3562">
            <v>0</v>
          </cell>
          <cell r="H3562">
            <v>0</v>
          </cell>
          <cell r="I3562">
            <v>0</v>
          </cell>
          <cell r="J3562">
            <v>0</v>
          </cell>
          <cell r="K3562">
            <v>0</v>
          </cell>
          <cell r="L3562">
            <v>0</v>
          </cell>
          <cell r="M3562">
            <v>0</v>
          </cell>
          <cell r="N3562">
            <v>0</v>
          </cell>
          <cell r="O3562">
            <v>116</v>
          </cell>
          <cell r="P3562" t="str">
            <v>Not Licensed</v>
          </cell>
          <cell r="Q3562">
            <v>0</v>
          </cell>
          <cell r="R3562">
            <v>0</v>
          </cell>
        </row>
        <row r="3563">
          <cell r="B3563" t="str">
            <v>453021</v>
          </cell>
          <cell r="C3563" t="str">
            <v>Hunters and Trappers</v>
          </cell>
          <cell r="D3563">
            <v>0</v>
          </cell>
          <cell r="E3563">
            <v>0</v>
          </cell>
          <cell r="F3563">
            <v>0</v>
          </cell>
          <cell r="G3563">
            <v>0</v>
          </cell>
          <cell r="H3563">
            <v>0</v>
          </cell>
          <cell r="I3563">
            <v>0</v>
          </cell>
          <cell r="J3563">
            <v>0</v>
          </cell>
          <cell r="K3563">
            <v>0</v>
          </cell>
          <cell r="L3563">
            <v>0</v>
          </cell>
          <cell r="M3563">
            <v>0</v>
          </cell>
          <cell r="N3563">
            <v>0</v>
          </cell>
          <cell r="O3563">
            <v>0</v>
          </cell>
          <cell r="P3563" t="str">
            <v>Not Licensed</v>
          </cell>
          <cell r="Q3563">
            <v>0</v>
          </cell>
          <cell r="R3563">
            <v>0</v>
          </cell>
        </row>
        <row r="3564">
          <cell r="B3564" t="str">
            <v>454011</v>
          </cell>
          <cell r="C3564" t="str">
            <v>Forest and Conservation Workers</v>
          </cell>
          <cell r="D3564">
            <v>0</v>
          </cell>
          <cell r="E3564" t="str">
            <v>High school diploma or equivalent</v>
          </cell>
          <cell r="F3564" t="str">
            <v>HS and Below</v>
          </cell>
          <cell r="G3564">
            <v>0</v>
          </cell>
          <cell r="H3564">
            <v>0</v>
          </cell>
          <cell r="I3564">
            <v>0</v>
          </cell>
          <cell r="J3564">
            <v>0</v>
          </cell>
          <cell r="K3564">
            <v>0</v>
          </cell>
          <cell r="L3564">
            <v>0</v>
          </cell>
          <cell r="M3564">
            <v>0</v>
          </cell>
          <cell r="N3564">
            <v>0</v>
          </cell>
          <cell r="O3564">
            <v>4</v>
          </cell>
          <cell r="P3564" t="str">
            <v>Not Licensed</v>
          </cell>
          <cell r="Q3564">
            <v>0</v>
          </cell>
          <cell r="R3564">
            <v>0</v>
          </cell>
        </row>
        <row r="3565">
          <cell r="B3565" t="str">
            <v>454021</v>
          </cell>
          <cell r="C3565" t="str">
            <v>Fallers</v>
          </cell>
          <cell r="D3565">
            <v>0</v>
          </cell>
          <cell r="E3565" t="str">
            <v>High school diploma or equivalent</v>
          </cell>
          <cell r="F3565" t="str">
            <v>HS and Below</v>
          </cell>
          <cell r="G3565">
            <v>0</v>
          </cell>
          <cell r="H3565">
            <v>0</v>
          </cell>
          <cell r="I3565">
            <v>0</v>
          </cell>
          <cell r="J3565">
            <v>0</v>
          </cell>
          <cell r="K3565">
            <v>0</v>
          </cell>
          <cell r="L3565">
            <v>50</v>
          </cell>
          <cell r="M3565">
            <v>50</v>
          </cell>
          <cell r="N3565">
            <v>0</v>
          </cell>
          <cell r="O3565">
            <v>1</v>
          </cell>
          <cell r="P3565" t="str">
            <v>Not Licensed</v>
          </cell>
          <cell r="Q3565">
            <v>0</v>
          </cell>
          <cell r="R3565">
            <v>0</v>
          </cell>
        </row>
        <row r="3566">
          <cell r="B3566" t="str">
            <v>454022</v>
          </cell>
          <cell r="C3566" t="str">
            <v>Logging Equipment Operators</v>
          </cell>
          <cell r="D3566">
            <v>0</v>
          </cell>
          <cell r="E3566" t="str">
            <v>High school diploma or equivalent</v>
          </cell>
          <cell r="F3566" t="str">
            <v>HS and Below</v>
          </cell>
          <cell r="G3566">
            <v>0</v>
          </cell>
          <cell r="H3566">
            <v>0</v>
          </cell>
          <cell r="I3566">
            <v>0</v>
          </cell>
          <cell r="J3566">
            <v>0</v>
          </cell>
          <cell r="K3566">
            <v>0</v>
          </cell>
          <cell r="L3566">
            <v>0</v>
          </cell>
          <cell r="M3566">
            <v>0</v>
          </cell>
          <cell r="N3566">
            <v>0</v>
          </cell>
          <cell r="O3566">
            <v>0</v>
          </cell>
          <cell r="P3566" t="str">
            <v>Not Licensed</v>
          </cell>
          <cell r="Q3566">
            <v>0</v>
          </cell>
          <cell r="R3566">
            <v>0</v>
          </cell>
        </row>
        <row r="3567">
          <cell r="B3567" t="str">
            <v>454023</v>
          </cell>
          <cell r="C3567" t="str">
            <v>Log Graders and Scalers</v>
          </cell>
          <cell r="D3567">
            <v>0</v>
          </cell>
          <cell r="E3567">
            <v>0</v>
          </cell>
          <cell r="F3567">
            <v>0</v>
          </cell>
          <cell r="G3567">
            <v>0</v>
          </cell>
          <cell r="H3567">
            <v>0</v>
          </cell>
          <cell r="I3567">
            <v>0</v>
          </cell>
          <cell r="J3567">
            <v>0</v>
          </cell>
          <cell r="K3567">
            <v>0</v>
          </cell>
          <cell r="L3567">
            <v>0</v>
          </cell>
          <cell r="M3567">
            <v>0</v>
          </cell>
          <cell r="N3567">
            <v>0</v>
          </cell>
          <cell r="O3567">
            <v>0</v>
          </cell>
          <cell r="P3567" t="str">
            <v>Not Licensed</v>
          </cell>
          <cell r="Q3567">
            <v>0</v>
          </cell>
          <cell r="R3567">
            <v>0</v>
          </cell>
        </row>
        <row r="3568">
          <cell r="B3568" t="str">
            <v>471011</v>
          </cell>
          <cell r="C3568" t="str">
            <v>First-Line Supervisors of Construction Trades and Extraction Workers</v>
          </cell>
          <cell r="D3568">
            <v>0</v>
          </cell>
          <cell r="E3568" t="str">
            <v>High school diploma or equivalent</v>
          </cell>
          <cell r="F3568" t="str">
            <v>HS and Below</v>
          </cell>
          <cell r="G3568">
            <v>77027</v>
          </cell>
          <cell r="H3568">
            <v>4</v>
          </cell>
          <cell r="I3568">
            <v>1745</v>
          </cell>
          <cell r="J3568">
            <v>173</v>
          </cell>
          <cell r="K3568">
            <v>207</v>
          </cell>
          <cell r="L3568">
            <v>219</v>
          </cell>
          <cell r="M3568">
            <v>200</v>
          </cell>
          <cell r="N3568" t="str">
            <v>7,622</v>
          </cell>
          <cell r="O3568">
            <v>364</v>
          </cell>
          <cell r="P3568" t="str">
            <v>Not Licensed</v>
          </cell>
          <cell r="Q3568">
            <v>0</v>
          </cell>
          <cell r="R3568">
            <v>0</v>
          </cell>
        </row>
        <row r="3569">
          <cell r="B3569" t="str">
            <v>472011</v>
          </cell>
          <cell r="C3569" t="str">
            <v>Boilermakers</v>
          </cell>
          <cell r="D3569">
            <v>0</v>
          </cell>
          <cell r="E3569" t="str">
            <v>High school diploma or equivalent</v>
          </cell>
          <cell r="F3569" t="str">
            <v>HS and Below</v>
          </cell>
          <cell r="G3569">
            <v>84459</v>
          </cell>
          <cell r="H3569">
            <v>0</v>
          </cell>
          <cell r="I3569">
            <v>0</v>
          </cell>
          <cell r="J3569">
            <v>0</v>
          </cell>
          <cell r="K3569">
            <v>0</v>
          </cell>
          <cell r="L3569">
            <v>0</v>
          </cell>
          <cell r="M3569">
            <v>0</v>
          </cell>
          <cell r="N3569">
            <v>0</v>
          </cell>
          <cell r="O3569">
            <v>24</v>
          </cell>
          <cell r="P3569" t="str">
            <v>Not Licensed</v>
          </cell>
          <cell r="Q3569">
            <v>0</v>
          </cell>
          <cell r="R3569">
            <v>0</v>
          </cell>
        </row>
        <row r="3570">
          <cell r="B3570" t="str">
            <v>472021</v>
          </cell>
          <cell r="C3570" t="str">
            <v>Brickmasons and Blockmasons</v>
          </cell>
          <cell r="D3570">
            <v>0</v>
          </cell>
          <cell r="E3570" t="str">
            <v>High school diploma or equivalent</v>
          </cell>
          <cell r="F3570" t="str">
            <v>HS and Below</v>
          </cell>
          <cell r="G3570">
            <v>0</v>
          </cell>
          <cell r="H3570">
            <v>0</v>
          </cell>
          <cell r="I3570">
            <v>0</v>
          </cell>
          <cell r="J3570">
            <v>0</v>
          </cell>
          <cell r="K3570">
            <v>0</v>
          </cell>
          <cell r="L3570">
            <v>0</v>
          </cell>
          <cell r="M3570">
            <v>0</v>
          </cell>
          <cell r="N3570">
            <v>0</v>
          </cell>
          <cell r="O3570">
            <v>212</v>
          </cell>
          <cell r="P3570" t="str">
            <v>Not Licensed</v>
          </cell>
          <cell r="Q3570">
            <v>0</v>
          </cell>
          <cell r="R3570">
            <v>0</v>
          </cell>
        </row>
        <row r="3571">
          <cell r="B3571" t="str">
            <v>472022</v>
          </cell>
          <cell r="C3571" t="str">
            <v>Stonemasons</v>
          </cell>
          <cell r="D3571">
            <v>0</v>
          </cell>
          <cell r="E3571" t="str">
            <v>High school diploma or equivalent</v>
          </cell>
          <cell r="F3571" t="str">
            <v>HS and Below</v>
          </cell>
          <cell r="G3571">
            <v>0</v>
          </cell>
          <cell r="H3571">
            <v>0</v>
          </cell>
          <cell r="I3571">
            <v>0</v>
          </cell>
          <cell r="J3571">
            <v>0</v>
          </cell>
          <cell r="K3571">
            <v>0</v>
          </cell>
          <cell r="L3571">
            <v>22</v>
          </cell>
          <cell r="M3571">
            <v>22</v>
          </cell>
          <cell r="N3571">
            <v>0</v>
          </cell>
          <cell r="O3571">
            <v>47</v>
          </cell>
          <cell r="P3571" t="str">
            <v>Not Licensed</v>
          </cell>
          <cell r="Q3571">
            <v>0</v>
          </cell>
          <cell r="R3571">
            <v>0</v>
          </cell>
        </row>
        <row r="3572">
          <cell r="B3572" t="str">
            <v>472031</v>
          </cell>
          <cell r="C3572" t="str">
            <v>Carpenters</v>
          </cell>
          <cell r="D3572">
            <v>0</v>
          </cell>
          <cell r="E3572" t="str">
            <v>High school diploma or equivalent</v>
          </cell>
          <cell r="F3572" t="str">
            <v>HS and Below</v>
          </cell>
          <cell r="G3572">
            <v>52997</v>
          </cell>
          <cell r="H3572">
            <v>4</v>
          </cell>
          <cell r="I3572">
            <v>4752</v>
          </cell>
          <cell r="J3572">
            <v>443</v>
          </cell>
          <cell r="K3572">
            <v>535</v>
          </cell>
          <cell r="L3572">
            <v>251</v>
          </cell>
          <cell r="M3572">
            <v>410</v>
          </cell>
          <cell r="N3572">
            <v>0</v>
          </cell>
          <cell r="O3572">
            <v>824</v>
          </cell>
          <cell r="P3572" t="str">
            <v>Not Licensed</v>
          </cell>
          <cell r="Q3572">
            <v>0</v>
          </cell>
          <cell r="R3572">
            <v>0</v>
          </cell>
        </row>
        <row r="3573">
          <cell r="B3573" t="str">
            <v>472041</v>
          </cell>
          <cell r="C3573" t="str">
            <v>Carpet Installers</v>
          </cell>
          <cell r="D3573">
            <v>0</v>
          </cell>
          <cell r="E3573" t="str">
            <v>No formal educational credential</v>
          </cell>
          <cell r="F3573" t="str">
            <v>HS and Below</v>
          </cell>
          <cell r="G3573">
            <v>0</v>
          </cell>
          <cell r="H3573">
            <v>0</v>
          </cell>
          <cell r="I3573">
            <v>108</v>
          </cell>
          <cell r="J3573">
            <v>0</v>
          </cell>
          <cell r="K3573">
            <v>12</v>
          </cell>
          <cell r="L3573">
            <v>0</v>
          </cell>
          <cell r="M3573">
            <v>12</v>
          </cell>
          <cell r="N3573">
            <v>0</v>
          </cell>
          <cell r="O3573">
            <v>21</v>
          </cell>
          <cell r="P3573" t="str">
            <v>Not Licensed</v>
          </cell>
          <cell r="Q3573">
            <v>0</v>
          </cell>
          <cell r="R3573">
            <v>0</v>
          </cell>
        </row>
        <row r="3574">
          <cell r="B3574" t="str">
            <v>472042</v>
          </cell>
          <cell r="C3574" t="str">
            <v>Floor Layers, Except Carpet, Wood, and Hard Tiles</v>
          </cell>
          <cell r="D3574">
            <v>0</v>
          </cell>
          <cell r="E3574" t="str">
            <v>No formal educational credential</v>
          </cell>
          <cell r="F3574" t="str">
            <v>HS and Below</v>
          </cell>
          <cell r="G3574">
            <v>0</v>
          </cell>
          <cell r="H3574">
            <v>0</v>
          </cell>
          <cell r="I3574">
            <v>0</v>
          </cell>
          <cell r="J3574">
            <v>0</v>
          </cell>
          <cell r="K3574">
            <v>0</v>
          </cell>
          <cell r="L3574">
            <v>0</v>
          </cell>
          <cell r="M3574">
            <v>0</v>
          </cell>
          <cell r="N3574">
            <v>0</v>
          </cell>
          <cell r="O3574">
            <v>34</v>
          </cell>
          <cell r="P3574" t="str">
            <v>Not Licensed</v>
          </cell>
          <cell r="Q3574">
            <v>0</v>
          </cell>
          <cell r="R3574">
            <v>0</v>
          </cell>
        </row>
        <row r="3575">
          <cell r="B3575" t="str">
            <v>472043</v>
          </cell>
          <cell r="C3575" t="str">
            <v>Floor Sanders and Finishers</v>
          </cell>
          <cell r="D3575">
            <v>0</v>
          </cell>
          <cell r="E3575" t="str">
            <v>No formal educational credential</v>
          </cell>
          <cell r="F3575" t="str">
            <v>HS and Below</v>
          </cell>
          <cell r="G3575">
            <v>48747</v>
          </cell>
          <cell r="H3575">
            <v>0</v>
          </cell>
          <cell r="I3575">
            <v>0</v>
          </cell>
          <cell r="J3575">
            <v>0</v>
          </cell>
          <cell r="K3575">
            <v>0</v>
          </cell>
          <cell r="L3575">
            <v>0</v>
          </cell>
          <cell r="M3575">
            <v>0</v>
          </cell>
          <cell r="N3575">
            <v>0</v>
          </cell>
          <cell r="O3575">
            <v>5</v>
          </cell>
          <cell r="P3575" t="str">
            <v>Not Licensed</v>
          </cell>
          <cell r="Q3575">
            <v>0</v>
          </cell>
          <cell r="R3575">
            <v>0</v>
          </cell>
        </row>
        <row r="3576">
          <cell r="B3576" t="str">
            <v>472044</v>
          </cell>
          <cell r="C3576" t="str">
            <v>Tile and Marble Setters</v>
          </cell>
          <cell r="D3576">
            <v>0</v>
          </cell>
          <cell r="E3576" t="str">
            <v>No formal educational credential</v>
          </cell>
          <cell r="F3576" t="str">
            <v>HS and Below</v>
          </cell>
          <cell r="G3576">
            <v>36949</v>
          </cell>
          <cell r="H3576">
            <v>0</v>
          </cell>
          <cell r="I3576">
            <v>0</v>
          </cell>
          <cell r="J3576">
            <v>0</v>
          </cell>
          <cell r="K3576">
            <v>0</v>
          </cell>
          <cell r="L3576">
            <v>0</v>
          </cell>
          <cell r="M3576">
            <v>0</v>
          </cell>
          <cell r="N3576">
            <v>0</v>
          </cell>
          <cell r="O3576">
            <v>52</v>
          </cell>
          <cell r="P3576" t="str">
            <v>Not Licensed</v>
          </cell>
          <cell r="Q3576">
            <v>0</v>
          </cell>
          <cell r="R3576">
            <v>0</v>
          </cell>
        </row>
        <row r="3577">
          <cell r="B3577" t="str">
            <v>472051</v>
          </cell>
          <cell r="C3577" t="str">
            <v>Cement Masons and Concrete Finishers</v>
          </cell>
          <cell r="D3577">
            <v>0</v>
          </cell>
          <cell r="E3577" t="str">
            <v>No formal educational credential</v>
          </cell>
          <cell r="F3577" t="str">
            <v>HS and Below</v>
          </cell>
          <cell r="G3577">
            <v>0</v>
          </cell>
          <cell r="H3577">
            <v>0</v>
          </cell>
          <cell r="I3577">
            <v>0</v>
          </cell>
          <cell r="J3577">
            <v>0</v>
          </cell>
          <cell r="K3577">
            <v>0</v>
          </cell>
          <cell r="L3577">
            <v>20</v>
          </cell>
          <cell r="M3577">
            <v>20</v>
          </cell>
          <cell r="N3577">
            <v>0</v>
          </cell>
          <cell r="O3577">
            <v>76</v>
          </cell>
          <cell r="P3577" t="str">
            <v>Not Licensed</v>
          </cell>
          <cell r="Q3577">
            <v>0</v>
          </cell>
          <cell r="R3577">
            <v>0</v>
          </cell>
        </row>
        <row r="3578">
          <cell r="B3578" t="str">
            <v>472053</v>
          </cell>
          <cell r="C3578" t="str">
            <v>Terrazzo Workers and Finishers</v>
          </cell>
          <cell r="D3578">
            <v>0</v>
          </cell>
          <cell r="E3578">
            <v>0</v>
          </cell>
          <cell r="F3578">
            <v>0</v>
          </cell>
          <cell r="G3578">
            <v>0</v>
          </cell>
          <cell r="H3578">
            <v>0</v>
          </cell>
          <cell r="I3578">
            <v>0</v>
          </cell>
          <cell r="J3578">
            <v>0</v>
          </cell>
          <cell r="K3578">
            <v>0</v>
          </cell>
          <cell r="L3578">
            <v>0</v>
          </cell>
          <cell r="M3578">
            <v>0</v>
          </cell>
          <cell r="N3578">
            <v>0</v>
          </cell>
          <cell r="O3578">
            <v>4</v>
          </cell>
          <cell r="P3578" t="str">
            <v>Not Licensed</v>
          </cell>
          <cell r="Q3578">
            <v>0</v>
          </cell>
          <cell r="R3578">
            <v>0</v>
          </cell>
        </row>
        <row r="3579">
          <cell r="B3579" t="str">
            <v>472061</v>
          </cell>
          <cell r="C3579" t="str">
            <v>Construction Laborers</v>
          </cell>
          <cell r="D3579">
            <v>0</v>
          </cell>
          <cell r="E3579" t="str">
            <v>No formal educational credential</v>
          </cell>
          <cell r="F3579" t="str">
            <v>HS and Below</v>
          </cell>
          <cell r="G3579">
            <v>48514</v>
          </cell>
          <cell r="H3579">
            <v>4</v>
          </cell>
          <cell r="I3579">
            <v>3608</v>
          </cell>
          <cell r="J3579">
            <v>378</v>
          </cell>
          <cell r="K3579">
            <v>427</v>
          </cell>
          <cell r="L3579">
            <v>410</v>
          </cell>
          <cell r="M3579">
            <v>405</v>
          </cell>
          <cell r="N3579">
            <v>0</v>
          </cell>
          <cell r="O3579" t="str">
            <v>1,522</v>
          </cell>
          <cell r="P3579" t="str">
            <v>Not Licensed</v>
          </cell>
          <cell r="Q3579">
            <v>0</v>
          </cell>
          <cell r="R3579">
            <v>0</v>
          </cell>
        </row>
        <row r="3580">
          <cell r="B3580" t="str">
            <v>472071</v>
          </cell>
          <cell r="C3580" t="str">
            <v>Paving, Surfacing, and Tamping Equipment Operators</v>
          </cell>
          <cell r="D3580">
            <v>0</v>
          </cell>
          <cell r="E3580" t="str">
            <v>High school diploma or equivalent</v>
          </cell>
          <cell r="F3580" t="str">
            <v>HS and Below</v>
          </cell>
          <cell r="G3580">
            <v>57370</v>
          </cell>
          <cell r="H3580">
            <v>0</v>
          </cell>
          <cell r="I3580">
            <v>0</v>
          </cell>
          <cell r="J3580">
            <v>0</v>
          </cell>
          <cell r="K3580">
            <v>0</v>
          </cell>
          <cell r="L3580">
            <v>0</v>
          </cell>
          <cell r="M3580">
            <v>0</v>
          </cell>
          <cell r="N3580">
            <v>0</v>
          </cell>
          <cell r="O3580">
            <v>124</v>
          </cell>
          <cell r="P3580" t="str">
            <v>Not Licensed</v>
          </cell>
          <cell r="Q3580">
            <v>0</v>
          </cell>
          <cell r="R3580">
            <v>0</v>
          </cell>
        </row>
        <row r="3581">
          <cell r="B3581" t="str">
            <v>472072</v>
          </cell>
          <cell r="C3581" t="str">
            <v>Pile-Driver Operators</v>
          </cell>
          <cell r="D3581">
            <v>0</v>
          </cell>
          <cell r="E3581" t="str">
            <v>High school diploma or equivalent</v>
          </cell>
          <cell r="F3581" t="str">
            <v>HS and Below</v>
          </cell>
          <cell r="G3581">
            <v>82520</v>
          </cell>
          <cell r="H3581">
            <v>0</v>
          </cell>
          <cell r="I3581">
            <v>0</v>
          </cell>
          <cell r="J3581">
            <v>0</v>
          </cell>
          <cell r="K3581">
            <v>0</v>
          </cell>
          <cell r="L3581">
            <v>0</v>
          </cell>
          <cell r="M3581">
            <v>0</v>
          </cell>
          <cell r="N3581">
            <v>0</v>
          </cell>
          <cell r="O3581">
            <v>19</v>
          </cell>
          <cell r="P3581" t="str">
            <v>Not Licensed</v>
          </cell>
          <cell r="Q3581">
            <v>0</v>
          </cell>
          <cell r="R3581">
            <v>0</v>
          </cell>
        </row>
        <row r="3582">
          <cell r="B3582" t="str">
            <v>472073</v>
          </cell>
          <cell r="C3582" t="str">
            <v>Operating Engineers and Other Construction Equipment Operators</v>
          </cell>
          <cell r="D3582">
            <v>0</v>
          </cell>
          <cell r="E3582" t="str">
            <v>High school diploma or equivalent</v>
          </cell>
          <cell r="F3582" t="str">
            <v>HS and Below</v>
          </cell>
          <cell r="G3582">
            <v>65536</v>
          </cell>
          <cell r="H3582">
            <v>4</v>
          </cell>
          <cell r="I3582">
            <v>854</v>
          </cell>
          <cell r="J3582">
            <v>99</v>
          </cell>
          <cell r="K3582">
            <v>107</v>
          </cell>
          <cell r="L3582">
            <v>58</v>
          </cell>
          <cell r="M3582">
            <v>88</v>
          </cell>
          <cell r="N3582">
            <v>0</v>
          </cell>
          <cell r="O3582">
            <v>410</v>
          </cell>
          <cell r="P3582" t="str">
            <v>Not Licensed</v>
          </cell>
          <cell r="Q3582">
            <v>0</v>
          </cell>
          <cell r="R3582">
            <v>0</v>
          </cell>
        </row>
        <row r="3583">
          <cell r="B3583" t="str">
            <v>472081</v>
          </cell>
          <cell r="C3583" t="str">
            <v>Drywall and Ceiling Tile Installers</v>
          </cell>
          <cell r="D3583">
            <v>0</v>
          </cell>
          <cell r="E3583" t="str">
            <v>No formal educational credential</v>
          </cell>
          <cell r="F3583" t="str">
            <v>HS and Below</v>
          </cell>
          <cell r="G3583">
            <v>54143</v>
          </cell>
          <cell r="H3583">
            <v>0</v>
          </cell>
          <cell r="I3583">
            <v>0</v>
          </cell>
          <cell r="J3583">
            <v>0</v>
          </cell>
          <cell r="K3583">
            <v>0</v>
          </cell>
          <cell r="L3583">
            <v>0</v>
          </cell>
          <cell r="M3583">
            <v>0</v>
          </cell>
          <cell r="N3583">
            <v>0</v>
          </cell>
          <cell r="O3583">
            <v>31</v>
          </cell>
          <cell r="P3583" t="str">
            <v>Not Licensed</v>
          </cell>
          <cell r="Q3583">
            <v>0</v>
          </cell>
          <cell r="R3583">
            <v>0</v>
          </cell>
        </row>
        <row r="3584">
          <cell r="B3584" t="str">
            <v>472082</v>
          </cell>
          <cell r="C3584" t="str">
            <v>Tapers</v>
          </cell>
          <cell r="D3584">
            <v>0</v>
          </cell>
          <cell r="E3584" t="str">
            <v>No formal educational credential</v>
          </cell>
          <cell r="F3584" t="str">
            <v>HS and Below</v>
          </cell>
          <cell r="G3584">
            <v>0</v>
          </cell>
          <cell r="H3584">
            <v>0</v>
          </cell>
          <cell r="I3584">
            <v>0</v>
          </cell>
          <cell r="J3584">
            <v>0</v>
          </cell>
          <cell r="K3584">
            <v>0</v>
          </cell>
          <cell r="L3584">
            <v>0</v>
          </cell>
          <cell r="M3584">
            <v>0</v>
          </cell>
          <cell r="N3584">
            <v>0</v>
          </cell>
          <cell r="O3584">
            <v>36</v>
          </cell>
          <cell r="P3584" t="str">
            <v>Not Licensed</v>
          </cell>
          <cell r="Q3584">
            <v>0</v>
          </cell>
          <cell r="R3584">
            <v>0</v>
          </cell>
        </row>
        <row r="3585">
          <cell r="B3585" t="str">
            <v>472111</v>
          </cell>
          <cell r="C3585" t="str">
            <v>Electricians</v>
          </cell>
          <cell r="D3585" t="str">
            <v>Electrical Technician</v>
          </cell>
          <cell r="E3585" t="str">
            <v>High school diploma or equivalent</v>
          </cell>
          <cell r="F3585" t="str">
            <v>HS and Below</v>
          </cell>
          <cell r="G3585">
            <v>61685</v>
          </cell>
          <cell r="H3585">
            <v>4</v>
          </cell>
          <cell r="I3585">
            <v>3016</v>
          </cell>
          <cell r="J3585">
            <v>318</v>
          </cell>
          <cell r="K3585">
            <v>411</v>
          </cell>
          <cell r="L3585">
            <v>293</v>
          </cell>
          <cell r="M3585">
            <v>341</v>
          </cell>
          <cell r="N3585">
            <v>0</v>
          </cell>
          <cell r="O3585">
            <v>326</v>
          </cell>
          <cell r="P3585" t="str">
            <v>Licensed</v>
          </cell>
          <cell r="Q3585" t="str">
            <v xml:space="preserve"> 5,850</v>
          </cell>
          <cell r="R3585" t="str">
            <v xml:space="preserve"> 32,546</v>
          </cell>
        </row>
        <row r="3586">
          <cell r="B3586" t="str">
            <v>472121</v>
          </cell>
          <cell r="C3586" t="str">
            <v>Glaziers</v>
          </cell>
          <cell r="D3586">
            <v>0</v>
          </cell>
          <cell r="E3586" t="str">
            <v>High school diploma or equivalent</v>
          </cell>
          <cell r="F3586" t="str">
            <v>HS and Below</v>
          </cell>
          <cell r="G3586">
            <v>56407</v>
          </cell>
          <cell r="H3586">
            <v>2</v>
          </cell>
          <cell r="I3586">
            <v>130</v>
          </cell>
          <cell r="J3586">
            <v>14</v>
          </cell>
          <cell r="K3586">
            <v>18</v>
          </cell>
          <cell r="L3586">
            <v>32</v>
          </cell>
          <cell r="M3586">
            <v>21</v>
          </cell>
          <cell r="N3586">
            <v>0</v>
          </cell>
          <cell r="O3586">
            <v>58</v>
          </cell>
          <cell r="P3586" t="str">
            <v>Not Licensed</v>
          </cell>
          <cell r="Q3586">
            <v>0</v>
          </cell>
          <cell r="R3586">
            <v>0</v>
          </cell>
        </row>
        <row r="3587">
          <cell r="B3587" t="str">
            <v>472131</v>
          </cell>
          <cell r="C3587" t="str">
            <v>Insulation Workers, Floor, Ceiling, and Wall</v>
          </cell>
          <cell r="D3587">
            <v>0</v>
          </cell>
          <cell r="E3587" t="str">
            <v>No formal educational credential</v>
          </cell>
          <cell r="F3587" t="str">
            <v>HS and Below</v>
          </cell>
          <cell r="G3587">
            <v>47988</v>
          </cell>
          <cell r="H3587">
            <v>0</v>
          </cell>
          <cell r="I3587">
            <v>0</v>
          </cell>
          <cell r="J3587">
            <v>0</v>
          </cell>
          <cell r="K3587">
            <v>0</v>
          </cell>
          <cell r="L3587">
            <v>0</v>
          </cell>
          <cell r="M3587">
            <v>0</v>
          </cell>
          <cell r="N3587">
            <v>0</v>
          </cell>
          <cell r="O3587">
            <v>15</v>
          </cell>
          <cell r="P3587" t="str">
            <v>Not Licensed</v>
          </cell>
          <cell r="Q3587">
            <v>0</v>
          </cell>
          <cell r="R3587">
            <v>0</v>
          </cell>
        </row>
        <row r="3588">
          <cell r="B3588" t="str">
            <v>472132</v>
          </cell>
          <cell r="C3588" t="str">
            <v>Insulation Workers, Mechanical</v>
          </cell>
          <cell r="D3588">
            <v>0</v>
          </cell>
          <cell r="E3588" t="str">
            <v>High school diploma or equivalent</v>
          </cell>
          <cell r="F3588" t="str">
            <v>HS and Below</v>
          </cell>
          <cell r="G3588">
            <v>91270</v>
          </cell>
          <cell r="H3588">
            <v>0</v>
          </cell>
          <cell r="I3588">
            <v>0</v>
          </cell>
          <cell r="J3588">
            <v>0</v>
          </cell>
          <cell r="K3588">
            <v>0</v>
          </cell>
          <cell r="L3588">
            <v>0</v>
          </cell>
          <cell r="M3588">
            <v>0</v>
          </cell>
          <cell r="N3588">
            <v>0</v>
          </cell>
          <cell r="O3588">
            <v>8</v>
          </cell>
          <cell r="P3588" t="str">
            <v>Not Licensed</v>
          </cell>
          <cell r="Q3588">
            <v>0</v>
          </cell>
          <cell r="R3588">
            <v>0</v>
          </cell>
        </row>
        <row r="3589">
          <cell r="B3589" t="str">
            <v>472141</v>
          </cell>
          <cell r="C3589" t="str">
            <v>Painters, Construction and Maintenance</v>
          </cell>
          <cell r="D3589">
            <v>0</v>
          </cell>
          <cell r="E3589" t="str">
            <v>No formal educational credential</v>
          </cell>
          <cell r="F3589" t="str">
            <v>HS and Below</v>
          </cell>
          <cell r="G3589">
            <v>47267</v>
          </cell>
          <cell r="H3589">
            <v>4</v>
          </cell>
          <cell r="I3589">
            <v>1391</v>
          </cell>
          <cell r="J3589">
            <v>108</v>
          </cell>
          <cell r="K3589">
            <v>150</v>
          </cell>
          <cell r="L3589">
            <v>157</v>
          </cell>
          <cell r="M3589">
            <v>138</v>
          </cell>
          <cell r="N3589">
            <v>0</v>
          </cell>
          <cell r="O3589">
            <v>232</v>
          </cell>
          <cell r="P3589" t="str">
            <v>Not Licensed</v>
          </cell>
          <cell r="Q3589">
            <v>0</v>
          </cell>
          <cell r="R3589">
            <v>0</v>
          </cell>
        </row>
        <row r="3590">
          <cell r="B3590" t="str">
            <v>472142</v>
          </cell>
          <cell r="C3590" t="str">
            <v>Paperhangers</v>
          </cell>
          <cell r="D3590">
            <v>0</v>
          </cell>
          <cell r="E3590" t="str">
            <v>No formal educational credential</v>
          </cell>
          <cell r="F3590" t="str">
            <v>HS and Below</v>
          </cell>
          <cell r="G3590">
            <v>0</v>
          </cell>
          <cell r="H3590">
            <v>0</v>
          </cell>
          <cell r="I3590">
            <v>0</v>
          </cell>
          <cell r="J3590">
            <v>0</v>
          </cell>
          <cell r="K3590">
            <v>0</v>
          </cell>
          <cell r="L3590">
            <v>0</v>
          </cell>
          <cell r="M3590">
            <v>0</v>
          </cell>
          <cell r="N3590">
            <v>0</v>
          </cell>
          <cell r="O3590">
            <v>0</v>
          </cell>
          <cell r="P3590" t="str">
            <v>Not Licensed</v>
          </cell>
          <cell r="Q3590">
            <v>0</v>
          </cell>
          <cell r="R3590">
            <v>0</v>
          </cell>
        </row>
        <row r="3591">
          <cell r="B3591" t="str">
            <v>472151</v>
          </cell>
          <cell r="C3591" t="str">
            <v>Pipelayers</v>
          </cell>
          <cell r="D3591">
            <v>0</v>
          </cell>
          <cell r="E3591" t="str">
            <v>No formal educational credential</v>
          </cell>
          <cell r="F3591" t="str">
            <v>HS and Below</v>
          </cell>
          <cell r="G3591">
            <v>0</v>
          </cell>
          <cell r="H3591">
            <v>0</v>
          </cell>
          <cell r="I3591">
            <v>0</v>
          </cell>
          <cell r="J3591">
            <v>0</v>
          </cell>
          <cell r="K3591">
            <v>0</v>
          </cell>
          <cell r="L3591">
            <v>0</v>
          </cell>
          <cell r="M3591">
            <v>0</v>
          </cell>
          <cell r="N3591">
            <v>0</v>
          </cell>
          <cell r="O3591">
            <v>14</v>
          </cell>
          <cell r="P3591" t="str">
            <v>Not Licensed</v>
          </cell>
          <cell r="Q3591">
            <v>0</v>
          </cell>
          <cell r="R3591">
            <v>0</v>
          </cell>
        </row>
        <row r="3592">
          <cell r="B3592" t="str">
            <v>472152</v>
          </cell>
          <cell r="C3592" t="str">
            <v>Plumbers, Pipefitters, and Steamfitters</v>
          </cell>
          <cell r="D3592">
            <v>0</v>
          </cell>
          <cell r="E3592" t="str">
            <v>High school diploma or equivalent</v>
          </cell>
          <cell r="F3592" t="str">
            <v>HS and Below</v>
          </cell>
          <cell r="G3592">
            <v>59930</v>
          </cell>
          <cell r="H3592">
            <v>4</v>
          </cell>
          <cell r="I3592">
            <v>2582</v>
          </cell>
          <cell r="J3592">
            <v>277</v>
          </cell>
          <cell r="K3592">
            <v>357</v>
          </cell>
          <cell r="L3592">
            <v>282</v>
          </cell>
          <cell r="M3592">
            <v>305</v>
          </cell>
          <cell r="N3592">
            <v>0</v>
          </cell>
          <cell r="O3592">
            <v>279</v>
          </cell>
          <cell r="P3592" t="str">
            <v>Licensed</v>
          </cell>
          <cell r="Q3592" t="str">
            <v xml:space="preserve"> 3,150</v>
          </cell>
          <cell r="R3592" t="str">
            <v xml:space="preserve"> 17,394</v>
          </cell>
        </row>
        <row r="3593">
          <cell r="B3593" t="str">
            <v>472161</v>
          </cell>
          <cell r="C3593" t="str">
            <v>Plasterers and Stucco Masons</v>
          </cell>
          <cell r="D3593">
            <v>0</v>
          </cell>
          <cell r="E3593" t="str">
            <v>No formal educational credential</v>
          </cell>
          <cell r="F3593" t="str">
            <v>HS and Below</v>
          </cell>
          <cell r="G3593">
            <v>59727</v>
          </cell>
          <cell r="H3593">
            <v>0</v>
          </cell>
          <cell r="I3593">
            <v>0</v>
          </cell>
          <cell r="J3593">
            <v>0</v>
          </cell>
          <cell r="K3593">
            <v>0</v>
          </cell>
          <cell r="L3593">
            <v>0</v>
          </cell>
          <cell r="M3593">
            <v>0</v>
          </cell>
          <cell r="N3593">
            <v>0</v>
          </cell>
          <cell r="O3593">
            <v>16</v>
          </cell>
          <cell r="P3593" t="str">
            <v>Not Licensed</v>
          </cell>
          <cell r="Q3593">
            <v>0</v>
          </cell>
          <cell r="R3593">
            <v>0</v>
          </cell>
        </row>
        <row r="3594">
          <cell r="B3594" t="str">
            <v>472171</v>
          </cell>
          <cell r="C3594" t="str">
            <v>Reinforcing Iron and Rebar Workers</v>
          </cell>
          <cell r="D3594">
            <v>0</v>
          </cell>
          <cell r="E3594" t="str">
            <v>High school diploma or equivalent</v>
          </cell>
          <cell r="F3594" t="str">
            <v>HS and Below</v>
          </cell>
          <cell r="G3594">
            <v>0</v>
          </cell>
          <cell r="H3594">
            <v>0</v>
          </cell>
          <cell r="I3594">
            <v>0</v>
          </cell>
          <cell r="J3594">
            <v>0</v>
          </cell>
          <cell r="K3594">
            <v>0</v>
          </cell>
          <cell r="L3594">
            <v>0</v>
          </cell>
          <cell r="M3594">
            <v>0</v>
          </cell>
          <cell r="N3594">
            <v>0</v>
          </cell>
          <cell r="O3594">
            <v>17</v>
          </cell>
          <cell r="P3594" t="str">
            <v>Not Licensed</v>
          </cell>
          <cell r="Q3594">
            <v>0</v>
          </cell>
          <cell r="R3594">
            <v>0</v>
          </cell>
        </row>
        <row r="3595">
          <cell r="B3595" t="str">
            <v>472181</v>
          </cell>
          <cell r="C3595" t="str">
            <v>Roofers</v>
          </cell>
          <cell r="D3595">
            <v>0</v>
          </cell>
          <cell r="E3595" t="str">
            <v>No formal educational credential</v>
          </cell>
          <cell r="F3595" t="str">
            <v>HS and Below</v>
          </cell>
          <cell r="G3595">
            <v>67264</v>
          </cell>
          <cell r="H3595">
            <v>3</v>
          </cell>
          <cell r="I3595">
            <v>492</v>
          </cell>
          <cell r="J3595">
            <v>46</v>
          </cell>
          <cell r="K3595">
            <v>63</v>
          </cell>
          <cell r="L3595">
            <v>52</v>
          </cell>
          <cell r="M3595">
            <v>54</v>
          </cell>
          <cell r="N3595">
            <v>0</v>
          </cell>
          <cell r="O3595">
            <v>87</v>
          </cell>
          <cell r="P3595" t="str">
            <v>Not Licensed</v>
          </cell>
          <cell r="Q3595">
            <v>0</v>
          </cell>
          <cell r="R3595">
            <v>0</v>
          </cell>
        </row>
        <row r="3596">
          <cell r="B3596" t="str">
            <v>472211</v>
          </cell>
          <cell r="C3596" t="str">
            <v>Sheet Metal Workers</v>
          </cell>
          <cell r="D3596">
            <v>0</v>
          </cell>
          <cell r="E3596" t="str">
            <v>High school diploma or equivalent</v>
          </cell>
          <cell r="F3596" t="str">
            <v>HS and Below</v>
          </cell>
          <cell r="G3596">
            <v>55519</v>
          </cell>
          <cell r="H3596">
            <v>3</v>
          </cell>
          <cell r="I3596">
            <v>607</v>
          </cell>
          <cell r="J3596">
            <v>62</v>
          </cell>
          <cell r="K3596">
            <v>82</v>
          </cell>
          <cell r="L3596">
            <v>63</v>
          </cell>
          <cell r="M3596">
            <v>69</v>
          </cell>
          <cell r="N3596">
            <v>18</v>
          </cell>
          <cell r="O3596">
            <v>53</v>
          </cell>
          <cell r="P3596" t="str">
            <v>Licensed</v>
          </cell>
          <cell r="Q3596" t="str">
            <v xml:space="preserve"> 1,574</v>
          </cell>
          <cell r="R3596" t="str">
            <v xml:space="preserve"> 9,502</v>
          </cell>
        </row>
        <row r="3597">
          <cell r="B3597" t="str">
            <v>472221</v>
          </cell>
          <cell r="C3597" t="str">
            <v>Structural Iron and Steel Workers</v>
          </cell>
          <cell r="D3597">
            <v>0</v>
          </cell>
          <cell r="E3597" t="str">
            <v>High school diploma or equivalent</v>
          </cell>
          <cell r="F3597" t="str">
            <v>HS and Below</v>
          </cell>
          <cell r="G3597">
            <v>75687</v>
          </cell>
          <cell r="H3597">
            <v>4</v>
          </cell>
          <cell r="I3597">
            <v>219</v>
          </cell>
          <cell r="J3597">
            <v>23</v>
          </cell>
          <cell r="K3597">
            <v>30</v>
          </cell>
          <cell r="L3597">
            <v>0</v>
          </cell>
          <cell r="M3597">
            <v>27</v>
          </cell>
          <cell r="N3597">
            <v>0</v>
          </cell>
          <cell r="O3597">
            <v>152</v>
          </cell>
          <cell r="P3597" t="str">
            <v>Not Licensed</v>
          </cell>
          <cell r="Q3597">
            <v>0</v>
          </cell>
          <cell r="R3597">
            <v>0</v>
          </cell>
        </row>
        <row r="3598">
          <cell r="B3598" t="str">
            <v>472231</v>
          </cell>
          <cell r="C3598" t="str">
            <v>Solar Photovoltaic Installers</v>
          </cell>
          <cell r="D3598">
            <v>0</v>
          </cell>
          <cell r="E3598" t="str">
            <v>High school diploma or equivalent</v>
          </cell>
          <cell r="F3598" t="str">
            <v>HS and Below</v>
          </cell>
          <cell r="G3598">
            <v>0</v>
          </cell>
          <cell r="H3598">
            <v>0</v>
          </cell>
          <cell r="I3598">
            <v>0</v>
          </cell>
          <cell r="J3598">
            <v>0</v>
          </cell>
          <cell r="K3598">
            <v>0</v>
          </cell>
          <cell r="L3598">
            <v>46</v>
          </cell>
          <cell r="M3598">
            <v>46</v>
          </cell>
          <cell r="N3598">
            <v>0</v>
          </cell>
          <cell r="O3598">
            <v>9</v>
          </cell>
          <cell r="P3598" t="str">
            <v>Not Licensed</v>
          </cell>
          <cell r="Q3598">
            <v>0</v>
          </cell>
          <cell r="R3598">
            <v>0</v>
          </cell>
        </row>
        <row r="3599">
          <cell r="B3599" t="str">
            <v>473011</v>
          </cell>
          <cell r="C3599" t="str">
            <v>Helpers--Brickmasons, Blockmasons, Stonemasons, and Tile and Marble Setters</v>
          </cell>
          <cell r="D3599">
            <v>0</v>
          </cell>
          <cell r="E3599" t="str">
            <v>No formal educational credential</v>
          </cell>
          <cell r="F3599" t="str">
            <v>HS and Below</v>
          </cell>
          <cell r="G3599">
            <v>34456</v>
          </cell>
          <cell r="H3599">
            <v>0</v>
          </cell>
          <cell r="I3599">
            <v>0</v>
          </cell>
          <cell r="J3599">
            <v>0</v>
          </cell>
          <cell r="K3599">
            <v>0</v>
          </cell>
          <cell r="L3599">
            <v>0</v>
          </cell>
          <cell r="M3599">
            <v>0</v>
          </cell>
          <cell r="N3599">
            <v>0</v>
          </cell>
          <cell r="O3599">
            <v>45</v>
          </cell>
          <cell r="P3599" t="str">
            <v>Not Licensed</v>
          </cell>
          <cell r="Q3599">
            <v>0</v>
          </cell>
          <cell r="R3599">
            <v>0</v>
          </cell>
        </row>
        <row r="3600">
          <cell r="B3600" t="str">
            <v>473012</v>
          </cell>
          <cell r="C3600" t="str">
            <v>Helpers--Carpenters</v>
          </cell>
          <cell r="D3600" t="str">
            <v>Carpenter Assistant</v>
          </cell>
          <cell r="E3600" t="str">
            <v>No formal educational credential</v>
          </cell>
          <cell r="F3600" t="str">
            <v>HS and Below</v>
          </cell>
          <cell r="G3600">
            <v>35277</v>
          </cell>
          <cell r="H3600">
            <v>0</v>
          </cell>
          <cell r="I3600">
            <v>0</v>
          </cell>
          <cell r="J3600">
            <v>0</v>
          </cell>
          <cell r="K3600">
            <v>0</v>
          </cell>
          <cell r="L3600">
            <v>0</v>
          </cell>
          <cell r="M3600">
            <v>0</v>
          </cell>
          <cell r="N3600">
            <v>0</v>
          </cell>
          <cell r="O3600">
            <v>13</v>
          </cell>
          <cell r="P3600" t="str">
            <v>Not Licensed</v>
          </cell>
          <cell r="Q3600">
            <v>0</v>
          </cell>
          <cell r="R3600">
            <v>0</v>
          </cell>
        </row>
        <row r="3601">
          <cell r="B3601" t="str">
            <v>473013</v>
          </cell>
          <cell r="C3601" t="str">
            <v>Helpers--Electricians</v>
          </cell>
          <cell r="D3601">
            <v>0</v>
          </cell>
          <cell r="E3601" t="str">
            <v>High school diploma or equivalent</v>
          </cell>
          <cell r="F3601" t="str">
            <v>HS and Below</v>
          </cell>
          <cell r="G3601">
            <v>34564</v>
          </cell>
          <cell r="H3601">
            <v>0</v>
          </cell>
          <cell r="I3601">
            <v>0</v>
          </cell>
          <cell r="J3601">
            <v>0</v>
          </cell>
          <cell r="K3601">
            <v>0</v>
          </cell>
          <cell r="L3601">
            <v>0</v>
          </cell>
          <cell r="M3601">
            <v>0</v>
          </cell>
          <cell r="N3601">
            <v>0</v>
          </cell>
          <cell r="O3601">
            <v>25</v>
          </cell>
          <cell r="P3601" t="str">
            <v>Not Licensed</v>
          </cell>
          <cell r="Q3601">
            <v>0</v>
          </cell>
          <cell r="R3601">
            <v>0</v>
          </cell>
        </row>
        <row r="3602">
          <cell r="B3602" t="str">
            <v>473014</v>
          </cell>
          <cell r="C3602" t="str">
            <v>Helpers--Painters, Paperhangers, Plasterers, and Stucco Masons</v>
          </cell>
          <cell r="D3602">
            <v>0</v>
          </cell>
          <cell r="E3602" t="str">
            <v>No formal educational credential</v>
          </cell>
          <cell r="F3602" t="str">
            <v>HS and Below</v>
          </cell>
          <cell r="G3602">
            <v>0</v>
          </cell>
          <cell r="H3602">
            <v>0</v>
          </cell>
          <cell r="I3602">
            <v>0</v>
          </cell>
          <cell r="J3602">
            <v>0</v>
          </cell>
          <cell r="K3602">
            <v>0</v>
          </cell>
          <cell r="L3602">
            <v>0</v>
          </cell>
          <cell r="M3602">
            <v>0</v>
          </cell>
          <cell r="N3602">
            <v>0</v>
          </cell>
          <cell r="O3602">
            <v>0</v>
          </cell>
          <cell r="P3602" t="str">
            <v>Not Licensed</v>
          </cell>
          <cell r="Q3602">
            <v>0</v>
          </cell>
          <cell r="R3602">
            <v>0</v>
          </cell>
        </row>
        <row r="3603">
          <cell r="B3603" t="str">
            <v>473015</v>
          </cell>
          <cell r="C3603" t="str">
            <v>Helpers--Pipelayers, Plumbers, Pipefitters, and Steamfitters</v>
          </cell>
          <cell r="D3603" t="str">
            <v>Plumber Assistant</v>
          </cell>
          <cell r="E3603" t="str">
            <v>High school diploma or equivalent</v>
          </cell>
          <cell r="F3603" t="str">
            <v>HS and Below</v>
          </cell>
          <cell r="G3603">
            <v>35103</v>
          </cell>
          <cell r="H3603">
            <v>0</v>
          </cell>
          <cell r="I3603">
            <v>0</v>
          </cell>
          <cell r="J3603">
            <v>0</v>
          </cell>
          <cell r="K3603">
            <v>0</v>
          </cell>
          <cell r="L3603">
            <v>0</v>
          </cell>
          <cell r="M3603">
            <v>0</v>
          </cell>
          <cell r="N3603">
            <v>0</v>
          </cell>
          <cell r="O3603">
            <v>9</v>
          </cell>
          <cell r="P3603" t="str">
            <v>Licensed</v>
          </cell>
          <cell r="Q3603" t="str">
            <v xml:space="preserve"> 1,015</v>
          </cell>
          <cell r="R3603" t="str">
            <v xml:space="preserve"> 5,294</v>
          </cell>
        </row>
        <row r="3604">
          <cell r="B3604" t="str">
            <v>473016</v>
          </cell>
          <cell r="C3604" t="str">
            <v>Helpers--Roofers</v>
          </cell>
          <cell r="D3604">
            <v>0</v>
          </cell>
          <cell r="E3604" t="str">
            <v>No formal educational credential</v>
          </cell>
          <cell r="F3604" t="str">
            <v>HS and Below</v>
          </cell>
          <cell r="G3604">
            <v>0</v>
          </cell>
          <cell r="H3604">
            <v>0</v>
          </cell>
          <cell r="I3604">
            <v>0</v>
          </cell>
          <cell r="J3604">
            <v>0</v>
          </cell>
          <cell r="K3604">
            <v>0</v>
          </cell>
          <cell r="L3604">
            <v>0</v>
          </cell>
          <cell r="M3604">
            <v>0</v>
          </cell>
          <cell r="N3604">
            <v>0</v>
          </cell>
          <cell r="O3604">
            <v>5</v>
          </cell>
          <cell r="P3604" t="str">
            <v>Not Licensed</v>
          </cell>
          <cell r="Q3604">
            <v>0</v>
          </cell>
          <cell r="R3604">
            <v>0</v>
          </cell>
        </row>
        <row r="3605">
          <cell r="B3605" t="str">
            <v>474011</v>
          </cell>
          <cell r="C3605" t="str">
            <v>Construction and Building Inspectors</v>
          </cell>
          <cell r="D3605">
            <v>0</v>
          </cell>
          <cell r="E3605" t="str">
            <v>High school diploma or equivalent</v>
          </cell>
          <cell r="F3605" t="str">
            <v>HS and Below</v>
          </cell>
          <cell r="G3605">
            <v>66633</v>
          </cell>
          <cell r="H3605">
            <v>0</v>
          </cell>
          <cell r="I3605">
            <v>0</v>
          </cell>
          <cell r="J3605">
            <v>11</v>
          </cell>
          <cell r="K3605">
            <v>0</v>
          </cell>
          <cell r="L3605">
            <v>93</v>
          </cell>
          <cell r="M3605">
            <v>52</v>
          </cell>
          <cell r="N3605">
            <v>0</v>
          </cell>
          <cell r="O3605">
            <v>13</v>
          </cell>
          <cell r="P3605" t="str">
            <v>Licensed</v>
          </cell>
          <cell r="Q3605">
            <v>88</v>
          </cell>
          <cell r="R3605">
            <v>507</v>
          </cell>
        </row>
        <row r="3606">
          <cell r="B3606" t="str">
            <v>474021</v>
          </cell>
          <cell r="C3606" t="str">
            <v>Elevator Installers and Repairers</v>
          </cell>
          <cell r="D3606">
            <v>0</v>
          </cell>
          <cell r="E3606" t="str">
            <v>High school diploma or equivalent</v>
          </cell>
          <cell r="F3606" t="str">
            <v>HS and Below</v>
          </cell>
          <cell r="G3606">
            <v>85890</v>
          </cell>
          <cell r="H3606">
            <v>0</v>
          </cell>
          <cell r="I3606">
            <v>0</v>
          </cell>
          <cell r="J3606">
            <v>0</v>
          </cell>
          <cell r="K3606">
            <v>0</v>
          </cell>
          <cell r="L3606">
            <v>0</v>
          </cell>
          <cell r="M3606">
            <v>0</v>
          </cell>
          <cell r="N3606">
            <v>0</v>
          </cell>
          <cell r="O3606">
            <v>2</v>
          </cell>
          <cell r="P3606" t="str">
            <v>Not Licensed</v>
          </cell>
          <cell r="Q3606">
            <v>0</v>
          </cell>
          <cell r="R3606">
            <v>0</v>
          </cell>
        </row>
        <row r="3607">
          <cell r="B3607" t="str">
            <v>474031</v>
          </cell>
          <cell r="C3607" t="str">
            <v>Fence Erectors</v>
          </cell>
          <cell r="D3607">
            <v>0</v>
          </cell>
          <cell r="E3607" t="str">
            <v>No formal educational credential</v>
          </cell>
          <cell r="F3607" t="str">
            <v>HS and Below</v>
          </cell>
          <cell r="G3607">
            <v>36190</v>
          </cell>
          <cell r="H3607">
            <v>0</v>
          </cell>
          <cell r="I3607">
            <v>0</v>
          </cell>
          <cell r="J3607">
            <v>0</v>
          </cell>
          <cell r="K3607">
            <v>0</v>
          </cell>
          <cell r="L3607">
            <v>0</v>
          </cell>
          <cell r="M3607">
            <v>0</v>
          </cell>
          <cell r="N3607">
            <v>0</v>
          </cell>
          <cell r="O3607">
            <v>55</v>
          </cell>
          <cell r="P3607" t="str">
            <v>Not Licensed</v>
          </cell>
          <cell r="Q3607">
            <v>0</v>
          </cell>
          <cell r="R3607">
            <v>0</v>
          </cell>
        </row>
        <row r="3608">
          <cell r="B3608" t="str">
            <v>474041</v>
          </cell>
          <cell r="C3608" t="str">
            <v>Hazardous Materials Removal Workers</v>
          </cell>
          <cell r="D3608">
            <v>0</v>
          </cell>
          <cell r="E3608" t="str">
            <v>High school diploma or equivalent</v>
          </cell>
          <cell r="F3608" t="str">
            <v>HS and Below</v>
          </cell>
          <cell r="G3608">
            <v>47377</v>
          </cell>
          <cell r="H3608">
            <v>3</v>
          </cell>
          <cell r="I3608">
            <v>368</v>
          </cell>
          <cell r="J3608">
            <v>57</v>
          </cell>
          <cell r="K3608">
            <v>44</v>
          </cell>
          <cell r="L3608">
            <v>46</v>
          </cell>
          <cell r="M3608">
            <v>49</v>
          </cell>
          <cell r="N3608">
            <v>0</v>
          </cell>
          <cell r="O3608">
            <v>620</v>
          </cell>
          <cell r="P3608" t="str">
            <v>Not Licensed</v>
          </cell>
          <cell r="Q3608">
            <v>0</v>
          </cell>
          <cell r="R3608">
            <v>0</v>
          </cell>
        </row>
        <row r="3609">
          <cell r="B3609" t="str">
            <v>474051</v>
          </cell>
          <cell r="C3609" t="str">
            <v>Highway Maintenance Workers</v>
          </cell>
          <cell r="D3609">
            <v>0</v>
          </cell>
          <cell r="E3609" t="str">
            <v>High school diploma or equivalent</v>
          </cell>
          <cell r="F3609" t="str">
            <v>HS and Below</v>
          </cell>
          <cell r="G3609">
            <v>47643</v>
          </cell>
          <cell r="H3609">
            <v>2</v>
          </cell>
          <cell r="I3609">
            <v>138</v>
          </cell>
          <cell r="J3609">
            <v>14</v>
          </cell>
          <cell r="K3609">
            <v>15</v>
          </cell>
          <cell r="L3609">
            <v>0</v>
          </cell>
          <cell r="M3609">
            <v>15</v>
          </cell>
          <cell r="N3609">
            <v>0</v>
          </cell>
          <cell r="O3609">
            <v>3</v>
          </cell>
          <cell r="P3609" t="str">
            <v>Not Licensed</v>
          </cell>
          <cell r="Q3609">
            <v>0</v>
          </cell>
          <cell r="R3609">
            <v>0</v>
          </cell>
        </row>
        <row r="3610">
          <cell r="B3610" t="str">
            <v>474061</v>
          </cell>
          <cell r="C3610" t="str">
            <v>Rail-Track Laying and Maintenance Equipment Operators</v>
          </cell>
          <cell r="D3610">
            <v>0</v>
          </cell>
          <cell r="E3610" t="str">
            <v>High school diploma or equivalent</v>
          </cell>
          <cell r="F3610" t="str">
            <v>HS and Below</v>
          </cell>
          <cell r="G3610">
            <v>0</v>
          </cell>
          <cell r="H3610">
            <v>0</v>
          </cell>
          <cell r="I3610">
            <v>0</v>
          </cell>
          <cell r="J3610">
            <v>0</v>
          </cell>
          <cell r="K3610">
            <v>0</v>
          </cell>
          <cell r="L3610">
            <v>0</v>
          </cell>
          <cell r="M3610">
            <v>0</v>
          </cell>
          <cell r="N3610">
            <v>0</v>
          </cell>
          <cell r="O3610">
            <v>1</v>
          </cell>
          <cell r="P3610" t="str">
            <v>Not Licensed</v>
          </cell>
          <cell r="Q3610">
            <v>0</v>
          </cell>
          <cell r="R3610">
            <v>0</v>
          </cell>
        </row>
        <row r="3611">
          <cell r="B3611" t="str">
            <v>474071</v>
          </cell>
          <cell r="C3611" t="str">
            <v>Septic Tank Servicers and Sewer Pipe Cleaners</v>
          </cell>
          <cell r="D3611">
            <v>0</v>
          </cell>
          <cell r="E3611" t="str">
            <v>No formal educational credential</v>
          </cell>
          <cell r="F3611" t="str">
            <v>HS and Below</v>
          </cell>
          <cell r="G3611">
            <v>48106</v>
          </cell>
          <cell r="H3611">
            <v>0</v>
          </cell>
          <cell r="I3611">
            <v>0</v>
          </cell>
          <cell r="J3611">
            <v>0</v>
          </cell>
          <cell r="K3611">
            <v>0</v>
          </cell>
          <cell r="L3611">
            <v>0</v>
          </cell>
          <cell r="M3611">
            <v>0</v>
          </cell>
          <cell r="N3611">
            <v>0</v>
          </cell>
          <cell r="O3611">
            <v>6</v>
          </cell>
          <cell r="P3611" t="str">
            <v>Not Licensed</v>
          </cell>
          <cell r="Q3611">
            <v>0</v>
          </cell>
          <cell r="R3611">
            <v>0</v>
          </cell>
        </row>
        <row r="3612">
          <cell r="B3612" t="str">
            <v>474091</v>
          </cell>
          <cell r="C3612" t="str">
            <v>Segmental Pavers</v>
          </cell>
          <cell r="D3612">
            <v>0</v>
          </cell>
          <cell r="E3612">
            <v>0</v>
          </cell>
          <cell r="F3612">
            <v>0</v>
          </cell>
          <cell r="G3612">
            <v>0</v>
          </cell>
          <cell r="H3612">
            <v>0</v>
          </cell>
          <cell r="I3612">
            <v>0</v>
          </cell>
          <cell r="J3612">
            <v>0</v>
          </cell>
          <cell r="K3612">
            <v>0</v>
          </cell>
          <cell r="L3612">
            <v>0</v>
          </cell>
          <cell r="M3612">
            <v>0</v>
          </cell>
          <cell r="N3612">
            <v>0</v>
          </cell>
          <cell r="O3612">
            <v>7</v>
          </cell>
          <cell r="P3612" t="str">
            <v>Not Licensed</v>
          </cell>
          <cell r="Q3612">
            <v>0</v>
          </cell>
          <cell r="R3612">
            <v>0</v>
          </cell>
        </row>
        <row r="3613">
          <cell r="B3613" t="str">
            <v>475011</v>
          </cell>
          <cell r="C3613" t="str">
            <v>Derrick Operators, Oil and Gas</v>
          </cell>
          <cell r="D3613">
            <v>0</v>
          </cell>
          <cell r="E3613">
            <v>0</v>
          </cell>
          <cell r="F3613">
            <v>0</v>
          </cell>
          <cell r="G3613">
            <v>0</v>
          </cell>
          <cell r="H3613">
            <v>0</v>
          </cell>
          <cell r="I3613">
            <v>0</v>
          </cell>
          <cell r="J3613">
            <v>0</v>
          </cell>
          <cell r="K3613">
            <v>0</v>
          </cell>
          <cell r="L3613">
            <v>0</v>
          </cell>
          <cell r="M3613">
            <v>0</v>
          </cell>
          <cell r="N3613">
            <v>0</v>
          </cell>
          <cell r="O3613">
            <v>0</v>
          </cell>
          <cell r="P3613" t="str">
            <v>Not Licensed</v>
          </cell>
          <cell r="Q3613">
            <v>0</v>
          </cell>
          <cell r="R3613">
            <v>0</v>
          </cell>
        </row>
        <row r="3614">
          <cell r="B3614" t="str">
            <v>475012</v>
          </cell>
          <cell r="C3614" t="str">
            <v>Rotary Drill Operators, Oil and Gas</v>
          </cell>
          <cell r="D3614">
            <v>0</v>
          </cell>
          <cell r="E3614">
            <v>0</v>
          </cell>
          <cell r="F3614">
            <v>0</v>
          </cell>
          <cell r="G3614">
            <v>0</v>
          </cell>
          <cell r="H3614">
            <v>0</v>
          </cell>
          <cell r="I3614">
            <v>0</v>
          </cell>
          <cell r="J3614">
            <v>0</v>
          </cell>
          <cell r="K3614">
            <v>0</v>
          </cell>
          <cell r="L3614">
            <v>0</v>
          </cell>
          <cell r="M3614">
            <v>0</v>
          </cell>
          <cell r="N3614">
            <v>0</v>
          </cell>
          <cell r="O3614">
            <v>0</v>
          </cell>
          <cell r="P3614" t="str">
            <v>Not Licensed</v>
          </cell>
          <cell r="Q3614">
            <v>0</v>
          </cell>
          <cell r="R3614">
            <v>0</v>
          </cell>
        </row>
        <row r="3615">
          <cell r="B3615" t="str">
            <v>475013</v>
          </cell>
          <cell r="C3615" t="str">
            <v>Service Unit Operators, Oil, Gas, and Mining</v>
          </cell>
          <cell r="D3615">
            <v>0</v>
          </cell>
          <cell r="E3615">
            <v>0</v>
          </cell>
          <cell r="F3615">
            <v>0</v>
          </cell>
          <cell r="G3615">
            <v>0</v>
          </cell>
          <cell r="H3615">
            <v>0</v>
          </cell>
          <cell r="I3615">
            <v>0</v>
          </cell>
          <cell r="J3615">
            <v>0</v>
          </cell>
          <cell r="K3615">
            <v>0</v>
          </cell>
          <cell r="L3615">
            <v>0</v>
          </cell>
          <cell r="M3615">
            <v>0</v>
          </cell>
          <cell r="N3615">
            <v>0</v>
          </cell>
          <cell r="O3615">
            <v>8</v>
          </cell>
          <cell r="P3615" t="str">
            <v>Not Licensed</v>
          </cell>
          <cell r="Q3615">
            <v>0</v>
          </cell>
          <cell r="R3615">
            <v>0</v>
          </cell>
        </row>
        <row r="3616">
          <cell r="B3616" t="str">
            <v>475021</v>
          </cell>
          <cell r="C3616" t="str">
            <v>Earth Drillers, Except Oil and Gas</v>
          </cell>
          <cell r="D3616">
            <v>0</v>
          </cell>
          <cell r="E3616" t="str">
            <v>High school diploma or equivalent</v>
          </cell>
          <cell r="F3616" t="str">
            <v>HS and Below</v>
          </cell>
          <cell r="G3616">
            <v>0</v>
          </cell>
          <cell r="H3616">
            <v>0</v>
          </cell>
          <cell r="I3616">
            <v>0</v>
          </cell>
          <cell r="J3616">
            <v>0</v>
          </cell>
          <cell r="K3616">
            <v>0</v>
          </cell>
          <cell r="L3616">
            <v>0</v>
          </cell>
          <cell r="M3616">
            <v>0</v>
          </cell>
          <cell r="N3616">
            <v>0</v>
          </cell>
          <cell r="O3616">
            <v>3</v>
          </cell>
          <cell r="P3616" t="str">
            <v>Not Licensed</v>
          </cell>
          <cell r="Q3616">
            <v>0</v>
          </cell>
          <cell r="R3616">
            <v>0</v>
          </cell>
        </row>
        <row r="3617">
          <cell r="B3617" t="str">
            <v>475031</v>
          </cell>
          <cell r="C3617" t="str">
            <v>Explosives Workers, Ordnance Handling Experts, and Blasters</v>
          </cell>
          <cell r="D3617">
            <v>0</v>
          </cell>
          <cell r="E3617" t="str">
            <v>High school diploma or equivalent</v>
          </cell>
          <cell r="F3617" t="str">
            <v>HS and Below</v>
          </cell>
          <cell r="G3617">
            <v>0</v>
          </cell>
          <cell r="H3617">
            <v>0</v>
          </cell>
          <cell r="I3617">
            <v>0</v>
          </cell>
          <cell r="J3617">
            <v>0</v>
          </cell>
          <cell r="K3617">
            <v>0</v>
          </cell>
          <cell r="L3617">
            <v>0</v>
          </cell>
          <cell r="M3617">
            <v>0</v>
          </cell>
          <cell r="N3617">
            <v>0</v>
          </cell>
          <cell r="O3617">
            <v>14</v>
          </cell>
          <cell r="P3617" t="str">
            <v>Not Licensed</v>
          </cell>
          <cell r="Q3617">
            <v>0</v>
          </cell>
          <cell r="R3617">
            <v>0</v>
          </cell>
        </row>
        <row r="3618">
          <cell r="B3618" t="str">
            <v>475041</v>
          </cell>
          <cell r="C3618" t="str">
            <v>Continuous Mining Machine Operators</v>
          </cell>
          <cell r="D3618">
            <v>0</v>
          </cell>
          <cell r="E3618">
            <v>0</v>
          </cell>
          <cell r="F3618">
            <v>0</v>
          </cell>
          <cell r="G3618">
            <v>0</v>
          </cell>
          <cell r="H3618">
            <v>0</v>
          </cell>
          <cell r="I3618">
            <v>0</v>
          </cell>
          <cell r="J3618">
            <v>0</v>
          </cell>
          <cell r="K3618">
            <v>0</v>
          </cell>
          <cell r="L3618">
            <v>0</v>
          </cell>
          <cell r="M3618">
            <v>0</v>
          </cell>
          <cell r="N3618">
            <v>0</v>
          </cell>
          <cell r="O3618">
            <v>2</v>
          </cell>
          <cell r="P3618" t="str">
            <v>Not Licensed</v>
          </cell>
          <cell r="Q3618">
            <v>0</v>
          </cell>
          <cell r="R3618">
            <v>0</v>
          </cell>
        </row>
        <row r="3619">
          <cell r="B3619" t="str">
            <v>475042</v>
          </cell>
          <cell r="C3619" t="str">
            <v>Mine Cutting and Channeling Machine Operators</v>
          </cell>
          <cell r="D3619">
            <v>0</v>
          </cell>
          <cell r="E3619">
            <v>0</v>
          </cell>
          <cell r="F3619">
            <v>0</v>
          </cell>
          <cell r="G3619">
            <v>0</v>
          </cell>
          <cell r="H3619">
            <v>0</v>
          </cell>
          <cell r="I3619">
            <v>0</v>
          </cell>
          <cell r="J3619">
            <v>0</v>
          </cell>
          <cell r="K3619">
            <v>0</v>
          </cell>
          <cell r="L3619">
            <v>0</v>
          </cell>
          <cell r="M3619">
            <v>0</v>
          </cell>
          <cell r="N3619">
            <v>0</v>
          </cell>
          <cell r="O3619">
            <v>1</v>
          </cell>
          <cell r="P3619" t="str">
            <v>Not Licensed</v>
          </cell>
          <cell r="Q3619">
            <v>0</v>
          </cell>
          <cell r="R3619">
            <v>0</v>
          </cell>
        </row>
        <row r="3620">
          <cell r="B3620" t="str">
            <v>475051</v>
          </cell>
          <cell r="C3620" t="str">
            <v>Rock Splitters, Quarry</v>
          </cell>
          <cell r="D3620">
            <v>0</v>
          </cell>
          <cell r="E3620" t="str">
            <v>No formal educational credential</v>
          </cell>
          <cell r="F3620" t="str">
            <v>HS and Below</v>
          </cell>
          <cell r="G3620">
            <v>0</v>
          </cell>
          <cell r="H3620">
            <v>0</v>
          </cell>
          <cell r="I3620">
            <v>0</v>
          </cell>
          <cell r="J3620">
            <v>0</v>
          </cell>
          <cell r="K3620">
            <v>0</v>
          </cell>
          <cell r="L3620">
            <v>0</v>
          </cell>
          <cell r="M3620">
            <v>0</v>
          </cell>
          <cell r="N3620">
            <v>0</v>
          </cell>
          <cell r="O3620">
            <v>1</v>
          </cell>
          <cell r="P3620" t="str">
            <v>Not Licensed</v>
          </cell>
          <cell r="Q3620">
            <v>0</v>
          </cell>
          <cell r="R3620">
            <v>0</v>
          </cell>
        </row>
        <row r="3621">
          <cell r="B3621" t="str">
            <v>475061</v>
          </cell>
          <cell r="C3621" t="str">
            <v>Roof Bolters, Mining</v>
          </cell>
          <cell r="D3621">
            <v>0</v>
          </cell>
          <cell r="E3621">
            <v>0</v>
          </cell>
          <cell r="F3621">
            <v>0</v>
          </cell>
          <cell r="G3621">
            <v>0</v>
          </cell>
          <cell r="H3621">
            <v>0</v>
          </cell>
          <cell r="I3621">
            <v>0</v>
          </cell>
          <cell r="J3621">
            <v>0</v>
          </cell>
          <cell r="K3621">
            <v>0</v>
          </cell>
          <cell r="L3621">
            <v>0</v>
          </cell>
          <cell r="M3621">
            <v>0</v>
          </cell>
          <cell r="N3621">
            <v>0</v>
          </cell>
          <cell r="O3621">
            <v>0</v>
          </cell>
          <cell r="P3621" t="str">
            <v>Not Licensed</v>
          </cell>
          <cell r="Q3621">
            <v>0</v>
          </cell>
          <cell r="R3621">
            <v>0</v>
          </cell>
        </row>
        <row r="3622">
          <cell r="B3622" t="str">
            <v>475071</v>
          </cell>
          <cell r="C3622" t="str">
            <v>Roustabouts, Oil and Gas</v>
          </cell>
          <cell r="D3622">
            <v>0</v>
          </cell>
          <cell r="E3622">
            <v>0</v>
          </cell>
          <cell r="F3622">
            <v>0</v>
          </cell>
          <cell r="G3622">
            <v>0</v>
          </cell>
          <cell r="H3622">
            <v>0</v>
          </cell>
          <cell r="I3622">
            <v>0</v>
          </cell>
          <cell r="J3622">
            <v>0</v>
          </cell>
          <cell r="K3622">
            <v>0</v>
          </cell>
          <cell r="L3622">
            <v>32</v>
          </cell>
          <cell r="M3622">
            <v>32</v>
          </cell>
          <cell r="N3622">
            <v>0</v>
          </cell>
          <cell r="O3622">
            <v>1</v>
          </cell>
          <cell r="P3622" t="str">
            <v>Not Licensed</v>
          </cell>
          <cell r="Q3622">
            <v>0</v>
          </cell>
          <cell r="R3622">
            <v>0</v>
          </cell>
        </row>
        <row r="3623">
          <cell r="B3623" t="str">
            <v>475081</v>
          </cell>
          <cell r="C3623" t="str">
            <v>Helpers--Extraction Workers</v>
          </cell>
          <cell r="D3623">
            <v>0</v>
          </cell>
          <cell r="E3623" t="str">
            <v>High school diploma or equivalent</v>
          </cell>
          <cell r="F3623" t="str">
            <v>HS and Below</v>
          </cell>
          <cell r="G3623">
            <v>0</v>
          </cell>
          <cell r="H3623">
            <v>0</v>
          </cell>
          <cell r="I3623">
            <v>0</v>
          </cell>
          <cell r="J3623">
            <v>0</v>
          </cell>
          <cell r="K3623">
            <v>0</v>
          </cell>
          <cell r="L3623">
            <v>0</v>
          </cell>
          <cell r="M3623">
            <v>0</v>
          </cell>
          <cell r="N3623">
            <v>0</v>
          </cell>
          <cell r="O3623">
            <v>1</v>
          </cell>
          <cell r="P3623" t="str">
            <v>Not Licensed</v>
          </cell>
          <cell r="Q3623">
            <v>0</v>
          </cell>
          <cell r="R3623">
            <v>0</v>
          </cell>
        </row>
        <row r="3624">
          <cell r="B3624" t="str">
            <v>491011</v>
          </cell>
          <cell r="C3624" t="str">
            <v>First-Line Supervisors of Mechanics, Installers, and Repairers</v>
          </cell>
          <cell r="D3624">
            <v>0</v>
          </cell>
          <cell r="E3624" t="str">
            <v>High school diploma or equivalent</v>
          </cell>
          <cell r="F3624" t="str">
            <v>HS and Below</v>
          </cell>
          <cell r="G3624">
            <v>76669</v>
          </cell>
          <cell r="H3624">
            <v>4</v>
          </cell>
          <cell r="I3624">
            <v>1195</v>
          </cell>
          <cell r="J3624">
            <v>102</v>
          </cell>
          <cell r="K3624">
            <v>118</v>
          </cell>
          <cell r="L3624">
            <v>606</v>
          </cell>
          <cell r="M3624">
            <v>275</v>
          </cell>
          <cell r="N3624">
            <v>0</v>
          </cell>
          <cell r="O3624">
            <v>87</v>
          </cell>
          <cell r="P3624" t="str">
            <v>Not Licensed</v>
          </cell>
          <cell r="Q3624">
            <v>0</v>
          </cell>
          <cell r="R3624">
            <v>0</v>
          </cell>
        </row>
        <row r="3625">
          <cell r="B3625" t="str">
            <v>492011</v>
          </cell>
          <cell r="C3625" t="str">
            <v>Computer, Automated Teller, and Office Machine Repairers</v>
          </cell>
          <cell r="D3625">
            <v>0</v>
          </cell>
          <cell r="E3625" t="str">
            <v>Some college, no degree</v>
          </cell>
          <cell r="F3625" t="str">
            <v>Sub-BA</v>
          </cell>
          <cell r="G3625">
            <v>53024</v>
          </cell>
          <cell r="H3625">
            <v>0</v>
          </cell>
          <cell r="I3625">
            <v>211</v>
          </cell>
          <cell r="J3625">
            <v>0</v>
          </cell>
          <cell r="K3625">
            <v>23</v>
          </cell>
          <cell r="L3625">
            <v>22</v>
          </cell>
          <cell r="M3625">
            <v>23</v>
          </cell>
          <cell r="N3625">
            <v>0</v>
          </cell>
          <cell r="O3625">
            <v>13</v>
          </cell>
          <cell r="P3625" t="str">
            <v>Not Licensed</v>
          </cell>
          <cell r="Q3625">
            <v>0</v>
          </cell>
          <cell r="R3625">
            <v>0</v>
          </cell>
        </row>
        <row r="3626">
          <cell r="B3626" t="str">
            <v>492021</v>
          </cell>
          <cell r="C3626" t="str">
            <v>Radio, Cellular, and Tower Equipment Installers and Repairs</v>
          </cell>
          <cell r="D3626">
            <v>0</v>
          </cell>
          <cell r="E3626" t="str">
            <v>Associate's degree</v>
          </cell>
          <cell r="F3626" t="str">
            <v>Sub-BA</v>
          </cell>
          <cell r="G3626">
            <v>55770</v>
          </cell>
          <cell r="H3626">
            <v>0</v>
          </cell>
          <cell r="I3626">
            <v>0</v>
          </cell>
          <cell r="J3626">
            <v>0</v>
          </cell>
          <cell r="K3626">
            <v>0</v>
          </cell>
          <cell r="L3626">
            <v>46</v>
          </cell>
          <cell r="M3626">
            <v>46</v>
          </cell>
          <cell r="N3626">
            <v>0</v>
          </cell>
          <cell r="O3626">
            <v>0</v>
          </cell>
          <cell r="P3626" t="str">
            <v>Not Licensed</v>
          </cell>
          <cell r="Q3626">
            <v>0</v>
          </cell>
          <cell r="R3626">
            <v>0</v>
          </cell>
        </row>
        <row r="3627">
          <cell r="B3627" t="str">
            <v>492022</v>
          </cell>
          <cell r="C3627" t="str">
            <v>Telecommunications Equipment Installers and Repairers, Except Line Installers</v>
          </cell>
          <cell r="D3627">
            <v>0</v>
          </cell>
          <cell r="E3627" t="str">
            <v>Postsecondary non-degree award</v>
          </cell>
          <cell r="F3627" t="str">
            <v>Sub-BA</v>
          </cell>
          <cell r="G3627">
            <v>82150</v>
          </cell>
          <cell r="H3627">
            <v>3</v>
          </cell>
          <cell r="I3627">
            <v>262</v>
          </cell>
          <cell r="J3627">
            <v>24</v>
          </cell>
          <cell r="K3627">
            <v>28</v>
          </cell>
          <cell r="L3627">
            <v>160</v>
          </cell>
          <cell r="M3627">
            <v>71</v>
          </cell>
          <cell r="N3627">
            <v>0</v>
          </cell>
          <cell r="O3627">
            <v>35</v>
          </cell>
          <cell r="P3627" t="str">
            <v>Not Licensed</v>
          </cell>
          <cell r="Q3627">
            <v>0</v>
          </cell>
          <cell r="R3627">
            <v>0</v>
          </cell>
        </row>
        <row r="3628">
          <cell r="B3628" t="str">
            <v>492091</v>
          </cell>
          <cell r="C3628" t="str">
            <v>Avionics Technicians</v>
          </cell>
          <cell r="D3628">
            <v>0</v>
          </cell>
          <cell r="E3628" t="str">
            <v>Associate's degree</v>
          </cell>
          <cell r="F3628" t="str">
            <v>Sub-BA</v>
          </cell>
          <cell r="G3628">
            <v>0</v>
          </cell>
          <cell r="H3628">
            <v>0</v>
          </cell>
          <cell r="I3628">
            <v>0</v>
          </cell>
          <cell r="J3628">
            <v>0</v>
          </cell>
          <cell r="K3628">
            <v>0</v>
          </cell>
          <cell r="L3628">
            <v>0</v>
          </cell>
          <cell r="M3628">
            <v>0</v>
          </cell>
          <cell r="N3628">
            <v>0</v>
          </cell>
          <cell r="O3628">
            <v>0</v>
          </cell>
          <cell r="P3628" t="str">
            <v>Not Licensed</v>
          </cell>
          <cell r="Q3628">
            <v>0</v>
          </cell>
          <cell r="R3628">
            <v>0</v>
          </cell>
        </row>
        <row r="3629">
          <cell r="B3629" t="str">
            <v>492092</v>
          </cell>
          <cell r="C3629" t="str">
            <v>Electric Motor, Power Tool, and Related Repairers</v>
          </cell>
          <cell r="D3629">
            <v>0</v>
          </cell>
          <cell r="E3629" t="str">
            <v>Postsecondary non-degree award</v>
          </cell>
          <cell r="F3629" t="str">
            <v>Sub-BA</v>
          </cell>
          <cell r="G3629">
            <v>0</v>
          </cell>
          <cell r="H3629">
            <v>0</v>
          </cell>
          <cell r="I3629">
            <v>0</v>
          </cell>
          <cell r="J3629">
            <v>0</v>
          </cell>
          <cell r="K3629">
            <v>0</v>
          </cell>
          <cell r="L3629">
            <v>0</v>
          </cell>
          <cell r="M3629">
            <v>0</v>
          </cell>
          <cell r="N3629">
            <v>0</v>
          </cell>
          <cell r="O3629">
            <v>2</v>
          </cell>
          <cell r="P3629" t="str">
            <v>Not Licensed</v>
          </cell>
          <cell r="Q3629">
            <v>0</v>
          </cell>
          <cell r="R3629">
            <v>0</v>
          </cell>
        </row>
        <row r="3630">
          <cell r="B3630" t="str">
            <v>492093</v>
          </cell>
          <cell r="C3630" t="str">
            <v>Electrical and Electronics Installers and Repairers, Transportation Equipment</v>
          </cell>
          <cell r="D3630">
            <v>0</v>
          </cell>
          <cell r="E3630" t="str">
            <v>Postsecondary non-degree award</v>
          </cell>
          <cell r="F3630" t="str">
            <v>Sub-BA</v>
          </cell>
          <cell r="G3630">
            <v>0</v>
          </cell>
          <cell r="H3630">
            <v>0</v>
          </cell>
          <cell r="I3630">
            <v>0</v>
          </cell>
          <cell r="J3630">
            <v>0</v>
          </cell>
          <cell r="K3630">
            <v>0</v>
          </cell>
          <cell r="L3630">
            <v>0</v>
          </cell>
          <cell r="M3630">
            <v>0</v>
          </cell>
          <cell r="N3630" t="str">
            <v>2,316</v>
          </cell>
          <cell r="O3630">
            <v>0</v>
          </cell>
          <cell r="P3630" t="str">
            <v>Not Licensed</v>
          </cell>
          <cell r="Q3630">
            <v>0</v>
          </cell>
          <cell r="R3630">
            <v>0</v>
          </cell>
        </row>
        <row r="3631">
          <cell r="B3631" t="str">
            <v>492094</v>
          </cell>
          <cell r="C3631" t="str">
            <v>Electrical and Electronics Repairers, Commercial and Industrial Equipment</v>
          </cell>
          <cell r="D3631">
            <v>0</v>
          </cell>
          <cell r="E3631" t="str">
            <v>Postsecondary non-degree award</v>
          </cell>
          <cell r="F3631" t="str">
            <v>Sub-BA</v>
          </cell>
          <cell r="G3631">
            <v>59306</v>
          </cell>
          <cell r="H3631">
            <v>0</v>
          </cell>
          <cell r="I3631">
            <v>0</v>
          </cell>
          <cell r="J3631">
            <v>0</v>
          </cell>
          <cell r="K3631">
            <v>0</v>
          </cell>
          <cell r="L3631">
            <v>0</v>
          </cell>
          <cell r="M3631">
            <v>0</v>
          </cell>
          <cell r="N3631">
            <v>0</v>
          </cell>
          <cell r="O3631">
            <v>16</v>
          </cell>
          <cell r="P3631" t="str">
            <v>Not Licensed</v>
          </cell>
          <cell r="Q3631">
            <v>0</v>
          </cell>
          <cell r="R3631">
            <v>0</v>
          </cell>
        </row>
        <row r="3632">
          <cell r="B3632" t="str">
            <v>492095</v>
          </cell>
          <cell r="C3632" t="str">
            <v>Electrical and Electronics Repairers, Powerhouse, Substation, and Relay</v>
          </cell>
          <cell r="D3632">
            <v>0</v>
          </cell>
          <cell r="E3632" t="str">
            <v>Postsecondary non-degree award</v>
          </cell>
          <cell r="F3632" t="str">
            <v>Sub-BA</v>
          </cell>
          <cell r="G3632">
            <v>0</v>
          </cell>
          <cell r="H3632">
            <v>0</v>
          </cell>
          <cell r="I3632">
            <v>0</v>
          </cell>
          <cell r="J3632">
            <v>0</v>
          </cell>
          <cell r="K3632">
            <v>0</v>
          </cell>
          <cell r="L3632">
            <v>0</v>
          </cell>
          <cell r="M3632">
            <v>0</v>
          </cell>
          <cell r="N3632">
            <v>0</v>
          </cell>
          <cell r="O3632">
            <v>0</v>
          </cell>
          <cell r="P3632" t="str">
            <v>Not Licensed</v>
          </cell>
          <cell r="Q3632">
            <v>0</v>
          </cell>
          <cell r="R3632">
            <v>0</v>
          </cell>
        </row>
        <row r="3633">
          <cell r="B3633" t="str">
            <v>492096</v>
          </cell>
          <cell r="C3633" t="str">
            <v>Electronic Equipment Installers and Repairers, Motor Vehicles</v>
          </cell>
          <cell r="D3633">
            <v>0</v>
          </cell>
          <cell r="E3633" t="str">
            <v>Postsecondary non-degree award</v>
          </cell>
          <cell r="F3633" t="str">
            <v>Sub-BA</v>
          </cell>
          <cell r="G3633">
            <v>0</v>
          </cell>
          <cell r="H3633">
            <v>0</v>
          </cell>
          <cell r="I3633">
            <v>0</v>
          </cell>
          <cell r="J3633">
            <v>0</v>
          </cell>
          <cell r="K3633">
            <v>0</v>
          </cell>
          <cell r="L3633">
            <v>0</v>
          </cell>
          <cell r="M3633">
            <v>0</v>
          </cell>
          <cell r="N3633">
            <v>0</v>
          </cell>
          <cell r="O3633">
            <v>2</v>
          </cell>
          <cell r="P3633" t="str">
            <v>Not Licensed</v>
          </cell>
          <cell r="Q3633">
            <v>0</v>
          </cell>
          <cell r="R3633">
            <v>0</v>
          </cell>
        </row>
        <row r="3634">
          <cell r="B3634" t="str">
            <v>492097</v>
          </cell>
          <cell r="C3634" t="str">
            <v>Electronic Home Entertainment Equipment Installers and Repairers</v>
          </cell>
          <cell r="D3634">
            <v>0</v>
          </cell>
          <cell r="E3634" t="str">
            <v>Postsecondary non-degree award</v>
          </cell>
          <cell r="F3634" t="str">
            <v>Sub-BA</v>
          </cell>
          <cell r="G3634">
            <v>33623</v>
          </cell>
          <cell r="H3634">
            <v>0</v>
          </cell>
          <cell r="I3634">
            <v>0</v>
          </cell>
          <cell r="J3634">
            <v>0</v>
          </cell>
          <cell r="K3634">
            <v>0</v>
          </cell>
          <cell r="L3634">
            <v>86</v>
          </cell>
          <cell r="M3634">
            <v>86</v>
          </cell>
          <cell r="N3634">
            <v>0</v>
          </cell>
          <cell r="O3634">
            <v>2</v>
          </cell>
          <cell r="P3634" t="str">
            <v>Not Licensed</v>
          </cell>
          <cell r="Q3634">
            <v>0</v>
          </cell>
          <cell r="R3634">
            <v>0</v>
          </cell>
        </row>
        <row r="3635">
          <cell r="B3635" t="str">
            <v>492098</v>
          </cell>
          <cell r="C3635" t="str">
            <v>Security and Fire Alarm Systems Installers</v>
          </cell>
          <cell r="D3635">
            <v>0</v>
          </cell>
          <cell r="E3635" t="str">
            <v>High school diploma or equivalent</v>
          </cell>
          <cell r="F3635" t="str">
            <v>HS and Below</v>
          </cell>
          <cell r="G3635">
            <v>0</v>
          </cell>
          <cell r="H3635">
            <v>0</v>
          </cell>
          <cell r="I3635">
            <v>128</v>
          </cell>
          <cell r="J3635">
            <v>14</v>
          </cell>
          <cell r="K3635">
            <v>18</v>
          </cell>
          <cell r="L3635">
            <v>78</v>
          </cell>
          <cell r="M3635">
            <v>37</v>
          </cell>
          <cell r="N3635">
            <v>0</v>
          </cell>
          <cell r="O3635">
            <v>8</v>
          </cell>
          <cell r="P3635" t="str">
            <v>Not Licensed</v>
          </cell>
          <cell r="Q3635">
            <v>0</v>
          </cell>
          <cell r="R3635">
            <v>0</v>
          </cell>
        </row>
        <row r="3636">
          <cell r="B3636" t="str">
            <v>493011</v>
          </cell>
          <cell r="C3636" t="str">
            <v>Aircraft Mechanics and Service Technicians</v>
          </cell>
          <cell r="D3636">
            <v>0</v>
          </cell>
          <cell r="E3636" t="str">
            <v>Postsecondary non-degree award</v>
          </cell>
          <cell r="F3636" t="str">
            <v>Sub-BA</v>
          </cell>
          <cell r="G3636">
            <v>0</v>
          </cell>
          <cell r="H3636">
            <v>0</v>
          </cell>
          <cell r="I3636">
            <v>0</v>
          </cell>
          <cell r="J3636">
            <v>0</v>
          </cell>
          <cell r="K3636">
            <v>0</v>
          </cell>
          <cell r="L3636">
            <v>29</v>
          </cell>
          <cell r="M3636">
            <v>29</v>
          </cell>
          <cell r="N3636">
            <v>0</v>
          </cell>
          <cell r="O3636">
            <v>7</v>
          </cell>
          <cell r="P3636" t="str">
            <v>Not Licensed</v>
          </cell>
          <cell r="Q3636">
            <v>0</v>
          </cell>
          <cell r="R3636">
            <v>0</v>
          </cell>
        </row>
        <row r="3637">
          <cell r="B3637" t="str">
            <v>493021</v>
          </cell>
          <cell r="C3637" t="str">
            <v>Automotive Body and Related Repairers</v>
          </cell>
          <cell r="D3637">
            <v>0</v>
          </cell>
          <cell r="E3637" t="str">
            <v>High school diploma or equivalent</v>
          </cell>
          <cell r="F3637" t="str">
            <v>HS and Below</v>
          </cell>
          <cell r="G3637">
            <v>49121</v>
          </cell>
          <cell r="H3637">
            <v>3</v>
          </cell>
          <cell r="I3637">
            <v>519</v>
          </cell>
          <cell r="J3637">
            <v>51</v>
          </cell>
          <cell r="K3637">
            <v>56</v>
          </cell>
          <cell r="L3637">
            <v>162</v>
          </cell>
          <cell r="M3637">
            <v>90</v>
          </cell>
          <cell r="N3637">
            <v>0</v>
          </cell>
          <cell r="O3637">
            <v>38</v>
          </cell>
          <cell r="P3637" t="str">
            <v>Not Licensed</v>
          </cell>
          <cell r="Q3637">
            <v>0</v>
          </cell>
          <cell r="R3637">
            <v>0</v>
          </cell>
        </row>
        <row r="3638">
          <cell r="B3638" t="str">
            <v>493022</v>
          </cell>
          <cell r="C3638" t="str">
            <v>Automotive Glass Installers and Repairers</v>
          </cell>
          <cell r="D3638">
            <v>0</v>
          </cell>
          <cell r="E3638" t="str">
            <v>High school diploma or equivalent</v>
          </cell>
          <cell r="F3638" t="str">
            <v>HS and Below</v>
          </cell>
          <cell r="G3638">
            <v>42675</v>
          </cell>
          <cell r="H3638">
            <v>0</v>
          </cell>
          <cell r="I3638">
            <v>0</v>
          </cell>
          <cell r="J3638">
            <v>0</v>
          </cell>
          <cell r="K3638">
            <v>0</v>
          </cell>
          <cell r="L3638">
            <v>0</v>
          </cell>
          <cell r="M3638">
            <v>0</v>
          </cell>
          <cell r="N3638">
            <v>0</v>
          </cell>
          <cell r="O3638">
            <v>10</v>
          </cell>
          <cell r="P3638" t="str">
            <v>Not Licensed</v>
          </cell>
          <cell r="Q3638">
            <v>0</v>
          </cell>
          <cell r="R3638">
            <v>0</v>
          </cell>
        </row>
        <row r="3639">
          <cell r="B3639" t="str">
            <v>493023</v>
          </cell>
          <cell r="C3639" t="str">
            <v>Automotive Service Technicians and Mechanics</v>
          </cell>
          <cell r="D3639" t="str">
            <v>Auto Mechanic Technician</v>
          </cell>
          <cell r="E3639" t="str">
            <v>Postsecondary non-degree award</v>
          </cell>
          <cell r="F3639" t="str">
            <v>Sub-BA</v>
          </cell>
          <cell r="G3639">
            <v>42521</v>
          </cell>
          <cell r="H3639">
            <v>4</v>
          </cell>
          <cell r="I3639">
            <v>2808</v>
          </cell>
          <cell r="J3639">
            <v>268</v>
          </cell>
          <cell r="K3639">
            <v>285</v>
          </cell>
          <cell r="L3639">
            <v>1073</v>
          </cell>
          <cell r="M3639">
            <v>542</v>
          </cell>
          <cell r="N3639">
            <v>0</v>
          </cell>
          <cell r="O3639">
            <v>120</v>
          </cell>
          <cell r="P3639" t="str">
            <v>Not Licensed</v>
          </cell>
          <cell r="Q3639">
            <v>0</v>
          </cell>
          <cell r="R3639">
            <v>0</v>
          </cell>
        </row>
        <row r="3640">
          <cell r="B3640" t="str">
            <v>493031</v>
          </cell>
          <cell r="C3640" t="str">
            <v>Bus and Truck Mechanics and Diesel Engine Specialists</v>
          </cell>
          <cell r="D3640" t="str">
            <v>Diesel Mechanic Technician</v>
          </cell>
          <cell r="E3640" t="str">
            <v>High school diploma or equivalent</v>
          </cell>
          <cell r="F3640" t="str">
            <v>HS and Below</v>
          </cell>
          <cell r="G3640">
            <v>58070</v>
          </cell>
          <cell r="H3640">
            <v>3</v>
          </cell>
          <cell r="I3640">
            <v>736</v>
          </cell>
          <cell r="J3640">
            <v>69</v>
          </cell>
          <cell r="K3640">
            <v>71</v>
          </cell>
          <cell r="L3640">
            <v>177</v>
          </cell>
          <cell r="M3640">
            <v>106</v>
          </cell>
          <cell r="N3640">
            <v>0</v>
          </cell>
          <cell r="O3640">
            <v>34</v>
          </cell>
          <cell r="P3640" t="str">
            <v>Not Licensed</v>
          </cell>
          <cell r="Q3640">
            <v>0</v>
          </cell>
          <cell r="R3640">
            <v>0</v>
          </cell>
        </row>
        <row r="3641">
          <cell r="B3641" t="str">
            <v>493041</v>
          </cell>
          <cell r="C3641" t="str">
            <v>Farm Equipment Mechanics and Service Technicians</v>
          </cell>
          <cell r="D3641">
            <v>0</v>
          </cell>
          <cell r="E3641" t="str">
            <v>High school diploma or equivalent</v>
          </cell>
          <cell r="F3641" t="str">
            <v>HS and Below</v>
          </cell>
          <cell r="G3641">
            <v>0</v>
          </cell>
          <cell r="H3641">
            <v>0</v>
          </cell>
          <cell r="I3641">
            <v>0</v>
          </cell>
          <cell r="J3641">
            <v>0</v>
          </cell>
          <cell r="K3641">
            <v>0</v>
          </cell>
          <cell r="L3641">
            <v>0</v>
          </cell>
          <cell r="M3641">
            <v>0</v>
          </cell>
          <cell r="N3641">
            <v>0</v>
          </cell>
          <cell r="O3641">
            <v>2</v>
          </cell>
          <cell r="P3641" t="str">
            <v>Not Licensed</v>
          </cell>
          <cell r="Q3641">
            <v>0</v>
          </cell>
          <cell r="R3641">
            <v>0</v>
          </cell>
        </row>
        <row r="3642">
          <cell r="B3642" t="str">
            <v>493042</v>
          </cell>
          <cell r="C3642" t="str">
            <v>Mobile Heavy Equipment Mechanics, Except Engines</v>
          </cell>
          <cell r="D3642">
            <v>0</v>
          </cell>
          <cell r="E3642" t="str">
            <v>High school diploma or equivalent</v>
          </cell>
          <cell r="F3642" t="str">
            <v>HS and Below</v>
          </cell>
          <cell r="G3642">
            <v>0</v>
          </cell>
          <cell r="H3642">
            <v>0</v>
          </cell>
          <cell r="I3642">
            <v>0</v>
          </cell>
          <cell r="J3642">
            <v>0</v>
          </cell>
          <cell r="K3642">
            <v>0</v>
          </cell>
          <cell r="L3642">
            <v>50</v>
          </cell>
          <cell r="M3642">
            <v>50</v>
          </cell>
          <cell r="N3642">
            <v>0</v>
          </cell>
          <cell r="O3642">
            <v>23</v>
          </cell>
          <cell r="P3642" t="str">
            <v>Not Licensed</v>
          </cell>
          <cell r="Q3642">
            <v>0</v>
          </cell>
          <cell r="R3642">
            <v>0</v>
          </cell>
        </row>
        <row r="3643">
          <cell r="B3643" t="str">
            <v>493043</v>
          </cell>
          <cell r="C3643" t="str">
            <v>Rail Car Repairers</v>
          </cell>
          <cell r="D3643">
            <v>0</v>
          </cell>
          <cell r="E3643" t="str">
            <v>High school diploma or equivalent</v>
          </cell>
          <cell r="F3643" t="str">
            <v>HS and Below</v>
          </cell>
          <cell r="G3643">
            <v>0</v>
          </cell>
          <cell r="H3643">
            <v>0</v>
          </cell>
          <cell r="I3643">
            <v>0</v>
          </cell>
          <cell r="J3643">
            <v>0</v>
          </cell>
          <cell r="K3643">
            <v>0</v>
          </cell>
          <cell r="L3643">
            <v>0</v>
          </cell>
          <cell r="M3643">
            <v>0</v>
          </cell>
          <cell r="N3643">
            <v>0</v>
          </cell>
          <cell r="O3643">
            <v>0</v>
          </cell>
          <cell r="P3643" t="str">
            <v>Not Licensed</v>
          </cell>
          <cell r="Q3643">
            <v>0</v>
          </cell>
          <cell r="R3643">
            <v>0</v>
          </cell>
        </row>
        <row r="3644">
          <cell r="B3644" t="str">
            <v>493051</v>
          </cell>
          <cell r="C3644" t="str">
            <v>Motorboat Mechanics and Service Technicians</v>
          </cell>
          <cell r="D3644">
            <v>0</v>
          </cell>
          <cell r="E3644" t="str">
            <v>High school diploma or equivalent</v>
          </cell>
          <cell r="F3644" t="str">
            <v>HS and Below</v>
          </cell>
          <cell r="G3644">
            <v>0</v>
          </cell>
          <cell r="H3644">
            <v>0</v>
          </cell>
          <cell r="I3644">
            <v>0</v>
          </cell>
          <cell r="J3644">
            <v>0</v>
          </cell>
          <cell r="K3644">
            <v>0</v>
          </cell>
          <cell r="L3644">
            <v>0</v>
          </cell>
          <cell r="M3644">
            <v>0</v>
          </cell>
          <cell r="N3644">
            <v>0</v>
          </cell>
          <cell r="O3644">
            <v>43</v>
          </cell>
          <cell r="P3644" t="str">
            <v>Not Licensed</v>
          </cell>
          <cell r="Q3644">
            <v>0</v>
          </cell>
          <cell r="R3644">
            <v>0</v>
          </cell>
        </row>
        <row r="3645">
          <cell r="B3645" t="str">
            <v>493052</v>
          </cell>
          <cell r="C3645" t="str">
            <v>Motorcycle Mechanics</v>
          </cell>
          <cell r="D3645">
            <v>0</v>
          </cell>
          <cell r="E3645" t="str">
            <v>Postsecondary non-degree award</v>
          </cell>
          <cell r="F3645" t="str">
            <v>Sub-BA</v>
          </cell>
          <cell r="G3645">
            <v>41458</v>
          </cell>
          <cell r="H3645">
            <v>0</v>
          </cell>
          <cell r="I3645">
            <v>0</v>
          </cell>
          <cell r="J3645">
            <v>0</v>
          </cell>
          <cell r="K3645">
            <v>0</v>
          </cell>
          <cell r="L3645">
            <v>0</v>
          </cell>
          <cell r="M3645">
            <v>0</v>
          </cell>
          <cell r="N3645">
            <v>0</v>
          </cell>
          <cell r="O3645">
            <v>4</v>
          </cell>
          <cell r="P3645" t="str">
            <v>Not Licensed</v>
          </cell>
          <cell r="Q3645">
            <v>0</v>
          </cell>
          <cell r="R3645">
            <v>0</v>
          </cell>
        </row>
        <row r="3646">
          <cell r="B3646" t="str">
            <v>493053</v>
          </cell>
          <cell r="C3646" t="str">
            <v>Outdoor Power Equipment and Other Small Engine Mechanics</v>
          </cell>
          <cell r="D3646">
            <v>0</v>
          </cell>
          <cell r="E3646" t="str">
            <v>High school diploma or equivalent</v>
          </cell>
          <cell r="F3646" t="str">
            <v>HS and Below</v>
          </cell>
          <cell r="G3646">
            <v>38780</v>
          </cell>
          <cell r="H3646">
            <v>0</v>
          </cell>
          <cell r="I3646">
            <v>0</v>
          </cell>
          <cell r="J3646">
            <v>0</v>
          </cell>
          <cell r="K3646">
            <v>0</v>
          </cell>
          <cell r="L3646">
            <v>0</v>
          </cell>
          <cell r="M3646">
            <v>0</v>
          </cell>
          <cell r="N3646">
            <v>0</v>
          </cell>
          <cell r="O3646">
            <v>4</v>
          </cell>
          <cell r="P3646" t="str">
            <v>Not Licensed</v>
          </cell>
          <cell r="Q3646">
            <v>0</v>
          </cell>
          <cell r="R3646">
            <v>0</v>
          </cell>
        </row>
        <row r="3647">
          <cell r="B3647" t="str">
            <v>493091</v>
          </cell>
          <cell r="C3647" t="str">
            <v>Bicycle Repairers</v>
          </cell>
          <cell r="D3647">
            <v>0</v>
          </cell>
          <cell r="E3647" t="str">
            <v>High school diploma or equivalent</v>
          </cell>
          <cell r="F3647" t="str">
            <v>HS and Below</v>
          </cell>
          <cell r="G3647">
            <v>29991</v>
          </cell>
          <cell r="H3647">
            <v>0</v>
          </cell>
          <cell r="I3647">
            <v>0</v>
          </cell>
          <cell r="J3647">
            <v>0</v>
          </cell>
          <cell r="K3647">
            <v>0</v>
          </cell>
          <cell r="L3647">
            <v>0</v>
          </cell>
          <cell r="M3647">
            <v>0</v>
          </cell>
          <cell r="N3647">
            <v>0</v>
          </cell>
          <cell r="O3647">
            <v>5</v>
          </cell>
          <cell r="P3647" t="str">
            <v>Not Licensed</v>
          </cell>
          <cell r="Q3647">
            <v>0</v>
          </cell>
          <cell r="R3647">
            <v>0</v>
          </cell>
        </row>
        <row r="3648">
          <cell r="B3648" t="str">
            <v>493092</v>
          </cell>
          <cell r="C3648" t="str">
            <v>Recreational Vehicle Service Technicians</v>
          </cell>
          <cell r="D3648">
            <v>0</v>
          </cell>
          <cell r="E3648" t="str">
            <v>High school diploma or equivalent</v>
          </cell>
          <cell r="F3648" t="str">
            <v>HS and Below</v>
          </cell>
          <cell r="G3648">
            <v>0</v>
          </cell>
          <cell r="H3648">
            <v>0</v>
          </cell>
          <cell r="I3648">
            <v>0</v>
          </cell>
          <cell r="J3648">
            <v>0</v>
          </cell>
          <cell r="K3648">
            <v>0</v>
          </cell>
          <cell r="L3648">
            <v>0</v>
          </cell>
          <cell r="M3648">
            <v>0</v>
          </cell>
          <cell r="N3648">
            <v>0</v>
          </cell>
          <cell r="O3648">
            <v>0</v>
          </cell>
          <cell r="P3648" t="str">
            <v>Not Licensed</v>
          </cell>
          <cell r="Q3648">
            <v>0</v>
          </cell>
          <cell r="R3648">
            <v>0</v>
          </cell>
        </row>
        <row r="3649">
          <cell r="B3649" t="str">
            <v>493093</v>
          </cell>
          <cell r="C3649" t="str">
            <v>Tire Repairers and Changers</v>
          </cell>
          <cell r="D3649">
            <v>0</v>
          </cell>
          <cell r="E3649" t="str">
            <v>High school diploma or equivalent</v>
          </cell>
          <cell r="F3649" t="str">
            <v>HS and Below</v>
          </cell>
          <cell r="G3649">
            <v>27479</v>
          </cell>
          <cell r="H3649">
            <v>0</v>
          </cell>
          <cell r="I3649">
            <v>0</v>
          </cell>
          <cell r="J3649">
            <v>0</v>
          </cell>
          <cell r="K3649">
            <v>0</v>
          </cell>
          <cell r="L3649">
            <v>110</v>
          </cell>
          <cell r="M3649">
            <v>110</v>
          </cell>
          <cell r="N3649">
            <v>0</v>
          </cell>
          <cell r="O3649">
            <v>6</v>
          </cell>
          <cell r="P3649" t="str">
            <v>Not Licensed</v>
          </cell>
          <cell r="Q3649">
            <v>0</v>
          </cell>
          <cell r="R3649">
            <v>0</v>
          </cell>
        </row>
        <row r="3650">
          <cell r="B3650" t="str">
            <v>499011</v>
          </cell>
          <cell r="C3650" t="str">
            <v>Mechanical Door Repairers</v>
          </cell>
          <cell r="D3650">
            <v>0</v>
          </cell>
          <cell r="E3650" t="str">
            <v>High school diploma or equivalent</v>
          </cell>
          <cell r="F3650" t="str">
            <v>HS and Below</v>
          </cell>
          <cell r="G3650">
            <v>40492</v>
          </cell>
          <cell r="H3650">
            <v>0</v>
          </cell>
          <cell r="I3650">
            <v>0</v>
          </cell>
          <cell r="J3650">
            <v>0</v>
          </cell>
          <cell r="K3650">
            <v>0</v>
          </cell>
          <cell r="L3650">
            <v>0</v>
          </cell>
          <cell r="M3650">
            <v>0</v>
          </cell>
          <cell r="N3650">
            <v>0</v>
          </cell>
          <cell r="O3650">
            <v>1</v>
          </cell>
          <cell r="P3650" t="str">
            <v>Not Licensed</v>
          </cell>
          <cell r="Q3650">
            <v>0</v>
          </cell>
          <cell r="R3650">
            <v>0</v>
          </cell>
        </row>
        <row r="3651">
          <cell r="B3651" t="str">
            <v>499012</v>
          </cell>
          <cell r="C3651" t="str">
            <v>Control and Valve Installers and Repairers, Except Mechanical Door</v>
          </cell>
          <cell r="D3651">
            <v>0</v>
          </cell>
          <cell r="E3651" t="str">
            <v>High school diploma or equivalent</v>
          </cell>
          <cell r="F3651" t="str">
            <v>HS and Below</v>
          </cell>
          <cell r="G3651">
            <v>73595</v>
          </cell>
          <cell r="H3651">
            <v>0</v>
          </cell>
          <cell r="I3651">
            <v>118</v>
          </cell>
          <cell r="J3651">
            <v>0</v>
          </cell>
          <cell r="K3651">
            <v>11</v>
          </cell>
          <cell r="L3651">
            <v>27</v>
          </cell>
          <cell r="M3651">
            <v>19</v>
          </cell>
          <cell r="N3651">
            <v>0</v>
          </cell>
          <cell r="O3651">
            <v>16</v>
          </cell>
          <cell r="P3651" t="str">
            <v>Not Licensed</v>
          </cell>
          <cell r="Q3651">
            <v>0</v>
          </cell>
          <cell r="R3651">
            <v>0</v>
          </cell>
        </row>
        <row r="3652">
          <cell r="B3652" t="str">
            <v>499021</v>
          </cell>
          <cell r="C3652" t="str">
            <v>Heating, Air Conditioning, and Refrigeration Mechanics and Installers</v>
          </cell>
          <cell r="D3652" t="str">
            <v>HVAC Technician</v>
          </cell>
          <cell r="E3652" t="str">
            <v>Postsecondary non-degree award</v>
          </cell>
          <cell r="F3652" t="str">
            <v>Sub-BA</v>
          </cell>
          <cell r="G3652">
            <v>60223</v>
          </cell>
          <cell r="H3652">
            <v>4</v>
          </cell>
          <cell r="I3652">
            <v>1195</v>
          </cell>
          <cell r="J3652">
            <v>117</v>
          </cell>
          <cell r="K3652">
            <v>150</v>
          </cell>
          <cell r="L3652">
            <v>498</v>
          </cell>
          <cell r="M3652">
            <v>255</v>
          </cell>
          <cell r="N3652" t="str">
            <v>1,141</v>
          </cell>
          <cell r="O3652">
            <v>84</v>
          </cell>
          <cell r="P3652" t="str">
            <v>Not Licensed</v>
          </cell>
          <cell r="Q3652">
            <v>0</v>
          </cell>
          <cell r="R3652">
            <v>0</v>
          </cell>
        </row>
        <row r="3653">
          <cell r="B3653" t="str">
            <v>499031</v>
          </cell>
          <cell r="C3653" t="str">
            <v>Home Appliance Repairers</v>
          </cell>
          <cell r="D3653">
            <v>0</v>
          </cell>
          <cell r="E3653" t="str">
            <v>High school diploma or equivalent</v>
          </cell>
          <cell r="F3653" t="str">
            <v>HS and Below</v>
          </cell>
          <cell r="G3653">
            <v>46103</v>
          </cell>
          <cell r="H3653">
            <v>0</v>
          </cell>
          <cell r="I3653">
            <v>0</v>
          </cell>
          <cell r="J3653">
            <v>0</v>
          </cell>
          <cell r="K3653">
            <v>0</v>
          </cell>
          <cell r="L3653">
            <v>43</v>
          </cell>
          <cell r="M3653">
            <v>43</v>
          </cell>
          <cell r="N3653">
            <v>0</v>
          </cell>
          <cell r="O3653">
            <v>4</v>
          </cell>
          <cell r="P3653" t="str">
            <v>Not Licensed</v>
          </cell>
          <cell r="Q3653">
            <v>0</v>
          </cell>
          <cell r="R3653">
            <v>0</v>
          </cell>
        </row>
        <row r="3654">
          <cell r="B3654" t="str">
            <v>499041</v>
          </cell>
          <cell r="C3654" t="str">
            <v>Industrial Machinery Mechanics</v>
          </cell>
          <cell r="D3654" t="str">
            <v>Advanced Manufacturing Technician</v>
          </cell>
          <cell r="E3654" t="str">
            <v>High school diploma or equivalent</v>
          </cell>
          <cell r="F3654" t="str">
            <v>HS and Below</v>
          </cell>
          <cell r="G3654">
            <v>59815</v>
          </cell>
          <cell r="H3654">
            <v>3</v>
          </cell>
          <cell r="I3654">
            <v>553</v>
          </cell>
          <cell r="J3654">
            <v>54</v>
          </cell>
          <cell r="K3654">
            <v>53</v>
          </cell>
          <cell r="L3654">
            <v>193</v>
          </cell>
          <cell r="M3654">
            <v>100</v>
          </cell>
          <cell r="N3654">
            <v>0</v>
          </cell>
          <cell r="O3654">
            <v>42</v>
          </cell>
          <cell r="P3654" t="str">
            <v>Not Licensed</v>
          </cell>
          <cell r="Q3654">
            <v>0</v>
          </cell>
          <cell r="R3654">
            <v>0</v>
          </cell>
        </row>
        <row r="3655">
          <cell r="B3655" t="str">
            <v>499043</v>
          </cell>
          <cell r="C3655" t="str">
            <v>Maintenance Workers, Machinery</v>
          </cell>
          <cell r="D3655">
            <v>0</v>
          </cell>
          <cell r="E3655" t="str">
            <v>High school diploma or equivalent</v>
          </cell>
          <cell r="F3655" t="str">
            <v>HS and Below</v>
          </cell>
          <cell r="G3655">
            <v>0</v>
          </cell>
          <cell r="H3655">
            <v>0</v>
          </cell>
          <cell r="I3655">
            <v>0</v>
          </cell>
          <cell r="J3655">
            <v>0</v>
          </cell>
          <cell r="K3655">
            <v>0</v>
          </cell>
          <cell r="L3655">
            <v>0</v>
          </cell>
          <cell r="M3655">
            <v>0</v>
          </cell>
          <cell r="N3655">
            <v>0</v>
          </cell>
          <cell r="O3655">
            <v>4</v>
          </cell>
          <cell r="P3655" t="str">
            <v>Not Licensed</v>
          </cell>
          <cell r="Q3655">
            <v>0</v>
          </cell>
          <cell r="R3655">
            <v>0</v>
          </cell>
        </row>
        <row r="3656">
          <cell r="B3656" t="str">
            <v>499044</v>
          </cell>
          <cell r="C3656" t="str">
            <v>Millwrights</v>
          </cell>
          <cell r="D3656">
            <v>0</v>
          </cell>
          <cell r="E3656" t="str">
            <v>High school diploma or equivalent</v>
          </cell>
          <cell r="F3656" t="str">
            <v>HS and Below</v>
          </cell>
          <cell r="G3656">
            <v>58895</v>
          </cell>
          <cell r="H3656">
            <v>0</v>
          </cell>
          <cell r="I3656">
            <v>0</v>
          </cell>
          <cell r="J3656">
            <v>0</v>
          </cell>
          <cell r="K3656">
            <v>0</v>
          </cell>
          <cell r="L3656">
            <v>0</v>
          </cell>
          <cell r="M3656">
            <v>0</v>
          </cell>
          <cell r="N3656">
            <v>0</v>
          </cell>
          <cell r="O3656">
            <v>22</v>
          </cell>
          <cell r="P3656" t="str">
            <v>Not Licensed</v>
          </cell>
          <cell r="Q3656">
            <v>0</v>
          </cell>
          <cell r="R3656">
            <v>0</v>
          </cell>
        </row>
        <row r="3657">
          <cell r="B3657" t="str">
            <v>499045</v>
          </cell>
          <cell r="C3657" t="str">
            <v>Refractory Materials Repairers, Except Brickmasons</v>
          </cell>
          <cell r="D3657">
            <v>0</v>
          </cell>
          <cell r="E3657">
            <v>0</v>
          </cell>
          <cell r="F3657">
            <v>0</v>
          </cell>
          <cell r="G3657">
            <v>0</v>
          </cell>
          <cell r="H3657">
            <v>0</v>
          </cell>
          <cell r="I3657">
            <v>0</v>
          </cell>
          <cell r="J3657">
            <v>0</v>
          </cell>
          <cell r="K3657">
            <v>0</v>
          </cell>
          <cell r="L3657">
            <v>0</v>
          </cell>
          <cell r="M3657">
            <v>0</v>
          </cell>
          <cell r="N3657">
            <v>0</v>
          </cell>
          <cell r="O3657">
            <v>1</v>
          </cell>
          <cell r="P3657" t="str">
            <v>Not Licensed</v>
          </cell>
          <cell r="Q3657">
            <v>0</v>
          </cell>
          <cell r="R3657">
            <v>0</v>
          </cell>
        </row>
        <row r="3658">
          <cell r="B3658" t="str">
            <v>499051</v>
          </cell>
          <cell r="C3658" t="str">
            <v>Electrical Power-Line Installers and Repairers</v>
          </cell>
          <cell r="D3658">
            <v>0</v>
          </cell>
          <cell r="E3658" t="str">
            <v>High school diploma or equivalent</v>
          </cell>
          <cell r="F3658" t="str">
            <v>HS and Below</v>
          </cell>
          <cell r="G3658">
            <v>0</v>
          </cell>
          <cell r="H3658">
            <v>0</v>
          </cell>
          <cell r="I3658">
            <v>0</v>
          </cell>
          <cell r="J3658">
            <v>0</v>
          </cell>
          <cell r="K3658">
            <v>0</v>
          </cell>
          <cell r="L3658">
            <v>55</v>
          </cell>
          <cell r="M3658">
            <v>55</v>
          </cell>
          <cell r="N3658">
            <v>0</v>
          </cell>
          <cell r="O3658">
            <v>12</v>
          </cell>
          <cell r="P3658" t="str">
            <v>Not Licensed</v>
          </cell>
          <cell r="Q3658">
            <v>0</v>
          </cell>
          <cell r="R3658">
            <v>0</v>
          </cell>
        </row>
        <row r="3659">
          <cell r="B3659" t="str">
            <v>499052</v>
          </cell>
          <cell r="C3659" t="str">
            <v>Telecommunications Line Installers and Repairers</v>
          </cell>
          <cell r="D3659">
            <v>0</v>
          </cell>
          <cell r="E3659" t="str">
            <v>High school diploma or equivalent</v>
          </cell>
          <cell r="F3659" t="str">
            <v>HS and Below</v>
          </cell>
          <cell r="G3659">
            <v>0</v>
          </cell>
          <cell r="H3659">
            <v>0</v>
          </cell>
          <cell r="I3659">
            <v>191</v>
          </cell>
          <cell r="J3659">
            <v>16</v>
          </cell>
          <cell r="K3659">
            <v>18</v>
          </cell>
          <cell r="L3659">
            <v>75</v>
          </cell>
          <cell r="M3659">
            <v>36</v>
          </cell>
          <cell r="N3659">
            <v>0</v>
          </cell>
          <cell r="O3659">
            <v>19</v>
          </cell>
          <cell r="P3659" t="str">
            <v>Not Licensed</v>
          </cell>
          <cell r="Q3659">
            <v>0</v>
          </cell>
          <cell r="R3659">
            <v>0</v>
          </cell>
        </row>
        <row r="3660">
          <cell r="B3660" t="str">
            <v>499061</v>
          </cell>
          <cell r="C3660" t="str">
            <v>Camera and Photographic Equipment Repairers</v>
          </cell>
          <cell r="D3660">
            <v>0</v>
          </cell>
          <cell r="E3660">
            <v>0</v>
          </cell>
          <cell r="F3660">
            <v>0</v>
          </cell>
          <cell r="G3660">
            <v>0</v>
          </cell>
          <cell r="H3660">
            <v>0</v>
          </cell>
          <cell r="I3660">
            <v>0</v>
          </cell>
          <cell r="J3660">
            <v>0</v>
          </cell>
          <cell r="K3660">
            <v>0</v>
          </cell>
          <cell r="L3660">
            <v>0</v>
          </cell>
          <cell r="M3660">
            <v>0</v>
          </cell>
          <cell r="N3660">
            <v>0</v>
          </cell>
          <cell r="O3660">
            <v>0</v>
          </cell>
          <cell r="P3660" t="str">
            <v>Not Licensed</v>
          </cell>
          <cell r="Q3660">
            <v>0</v>
          </cell>
          <cell r="R3660">
            <v>0</v>
          </cell>
        </row>
        <row r="3661">
          <cell r="B3661" t="str">
            <v>499062</v>
          </cell>
          <cell r="C3661" t="str">
            <v>Medical Equipment Repairers</v>
          </cell>
          <cell r="D3661">
            <v>0</v>
          </cell>
          <cell r="E3661" t="str">
            <v>Associate's degree</v>
          </cell>
          <cell r="F3661" t="str">
            <v>Sub-BA</v>
          </cell>
          <cell r="G3661">
            <v>0</v>
          </cell>
          <cell r="H3661">
            <v>0</v>
          </cell>
          <cell r="I3661">
            <v>0</v>
          </cell>
          <cell r="J3661">
            <v>0</v>
          </cell>
          <cell r="K3661">
            <v>0</v>
          </cell>
          <cell r="L3661">
            <v>81</v>
          </cell>
          <cell r="M3661">
            <v>81</v>
          </cell>
          <cell r="N3661">
            <v>0</v>
          </cell>
          <cell r="O3661">
            <v>6</v>
          </cell>
          <cell r="P3661" t="str">
            <v>Not Licensed</v>
          </cell>
          <cell r="Q3661">
            <v>0</v>
          </cell>
          <cell r="R3661">
            <v>0</v>
          </cell>
        </row>
        <row r="3662">
          <cell r="B3662" t="str">
            <v>499063</v>
          </cell>
          <cell r="C3662" t="str">
            <v>Musical Instrument Repairers and Tuners</v>
          </cell>
          <cell r="D3662">
            <v>0</v>
          </cell>
          <cell r="E3662" t="str">
            <v>High school diploma or equivalent</v>
          </cell>
          <cell r="F3662" t="str">
            <v>HS and Below</v>
          </cell>
          <cell r="G3662">
            <v>0</v>
          </cell>
          <cell r="H3662">
            <v>0</v>
          </cell>
          <cell r="I3662">
            <v>0</v>
          </cell>
          <cell r="J3662">
            <v>0</v>
          </cell>
          <cell r="K3662">
            <v>0</v>
          </cell>
          <cell r="L3662">
            <v>0</v>
          </cell>
          <cell r="M3662">
            <v>0</v>
          </cell>
          <cell r="N3662">
            <v>0</v>
          </cell>
          <cell r="O3662">
            <v>3</v>
          </cell>
          <cell r="P3662" t="str">
            <v>Not Licensed</v>
          </cell>
          <cell r="Q3662">
            <v>0</v>
          </cell>
          <cell r="R3662">
            <v>0</v>
          </cell>
        </row>
        <row r="3663">
          <cell r="B3663" t="str">
            <v>499064</v>
          </cell>
          <cell r="C3663" t="str">
            <v>Watch Repairers</v>
          </cell>
          <cell r="D3663">
            <v>0</v>
          </cell>
          <cell r="E3663">
            <v>0</v>
          </cell>
          <cell r="F3663">
            <v>0</v>
          </cell>
          <cell r="G3663">
            <v>0</v>
          </cell>
          <cell r="H3663">
            <v>0</v>
          </cell>
          <cell r="I3663">
            <v>0</v>
          </cell>
          <cell r="J3663">
            <v>0</v>
          </cell>
          <cell r="K3663">
            <v>0</v>
          </cell>
          <cell r="L3663">
            <v>0</v>
          </cell>
          <cell r="M3663">
            <v>0</v>
          </cell>
          <cell r="N3663">
            <v>0</v>
          </cell>
          <cell r="O3663">
            <v>1</v>
          </cell>
          <cell r="P3663" t="str">
            <v>Not Licensed</v>
          </cell>
          <cell r="Q3663">
            <v>0</v>
          </cell>
          <cell r="R3663">
            <v>0</v>
          </cell>
        </row>
        <row r="3664">
          <cell r="B3664" t="str">
            <v>499071</v>
          </cell>
          <cell r="C3664" t="str">
            <v>Maintenance and Repair Workers, General</v>
          </cell>
          <cell r="D3664" t="str">
            <v>Building and Maintenance Technician</v>
          </cell>
          <cell r="E3664" t="str">
            <v>High school diploma or equivalent</v>
          </cell>
          <cell r="F3664" t="str">
            <v>HS and Below</v>
          </cell>
          <cell r="G3664">
            <v>45520</v>
          </cell>
          <cell r="H3664">
            <v>4</v>
          </cell>
          <cell r="I3664">
            <v>2997</v>
          </cell>
          <cell r="J3664">
            <v>304</v>
          </cell>
          <cell r="K3664">
            <v>325</v>
          </cell>
          <cell r="L3664">
            <v>2291</v>
          </cell>
          <cell r="M3664">
            <v>973</v>
          </cell>
          <cell r="N3664">
            <v>0</v>
          </cell>
          <cell r="O3664">
            <v>267</v>
          </cell>
          <cell r="P3664" t="str">
            <v>Not Licensed</v>
          </cell>
          <cell r="Q3664">
            <v>0</v>
          </cell>
          <cell r="R3664">
            <v>0</v>
          </cell>
        </row>
        <row r="3665">
          <cell r="B3665" t="str">
            <v>499081</v>
          </cell>
          <cell r="C3665" t="str">
            <v>Wind Turbine Service Technicians</v>
          </cell>
          <cell r="D3665">
            <v>0</v>
          </cell>
          <cell r="E3665">
            <v>0</v>
          </cell>
          <cell r="F3665">
            <v>0</v>
          </cell>
          <cell r="G3665">
            <v>0</v>
          </cell>
          <cell r="H3665">
            <v>0</v>
          </cell>
          <cell r="I3665">
            <v>0</v>
          </cell>
          <cell r="J3665">
            <v>0</v>
          </cell>
          <cell r="K3665">
            <v>0</v>
          </cell>
          <cell r="L3665">
            <v>0</v>
          </cell>
          <cell r="M3665">
            <v>0</v>
          </cell>
          <cell r="N3665">
            <v>0</v>
          </cell>
          <cell r="O3665">
            <v>0</v>
          </cell>
          <cell r="P3665" t="str">
            <v>Not Licensed</v>
          </cell>
          <cell r="Q3665">
            <v>0</v>
          </cell>
          <cell r="R3665">
            <v>0</v>
          </cell>
        </row>
        <row r="3666">
          <cell r="B3666" t="str">
            <v>499091</v>
          </cell>
          <cell r="C3666" t="str">
            <v>Coin, Vending, and Amusement Machine Servicers and Repairers</v>
          </cell>
          <cell r="D3666">
            <v>0</v>
          </cell>
          <cell r="E3666" t="str">
            <v>High school diploma or equivalent</v>
          </cell>
          <cell r="F3666" t="str">
            <v>HS and Below</v>
          </cell>
          <cell r="G3666">
            <v>42871</v>
          </cell>
          <cell r="H3666">
            <v>0</v>
          </cell>
          <cell r="I3666">
            <v>0</v>
          </cell>
          <cell r="J3666">
            <v>0</v>
          </cell>
          <cell r="K3666">
            <v>0</v>
          </cell>
          <cell r="L3666">
            <v>0</v>
          </cell>
          <cell r="M3666">
            <v>0</v>
          </cell>
          <cell r="N3666">
            <v>0</v>
          </cell>
          <cell r="O3666">
            <v>1</v>
          </cell>
          <cell r="P3666" t="str">
            <v>Not Licensed</v>
          </cell>
          <cell r="Q3666">
            <v>0</v>
          </cell>
          <cell r="R3666">
            <v>0</v>
          </cell>
        </row>
        <row r="3667">
          <cell r="B3667" t="str">
            <v>499092</v>
          </cell>
          <cell r="C3667" t="str">
            <v>Commercial Divers</v>
          </cell>
          <cell r="D3667">
            <v>0</v>
          </cell>
          <cell r="E3667">
            <v>0</v>
          </cell>
          <cell r="F3667">
            <v>0</v>
          </cell>
          <cell r="G3667">
            <v>0</v>
          </cell>
          <cell r="H3667">
            <v>0</v>
          </cell>
          <cell r="I3667">
            <v>0</v>
          </cell>
          <cell r="J3667">
            <v>0</v>
          </cell>
          <cell r="K3667">
            <v>0</v>
          </cell>
          <cell r="L3667">
            <v>0</v>
          </cell>
          <cell r="M3667">
            <v>0</v>
          </cell>
          <cell r="N3667">
            <v>0</v>
          </cell>
          <cell r="O3667">
            <v>6</v>
          </cell>
          <cell r="P3667" t="str">
            <v>Not Licensed</v>
          </cell>
          <cell r="Q3667">
            <v>0</v>
          </cell>
          <cell r="R3667">
            <v>0</v>
          </cell>
        </row>
        <row r="3668">
          <cell r="B3668" t="str">
            <v>499093</v>
          </cell>
          <cell r="C3668" t="str">
            <v>Fabric Menders, Except Garment</v>
          </cell>
          <cell r="D3668">
            <v>0</v>
          </cell>
          <cell r="E3668">
            <v>0</v>
          </cell>
          <cell r="F3668">
            <v>0</v>
          </cell>
          <cell r="G3668">
            <v>0</v>
          </cell>
          <cell r="H3668">
            <v>0</v>
          </cell>
          <cell r="I3668">
            <v>0</v>
          </cell>
          <cell r="J3668">
            <v>0</v>
          </cell>
          <cell r="K3668">
            <v>0</v>
          </cell>
          <cell r="L3668">
            <v>0</v>
          </cell>
          <cell r="M3668">
            <v>0</v>
          </cell>
          <cell r="N3668">
            <v>0</v>
          </cell>
          <cell r="O3668">
            <v>1</v>
          </cell>
          <cell r="P3668" t="str">
            <v>Not Licensed</v>
          </cell>
          <cell r="Q3668">
            <v>0</v>
          </cell>
          <cell r="R3668">
            <v>0</v>
          </cell>
        </row>
        <row r="3669">
          <cell r="B3669" t="str">
            <v>499094</v>
          </cell>
          <cell r="C3669" t="str">
            <v>Locksmiths and Safe Repairers</v>
          </cell>
          <cell r="D3669">
            <v>0</v>
          </cell>
          <cell r="E3669" t="str">
            <v>High school diploma or equivalent</v>
          </cell>
          <cell r="F3669" t="str">
            <v>HS and Below</v>
          </cell>
          <cell r="G3669">
            <v>36701</v>
          </cell>
          <cell r="H3669">
            <v>0</v>
          </cell>
          <cell r="I3669">
            <v>0</v>
          </cell>
          <cell r="J3669">
            <v>0</v>
          </cell>
          <cell r="K3669">
            <v>0</v>
          </cell>
          <cell r="L3669">
            <v>0</v>
          </cell>
          <cell r="M3669">
            <v>0</v>
          </cell>
          <cell r="N3669">
            <v>0</v>
          </cell>
          <cell r="O3669">
            <v>1</v>
          </cell>
          <cell r="P3669" t="str">
            <v>Not Licensed</v>
          </cell>
          <cell r="Q3669">
            <v>0</v>
          </cell>
          <cell r="R3669">
            <v>0</v>
          </cell>
        </row>
        <row r="3670">
          <cell r="B3670" t="str">
            <v>499095</v>
          </cell>
          <cell r="C3670" t="str">
            <v>Manufactured Building and Mobile Home Installers</v>
          </cell>
          <cell r="D3670">
            <v>0</v>
          </cell>
          <cell r="E3670">
            <v>0</v>
          </cell>
          <cell r="F3670">
            <v>0</v>
          </cell>
          <cell r="G3670">
            <v>0</v>
          </cell>
          <cell r="H3670">
            <v>0</v>
          </cell>
          <cell r="I3670">
            <v>0</v>
          </cell>
          <cell r="J3670">
            <v>0</v>
          </cell>
          <cell r="K3670">
            <v>0</v>
          </cell>
          <cell r="L3670">
            <v>0</v>
          </cell>
          <cell r="M3670">
            <v>0</v>
          </cell>
          <cell r="N3670">
            <v>0</v>
          </cell>
          <cell r="O3670">
            <v>0</v>
          </cell>
          <cell r="P3670" t="str">
            <v>Not Licensed</v>
          </cell>
          <cell r="Q3670">
            <v>0</v>
          </cell>
          <cell r="R3670">
            <v>0</v>
          </cell>
        </row>
        <row r="3671">
          <cell r="B3671" t="str">
            <v>499096</v>
          </cell>
          <cell r="C3671" t="str">
            <v>Riggers</v>
          </cell>
          <cell r="D3671">
            <v>0</v>
          </cell>
          <cell r="E3671" t="str">
            <v>High school diploma or equivalent</v>
          </cell>
          <cell r="F3671" t="str">
            <v>HS and Below</v>
          </cell>
          <cell r="G3671">
            <v>82847</v>
          </cell>
          <cell r="H3671">
            <v>0</v>
          </cell>
          <cell r="I3671">
            <v>0</v>
          </cell>
          <cell r="J3671">
            <v>14</v>
          </cell>
          <cell r="K3671">
            <v>0</v>
          </cell>
          <cell r="L3671">
            <v>0</v>
          </cell>
          <cell r="M3671">
            <v>14</v>
          </cell>
          <cell r="N3671">
            <v>0</v>
          </cell>
          <cell r="O3671">
            <v>9</v>
          </cell>
          <cell r="P3671" t="str">
            <v>Not Licensed</v>
          </cell>
          <cell r="Q3671">
            <v>0</v>
          </cell>
          <cell r="R3671">
            <v>0</v>
          </cell>
        </row>
        <row r="3672">
          <cell r="B3672" t="str">
            <v>499097</v>
          </cell>
          <cell r="C3672" t="str">
            <v>Signal and Track Switch Repairers</v>
          </cell>
          <cell r="D3672">
            <v>0</v>
          </cell>
          <cell r="E3672" t="str">
            <v>High school diploma or equivalent</v>
          </cell>
          <cell r="F3672" t="str">
            <v>HS and Below</v>
          </cell>
          <cell r="G3672">
            <v>0</v>
          </cell>
          <cell r="H3672">
            <v>0</v>
          </cell>
          <cell r="I3672">
            <v>0</v>
          </cell>
          <cell r="J3672">
            <v>0</v>
          </cell>
          <cell r="K3672">
            <v>0</v>
          </cell>
          <cell r="L3672">
            <v>0</v>
          </cell>
          <cell r="M3672">
            <v>0</v>
          </cell>
          <cell r="N3672">
            <v>0</v>
          </cell>
          <cell r="O3672">
            <v>0</v>
          </cell>
          <cell r="P3672" t="str">
            <v>Not Licensed</v>
          </cell>
          <cell r="Q3672">
            <v>0</v>
          </cell>
          <cell r="R3672">
            <v>0</v>
          </cell>
        </row>
        <row r="3673">
          <cell r="B3673" t="str">
            <v>499098</v>
          </cell>
          <cell r="C3673" t="str">
            <v>Helpers--Installation, Maintenance, and Repair Workers</v>
          </cell>
          <cell r="D3673">
            <v>0</v>
          </cell>
          <cell r="E3673" t="str">
            <v>High school diploma or equivalent</v>
          </cell>
          <cell r="F3673" t="str">
            <v>HS and Below</v>
          </cell>
          <cell r="G3673">
            <v>32603</v>
          </cell>
          <cell r="H3673">
            <v>2</v>
          </cell>
          <cell r="I3673">
            <v>118</v>
          </cell>
          <cell r="J3673">
            <v>14</v>
          </cell>
          <cell r="K3673">
            <v>17</v>
          </cell>
          <cell r="L3673">
            <v>85</v>
          </cell>
          <cell r="M3673">
            <v>39</v>
          </cell>
          <cell r="N3673">
            <v>0</v>
          </cell>
          <cell r="O3673">
            <v>10</v>
          </cell>
          <cell r="P3673" t="str">
            <v>Not Licensed</v>
          </cell>
          <cell r="Q3673">
            <v>0</v>
          </cell>
          <cell r="R3673">
            <v>0</v>
          </cell>
        </row>
        <row r="3674">
          <cell r="B3674" t="str">
            <v>511011</v>
          </cell>
          <cell r="C3674" t="str">
            <v>First-Line Supervisors of Production and Operating Workers</v>
          </cell>
          <cell r="D3674">
            <v>0</v>
          </cell>
          <cell r="E3674" t="str">
            <v>High school diploma or equivalent</v>
          </cell>
          <cell r="F3674" t="str">
            <v>HS and Below</v>
          </cell>
          <cell r="G3674">
            <v>70630</v>
          </cell>
          <cell r="H3674">
            <v>4</v>
          </cell>
          <cell r="I3674">
            <v>2069</v>
          </cell>
          <cell r="J3674">
            <v>196</v>
          </cell>
          <cell r="K3674">
            <v>209</v>
          </cell>
          <cell r="L3674">
            <v>682</v>
          </cell>
          <cell r="M3674">
            <v>362</v>
          </cell>
          <cell r="N3674">
            <v>0</v>
          </cell>
          <cell r="O3674">
            <v>159</v>
          </cell>
          <cell r="P3674" t="str">
            <v>Not Licensed</v>
          </cell>
          <cell r="Q3674">
            <v>0</v>
          </cell>
          <cell r="R3674">
            <v>0</v>
          </cell>
        </row>
        <row r="3675">
          <cell r="B3675" t="str">
            <v>512011</v>
          </cell>
          <cell r="C3675" t="str">
            <v>Aircraft Structure, Surfaces, Rigging, and Systems Assemblers</v>
          </cell>
          <cell r="D3675">
            <v>0</v>
          </cell>
          <cell r="E3675">
            <v>0</v>
          </cell>
          <cell r="F3675">
            <v>0</v>
          </cell>
          <cell r="G3675">
            <v>0</v>
          </cell>
          <cell r="H3675">
            <v>0</v>
          </cell>
          <cell r="I3675">
            <v>0</v>
          </cell>
          <cell r="J3675">
            <v>0</v>
          </cell>
          <cell r="K3675">
            <v>0</v>
          </cell>
          <cell r="L3675">
            <v>331</v>
          </cell>
          <cell r="M3675">
            <v>331</v>
          </cell>
          <cell r="N3675">
            <v>0</v>
          </cell>
          <cell r="O3675">
            <v>2</v>
          </cell>
          <cell r="P3675" t="str">
            <v>Not Licensed</v>
          </cell>
          <cell r="Q3675">
            <v>0</v>
          </cell>
          <cell r="R3675">
            <v>0</v>
          </cell>
        </row>
        <row r="3676">
          <cell r="B3676" t="str">
            <v>512021</v>
          </cell>
          <cell r="C3676" t="str">
            <v>Coil Winders, Tapers, and Finishers</v>
          </cell>
          <cell r="D3676">
            <v>0</v>
          </cell>
          <cell r="E3676" t="str">
            <v>High school diploma or equivalent</v>
          </cell>
          <cell r="F3676" t="str">
            <v>HS and Below</v>
          </cell>
          <cell r="G3676">
            <v>32306</v>
          </cell>
          <cell r="H3676">
            <v>0</v>
          </cell>
          <cell r="I3676">
            <v>0</v>
          </cell>
          <cell r="J3676">
            <v>0</v>
          </cell>
          <cell r="K3676">
            <v>0</v>
          </cell>
          <cell r="L3676">
            <v>0</v>
          </cell>
          <cell r="M3676">
            <v>0</v>
          </cell>
          <cell r="N3676">
            <v>0</v>
          </cell>
          <cell r="O3676">
            <v>1</v>
          </cell>
          <cell r="P3676" t="str">
            <v>Not Licensed</v>
          </cell>
          <cell r="Q3676">
            <v>0</v>
          </cell>
          <cell r="R3676">
            <v>0</v>
          </cell>
        </row>
        <row r="3677">
          <cell r="B3677" t="str">
            <v>512022</v>
          </cell>
          <cell r="C3677" t="str">
            <v>Electrical and Electronic Equipment Assemblers</v>
          </cell>
          <cell r="D3677">
            <v>0</v>
          </cell>
          <cell r="E3677" t="str">
            <v>High school diploma or equivalent</v>
          </cell>
          <cell r="F3677" t="str">
            <v>HS and Below</v>
          </cell>
          <cell r="G3677">
            <v>45363</v>
          </cell>
          <cell r="H3677">
            <v>3</v>
          </cell>
          <cell r="I3677">
            <v>1841</v>
          </cell>
          <cell r="J3677">
            <v>160</v>
          </cell>
          <cell r="K3677">
            <v>171</v>
          </cell>
          <cell r="L3677">
            <v>249</v>
          </cell>
          <cell r="M3677">
            <v>193</v>
          </cell>
          <cell r="N3677">
            <v>0</v>
          </cell>
          <cell r="O3677">
            <v>86</v>
          </cell>
          <cell r="P3677" t="str">
            <v>Not Licensed</v>
          </cell>
          <cell r="Q3677">
            <v>0</v>
          </cell>
          <cell r="R3677">
            <v>0</v>
          </cell>
        </row>
        <row r="3678">
          <cell r="B3678" t="str">
            <v>512023</v>
          </cell>
          <cell r="C3678" t="str">
            <v>Electromechanical Equipment Assemblers</v>
          </cell>
          <cell r="D3678">
            <v>0</v>
          </cell>
          <cell r="E3678" t="str">
            <v>High school diploma or equivalent</v>
          </cell>
          <cell r="F3678" t="str">
            <v>HS and Below</v>
          </cell>
          <cell r="G3678">
            <v>39416</v>
          </cell>
          <cell r="H3678">
            <v>2</v>
          </cell>
          <cell r="I3678">
            <v>159</v>
          </cell>
          <cell r="J3678">
            <v>14</v>
          </cell>
          <cell r="K3678">
            <v>14</v>
          </cell>
          <cell r="L3678">
            <v>0</v>
          </cell>
          <cell r="M3678">
            <v>14</v>
          </cell>
          <cell r="N3678">
            <v>0</v>
          </cell>
          <cell r="O3678">
            <v>71</v>
          </cell>
          <cell r="P3678" t="str">
            <v>Not Licensed</v>
          </cell>
          <cell r="Q3678">
            <v>0</v>
          </cell>
          <cell r="R3678">
            <v>0</v>
          </cell>
        </row>
        <row r="3679">
          <cell r="B3679" t="str">
            <v>512031</v>
          </cell>
          <cell r="C3679" t="str">
            <v>Engine and Other Machine Assemblers</v>
          </cell>
          <cell r="D3679">
            <v>0</v>
          </cell>
          <cell r="E3679" t="str">
            <v>High school diploma or equivalent</v>
          </cell>
          <cell r="F3679" t="str">
            <v>HS and Below</v>
          </cell>
          <cell r="G3679">
            <v>0</v>
          </cell>
          <cell r="H3679">
            <v>0</v>
          </cell>
          <cell r="I3679">
            <v>0</v>
          </cell>
          <cell r="J3679">
            <v>0</v>
          </cell>
          <cell r="K3679">
            <v>0</v>
          </cell>
          <cell r="L3679">
            <v>0</v>
          </cell>
          <cell r="M3679">
            <v>0</v>
          </cell>
          <cell r="N3679">
            <v>0</v>
          </cell>
          <cell r="O3679">
            <v>1</v>
          </cell>
          <cell r="P3679" t="str">
            <v>Not Licensed</v>
          </cell>
          <cell r="Q3679">
            <v>0</v>
          </cell>
          <cell r="R3679">
            <v>0</v>
          </cell>
        </row>
        <row r="3680">
          <cell r="B3680" t="str">
            <v>512041</v>
          </cell>
          <cell r="C3680" t="str">
            <v>Structural Metal Fabricators and Fitters</v>
          </cell>
          <cell r="D3680">
            <v>0</v>
          </cell>
          <cell r="E3680" t="str">
            <v>High school diploma or equivalent</v>
          </cell>
          <cell r="F3680" t="str">
            <v>HS and Below</v>
          </cell>
          <cell r="G3680">
            <v>0</v>
          </cell>
          <cell r="H3680">
            <v>0</v>
          </cell>
          <cell r="I3680">
            <v>0</v>
          </cell>
          <cell r="J3680">
            <v>0</v>
          </cell>
          <cell r="K3680">
            <v>0</v>
          </cell>
          <cell r="L3680">
            <v>0</v>
          </cell>
          <cell r="M3680">
            <v>0</v>
          </cell>
          <cell r="N3680">
            <v>0</v>
          </cell>
          <cell r="O3680">
            <v>8</v>
          </cell>
          <cell r="P3680" t="str">
            <v>Not Licensed</v>
          </cell>
          <cell r="Q3680">
            <v>0</v>
          </cell>
          <cell r="R3680">
            <v>0</v>
          </cell>
        </row>
        <row r="3681">
          <cell r="B3681" t="str">
            <v>512091</v>
          </cell>
          <cell r="C3681" t="str">
            <v>Fiberglass Laminators and Fabricators</v>
          </cell>
          <cell r="D3681">
            <v>0</v>
          </cell>
          <cell r="E3681" t="str">
            <v>High school diploma or equivalent</v>
          </cell>
          <cell r="F3681" t="str">
            <v>HS and Below</v>
          </cell>
          <cell r="G3681">
            <v>44104</v>
          </cell>
          <cell r="H3681">
            <v>0</v>
          </cell>
          <cell r="I3681">
            <v>0</v>
          </cell>
          <cell r="J3681">
            <v>0</v>
          </cell>
          <cell r="K3681">
            <v>0</v>
          </cell>
          <cell r="L3681">
            <v>0</v>
          </cell>
          <cell r="M3681">
            <v>0</v>
          </cell>
          <cell r="N3681">
            <v>0</v>
          </cell>
          <cell r="O3681">
            <v>0</v>
          </cell>
          <cell r="P3681" t="str">
            <v>Not Licensed</v>
          </cell>
          <cell r="Q3681">
            <v>0</v>
          </cell>
          <cell r="R3681">
            <v>0</v>
          </cell>
        </row>
        <row r="3682">
          <cell r="B3682" t="str">
            <v>512092</v>
          </cell>
          <cell r="C3682" t="str">
            <v>Team Assemblers</v>
          </cell>
          <cell r="D3682">
            <v>0</v>
          </cell>
          <cell r="E3682" t="str">
            <v>High school diploma or equivalent</v>
          </cell>
          <cell r="F3682" t="str">
            <v>HS and Below</v>
          </cell>
          <cell r="G3682">
            <v>34534</v>
          </cell>
          <cell r="H3682">
            <v>2</v>
          </cell>
          <cell r="I3682">
            <v>2568</v>
          </cell>
          <cell r="J3682">
            <v>238</v>
          </cell>
          <cell r="K3682">
            <v>262</v>
          </cell>
          <cell r="L3682">
            <v>444</v>
          </cell>
          <cell r="M3682">
            <v>315</v>
          </cell>
          <cell r="N3682">
            <v>0</v>
          </cell>
          <cell r="O3682">
            <v>288</v>
          </cell>
          <cell r="P3682" t="str">
            <v>Not Licensed</v>
          </cell>
          <cell r="Q3682">
            <v>0</v>
          </cell>
          <cell r="R3682">
            <v>0</v>
          </cell>
        </row>
        <row r="3683">
          <cell r="B3683" t="str">
            <v>512093</v>
          </cell>
          <cell r="C3683" t="str">
            <v>Timing Device Assemblers and Adjusters</v>
          </cell>
          <cell r="D3683">
            <v>0</v>
          </cell>
          <cell r="E3683">
            <v>0</v>
          </cell>
          <cell r="F3683">
            <v>0</v>
          </cell>
          <cell r="G3683">
            <v>0</v>
          </cell>
          <cell r="H3683">
            <v>0</v>
          </cell>
          <cell r="I3683">
            <v>0</v>
          </cell>
          <cell r="J3683">
            <v>0</v>
          </cell>
          <cell r="K3683">
            <v>0</v>
          </cell>
          <cell r="L3683">
            <v>0</v>
          </cell>
          <cell r="M3683">
            <v>0</v>
          </cell>
          <cell r="N3683">
            <v>0</v>
          </cell>
          <cell r="O3683">
            <v>0</v>
          </cell>
          <cell r="P3683" t="str">
            <v>Not Licensed</v>
          </cell>
          <cell r="Q3683">
            <v>0</v>
          </cell>
          <cell r="R3683">
            <v>0</v>
          </cell>
        </row>
        <row r="3684">
          <cell r="B3684" t="str">
            <v>513011</v>
          </cell>
          <cell r="C3684" t="str">
            <v>Bakers</v>
          </cell>
          <cell r="D3684">
            <v>0</v>
          </cell>
          <cell r="E3684" t="str">
            <v>No formal educational credential</v>
          </cell>
          <cell r="F3684" t="str">
            <v>HS and Below</v>
          </cell>
          <cell r="G3684">
            <v>0</v>
          </cell>
          <cell r="H3684">
            <v>0</v>
          </cell>
          <cell r="I3684">
            <v>566</v>
          </cell>
          <cell r="J3684">
            <v>81</v>
          </cell>
          <cell r="K3684">
            <v>88</v>
          </cell>
          <cell r="L3684">
            <v>499</v>
          </cell>
          <cell r="M3684">
            <v>223</v>
          </cell>
          <cell r="N3684">
            <v>0</v>
          </cell>
          <cell r="O3684">
            <v>36</v>
          </cell>
          <cell r="P3684" t="str">
            <v>Not Licensed</v>
          </cell>
          <cell r="Q3684">
            <v>0</v>
          </cell>
          <cell r="R3684">
            <v>0</v>
          </cell>
        </row>
        <row r="3685">
          <cell r="B3685" t="str">
            <v>513021</v>
          </cell>
          <cell r="C3685" t="str">
            <v>Butchers and Meat Cutters</v>
          </cell>
          <cell r="D3685">
            <v>0</v>
          </cell>
          <cell r="E3685" t="str">
            <v>No formal educational credential</v>
          </cell>
          <cell r="F3685" t="str">
            <v>HS and Below</v>
          </cell>
          <cell r="G3685">
            <v>38750</v>
          </cell>
          <cell r="H3685">
            <v>0</v>
          </cell>
          <cell r="I3685">
            <v>0</v>
          </cell>
          <cell r="J3685">
            <v>0</v>
          </cell>
          <cell r="K3685">
            <v>0</v>
          </cell>
          <cell r="L3685">
            <v>180</v>
          </cell>
          <cell r="M3685">
            <v>180</v>
          </cell>
          <cell r="N3685">
            <v>0</v>
          </cell>
          <cell r="O3685">
            <v>9</v>
          </cell>
          <cell r="P3685" t="str">
            <v>Not Licensed</v>
          </cell>
          <cell r="Q3685">
            <v>0</v>
          </cell>
          <cell r="R3685">
            <v>0</v>
          </cell>
        </row>
        <row r="3686">
          <cell r="B3686" t="str">
            <v>513022</v>
          </cell>
          <cell r="C3686" t="str">
            <v>Meat, Poultry, and Fish Cutters and Trimmers</v>
          </cell>
          <cell r="D3686">
            <v>0</v>
          </cell>
          <cell r="E3686" t="str">
            <v>No formal educational credential</v>
          </cell>
          <cell r="F3686" t="str">
            <v>HS and Below</v>
          </cell>
          <cell r="G3686">
            <v>26862</v>
          </cell>
          <cell r="H3686">
            <v>0</v>
          </cell>
          <cell r="I3686">
            <v>0</v>
          </cell>
          <cell r="J3686">
            <v>0</v>
          </cell>
          <cell r="K3686">
            <v>0</v>
          </cell>
          <cell r="L3686">
            <v>58</v>
          </cell>
          <cell r="M3686">
            <v>58</v>
          </cell>
          <cell r="N3686">
            <v>0</v>
          </cell>
          <cell r="O3686">
            <v>0</v>
          </cell>
          <cell r="P3686" t="str">
            <v>Not Licensed</v>
          </cell>
          <cell r="Q3686">
            <v>0</v>
          </cell>
          <cell r="R3686">
            <v>0</v>
          </cell>
        </row>
        <row r="3687">
          <cell r="B3687" t="str">
            <v>513023</v>
          </cell>
          <cell r="C3687" t="str">
            <v>Slaughterers and Meat Packers</v>
          </cell>
          <cell r="D3687">
            <v>0</v>
          </cell>
          <cell r="E3687" t="str">
            <v>No formal educational credential</v>
          </cell>
          <cell r="F3687" t="str">
            <v>HS and Below</v>
          </cell>
          <cell r="G3687">
            <v>0</v>
          </cell>
          <cell r="H3687">
            <v>0</v>
          </cell>
          <cell r="I3687">
            <v>0</v>
          </cell>
          <cell r="J3687">
            <v>0</v>
          </cell>
          <cell r="K3687">
            <v>0</v>
          </cell>
          <cell r="L3687">
            <v>0</v>
          </cell>
          <cell r="M3687">
            <v>0</v>
          </cell>
          <cell r="N3687">
            <v>0</v>
          </cell>
          <cell r="O3687">
            <v>1</v>
          </cell>
          <cell r="P3687" t="str">
            <v>Not Licensed</v>
          </cell>
          <cell r="Q3687">
            <v>0</v>
          </cell>
          <cell r="R3687">
            <v>0</v>
          </cell>
        </row>
        <row r="3688">
          <cell r="B3688" t="str">
            <v>513091</v>
          </cell>
          <cell r="C3688" t="str">
            <v>Food and Tobacco Roasting, Baking, and Drying Machine Operators and Tenders</v>
          </cell>
          <cell r="D3688">
            <v>0</v>
          </cell>
          <cell r="E3688" t="str">
            <v>No formal educational credential</v>
          </cell>
          <cell r="F3688" t="str">
            <v>HS and Below</v>
          </cell>
          <cell r="G3688">
            <v>35645</v>
          </cell>
          <cell r="H3688">
            <v>0</v>
          </cell>
          <cell r="I3688">
            <v>0</v>
          </cell>
          <cell r="J3688">
            <v>0</v>
          </cell>
          <cell r="K3688">
            <v>0</v>
          </cell>
          <cell r="L3688">
            <v>0</v>
          </cell>
          <cell r="M3688">
            <v>0</v>
          </cell>
          <cell r="N3688">
            <v>0</v>
          </cell>
          <cell r="O3688">
            <v>2</v>
          </cell>
          <cell r="P3688" t="str">
            <v>Not Licensed</v>
          </cell>
          <cell r="Q3688">
            <v>0</v>
          </cell>
          <cell r="R3688">
            <v>0</v>
          </cell>
        </row>
        <row r="3689">
          <cell r="B3689" t="str">
            <v>513092</v>
          </cell>
          <cell r="C3689" t="str">
            <v>Food Batchmakers</v>
          </cell>
          <cell r="D3689">
            <v>0</v>
          </cell>
          <cell r="E3689" t="str">
            <v>High school diploma or equivalent</v>
          </cell>
          <cell r="F3689" t="str">
            <v>HS and Below</v>
          </cell>
          <cell r="G3689">
            <v>0</v>
          </cell>
          <cell r="H3689">
            <v>0</v>
          </cell>
          <cell r="I3689">
            <v>494</v>
          </cell>
          <cell r="J3689">
            <v>70</v>
          </cell>
          <cell r="K3689">
            <v>75</v>
          </cell>
          <cell r="L3689">
            <v>33</v>
          </cell>
          <cell r="M3689">
            <v>59</v>
          </cell>
          <cell r="N3689">
            <v>0</v>
          </cell>
          <cell r="O3689">
            <v>17</v>
          </cell>
          <cell r="P3689" t="str">
            <v>Not Licensed</v>
          </cell>
          <cell r="Q3689">
            <v>0</v>
          </cell>
          <cell r="R3689">
            <v>0</v>
          </cell>
        </row>
        <row r="3690">
          <cell r="B3690" t="str">
            <v>513093</v>
          </cell>
          <cell r="C3690" t="str">
            <v>Food Cooking Machine Operators and Tenders</v>
          </cell>
          <cell r="D3690">
            <v>0</v>
          </cell>
          <cell r="E3690" t="str">
            <v>High school diploma or equivalent</v>
          </cell>
          <cell r="F3690" t="str">
            <v>HS and Below</v>
          </cell>
          <cell r="G3690">
            <v>39664</v>
          </cell>
          <cell r="H3690">
            <v>2</v>
          </cell>
          <cell r="I3690">
            <v>182</v>
          </cell>
          <cell r="J3690">
            <v>25</v>
          </cell>
          <cell r="K3690">
            <v>29</v>
          </cell>
          <cell r="L3690">
            <v>0</v>
          </cell>
          <cell r="M3690">
            <v>27</v>
          </cell>
          <cell r="N3690">
            <v>0</v>
          </cell>
          <cell r="O3690">
            <v>4</v>
          </cell>
          <cell r="P3690" t="str">
            <v>Not Licensed</v>
          </cell>
          <cell r="Q3690">
            <v>0</v>
          </cell>
          <cell r="R3690">
            <v>0</v>
          </cell>
        </row>
        <row r="3691">
          <cell r="B3691" t="str">
            <v>514011</v>
          </cell>
          <cell r="C3691" t="str">
            <v>Computer-Controlled Machine Tool Operators, Metal and Plastic</v>
          </cell>
          <cell r="D3691">
            <v>0</v>
          </cell>
          <cell r="E3691" t="str">
            <v>High school diploma or equivalent</v>
          </cell>
          <cell r="F3691" t="str">
            <v>HS and Below</v>
          </cell>
          <cell r="G3691">
            <v>0</v>
          </cell>
          <cell r="H3691">
            <v>0</v>
          </cell>
          <cell r="I3691">
            <v>304</v>
          </cell>
          <cell r="J3691">
            <v>30</v>
          </cell>
          <cell r="K3691">
            <v>29</v>
          </cell>
          <cell r="L3691">
            <v>203</v>
          </cell>
          <cell r="M3691">
            <v>87</v>
          </cell>
          <cell r="N3691">
            <v>0</v>
          </cell>
          <cell r="O3691">
            <v>45</v>
          </cell>
          <cell r="P3691" t="str">
            <v>Not Licensed</v>
          </cell>
          <cell r="Q3691">
            <v>0</v>
          </cell>
          <cell r="R3691">
            <v>0</v>
          </cell>
        </row>
        <row r="3692">
          <cell r="B3692" t="str">
            <v>514012</v>
          </cell>
          <cell r="C3692" t="str">
            <v>Computer Numerically Controlled Machine Tool Programmers, Metal and Plastic</v>
          </cell>
          <cell r="D3692">
            <v>0</v>
          </cell>
          <cell r="E3692" t="str">
            <v>High school diploma or equivalent</v>
          </cell>
          <cell r="F3692" t="str">
            <v>HS and Below</v>
          </cell>
          <cell r="G3692">
            <v>0</v>
          </cell>
          <cell r="H3692">
            <v>0</v>
          </cell>
          <cell r="I3692">
            <v>0</v>
          </cell>
          <cell r="J3692">
            <v>0</v>
          </cell>
          <cell r="K3692">
            <v>0</v>
          </cell>
          <cell r="L3692">
            <v>54</v>
          </cell>
          <cell r="M3692">
            <v>54</v>
          </cell>
          <cell r="N3692">
            <v>0</v>
          </cell>
          <cell r="O3692">
            <v>10</v>
          </cell>
          <cell r="P3692" t="str">
            <v>Not Licensed</v>
          </cell>
          <cell r="Q3692">
            <v>0</v>
          </cell>
          <cell r="R3692">
            <v>0</v>
          </cell>
        </row>
        <row r="3693">
          <cell r="B3693" t="str">
            <v>514021</v>
          </cell>
          <cell r="C3693" t="str">
            <v>Extruding and Drawing Machine Setters, Operators, and Tenders, Metal and Plastic</v>
          </cell>
          <cell r="D3693">
            <v>0</v>
          </cell>
          <cell r="E3693" t="str">
            <v>High school diploma or equivalent</v>
          </cell>
          <cell r="F3693" t="str">
            <v>HS and Below</v>
          </cell>
          <cell r="G3693">
            <v>38976</v>
          </cell>
          <cell r="H3693">
            <v>0</v>
          </cell>
          <cell r="I3693">
            <v>0</v>
          </cell>
          <cell r="J3693">
            <v>0</v>
          </cell>
          <cell r="K3693">
            <v>0</v>
          </cell>
          <cell r="L3693">
            <v>53</v>
          </cell>
          <cell r="M3693">
            <v>53</v>
          </cell>
          <cell r="N3693">
            <v>994</v>
          </cell>
          <cell r="O3693">
            <v>15</v>
          </cell>
          <cell r="P3693" t="str">
            <v>Not Licensed</v>
          </cell>
          <cell r="Q3693">
            <v>0</v>
          </cell>
          <cell r="R3693">
            <v>0</v>
          </cell>
        </row>
        <row r="3694">
          <cell r="B3694" t="str">
            <v>514022</v>
          </cell>
          <cell r="C3694" t="str">
            <v>Forging Machine Setters, Operators, and Tenders, Metal and Plastic</v>
          </cell>
          <cell r="D3694">
            <v>0</v>
          </cell>
          <cell r="E3694" t="str">
            <v>High school diploma or equivalent</v>
          </cell>
          <cell r="F3694" t="str">
            <v>HS and Below</v>
          </cell>
          <cell r="G3694">
            <v>0</v>
          </cell>
          <cell r="H3694">
            <v>0</v>
          </cell>
          <cell r="I3694">
            <v>0</v>
          </cell>
          <cell r="J3694">
            <v>0</v>
          </cell>
          <cell r="K3694">
            <v>0</v>
          </cell>
          <cell r="L3694">
            <v>0</v>
          </cell>
          <cell r="M3694">
            <v>0</v>
          </cell>
          <cell r="N3694">
            <v>0</v>
          </cell>
          <cell r="O3694">
            <v>0</v>
          </cell>
          <cell r="P3694" t="str">
            <v>Not Licensed</v>
          </cell>
          <cell r="Q3694">
            <v>0</v>
          </cell>
          <cell r="R3694">
            <v>0</v>
          </cell>
        </row>
        <row r="3695">
          <cell r="B3695" t="str">
            <v>514023</v>
          </cell>
          <cell r="C3695" t="str">
            <v>Rolling Machine Setters, Operators, and Tenders, Metal and Plastic</v>
          </cell>
          <cell r="D3695">
            <v>0</v>
          </cell>
          <cell r="E3695" t="str">
            <v>High school diploma or equivalent</v>
          </cell>
          <cell r="F3695" t="str">
            <v>HS and Below</v>
          </cell>
          <cell r="G3695">
            <v>35488</v>
          </cell>
          <cell r="H3695">
            <v>0</v>
          </cell>
          <cell r="I3695">
            <v>0</v>
          </cell>
          <cell r="J3695">
            <v>0</v>
          </cell>
          <cell r="K3695">
            <v>0</v>
          </cell>
          <cell r="L3695">
            <v>0</v>
          </cell>
          <cell r="M3695">
            <v>0</v>
          </cell>
          <cell r="N3695">
            <v>0</v>
          </cell>
          <cell r="O3695">
            <v>0</v>
          </cell>
          <cell r="P3695" t="str">
            <v>Not Licensed</v>
          </cell>
          <cell r="Q3695">
            <v>0</v>
          </cell>
          <cell r="R3695">
            <v>0</v>
          </cell>
        </row>
        <row r="3696">
          <cell r="B3696" t="str">
            <v>514031</v>
          </cell>
          <cell r="C3696" t="str">
            <v>Cutting, Punching, and Press Machine Setters, Operators, and Tenders, Metal and Plastic</v>
          </cell>
          <cell r="D3696">
            <v>0</v>
          </cell>
          <cell r="E3696" t="str">
            <v>High school diploma or equivalent</v>
          </cell>
          <cell r="F3696" t="str">
            <v>HS and Below</v>
          </cell>
          <cell r="G3696">
            <v>39709</v>
          </cell>
          <cell r="H3696">
            <v>0</v>
          </cell>
          <cell r="I3696">
            <v>108</v>
          </cell>
          <cell r="J3696">
            <v>0</v>
          </cell>
          <cell r="K3696">
            <v>12</v>
          </cell>
          <cell r="L3696">
            <v>85</v>
          </cell>
          <cell r="M3696">
            <v>49</v>
          </cell>
          <cell r="N3696">
            <v>0</v>
          </cell>
          <cell r="O3696">
            <v>24</v>
          </cell>
          <cell r="P3696" t="str">
            <v>Not Licensed</v>
          </cell>
          <cell r="Q3696">
            <v>0</v>
          </cell>
          <cell r="R3696">
            <v>0</v>
          </cell>
        </row>
        <row r="3697">
          <cell r="B3697" t="str">
            <v>514032</v>
          </cell>
          <cell r="C3697" t="str">
            <v>Drilling and Boring Machine Tool Setters, Operators, and Tenders, Metal and Plastic</v>
          </cell>
          <cell r="D3697">
            <v>0</v>
          </cell>
          <cell r="E3697" t="str">
            <v>High school diploma or equivalent</v>
          </cell>
          <cell r="F3697" t="str">
            <v>HS and Below</v>
          </cell>
          <cell r="G3697">
            <v>0</v>
          </cell>
          <cell r="H3697">
            <v>0</v>
          </cell>
          <cell r="I3697">
            <v>0</v>
          </cell>
          <cell r="J3697">
            <v>0</v>
          </cell>
          <cell r="K3697">
            <v>0</v>
          </cell>
          <cell r="L3697">
            <v>0</v>
          </cell>
          <cell r="M3697">
            <v>0</v>
          </cell>
          <cell r="N3697">
            <v>0</v>
          </cell>
          <cell r="O3697">
            <v>5</v>
          </cell>
          <cell r="P3697" t="str">
            <v>Not Licensed</v>
          </cell>
          <cell r="Q3697">
            <v>0</v>
          </cell>
          <cell r="R3697">
            <v>0</v>
          </cell>
        </row>
        <row r="3698">
          <cell r="B3698" t="str">
            <v>514033</v>
          </cell>
          <cell r="C3698" t="str">
            <v>Grinding, Lapping, Polishing, and Buffing Machine Tool Setters, Operators, and Tenders, Metal and Plastic</v>
          </cell>
          <cell r="D3698">
            <v>0</v>
          </cell>
          <cell r="E3698" t="str">
            <v>High school diploma or equivalent</v>
          </cell>
          <cell r="F3698" t="str">
            <v>HS and Below</v>
          </cell>
          <cell r="G3698">
            <v>0</v>
          </cell>
          <cell r="H3698">
            <v>0</v>
          </cell>
          <cell r="I3698">
            <v>180</v>
          </cell>
          <cell r="J3698">
            <v>15</v>
          </cell>
          <cell r="K3698">
            <v>16</v>
          </cell>
          <cell r="L3698">
            <v>49</v>
          </cell>
          <cell r="M3698">
            <v>27</v>
          </cell>
          <cell r="N3698">
            <v>0</v>
          </cell>
          <cell r="O3698">
            <v>9</v>
          </cell>
          <cell r="P3698" t="str">
            <v>Not Licensed</v>
          </cell>
          <cell r="Q3698">
            <v>0</v>
          </cell>
          <cell r="R3698">
            <v>0</v>
          </cell>
        </row>
        <row r="3699">
          <cell r="B3699" t="str">
            <v>514034</v>
          </cell>
          <cell r="C3699" t="str">
            <v>Lathe and Turning Machine Tool Setters, Operators, and Tenders, Metal and Plastic</v>
          </cell>
          <cell r="D3699">
            <v>0</v>
          </cell>
          <cell r="E3699" t="str">
            <v>High school diploma or equivalent</v>
          </cell>
          <cell r="F3699" t="str">
            <v>HS and Below</v>
          </cell>
          <cell r="G3699">
            <v>0</v>
          </cell>
          <cell r="H3699">
            <v>0</v>
          </cell>
          <cell r="I3699">
            <v>175</v>
          </cell>
          <cell r="J3699">
            <v>15</v>
          </cell>
          <cell r="K3699">
            <v>15</v>
          </cell>
          <cell r="L3699">
            <v>0</v>
          </cell>
          <cell r="M3699">
            <v>15</v>
          </cell>
          <cell r="N3699">
            <v>0</v>
          </cell>
          <cell r="O3699">
            <v>17</v>
          </cell>
          <cell r="P3699" t="str">
            <v>Not Licensed</v>
          </cell>
          <cell r="Q3699">
            <v>0</v>
          </cell>
          <cell r="R3699">
            <v>0</v>
          </cell>
        </row>
        <row r="3700">
          <cell r="B3700" t="str">
            <v>514035</v>
          </cell>
          <cell r="C3700" t="str">
            <v>Milling and Planing Machine Setters, Operators, and Tenders, Metal and Plastic</v>
          </cell>
          <cell r="D3700">
            <v>0</v>
          </cell>
          <cell r="E3700" t="str">
            <v>High school diploma or equivalent</v>
          </cell>
          <cell r="F3700" t="str">
            <v>HS and Below</v>
          </cell>
          <cell r="G3700">
            <v>61838</v>
          </cell>
          <cell r="H3700">
            <v>0</v>
          </cell>
          <cell r="I3700">
            <v>115</v>
          </cell>
          <cell r="J3700">
            <v>0</v>
          </cell>
          <cell r="K3700">
            <v>8</v>
          </cell>
          <cell r="L3700">
            <v>0</v>
          </cell>
          <cell r="M3700">
            <v>8</v>
          </cell>
          <cell r="N3700">
            <v>0</v>
          </cell>
          <cell r="O3700">
            <v>7</v>
          </cell>
          <cell r="P3700" t="str">
            <v>Not Licensed</v>
          </cell>
          <cell r="Q3700">
            <v>0</v>
          </cell>
          <cell r="R3700">
            <v>0</v>
          </cell>
        </row>
        <row r="3701">
          <cell r="B3701" t="str">
            <v>514041</v>
          </cell>
          <cell r="C3701" t="str">
            <v>Machinists</v>
          </cell>
          <cell r="D3701">
            <v>0</v>
          </cell>
          <cell r="E3701" t="str">
            <v>High school diploma or equivalent</v>
          </cell>
          <cell r="F3701" t="str">
            <v>HS and Below</v>
          </cell>
          <cell r="G3701">
            <v>53348</v>
          </cell>
          <cell r="H3701">
            <v>4</v>
          </cell>
          <cell r="I3701">
            <v>2896</v>
          </cell>
          <cell r="J3701">
            <v>279</v>
          </cell>
          <cell r="K3701">
            <v>313</v>
          </cell>
          <cell r="L3701">
            <v>232</v>
          </cell>
          <cell r="M3701">
            <v>275</v>
          </cell>
          <cell r="N3701">
            <v>0</v>
          </cell>
          <cell r="O3701">
            <v>92</v>
          </cell>
          <cell r="P3701" t="str">
            <v>Not Licensed</v>
          </cell>
          <cell r="Q3701">
            <v>0</v>
          </cell>
          <cell r="R3701">
            <v>0</v>
          </cell>
        </row>
        <row r="3702">
          <cell r="B3702" t="str">
            <v>514051</v>
          </cell>
          <cell r="C3702" t="str">
            <v>Metal-Refining Furnace Operators and Tenders</v>
          </cell>
          <cell r="D3702">
            <v>0</v>
          </cell>
          <cell r="E3702" t="str">
            <v>High school diploma or equivalent</v>
          </cell>
          <cell r="F3702" t="str">
            <v>HS and Below</v>
          </cell>
          <cell r="G3702">
            <v>0</v>
          </cell>
          <cell r="H3702">
            <v>0</v>
          </cell>
          <cell r="I3702">
            <v>0</v>
          </cell>
          <cell r="J3702">
            <v>0</v>
          </cell>
          <cell r="K3702">
            <v>0</v>
          </cell>
          <cell r="L3702">
            <v>0</v>
          </cell>
          <cell r="M3702">
            <v>0</v>
          </cell>
          <cell r="N3702">
            <v>0</v>
          </cell>
          <cell r="O3702">
            <v>1</v>
          </cell>
          <cell r="P3702" t="str">
            <v>Not Licensed</v>
          </cell>
          <cell r="Q3702">
            <v>0</v>
          </cell>
          <cell r="R3702">
            <v>0</v>
          </cell>
        </row>
        <row r="3703">
          <cell r="B3703" t="str">
            <v>514052</v>
          </cell>
          <cell r="C3703" t="str">
            <v>Pourers and Casters, Metal</v>
          </cell>
          <cell r="D3703">
            <v>0</v>
          </cell>
          <cell r="E3703" t="str">
            <v>High school diploma or equivalent</v>
          </cell>
          <cell r="F3703" t="str">
            <v>HS and Below</v>
          </cell>
          <cell r="G3703">
            <v>0</v>
          </cell>
          <cell r="H3703">
            <v>0</v>
          </cell>
          <cell r="I3703">
            <v>0</v>
          </cell>
          <cell r="J3703">
            <v>0</v>
          </cell>
          <cell r="K3703">
            <v>0</v>
          </cell>
          <cell r="L3703">
            <v>0</v>
          </cell>
          <cell r="M3703">
            <v>0</v>
          </cell>
          <cell r="N3703">
            <v>0</v>
          </cell>
          <cell r="O3703">
            <v>0</v>
          </cell>
          <cell r="P3703" t="str">
            <v>Not Licensed</v>
          </cell>
          <cell r="Q3703">
            <v>0</v>
          </cell>
          <cell r="R3703">
            <v>0</v>
          </cell>
        </row>
        <row r="3704">
          <cell r="B3704" t="str">
            <v>514061</v>
          </cell>
          <cell r="C3704" t="str">
            <v>Model Makers, Metal and Plastic</v>
          </cell>
          <cell r="D3704">
            <v>0</v>
          </cell>
          <cell r="E3704" t="str">
            <v>High school diploma or equivalent</v>
          </cell>
          <cell r="F3704" t="str">
            <v>HS and Below</v>
          </cell>
          <cell r="G3704">
            <v>0</v>
          </cell>
          <cell r="H3704">
            <v>0</v>
          </cell>
          <cell r="I3704">
            <v>0</v>
          </cell>
          <cell r="J3704">
            <v>0</v>
          </cell>
          <cell r="K3704">
            <v>0</v>
          </cell>
          <cell r="L3704">
            <v>0</v>
          </cell>
          <cell r="M3704">
            <v>0</v>
          </cell>
          <cell r="N3704">
            <v>0</v>
          </cell>
          <cell r="O3704">
            <v>0</v>
          </cell>
          <cell r="P3704" t="str">
            <v>Not Licensed</v>
          </cell>
          <cell r="Q3704">
            <v>0</v>
          </cell>
          <cell r="R3704">
            <v>0</v>
          </cell>
        </row>
        <row r="3705">
          <cell r="B3705" t="str">
            <v>514062</v>
          </cell>
          <cell r="C3705" t="str">
            <v>Patternmakers, Metal and Plastic</v>
          </cell>
          <cell r="D3705">
            <v>0</v>
          </cell>
          <cell r="E3705" t="str">
            <v>High school diploma or equivalent</v>
          </cell>
          <cell r="F3705" t="str">
            <v>HS and Below</v>
          </cell>
          <cell r="G3705">
            <v>0</v>
          </cell>
          <cell r="H3705">
            <v>0</v>
          </cell>
          <cell r="I3705">
            <v>0</v>
          </cell>
          <cell r="J3705">
            <v>0</v>
          </cell>
          <cell r="K3705">
            <v>0</v>
          </cell>
          <cell r="L3705">
            <v>0</v>
          </cell>
          <cell r="M3705">
            <v>0</v>
          </cell>
          <cell r="N3705">
            <v>0</v>
          </cell>
          <cell r="O3705">
            <v>0</v>
          </cell>
          <cell r="P3705" t="str">
            <v>Not Licensed</v>
          </cell>
          <cell r="Q3705">
            <v>0</v>
          </cell>
          <cell r="R3705">
            <v>0</v>
          </cell>
        </row>
        <row r="3706">
          <cell r="B3706" t="str">
            <v>514071</v>
          </cell>
          <cell r="C3706" t="str">
            <v>Foundry Mold and Coremakers</v>
          </cell>
          <cell r="D3706">
            <v>0</v>
          </cell>
          <cell r="E3706" t="str">
            <v>High school diploma or equivalent</v>
          </cell>
          <cell r="F3706" t="str">
            <v>HS and Below</v>
          </cell>
          <cell r="G3706">
            <v>0</v>
          </cell>
          <cell r="H3706">
            <v>0</v>
          </cell>
          <cell r="I3706">
            <v>0</v>
          </cell>
          <cell r="J3706">
            <v>0</v>
          </cell>
          <cell r="K3706">
            <v>0</v>
          </cell>
          <cell r="L3706">
            <v>0</v>
          </cell>
          <cell r="M3706">
            <v>0</v>
          </cell>
          <cell r="N3706">
            <v>0</v>
          </cell>
          <cell r="O3706">
            <v>1</v>
          </cell>
          <cell r="P3706" t="str">
            <v>Not Licensed</v>
          </cell>
          <cell r="Q3706">
            <v>0</v>
          </cell>
          <cell r="R3706">
            <v>0</v>
          </cell>
        </row>
        <row r="3707">
          <cell r="B3707" t="str">
            <v>514072</v>
          </cell>
          <cell r="C3707" t="str">
            <v>Molding, Coremaking, and Casting Machine Setters, Operators, and Tenders, Metal and Plastic</v>
          </cell>
          <cell r="D3707">
            <v>0</v>
          </cell>
          <cell r="E3707" t="str">
            <v>High school diploma or equivalent</v>
          </cell>
          <cell r="F3707" t="str">
            <v>HS and Below</v>
          </cell>
          <cell r="G3707">
            <v>0</v>
          </cell>
          <cell r="H3707">
            <v>0</v>
          </cell>
          <cell r="I3707">
            <v>177</v>
          </cell>
          <cell r="J3707">
            <v>16</v>
          </cell>
          <cell r="K3707">
            <v>19</v>
          </cell>
          <cell r="L3707">
            <v>0</v>
          </cell>
          <cell r="M3707">
            <v>18</v>
          </cell>
          <cell r="N3707">
            <v>0</v>
          </cell>
          <cell r="O3707">
            <v>9</v>
          </cell>
          <cell r="P3707" t="str">
            <v>Not Licensed</v>
          </cell>
          <cell r="Q3707">
            <v>0</v>
          </cell>
          <cell r="R3707">
            <v>0</v>
          </cell>
        </row>
        <row r="3708">
          <cell r="B3708" t="str">
            <v>514081</v>
          </cell>
          <cell r="C3708" t="str">
            <v>Multiple Machine Tool Setters, Operators, and Tenders, Metal and Plastic</v>
          </cell>
          <cell r="D3708">
            <v>0</v>
          </cell>
          <cell r="E3708" t="str">
            <v>High school diploma or equivalent</v>
          </cell>
          <cell r="F3708" t="str">
            <v>HS and Below</v>
          </cell>
          <cell r="G3708">
            <v>0</v>
          </cell>
          <cell r="H3708">
            <v>0</v>
          </cell>
          <cell r="I3708">
            <v>451</v>
          </cell>
          <cell r="J3708">
            <v>47</v>
          </cell>
          <cell r="K3708">
            <v>41</v>
          </cell>
          <cell r="L3708">
            <v>0</v>
          </cell>
          <cell r="M3708">
            <v>44</v>
          </cell>
          <cell r="N3708">
            <v>0</v>
          </cell>
          <cell r="O3708">
            <v>19</v>
          </cell>
          <cell r="P3708" t="str">
            <v>Not Licensed</v>
          </cell>
          <cell r="Q3708">
            <v>0</v>
          </cell>
          <cell r="R3708">
            <v>0</v>
          </cell>
        </row>
        <row r="3709">
          <cell r="B3709" t="str">
            <v>514111</v>
          </cell>
          <cell r="C3709" t="str">
            <v>Tool and Die Makers</v>
          </cell>
          <cell r="D3709">
            <v>0</v>
          </cell>
          <cell r="E3709" t="str">
            <v>High school diploma or equivalent</v>
          </cell>
          <cell r="F3709" t="str">
            <v>HS and Below</v>
          </cell>
          <cell r="G3709">
            <v>71306</v>
          </cell>
          <cell r="H3709">
            <v>0</v>
          </cell>
          <cell r="I3709">
            <v>0</v>
          </cell>
          <cell r="J3709">
            <v>0</v>
          </cell>
          <cell r="K3709">
            <v>0</v>
          </cell>
          <cell r="L3709">
            <v>0</v>
          </cell>
          <cell r="M3709">
            <v>0</v>
          </cell>
          <cell r="N3709">
            <v>0</v>
          </cell>
          <cell r="O3709">
            <v>2</v>
          </cell>
          <cell r="P3709" t="str">
            <v>Not Licensed</v>
          </cell>
          <cell r="Q3709">
            <v>0</v>
          </cell>
          <cell r="R3709">
            <v>0</v>
          </cell>
        </row>
        <row r="3710">
          <cell r="B3710" t="str">
            <v>514121</v>
          </cell>
          <cell r="C3710" t="str">
            <v>Welders, Cutters, Solderers, and Brazers</v>
          </cell>
          <cell r="D3710">
            <v>0</v>
          </cell>
          <cell r="E3710" t="str">
            <v>High school diploma or equivalent</v>
          </cell>
          <cell r="F3710" t="str">
            <v>HS and Below</v>
          </cell>
          <cell r="G3710">
            <v>47697</v>
          </cell>
          <cell r="H3710">
            <v>3</v>
          </cell>
          <cell r="I3710">
            <v>264</v>
          </cell>
          <cell r="J3710">
            <v>29</v>
          </cell>
          <cell r="K3710">
            <v>27</v>
          </cell>
          <cell r="L3710">
            <v>110</v>
          </cell>
          <cell r="M3710">
            <v>55</v>
          </cell>
          <cell r="N3710">
            <v>0</v>
          </cell>
          <cell r="O3710">
            <v>74</v>
          </cell>
          <cell r="P3710" t="str">
            <v>Not Licensed</v>
          </cell>
          <cell r="Q3710">
            <v>0</v>
          </cell>
          <cell r="R3710">
            <v>0</v>
          </cell>
        </row>
        <row r="3711">
          <cell r="B3711" t="str">
            <v>514122</v>
          </cell>
          <cell r="C3711" t="str">
            <v>Welding, Soldering, and Brazing Machine Setters, Operators, and Tenders</v>
          </cell>
          <cell r="D3711">
            <v>0</v>
          </cell>
          <cell r="E3711" t="str">
            <v>High school diploma or equivalent</v>
          </cell>
          <cell r="F3711" t="str">
            <v>HS and Below</v>
          </cell>
          <cell r="G3711">
            <v>0</v>
          </cell>
          <cell r="H3711">
            <v>0</v>
          </cell>
          <cell r="I3711">
            <v>177</v>
          </cell>
          <cell r="J3711">
            <v>16</v>
          </cell>
          <cell r="K3711">
            <v>18</v>
          </cell>
          <cell r="L3711">
            <v>0</v>
          </cell>
          <cell r="M3711">
            <v>17</v>
          </cell>
          <cell r="N3711">
            <v>0</v>
          </cell>
          <cell r="O3711">
            <v>10</v>
          </cell>
          <cell r="P3711" t="str">
            <v>Not Licensed</v>
          </cell>
          <cell r="Q3711">
            <v>0</v>
          </cell>
          <cell r="R3711">
            <v>0</v>
          </cell>
        </row>
        <row r="3712">
          <cell r="B3712" t="str">
            <v>514191</v>
          </cell>
          <cell r="C3712" t="str">
            <v>Heat Treating Equipment Setters, Operators, and Tenders, Metal and Plastic</v>
          </cell>
          <cell r="D3712">
            <v>0</v>
          </cell>
          <cell r="E3712" t="str">
            <v>High school diploma or equivalent</v>
          </cell>
          <cell r="F3712" t="str">
            <v>HS and Below</v>
          </cell>
          <cell r="G3712">
            <v>38111</v>
          </cell>
          <cell r="H3712">
            <v>0</v>
          </cell>
          <cell r="I3712">
            <v>0</v>
          </cell>
          <cell r="J3712">
            <v>0</v>
          </cell>
          <cell r="K3712">
            <v>0</v>
          </cell>
          <cell r="L3712">
            <v>0</v>
          </cell>
          <cell r="M3712">
            <v>0</v>
          </cell>
          <cell r="N3712">
            <v>0</v>
          </cell>
          <cell r="O3712">
            <v>0</v>
          </cell>
          <cell r="P3712" t="str">
            <v>Not Licensed</v>
          </cell>
          <cell r="Q3712">
            <v>0</v>
          </cell>
          <cell r="R3712">
            <v>0</v>
          </cell>
        </row>
        <row r="3713">
          <cell r="B3713" t="str">
            <v>514192</v>
          </cell>
          <cell r="C3713" t="str">
            <v>Layout Workers, Metal and Plastic</v>
          </cell>
          <cell r="D3713">
            <v>0</v>
          </cell>
          <cell r="E3713" t="str">
            <v>High school diploma or equivalent</v>
          </cell>
          <cell r="F3713" t="str">
            <v>HS and Below</v>
          </cell>
          <cell r="G3713">
            <v>0</v>
          </cell>
          <cell r="H3713">
            <v>0</v>
          </cell>
          <cell r="I3713">
            <v>0</v>
          </cell>
          <cell r="J3713">
            <v>0</v>
          </cell>
          <cell r="K3713">
            <v>0</v>
          </cell>
          <cell r="L3713">
            <v>0</v>
          </cell>
          <cell r="M3713">
            <v>0</v>
          </cell>
          <cell r="N3713">
            <v>0</v>
          </cell>
          <cell r="O3713">
            <v>0</v>
          </cell>
          <cell r="P3713" t="str">
            <v>Not Licensed</v>
          </cell>
          <cell r="Q3713">
            <v>0</v>
          </cell>
          <cell r="R3713">
            <v>0</v>
          </cell>
        </row>
        <row r="3714">
          <cell r="B3714" t="str">
            <v>514193</v>
          </cell>
          <cell r="C3714" t="str">
            <v>Plating and Coating Machine Setters, Operators, and Tenders, Metal and Plastic</v>
          </cell>
          <cell r="D3714">
            <v>0</v>
          </cell>
          <cell r="E3714" t="str">
            <v>High school diploma or equivalent</v>
          </cell>
          <cell r="F3714" t="str">
            <v>HS and Below</v>
          </cell>
          <cell r="G3714">
            <v>0</v>
          </cell>
          <cell r="H3714">
            <v>0</v>
          </cell>
          <cell r="I3714">
            <v>276</v>
          </cell>
          <cell r="J3714">
            <v>25</v>
          </cell>
          <cell r="K3714">
            <v>27</v>
          </cell>
          <cell r="L3714">
            <v>0</v>
          </cell>
          <cell r="M3714">
            <v>26</v>
          </cell>
          <cell r="N3714">
            <v>0</v>
          </cell>
          <cell r="O3714">
            <v>5</v>
          </cell>
          <cell r="P3714" t="str">
            <v>Not Licensed</v>
          </cell>
          <cell r="Q3714">
            <v>0</v>
          </cell>
          <cell r="R3714">
            <v>0</v>
          </cell>
        </row>
        <row r="3715">
          <cell r="B3715" t="str">
            <v>514194</v>
          </cell>
          <cell r="C3715" t="str">
            <v>Tool Grinders, Filers, and Sharpeners</v>
          </cell>
          <cell r="D3715">
            <v>0</v>
          </cell>
          <cell r="E3715" t="str">
            <v>High school diploma or equivalent</v>
          </cell>
          <cell r="F3715" t="str">
            <v>HS and Below</v>
          </cell>
          <cell r="G3715">
            <v>0</v>
          </cell>
          <cell r="H3715">
            <v>0</v>
          </cell>
          <cell r="I3715">
            <v>0</v>
          </cell>
          <cell r="J3715">
            <v>0</v>
          </cell>
          <cell r="K3715">
            <v>0</v>
          </cell>
          <cell r="L3715">
            <v>0</v>
          </cell>
          <cell r="M3715">
            <v>0</v>
          </cell>
          <cell r="N3715">
            <v>0</v>
          </cell>
          <cell r="O3715">
            <v>0</v>
          </cell>
          <cell r="P3715" t="str">
            <v>Not Licensed</v>
          </cell>
          <cell r="Q3715">
            <v>0</v>
          </cell>
          <cell r="R3715">
            <v>0</v>
          </cell>
        </row>
        <row r="3716">
          <cell r="B3716" t="str">
            <v>515111</v>
          </cell>
          <cell r="C3716" t="str">
            <v>Prepress Technicians and Workers</v>
          </cell>
          <cell r="D3716">
            <v>0</v>
          </cell>
          <cell r="E3716" t="str">
            <v>Postsecondary non-degree award</v>
          </cell>
          <cell r="F3716" t="str">
            <v>Sub-BA</v>
          </cell>
          <cell r="G3716">
            <v>0</v>
          </cell>
          <cell r="H3716">
            <v>0</v>
          </cell>
          <cell r="I3716">
            <v>0</v>
          </cell>
          <cell r="J3716">
            <v>0</v>
          </cell>
          <cell r="K3716">
            <v>0</v>
          </cell>
          <cell r="L3716">
            <v>36</v>
          </cell>
          <cell r="M3716">
            <v>36</v>
          </cell>
          <cell r="N3716" t="str">
            <v>1,752</v>
          </cell>
          <cell r="O3716">
            <v>10</v>
          </cell>
          <cell r="P3716" t="str">
            <v>Not Licensed</v>
          </cell>
          <cell r="Q3716">
            <v>0</v>
          </cell>
          <cell r="R3716">
            <v>0</v>
          </cell>
        </row>
        <row r="3717">
          <cell r="B3717" t="str">
            <v>515112</v>
          </cell>
          <cell r="C3717" t="str">
            <v>Printing Press Operators</v>
          </cell>
          <cell r="D3717">
            <v>0</v>
          </cell>
          <cell r="E3717" t="str">
            <v>High school diploma or equivalent</v>
          </cell>
          <cell r="F3717" t="str">
            <v>HS and Below</v>
          </cell>
          <cell r="G3717">
            <v>43129</v>
          </cell>
          <cell r="H3717">
            <v>2</v>
          </cell>
          <cell r="I3717">
            <v>448</v>
          </cell>
          <cell r="J3717">
            <v>34</v>
          </cell>
          <cell r="K3717">
            <v>28</v>
          </cell>
          <cell r="L3717">
            <v>141</v>
          </cell>
          <cell r="M3717">
            <v>68</v>
          </cell>
          <cell r="N3717">
            <v>0</v>
          </cell>
          <cell r="O3717">
            <v>48</v>
          </cell>
          <cell r="P3717" t="str">
            <v>Not Licensed</v>
          </cell>
          <cell r="Q3717">
            <v>0</v>
          </cell>
          <cell r="R3717">
            <v>0</v>
          </cell>
        </row>
        <row r="3718">
          <cell r="B3718" t="str">
            <v>515113</v>
          </cell>
          <cell r="C3718" t="str">
            <v>Print Binding and Finishing Workers</v>
          </cell>
          <cell r="D3718">
            <v>0</v>
          </cell>
          <cell r="E3718" t="str">
            <v>High school diploma or equivalent</v>
          </cell>
          <cell r="F3718" t="str">
            <v>HS and Below</v>
          </cell>
          <cell r="G3718">
            <v>36310</v>
          </cell>
          <cell r="H3718">
            <v>0</v>
          </cell>
          <cell r="I3718">
            <v>0</v>
          </cell>
          <cell r="J3718">
            <v>0</v>
          </cell>
          <cell r="K3718">
            <v>0</v>
          </cell>
          <cell r="L3718">
            <v>44</v>
          </cell>
          <cell r="M3718">
            <v>44</v>
          </cell>
          <cell r="N3718">
            <v>0</v>
          </cell>
          <cell r="O3718">
            <v>9</v>
          </cell>
          <cell r="P3718" t="str">
            <v>Not Licensed</v>
          </cell>
          <cell r="Q3718">
            <v>0</v>
          </cell>
          <cell r="R3718">
            <v>0</v>
          </cell>
        </row>
        <row r="3719">
          <cell r="B3719" t="str">
            <v>516011</v>
          </cell>
          <cell r="C3719" t="str">
            <v>Laundry and Dry-Cleaning Workers</v>
          </cell>
          <cell r="D3719">
            <v>0</v>
          </cell>
          <cell r="E3719" t="str">
            <v>No formal educational credential</v>
          </cell>
          <cell r="F3719" t="str">
            <v>HS and Below</v>
          </cell>
          <cell r="G3719">
            <v>25886</v>
          </cell>
          <cell r="H3719">
            <v>1</v>
          </cell>
          <cell r="I3719">
            <v>1083</v>
          </cell>
          <cell r="J3719">
            <v>135</v>
          </cell>
          <cell r="K3719">
            <v>153</v>
          </cell>
          <cell r="L3719">
            <v>154</v>
          </cell>
          <cell r="M3719">
            <v>147</v>
          </cell>
          <cell r="N3719">
            <v>0</v>
          </cell>
          <cell r="O3719">
            <v>30</v>
          </cell>
          <cell r="P3719" t="str">
            <v>Not Licensed</v>
          </cell>
          <cell r="Q3719">
            <v>0</v>
          </cell>
          <cell r="R3719">
            <v>0</v>
          </cell>
        </row>
        <row r="3720">
          <cell r="B3720" t="str">
            <v>516021</v>
          </cell>
          <cell r="C3720" t="str">
            <v>Pressers, Textile, Garment, and Related Materials</v>
          </cell>
          <cell r="D3720">
            <v>0</v>
          </cell>
          <cell r="E3720" t="str">
            <v>No formal educational credential</v>
          </cell>
          <cell r="F3720" t="str">
            <v>HS and Below</v>
          </cell>
          <cell r="G3720">
            <v>30755</v>
          </cell>
          <cell r="H3720">
            <v>2</v>
          </cell>
          <cell r="I3720">
            <v>268</v>
          </cell>
          <cell r="J3720">
            <v>31</v>
          </cell>
          <cell r="K3720">
            <v>38</v>
          </cell>
          <cell r="L3720">
            <v>0</v>
          </cell>
          <cell r="M3720">
            <v>35</v>
          </cell>
          <cell r="N3720">
            <v>0</v>
          </cell>
          <cell r="O3720">
            <v>6</v>
          </cell>
          <cell r="P3720" t="str">
            <v>Not Licensed</v>
          </cell>
          <cell r="Q3720">
            <v>0</v>
          </cell>
          <cell r="R3720">
            <v>0</v>
          </cell>
        </row>
        <row r="3721">
          <cell r="B3721" t="str">
            <v>516031</v>
          </cell>
          <cell r="C3721" t="str">
            <v>Sewing Machine Operators</v>
          </cell>
          <cell r="D3721">
            <v>0</v>
          </cell>
          <cell r="E3721" t="str">
            <v>No formal educational credential</v>
          </cell>
          <cell r="F3721" t="str">
            <v>HS and Below</v>
          </cell>
          <cell r="G3721">
            <v>26014</v>
          </cell>
          <cell r="H3721">
            <v>1</v>
          </cell>
          <cell r="I3721">
            <v>190</v>
          </cell>
          <cell r="J3721">
            <v>13</v>
          </cell>
          <cell r="K3721">
            <v>21</v>
          </cell>
          <cell r="L3721">
            <v>24</v>
          </cell>
          <cell r="M3721">
            <v>19</v>
          </cell>
          <cell r="N3721">
            <v>0</v>
          </cell>
          <cell r="O3721">
            <v>32</v>
          </cell>
          <cell r="P3721" t="str">
            <v>Not Licensed</v>
          </cell>
          <cell r="Q3721">
            <v>0</v>
          </cell>
          <cell r="R3721">
            <v>0</v>
          </cell>
        </row>
        <row r="3722">
          <cell r="B3722" t="str">
            <v>516041</v>
          </cell>
          <cell r="C3722" t="str">
            <v>Shoe and Leather Workers and Repairers</v>
          </cell>
          <cell r="D3722">
            <v>0</v>
          </cell>
          <cell r="E3722" t="str">
            <v>High school diploma or equivalent</v>
          </cell>
          <cell r="F3722" t="str">
            <v>HS and Below</v>
          </cell>
          <cell r="G3722">
            <v>0</v>
          </cell>
          <cell r="H3722">
            <v>0</v>
          </cell>
          <cell r="I3722">
            <v>0</v>
          </cell>
          <cell r="J3722">
            <v>0</v>
          </cell>
          <cell r="K3722">
            <v>0</v>
          </cell>
          <cell r="L3722">
            <v>0</v>
          </cell>
          <cell r="M3722">
            <v>0</v>
          </cell>
          <cell r="N3722">
            <v>0</v>
          </cell>
          <cell r="O3722">
            <v>3</v>
          </cell>
          <cell r="P3722" t="str">
            <v>Not Licensed</v>
          </cell>
          <cell r="Q3722">
            <v>0</v>
          </cell>
          <cell r="R3722">
            <v>0</v>
          </cell>
        </row>
        <row r="3723">
          <cell r="B3723" t="str">
            <v>516042</v>
          </cell>
          <cell r="C3723" t="str">
            <v>Shoe Machine Operators and Tenders</v>
          </cell>
          <cell r="D3723">
            <v>0</v>
          </cell>
          <cell r="E3723" t="str">
            <v>High school diploma or equivalent</v>
          </cell>
          <cell r="F3723" t="str">
            <v>HS and Below</v>
          </cell>
          <cell r="G3723">
            <v>0</v>
          </cell>
          <cell r="H3723">
            <v>0</v>
          </cell>
          <cell r="I3723">
            <v>0</v>
          </cell>
          <cell r="J3723">
            <v>0</v>
          </cell>
          <cell r="K3723">
            <v>0</v>
          </cell>
          <cell r="L3723">
            <v>0</v>
          </cell>
          <cell r="M3723">
            <v>0</v>
          </cell>
          <cell r="N3723">
            <v>0</v>
          </cell>
          <cell r="O3723">
            <v>2</v>
          </cell>
          <cell r="P3723" t="str">
            <v>Not Licensed</v>
          </cell>
          <cell r="Q3723">
            <v>0</v>
          </cell>
          <cell r="R3723">
            <v>0</v>
          </cell>
        </row>
        <row r="3724">
          <cell r="B3724" t="str">
            <v>516051</v>
          </cell>
          <cell r="C3724" t="str">
            <v>Sewers, Hand</v>
          </cell>
          <cell r="D3724">
            <v>0</v>
          </cell>
          <cell r="E3724" t="str">
            <v>No formal educational credential</v>
          </cell>
          <cell r="F3724" t="str">
            <v>HS and Below</v>
          </cell>
          <cell r="G3724">
            <v>0</v>
          </cell>
          <cell r="H3724">
            <v>0</v>
          </cell>
          <cell r="I3724">
            <v>0</v>
          </cell>
          <cell r="J3724">
            <v>0</v>
          </cell>
          <cell r="K3724">
            <v>0</v>
          </cell>
          <cell r="L3724">
            <v>0</v>
          </cell>
          <cell r="M3724">
            <v>0</v>
          </cell>
          <cell r="N3724">
            <v>0</v>
          </cell>
          <cell r="O3724">
            <v>8</v>
          </cell>
          <cell r="P3724" t="str">
            <v>Not Licensed</v>
          </cell>
          <cell r="Q3724">
            <v>0</v>
          </cell>
          <cell r="R3724">
            <v>0</v>
          </cell>
        </row>
        <row r="3725">
          <cell r="B3725" t="str">
            <v>516052</v>
          </cell>
          <cell r="C3725" t="str">
            <v>Tailors, Dressmakers, and Custom Sewers</v>
          </cell>
          <cell r="D3725">
            <v>0</v>
          </cell>
          <cell r="E3725" t="str">
            <v>No formal educational credential</v>
          </cell>
          <cell r="F3725" t="str">
            <v>HS and Below</v>
          </cell>
          <cell r="G3725">
            <v>35563</v>
          </cell>
          <cell r="H3725">
            <v>2</v>
          </cell>
          <cell r="I3725">
            <v>105</v>
          </cell>
          <cell r="J3725">
            <v>14</v>
          </cell>
          <cell r="K3725">
            <v>12</v>
          </cell>
          <cell r="L3725">
            <v>57</v>
          </cell>
          <cell r="M3725">
            <v>28</v>
          </cell>
          <cell r="N3725">
            <v>0</v>
          </cell>
          <cell r="O3725">
            <v>11</v>
          </cell>
          <cell r="P3725" t="str">
            <v>Not Licensed</v>
          </cell>
          <cell r="Q3725">
            <v>0</v>
          </cell>
          <cell r="R3725">
            <v>0</v>
          </cell>
        </row>
        <row r="3726">
          <cell r="B3726" t="str">
            <v>516061</v>
          </cell>
          <cell r="C3726" t="str">
            <v>Textile Bleaching and Dyeing Machine Operators and Tenders</v>
          </cell>
          <cell r="D3726">
            <v>0</v>
          </cell>
          <cell r="E3726" t="str">
            <v>High school diploma or equivalent</v>
          </cell>
          <cell r="F3726" t="str">
            <v>HS and Below</v>
          </cell>
          <cell r="G3726">
            <v>0</v>
          </cell>
          <cell r="H3726">
            <v>0</v>
          </cell>
          <cell r="I3726">
            <v>0</v>
          </cell>
          <cell r="J3726">
            <v>0</v>
          </cell>
          <cell r="K3726">
            <v>0</v>
          </cell>
          <cell r="L3726">
            <v>0</v>
          </cell>
          <cell r="M3726">
            <v>0</v>
          </cell>
          <cell r="N3726">
            <v>0</v>
          </cell>
          <cell r="O3726">
            <v>1</v>
          </cell>
          <cell r="P3726" t="str">
            <v>Not Licensed</v>
          </cell>
          <cell r="Q3726">
            <v>0</v>
          </cell>
          <cell r="R3726">
            <v>0</v>
          </cell>
        </row>
        <row r="3727">
          <cell r="B3727" t="str">
            <v>516062</v>
          </cell>
          <cell r="C3727" t="str">
            <v>Textile Cutting Machine Setters, Operators, and Tenders</v>
          </cell>
          <cell r="D3727">
            <v>0</v>
          </cell>
          <cell r="E3727" t="str">
            <v>High school diploma or equivalent</v>
          </cell>
          <cell r="F3727" t="str">
            <v>HS and Below</v>
          </cell>
          <cell r="G3727">
            <v>0</v>
          </cell>
          <cell r="H3727">
            <v>0</v>
          </cell>
          <cell r="I3727">
            <v>0</v>
          </cell>
          <cell r="J3727">
            <v>0</v>
          </cell>
          <cell r="K3727">
            <v>0</v>
          </cell>
          <cell r="L3727">
            <v>0</v>
          </cell>
          <cell r="M3727">
            <v>0</v>
          </cell>
          <cell r="N3727">
            <v>0</v>
          </cell>
          <cell r="O3727">
            <v>11</v>
          </cell>
          <cell r="P3727" t="str">
            <v>Not Licensed</v>
          </cell>
          <cell r="Q3727">
            <v>0</v>
          </cell>
          <cell r="R3727">
            <v>0</v>
          </cell>
        </row>
        <row r="3728">
          <cell r="B3728" t="str">
            <v>516063</v>
          </cell>
          <cell r="C3728" t="str">
            <v>Textile Knitting and Weaving Machine Setters, Operators, and Tenders</v>
          </cell>
          <cell r="D3728">
            <v>0</v>
          </cell>
          <cell r="E3728" t="str">
            <v>High school diploma or equivalent</v>
          </cell>
          <cell r="F3728" t="str">
            <v>HS and Below</v>
          </cell>
          <cell r="G3728">
            <v>32021</v>
          </cell>
          <cell r="H3728">
            <v>0</v>
          </cell>
          <cell r="I3728">
            <v>0</v>
          </cell>
          <cell r="J3728">
            <v>0</v>
          </cell>
          <cell r="K3728">
            <v>0</v>
          </cell>
          <cell r="L3728">
            <v>0</v>
          </cell>
          <cell r="M3728">
            <v>0</v>
          </cell>
          <cell r="N3728">
            <v>0</v>
          </cell>
          <cell r="O3728">
            <v>9</v>
          </cell>
          <cell r="P3728" t="str">
            <v>Not Licensed</v>
          </cell>
          <cell r="Q3728">
            <v>0</v>
          </cell>
          <cell r="R3728">
            <v>0</v>
          </cell>
        </row>
        <row r="3729">
          <cell r="B3729" t="str">
            <v>516064</v>
          </cell>
          <cell r="C3729" t="str">
            <v>Textile Winding, Twisting, and Drawing Out Machine Setters, Operators, and Tenders</v>
          </cell>
          <cell r="D3729">
            <v>0</v>
          </cell>
          <cell r="E3729" t="str">
            <v>High school diploma or equivalent</v>
          </cell>
          <cell r="F3729" t="str">
            <v>HS and Below</v>
          </cell>
          <cell r="G3729">
            <v>0</v>
          </cell>
          <cell r="H3729">
            <v>0</v>
          </cell>
          <cell r="I3729">
            <v>0</v>
          </cell>
          <cell r="J3729">
            <v>0</v>
          </cell>
          <cell r="K3729">
            <v>0</v>
          </cell>
          <cell r="L3729">
            <v>0</v>
          </cell>
          <cell r="M3729">
            <v>0</v>
          </cell>
          <cell r="N3729">
            <v>0</v>
          </cell>
          <cell r="O3729">
            <v>9</v>
          </cell>
          <cell r="P3729" t="str">
            <v>Not Licensed</v>
          </cell>
          <cell r="Q3729">
            <v>0</v>
          </cell>
          <cell r="R3729">
            <v>0</v>
          </cell>
        </row>
        <row r="3730">
          <cell r="B3730" t="str">
            <v>516091</v>
          </cell>
          <cell r="C3730" t="str">
            <v>Extruding and Forming Machine Setters, Operators, and Tenders, Synthetic and Glass Fibers</v>
          </cell>
          <cell r="D3730">
            <v>0</v>
          </cell>
          <cell r="E3730" t="str">
            <v>High school diploma or equivalent</v>
          </cell>
          <cell r="F3730" t="str">
            <v>HS and Below</v>
          </cell>
          <cell r="G3730">
            <v>0</v>
          </cell>
          <cell r="H3730">
            <v>0</v>
          </cell>
          <cell r="I3730">
            <v>0</v>
          </cell>
          <cell r="J3730">
            <v>0</v>
          </cell>
          <cell r="K3730">
            <v>0</v>
          </cell>
          <cell r="L3730">
            <v>32</v>
          </cell>
          <cell r="M3730">
            <v>32</v>
          </cell>
          <cell r="N3730">
            <v>0</v>
          </cell>
          <cell r="O3730">
            <v>1</v>
          </cell>
          <cell r="P3730" t="str">
            <v>Not Licensed</v>
          </cell>
          <cell r="Q3730">
            <v>0</v>
          </cell>
          <cell r="R3730">
            <v>0</v>
          </cell>
        </row>
        <row r="3731">
          <cell r="B3731" t="str">
            <v>516092</v>
          </cell>
          <cell r="C3731" t="str">
            <v>Fabric and Apparel Patternmakers</v>
          </cell>
          <cell r="D3731">
            <v>0</v>
          </cell>
          <cell r="E3731" t="str">
            <v>High school diploma or equivalent</v>
          </cell>
          <cell r="F3731" t="str">
            <v>HS and Below</v>
          </cell>
          <cell r="G3731">
            <v>0</v>
          </cell>
          <cell r="H3731">
            <v>0</v>
          </cell>
          <cell r="I3731">
            <v>0</v>
          </cell>
          <cell r="J3731">
            <v>0</v>
          </cell>
          <cell r="K3731">
            <v>0</v>
          </cell>
          <cell r="L3731">
            <v>0</v>
          </cell>
          <cell r="M3731">
            <v>0</v>
          </cell>
          <cell r="N3731">
            <v>0</v>
          </cell>
          <cell r="O3731">
            <v>1</v>
          </cell>
          <cell r="P3731" t="str">
            <v>Not Licensed</v>
          </cell>
          <cell r="Q3731">
            <v>0</v>
          </cell>
          <cell r="R3731">
            <v>0</v>
          </cell>
        </row>
        <row r="3732">
          <cell r="B3732" t="str">
            <v>516093</v>
          </cell>
          <cell r="C3732" t="str">
            <v>Upholsterers</v>
          </cell>
          <cell r="D3732">
            <v>0</v>
          </cell>
          <cell r="E3732" t="str">
            <v>High school diploma or equivalent</v>
          </cell>
          <cell r="F3732" t="str">
            <v>HS and Below</v>
          </cell>
          <cell r="G3732">
            <v>41570</v>
          </cell>
          <cell r="H3732">
            <v>0</v>
          </cell>
          <cell r="I3732">
            <v>0</v>
          </cell>
          <cell r="J3732">
            <v>0</v>
          </cell>
          <cell r="K3732">
            <v>0</v>
          </cell>
          <cell r="L3732">
            <v>0</v>
          </cell>
          <cell r="M3732">
            <v>0</v>
          </cell>
          <cell r="N3732">
            <v>0</v>
          </cell>
          <cell r="O3732">
            <v>1</v>
          </cell>
          <cell r="P3732" t="str">
            <v>Not Licensed</v>
          </cell>
          <cell r="Q3732">
            <v>0</v>
          </cell>
          <cell r="R3732">
            <v>0</v>
          </cell>
        </row>
        <row r="3733">
          <cell r="B3733" t="str">
            <v>517011</v>
          </cell>
          <cell r="C3733" t="str">
            <v>Cabinetmakers and Bench Carpenters</v>
          </cell>
          <cell r="D3733">
            <v>0</v>
          </cell>
          <cell r="E3733" t="str">
            <v>High school diploma or equivalent</v>
          </cell>
          <cell r="F3733" t="str">
            <v>HS and Below</v>
          </cell>
          <cell r="G3733">
            <v>0</v>
          </cell>
          <cell r="H3733">
            <v>0</v>
          </cell>
          <cell r="I3733">
            <v>0</v>
          </cell>
          <cell r="J3733">
            <v>0</v>
          </cell>
          <cell r="K3733">
            <v>0</v>
          </cell>
          <cell r="L3733">
            <v>27</v>
          </cell>
          <cell r="M3733">
            <v>27</v>
          </cell>
          <cell r="N3733">
            <v>46</v>
          </cell>
          <cell r="O3733">
            <v>11</v>
          </cell>
          <cell r="P3733" t="str">
            <v>Not Licensed</v>
          </cell>
          <cell r="Q3733">
            <v>0</v>
          </cell>
          <cell r="R3733">
            <v>0</v>
          </cell>
        </row>
        <row r="3734">
          <cell r="B3734" t="str">
            <v>517021</v>
          </cell>
          <cell r="C3734" t="str">
            <v>Furniture Finishers</v>
          </cell>
          <cell r="D3734">
            <v>0</v>
          </cell>
          <cell r="E3734" t="str">
            <v>High school diploma or equivalent</v>
          </cell>
          <cell r="F3734" t="str">
            <v>HS and Below</v>
          </cell>
          <cell r="G3734">
            <v>41063</v>
          </cell>
          <cell r="H3734">
            <v>0</v>
          </cell>
          <cell r="I3734">
            <v>0</v>
          </cell>
          <cell r="J3734">
            <v>0</v>
          </cell>
          <cell r="K3734">
            <v>0</v>
          </cell>
          <cell r="L3734">
            <v>0</v>
          </cell>
          <cell r="M3734">
            <v>0</v>
          </cell>
          <cell r="N3734">
            <v>0</v>
          </cell>
          <cell r="O3734">
            <v>2</v>
          </cell>
          <cell r="P3734" t="str">
            <v>Not Licensed</v>
          </cell>
          <cell r="Q3734">
            <v>0</v>
          </cell>
          <cell r="R3734">
            <v>0</v>
          </cell>
        </row>
        <row r="3735">
          <cell r="B3735" t="str">
            <v>517031</v>
          </cell>
          <cell r="C3735" t="str">
            <v>Model Makers, Wood</v>
          </cell>
          <cell r="D3735">
            <v>0</v>
          </cell>
          <cell r="E3735">
            <v>0</v>
          </cell>
          <cell r="F3735">
            <v>0</v>
          </cell>
          <cell r="G3735">
            <v>0</v>
          </cell>
          <cell r="H3735">
            <v>0</v>
          </cell>
          <cell r="I3735">
            <v>0</v>
          </cell>
          <cell r="J3735">
            <v>0</v>
          </cell>
          <cell r="K3735">
            <v>0</v>
          </cell>
          <cell r="L3735">
            <v>0</v>
          </cell>
          <cell r="M3735">
            <v>0</v>
          </cell>
          <cell r="N3735">
            <v>0</v>
          </cell>
          <cell r="O3735">
            <v>1</v>
          </cell>
          <cell r="P3735" t="str">
            <v>Not Licensed</v>
          </cell>
          <cell r="Q3735">
            <v>0</v>
          </cell>
          <cell r="R3735">
            <v>0</v>
          </cell>
        </row>
        <row r="3736">
          <cell r="B3736" t="str">
            <v>517032</v>
          </cell>
          <cell r="C3736" t="str">
            <v>Patternmakers, Wood</v>
          </cell>
          <cell r="D3736">
            <v>0</v>
          </cell>
          <cell r="E3736">
            <v>0</v>
          </cell>
          <cell r="F3736">
            <v>0</v>
          </cell>
          <cell r="G3736">
            <v>0</v>
          </cell>
          <cell r="H3736">
            <v>0</v>
          </cell>
          <cell r="I3736">
            <v>0</v>
          </cell>
          <cell r="J3736">
            <v>0</v>
          </cell>
          <cell r="K3736">
            <v>0</v>
          </cell>
          <cell r="L3736">
            <v>0</v>
          </cell>
          <cell r="M3736">
            <v>0</v>
          </cell>
          <cell r="N3736">
            <v>0</v>
          </cell>
          <cell r="O3736">
            <v>0</v>
          </cell>
          <cell r="P3736" t="str">
            <v>Not Licensed</v>
          </cell>
          <cell r="Q3736">
            <v>0</v>
          </cell>
          <cell r="R3736">
            <v>0</v>
          </cell>
        </row>
        <row r="3737">
          <cell r="B3737" t="str">
            <v>517041</v>
          </cell>
          <cell r="C3737" t="str">
            <v>Sawing Machine Setters, Operators, and Tenders, Wood</v>
          </cell>
          <cell r="D3737">
            <v>0</v>
          </cell>
          <cell r="E3737" t="str">
            <v>High school diploma or equivalent</v>
          </cell>
          <cell r="F3737" t="str">
            <v>HS and Below</v>
          </cell>
          <cell r="G3737">
            <v>45764</v>
          </cell>
          <cell r="H3737">
            <v>0</v>
          </cell>
          <cell r="I3737">
            <v>0</v>
          </cell>
          <cell r="J3737">
            <v>0</v>
          </cell>
          <cell r="K3737">
            <v>0</v>
          </cell>
          <cell r="L3737">
            <v>0</v>
          </cell>
          <cell r="M3737">
            <v>0</v>
          </cell>
          <cell r="N3737">
            <v>0</v>
          </cell>
          <cell r="O3737">
            <v>2</v>
          </cell>
          <cell r="P3737" t="str">
            <v>Not Licensed</v>
          </cell>
          <cell r="Q3737">
            <v>0</v>
          </cell>
          <cell r="R3737">
            <v>0</v>
          </cell>
        </row>
        <row r="3738">
          <cell r="B3738" t="str">
            <v>517042</v>
          </cell>
          <cell r="C3738" t="str">
            <v>Woodworking Machine Setters, Operators, and Tenders, Except Sawing</v>
          </cell>
          <cell r="D3738">
            <v>0</v>
          </cell>
          <cell r="E3738" t="str">
            <v>High school diploma or equivalent</v>
          </cell>
          <cell r="F3738" t="str">
            <v>HS and Below</v>
          </cell>
          <cell r="G3738">
            <v>39227</v>
          </cell>
          <cell r="H3738">
            <v>0</v>
          </cell>
          <cell r="I3738">
            <v>0</v>
          </cell>
          <cell r="J3738">
            <v>0</v>
          </cell>
          <cell r="K3738">
            <v>0</v>
          </cell>
          <cell r="L3738">
            <v>0</v>
          </cell>
          <cell r="M3738">
            <v>0</v>
          </cell>
          <cell r="N3738">
            <v>0</v>
          </cell>
          <cell r="O3738">
            <v>1</v>
          </cell>
          <cell r="P3738" t="str">
            <v>Not Licensed</v>
          </cell>
          <cell r="Q3738">
            <v>0</v>
          </cell>
          <cell r="R3738">
            <v>0</v>
          </cell>
        </row>
        <row r="3739">
          <cell r="B3739" t="str">
            <v>518011</v>
          </cell>
          <cell r="C3739" t="str">
            <v>Nuclear Power Reactor Operators</v>
          </cell>
          <cell r="D3739">
            <v>0</v>
          </cell>
          <cell r="E3739">
            <v>0</v>
          </cell>
          <cell r="F3739">
            <v>0</v>
          </cell>
          <cell r="G3739">
            <v>0</v>
          </cell>
          <cell r="H3739">
            <v>0</v>
          </cell>
          <cell r="I3739">
            <v>0</v>
          </cell>
          <cell r="J3739">
            <v>0</v>
          </cell>
          <cell r="K3739">
            <v>0</v>
          </cell>
          <cell r="L3739">
            <v>0</v>
          </cell>
          <cell r="M3739">
            <v>0</v>
          </cell>
          <cell r="N3739">
            <v>0</v>
          </cell>
          <cell r="O3739">
            <v>0</v>
          </cell>
          <cell r="P3739" t="str">
            <v>Not Licensed</v>
          </cell>
          <cell r="Q3739">
            <v>0</v>
          </cell>
          <cell r="R3739">
            <v>0</v>
          </cell>
        </row>
        <row r="3740">
          <cell r="B3740" t="str">
            <v>518012</v>
          </cell>
          <cell r="C3740" t="str">
            <v>Power Distributors and Dispatchers</v>
          </cell>
          <cell r="D3740">
            <v>0</v>
          </cell>
          <cell r="E3740" t="str">
            <v>High school diploma or equivalent</v>
          </cell>
          <cell r="F3740" t="str">
            <v>HS and Below</v>
          </cell>
          <cell r="G3740">
            <v>0</v>
          </cell>
          <cell r="H3740">
            <v>0</v>
          </cell>
          <cell r="I3740">
            <v>0</v>
          </cell>
          <cell r="J3740">
            <v>0</v>
          </cell>
          <cell r="K3740">
            <v>0</v>
          </cell>
          <cell r="L3740">
            <v>0</v>
          </cell>
          <cell r="M3740">
            <v>0</v>
          </cell>
          <cell r="N3740">
            <v>0</v>
          </cell>
          <cell r="O3740">
            <v>1</v>
          </cell>
          <cell r="P3740" t="str">
            <v>Not Licensed</v>
          </cell>
          <cell r="Q3740">
            <v>0</v>
          </cell>
          <cell r="R3740">
            <v>0</v>
          </cell>
        </row>
        <row r="3741">
          <cell r="B3741" t="str">
            <v>518013</v>
          </cell>
          <cell r="C3741" t="str">
            <v>Power Plant Operators</v>
          </cell>
          <cell r="D3741">
            <v>0</v>
          </cell>
          <cell r="E3741" t="str">
            <v>High school diploma or equivalent</v>
          </cell>
          <cell r="F3741" t="str">
            <v>HS and Below</v>
          </cell>
          <cell r="G3741">
            <v>62475</v>
          </cell>
          <cell r="H3741">
            <v>0</v>
          </cell>
          <cell r="I3741">
            <v>0</v>
          </cell>
          <cell r="J3741">
            <v>0</v>
          </cell>
          <cell r="K3741">
            <v>0</v>
          </cell>
          <cell r="L3741">
            <v>30</v>
          </cell>
          <cell r="M3741">
            <v>30</v>
          </cell>
          <cell r="N3741">
            <v>0</v>
          </cell>
          <cell r="O3741">
            <v>3</v>
          </cell>
          <cell r="P3741" t="str">
            <v>Not Licensed</v>
          </cell>
          <cell r="Q3741">
            <v>0</v>
          </cell>
          <cell r="R3741">
            <v>0</v>
          </cell>
        </row>
        <row r="3742">
          <cell r="B3742" t="str">
            <v>518021</v>
          </cell>
          <cell r="C3742" t="str">
            <v>Stationary Engineers and Boiler Operators</v>
          </cell>
          <cell r="D3742">
            <v>0</v>
          </cell>
          <cell r="E3742" t="str">
            <v>High school diploma or equivalent</v>
          </cell>
          <cell r="F3742" t="str">
            <v>HS and Below</v>
          </cell>
          <cell r="G3742">
            <v>0</v>
          </cell>
          <cell r="H3742">
            <v>0</v>
          </cell>
          <cell r="I3742">
            <v>0</v>
          </cell>
          <cell r="J3742">
            <v>0</v>
          </cell>
          <cell r="K3742">
            <v>0</v>
          </cell>
          <cell r="L3742">
            <v>46</v>
          </cell>
          <cell r="M3742">
            <v>46</v>
          </cell>
          <cell r="N3742">
            <v>0</v>
          </cell>
          <cell r="O3742">
            <v>6</v>
          </cell>
          <cell r="P3742" t="str">
            <v>Not Licensed</v>
          </cell>
          <cell r="Q3742">
            <v>0</v>
          </cell>
          <cell r="R3742">
            <v>0</v>
          </cell>
        </row>
        <row r="3743">
          <cell r="B3743" t="str">
            <v>518031</v>
          </cell>
          <cell r="C3743" t="str">
            <v>Water and Wastewater Treatment Plant and System Operators</v>
          </cell>
          <cell r="D3743">
            <v>0</v>
          </cell>
          <cell r="E3743" t="str">
            <v>High school diploma or equivalent</v>
          </cell>
          <cell r="F3743" t="str">
            <v>HS and Below</v>
          </cell>
          <cell r="G3743">
            <v>58959</v>
          </cell>
          <cell r="H3743">
            <v>3</v>
          </cell>
          <cell r="I3743">
            <v>278</v>
          </cell>
          <cell r="J3743">
            <v>21</v>
          </cell>
          <cell r="K3743">
            <v>24</v>
          </cell>
          <cell r="L3743">
            <v>68</v>
          </cell>
          <cell r="M3743">
            <v>38</v>
          </cell>
          <cell r="N3743">
            <v>0</v>
          </cell>
          <cell r="O3743">
            <v>4</v>
          </cell>
          <cell r="P3743" t="str">
            <v>Licensed</v>
          </cell>
          <cell r="Q3743">
            <v>811</v>
          </cell>
          <cell r="R3743" t="str">
            <v xml:space="preserve"> 5,326</v>
          </cell>
        </row>
        <row r="3744">
          <cell r="B3744" t="str">
            <v>518091</v>
          </cell>
          <cell r="C3744" t="str">
            <v>Chemical Plant and System Operators</v>
          </cell>
          <cell r="D3744">
            <v>0</v>
          </cell>
          <cell r="E3744" t="str">
            <v>High school diploma or equivalent</v>
          </cell>
          <cell r="F3744" t="str">
            <v>HS and Below</v>
          </cell>
          <cell r="G3744">
            <v>51559</v>
          </cell>
          <cell r="H3744">
            <v>0</v>
          </cell>
          <cell r="I3744">
            <v>0</v>
          </cell>
          <cell r="J3744">
            <v>0</v>
          </cell>
          <cell r="K3744">
            <v>0</v>
          </cell>
          <cell r="L3744">
            <v>0</v>
          </cell>
          <cell r="M3744">
            <v>0</v>
          </cell>
          <cell r="N3744">
            <v>0</v>
          </cell>
          <cell r="O3744">
            <v>8</v>
          </cell>
          <cell r="P3744" t="str">
            <v>Not Licensed</v>
          </cell>
          <cell r="Q3744">
            <v>0</v>
          </cell>
          <cell r="R3744">
            <v>0</v>
          </cell>
        </row>
        <row r="3745">
          <cell r="B3745" t="str">
            <v>518092</v>
          </cell>
          <cell r="C3745" t="str">
            <v>Gas Plant Operators</v>
          </cell>
          <cell r="D3745">
            <v>0</v>
          </cell>
          <cell r="E3745" t="str">
            <v>High school diploma or equivalent</v>
          </cell>
          <cell r="F3745" t="str">
            <v>HS and Below</v>
          </cell>
          <cell r="G3745">
            <v>0</v>
          </cell>
          <cell r="H3745">
            <v>0</v>
          </cell>
          <cell r="I3745">
            <v>0</v>
          </cell>
          <cell r="J3745">
            <v>0</v>
          </cell>
          <cell r="K3745">
            <v>0</v>
          </cell>
          <cell r="L3745">
            <v>0</v>
          </cell>
          <cell r="M3745">
            <v>0</v>
          </cell>
          <cell r="N3745">
            <v>0</v>
          </cell>
          <cell r="O3745">
            <v>29</v>
          </cell>
          <cell r="P3745" t="str">
            <v>Not Licensed</v>
          </cell>
          <cell r="Q3745">
            <v>0</v>
          </cell>
          <cell r="R3745">
            <v>0</v>
          </cell>
        </row>
        <row r="3746">
          <cell r="B3746" t="str">
            <v>518093</v>
          </cell>
          <cell r="C3746" t="str">
            <v>Petroleum Pump System Operators, Refinery Operators, and Gaugers</v>
          </cell>
          <cell r="D3746">
            <v>0</v>
          </cell>
          <cell r="E3746" t="str">
            <v>High school diploma or equivalent</v>
          </cell>
          <cell r="F3746" t="str">
            <v>HS and Below</v>
          </cell>
          <cell r="G3746">
            <v>0</v>
          </cell>
          <cell r="H3746">
            <v>0</v>
          </cell>
          <cell r="I3746">
            <v>0</v>
          </cell>
          <cell r="J3746">
            <v>0</v>
          </cell>
          <cell r="K3746">
            <v>0</v>
          </cell>
          <cell r="L3746">
            <v>25</v>
          </cell>
          <cell r="M3746">
            <v>25</v>
          </cell>
          <cell r="N3746">
            <v>0</v>
          </cell>
          <cell r="O3746">
            <v>1</v>
          </cell>
          <cell r="P3746" t="str">
            <v>Not Licensed</v>
          </cell>
          <cell r="Q3746">
            <v>0</v>
          </cell>
          <cell r="R3746">
            <v>0</v>
          </cell>
        </row>
        <row r="3747">
          <cell r="B3747" t="str">
            <v>519011</v>
          </cell>
          <cell r="C3747" t="str">
            <v>Chemical Equipment Operators and Tenders</v>
          </cell>
          <cell r="D3747">
            <v>0</v>
          </cell>
          <cell r="E3747" t="str">
            <v>High school diploma or equivalent</v>
          </cell>
          <cell r="F3747" t="str">
            <v>HS and Below</v>
          </cell>
          <cell r="G3747">
            <v>0</v>
          </cell>
          <cell r="H3747">
            <v>0</v>
          </cell>
          <cell r="I3747">
            <v>142</v>
          </cell>
          <cell r="J3747">
            <v>16</v>
          </cell>
          <cell r="K3747">
            <v>17</v>
          </cell>
          <cell r="L3747">
            <v>45</v>
          </cell>
          <cell r="M3747">
            <v>26</v>
          </cell>
          <cell r="N3747">
            <v>0</v>
          </cell>
          <cell r="O3747">
            <v>5</v>
          </cell>
          <cell r="P3747" t="str">
            <v>Not Licensed</v>
          </cell>
          <cell r="Q3747">
            <v>0</v>
          </cell>
          <cell r="R3747">
            <v>0</v>
          </cell>
        </row>
        <row r="3748">
          <cell r="B3748" t="str">
            <v>519012</v>
          </cell>
          <cell r="C3748" t="str">
            <v>Separating, Filtering, Clarifying, Precipitating, and Still Machine Setters, Operators, and Tenders</v>
          </cell>
          <cell r="D3748">
            <v>0</v>
          </cell>
          <cell r="E3748" t="str">
            <v>High school diploma or equivalent</v>
          </cell>
          <cell r="F3748" t="str">
            <v>HS and Below</v>
          </cell>
          <cell r="G3748">
            <v>30699</v>
          </cell>
          <cell r="H3748">
            <v>2</v>
          </cell>
          <cell r="I3748">
            <v>243</v>
          </cell>
          <cell r="J3748">
            <v>22</v>
          </cell>
          <cell r="K3748">
            <v>38</v>
          </cell>
          <cell r="L3748">
            <v>66</v>
          </cell>
          <cell r="M3748">
            <v>42</v>
          </cell>
          <cell r="N3748">
            <v>0</v>
          </cell>
          <cell r="O3748">
            <v>2</v>
          </cell>
          <cell r="P3748" t="str">
            <v>Not Licensed</v>
          </cell>
          <cell r="Q3748">
            <v>0</v>
          </cell>
          <cell r="R3748">
            <v>0</v>
          </cell>
        </row>
        <row r="3749">
          <cell r="B3749" t="str">
            <v>519021</v>
          </cell>
          <cell r="C3749" t="str">
            <v>Crushing, Grinding, and Polishing Machine Setters, Operators, and Tenders</v>
          </cell>
          <cell r="D3749">
            <v>0</v>
          </cell>
          <cell r="E3749" t="str">
            <v>High school diploma or equivalent</v>
          </cell>
          <cell r="F3749" t="str">
            <v>HS and Below</v>
          </cell>
          <cell r="G3749">
            <v>0</v>
          </cell>
          <cell r="H3749">
            <v>0</v>
          </cell>
          <cell r="I3749">
            <v>153</v>
          </cell>
          <cell r="J3749">
            <v>15</v>
          </cell>
          <cell r="K3749">
            <v>20</v>
          </cell>
          <cell r="L3749">
            <v>0</v>
          </cell>
          <cell r="M3749">
            <v>18</v>
          </cell>
          <cell r="N3749">
            <v>0</v>
          </cell>
          <cell r="O3749">
            <v>3</v>
          </cell>
          <cell r="P3749" t="str">
            <v>Not Licensed</v>
          </cell>
          <cell r="Q3749">
            <v>0</v>
          </cell>
          <cell r="R3749">
            <v>0</v>
          </cell>
        </row>
        <row r="3750">
          <cell r="B3750" t="str">
            <v>519022</v>
          </cell>
          <cell r="C3750" t="str">
            <v>Grinding and Polishing Workers, Hand</v>
          </cell>
          <cell r="D3750">
            <v>0</v>
          </cell>
          <cell r="E3750" t="str">
            <v>No formal educational credential</v>
          </cell>
          <cell r="F3750" t="str">
            <v>HS and Below</v>
          </cell>
          <cell r="G3750">
            <v>28695</v>
          </cell>
          <cell r="H3750">
            <v>0</v>
          </cell>
          <cell r="I3750">
            <v>0</v>
          </cell>
          <cell r="J3750">
            <v>0</v>
          </cell>
          <cell r="K3750">
            <v>0</v>
          </cell>
          <cell r="L3750">
            <v>0</v>
          </cell>
          <cell r="M3750">
            <v>0</v>
          </cell>
          <cell r="N3750">
            <v>0</v>
          </cell>
          <cell r="O3750">
            <v>4</v>
          </cell>
          <cell r="P3750" t="str">
            <v>Not Licensed</v>
          </cell>
          <cell r="Q3750">
            <v>0</v>
          </cell>
          <cell r="R3750">
            <v>0</v>
          </cell>
        </row>
        <row r="3751">
          <cell r="B3751" t="str">
            <v>519023</v>
          </cell>
          <cell r="C3751" t="str">
            <v>Mixing and Blending Machine Setters, Operators, and Tenders</v>
          </cell>
          <cell r="D3751">
            <v>0</v>
          </cell>
          <cell r="E3751" t="str">
            <v>High school diploma or equivalent</v>
          </cell>
          <cell r="F3751" t="str">
            <v>HS and Below</v>
          </cell>
          <cell r="G3751">
            <v>35592</v>
          </cell>
          <cell r="H3751">
            <v>0</v>
          </cell>
          <cell r="I3751">
            <v>0</v>
          </cell>
          <cell r="J3751">
            <v>0</v>
          </cell>
          <cell r="K3751">
            <v>0</v>
          </cell>
          <cell r="L3751">
            <v>29</v>
          </cell>
          <cell r="M3751">
            <v>29</v>
          </cell>
          <cell r="N3751">
            <v>0</v>
          </cell>
          <cell r="O3751">
            <v>23</v>
          </cell>
          <cell r="P3751" t="str">
            <v>Not Licensed</v>
          </cell>
          <cell r="Q3751">
            <v>0</v>
          </cell>
          <cell r="R3751">
            <v>0</v>
          </cell>
        </row>
        <row r="3752">
          <cell r="B3752" t="str">
            <v>519031</v>
          </cell>
          <cell r="C3752" t="str">
            <v>Cutters and Trimmers, Hand</v>
          </cell>
          <cell r="D3752">
            <v>0</v>
          </cell>
          <cell r="E3752" t="str">
            <v>No formal educational credential</v>
          </cell>
          <cell r="F3752" t="str">
            <v>HS and Below</v>
          </cell>
          <cell r="G3752">
            <v>28214</v>
          </cell>
          <cell r="H3752">
            <v>0</v>
          </cell>
          <cell r="I3752">
            <v>0</v>
          </cell>
          <cell r="J3752">
            <v>0</v>
          </cell>
          <cell r="K3752">
            <v>0</v>
          </cell>
          <cell r="L3752">
            <v>0</v>
          </cell>
          <cell r="M3752">
            <v>0</v>
          </cell>
          <cell r="N3752">
            <v>0</v>
          </cell>
          <cell r="O3752">
            <v>1</v>
          </cell>
          <cell r="P3752" t="str">
            <v>Not Licensed</v>
          </cell>
          <cell r="Q3752">
            <v>0</v>
          </cell>
          <cell r="R3752">
            <v>0</v>
          </cell>
        </row>
        <row r="3753">
          <cell r="B3753" t="str">
            <v>519032</v>
          </cell>
          <cell r="C3753" t="str">
            <v>Cutting and Slicing Machine Setters, Operators, and Tenders</v>
          </cell>
          <cell r="D3753">
            <v>0</v>
          </cell>
          <cell r="E3753" t="str">
            <v>High school diploma or equivalent</v>
          </cell>
          <cell r="F3753" t="str">
            <v>HS and Below</v>
          </cell>
          <cell r="G3753">
            <v>0</v>
          </cell>
          <cell r="H3753">
            <v>0</v>
          </cell>
          <cell r="I3753">
            <v>100</v>
          </cell>
          <cell r="J3753">
            <v>0</v>
          </cell>
          <cell r="K3753">
            <v>10</v>
          </cell>
          <cell r="L3753">
            <v>0</v>
          </cell>
          <cell r="M3753">
            <v>10</v>
          </cell>
          <cell r="N3753">
            <v>0</v>
          </cell>
          <cell r="O3753">
            <v>7</v>
          </cell>
          <cell r="P3753" t="str">
            <v>Not Licensed</v>
          </cell>
          <cell r="Q3753">
            <v>0</v>
          </cell>
          <cell r="R3753">
            <v>0</v>
          </cell>
        </row>
        <row r="3754">
          <cell r="B3754" t="str">
            <v>519041</v>
          </cell>
          <cell r="C3754" t="str">
            <v>Extruding, Forming, Pressing, and Compacting Machine Setters, Operators, and Tenders</v>
          </cell>
          <cell r="D3754">
            <v>0</v>
          </cell>
          <cell r="E3754" t="str">
            <v>High school diploma or equivalent</v>
          </cell>
          <cell r="F3754" t="str">
            <v>HS and Below</v>
          </cell>
          <cell r="G3754">
            <v>0</v>
          </cell>
          <cell r="H3754">
            <v>0</v>
          </cell>
          <cell r="I3754">
            <v>130</v>
          </cell>
          <cell r="J3754">
            <v>12</v>
          </cell>
          <cell r="K3754">
            <v>20</v>
          </cell>
          <cell r="L3754">
            <v>34</v>
          </cell>
          <cell r="M3754">
            <v>22</v>
          </cell>
          <cell r="N3754">
            <v>0</v>
          </cell>
          <cell r="O3754">
            <v>4</v>
          </cell>
          <cell r="P3754" t="str">
            <v>Not Licensed</v>
          </cell>
          <cell r="Q3754">
            <v>0</v>
          </cell>
          <cell r="R3754">
            <v>0</v>
          </cell>
        </row>
        <row r="3755">
          <cell r="B3755" t="str">
            <v>519051</v>
          </cell>
          <cell r="C3755" t="str">
            <v>Furnace, Kiln, Oven, Drier, and Kettle Operators and Tenders</v>
          </cell>
          <cell r="D3755">
            <v>0</v>
          </cell>
          <cell r="E3755" t="str">
            <v>High school diploma or equivalent</v>
          </cell>
          <cell r="F3755" t="str">
            <v>HS and Below</v>
          </cell>
          <cell r="G3755">
            <v>41656</v>
          </cell>
          <cell r="H3755">
            <v>0</v>
          </cell>
          <cell r="I3755">
            <v>0</v>
          </cell>
          <cell r="J3755">
            <v>0</v>
          </cell>
          <cell r="K3755">
            <v>0</v>
          </cell>
          <cell r="L3755">
            <v>0</v>
          </cell>
          <cell r="M3755">
            <v>0</v>
          </cell>
          <cell r="N3755">
            <v>0</v>
          </cell>
          <cell r="O3755">
            <v>1</v>
          </cell>
          <cell r="P3755" t="str">
            <v>Not Licensed</v>
          </cell>
          <cell r="Q3755">
            <v>0</v>
          </cell>
          <cell r="R3755">
            <v>0</v>
          </cell>
        </row>
        <row r="3756">
          <cell r="B3756" t="str">
            <v>519061</v>
          </cell>
          <cell r="C3756" t="str">
            <v>Inspectors, Testers, Sorters, Samplers, and Weighers</v>
          </cell>
          <cell r="D3756">
            <v>0</v>
          </cell>
          <cell r="E3756" t="str">
            <v>High school diploma or equivalent</v>
          </cell>
          <cell r="F3756" t="str">
            <v>HS and Below</v>
          </cell>
          <cell r="G3756">
            <v>48972</v>
          </cell>
          <cell r="H3756">
            <v>3</v>
          </cell>
          <cell r="I3756">
            <v>1952</v>
          </cell>
          <cell r="J3756">
            <v>185</v>
          </cell>
          <cell r="K3756">
            <v>205</v>
          </cell>
          <cell r="L3756">
            <v>907</v>
          </cell>
          <cell r="M3756">
            <v>432</v>
          </cell>
          <cell r="N3756">
            <v>0</v>
          </cell>
          <cell r="O3756">
            <v>163</v>
          </cell>
          <cell r="P3756" t="str">
            <v>Not Licensed</v>
          </cell>
          <cell r="Q3756">
            <v>0</v>
          </cell>
          <cell r="R3756">
            <v>0</v>
          </cell>
        </row>
        <row r="3757">
          <cell r="B3757" t="str">
            <v>519071</v>
          </cell>
          <cell r="C3757" t="str">
            <v>Jewelers and Precious Stone and Metal Workers</v>
          </cell>
          <cell r="D3757">
            <v>0</v>
          </cell>
          <cell r="E3757" t="str">
            <v>High school diploma or equivalent</v>
          </cell>
          <cell r="F3757" t="str">
            <v>HS and Below</v>
          </cell>
          <cell r="G3757">
            <v>25364</v>
          </cell>
          <cell r="H3757">
            <v>0</v>
          </cell>
          <cell r="I3757">
            <v>0</v>
          </cell>
          <cell r="J3757">
            <v>0</v>
          </cell>
          <cell r="K3757">
            <v>0</v>
          </cell>
          <cell r="L3757">
            <v>25</v>
          </cell>
          <cell r="M3757">
            <v>25</v>
          </cell>
          <cell r="N3757">
            <v>0</v>
          </cell>
          <cell r="O3757">
            <v>3</v>
          </cell>
          <cell r="P3757" t="str">
            <v>Not Licensed</v>
          </cell>
          <cell r="Q3757">
            <v>0</v>
          </cell>
          <cell r="R3757">
            <v>0</v>
          </cell>
        </row>
        <row r="3758">
          <cell r="B3758" t="str">
            <v>519081</v>
          </cell>
          <cell r="C3758" t="str">
            <v>Dental Laboratory Technicians</v>
          </cell>
          <cell r="D3758">
            <v>0</v>
          </cell>
          <cell r="E3758" t="str">
            <v>High school diploma or equivalent</v>
          </cell>
          <cell r="F3758" t="str">
            <v>HS and Below</v>
          </cell>
          <cell r="G3758">
            <v>43931</v>
          </cell>
          <cell r="H3758">
            <v>0</v>
          </cell>
          <cell r="I3758">
            <v>0</v>
          </cell>
          <cell r="J3758">
            <v>0</v>
          </cell>
          <cell r="K3758">
            <v>0</v>
          </cell>
          <cell r="L3758">
            <v>0</v>
          </cell>
          <cell r="M3758">
            <v>0</v>
          </cell>
          <cell r="N3758">
            <v>0</v>
          </cell>
          <cell r="O3758">
            <v>16</v>
          </cell>
          <cell r="P3758" t="str">
            <v>Not Licensed</v>
          </cell>
          <cell r="Q3758">
            <v>0</v>
          </cell>
          <cell r="R3758">
            <v>0</v>
          </cell>
        </row>
        <row r="3759">
          <cell r="B3759" t="str">
            <v>519082</v>
          </cell>
          <cell r="C3759" t="str">
            <v>Medical Appliance Technicians</v>
          </cell>
          <cell r="D3759">
            <v>0</v>
          </cell>
          <cell r="E3759" t="str">
            <v>High school diploma or equivalent</v>
          </cell>
          <cell r="F3759" t="str">
            <v>HS and Below</v>
          </cell>
          <cell r="G3759">
            <v>43574</v>
          </cell>
          <cell r="H3759">
            <v>0</v>
          </cell>
          <cell r="I3759">
            <v>0</v>
          </cell>
          <cell r="J3759">
            <v>0</v>
          </cell>
          <cell r="K3759">
            <v>0</v>
          </cell>
          <cell r="L3759">
            <v>41</v>
          </cell>
          <cell r="M3759">
            <v>41</v>
          </cell>
          <cell r="N3759">
            <v>0</v>
          </cell>
          <cell r="O3759">
            <v>12</v>
          </cell>
          <cell r="P3759" t="str">
            <v>Not Licensed</v>
          </cell>
          <cell r="Q3759">
            <v>0</v>
          </cell>
          <cell r="R3759">
            <v>0</v>
          </cell>
        </row>
        <row r="3760">
          <cell r="B3760" t="str">
            <v>519083</v>
          </cell>
          <cell r="C3760" t="str">
            <v>Ophthalmic Laboratory Technicians</v>
          </cell>
          <cell r="D3760">
            <v>0</v>
          </cell>
          <cell r="E3760" t="str">
            <v>High school diploma or equivalent</v>
          </cell>
          <cell r="F3760" t="str">
            <v>HS and Below</v>
          </cell>
          <cell r="G3760">
            <v>29396</v>
          </cell>
          <cell r="H3760">
            <v>0</v>
          </cell>
          <cell r="I3760">
            <v>0</v>
          </cell>
          <cell r="J3760">
            <v>0</v>
          </cell>
          <cell r="K3760">
            <v>0</v>
          </cell>
          <cell r="L3760">
            <v>0</v>
          </cell>
          <cell r="M3760">
            <v>0</v>
          </cell>
          <cell r="N3760">
            <v>0</v>
          </cell>
          <cell r="O3760">
            <v>0</v>
          </cell>
          <cell r="P3760" t="str">
            <v>Not Licensed</v>
          </cell>
          <cell r="Q3760">
            <v>0</v>
          </cell>
          <cell r="R3760">
            <v>0</v>
          </cell>
        </row>
        <row r="3761">
          <cell r="B3761" t="str">
            <v>519111</v>
          </cell>
          <cell r="C3761" t="str">
            <v>Packaging and Filling Machine Operators and Tenders</v>
          </cell>
          <cell r="D3761">
            <v>0</v>
          </cell>
          <cell r="E3761" t="str">
            <v>High school diploma or equivalent</v>
          </cell>
          <cell r="F3761" t="str">
            <v>HS and Below</v>
          </cell>
          <cell r="G3761">
            <v>0</v>
          </cell>
          <cell r="H3761">
            <v>0</v>
          </cell>
          <cell r="I3761">
            <v>1849</v>
          </cell>
          <cell r="J3761">
            <v>221</v>
          </cell>
          <cell r="K3761">
            <v>232</v>
          </cell>
          <cell r="L3761">
            <v>79</v>
          </cell>
          <cell r="M3761">
            <v>177</v>
          </cell>
          <cell r="N3761">
            <v>0</v>
          </cell>
          <cell r="O3761">
            <v>165</v>
          </cell>
          <cell r="P3761" t="str">
            <v>Not Licensed</v>
          </cell>
          <cell r="Q3761">
            <v>0</v>
          </cell>
          <cell r="R3761">
            <v>0</v>
          </cell>
        </row>
        <row r="3762">
          <cell r="B3762" t="str">
            <v>519121</v>
          </cell>
          <cell r="C3762" t="str">
            <v>Coating, Painting, and Spraying Machine Setters, Operators, and Tenders</v>
          </cell>
          <cell r="D3762">
            <v>0</v>
          </cell>
          <cell r="E3762" t="str">
            <v>High school diploma or equivalent</v>
          </cell>
          <cell r="F3762" t="str">
            <v>HS and Below</v>
          </cell>
          <cell r="G3762">
            <v>0</v>
          </cell>
          <cell r="H3762">
            <v>0</v>
          </cell>
          <cell r="I3762">
            <v>685</v>
          </cell>
          <cell r="J3762">
            <v>72</v>
          </cell>
          <cell r="K3762">
            <v>78</v>
          </cell>
          <cell r="L3762">
            <v>0</v>
          </cell>
          <cell r="M3762">
            <v>75</v>
          </cell>
          <cell r="N3762">
            <v>0</v>
          </cell>
          <cell r="O3762">
            <v>14</v>
          </cell>
          <cell r="P3762" t="str">
            <v>Not Licensed</v>
          </cell>
          <cell r="Q3762">
            <v>0</v>
          </cell>
          <cell r="R3762">
            <v>0</v>
          </cell>
        </row>
        <row r="3763">
          <cell r="B3763" t="str">
            <v>519122</v>
          </cell>
          <cell r="C3763" t="str">
            <v>Painters, Transportation Equipment</v>
          </cell>
          <cell r="D3763">
            <v>0</v>
          </cell>
          <cell r="E3763" t="str">
            <v>High school diploma or equivalent</v>
          </cell>
          <cell r="F3763" t="str">
            <v>HS and Below</v>
          </cell>
          <cell r="G3763">
            <v>0</v>
          </cell>
          <cell r="H3763">
            <v>0</v>
          </cell>
          <cell r="I3763">
            <v>0</v>
          </cell>
          <cell r="J3763">
            <v>0</v>
          </cell>
          <cell r="K3763">
            <v>0</v>
          </cell>
          <cell r="L3763">
            <v>0</v>
          </cell>
          <cell r="M3763">
            <v>0</v>
          </cell>
          <cell r="N3763">
            <v>0</v>
          </cell>
          <cell r="O3763">
            <v>6</v>
          </cell>
          <cell r="P3763" t="str">
            <v>Not Licensed</v>
          </cell>
          <cell r="Q3763">
            <v>0</v>
          </cell>
          <cell r="R3763">
            <v>0</v>
          </cell>
        </row>
        <row r="3764">
          <cell r="B3764" t="str">
            <v>519123</v>
          </cell>
          <cell r="C3764" t="str">
            <v>Painting, Coating, and Decorating Workers</v>
          </cell>
          <cell r="D3764">
            <v>0</v>
          </cell>
          <cell r="E3764" t="str">
            <v>No formal educational credential</v>
          </cell>
          <cell r="F3764" t="str">
            <v>HS and Below</v>
          </cell>
          <cell r="G3764">
            <v>30963</v>
          </cell>
          <cell r="H3764">
            <v>0</v>
          </cell>
          <cell r="I3764">
            <v>0</v>
          </cell>
          <cell r="J3764">
            <v>0</v>
          </cell>
          <cell r="K3764">
            <v>0</v>
          </cell>
          <cell r="L3764">
            <v>0</v>
          </cell>
          <cell r="M3764">
            <v>0</v>
          </cell>
          <cell r="N3764">
            <v>0</v>
          </cell>
          <cell r="O3764">
            <v>9</v>
          </cell>
          <cell r="P3764" t="str">
            <v>Not Licensed</v>
          </cell>
          <cell r="Q3764">
            <v>0</v>
          </cell>
          <cell r="R3764">
            <v>0</v>
          </cell>
        </row>
        <row r="3765">
          <cell r="B3765" t="str">
            <v>519141</v>
          </cell>
          <cell r="C3765" t="str">
            <v>Semiconductor Processors</v>
          </cell>
          <cell r="D3765">
            <v>0</v>
          </cell>
          <cell r="E3765" t="str">
            <v>Associate's degree</v>
          </cell>
          <cell r="F3765" t="str">
            <v>Sub-BA</v>
          </cell>
          <cell r="G3765">
            <v>55632</v>
          </cell>
          <cell r="H3765">
            <v>2</v>
          </cell>
          <cell r="I3765">
            <v>115</v>
          </cell>
          <cell r="J3765">
            <v>13</v>
          </cell>
          <cell r="K3765">
            <v>10</v>
          </cell>
          <cell r="L3765">
            <v>0</v>
          </cell>
          <cell r="M3765">
            <v>12</v>
          </cell>
          <cell r="N3765">
            <v>0</v>
          </cell>
          <cell r="O3765">
            <v>24</v>
          </cell>
          <cell r="P3765" t="str">
            <v>Not Licensed</v>
          </cell>
          <cell r="Q3765">
            <v>0</v>
          </cell>
          <cell r="R3765">
            <v>0</v>
          </cell>
        </row>
        <row r="3766">
          <cell r="B3766" t="str">
            <v>519151</v>
          </cell>
          <cell r="C3766" t="str">
            <v>Photographic Process Workers and Processing Machine Operators</v>
          </cell>
          <cell r="D3766">
            <v>0</v>
          </cell>
          <cell r="E3766" t="str">
            <v>High school diploma or equivalent</v>
          </cell>
          <cell r="F3766" t="str">
            <v>HS and Below</v>
          </cell>
          <cell r="G3766">
            <v>0</v>
          </cell>
          <cell r="H3766">
            <v>0</v>
          </cell>
          <cell r="I3766">
            <v>0</v>
          </cell>
          <cell r="J3766">
            <v>0</v>
          </cell>
          <cell r="K3766">
            <v>0</v>
          </cell>
          <cell r="L3766">
            <v>61</v>
          </cell>
          <cell r="M3766">
            <v>61</v>
          </cell>
          <cell r="N3766">
            <v>0</v>
          </cell>
          <cell r="O3766">
            <v>9</v>
          </cell>
          <cell r="P3766" t="str">
            <v>Not Licensed</v>
          </cell>
          <cell r="Q3766">
            <v>0</v>
          </cell>
          <cell r="R3766">
            <v>0</v>
          </cell>
        </row>
        <row r="3767">
          <cell r="B3767" t="str">
            <v>519191</v>
          </cell>
          <cell r="C3767" t="str">
            <v>Adhesive Bonding Machine Operators and Tenders</v>
          </cell>
          <cell r="D3767">
            <v>0</v>
          </cell>
          <cell r="E3767" t="str">
            <v>High school diploma or equivalent</v>
          </cell>
          <cell r="F3767" t="str">
            <v>HS and Below</v>
          </cell>
          <cell r="G3767">
            <v>35638</v>
          </cell>
          <cell r="H3767">
            <v>0</v>
          </cell>
          <cell r="I3767">
            <v>0</v>
          </cell>
          <cell r="J3767">
            <v>0</v>
          </cell>
          <cell r="K3767">
            <v>0</v>
          </cell>
          <cell r="L3767">
            <v>0</v>
          </cell>
          <cell r="M3767">
            <v>0</v>
          </cell>
          <cell r="N3767">
            <v>0</v>
          </cell>
          <cell r="O3767">
            <v>1</v>
          </cell>
          <cell r="P3767" t="str">
            <v>Not Licensed</v>
          </cell>
          <cell r="Q3767">
            <v>0</v>
          </cell>
          <cell r="R3767">
            <v>0</v>
          </cell>
        </row>
        <row r="3768">
          <cell r="B3768" t="str">
            <v>519192</v>
          </cell>
          <cell r="C3768" t="str">
            <v>Cleaning, Washing, and Metal Pickling Equipment Operators and Tenders</v>
          </cell>
          <cell r="D3768">
            <v>0</v>
          </cell>
          <cell r="E3768" t="str">
            <v>No formal educational credential</v>
          </cell>
          <cell r="F3768" t="str">
            <v>HS and Below</v>
          </cell>
          <cell r="G3768">
            <v>0</v>
          </cell>
          <cell r="H3768">
            <v>0</v>
          </cell>
          <cell r="I3768">
            <v>150</v>
          </cell>
          <cell r="J3768">
            <v>20</v>
          </cell>
          <cell r="K3768">
            <v>21</v>
          </cell>
          <cell r="L3768">
            <v>0</v>
          </cell>
          <cell r="M3768">
            <v>21</v>
          </cell>
          <cell r="N3768">
            <v>0</v>
          </cell>
          <cell r="O3768">
            <v>0</v>
          </cell>
          <cell r="P3768" t="str">
            <v>Not Licensed</v>
          </cell>
          <cell r="Q3768">
            <v>0</v>
          </cell>
          <cell r="R3768">
            <v>0</v>
          </cell>
        </row>
        <row r="3769">
          <cell r="B3769" t="str">
            <v>519193</v>
          </cell>
          <cell r="C3769" t="str">
            <v>Cooling and Freezing Equipment Operators and Tenders</v>
          </cell>
          <cell r="D3769">
            <v>0</v>
          </cell>
          <cell r="E3769" t="str">
            <v>High school diploma or equivalent</v>
          </cell>
          <cell r="F3769" t="str">
            <v>HS and Below</v>
          </cell>
          <cell r="G3769">
            <v>38501</v>
          </cell>
          <cell r="H3769">
            <v>0</v>
          </cell>
          <cell r="I3769">
            <v>0</v>
          </cell>
          <cell r="J3769">
            <v>0</v>
          </cell>
          <cell r="K3769">
            <v>0</v>
          </cell>
          <cell r="L3769">
            <v>0</v>
          </cell>
          <cell r="M3769">
            <v>0</v>
          </cell>
          <cell r="N3769">
            <v>0</v>
          </cell>
          <cell r="O3769">
            <v>0</v>
          </cell>
          <cell r="P3769" t="str">
            <v>Not Licensed</v>
          </cell>
          <cell r="Q3769">
            <v>0</v>
          </cell>
          <cell r="R3769">
            <v>0</v>
          </cell>
        </row>
        <row r="3770">
          <cell r="B3770" t="str">
            <v>519194</v>
          </cell>
          <cell r="C3770" t="str">
            <v>Etchers and Engravers</v>
          </cell>
          <cell r="D3770">
            <v>0</v>
          </cell>
          <cell r="E3770" t="str">
            <v>High school diploma or equivalent</v>
          </cell>
          <cell r="F3770" t="str">
            <v>HS and Below</v>
          </cell>
          <cell r="G3770">
            <v>36615</v>
          </cell>
          <cell r="H3770">
            <v>0</v>
          </cell>
          <cell r="I3770">
            <v>0</v>
          </cell>
          <cell r="J3770">
            <v>0</v>
          </cell>
          <cell r="K3770">
            <v>0</v>
          </cell>
          <cell r="L3770">
            <v>0</v>
          </cell>
          <cell r="M3770">
            <v>0</v>
          </cell>
          <cell r="N3770">
            <v>0</v>
          </cell>
          <cell r="O3770">
            <v>0</v>
          </cell>
          <cell r="P3770" t="str">
            <v>Not Licensed</v>
          </cell>
          <cell r="Q3770">
            <v>0</v>
          </cell>
          <cell r="R3770">
            <v>0</v>
          </cell>
        </row>
        <row r="3771">
          <cell r="B3771" t="str">
            <v>519195</v>
          </cell>
          <cell r="C3771" t="str">
            <v>Molders, Shapers, and Casters, Except Metal and Plastic</v>
          </cell>
          <cell r="D3771">
            <v>0</v>
          </cell>
          <cell r="E3771" t="str">
            <v>High school diploma or equivalent</v>
          </cell>
          <cell r="F3771" t="str">
            <v>HS and Below</v>
          </cell>
          <cell r="G3771">
            <v>46673</v>
          </cell>
          <cell r="H3771">
            <v>0</v>
          </cell>
          <cell r="I3771">
            <v>0</v>
          </cell>
          <cell r="J3771">
            <v>0</v>
          </cell>
          <cell r="K3771">
            <v>0</v>
          </cell>
          <cell r="L3771">
            <v>38</v>
          </cell>
          <cell r="M3771">
            <v>38</v>
          </cell>
          <cell r="N3771">
            <v>0</v>
          </cell>
          <cell r="O3771">
            <v>7</v>
          </cell>
          <cell r="P3771" t="str">
            <v>Not Licensed</v>
          </cell>
          <cell r="Q3771">
            <v>0</v>
          </cell>
          <cell r="R3771">
            <v>0</v>
          </cell>
        </row>
        <row r="3772">
          <cell r="B3772" t="str">
            <v>519196</v>
          </cell>
          <cell r="C3772" t="str">
            <v>Paper Goods Machine Setters, Operators, and Tenders</v>
          </cell>
          <cell r="D3772">
            <v>0</v>
          </cell>
          <cell r="E3772" t="str">
            <v>High school diploma or equivalent</v>
          </cell>
          <cell r="F3772" t="str">
            <v>HS and Below</v>
          </cell>
          <cell r="G3772">
            <v>33989</v>
          </cell>
          <cell r="H3772">
            <v>0</v>
          </cell>
          <cell r="I3772">
            <v>0</v>
          </cell>
          <cell r="J3772">
            <v>0</v>
          </cell>
          <cell r="K3772">
            <v>0</v>
          </cell>
          <cell r="L3772">
            <v>0</v>
          </cell>
          <cell r="M3772">
            <v>0</v>
          </cell>
          <cell r="N3772">
            <v>0</v>
          </cell>
          <cell r="O3772">
            <v>12</v>
          </cell>
          <cell r="P3772" t="str">
            <v>Not Licensed</v>
          </cell>
          <cell r="Q3772">
            <v>0</v>
          </cell>
          <cell r="R3772">
            <v>0</v>
          </cell>
        </row>
        <row r="3773">
          <cell r="B3773" t="str">
            <v>519197</v>
          </cell>
          <cell r="C3773" t="str">
            <v>Tire Builders</v>
          </cell>
          <cell r="D3773">
            <v>0</v>
          </cell>
          <cell r="E3773">
            <v>0</v>
          </cell>
          <cell r="F3773">
            <v>0</v>
          </cell>
          <cell r="G3773">
            <v>0</v>
          </cell>
          <cell r="H3773">
            <v>0</v>
          </cell>
          <cell r="I3773">
            <v>0</v>
          </cell>
          <cell r="J3773">
            <v>0</v>
          </cell>
          <cell r="K3773">
            <v>0</v>
          </cell>
          <cell r="L3773">
            <v>0</v>
          </cell>
          <cell r="M3773">
            <v>0</v>
          </cell>
          <cell r="N3773">
            <v>0</v>
          </cell>
          <cell r="O3773">
            <v>0</v>
          </cell>
          <cell r="P3773" t="str">
            <v>Not Licensed</v>
          </cell>
          <cell r="Q3773">
            <v>0</v>
          </cell>
          <cell r="R3773">
            <v>0</v>
          </cell>
        </row>
        <row r="3774">
          <cell r="B3774" t="str">
            <v>519198</v>
          </cell>
          <cell r="C3774" t="str">
            <v>Helpers--Production Workers</v>
          </cell>
          <cell r="D3774">
            <v>0</v>
          </cell>
          <cell r="E3774" t="str">
            <v>No formal educational credential</v>
          </cell>
          <cell r="F3774" t="str">
            <v>HS and Below</v>
          </cell>
          <cell r="G3774">
            <v>27236</v>
          </cell>
          <cell r="H3774">
            <v>1</v>
          </cell>
          <cell r="I3774">
            <v>1191</v>
          </cell>
          <cell r="J3774">
            <v>188</v>
          </cell>
          <cell r="K3774">
            <v>193</v>
          </cell>
          <cell r="L3774">
            <v>180</v>
          </cell>
          <cell r="M3774">
            <v>187</v>
          </cell>
          <cell r="N3774">
            <v>0</v>
          </cell>
          <cell r="O3774">
            <v>153</v>
          </cell>
          <cell r="P3774" t="str">
            <v>Not Licensed</v>
          </cell>
          <cell r="Q3774">
            <v>0</v>
          </cell>
          <cell r="R3774">
            <v>0</v>
          </cell>
        </row>
        <row r="3775">
          <cell r="B3775" t="str">
            <v>531011</v>
          </cell>
          <cell r="C3775" t="str">
            <v>Aircraft Cargo Handling Supervisors</v>
          </cell>
          <cell r="D3775">
            <v>0</v>
          </cell>
          <cell r="E3775" t="str">
            <v>High school diploma or equivalent</v>
          </cell>
          <cell r="F3775" t="str">
            <v>HS and Below</v>
          </cell>
          <cell r="G3775">
            <v>0</v>
          </cell>
          <cell r="H3775">
            <v>0</v>
          </cell>
          <cell r="I3775">
            <v>0</v>
          </cell>
          <cell r="J3775">
            <v>0</v>
          </cell>
          <cell r="K3775">
            <v>0</v>
          </cell>
          <cell r="L3775">
            <v>0</v>
          </cell>
          <cell r="M3775">
            <v>0</v>
          </cell>
          <cell r="N3775">
            <v>0</v>
          </cell>
          <cell r="O3775">
            <v>7</v>
          </cell>
          <cell r="P3775" t="str">
            <v>Not Licensed</v>
          </cell>
          <cell r="Q3775">
            <v>0</v>
          </cell>
          <cell r="R3775">
            <v>0</v>
          </cell>
        </row>
        <row r="3776">
          <cell r="B3776" t="str">
            <v>531021</v>
          </cell>
          <cell r="C3776" t="str">
            <v>First-Line Supervisors of Helpers, Laborers, and Material Movers, Hand</v>
          </cell>
          <cell r="D3776">
            <v>0</v>
          </cell>
          <cell r="E3776" t="str">
            <v>High school diploma or equivalent</v>
          </cell>
          <cell r="F3776" t="str">
            <v>HS and Below</v>
          </cell>
          <cell r="G3776">
            <v>0</v>
          </cell>
          <cell r="H3776">
            <v>0</v>
          </cell>
          <cell r="I3776">
            <v>303</v>
          </cell>
          <cell r="J3776">
            <v>31</v>
          </cell>
          <cell r="K3776">
            <v>35</v>
          </cell>
          <cell r="L3776">
            <v>118</v>
          </cell>
          <cell r="M3776">
            <v>61</v>
          </cell>
          <cell r="N3776">
            <v>0</v>
          </cell>
          <cell r="O3776">
            <v>49</v>
          </cell>
          <cell r="P3776" t="str">
            <v>Not Licensed</v>
          </cell>
          <cell r="Q3776">
            <v>0</v>
          </cell>
          <cell r="R3776">
            <v>0</v>
          </cell>
        </row>
        <row r="3777">
          <cell r="B3777" t="str">
            <v>531031</v>
          </cell>
          <cell r="C3777" t="str">
            <v>First-Line Supervisors of Transportation and Material-Moving Machine and Vehicle Operators</v>
          </cell>
          <cell r="D3777">
            <v>0</v>
          </cell>
          <cell r="E3777" t="str">
            <v>High school diploma or equivalent</v>
          </cell>
          <cell r="F3777" t="str">
            <v>HS and Below</v>
          </cell>
          <cell r="G3777">
            <v>64429</v>
          </cell>
          <cell r="H3777">
            <v>3</v>
          </cell>
          <cell r="I3777">
            <v>231</v>
          </cell>
          <cell r="J3777">
            <v>13</v>
          </cell>
          <cell r="K3777">
            <v>27</v>
          </cell>
          <cell r="L3777">
            <v>106</v>
          </cell>
          <cell r="M3777">
            <v>49</v>
          </cell>
          <cell r="N3777">
            <v>0</v>
          </cell>
          <cell r="O3777">
            <v>60</v>
          </cell>
          <cell r="P3777" t="str">
            <v>Not Licensed</v>
          </cell>
          <cell r="Q3777">
            <v>0</v>
          </cell>
          <cell r="R3777">
            <v>0</v>
          </cell>
        </row>
        <row r="3778">
          <cell r="B3778" t="str">
            <v>532011</v>
          </cell>
          <cell r="C3778" t="str">
            <v>Airline Pilots, Copilots, and Flight Engineers</v>
          </cell>
          <cell r="D3778">
            <v>0</v>
          </cell>
          <cell r="E3778">
            <v>0</v>
          </cell>
          <cell r="F3778">
            <v>0</v>
          </cell>
          <cell r="G3778">
            <v>0</v>
          </cell>
          <cell r="H3778">
            <v>0</v>
          </cell>
          <cell r="I3778">
            <v>0</v>
          </cell>
          <cell r="J3778">
            <v>0</v>
          </cell>
          <cell r="K3778">
            <v>0</v>
          </cell>
          <cell r="L3778">
            <v>60</v>
          </cell>
          <cell r="M3778">
            <v>60</v>
          </cell>
          <cell r="N3778">
            <v>0</v>
          </cell>
          <cell r="O3778">
            <v>0</v>
          </cell>
          <cell r="P3778" t="str">
            <v>Not Licensed</v>
          </cell>
          <cell r="Q3778">
            <v>0</v>
          </cell>
          <cell r="R3778">
            <v>0</v>
          </cell>
        </row>
        <row r="3779">
          <cell r="B3779" t="str">
            <v>532012</v>
          </cell>
          <cell r="C3779" t="str">
            <v>Commercial Pilots</v>
          </cell>
          <cell r="D3779">
            <v>0</v>
          </cell>
          <cell r="E3779" t="str">
            <v>High school diploma or equivalent</v>
          </cell>
          <cell r="F3779" t="str">
            <v>HS and Below</v>
          </cell>
          <cell r="G3779">
            <v>0</v>
          </cell>
          <cell r="H3779">
            <v>0</v>
          </cell>
          <cell r="I3779">
            <v>0</v>
          </cell>
          <cell r="J3779">
            <v>0</v>
          </cell>
          <cell r="K3779">
            <v>0</v>
          </cell>
          <cell r="L3779">
            <v>0</v>
          </cell>
          <cell r="M3779">
            <v>0</v>
          </cell>
          <cell r="N3779">
            <v>0</v>
          </cell>
          <cell r="O3779">
            <v>4</v>
          </cell>
          <cell r="P3779" t="str">
            <v>Not Licensed</v>
          </cell>
          <cell r="Q3779">
            <v>0</v>
          </cell>
          <cell r="R3779">
            <v>0</v>
          </cell>
        </row>
        <row r="3780">
          <cell r="B3780" t="str">
            <v>532021</v>
          </cell>
          <cell r="C3780" t="str">
            <v>Air Traffic Controllers</v>
          </cell>
          <cell r="D3780">
            <v>0</v>
          </cell>
          <cell r="E3780" t="str">
            <v>Associate's degree</v>
          </cell>
          <cell r="F3780" t="str">
            <v>Sub-BA</v>
          </cell>
          <cell r="G3780">
            <v>0</v>
          </cell>
          <cell r="H3780">
            <v>0</v>
          </cell>
          <cell r="I3780">
            <v>0</v>
          </cell>
          <cell r="J3780">
            <v>0</v>
          </cell>
          <cell r="K3780">
            <v>0</v>
          </cell>
          <cell r="L3780">
            <v>30</v>
          </cell>
          <cell r="M3780">
            <v>30</v>
          </cell>
          <cell r="N3780">
            <v>0</v>
          </cell>
          <cell r="O3780">
            <v>0</v>
          </cell>
          <cell r="P3780" t="str">
            <v>Not Licensed</v>
          </cell>
          <cell r="Q3780">
            <v>0</v>
          </cell>
          <cell r="R3780">
            <v>0</v>
          </cell>
        </row>
        <row r="3781">
          <cell r="B3781" t="str">
            <v>532022</v>
          </cell>
          <cell r="C3781" t="str">
            <v>Airfield Operations Specialists</v>
          </cell>
          <cell r="D3781">
            <v>0</v>
          </cell>
          <cell r="E3781" t="str">
            <v>High school diploma or equivalent</v>
          </cell>
          <cell r="F3781" t="str">
            <v>HS and Below</v>
          </cell>
          <cell r="G3781">
            <v>0</v>
          </cell>
          <cell r="H3781">
            <v>0</v>
          </cell>
          <cell r="I3781">
            <v>0</v>
          </cell>
          <cell r="J3781">
            <v>0</v>
          </cell>
          <cell r="K3781">
            <v>0</v>
          </cell>
          <cell r="L3781">
            <v>0</v>
          </cell>
          <cell r="M3781">
            <v>0</v>
          </cell>
          <cell r="N3781">
            <v>0</v>
          </cell>
          <cell r="O3781">
            <v>1</v>
          </cell>
          <cell r="P3781" t="str">
            <v>Not Licensed</v>
          </cell>
          <cell r="Q3781">
            <v>0</v>
          </cell>
          <cell r="R3781">
            <v>0</v>
          </cell>
        </row>
        <row r="3782">
          <cell r="B3782" t="str">
            <v>532031</v>
          </cell>
          <cell r="C3782" t="str">
            <v>Flight Attendants</v>
          </cell>
          <cell r="D3782">
            <v>0</v>
          </cell>
          <cell r="E3782" t="str">
            <v>High school diploma or equivalent</v>
          </cell>
          <cell r="F3782" t="str">
            <v>HS and Below</v>
          </cell>
          <cell r="G3782">
            <v>0</v>
          </cell>
          <cell r="H3782">
            <v>0</v>
          </cell>
          <cell r="I3782">
            <v>0</v>
          </cell>
          <cell r="J3782">
            <v>0</v>
          </cell>
          <cell r="K3782">
            <v>0</v>
          </cell>
          <cell r="L3782">
            <v>0</v>
          </cell>
          <cell r="M3782">
            <v>0</v>
          </cell>
          <cell r="N3782">
            <v>0</v>
          </cell>
          <cell r="O3782">
            <v>3</v>
          </cell>
          <cell r="P3782" t="str">
            <v>Not Licensed</v>
          </cell>
          <cell r="Q3782">
            <v>0</v>
          </cell>
          <cell r="R3782">
            <v>0</v>
          </cell>
        </row>
        <row r="3783">
          <cell r="B3783" t="str">
            <v>533011</v>
          </cell>
          <cell r="C3783" t="str">
            <v>Ambulance Drivers and Attendants, Except Emergency Medical Technicians</v>
          </cell>
          <cell r="D3783">
            <v>0</v>
          </cell>
          <cell r="E3783" t="str">
            <v>High school diploma or equivalent</v>
          </cell>
          <cell r="F3783" t="str">
            <v>HS and Below</v>
          </cell>
          <cell r="G3783">
            <v>0</v>
          </cell>
          <cell r="H3783">
            <v>0</v>
          </cell>
          <cell r="I3783">
            <v>0</v>
          </cell>
          <cell r="J3783">
            <v>0</v>
          </cell>
          <cell r="K3783">
            <v>0</v>
          </cell>
          <cell r="L3783">
            <v>0</v>
          </cell>
          <cell r="M3783">
            <v>0</v>
          </cell>
          <cell r="N3783">
            <v>0</v>
          </cell>
          <cell r="O3783">
            <v>0</v>
          </cell>
          <cell r="P3783" t="str">
            <v>Not Licensed</v>
          </cell>
          <cell r="Q3783">
            <v>0</v>
          </cell>
          <cell r="R3783">
            <v>0</v>
          </cell>
        </row>
        <row r="3784">
          <cell r="B3784" t="str">
            <v>533021</v>
          </cell>
          <cell r="C3784" t="str">
            <v>Bus Drivers, Transit and Intercity</v>
          </cell>
          <cell r="D3784">
            <v>0</v>
          </cell>
          <cell r="E3784" t="str">
            <v>High school diploma or equivalent</v>
          </cell>
          <cell r="F3784" t="str">
            <v>HS and Below</v>
          </cell>
          <cell r="G3784">
            <v>43908</v>
          </cell>
          <cell r="H3784">
            <v>0</v>
          </cell>
          <cell r="I3784">
            <v>0</v>
          </cell>
          <cell r="J3784">
            <v>0</v>
          </cell>
          <cell r="K3784">
            <v>0</v>
          </cell>
          <cell r="L3784">
            <v>44</v>
          </cell>
          <cell r="M3784">
            <v>44</v>
          </cell>
          <cell r="N3784">
            <v>0</v>
          </cell>
          <cell r="O3784">
            <v>51</v>
          </cell>
          <cell r="P3784" t="str">
            <v>Not Licensed</v>
          </cell>
          <cell r="Q3784">
            <v>0</v>
          </cell>
          <cell r="R3784">
            <v>0</v>
          </cell>
        </row>
        <row r="3785">
          <cell r="B3785" t="str">
            <v>533022</v>
          </cell>
          <cell r="C3785" t="str">
            <v>Bus Drivers, School or Special Client</v>
          </cell>
          <cell r="D3785">
            <v>0</v>
          </cell>
          <cell r="E3785" t="str">
            <v>High school diploma or equivalent</v>
          </cell>
          <cell r="F3785" t="str">
            <v>HS and Below</v>
          </cell>
          <cell r="G3785">
            <v>0</v>
          </cell>
          <cell r="H3785">
            <v>0</v>
          </cell>
          <cell r="I3785">
            <v>639</v>
          </cell>
          <cell r="J3785">
            <v>78</v>
          </cell>
          <cell r="K3785">
            <v>88</v>
          </cell>
          <cell r="L3785">
            <v>73</v>
          </cell>
          <cell r="M3785">
            <v>80</v>
          </cell>
          <cell r="N3785">
            <v>0</v>
          </cell>
          <cell r="O3785" t="str">
            <v>1,072</v>
          </cell>
          <cell r="P3785" t="str">
            <v>Not Licensed</v>
          </cell>
          <cell r="Q3785">
            <v>0</v>
          </cell>
          <cell r="R3785">
            <v>0</v>
          </cell>
        </row>
        <row r="3786">
          <cell r="B3786" t="str">
            <v>533031</v>
          </cell>
          <cell r="C3786" t="str">
            <v>Driver/Sales Workers</v>
          </cell>
          <cell r="D3786">
            <v>0</v>
          </cell>
          <cell r="E3786" t="str">
            <v>High school diploma or equivalent</v>
          </cell>
          <cell r="F3786" t="str">
            <v>HS and Below</v>
          </cell>
          <cell r="G3786">
            <v>28941</v>
          </cell>
          <cell r="H3786">
            <v>1</v>
          </cell>
          <cell r="I3786">
            <v>1356</v>
          </cell>
          <cell r="J3786">
            <v>122</v>
          </cell>
          <cell r="K3786">
            <v>147</v>
          </cell>
          <cell r="L3786">
            <v>1690</v>
          </cell>
          <cell r="M3786">
            <v>653</v>
          </cell>
          <cell r="N3786">
            <v>0</v>
          </cell>
          <cell r="O3786">
            <v>67</v>
          </cell>
          <cell r="P3786" t="str">
            <v>Not Licensed</v>
          </cell>
          <cell r="Q3786">
            <v>0</v>
          </cell>
          <cell r="R3786">
            <v>0</v>
          </cell>
        </row>
        <row r="3787">
          <cell r="B3787" t="str">
            <v>533032</v>
          </cell>
          <cell r="C3787" t="str">
            <v>Heavy and Tractor-Trailer Truck Drivers</v>
          </cell>
          <cell r="D3787">
            <v>0</v>
          </cell>
          <cell r="E3787" t="str">
            <v>Postsecondary non-degree award</v>
          </cell>
          <cell r="F3787" t="str">
            <v>Sub-BA</v>
          </cell>
          <cell r="G3787">
            <v>49107</v>
          </cell>
          <cell r="H3787">
            <v>4</v>
          </cell>
          <cell r="I3787">
            <v>3223</v>
          </cell>
          <cell r="J3787">
            <v>338</v>
          </cell>
          <cell r="K3787">
            <v>368</v>
          </cell>
          <cell r="L3787">
            <v>3967</v>
          </cell>
          <cell r="M3787">
            <v>1558</v>
          </cell>
          <cell r="N3787">
            <v>0</v>
          </cell>
          <cell r="O3787">
            <v>607</v>
          </cell>
          <cell r="P3787" t="str">
            <v>Not Licensed</v>
          </cell>
          <cell r="Q3787">
            <v>0</v>
          </cell>
          <cell r="R3787">
            <v>0</v>
          </cell>
        </row>
        <row r="3788">
          <cell r="B3788" t="str">
            <v>533033</v>
          </cell>
          <cell r="C3788" t="str">
            <v>Light Truck or Delivery Services Drivers</v>
          </cell>
          <cell r="D3788">
            <v>0</v>
          </cell>
          <cell r="E3788" t="str">
            <v>High school diploma or equivalent</v>
          </cell>
          <cell r="F3788" t="str">
            <v>HS and Below</v>
          </cell>
          <cell r="G3788">
            <v>34326</v>
          </cell>
          <cell r="H3788">
            <v>2</v>
          </cell>
          <cell r="I3788">
            <v>3392</v>
          </cell>
          <cell r="J3788">
            <v>365</v>
          </cell>
          <cell r="K3788">
            <v>395</v>
          </cell>
          <cell r="L3788">
            <v>1124</v>
          </cell>
          <cell r="M3788">
            <v>628</v>
          </cell>
          <cell r="N3788">
            <v>0</v>
          </cell>
          <cell r="O3788">
            <v>217</v>
          </cell>
          <cell r="P3788" t="str">
            <v>Not Licensed</v>
          </cell>
          <cell r="Q3788">
            <v>0</v>
          </cell>
          <cell r="R3788">
            <v>0</v>
          </cell>
        </row>
        <row r="3789">
          <cell r="B3789" t="str">
            <v>533041</v>
          </cell>
          <cell r="C3789" t="str">
            <v>Taxi Drivers and Chauffeurs</v>
          </cell>
          <cell r="D3789">
            <v>0</v>
          </cell>
          <cell r="E3789" t="str">
            <v>No formal educational credential</v>
          </cell>
          <cell r="F3789" t="str">
            <v>HS and Below</v>
          </cell>
          <cell r="G3789">
            <v>27673</v>
          </cell>
          <cell r="H3789">
            <v>1</v>
          </cell>
          <cell r="I3789">
            <v>4391</v>
          </cell>
          <cell r="J3789">
            <v>456</v>
          </cell>
          <cell r="K3789">
            <v>517</v>
          </cell>
          <cell r="L3789">
            <v>453</v>
          </cell>
          <cell r="M3789">
            <v>475</v>
          </cell>
          <cell r="N3789">
            <v>0</v>
          </cell>
          <cell r="O3789">
            <v>41</v>
          </cell>
          <cell r="P3789" t="str">
            <v>Not Licensed</v>
          </cell>
          <cell r="Q3789">
            <v>0</v>
          </cell>
          <cell r="R3789">
            <v>0</v>
          </cell>
        </row>
        <row r="3790">
          <cell r="B3790" t="str">
            <v>534011</v>
          </cell>
          <cell r="C3790" t="str">
            <v>Locomotive Engineers</v>
          </cell>
          <cell r="D3790">
            <v>0</v>
          </cell>
          <cell r="E3790" t="str">
            <v>High school diploma or equivalent</v>
          </cell>
          <cell r="F3790" t="str">
            <v>HS and Below</v>
          </cell>
          <cell r="G3790">
            <v>0</v>
          </cell>
          <cell r="H3790">
            <v>0</v>
          </cell>
          <cell r="I3790">
            <v>0</v>
          </cell>
          <cell r="J3790">
            <v>0</v>
          </cell>
          <cell r="K3790">
            <v>0</v>
          </cell>
          <cell r="L3790">
            <v>0</v>
          </cell>
          <cell r="M3790">
            <v>0</v>
          </cell>
          <cell r="N3790">
            <v>0</v>
          </cell>
          <cell r="O3790">
            <v>0</v>
          </cell>
          <cell r="P3790" t="str">
            <v>Not Licensed</v>
          </cell>
          <cell r="Q3790">
            <v>0</v>
          </cell>
          <cell r="R3790">
            <v>0</v>
          </cell>
        </row>
        <row r="3791">
          <cell r="B3791" t="str">
            <v>534012</v>
          </cell>
          <cell r="C3791" t="str">
            <v>Locomotive Firers</v>
          </cell>
          <cell r="D3791">
            <v>0</v>
          </cell>
          <cell r="E3791">
            <v>0</v>
          </cell>
          <cell r="F3791">
            <v>0</v>
          </cell>
          <cell r="G3791">
            <v>0</v>
          </cell>
          <cell r="H3791">
            <v>0</v>
          </cell>
          <cell r="I3791">
            <v>0</v>
          </cell>
          <cell r="J3791">
            <v>0</v>
          </cell>
          <cell r="K3791">
            <v>0</v>
          </cell>
          <cell r="L3791">
            <v>0</v>
          </cell>
          <cell r="M3791">
            <v>0</v>
          </cell>
          <cell r="N3791">
            <v>0</v>
          </cell>
          <cell r="O3791">
            <v>0</v>
          </cell>
          <cell r="P3791" t="str">
            <v>Not Licensed</v>
          </cell>
          <cell r="Q3791">
            <v>0</v>
          </cell>
          <cell r="R3791">
            <v>0</v>
          </cell>
        </row>
        <row r="3792">
          <cell r="B3792" t="str">
            <v>534013</v>
          </cell>
          <cell r="C3792" t="str">
            <v>Rail Yard Engineers, Dinkey Operators, and Hostlers</v>
          </cell>
          <cell r="D3792">
            <v>0</v>
          </cell>
          <cell r="E3792" t="str">
            <v>High school diploma or equivalent</v>
          </cell>
          <cell r="F3792" t="str">
            <v>HS and Below</v>
          </cell>
          <cell r="G3792">
            <v>0</v>
          </cell>
          <cell r="H3792">
            <v>0</v>
          </cell>
          <cell r="I3792">
            <v>0</v>
          </cell>
          <cell r="J3792">
            <v>0</v>
          </cell>
          <cell r="K3792">
            <v>0</v>
          </cell>
          <cell r="L3792">
            <v>0</v>
          </cell>
          <cell r="M3792">
            <v>0</v>
          </cell>
          <cell r="N3792">
            <v>0</v>
          </cell>
          <cell r="O3792">
            <v>0</v>
          </cell>
          <cell r="P3792" t="str">
            <v>Not Licensed</v>
          </cell>
          <cell r="Q3792">
            <v>0</v>
          </cell>
          <cell r="R3792">
            <v>0</v>
          </cell>
        </row>
        <row r="3793">
          <cell r="B3793" t="str">
            <v>534021</v>
          </cell>
          <cell r="C3793" t="str">
            <v>Railroad Brake, Signal, and Switch Operators</v>
          </cell>
          <cell r="D3793">
            <v>0</v>
          </cell>
          <cell r="E3793" t="str">
            <v>High school diploma or equivalent</v>
          </cell>
          <cell r="F3793" t="str">
            <v>HS and Below</v>
          </cell>
          <cell r="G3793">
            <v>0</v>
          </cell>
          <cell r="H3793">
            <v>0</v>
          </cell>
          <cell r="I3793">
            <v>0</v>
          </cell>
          <cell r="J3793">
            <v>0</v>
          </cell>
          <cell r="K3793">
            <v>0</v>
          </cell>
          <cell r="L3793">
            <v>0</v>
          </cell>
          <cell r="M3793">
            <v>0</v>
          </cell>
          <cell r="N3793">
            <v>0</v>
          </cell>
          <cell r="O3793">
            <v>0</v>
          </cell>
          <cell r="P3793" t="str">
            <v>Not Licensed</v>
          </cell>
          <cell r="Q3793">
            <v>0</v>
          </cell>
          <cell r="R3793">
            <v>0</v>
          </cell>
        </row>
        <row r="3794">
          <cell r="B3794" t="str">
            <v>534031</v>
          </cell>
          <cell r="C3794" t="str">
            <v>Railroad Conductors and Yardmasters</v>
          </cell>
          <cell r="D3794">
            <v>0</v>
          </cell>
          <cell r="E3794" t="str">
            <v>High school diploma or equivalent</v>
          </cell>
          <cell r="F3794" t="str">
            <v>HS and Below</v>
          </cell>
          <cell r="G3794">
            <v>0</v>
          </cell>
          <cell r="H3794">
            <v>0</v>
          </cell>
          <cell r="I3794">
            <v>0</v>
          </cell>
          <cell r="J3794">
            <v>0</v>
          </cell>
          <cell r="K3794">
            <v>0</v>
          </cell>
          <cell r="L3794">
            <v>0</v>
          </cell>
          <cell r="M3794">
            <v>0</v>
          </cell>
          <cell r="N3794">
            <v>0</v>
          </cell>
          <cell r="O3794">
            <v>0</v>
          </cell>
          <cell r="P3794" t="str">
            <v>Not Licensed</v>
          </cell>
          <cell r="Q3794">
            <v>0</v>
          </cell>
          <cell r="R3794">
            <v>0</v>
          </cell>
        </row>
        <row r="3795">
          <cell r="B3795" t="str">
            <v>534041</v>
          </cell>
          <cell r="C3795" t="str">
            <v>Subway and Streetcar Operators</v>
          </cell>
          <cell r="D3795">
            <v>0</v>
          </cell>
          <cell r="E3795">
            <v>0</v>
          </cell>
          <cell r="F3795">
            <v>0</v>
          </cell>
          <cell r="G3795">
            <v>0</v>
          </cell>
          <cell r="H3795">
            <v>0</v>
          </cell>
          <cell r="I3795">
            <v>0</v>
          </cell>
          <cell r="J3795">
            <v>0</v>
          </cell>
          <cell r="K3795">
            <v>0</v>
          </cell>
          <cell r="L3795">
            <v>0</v>
          </cell>
          <cell r="M3795">
            <v>0</v>
          </cell>
          <cell r="N3795">
            <v>0</v>
          </cell>
          <cell r="O3795">
            <v>4</v>
          </cell>
          <cell r="P3795" t="str">
            <v>Not Licensed</v>
          </cell>
          <cell r="Q3795">
            <v>0</v>
          </cell>
          <cell r="R3795">
            <v>0</v>
          </cell>
        </row>
        <row r="3796">
          <cell r="B3796" t="str">
            <v>535011</v>
          </cell>
          <cell r="C3796" t="str">
            <v>Sailors and Marine Oilers</v>
          </cell>
          <cell r="D3796">
            <v>0</v>
          </cell>
          <cell r="E3796" t="str">
            <v>No formal educational credential</v>
          </cell>
          <cell r="F3796" t="str">
            <v>HS and Below</v>
          </cell>
          <cell r="G3796">
            <v>29772</v>
          </cell>
          <cell r="H3796">
            <v>0</v>
          </cell>
          <cell r="I3796">
            <v>0</v>
          </cell>
          <cell r="J3796">
            <v>0</v>
          </cell>
          <cell r="K3796">
            <v>0</v>
          </cell>
          <cell r="L3796">
            <v>0</v>
          </cell>
          <cell r="M3796">
            <v>0</v>
          </cell>
          <cell r="N3796">
            <v>0</v>
          </cell>
          <cell r="O3796">
            <v>7</v>
          </cell>
          <cell r="P3796" t="str">
            <v>Not Licensed</v>
          </cell>
          <cell r="Q3796">
            <v>0</v>
          </cell>
          <cell r="R3796">
            <v>0</v>
          </cell>
        </row>
        <row r="3797">
          <cell r="B3797" t="str">
            <v>535021</v>
          </cell>
          <cell r="C3797" t="str">
            <v>Captains, Mates, and Pilots of Water Vessels</v>
          </cell>
          <cell r="D3797">
            <v>0</v>
          </cell>
          <cell r="E3797" t="str">
            <v>Postsecondary non-degree award</v>
          </cell>
          <cell r="F3797" t="str">
            <v>Sub-BA</v>
          </cell>
          <cell r="G3797">
            <v>70070</v>
          </cell>
          <cell r="H3797">
            <v>0</v>
          </cell>
          <cell r="I3797">
            <v>0</v>
          </cell>
          <cell r="J3797">
            <v>0</v>
          </cell>
          <cell r="K3797">
            <v>0</v>
          </cell>
          <cell r="L3797">
            <v>24</v>
          </cell>
          <cell r="M3797">
            <v>24</v>
          </cell>
          <cell r="N3797">
            <v>0</v>
          </cell>
          <cell r="O3797">
            <v>33</v>
          </cell>
          <cell r="P3797" t="str">
            <v>Not Licensed</v>
          </cell>
          <cell r="Q3797">
            <v>0</v>
          </cell>
          <cell r="R3797">
            <v>0</v>
          </cell>
        </row>
        <row r="3798">
          <cell r="B3798" t="str">
            <v>535022</v>
          </cell>
          <cell r="C3798" t="str">
            <v>Motorboat Operators</v>
          </cell>
          <cell r="D3798">
            <v>0</v>
          </cell>
          <cell r="E3798" t="str">
            <v>Postsecondary non-degree award</v>
          </cell>
          <cell r="F3798" t="str">
            <v>Sub-BA</v>
          </cell>
          <cell r="G3798">
            <v>32711</v>
          </cell>
          <cell r="H3798">
            <v>0</v>
          </cell>
          <cell r="I3798">
            <v>0</v>
          </cell>
          <cell r="J3798">
            <v>0</v>
          </cell>
          <cell r="K3798">
            <v>0</v>
          </cell>
          <cell r="L3798">
            <v>0</v>
          </cell>
          <cell r="M3798">
            <v>0</v>
          </cell>
          <cell r="N3798">
            <v>0</v>
          </cell>
          <cell r="O3798">
            <v>4</v>
          </cell>
          <cell r="P3798" t="str">
            <v>Not Licensed</v>
          </cell>
          <cell r="Q3798">
            <v>0</v>
          </cell>
          <cell r="R3798">
            <v>0</v>
          </cell>
        </row>
        <row r="3799">
          <cell r="B3799" t="str">
            <v>535031</v>
          </cell>
          <cell r="C3799" t="str">
            <v>Ship Engineers</v>
          </cell>
          <cell r="D3799">
            <v>0</v>
          </cell>
          <cell r="E3799" t="str">
            <v>Postsecondary non-degree award</v>
          </cell>
          <cell r="F3799" t="str">
            <v>Sub-BA</v>
          </cell>
          <cell r="G3799">
            <v>0</v>
          </cell>
          <cell r="H3799">
            <v>0</v>
          </cell>
          <cell r="I3799">
            <v>0</v>
          </cell>
          <cell r="J3799">
            <v>0</v>
          </cell>
          <cell r="K3799">
            <v>0</v>
          </cell>
          <cell r="L3799">
            <v>0</v>
          </cell>
          <cell r="M3799">
            <v>0</v>
          </cell>
          <cell r="N3799">
            <v>0</v>
          </cell>
          <cell r="O3799">
            <v>1</v>
          </cell>
          <cell r="P3799" t="str">
            <v>Not Licensed</v>
          </cell>
          <cell r="Q3799">
            <v>0</v>
          </cell>
          <cell r="R3799">
            <v>0</v>
          </cell>
        </row>
        <row r="3800">
          <cell r="B3800" t="str">
            <v>536011</v>
          </cell>
          <cell r="C3800" t="str">
            <v>Bridge and Lock Tenders</v>
          </cell>
          <cell r="D3800">
            <v>0</v>
          </cell>
          <cell r="E3800" t="str">
            <v>High school diploma or equivalent</v>
          </cell>
          <cell r="F3800" t="str">
            <v>HS and Below</v>
          </cell>
          <cell r="G3800">
            <v>0</v>
          </cell>
          <cell r="H3800">
            <v>0</v>
          </cell>
          <cell r="I3800">
            <v>0</v>
          </cell>
          <cell r="J3800">
            <v>0</v>
          </cell>
          <cell r="K3800">
            <v>0</v>
          </cell>
          <cell r="L3800">
            <v>0</v>
          </cell>
          <cell r="M3800">
            <v>0</v>
          </cell>
          <cell r="N3800">
            <v>0</v>
          </cell>
          <cell r="O3800">
            <v>8</v>
          </cell>
          <cell r="P3800" t="str">
            <v>Not Licensed</v>
          </cell>
          <cell r="Q3800">
            <v>0</v>
          </cell>
          <cell r="R3800">
            <v>0</v>
          </cell>
        </row>
        <row r="3801">
          <cell r="B3801" t="str">
            <v>536021</v>
          </cell>
          <cell r="C3801" t="str">
            <v>Parking Lot Attendants</v>
          </cell>
          <cell r="D3801">
            <v>0</v>
          </cell>
          <cell r="E3801" t="str">
            <v>No formal educational credential</v>
          </cell>
          <cell r="F3801" t="str">
            <v>HS and Below</v>
          </cell>
          <cell r="G3801">
            <v>27801</v>
          </cell>
          <cell r="H3801">
            <v>0</v>
          </cell>
          <cell r="I3801">
            <v>0</v>
          </cell>
          <cell r="J3801">
            <v>0</v>
          </cell>
          <cell r="K3801">
            <v>0</v>
          </cell>
          <cell r="L3801">
            <v>278</v>
          </cell>
          <cell r="M3801">
            <v>278</v>
          </cell>
          <cell r="N3801">
            <v>0</v>
          </cell>
          <cell r="O3801">
            <v>12</v>
          </cell>
          <cell r="P3801" t="str">
            <v>Not Licensed</v>
          </cell>
          <cell r="Q3801">
            <v>0</v>
          </cell>
          <cell r="R3801">
            <v>0</v>
          </cell>
        </row>
        <row r="3802">
          <cell r="B3802" t="str">
            <v>536031</v>
          </cell>
          <cell r="C3802" t="str">
            <v>Automotive and Watercraft Service Attendants</v>
          </cell>
          <cell r="D3802">
            <v>0</v>
          </cell>
          <cell r="E3802" t="str">
            <v>No formal educational credential</v>
          </cell>
          <cell r="F3802" t="str">
            <v>HS and Below</v>
          </cell>
          <cell r="G3802">
            <v>26046</v>
          </cell>
          <cell r="H3802">
            <v>1</v>
          </cell>
          <cell r="I3802">
            <v>111</v>
          </cell>
          <cell r="J3802">
            <v>19</v>
          </cell>
          <cell r="K3802">
            <v>18</v>
          </cell>
          <cell r="L3802">
            <v>51</v>
          </cell>
          <cell r="M3802">
            <v>29</v>
          </cell>
          <cell r="N3802">
            <v>0</v>
          </cell>
          <cell r="O3802">
            <v>8</v>
          </cell>
          <cell r="P3802" t="str">
            <v>Not Licensed</v>
          </cell>
          <cell r="Q3802">
            <v>0</v>
          </cell>
          <cell r="R3802">
            <v>0</v>
          </cell>
        </row>
        <row r="3803">
          <cell r="B3803" t="str">
            <v>536041</v>
          </cell>
          <cell r="C3803" t="str">
            <v>Traffic Technicians</v>
          </cell>
          <cell r="D3803">
            <v>0</v>
          </cell>
          <cell r="E3803" t="str">
            <v>High school diploma or equivalent</v>
          </cell>
          <cell r="F3803" t="str">
            <v>HS and Below</v>
          </cell>
          <cell r="G3803">
            <v>0</v>
          </cell>
          <cell r="H3803">
            <v>0</v>
          </cell>
          <cell r="I3803">
            <v>0</v>
          </cell>
          <cell r="J3803">
            <v>0</v>
          </cell>
          <cell r="K3803">
            <v>0</v>
          </cell>
          <cell r="L3803">
            <v>0</v>
          </cell>
          <cell r="M3803">
            <v>0</v>
          </cell>
          <cell r="N3803">
            <v>0</v>
          </cell>
          <cell r="O3803">
            <v>0</v>
          </cell>
          <cell r="P3803" t="str">
            <v>Not Licensed</v>
          </cell>
          <cell r="Q3803">
            <v>0</v>
          </cell>
          <cell r="R3803">
            <v>0</v>
          </cell>
        </row>
        <row r="3804">
          <cell r="B3804" t="str">
            <v>536051</v>
          </cell>
          <cell r="C3804" t="str">
            <v>Transportation Inspectors</v>
          </cell>
          <cell r="D3804">
            <v>0</v>
          </cell>
          <cell r="E3804" t="str">
            <v>High school diploma or equivalent</v>
          </cell>
          <cell r="F3804" t="str">
            <v>HS and Below</v>
          </cell>
          <cell r="G3804">
            <v>46782</v>
          </cell>
          <cell r="H3804">
            <v>0</v>
          </cell>
          <cell r="I3804">
            <v>0</v>
          </cell>
          <cell r="J3804">
            <v>0</v>
          </cell>
          <cell r="K3804">
            <v>0</v>
          </cell>
          <cell r="L3804">
            <v>24</v>
          </cell>
          <cell r="M3804">
            <v>24</v>
          </cell>
          <cell r="N3804">
            <v>0</v>
          </cell>
          <cell r="O3804">
            <v>5</v>
          </cell>
          <cell r="P3804" t="str">
            <v>Not Licensed</v>
          </cell>
          <cell r="Q3804">
            <v>0</v>
          </cell>
          <cell r="R3804">
            <v>0</v>
          </cell>
        </row>
        <row r="3805">
          <cell r="B3805" t="str">
            <v>536061</v>
          </cell>
          <cell r="C3805" t="str">
            <v>Transportation Attendants, Except Flight Attendants</v>
          </cell>
          <cell r="D3805">
            <v>0</v>
          </cell>
          <cell r="E3805" t="str">
            <v>High school diploma or equivalent</v>
          </cell>
          <cell r="F3805" t="str">
            <v>HS and Below</v>
          </cell>
          <cell r="G3805">
            <v>0</v>
          </cell>
          <cell r="H3805">
            <v>0</v>
          </cell>
          <cell r="I3805">
            <v>0</v>
          </cell>
          <cell r="J3805">
            <v>0</v>
          </cell>
          <cell r="K3805">
            <v>0</v>
          </cell>
          <cell r="L3805">
            <v>35</v>
          </cell>
          <cell r="M3805">
            <v>35</v>
          </cell>
          <cell r="N3805">
            <v>0</v>
          </cell>
          <cell r="O3805">
            <v>12</v>
          </cell>
          <cell r="P3805" t="str">
            <v>Not Licensed</v>
          </cell>
          <cell r="Q3805">
            <v>0</v>
          </cell>
          <cell r="R3805">
            <v>0</v>
          </cell>
        </row>
        <row r="3806">
          <cell r="B3806" t="str">
            <v>537011</v>
          </cell>
          <cell r="C3806" t="str">
            <v>Conveyor Operators and Tenders</v>
          </cell>
          <cell r="D3806">
            <v>0</v>
          </cell>
          <cell r="E3806" t="str">
            <v>No formal educational credential</v>
          </cell>
          <cell r="F3806" t="str">
            <v>HS and Below</v>
          </cell>
          <cell r="G3806">
            <v>0</v>
          </cell>
          <cell r="H3806">
            <v>0</v>
          </cell>
          <cell r="I3806">
            <v>0</v>
          </cell>
          <cell r="J3806">
            <v>0</v>
          </cell>
          <cell r="K3806">
            <v>0</v>
          </cell>
          <cell r="L3806">
            <v>0</v>
          </cell>
          <cell r="M3806">
            <v>0</v>
          </cell>
          <cell r="N3806">
            <v>0</v>
          </cell>
          <cell r="O3806">
            <v>1</v>
          </cell>
          <cell r="P3806" t="str">
            <v>Not Licensed</v>
          </cell>
          <cell r="Q3806">
            <v>0</v>
          </cell>
          <cell r="R3806">
            <v>0</v>
          </cell>
        </row>
        <row r="3807">
          <cell r="B3807" t="str">
            <v>537021</v>
          </cell>
          <cell r="C3807" t="str">
            <v>Crane and Tower Operators</v>
          </cell>
          <cell r="D3807">
            <v>0</v>
          </cell>
          <cell r="E3807" t="str">
            <v>High school diploma or equivalent</v>
          </cell>
          <cell r="F3807" t="str">
            <v>HS and Below</v>
          </cell>
          <cell r="G3807">
            <v>89970</v>
          </cell>
          <cell r="H3807">
            <v>0</v>
          </cell>
          <cell r="I3807">
            <v>0</v>
          </cell>
          <cell r="J3807">
            <v>0</v>
          </cell>
          <cell r="K3807">
            <v>0</v>
          </cell>
          <cell r="L3807">
            <v>0</v>
          </cell>
          <cell r="M3807">
            <v>0</v>
          </cell>
          <cell r="N3807">
            <v>0</v>
          </cell>
          <cell r="O3807">
            <v>21</v>
          </cell>
          <cell r="P3807" t="str">
            <v>Not Licensed</v>
          </cell>
          <cell r="Q3807">
            <v>0</v>
          </cell>
          <cell r="R3807">
            <v>0</v>
          </cell>
        </row>
        <row r="3808">
          <cell r="B3808" t="str">
            <v>537031</v>
          </cell>
          <cell r="C3808" t="str">
            <v>Dredge Operators</v>
          </cell>
          <cell r="D3808">
            <v>0</v>
          </cell>
          <cell r="E3808">
            <v>0</v>
          </cell>
          <cell r="F3808">
            <v>0</v>
          </cell>
          <cell r="G3808">
            <v>0</v>
          </cell>
          <cell r="H3808">
            <v>0</v>
          </cell>
          <cell r="I3808">
            <v>0</v>
          </cell>
          <cell r="J3808">
            <v>0</v>
          </cell>
          <cell r="K3808">
            <v>0</v>
          </cell>
          <cell r="L3808">
            <v>0</v>
          </cell>
          <cell r="M3808">
            <v>0</v>
          </cell>
          <cell r="N3808">
            <v>0</v>
          </cell>
          <cell r="O3808">
            <v>0</v>
          </cell>
          <cell r="P3808" t="str">
            <v>Not Licensed</v>
          </cell>
          <cell r="Q3808">
            <v>0</v>
          </cell>
          <cell r="R3808">
            <v>0</v>
          </cell>
        </row>
        <row r="3809">
          <cell r="B3809" t="str">
            <v>537032</v>
          </cell>
          <cell r="C3809" t="str">
            <v>Excavating and Loading Machine and Dragline Operators</v>
          </cell>
          <cell r="D3809">
            <v>0</v>
          </cell>
          <cell r="E3809" t="str">
            <v>High school diploma or equivalent</v>
          </cell>
          <cell r="F3809" t="str">
            <v>HS and Below</v>
          </cell>
          <cell r="G3809">
            <v>45318</v>
          </cell>
          <cell r="H3809">
            <v>0</v>
          </cell>
          <cell r="I3809">
            <v>0</v>
          </cell>
          <cell r="J3809">
            <v>0</v>
          </cell>
          <cell r="K3809">
            <v>0</v>
          </cell>
          <cell r="L3809">
            <v>0</v>
          </cell>
          <cell r="M3809">
            <v>0</v>
          </cell>
          <cell r="N3809">
            <v>0</v>
          </cell>
          <cell r="O3809">
            <v>30</v>
          </cell>
          <cell r="P3809" t="str">
            <v>Not Licensed</v>
          </cell>
          <cell r="Q3809">
            <v>0</v>
          </cell>
          <cell r="R3809">
            <v>0</v>
          </cell>
        </row>
        <row r="3810">
          <cell r="B3810" t="str">
            <v>537033</v>
          </cell>
          <cell r="C3810" t="str">
            <v>Loading Machine Operators, Underground Mining</v>
          </cell>
          <cell r="D3810">
            <v>0</v>
          </cell>
          <cell r="E3810">
            <v>0</v>
          </cell>
          <cell r="F3810">
            <v>0</v>
          </cell>
          <cell r="G3810">
            <v>0</v>
          </cell>
          <cell r="H3810">
            <v>0</v>
          </cell>
          <cell r="I3810">
            <v>0</v>
          </cell>
          <cell r="J3810">
            <v>0</v>
          </cell>
          <cell r="K3810">
            <v>0</v>
          </cell>
          <cell r="L3810">
            <v>0</v>
          </cell>
          <cell r="M3810">
            <v>0</v>
          </cell>
          <cell r="N3810">
            <v>0</v>
          </cell>
          <cell r="O3810">
            <v>2</v>
          </cell>
          <cell r="P3810" t="str">
            <v>Not Licensed</v>
          </cell>
          <cell r="Q3810">
            <v>0</v>
          </cell>
          <cell r="R3810">
            <v>0</v>
          </cell>
        </row>
        <row r="3811">
          <cell r="B3811" t="str">
            <v>537041</v>
          </cell>
          <cell r="C3811" t="str">
            <v>Hoist and Winch Operators</v>
          </cell>
          <cell r="D3811">
            <v>0</v>
          </cell>
          <cell r="E3811">
            <v>0</v>
          </cell>
          <cell r="F3811">
            <v>0</v>
          </cell>
          <cell r="G3811">
            <v>0</v>
          </cell>
          <cell r="H3811">
            <v>0</v>
          </cell>
          <cell r="I3811">
            <v>0</v>
          </cell>
          <cell r="J3811">
            <v>0</v>
          </cell>
          <cell r="K3811">
            <v>0</v>
          </cell>
          <cell r="L3811">
            <v>0</v>
          </cell>
          <cell r="M3811">
            <v>0</v>
          </cell>
          <cell r="N3811">
            <v>0</v>
          </cell>
          <cell r="O3811">
            <v>2</v>
          </cell>
          <cell r="P3811" t="str">
            <v>Not Licensed</v>
          </cell>
          <cell r="Q3811">
            <v>0</v>
          </cell>
          <cell r="R3811">
            <v>0</v>
          </cell>
        </row>
        <row r="3812">
          <cell r="B3812" t="str">
            <v>537051</v>
          </cell>
          <cell r="C3812" t="str">
            <v>Industrial Truck and Tractor Operators</v>
          </cell>
          <cell r="D3812">
            <v>0</v>
          </cell>
          <cell r="E3812" t="str">
            <v>No formal educational credential</v>
          </cell>
          <cell r="F3812" t="str">
            <v>HS and Below</v>
          </cell>
          <cell r="G3812">
            <v>39240</v>
          </cell>
          <cell r="H3812">
            <v>2</v>
          </cell>
          <cell r="I3812">
            <v>281</v>
          </cell>
          <cell r="J3812">
            <v>30</v>
          </cell>
          <cell r="K3812">
            <v>33</v>
          </cell>
          <cell r="L3812">
            <v>234</v>
          </cell>
          <cell r="M3812">
            <v>99</v>
          </cell>
          <cell r="N3812">
            <v>0</v>
          </cell>
          <cell r="O3812">
            <v>78</v>
          </cell>
          <cell r="P3812" t="str">
            <v>Not Licensed</v>
          </cell>
          <cell r="Q3812">
            <v>0</v>
          </cell>
          <cell r="R3812">
            <v>0</v>
          </cell>
        </row>
        <row r="3813">
          <cell r="B3813" t="str">
            <v>537061</v>
          </cell>
          <cell r="C3813" t="str">
            <v>Cleaners of Vehicles and Equipment</v>
          </cell>
          <cell r="D3813">
            <v>0</v>
          </cell>
          <cell r="E3813" t="str">
            <v>No formal educational credential</v>
          </cell>
          <cell r="F3813" t="str">
            <v>HS and Below</v>
          </cell>
          <cell r="G3813">
            <v>26195</v>
          </cell>
          <cell r="H3813">
            <v>1</v>
          </cell>
          <cell r="I3813">
            <v>571</v>
          </cell>
          <cell r="J3813">
            <v>84</v>
          </cell>
          <cell r="K3813">
            <v>85</v>
          </cell>
          <cell r="L3813">
            <v>114</v>
          </cell>
          <cell r="M3813">
            <v>94</v>
          </cell>
          <cell r="N3813">
            <v>0</v>
          </cell>
          <cell r="O3813">
            <v>33</v>
          </cell>
          <cell r="P3813" t="str">
            <v>Not Licensed</v>
          </cell>
          <cell r="Q3813">
            <v>0</v>
          </cell>
          <cell r="R3813">
            <v>0</v>
          </cell>
        </row>
        <row r="3814">
          <cell r="B3814" t="str">
            <v>537062</v>
          </cell>
          <cell r="C3814" t="str">
            <v>Laborers and Freight, Stock, and Material Movers, Hand</v>
          </cell>
          <cell r="D3814">
            <v>0</v>
          </cell>
          <cell r="E3814" t="str">
            <v>No formal educational credential</v>
          </cell>
          <cell r="F3814" t="str">
            <v>HS and Below</v>
          </cell>
          <cell r="G3814">
            <v>31131</v>
          </cell>
          <cell r="H3814">
            <v>2</v>
          </cell>
          <cell r="I3814">
            <v>6357</v>
          </cell>
          <cell r="J3814">
            <v>854</v>
          </cell>
          <cell r="K3814">
            <v>906</v>
          </cell>
          <cell r="L3814">
            <v>2282</v>
          </cell>
          <cell r="M3814">
            <v>1347</v>
          </cell>
          <cell r="N3814">
            <v>0</v>
          </cell>
          <cell r="O3814">
            <v>229</v>
          </cell>
          <cell r="P3814" t="str">
            <v>Not Licensed</v>
          </cell>
          <cell r="Q3814">
            <v>0</v>
          </cell>
          <cell r="R3814">
            <v>0</v>
          </cell>
        </row>
        <row r="3815">
          <cell r="B3815" t="str">
            <v>537063</v>
          </cell>
          <cell r="C3815" t="str">
            <v>Machine Feeders and Offbearers</v>
          </cell>
          <cell r="D3815">
            <v>0</v>
          </cell>
          <cell r="E3815" t="str">
            <v>No formal educational credential</v>
          </cell>
          <cell r="F3815" t="str">
            <v>HS and Below</v>
          </cell>
          <cell r="G3815">
            <v>0</v>
          </cell>
          <cell r="H3815">
            <v>0</v>
          </cell>
          <cell r="I3815">
            <v>436</v>
          </cell>
          <cell r="J3815">
            <v>57</v>
          </cell>
          <cell r="K3815">
            <v>53</v>
          </cell>
          <cell r="L3815">
            <v>20</v>
          </cell>
          <cell r="M3815">
            <v>43</v>
          </cell>
          <cell r="N3815">
            <v>0</v>
          </cell>
          <cell r="O3815">
            <v>4</v>
          </cell>
          <cell r="P3815" t="str">
            <v>Not Licensed</v>
          </cell>
          <cell r="Q3815">
            <v>0</v>
          </cell>
          <cell r="R3815">
            <v>0</v>
          </cell>
        </row>
        <row r="3816">
          <cell r="B3816" t="str">
            <v>537064</v>
          </cell>
          <cell r="C3816" t="str">
            <v>Packers and Packagers, Hand</v>
          </cell>
          <cell r="D3816">
            <v>0</v>
          </cell>
          <cell r="E3816" t="str">
            <v>No formal educational credential</v>
          </cell>
          <cell r="F3816" t="str">
            <v>HS and Below</v>
          </cell>
          <cell r="G3816">
            <v>25201</v>
          </cell>
          <cell r="H3816">
            <v>1</v>
          </cell>
          <cell r="I3816">
            <v>2678</v>
          </cell>
          <cell r="J3816">
            <v>412</v>
          </cell>
          <cell r="K3816">
            <v>426</v>
          </cell>
          <cell r="L3816">
            <v>193</v>
          </cell>
          <cell r="M3816">
            <v>344</v>
          </cell>
          <cell r="N3816">
            <v>0</v>
          </cell>
          <cell r="O3816">
            <v>346</v>
          </cell>
          <cell r="P3816" t="str">
            <v>Not Licensed</v>
          </cell>
          <cell r="Q3816">
            <v>0</v>
          </cell>
          <cell r="R3816">
            <v>0</v>
          </cell>
        </row>
        <row r="3817">
          <cell r="B3817" t="str">
            <v>537071</v>
          </cell>
          <cell r="C3817" t="str">
            <v>Gas Compressor and Gas Pumping Station Operators</v>
          </cell>
          <cell r="D3817">
            <v>0</v>
          </cell>
          <cell r="E3817" t="str">
            <v>High school diploma or equivalent</v>
          </cell>
          <cell r="F3817" t="str">
            <v>HS and Below</v>
          </cell>
          <cell r="G3817">
            <v>0</v>
          </cell>
          <cell r="H3817">
            <v>0</v>
          </cell>
          <cell r="I3817">
            <v>0</v>
          </cell>
          <cell r="J3817">
            <v>0</v>
          </cell>
          <cell r="K3817">
            <v>0</v>
          </cell>
          <cell r="L3817">
            <v>0</v>
          </cell>
          <cell r="M3817">
            <v>0</v>
          </cell>
          <cell r="N3817">
            <v>0</v>
          </cell>
          <cell r="O3817">
            <v>1</v>
          </cell>
          <cell r="P3817" t="str">
            <v>Not Licensed</v>
          </cell>
          <cell r="Q3817">
            <v>0</v>
          </cell>
          <cell r="R3817">
            <v>0</v>
          </cell>
        </row>
        <row r="3818">
          <cell r="B3818" t="str">
            <v>537072</v>
          </cell>
          <cell r="C3818" t="str">
            <v>Pump Operators, Except Wellhead Pumpers</v>
          </cell>
          <cell r="D3818">
            <v>0</v>
          </cell>
          <cell r="E3818">
            <v>0</v>
          </cell>
          <cell r="F3818">
            <v>0</v>
          </cell>
          <cell r="G3818">
            <v>0</v>
          </cell>
          <cell r="H3818">
            <v>0</v>
          </cell>
          <cell r="I3818">
            <v>0</v>
          </cell>
          <cell r="J3818">
            <v>0</v>
          </cell>
          <cell r="K3818">
            <v>0</v>
          </cell>
          <cell r="L3818">
            <v>0</v>
          </cell>
          <cell r="M3818">
            <v>0</v>
          </cell>
          <cell r="N3818">
            <v>0</v>
          </cell>
          <cell r="O3818">
            <v>5</v>
          </cell>
          <cell r="P3818" t="str">
            <v>Not Licensed</v>
          </cell>
          <cell r="Q3818">
            <v>0</v>
          </cell>
          <cell r="R3818">
            <v>0</v>
          </cell>
        </row>
        <row r="3819">
          <cell r="B3819" t="str">
            <v>537073</v>
          </cell>
          <cell r="C3819" t="str">
            <v>Wellhead Pumpers</v>
          </cell>
          <cell r="D3819">
            <v>0</v>
          </cell>
          <cell r="E3819">
            <v>0</v>
          </cell>
          <cell r="F3819">
            <v>0</v>
          </cell>
          <cell r="G3819">
            <v>0</v>
          </cell>
          <cell r="H3819">
            <v>0</v>
          </cell>
          <cell r="I3819">
            <v>0</v>
          </cell>
          <cell r="J3819">
            <v>0</v>
          </cell>
          <cell r="K3819">
            <v>0</v>
          </cell>
          <cell r="L3819">
            <v>0</v>
          </cell>
          <cell r="M3819">
            <v>0</v>
          </cell>
          <cell r="N3819">
            <v>0</v>
          </cell>
          <cell r="O3819">
            <v>0</v>
          </cell>
          <cell r="P3819" t="str">
            <v>Not Licensed</v>
          </cell>
          <cell r="Q3819">
            <v>0</v>
          </cell>
          <cell r="R3819">
            <v>0</v>
          </cell>
        </row>
        <row r="3820">
          <cell r="B3820" t="str">
            <v>537081</v>
          </cell>
          <cell r="C3820" t="str">
            <v>Refuse and Recyclable Material Collectors</v>
          </cell>
          <cell r="D3820">
            <v>0</v>
          </cell>
          <cell r="E3820" t="str">
            <v>No formal educational credential</v>
          </cell>
          <cell r="F3820" t="str">
            <v>HS and Below</v>
          </cell>
          <cell r="G3820">
            <v>34050</v>
          </cell>
          <cell r="H3820">
            <v>2</v>
          </cell>
          <cell r="I3820">
            <v>217</v>
          </cell>
          <cell r="J3820">
            <v>26</v>
          </cell>
          <cell r="K3820">
            <v>29</v>
          </cell>
          <cell r="L3820">
            <v>0</v>
          </cell>
          <cell r="M3820">
            <v>28</v>
          </cell>
          <cell r="N3820">
            <v>0</v>
          </cell>
          <cell r="O3820">
            <v>12</v>
          </cell>
          <cell r="P3820" t="str">
            <v>Not Licensed</v>
          </cell>
          <cell r="Q3820">
            <v>0</v>
          </cell>
          <cell r="R3820">
            <v>0</v>
          </cell>
        </row>
        <row r="3821">
          <cell r="B3821" t="str">
            <v>537111</v>
          </cell>
          <cell r="C3821" t="str">
            <v>Mine Shuttle Car Operators</v>
          </cell>
          <cell r="D3821">
            <v>0</v>
          </cell>
          <cell r="E3821">
            <v>0</v>
          </cell>
          <cell r="F3821">
            <v>0</v>
          </cell>
          <cell r="G3821">
            <v>0</v>
          </cell>
          <cell r="H3821">
            <v>0</v>
          </cell>
          <cell r="I3821">
            <v>0</v>
          </cell>
          <cell r="J3821">
            <v>0</v>
          </cell>
          <cell r="K3821">
            <v>0</v>
          </cell>
          <cell r="L3821">
            <v>0</v>
          </cell>
          <cell r="M3821">
            <v>0</v>
          </cell>
          <cell r="N3821">
            <v>0</v>
          </cell>
          <cell r="O3821">
            <v>0</v>
          </cell>
          <cell r="P3821" t="str">
            <v>Not Licensed</v>
          </cell>
          <cell r="Q3821">
            <v>0</v>
          </cell>
          <cell r="R3821">
            <v>0</v>
          </cell>
        </row>
        <row r="3822">
          <cell r="B3822" t="str">
            <v>537121</v>
          </cell>
          <cell r="C3822" t="str">
            <v>Tank Car, Truck, and Ship Loaders</v>
          </cell>
          <cell r="D3822">
            <v>0</v>
          </cell>
          <cell r="E3822" t="str">
            <v>No formal educational credential</v>
          </cell>
          <cell r="F3822" t="str">
            <v>HS and Below</v>
          </cell>
          <cell r="G3822">
            <v>0</v>
          </cell>
          <cell r="H3822">
            <v>0</v>
          </cell>
          <cell r="I3822">
            <v>0</v>
          </cell>
          <cell r="J3822">
            <v>0</v>
          </cell>
          <cell r="K3822">
            <v>0</v>
          </cell>
          <cell r="L3822">
            <v>0</v>
          </cell>
          <cell r="M3822">
            <v>0</v>
          </cell>
          <cell r="N3822">
            <v>0</v>
          </cell>
          <cell r="O3822">
            <v>1</v>
          </cell>
          <cell r="P3822" t="str">
            <v>Not Licensed</v>
          </cell>
          <cell r="Q3822">
            <v>0</v>
          </cell>
          <cell r="R3822">
            <v>0</v>
          </cell>
        </row>
        <row r="3823">
          <cell r="B3823" t="str">
            <v>551011</v>
          </cell>
          <cell r="C3823" t="str">
            <v>Air Crew Officers</v>
          </cell>
          <cell r="D3823">
            <v>0</v>
          </cell>
          <cell r="E3823">
            <v>0</v>
          </cell>
          <cell r="F3823">
            <v>0</v>
          </cell>
          <cell r="G3823">
            <v>0</v>
          </cell>
          <cell r="H3823">
            <v>0</v>
          </cell>
          <cell r="I3823">
            <v>0</v>
          </cell>
          <cell r="J3823">
            <v>0</v>
          </cell>
          <cell r="K3823">
            <v>0</v>
          </cell>
          <cell r="L3823">
            <v>0</v>
          </cell>
          <cell r="M3823">
            <v>0</v>
          </cell>
          <cell r="N3823">
            <v>0</v>
          </cell>
          <cell r="O3823">
            <v>0</v>
          </cell>
          <cell r="P3823" t="str">
            <v>Not Licensed</v>
          </cell>
          <cell r="Q3823">
            <v>0</v>
          </cell>
          <cell r="R3823">
            <v>0</v>
          </cell>
        </row>
        <row r="3824">
          <cell r="B3824" t="str">
            <v>551012</v>
          </cell>
          <cell r="C3824" t="str">
            <v>Aircraft Launch and Recovery Officers</v>
          </cell>
          <cell r="D3824">
            <v>0</v>
          </cell>
          <cell r="E3824">
            <v>0</v>
          </cell>
          <cell r="F3824">
            <v>0</v>
          </cell>
          <cell r="G3824">
            <v>0</v>
          </cell>
          <cell r="H3824">
            <v>0</v>
          </cell>
          <cell r="I3824">
            <v>0</v>
          </cell>
          <cell r="J3824">
            <v>0</v>
          </cell>
          <cell r="K3824">
            <v>0</v>
          </cell>
          <cell r="L3824">
            <v>0</v>
          </cell>
          <cell r="M3824">
            <v>0</v>
          </cell>
          <cell r="N3824">
            <v>0</v>
          </cell>
          <cell r="O3824">
            <v>0</v>
          </cell>
          <cell r="P3824" t="str">
            <v>Not Licensed</v>
          </cell>
          <cell r="Q3824">
            <v>0</v>
          </cell>
          <cell r="R3824">
            <v>0</v>
          </cell>
        </row>
        <row r="3825">
          <cell r="B3825" t="str">
            <v>551013</v>
          </cell>
          <cell r="C3825" t="str">
            <v>Armored Assault Vehicle Officers</v>
          </cell>
          <cell r="D3825">
            <v>0</v>
          </cell>
          <cell r="E3825">
            <v>0</v>
          </cell>
          <cell r="F3825">
            <v>0</v>
          </cell>
          <cell r="G3825">
            <v>0</v>
          </cell>
          <cell r="H3825">
            <v>0</v>
          </cell>
          <cell r="I3825">
            <v>0</v>
          </cell>
          <cell r="J3825">
            <v>0</v>
          </cell>
          <cell r="K3825">
            <v>0</v>
          </cell>
          <cell r="L3825">
            <v>0</v>
          </cell>
          <cell r="M3825">
            <v>0</v>
          </cell>
          <cell r="N3825">
            <v>0</v>
          </cell>
          <cell r="O3825">
            <v>0</v>
          </cell>
          <cell r="P3825" t="str">
            <v>Not Licensed</v>
          </cell>
          <cell r="Q3825">
            <v>0</v>
          </cell>
          <cell r="R3825">
            <v>0</v>
          </cell>
        </row>
        <row r="3826">
          <cell r="B3826" t="str">
            <v>551014</v>
          </cell>
          <cell r="C3826" t="str">
            <v>Artillery and Missile Officers</v>
          </cell>
          <cell r="D3826">
            <v>0</v>
          </cell>
          <cell r="E3826">
            <v>0</v>
          </cell>
          <cell r="F3826">
            <v>0</v>
          </cell>
          <cell r="G3826">
            <v>0</v>
          </cell>
          <cell r="H3826">
            <v>0</v>
          </cell>
          <cell r="I3826">
            <v>0</v>
          </cell>
          <cell r="J3826">
            <v>0</v>
          </cell>
          <cell r="K3826">
            <v>0</v>
          </cell>
          <cell r="L3826">
            <v>0</v>
          </cell>
          <cell r="M3826">
            <v>0</v>
          </cell>
          <cell r="N3826">
            <v>0</v>
          </cell>
          <cell r="O3826">
            <v>0</v>
          </cell>
          <cell r="P3826" t="str">
            <v>Not Licensed</v>
          </cell>
          <cell r="Q3826">
            <v>0</v>
          </cell>
          <cell r="R3826">
            <v>0</v>
          </cell>
        </row>
        <row r="3827">
          <cell r="B3827" t="str">
            <v>551015</v>
          </cell>
          <cell r="C3827" t="str">
            <v>Command and Control Center Officers</v>
          </cell>
          <cell r="D3827">
            <v>0</v>
          </cell>
          <cell r="E3827">
            <v>0</v>
          </cell>
          <cell r="F3827">
            <v>0</v>
          </cell>
          <cell r="G3827">
            <v>0</v>
          </cell>
          <cell r="H3827">
            <v>0</v>
          </cell>
          <cell r="I3827">
            <v>0</v>
          </cell>
          <cell r="J3827">
            <v>0</v>
          </cell>
          <cell r="K3827">
            <v>0</v>
          </cell>
          <cell r="L3827">
            <v>0</v>
          </cell>
          <cell r="M3827">
            <v>0</v>
          </cell>
          <cell r="N3827">
            <v>0</v>
          </cell>
          <cell r="O3827">
            <v>0</v>
          </cell>
          <cell r="P3827" t="str">
            <v>Not Licensed</v>
          </cell>
          <cell r="Q3827">
            <v>0</v>
          </cell>
          <cell r="R3827">
            <v>0</v>
          </cell>
        </row>
        <row r="3828">
          <cell r="B3828" t="str">
            <v>551016</v>
          </cell>
          <cell r="C3828" t="str">
            <v>Infantry Officers</v>
          </cell>
          <cell r="D3828">
            <v>0</v>
          </cell>
          <cell r="E3828">
            <v>0</v>
          </cell>
          <cell r="F3828">
            <v>0</v>
          </cell>
          <cell r="G3828">
            <v>0</v>
          </cell>
          <cell r="H3828">
            <v>0</v>
          </cell>
          <cell r="I3828">
            <v>0</v>
          </cell>
          <cell r="J3828">
            <v>0</v>
          </cell>
          <cell r="K3828">
            <v>0</v>
          </cell>
          <cell r="L3828">
            <v>0</v>
          </cell>
          <cell r="M3828">
            <v>0</v>
          </cell>
          <cell r="N3828">
            <v>0</v>
          </cell>
          <cell r="O3828">
            <v>1</v>
          </cell>
          <cell r="P3828" t="str">
            <v>Not Licensed</v>
          </cell>
          <cell r="Q3828">
            <v>0</v>
          </cell>
          <cell r="R3828">
            <v>0</v>
          </cell>
        </row>
        <row r="3829">
          <cell r="B3829" t="str">
            <v>551017</v>
          </cell>
          <cell r="C3829" t="str">
            <v>Special Forces Officers</v>
          </cell>
          <cell r="D3829">
            <v>0</v>
          </cell>
          <cell r="E3829">
            <v>0</v>
          </cell>
          <cell r="F3829">
            <v>0</v>
          </cell>
          <cell r="G3829">
            <v>0</v>
          </cell>
          <cell r="H3829">
            <v>0</v>
          </cell>
          <cell r="I3829">
            <v>0</v>
          </cell>
          <cell r="J3829">
            <v>0</v>
          </cell>
          <cell r="K3829">
            <v>0</v>
          </cell>
          <cell r="L3829">
            <v>0</v>
          </cell>
          <cell r="M3829">
            <v>0</v>
          </cell>
          <cell r="N3829">
            <v>0</v>
          </cell>
          <cell r="O3829">
            <v>0</v>
          </cell>
          <cell r="P3829" t="str">
            <v>Not Licensed</v>
          </cell>
          <cell r="Q3829">
            <v>0</v>
          </cell>
          <cell r="R3829">
            <v>0</v>
          </cell>
        </row>
        <row r="3830">
          <cell r="B3830" t="str">
            <v>552011</v>
          </cell>
          <cell r="C3830" t="str">
            <v>First-Line Supervisors of Air Crew Members</v>
          </cell>
          <cell r="D3830">
            <v>0</v>
          </cell>
          <cell r="E3830">
            <v>0</v>
          </cell>
          <cell r="F3830">
            <v>0</v>
          </cell>
          <cell r="G3830">
            <v>0</v>
          </cell>
          <cell r="H3830">
            <v>0</v>
          </cell>
          <cell r="I3830">
            <v>0</v>
          </cell>
          <cell r="J3830">
            <v>0</v>
          </cell>
          <cell r="K3830">
            <v>0</v>
          </cell>
          <cell r="L3830">
            <v>0</v>
          </cell>
          <cell r="M3830">
            <v>0</v>
          </cell>
          <cell r="N3830">
            <v>0</v>
          </cell>
          <cell r="O3830">
            <v>0</v>
          </cell>
          <cell r="P3830" t="str">
            <v>Not Licensed</v>
          </cell>
          <cell r="Q3830">
            <v>0</v>
          </cell>
          <cell r="R3830">
            <v>0</v>
          </cell>
        </row>
        <row r="3831">
          <cell r="B3831" t="str">
            <v>552012</v>
          </cell>
          <cell r="C3831" t="str">
            <v>First-Line Supervisors of Weapons Specialists/Crew Members</v>
          </cell>
          <cell r="D3831">
            <v>0</v>
          </cell>
          <cell r="E3831">
            <v>0</v>
          </cell>
          <cell r="F3831">
            <v>0</v>
          </cell>
          <cell r="G3831">
            <v>0</v>
          </cell>
          <cell r="H3831">
            <v>0</v>
          </cell>
          <cell r="I3831">
            <v>0</v>
          </cell>
          <cell r="J3831">
            <v>0</v>
          </cell>
          <cell r="K3831">
            <v>0</v>
          </cell>
          <cell r="L3831">
            <v>0</v>
          </cell>
          <cell r="M3831">
            <v>0</v>
          </cell>
          <cell r="N3831">
            <v>0</v>
          </cell>
          <cell r="O3831">
            <v>0</v>
          </cell>
          <cell r="P3831" t="str">
            <v>Not Licensed</v>
          </cell>
          <cell r="Q3831">
            <v>0</v>
          </cell>
          <cell r="R3831">
            <v>0</v>
          </cell>
        </row>
        <row r="3832">
          <cell r="B3832" t="str">
            <v>553011</v>
          </cell>
          <cell r="C3832" t="str">
            <v>Air Crew Members</v>
          </cell>
          <cell r="D3832">
            <v>0</v>
          </cell>
          <cell r="E3832">
            <v>0</v>
          </cell>
          <cell r="F3832">
            <v>0</v>
          </cell>
          <cell r="G3832">
            <v>0</v>
          </cell>
          <cell r="H3832">
            <v>0</v>
          </cell>
          <cell r="I3832">
            <v>0</v>
          </cell>
          <cell r="J3832">
            <v>0</v>
          </cell>
          <cell r="K3832">
            <v>0</v>
          </cell>
          <cell r="L3832">
            <v>0</v>
          </cell>
          <cell r="M3832">
            <v>0</v>
          </cell>
          <cell r="N3832">
            <v>0</v>
          </cell>
          <cell r="O3832">
            <v>0</v>
          </cell>
          <cell r="P3832" t="str">
            <v>Not Licensed</v>
          </cell>
          <cell r="Q3832">
            <v>0</v>
          </cell>
          <cell r="R3832">
            <v>0</v>
          </cell>
        </row>
        <row r="3833">
          <cell r="B3833" t="str">
            <v>553012</v>
          </cell>
          <cell r="C3833" t="str">
            <v>Aircraft Launch and Recovery Specialists</v>
          </cell>
          <cell r="D3833">
            <v>0</v>
          </cell>
          <cell r="E3833">
            <v>0</v>
          </cell>
          <cell r="F3833">
            <v>0</v>
          </cell>
          <cell r="G3833">
            <v>0</v>
          </cell>
          <cell r="H3833">
            <v>0</v>
          </cell>
          <cell r="I3833">
            <v>0</v>
          </cell>
          <cell r="J3833">
            <v>0</v>
          </cell>
          <cell r="K3833">
            <v>0</v>
          </cell>
          <cell r="L3833">
            <v>0</v>
          </cell>
          <cell r="M3833">
            <v>0</v>
          </cell>
          <cell r="N3833">
            <v>0</v>
          </cell>
          <cell r="O3833">
            <v>1</v>
          </cell>
          <cell r="P3833" t="str">
            <v>Not Licensed</v>
          </cell>
          <cell r="Q3833">
            <v>0</v>
          </cell>
          <cell r="R3833">
            <v>0</v>
          </cell>
        </row>
        <row r="3834">
          <cell r="B3834" t="str">
            <v>553013</v>
          </cell>
          <cell r="C3834" t="str">
            <v>Armored Assault Vehicle Crew Members</v>
          </cell>
          <cell r="D3834">
            <v>0</v>
          </cell>
          <cell r="E3834">
            <v>0</v>
          </cell>
          <cell r="F3834">
            <v>0</v>
          </cell>
          <cell r="G3834">
            <v>0</v>
          </cell>
          <cell r="H3834">
            <v>0</v>
          </cell>
          <cell r="I3834">
            <v>0</v>
          </cell>
          <cell r="J3834">
            <v>0</v>
          </cell>
          <cell r="K3834">
            <v>0</v>
          </cell>
          <cell r="L3834">
            <v>0</v>
          </cell>
          <cell r="M3834">
            <v>0</v>
          </cell>
          <cell r="N3834">
            <v>0</v>
          </cell>
          <cell r="O3834">
            <v>0</v>
          </cell>
          <cell r="P3834" t="str">
            <v>Not Licensed</v>
          </cell>
          <cell r="Q3834">
            <v>0</v>
          </cell>
          <cell r="R3834">
            <v>0</v>
          </cell>
        </row>
        <row r="3835">
          <cell r="B3835" t="str">
            <v>553014</v>
          </cell>
          <cell r="C3835" t="str">
            <v>Artillery and Missile Crew Members</v>
          </cell>
          <cell r="D3835">
            <v>0</v>
          </cell>
          <cell r="E3835">
            <v>0</v>
          </cell>
          <cell r="F3835">
            <v>0</v>
          </cell>
          <cell r="G3835">
            <v>0</v>
          </cell>
          <cell r="H3835">
            <v>0</v>
          </cell>
          <cell r="I3835">
            <v>0</v>
          </cell>
          <cell r="J3835">
            <v>0</v>
          </cell>
          <cell r="K3835">
            <v>0</v>
          </cell>
          <cell r="L3835">
            <v>0</v>
          </cell>
          <cell r="M3835">
            <v>0</v>
          </cell>
          <cell r="N3835">
            <v>0</v>
          </cell>
          <cell r="O3835">
            <v>4</v>
          </cell>
          <cell r="P3835" t="str">
            <v>Not Licensed</v>
          </cell>
          <cell r="Q3835">
            <v>0</v>
          </cell>
          <cell r="R3835">
            <v>0</v>
          </cell>
        </row>
        <row r="3836">
          <cell r="B3836" t="str">
            <v>553015</v>
          </cell>
          <cell r="C3836" t="str">
            <v>Command and Control Center Specialists</v>
          </cell>
          <cell r="D3836">
            <v>0</v>
          </cell>
          <cell r="E3836">
            <v>0</v>
          </cell>
          <cell r="F3836">
            <v>0</v>
          </cell>
          <cell r="G3836">
            <v>0</v>
          </cell>
          <cell r="H3836">
            <v>0</v>
          </cell>
          <cell r="I3836">
            <v>0</v>
          </cell>
          <cell r="J3836">
            <v>0</v>
          </cell>
          <cell r="K3836">
            <v>0</v>
          </cell>
          <cell r="L3836">
            <v>0</v>
          </cell>
          <cell r="M3836">
            <v>0</v>
          </cell>
          <cell r="N3836">
            <v>0</v>
          </cell>
          <cell r="O3836">
            <v>0</v>
          </cell>
          <cell r="P3836" t="str">
            <v>Not Licensed</v>
          </cell>
          <cell r="Q3836">
            <v>0</v>
          </cell>
          <cell r="R3836">
            <v>0</v>
          </cell>
        </row>
        <row r="3837">
          <cell r="B3837" t="str">
            <v>553016</v>
          </cell>
          <cell r="C3837" t="str">
            <v>Infantry</v>
          </cell>
          <cell r="D3837">
            <v>0</v>
          </cell>
          <cell r="E3837">
            <v>0</v>
          </cell>
          <cell r="F3837">
            <v>0</v>
          </cell>
          <cell r="G3837">
            <v>0</v>
          </cell>
          <cell r="H3837">
            <v>0</v>
          </cell>
          <cell r="I3837">
            <v>0</v>
          </cell>
          <cell r="J3837">
            <v>0</v>
          </cell>
          <cell r="K3837">
            <v>0</v>
          </cell>
          <cell r="L3837">
            <v>28</v>
          </cell>
          <cell r="M3837">
            <v>28</v>
          </cell>
          <cell r="N3837">
            <v>0</v>
          </cell>
          <cell r="O3837">
            <v>13</v>
          </cell>
          <cell r="P3837" t="str">
            <v>Not Licensed</v>
          </cell>
          <cell r="Q3837">
            <v>0</v>
          </cell>
          <cell r="R3837">
            <v>0</v>
          </cell>
        </row>
        <row r="3838">
          <cell r="B3838" t="str">
            <v>553017</v>
          </cell>
          <cell r="C3838" t="str">
            <v>Radar and Sonar Technicians</v>
          </cell>
          <cell r="D3838">
            <v>0</v>
          </cell>
          <cell r="E3838">
            <v>0</v>
          </cell>
          <cell r="F3838">
            <v>0</v>
          </cell>
          <cell r="G3838">
            <v>0</v>
          </cell>
          <cell r="H3838">
            <v>0</v>
          </cell>
          <cell r="I3838">
            <v>0</v>
          </cell>
          <cell r="J3838">
            <v>0</v>
          </cell>
          <cell r="K3838">
            <v>0</v>
          </cell>
          <cell r="L3838">
            <v>0</v>
          </cell>
          <cell r="M3838">
            <v>0</v>
          </cell>
          <cell r="N3838">
            <v>0</v>
          </cell>
          <cell r="O3838">
            <v>2</v>
          </cell>
          <cell r="P3838" t="str">
            <v>Not Licensed</v>
          </cell>
          <cell r="Q3838">
            <v>0</v>
          </cell>
          <cell r="R3838">
            <v>0</v>
          </cell>
        </row>
        <row r="3839">
          <cell r="B3839" t="str">
            <v>553018</v>
          </cell>
          <cell r="C3839" t="str">
            <v>Special Forces</v>
          </cell>
          <cell r="D3839">
            <v>0</v>
          </cell>
          <cell r="E3839">
            <v>0</v>
          </cell>
          <cell r="F3839">
            <v>0</v>
          </cell>
          <cell r="G3839">
            <v>0</v>
          </cell>
          <cell r="H3839">
            <v>0</v>
          </cell>
          <cell r="I3839">
            <v>0</v>
          </cell>
          <cell r="J3839">
            <v>0</v>
          </cell>
          <cell r="K3839">
            <v>0</v>
          </cell>
          <cell r="L3839">
            <v>0</v>
          </cell>
          <cell r="M3839">
            <v>0</v>
          </cell>
          <cell r="N3839">
            <v>0</v>
          </cell>
          <cell r="O3839">
            <v>0</v>
          </cell>
          <cell r="P3839" t="str">
            <v>Not Licensed</v>
          </cell>
          <cell r="Q3839">
            <v>0</v>
          </cell>
          <cell r="R3839">
            <v>0</v>
          </cell>
        </row>
        <row r="3840">
          <cell r="A3840" t="str">
            <v>Northeast Total</v>
          </cell>
          <cell r="C3840"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3840" t="str">
            <v>; Electrical Technician; Carpenter Assistant; Plumber Assistant; Auto Mechanic Technician; Diesel Mechanic Technician; HVAC Technician; Advanced Manufacturing Technician; Building and Maintenance Technician</v>
          </cell>
          <cell r="E3840" t="str">
            <v>Bachelor's degree; High school diploma or equivalent; Master's degree; Associate's degree; ; Postsecondary non-degree award; Doctoral or professional degree; Some college, no degree; No formal educational credential</v>
          </cell>
          <cell r="F3840" t="str">
            <v xml:space="preserve">BA+; HS and Below; Sub-BA; </v>
          </cell>
          <cell r="G3840">
            <v>26732184</v>
          </cell>
          <cell r="H3840" t="str">
            <v>; 5; 4; 3; 2; 1</v>
          </cell>
          <cell r="I3840">
            <v>424133</v>
          </cell>
          <cell r="J3840">
            <v>48879</v>
          </cell>
          <cell r="K3840">
            <v>51511</v>
          </cell>
          <cell r="L3840">
            <v>286455</v>
          </cell>
          <cell r="M3840" t="str">
            <v>12; ; 34; 35; 37; 16; 32; 23; 8; 19; 20; 53; 24; 25; 10; 50; 18; 15; 14; 49; 42; 21; 54; 27; 40; 17; 26; 36; 51; 61; 91; 47; 44; 71; 176; 68; 22; 31; 52; 97; 28; 67; 81; 33; 63; 162; 94; 89; 90; 248; 130; 386; 83; 43; 75; 108; 74; 30; 64; 78; 38; 66; 46; 41; 29; 80; 39; 58; 88; 60; 59; 182; 56; 155; 138; 98; 653; 45; 99; 367; 86; 70; 301; 145; 103; 180; 131; 72; 95; 82; 57; 170; 96; 48; 111; 100; 77; 85; 76; 294; 178; 93; 120; 370; 62; 69; 106; 118; 147; 225; 177; 84; 55; 149; 263; 187; 127; 304; 364; 255; 665; 181; 142; 218; 210; 633; 159; 655; 110; 136; 583; 109; 424; 697; 196; 190; 207; 656; 993; 234; 156; 266; 325; 334; 125; 87; 233; 805; 274; 310; 1081; 161; 485; 241; 198; 523; 223; 371; 520; 1804; 2180; 1124; 458; 581; 256; 511; 344; 341; 1186; 430; 708; 1934; 554; 219; 515; 350; 192; 1618; 270; 272; 1046; 1191; 867; 787; 5001; 1012; 1317; 516; 328; 1240; 4102; 1034; 140; 139; 681; 153; 285; 201; 175; 164; 1912; 329; 174; 481; 429; 179; 168; 318; 885; 1006; 487; 122; 121; 333; 320; 1100; 565; 642; 363; 166; 231; 141; 283; 229; 624; 4290; 314; 1045; 457; 407; 453; 1302; 1216; 200; 637; 832; 611; 902; 377; 508; 2236; 1824; 388; 1134; 732; 215; 383; 1794; 2284; 470; 396; 2132; 2095; 4326; 2744; 648; 206; 1397; 128; 743; 3130; 475; 757; 322; 939; 831; 1975; 410; 405; 305; 275; 542; 973; 362; 331; 193; 315; 432; 1558; 628; 278; 1347</v>
          </cell>
          <cell r="N3840" t="str">
            <v>; 723; 502; 1,558; 1,014; 398; 148; 903; 1,871; 1,111; 460; 864; 88; 2,506; 1,804; 2,079; 793; 3,834; 65; 1,874; 897; 7,622; 18; 2,316; 1,141; 994; 1,752; 46</v>
          </cell>
          <cell r="O3840" t="str">
            <v>19; 79; ; 20; 38; 3; 18; 10; 24; 6; 4; 2; 1; 37; 8; 7; 5; 14; 9; 13; 22; 11; 17; 12; 23; 42; 16; 15; 50; 27; 124; 30; 47; 21; 28; 33; 26; 58; 29; 94; 117; 31; 35; 112; 84; 54; 32; 128; 41; 48; 45; 53; 168; 71; 25; 142; 64; 36; 116; 59; 72; 88; 92; 43; 78; 85; 40; 69; 86; 46; 49; 163; 181; 295; 63; 73; 52; 159; 262; 76; 225; 122; 44; 99; 232; 51; 87; 208; 160; 267; 287; 217; 315; 34; 67; 152; 101; 55; 68; 176; 364; 83; 135; 917; 360; 617; 294; 110; 187; 271; 190; 60; 258; 144; 127; 93; 90; 146; 74; 107; 203; 98; 255; 141; 125; 119; 186; 228; 139; 324; 113; 275; 164; 1,193; 472; 185; 207; 173; 318; 205; 257; 665; 183; 218; 279; 219; 212; 824; 1,522; 410; 326; 620; 120; 288; 165; 153; 1,072; 607; 229; 346</v>
          </cell>
          <cell r="P3840" t="str">
            <v>Not Licensed; Licensed</v>
          </cell>
          <cell r="Q3840" t="str">
            <v>;  52;  59;  9;  30;  156;  94;  14;  198;  88;  44;  33;  5;  193;  133;  93;  2,198;  309;  474;  57;  289;  37;  966;  894;  663;  1,655;  224;  237;  294;  744;  1,271;  667;  299;  186;  63;  14,324;  355;  497;  1,153;  78;  931;  7,114;  2,869;  2,151;  2,787;  6,725;  5,850;  3,150;  1,574;  1,015;  811</v>
          </cell>
          <cell r="R3840" t="str">
            <v>;  15,541;  1,766;  4,265;  539;  866;  316;  2,083;  319;  618;  6,449;  212;  5,458;  5,211;  12,706;  1,062;  1,454;  2,429;  1,165;  857;  395;  5,183;  8,347;  5,023;  2,380;  488;  1,266;  373;  1,168;  51,518;  1,758;  2,941;  7,742;  191;  436;  1,202;  5,160;  37,775;  15,882;  10,915;  45;  40;  20,415;  46,536;  32,546;  17,394;  9,502;  5,294;  507;  5,326;  83</v>
          </cell>
        </row>
        <row r="3841">
          <cell r="A3841" t="str">
            <v>Pioneer Valley</v>
          </cell>
          <cell r="B3841" t="str">
            <v>111011</v>
          </cell>
          <cell r="C3841" t="str">
            <v>Chief Executives</v>
          </cell>
          <cell r="D3841">
            <v>0</v>
          </cell>
          <cell r="E3841" t="str">
            <v>Bachelor's degree</v>
          </cell>
          <cell r="F3841" t="str">
            <v>BA+</v>
          </cell>
          <cell r="G3841">
            <v>150902</v>
          </cell>
          <cell r="H3841">
            <v>0</v>
          </cell>
          <cell r="I3841">
            <v>0</v>
          </cell>
          <cell r="J3841">
            <v>0</v>
          </cell>
          <cell r="K3841">
            <v>0</v>
          </cell>
          <cell r="L3841">
            <v>24</v>
          </cell>
          <cell r="M3841">
            <v>24</v>
          </cell>
          <cell r="N3841">
            <v>0</v>
          </cell>
          <cell r="O3841">
            <v>49</v>
          </cell>
          <cell r="P3841" t="str">
            <v>Not Licensed</v>
          </cell>
          <cell r="Q3841">
            <v>0</v>
          </cell>
          <cell r="R3841">
            <v>0</v>
          </cell>
        </row>
        <row r="3842">
          <cell r="B3842" t="str">
            <v>111021</v>
          </cell>
          <cell r="C3842" t="str">
            <v>General and Operations Managers</v>
          </cell>
          <cell r="D3842">
            <v>0</v>
          </cell>
          <cell r="E3842" t="str">
            <v>Bachelor's degree</v>
          </cell>
          <cell r="F3842" t="str">
            <v>BA+</v>
          </cell>
          <cell r="G3842">
            <v>87659</v>
          </cell>
          <cell r="H3842">
            <v>5</v>
          </cell>
          <cell r="I3842">
            <v>5521</v>
          </cell>
          <cell r="J3842">
            <v>461</v>
          </cell>
          <cell r="K3842">
            <v>528</v>
          </cell>
          <cell r="L3842">
            <v>321</v>
          </cell>
          <cell r="M3842">
            <v>437</v>
          </cell>
          <cell r="N3842">
            <v>0</v>
          </cell>
          <cell r="O3842">
            <v>384</v>
          </cell>
          <cell r="P3842" t="str">
            <v>Not Licensed</v>
          </cell>
          <cell r="Q3842">
            <v>0</v>
          </cell>
          <cell r="R3842">
            <v>0</v>
          </cell>
        </row>
        <row r="3843">
          <cell r="B3843" t="str">
            <v>111031</v>
          </cell>
          <cell r="C3843" t="str">
            <v>Legislators</v>
          </cell>
          <cell r="D3843">
            <v>0</v>
          </cell>
          <cell r="E3843" t="str">
            <v>Bachelor's degree</v>
          </cell>
          <cell r="F3843" t="str">
            <v>BA+</v>
          </cell>
          <cell r="G3843">
            <v>0</v>
          </cell>
          <cell r="H3843">
            <v>0</v>
          </cell>
          <cell r="I3843">
            <v>0</v>
          </cell>
          <cell r="J3843">
            <v>0</v>
          </cell>
          <cell r="K3843">
            <v>0</v>
          </cell>
          <cell r="L3843">
            <v>0</v>
          </cell>
          <cell r="M3843">
            <v>0</v>
          </cell>
          <cell r="N3843">
            <v>0</v>
          </cell>
          <cell r="O3843">
            <v>0</v>
          </cell>
          <cell r="P3843" t="str">
            <v>Not Licensed</v>
          </cell>
          <cell r="Q3843">
            <v>0</v>
          </cell>
          <cell r="R3843">
            <v>0</v>
          </cell>
        </row>
        <row r="3844">
          <cell r="B3844" t="str">
            <v>112011</v>
          </cell>
          <cell r="C3844" t="str">
            <v>Advertising and Promotions Managers</v>
          </cell>
          <cell r="D3844">
            <v>0</v>
          </cell>
          <cell r="E3844" t="str">
            <v>Bachelor's degree</v>
          </cell>
          <cell r="F3844" t="str">
            <v>BA+</v>
          </cell>
          <cell r="G3844">
            <v>74017</v>
          </cell>
          <cell r="H3844">
            <v>0</v>
          </cell>
          <cell r="I3844">
            <v>0</v>
          </cell>
          <cell r="J3844">
            <v>0</v>
          </cell>
          <cell r="K3844">
            <v>0</v>
          </cell>
          <cell r="L3844">
            <v>4</v>
          </cell>
          <cell r="M3844">
            <v>4</v>
          </cell>
          <cell r="N3844">
            <v>0</v>
          </cell>
          <cell r="O3844">
            <v>12</v>
          </cell>
          <cell r="P3844" t="str">
            <v>Not Licensed</v>
          </cell>
          <cell r="Q3844">
            <v>0</v>
          </cell>
          <cell r="R3844">
            <v>0</v>
          </cell>
        </row>
        <row r="3845">
          <cell r="B3845" t="str">
            <v>112021</v>
          </cell>
          <cell r="C3845" t="str">
            <v>Marketing Managers</v>
          </cell>
          <cell r="D3845">
            <v>0</v>
          </cell>
          <cell r="E3845" t="str">
            <v>Bachelor's degree</v>
          </cell>
          <cell r="F3845" t="str">
            <v>BA+</v>
          </cell>
          <cell r="G3845">
            <v>108637</v>
          </cell>
          <cell r="H3845">
            <v>4</v>
          </cell>
          <cell r="I3845">
            <v>481</v>
          </cell>
          <cell r="J3845">
            <v>43</v>
          </cell>
          <cell r="K3845">
            <v>44</v>
          </cell>
          <cell r="L3845">
            <v>87</v>
          </cell>
          <cell r="M3845">
            <v>58</v>
          </cell>
          <cell r="N3845">
            <v>178</v>
          </cell>
          <cell r="O3845">
            <v>70</v>
          </cell>
          <cell r="P3845" t="str">
            <v>Not Licensed</v>
          </cell>
          <cell r="Q3845">
            <v>0</v>
          </cell>
          <cell r="R3845">
            <v>0</v>
          </cell>
        </row>
        <row r="3846">
          <cell r="B3846" t="str">
            <v>112022</v>
          </cell>
          <cell r="C3846" t="str">
            <v>Sales Managers</v>
          </cell>
          <cell r="D3846">
            <v>0</v>
          </cell>
          <cell r="E3846" t="str">
            <v>Bachelor's degree</v>
          </cell>
          <cell r="F3846" t="str">
            <v>BA+</v>
          </cell>
          <cell r="G3846">
            <v>101280</v>
          </cell>
          <cell r="H3846">
            <v>5</v>
          </cell>
          <cell r="I3846">
            <v>655</v>
          </cell>
          <cell r="J3846">
            <v>59</v>
          </cell>
          <cell r="K3846">
            <v>57</v>
          </cell>
          <cell r="L3846">
            <v>218</v>
          </cell>
          <cell r="M3846">
            <v>111</v>
          </cell>
          <cell r="N3846">
            <v>0</v>
          </cell>
          <cell r="O3846">
            <v>208</v>
          </cell>
          <cell r="P3846" t="str">
            <v>Not Licensed</v>
          </cell>
          <cell r="Q3846">
            <v>0</v>
          </cell>
          <cell r="R3846">
            <v>0</v>
          </cell>
        </row>
        <row r="3847">
          <cell r="B3847" t="str">
            <v>112031</v>
          </cell>
          <cell r="C3847" t="str">
            <v>Public Relations and Fundraising Managers</v>
          </cell>
          <cell r="D3847">
            <v>0</v>
          </cell>
          <cell r="E3847" t="str">
            <v>Bachelor's degree</v>
          </cell>
          <cell r="F3847" t="str">
            <v>BA+</v>
          </cell>
          <cell r="G3847">
            <v>78206</v>
          </cell>
          <cell r="H3847">
            <v>4</v>
          </cell>
          <cell r="I3847">
            <v>486</v>
          </cell>
          <cell r="J3847">
            <v>42</v>
          </cell>
          <cell r="K3847">
            <v>45</v>
          </cell>
          <cell r="L3847">
            <v>103</v>
          </cell>
          <cell r="M3847">
            <v>63</v>
          </cell>
          <cell r="N3847">
            <v>0</v>
          </cell>
          <cell r="O3847">
            <v>20</v>
          </cell>
          <cell r="P3847" t="str">
            <v>Not Licensed</v>
          </cell>
          <cell r="Q3847">
            <v>0</v>
          </cell>
          <cell r="R3847">
            <v>0</v>
          </cell>
        </row>
        <row r="3848">
          <cell r="B3848" t="str">
            <v>113011</v>
          </cell>
          <cell r="C3848" t="str">
            <v>Administrative Services Managers</v>
          </cell>
          <cell r="D3848">
            <v>0</v>
          </cell>
          <cell r="E3848" t="str">
            <v>Bachelor's degree</v>
          </cell>
          <cell r="F3848" t="str">
            <v>BA+</v>
          </cell>
          <cell r="G3848">
            <v>83935</v>
          </cell>
          <cell r="H3848">
            <v>5</v>
          </cell>
          <cell r="I3848">
            <v>889</v>
          </cell>
          <cell r="J3848">
            <v>74</v>
          </cell>
          <cell r="K3848">
            <v>84</v>
          </cell>
          <cell r="L3848">
            <v>58</v>
          </cell>
          <cell r="M3848">
            <v>72</v>
          </cell>
          <cell r="N3848">
            <v>0</v>
          </cell>
          <cell r="O3848">
            <v>76</v>
          </cell>
          <cell r="P3848" t="str">
            <v>Not Licensed</v>
          </cell>
          <cell r="Q3848">
            <v>0</v>
          </cell>
          <cell r="R3848">
            <v>0</v>
          </cell>
        </row>
        <row r="3849">
          <cell r="B3849" t="str">
            <v>113021</v>
          </cell>
          <cell r="C3849" t="str">
            <v>Computer and Information Systems Managers</v>
          </cell>
          <cell r="D3849">
            <v>0</v>
          </cell>
          <cell r="E3849" t="str">
            <v>Bachelor's degree</v>
          </cell>
          <cell r="F3849" t="str">
            <v>BA+</v>
          </cell>
          <cell r="G3849">
            <v>112739</v>
          </cell>
          <cell r="H3849">
            <v>5</v>
          </cell>
          <cell r="I3849">
            <v>742</v>
          </cell>
          <cell r="J3849">
            <v>58</v>
          </cell>
          <cell r="K3849">
            <v>64</v>
          </cell>
          <cell r="L3849">
            <v>39</v>
          </cell>
          <cell r="M3849">
            <v>54</v>
          </cell>
          <cell r="N3849">
            <v>503</v>
          </cell>
          <cell r="O3849">
            <v>49</v>
          </cell>
          <cell r="P3849" t="str">
            <v>Not Licensed</v>
          </cell>
          <cell r="Q3849">
            <v>0</v>
          </cell>
          <cell r="R3849">
            <v>0</v>
          </cell>
        </row>
        <row r="3850">
          <cell r="B3850" t="str">
            <v>113031</v>
          </cell>
          <cell r="C3850" t="str">
            <v>Financial Managers</v>
          </cell>
          <cell r="D3850">
            <v>0</v>
          </cell>
          <cell r="E3850" t="str">
            <v>Bachelor's degree</v>
          </cell>
          <cell r="F3850" t="str">
            <v>BA+</v>
          </cell>
          <cell r="G3850">
            <v>100981</v>
          </cell>
          <cell r="H3850">
            <v>5</v>
          </cell>
          <cell r="I3850">
            <v>1563</v>
          </cell>
          <cell r="J3850">
            <v>136</v>
          </cell>
          <cell r="K3850">
            <v>137</v>
          </cell>
          <cell r="L3850">
            <v>235</v>
          </cell>
          <cell r="M3850">
            <v>169</v>
          </cell>
          <cell r="N3850">
            <v>0</v>
          </cell>
          <cell r="O3850">
            <v>84</v>
          </cell>
          <cell r="P3850" t="str">
            <v>Not Licensed</v>
          </cell>
          <cell r="Q3850">
            <v>0</v>
          </cell>
          <cell r="R3850">
            <v>0</v>
          </cell>
        </row>
        <row r="3851">
          <cell r="B3851" t="str">
            <v>113051</v>
          </cell>
          <cell r="C3851" t="str">
            <v>Industrial Production Managers</v>
          </cell>
          <cell r="D3851">
            <v>0</v>
          </cell>
          <cell r="E3851" t="str">
            <v>Bachelor's degree</v>
          </cell>
          <cell r="F3851" t="str">
            <v>BA+</v>
          </cell>
          <cell r="G3851">
            <v>101957</v>
          </cell>
          <cell r="H3851">
            <v>4</v>
          </cell>
          <cell r="I3851">
            <v>387</v>
          </cell>
          <cell r="J3851">
            <v>27</v>
          </cell>
          <cell r="K3851">
            <v>26</v>
          </cell>
          <cell r="L3851">
            <v>98</v>
          </cell>
          <cell r="M3851">
            <v>50</v>
          </cell>
          <cell r="N3851">
            <v>0</v>
          </cell>
          <cell r="O3851">
            <v>33</v>
          </cell>
          <cell r="P3851" t="str">
            <v>Not Licensed</v>
          </cell>
          <cell r="Q3851">
            <v>0</v>
          </cell>
          <cell r="R3851">
            <v>0</v>
          </cell>
        </row>
        <row r="3852">
          <cell r="B3852" t="str">
            <v>113061</v>
          </cell>
          <cell r="C3852" t="str">
            <v>Purchasing Managers</v>
          </cell>
          <cell r="D3852">
            <v>0</v>
          </cell>
          <cell r="E3852" t="str">
            <v>Bachelor's degree</v>
          </cell>
          <cell r="F3852" t="str">
            <v>BA+</v>
          </cell>
          <cell r="G3852">
            <v>90809</v>
          </cell>
          <cell r="H3852">
            <v>3</v>
          </cell>
          <cell r="I3852">
            <v>103</v>
          </cell>
          <cell r="J3852">
            <v>9</v>
          </cell>
          <cell r="K3852">
            <v>8</v>
          </cell>
          <cell r="L3852">
            <v>10</v>
          </cell>
          <cell r="M3852">
            <v>9</v>
          </cell>
          <cell r="N3852">
            <v>0</v>
          </cell>
          <cell r="O3852">
            <v>16</v>
          </cell>
          <cell r="P3852" t="str">
            <v>Not Licensed</v>
          </cell>
          <cell r="Q3852">
            <v>0</v>
          </cell>
          <cell r="R3852">
            <v>0</v>
          </cell>
        </row>
        <row r="3853">
          <cell r="B3853" t="str">
            <v>113071</v>
          </cell>
          <cell r="C3853" t="str">
            <v>Transportation, Storage, and Distribution Managers</v>
          </cell>
          <cell r="D3853">
            <v>0</v>
          </cell>
          <cell r="E3853" t="str">
            <v>High school diploma or equivalent</v>
          </cell>
          <cell r="F3853" t="str">
            <v>HS and Below</v>
          </cell>
          <cell r="G3853">
            <v>93605</v>
          </cell>
          <cell r="H3853">
            <v>4</v>
          </cell>
          <cell r="I3853">
            <v>158</v>
          </cell>
          <cell r="J3853">
            <v>13</v>
          </cell>
          <cell r="K3853">
            <v>14</v>
          </cell>
          <cell r="L3853">
            <v>70</v>
          </cell>
          <cell r="M3853">
            <v>32</v>
          </cell>
          <cell r="N3853">
            <v>0</v>
          </cell>
          <cell r="O3853">
            <v>31</v>
          </cell>
          <cell r="P3853" t="str">
            <v>Not Licensed</v>
          </cell>
          <cell r="Q3853">
            <v>0</v>
          </cell>
          <cell r="R3853">
            <v>0</v>
          </cell>
        </row>
        <row r="3854">
          <cell r="B3854" t="str">
            <v>113111</v>
          </cell>
          <cell r="C3854" t="str">
            <v>Compensation and Benefits Managers</v>
          </cell>
          <cell r="D3854">
            <v>0</v>
          </cell>
          <cell r="E3854" t="str">
            <v>Bachelor's degree</v>
          </cell>
          <cell r="F3854" t="str">
            <v>BA+</v>
          </cell>
          <cell r="G3854">
            <v>108981</v>
          </cell>
          <cell r="H3854">
            <v>0</v>
          </cell>
          <cell r="I3854">
            <v>0</v>
          </cell>
          <cell r="J3854">
            <v>0</v>
          </cell>
          <cell r="K3854">
            <v>0</v>
          </cell>
          <cell r="L3854">
            <v>7</v>
          </cell>
          <cell r="M3854">
            <v>7</v>
          </cell>
          <cell r="N3854">
            <v>0</v>
          </cell>
          <cell r="O3854">
            <v>3</v>
          </cell>
          <cell r="P3854" t="str">
            <v>Not Licensed</v>
          </cell>
          <cell r="Q3854">
            <v>0</v>
          </cell>
          <cell r="R3854">
            <v>0</v>
          </cell>
        </row>
        <row r="3855">
          <cell r="B3855" t="str">
            <v>113121</v>
          </cell>
          <cell r="C3855" t="str">
            <v>Human Resources Managers</v>
          </cell>
          <cell r="D3855">
            <v>0</v>
          </cell>
          <cell r="E3855" t="str">
            <v>Bachelor's degree</v>
          </cell>
          <cell r="F3855" t="str">
            <v>BA+</v>
          </cell>
          <cell r="G3855">
            <v>94128</v>
          </cell>
          <cell r="H3855">
            <v>4</v>
          </cell>
          <cell r="I3855">
            <v>247</v>
          </cell>
          <cell r="J3855">
            <v>20</v>
          </cell>
          <cell r="K3855">
            <v>21</v>
          </cell>
          <cell r="L3855">
            <v>117</v>
          </cell>
          <cell r="M3855">
            <v>53</v>
          </cell>
          <cell r="N3855">
            <v>0</v>
          </cell>
          <cell r="O3855">
            <v>30</v>
          </cell>
          <cell r="P3855" t="str">
            <v>Not Licensed</v>
          </cell>
          <cell r="Q3855">
            <v>0</v>
          </cell>
          <cell r="R3855">
            <v>0</v>
          </cell>
        </row>
        <row r="3856">
          <cell r="B3856" t="str">
            <v>113131</v>
          </cell>
          <cell r="C3856" t="str">
            <v>Training and Development Managers</v>
          </cell>
          <cell r="D3856">
            <v>0</v>
          </cell>
          <cell r="E3856" t="str">
            <v>Bachelor's degree</v>
          </cell>
          <cell r="F3856" t="str">
            <v>BA+</v>
          </cell>
          <cell r="G3856">
            <v>102092</v>
          </cell>
          <cell r="H3856">
            <v>0</v>
          </cell>
          <cell r="I3856">
            <v>0</v>
          </cell>
          <cell r="J3856">
            <v>0</v>
          </cell>
          <cell r="K3856">
            <v>0</v>
          </cell>
          <cell r="L3856">
            <v>11</v>
          </cell>
          <cell r="M3856">
            <v>11</v>
          </cell>
          <cell r="N3856">
            <v>0</v>
          </cell>
          <cell r="O3856">
            <v>9</v>
          </cell>
          <cell r="P3856" t="str">
            <v>Not Licensed</v>
          </cell>
          <cell r="Q3856">
            <v>0</v>
          </cell>
          <cell r="R3856">
            <v>0</v>
          </cell>
        </row>
        <row r="3857">
          <cell r="B3857" t="str">
            <v>119013</v>
          </cell>
          <cell r="C3857" t="str">
            <v>Farmers, Ranchers, and Other Agricultural Managers</v>
          </cell>
          <cell r="D3857">
            <v>0</v>
          </cell>
          <cell r="E3857" t="str">
            <v>High school diploma or equivalent</v>
          </cell>
          <cell r="F3857" t="str">
            <v>HS and Below</v>
          </cell>
          <cell r="G3857">
            <v>68185</v>
          </cell>
          <cell r="H3857">
            <v>0</v>
          </cell>
          <cell r="I3857">
            <v>0</v>
          </cell>
          <cell r="J3857">
            <v>0</v>
          </cell>
          <cell r="K3857">
            <v>0</v>
          </cell>
          <cell r="L3857">
            <v>18</v>
          </cell>
          <cell r="M3857">
            <v>18</v>
          </cell>
          <cell r="N3857">
            <v>528</v>
          </cell>
          <cell r="O3857">
            <v>26</v>
          </cell>
          <cell r="P3857" t="str">
            <v>Not Licensed</v>
          </cell>
          <cell r="Q3857">
            <v>0</v>
          </cell>
          <cell r="R3857">
            <v>0</v>
          </cell>
        </row>
        <row r="3858">
          <cell r="B3858" t="str">
            <v>119021</v>
          </cell>
          <cell r="C3858" t="str">
            <v>Construction Managers</v>
          </cell>
          <cell r="D3858">
            <v>0</v>
          </cell>
          <cell r="E3858" t="str">
            <v>Bachelor's degree</v>
          </cell>
          <cell r="F3858" t="str">
            <v>BA+</v>
          </cell>
          <cell r="G3858">
            <v>97686</v>
          </cell>
          <cell r="H3858">
            <v>5</v>
          </cell>
          <cell r="I3858">
            <v>542</v>
          </cell>
          <cell r="J3858">
            <v>38</v>
          </cell>
          <cell r="K3858">
            <v>46</v>
          </cell>
          <cell r="L3858">
            <v>128</v>
          </cell>
          <cell r="M3858">
            <v>71</v>
          </cell>
          <cell r="N3858">
            <v>0</v>
          </cell>
          <cell r="O3858">
            <v>93</v>
          </cell>
          <cell r="P3858" t="str">
            <v>Not Licensed</v>
          </cell>
          <cell r="Q3858">
            <v>0</v>
          </cell>
          <cell r="R3858">
            <v>0</v>
          </cell>
        </row>
        <row r="3859">
          <cell r="B3859" t="str">
            <v>119031</v>
          </cell>
          <cell r="C3859" t="str">
            <v>Education Administrators, Preschool and Childcare Center/Program</v>
          </cell>
          <cell r="D3859">
            <v>0</v>
          </cell>
          <cell r="E3859" t="str">
            <v>Bachelor's degree</v>
          </cell>
          <cell r="F3859" t="str">
            <v>BA+</v>
          </cell>
          <cell r="G3859">
            <v>52770</v>
          </cell>
          <cell r="H3859">
            <v>3</v>
          </cell>
          <cell r="I3859">
            <v>120</v>
          </cell>
          <cell r="J3859">
            <v>8</v>
          </cell>
          <cell r="K3859">
            <v>10</v>
          </cell>
          <cell r="L3859">
            <v>37</v>
          </cell>
          <cell r="M3859">
            <v>18</v>
          </cell>
          <cell r="N3859">
            <v>0</v>
          </cell>
          <cell r="O3859">
            <v>17</v>
          </cell>
          <cell r="P3859" t="str">
            <v>Not Licensed</v>
          </cell>
          <cell r="Q3859">
            <v>0</v>
          </cell>
          <cell r="R3859">
            <v>0</v>
          </cell>
        </row>
        <row r="3860">
          <cell r="B3860" t="str">
            <v>119032</v>
          </cell>
          <cell r="C3860" t="str">
            <v>Education Administrators, Elementary and Secondary School</v>
          </cell>
          <cell r="D3860">
            <v>0</v>
          </cell>
          <cell r="E3860" t="str">
            <v>Master's degree</v>
          </cell>
          <cell r="F3860" t="str">
            <v>BA+</v>
          </cell>
          <cell r="G3860">
            <v>95904</v>
          </cell>
          <cell r="H3860">
            <v>5</v>
          </cell>
          <cell r="I3860">
            <v>892</v>
          </cell>
          <cell r="J3860">
            <v>72</v>
          </cell>
          <cell r="K3860">
            <v>73</v>
          </cell>
          <cell r="L3860">
            <v>177</v>
          </cell>
          <cell r="M3860">
            <v>107</v>
          </cell>
          <cell r="N3860">
            <v>0</v>
          </cell>
          <cell r="O3860">
            <v>28</v>
          </cell>
          <cell r="P3860" t="str">
            <v>Not Licensed</v>
          </cell>
          <cell r="Q3860">
            <v>0</v>
          </cell>
          <cell r="R3860">
            <v>0</v>
          </cell>
        </row>
        <row r="3861">
          <cell r="B3861" t="str">
            <v>119033</v>
          </cell>
          <cell r="C3861" t="str">
            <v>Education Administrators, Postsecondary</v>
          </cell>
          <cell r="D3861">
            <v>0</v>
          </cell>
          <cell r="E3861" t="str">
            <v>Master's degree</v>
          </cell>
          <cell r="F3861" t="str">
            <v>BA+</v>
          </cell>
          <cell r="G3861">
            <v>80521</v>
          </cell>
          <cell r="H3861">
            <v>0</v>
          </cell>
          <cell r="I3861">
            <v>0</v>
          </cell>
          <cell r="J3861">
            <v>0</v>
          </cell>
          <cell r="K3861">
            <v>0</v>
          </cell>
          <cell r="L3861">
            <v>231</v>
          </cell>
          <cell r="M3861">
            <v>231</v>
          </cell>
          <cell r="N3861">
            <v>0</v>
          </cell>
          <cell r="O3861">
            <v>32</v>
          </cell>
          <cell r="P3861" t="str">
            <v>Not Licensed</v>
          </cell>
          <cell r="Q3861">
            <v>0</v>
          </cell>
          <cell r="R3861">
            <v>0</v>
          </cell>
        </row>
        <row r="3862">
          <cell r="B3862" t="str">
            <v>119041</v>
          </cell>
          <cell r="C3862" t="str">
            <v>Architectural and Engineering Managers</v>
          </cell>
          <cell r="D3862">
            <v>0</v>
          </cell>
          <cell r="E3862" t="str">
            <v>Bachelor's degree</v>
          </cell>
          <cell r="F3862" t="str">
            <v>BA+</v>
          </cell>
          <cell r="G3862">
            <v>122794</v>
          </cell>
          <cell r="H3862">
            <v>4</v>
          </cell>
          <cell r="I3862">
            <v>314</v>
          </cell>
          <cell r="J3862">
            <v>24</v>
          </cell>
          <cell r="K3862">
            <v>25</v>
          </cell>
          <cell r="L3862">
            <v>59</v>
          </cell>
          <cell r="M3862">
            <v>36</v>
          </cell>
          <cell r="N3862">
            <v>0</v>
          </cell>
          <cell r="O3862">
            <v>10</v>
          </cell>
          <cell r="P3862" t="str">
            <v>Not Licensed</v>
          </cell>
          <cell r="Q3862">
            <v>0</v>
          </cell>
          <cell r="R3862">
            <v>0</v>
          </cell>
        </row>
        <row r="3863">
          <cell r="B3863" t="str">
            <v>119051</v>
          </cell>
          <cell r="C3863" t="str">
            <v>Food Service Managers</v>
          </cell>
          <cell r="D3863">
            <v>0</v>
          </cell>
          <cell r="E3863" t="str">
            <v>High school diploma or equivalent</v>
          </cell>
          <cell r="F3863" t="str">
            <v>HS and Below</v>
          </cell>
          <cell r="G3863">
            <v>65389</v>
          </cell>
          <cell r="H3863">
            <v>4</v>
          </cell>
          <cell r="I3863">
            <v>682</v>
          </cell>
          <cell r="J3863">
            <v>73</v>
          </cell>
          <cell r="K3863">
            <v>78</v>
          </cell>
          <cell r="L3863">
            <v>315</v>
          </cell>
          <cell r="M3863">
            <v>155</v>
          </cell>
          <cell r="N3863">
            <v>222</v>
          </cell>
          <cell r="O3863">
            <v>157</v>
          </cell>
          <cell r="P3863" t="str">
            <v>Not Licensed</v>
          </cell>
          <cell r="Q3863">
            <v>0</v>
          </cell>
          <cell r="R3863">
            <v>0</v>
          </cell>
        </row>
        <row r="3864">
          <cell r="B3864" t="str">
            <v>119061</v>
          </cell>
          <cell r="C3864" t="str">
            <v>Funeral Service Managers</v>
          </cell>
          <cell r="D3864">
            <v>0</v>
          </cell>
          <cell r="E3864" t="str">
            <v>Associate's degree</v>
          </cell>
          <cell r="F3864" t="str">
            <v>Sub-BA</v>
          </cell>
          <cell r="G3864">
            <v>80980</v>
          </cell>
          <cell r="H3864">
            <v>0</v>
          </cell>
          <cell r="I3864">
            <v>0</v>
          </cell>
          <cell r="J3864">
            <v>0</v>
          </cell>
          <cell r="K3864">
            <v>0</v>
          </cell>
          <cell r="L3864">
            <v>7</v>
          </cell>
          <cell r="M3864">
            <v>7</v>
          </cell>
          <cell r="N3864">
            <v>0</v>
          </cell>
          <cell r="O3864">
            <v>0</v>
          </cell>
          <cell r="P3864" t="str">
            <v>Not Licensed</v>
          </cell>
          <cell r="Q3864">
            <v>0</v>
          </cell>
          <cell r="R3864">
            <v>0</v>
          </cell>
        </row>
        <row r="3865">
          <cell r="B3865" t="str">
            <v>119071</v>
          </cell>
          <cell r="C3865" t="str">
            <v>Gaming Managers</v>
          </cell>
          <cell r="D3865">
            <v>0</v>
          </cell>
          <cell r="E3865">
            <v>0</v>
          </cell>
          <cell r="F3865">
            <v>0</v>
          </cell>
          <cell r="G3865">
            <v>0</v>
          </cell>
          <cell r="H3865">
            <v>0</v>
          </cell>
          <cell r="I3865">
            <v>0</v>
          </cell>
          <cell r="J3865">
            <v>0</v>
          </cell>
          <cell r="K3865">
            <v>0</v>
          </cell>
          <cell r="L3865">
            <v>0</v>
          </cell>
          <cell r="M3865">
            <v>0</v>
          </cell>
          <cell r="N3865">
            <v>0</v>
          </cell>
          <cell r="O3865">
            <v>1</v>
          </cell>
          <cell r="P3865" t="str">
            <v>Not Licensed</v>
          </cell>
          <cell r="Q3865">
            <v>0</v>
          </cell>
          <cell r="R3865">
            <v>0</v>
          </cell>
        </row>
        <row r="3866">
          <cell r="B3866" t="str">
            <v>119081</v>
          </cell>
          <cell r="C3866" t="str">
            <v>Lodging Managers</v>
          </cell>
          <cell r="D3866">
            <v>0</v>
          </cell>
          <cell r="E3866" t="str">
            <v>High school diploma or equivalent</v>
          </cell>
          <cell r="F3866" t="str">
            <v>HS and Below</v>
          </cell>
          <cell r="G3866">
            <v>36684</v>
          </cell>
          <cell r="H3866">
            <v>0</v>
          </cell>
          <cell r="I3866">
            <v>0</v>
          </cell>
          <cell r="J3866">
            <v>0</v>
          </cell>
          <cell r="K3866">
            <v>0</v>
          </cell>
          <cell r="L3866">
            <v>39</v>
          </cell>
          <cell r="M3866">
            <v>39</v>
          </cell>
          <cell r="N3866">
            <v>0</v>
          </cell>
          <cell r="O3866">
            <v>9</v>
          </cell>
          <cell r="P3866" t="str">
            <v>Not Licensed</v>
          </cell>
          <cell r="Q3866">
            <v>0</v>
          </cell>
          <cell r="R3866">
            <v>0</v>
          </cell>
        </row>
        <row r="3867">
          <cell r="B3867" t="str">
            <v>119111</v>
          </cell>
          <cell r="C3867" t="str">
            <v>Medical and Health Services Managers</v>
          </cell>
          <cell r="D3867">
            <v>0</v>
          </cell>
          <cell r="E3867" t="str">
            <v>Bachelor's degree</v>
          </cell>
          <cell r="F3867" t="str">
            <v>BA+</v>
          </cell>
          <cell r="G3867">
            <v>92546</v>
          </cell>
          <cell r="H3867">
            <v>5</v>
          </cell>
          <cell r="I3867">
            <v>1313</v>
          </cell>
          <cell r="J3867">
            <v>113</v>
          </cell>
          <cell r="K3867">
            <v>122</v>
          </cell>
          <cell r="L3867">
            <v>700</v>
          </cell>
          <cell r="M3867">
            <v>312</v>
          </cell>
          <cell r="N3867">
            <v>0</v>
          </cell>
          <cell r="O3867">
            <v>84</v>
          </cell>
          <cell r="P3867" t="str">
            <v>Licensed</v>
          </cell>
          <cell r="Q3867">
            <v>10</v>
          </cell>
          <cell r="R3867">
            <v>83</v>
          </cell>
        </row>
        <row r="3868">
          <cell r="B3868" t="str">
            <v>119121</v>
          </cell>
          <cell r="C3868" t="str">
            <v>Natural Sciences Managers</v>
          </cell>
          <cell r="D3868">
            <v>0</v>
          </cell>
          <cell r="E3868" t="str">
            <v>Bachelor's degree</v>
          </cell>
          <cell r="F3868" t="str">
            <v>BA+</v>
          </cell>
          <cell r="G3868">
            <v>0</v>
          </cell>
          <cell r="H3868">
            <v>0</v>
          </cell>
          <cell r="I3868">
            <v>0</v>
          </cell>
          <cell r="J3868">
            <v>0</v>
          </cell>
          <cell r="K3868">
            <v>0</v>
          </cell>
          <cell r="L3868">
            <v>39</v>
          </cell>
          <cell r="M3868">
            <v>39</v>
          </cell>
          <cell r="N3868">
            <v>0</v>
          </cell>
          <cell r="O3868">
            <v>8</v>
          </cell>
          <cell r="P3868" t="str">
            <v>Not Licensed</v>
          </cell>
          <cell r="Q3868">
            <v>0</v>
          </cell>
          <cell r="R3868">
            <v>0</v>
          </cell>
        </row>
        <row r="3869">
          <cell r="B3869" t="str">
            <v>119131</v>
          </cell>
          <cell r="C3869" t="str">
            <v>Postmasters and Mail Superintendents</v>
          </cell>
          <cell r="D3869">
            <v>0</v>
          </cell>
          <cell r="E3869" t="str">
            <v>High school diploma or equivalent</v>
          </cell>
          <cell r="F3869" t="str">
            <v>HS and Below</v>
          </cell>
          <cell r="G3869">
            <v>74693</v>
          </cell>
          <cell r="H3869">
            <v>0</v>
          </cell>
          <cell r="I3869">
            <v>0</v>
          </cell>
          <cell r="J3869">
            <v>0</v>
          </cell>
          <cell r="K3869">
            <v>0</v>
          </cell>
          <cell r="L3869">
            <v>0</v>
          </cell>
          <cell r="M3869">
            <v>0</v>
          </cell>
          <cell r="N3869">
            <v>0</v>
          </cell>
          <cell r="O3869">
            <v>1</v>
          </cell>
          <cell r="P3869" t="str">
            <v>Not Licensed</v>
          </cell>
          <cell r="Q3869">
            <v>0</v>
          </cell>
          <cell r="R3869">
            <v>0</v>
          </cell>
        </row>
        <row r="3870">
          <cell r="B3870" t="str">
            <v>119141</v>
          </cell>
          <cell r="C3870" t="str">
            <v>Property, Real Estate, and Community Association Managers</v>
          </cell>
          <cell r="D3870">
            <v>0</v>
          </cell>
          <cell r="E3870" t="str">
            <v>High school diploma or equivalent</v>
          </cell>
          <cell r="F3870" t="str">
            <v>HS and Below</v>
          </cell>
          <cell r="G3870">
            <v>54961</v>
          </cell>
          <cell r="H3870">
            <v>4</v>
          </cell>
          <cell r="I3870">
            <v>728</v>
          </cell>
          <cell r="J3870">
            <v>57</v>
          </cell>
          <cell r="K3870">
            <v>65</v>
          </cell>
          <cell r="L3870">
            <v>59</v>
          </cell>
          <cell r="M3870">
            <v>60</v>
          </cell>
          <cell r="N3870">
            <v>0</v>
          </cell>
          <cell r="O3870">
            <v>36</v>
          </cell>
          <cell r="P3870" t="str">
            <v>Not Licensed</v>
          </cell>
          <cell r="Q3870">
            <v>0</v>
          </cell>
          <cell r="R3870">
            <v>0</v>
          </cell>
        </row>
        <row r="3871">
          <cell r="B3871" t="str">
            <v>119151</v>
          </cell>
          <cell r="C3871" t="str">
            <v>Social and Community Service Managers</v>
          </cell>
          <cell r="D3871">
            <v>0</v>
          </cell>
          <cell r="E3871" t="str">
            <v>Bachelor's degree</v>
          </cell>
          <cell r="F3871" t="str">
            <v>BA+</v>
          </cell>
          <cell r="G3871">
            <v>60851</v>
          </cell>
          <cell r="H3871">
            <v>4</v>
          </cell>
          <cell r="I3871">
            <v>753</v>
          </cell>
          <cell r="J3871">
            <v>67</v>
          </cell>
          <cell r="K3871">
            <v>77</v>
          </cell>
          <cell r="L3871">
            <v>92</v>
          </cell>
          <cell r="M3871">
            <v>79</v>
          </cell>
          <cell r="N3871">
            <v>0</v>
          </cell>
          <cell r="O3871">
            <v>45</v>
          </cell>
          <cell r="P3871" t="str">
            <v>Not Licensed</v>
          </cell>
          <cell r="Q3871">
            <v>0</v>
          </cell>
          <cell r="R3871">
            <v>0</v>
          </cell>
        </row>
        <row r="3872">
          <cell r="B3872" t="str">
            <v>119161</v>
          </cell>
          <cell r="C3872" t="str">
            <v>Emergency Management Directors</v>
          </cell>
          <cell r="D3872">
            <v>0</v>
          </cell>
          <cell r="E3872" t="str">
            <v>Bachelor's degree</v>
          </cell>
          <cell r="F3872" t="str">
            <v>BA+</v>
          </cell>
          <cell r="G3872">
            <v>63831</v>
          </cell>
          <cell r="H3872">
            <v>0</v>
          </cell>
          <cell r="I3872">
            <v>0</v>
          </cell>
          <cell r="J3872">
            <v>0</v>
          </cell>
          <cell r="K3872">
            <v>0</v>
          </cell>
          <cell r="L3872">
            <v>17</v>
          </cell>
          <cell r="M3872">
            <v>17</v>
          </cell>
          <cell r="N3872">
            <v>0</v>
          </cell>
          <cell r="O3872">
            <v>1</v>
          </cell>
          <cell r="P3872" t="str">
            <v>Not Licensed</v>
          </cell>
          <cell r="Q3872">
            <v>0</v>
          </cell>
          <cell r="R3872">
            <v>0</v>
          </cell>
        </row>
        <row r="3873">
          <cell r="B3873" t="str">
            <v>131011</v>
          </cell>
          <cell r="C3873" t="str">
            <v>Agents and Business Managers of Artists, Performers, and Athletes</v>
          </cell>
          <cell r="D3873">
            <v>0</v>
          </cell>
          <cell r="E3873" t="str">
            <v>Bachelor's degree</v>
          </cell>
          <cell r="F3873" t="str">
            <v>BA+</v>
          </cell>
          <cell r="G3873">
            <v>0</v>
          </cell>
          <cell r="H3873">
            <v>0</v>
          </cell>
          <cell r="I3873">
            <v>0</v>
          </cell>
          <cell r="J3873">
            <v>0</v>
          </cell>
          <cell r="K3873">
            <v>0</v>
          </cell>
          <cell r="L3873">
            <v>0</v>
          </cell>
          <cell r="M3873">
            <v>0</v>
          </cell>
          <cell r="N3873">
            <v>0</v>
          </cell>
          <cell r="O3873">
            <v>0</v>
          </cell>
          <cell r="P3873" t="str">
            <v>Not Licensed</v>
          </cell>
          <cell r="Q3873">
            <v>0</v>
          </cell>
          <cell r="R3873">
            <v>0</v>
          </cell>
        </row>
        <row r="3874">
          <cell r="B3874" t="str">
            <v>131021</v>
          </cell>
          <cell r="C3874" t="str">
            <v>Buyers and Purchasing Agents, Farm Products</v>
          </cell>
          <cell r="D3874">
            <v>0</v>
          </cell>
          <cell r="E3874">
            <v>0</v>
          </cell>
          <cell r="F3874">
            <v>0</v>
          </cell>
          <cell r="G3874">
            <v>66679</v>
          </cell>
          <cell r="H3874">
            <v>0</v>
          </cell>
          <cell r="I3874">
            <v>0</v>
          </cell>
          <cell r="J3874">
            <v>0</v>
          </cell>
          <cell r="K3874">
            <v>0</v>
          </cell>
          <cell r="L3874">
            <v>0</v>
          </cell>
          <cell r="M3874">
            <v>0</v>
          </cell>
          <cell r="N3874">
            <v>0</v>
          </cell>
          <cell r="O3874">
            <v>1</v>
          </cell>
          <cell r="P3874" t="str">
            <v>Not Licensed</v>
          </cell>
          <cell r="Q3874">
            <v>0</v>
          </cell>
          <cell r="R3874">
            <v>0</v>
          </cell>
        </row>
        <row r="3875">
          <cell r="B3875" t="str">
            <v>131022</v>
          </cell>
          <cell r="C3875" t="str">
            <v>Wholesale and Retail Buyers, Except Farm Products</v>
          </cell>
          <cell r="D3875">
            <v>0</v>
          </cell>
          <cell r="E3875">
            <v>0</v>
          </cell>
          <cell r="F3875">
            <v>0</v>
          </cell>
          <cell r="G3875">
            <v>63465</v>
          </cell>
          <cell r="H3875">
            <v>0</v>
          </cell>
          <cell r="I3875">
            <v>0</v>
          </cell>
          <cell r="J3875">
            <v>0</v>
          </cell>
          <cell r="K3875">
            <v>0</v>
          </cell>
          <cell r="L3875">
            <v>0</v>
          </cell>
          <cell r="M3875">
            <v>0</v>
          </cell>
          <cell r="N3875">
            <v>0</v>
          </cell>
          <cell r="O3875">
            <v>11</v>
          </cell>
          <cell r="P3875" t="str">
            <v>Not Licensed</v>
          </cell>
          <cell r="Q3875">
            <v>0</v>
          </cell>
          <cell r="R3875">
            <v>0</v>
          </cell>
        </row>
        <row r="3876">
          <cell r="B3876" t="str">
            <v>131023</v>
          </cell>
          <cell r="C3876" t="str">
            <v>Purchasing Agents, Except Wholesale, Retail, and Farm Products</v>
          </cell>
          <cell r="D3876">
            <v>0</v>
          </cell>
          <cell r="E3876" t="str">
            <v>Bachelor's degree</v>
          </cell>
          <cell r="F3876" t="str">
            <v>BA+</v>
          </cell>
          <cell r="G3876">
            <v>62138</v>
          </cell>
          <cell r="H3876">
            <v>3</v>
          </cell>
          <cell r="I3876">
            <v>235</v>
          </cell>
          <cell r="J3876">
            <v>19</v>
          </cell>
          <cell r="K3876">
            <v>20</v>
          </cell>
          <cell r="L3876">
            <v>92</v>
          </cell>
          <cell r="M3876">
            <v>44</v>
          </cell>
          <cell r="N3876">
            <v>0</v>
          </cell>
          <cell r="O3876">
            <v>16</v>
          </cell>
          <cell r="P3876" t="str">
            <v>Not Licensed</v>
          </cell>
          <cell r="Q3876">
            <v>0</v>
          </cell>
          <cell r="R3876">
            <v>0</v>
          </cell>
        </row>
        <row r="3877">
          <cell r="B3877" t="str">
            <v>131031</v>
          </cell>
          <cell r="C3877" t="str">
            <v>Claims Adjusters, Examiners, and Investigators</v>
          </cell>
          <cell r="D3877">
            <v>0</v>
          </cell>
          <cell r="E3877" t="str">
            <v>High school diploma or equivalent</v>
          </cell>
          <cell r="F3877" t="str">
            <v>HS and Below</v>
          </cell>
          <cell r="G3877">
            <v>0</v>
          </cell>
          <cell r="H3877">
            <v>0</v>
          </cell>
          <cell r="I3877">
            <v>401</v>
          </cell>
          <cell r="J3877">
            <v>29</v>
          </cell>
          <cell r="K3877">
            <v>27</v>
          </cell>
          <cell r="L3877">
            <v>46</v>
          </cell>
          <cell r="M3877">
            <v>34</v>
          </cell>
          <cell r="N3877">
            <v>0</v>
          </cell>
          <cell r="O3877">
            <v>10</v>
          </cell>
          <cell r="P3877" t="str">
            <v>Not Licensed</v>
          </cell>
          <cell r="Q3877">
            <v>0</v>
          </cell>
          <cell r="R3877">
            <v>0</v>
          </cell>
        </row>
        <row r="3878">
          <cell r="B3878" t="str">
            <v>131032</v>
          </cell>
          <cell r="C3878" t="str">
            <v>Insurance Appraisers, Auto Damage</v>
          </cell>
          <cell r="D3878">
            <v>0</v>
          </cell>
          <cell r="E3878" t="str">
            <v>Postsecondary non-degree award</v>
          </cell>
          <cell r="F3878" t="str">
            <v>Sub-BA</v>
          </cell>
          <cell r="G3878">
            <v>0</v>
          </cell>
          <cell r="H3878">
            <v>0</v>
          </cell>
          <cell r="I3878">
            <v>0</v>
          </cell>
          <cell r="J3878">
            <v>0</v>
          </cell>
          <cell r="K3878">
            <v>0</v>
          </cell>
          <cell r="L3878">
            <v>0</v>
          </cell>
          <cell r="M3878">
            <v>0</v>
          </cell>
          <cell r="N3878">
            <v>511</v>
          </cell>
          <cell r="O3878">
            <v>5</v>
          </cell>
          <cell r="P3878" t="str">
            <v>Not Licensed</v>
          </cell>
          <cell r="Q3878">
            <v>0</v>
          </cell>
          <cell r="R3878">
            <v>0</v>
          </cell>
        </row>
        <row r="3879">
          <cell r="B3879" t="str">
            <v>131041</v>
          </cell>
          <cell r="C3879" t="str">
            <v>Compliance Officers</v>
          </cell>
          <cell r="D3879">
            <v>0</v>
          </cell>
          <cell r="E3879" t="str">
            <v>Bachelor's degree</v>
          </cell>
          <cell r="F3879" t="str">
            <v>BA+</v>
          </cell>
          <cell r="G3879">
            <v>67410</v>
          </cell>
          <cell r="H3879">
            <v>4</v>
          </cell>
          <cell r="I3879">
            <v>308</v>
          </cell>
          <cell r="J3879">
            <v>27</v>
          </cell>
          <cell r="K3879">
            <v>28</v>
          </cell>
          <cell r="L3879">
            <v>48</v>
          </cell>
          <cell r="M3879">
            <v>34</v>
          </cell>
          <cell r="N3879">
            <v>0</v>
          </cell>
          <cell r="O3879">
            <v>10</v>
          </cell>
          <cell r="P3879" t="str">
            <v>Not Licensed</v>
          </cell>
          <cell r="Q3879">
            <v>0</v>
          </cell>
          <cell r="R3879">
            <v>0</v>
          </cell>
        </row>
        <row r="3880">
          <cell r="B3880" t="str">
            <v>131051</v>
          </cell>
          <cell r="C3880" t="str">
            <v>Cost Estimators</v>
          </cell>
          <cell r="D3880">
            <v>0</v>
          </cell>
          <cell r="E3880" t="str">
            <v>Bachelor's degree</v>
          </cell>
          <cell r="F3880" t="str">
            <v>BA+</v>
          </cell>
          <cell r="G3880">
            <v>63113</v>
          </cell>
          <cell r="H3880">
            <v>4</v>
          </cell>
          <cell r="I3880">
            <v>425</v>
          </cell>
          <cell r="J3880">
            <v>40</v>
          </cell>
          <cell r="K3880">
            <v>50</v>
          </cell>
          <cell r="L3880">
            <v>30</v>
          </cell>
          <cell r="M3880">
            <v>40</v>
          </cell>
          <cell r="N3880">
            <v>0</v>
          </cell>
          <cell r="O3880">
            <v>24</v>
          </cell>
          <cell r="P3880" t="str">
            <v>Not Licensed</v>
          </cell>
          <cell r="Q3880">
            <v>0</v>
          </cell>
          <cell r="R3880">
            <v>0</v>
          </cell>
        </row>
        <row r="3881">
          <cell r="B3881" t="str">
            <v>131071</v>
          </cell>
          <cell r="C3881" t="str">
            <v>Human Resources Specialists</v>
          </cell>
          <cell r="D3881">
            <v>0</v>
          </cell>
          <cell r="E3881" t="str">
            <v>Bachelor's degree</v>
          </cell>
          <cell r="F3881" t="str">
            <v>BA+</v>
          </cell>
          <cell r="G3881">
            <v>57689</v>
          </cell>
          <cell r="H3881">
            <v>4</v>
          </cell>
          <cell r="I3881">
            <v>870</v>
          </cell>
          <cell r="J3881">
            <v>81</v>
          </cell>
          <cell r="K3881">
            <v>94</v>
          </cell>
          <cell r="L3881">
            <v>315</v>
          </cell>
          <cell r="M3881">
            <v>163</v>
          </cell>
          <cell r="N3881">
            <v>0</v>
          </cell>
          <cell r="O3881">
            <v>41</v>
          </cell>
          <cell r="P3881" t="str">
            <v>Not Licensed</v>
          </cell>
          <cell r="Q3881">
            <v>0</v>
          </cell>
          <cell r="R3881">
            <v>0</v>
          </cell>
        </row>
        <row r="3882">
          <cell r="B3882" t="str">
            <v>131074</v>
          </cell>
          <cell r="C3882" t="str">
            <v>Farm Labor Contractors</v>
          </cell>
          <cell r="D3882">
            <v>0</v>
          </cell>
          <cell r="E3882">
            <v>0</v>
          </cell>
          <cell r="F3882">
            <v>0</v>
          </cell>
          <cell r="G3882">
            <v>0</v>
          </cell>
          <cell r="H3882">
            <v>0</v>
          </cell>
          <cell r="I3882">
            <v>0</v>
          </cell>
          <cell r="J3882">
            <v>0</v>
          </cell>
          <cell r="K3882">
            <v>0</v>
          </cell>
          <cell r="L3882">
            <v>0</v>
          </cell>
          <cell r="M3882">
            <v>0</v>
          </cell>
          <cell r="N3882">
            <v>0</v>
          </cell>
          <cell r="O3882">
            <v>3</v>
          </cell>
          <cell r="P3882" t="str">
            <v>Not Licensed</v>
          </cell>
          <cell r="Q3882">
            <v>0</v>
          </cell>
          <cell r="R3882">
            <v>0</v>
          </cell>
        </row>
        <row r="3883">
          <cell r="B3883" t="str">
            <v>131075</v>
          </cell>
          <cell r="C3883" t="str">
            <v>Labor Relations Specialists</v>
          </cell>
          <cell r="D3883">
            <v>0</v>
          </cell>
          <cell r="E3883" t="str">
            <v>Bachelor's degree</v>
          </cell>
          <cell r="F3883" t="str">
            <v>BA+</v>
          </cell>
          <cell r="G3883">
            <v>51579</v>
          </cell>
          <cell r="H3883">
            <v>0</v>
          </cell>
          <cell r="I3883">
            <v>0</v>
          </cell>
          <cell r="J3883">
            <v>0</v>
          </cell>
          <cell r="K3883">
            <v>0</v>
          </cell>
          <cell r="L3883">
            <v>0</v>
          </cell>
          <cell r="M3883">
            <v>0</v>
          </cell>
          <cell r="N3883">
            <v>0</v>
          </cell>
          <cell r="O3883">
            <v>2</v>
          </cell>
          <cell r="P3883" t="str">
            <v>Not Licensed</v>
          </cell>
          <cell r="Q3883">
            <v>0</v>
          </cell>
          <cell r="R3883">
            <v>0</v>
          </cell>
        </row>
        <row r="3884">
          <cell r="B3884" t="str">
            <v>131081</v>
          </cell>
          <cell r="C3884" t="str">
            <v>Logisticians</v>
          </cell>
          <cell r="D3884">
            <v>0</v>
          </cell>
          <cell r="E3884" t="str">
            <v>Bachelor's degree</v>
          </cell>
          <cell r="F3884" t="str">
            <v>BA+</v>
          </cell>
          <cell r="G3884">
            <v>64648</v>
          </cell>
          <cell r="H3884">
            <v>0</v>
          </cell>
          <cell r="I3884">
            <v>0</v>
          </cell>
          <cell r="J3884">
            <v>0</v>
          </cell>
          <cell r="K3884">
            <v>0</v>
          </cell>
          <cell r="L3884">
            <v>34</v>
          </cell>
          <cell r="M3884">
            <v>34</v>
          </cell>
          <cell r="N3884">
            <v>0</v>
          </cell>
          <cell r="O3884">
            <v>11</v>
          </cell>
          <cell r="P3884" t="str">
            <v>Not Licensed</v>
          </cell>
          <cell r="Q3884">
            <v>0</v>
          </cell>
          <cell r="R3884">
            <v>0</v>
          </cell>
        </row>
        <row r="3885">
          <cell r="B3885" t="str">
            <v>131111</v>
          </cell>
          <cell r="C3885" t="str">
            <v>Management Analysts</v>
          </cell>
          <cell r="D3885">
            <v>0</v>
          </cell>
          <cell r="E3885" t="str">
            <v>Bachelor's degree</v>
          </cell>
          <cell r="F3885" t="str">
            <v>BA+</v>
          </cell>
          <cell r="G3885">
            <v>77919</v>
          </cell>
          <cell r="H3885">
            <v>5</v>
          </cell>
          <cell r="I3885">
            <v>2156</v>
          </cell>
          <cell r="J3885">
            <v>199</v>
          </cell>
          <cell r="K3885">
            <v>200</v>
          </cell>
          <cell r="L3885">
            <v>267</v>
          </cell>
          <cell r="M3885">
            <v>222</v>
          </cell>
          <cell r="N3885">
            <v>0</v>
          </cell>
          <cell r="O3885">
            <v>16</v>
          </cell>
          <cell r="P3885" t="str">
            <v>Not Licensed</v>
          </cell>
          <cell r="Q3885">
            <v>0</v>
          </cell>
          <cell r="R3885">
            <v>0</v>
          </cell>
        </row>
        <row r="3886">
          <cell r="B3886" t="str">
            <v>131121</v>
          </cell>
          <cell r="C3886" t="str">
            <v>Meeting, Convention, and Event Planners</v>
          </cell>
          <cell r="D3886">
            <v>0</v>
          </cell>
          <cell r="E3886" t="str">
            <v>Bachelor's degree</v>
          </cell>
          <cell r="F3886" t="str">
            <v>BA+</v>
          </cell>
          <cell r="G3886">
            <v>39744</v>
          </cell>
          <cell r="H3886">
            <v>3</v>
          </cell>
          <cell r="I3886">
            <v>144</v>
          </cell>
          <cell r="J3886">
            <v>17</v>
          </cell>
          <cell r="K3886">
            <v>18</v>
          </cell>
          <cell r="L3886">
            <v>45</v>
          </cell>
          <cell r="M3886">
            <v>27</v>
          </cell>
          <cell r="N3886">
            <v>0</v>
          </cell>
          <cell r="O3886">
            <v>13</v>
          </cell>
          <cell r="P3886" t="str">
            <v>Not Licensed</v>
          </cell>
          <cell r="Q3886">
            <v>0</v>
          </cell>
          <cell r="R3886">
            <v>0</v>
          </cell>
        </row>
        <row r="3887">
          <cell r="B3887" t="str">
            <v>131131</v>
          </cell>
          <cell r="C3887" t="str">
            <v>Fundraisers</v>
          </cell>
          <cell r="D3887">
            <v>0</v>
          </cell>
          <cell r="E3887" t="str">
            <v>Bachelor's degree</v>
          </cell>
          <cell r="F3887" t="str">
            <v>BA+</v>
          </cell>
          <cell r="G3887">
            <v>51286</v>
          </cell>
          <cell r="H3887">
            <v>3</v>
          </cell>
          <cell r="I3887">
            <v>255</v>
          </cell>
          <cell r="J3887">
            <v>27</v>
          </cell>
          <cell r="K3887">
            <v>28</v>
          </cell>
          <cell r="L3887">
            <v>22</v>
          </cell>
          <cell r="M3887">
            <v>26</v>
          </cell>
          <cell r="N3887">
            <v>0</v>
          </cell>
          <cell r="O3887">
            <v>9</v>
          </cell>
          <cell r="P3887" t="str">
            <v>Not Licensed</v>
          </cell>
          <cell r="Q3887">
            <v>0</v>
          </cell>
          <cell r="R3887">
            <v>0</v>
          </cell>
        </row>
        <row r="3888">
          <cell r="B3888" t="str">
            <v>131141</v>
          </cell>
          <cell r="C3888" t="str">
            <v>Compensation, Benefits, and Job Analysis Specialists</v>
          </cell>
          <cell r="D3888">
            <v>0</v>
          </cell>
          <cell r="E3888" t="str">
            <v>Bachelor's degree</v>
          </cell>
          <cell r="F3888" t="str">
            <v>BA+</v>
          </cell>
          <cell r="G3888">
            <v>0</v>
          </cell>
          <cell r="H3888">
            <v>0</v>
          </cell>
          <cell r="I3888">
            <v>111</v>
          </cell>
          <cell r="J3888">
            <v>10</v>
          </cell>
          <cell r="K3888">
            <v>9</v>
          </cell>
          <cell r="L3888">
            <v>42</v>
          </cell>
          <cell r="M3888">
            <v>20</v>
          </cell>
          <cell r="N3888">
            <v>0</v>
          </cell>
          <cell r="O3888">
            <v>4</v>
          </cell>
          <cell r="P3888" t="str">
            <v>Not Licensed</v>
          </cell>
          <cell r="Q3888">
            <v>0</v>
          </cell>
          <cell r="R3888">
            <v>0</v>
          </cell>
        </row>
        <row r="3889">
          <cell r="B3889" t="str">
            <v>131151</v>
          </cell>
          <cell r="C3889" t="str">
            <v>Training and Development Specialists</v>
          </cell>
          <cell r="D3889">
            <v>0</v>
          </cell>
          <cell r="E3889" t="str">
            <v>Bachelor's degree</v>
          </cell>
          <cell r="F3889" t="str">
            <v>BA+</v>
          </cell>
          <cell r="G3889">
            <v>55772</v>
          </cell>
          <cell r="H3889">
            <v>4</v>
          </cell>
          <cell r="I3889">
            <v>668</v>
          </cell>
          <cell r="J3889">
            <v>65</v>
          </cell>
          <cell r="K3889">
            <v>70</v>
          </cell>
          <cell r="L3889">
            <v>102</v>
          </cell>
          <cell r="M3889">
            <v>79</v>
          </cell>
          <cell r="N3889">
            <v>0</v>
          </cell>
          <cell r="O3889">
            <v>20</v>
          </cell>
          <cell r="P3889" t="str">
            <v>Not Licensed</v>
          </cell>
          <cell r="Q3889">
            <v>0</v>
          </cell>
          <cell r="R3889">
            <v>0</v>
          </cell>
        </row>
        <row r="3890">
          <cell r="B3890" t="str">
            <v>131161</v>
          </cell>
          <cell r="C3890" t="str">
            <v>Market Research Analysts and Marketing Specialists</v>
          </cell>
          <cell r="D3890">
            <v>0</v>
          </cell>
          <cell r="E3890" t="str">
            <v>Bachelor's degree</v>
          </cell>
          <cell r="F3890" t="str">
            <v>BA+</v>
          </cell>
          <cell r="G3890">
            <v>55303</v>
          </cell>
          <cell r="H3890">
            <v>4</v>
          </cell>
          <cell r="I3890">
            <v>767</v>
          </cell>
          <cell r="J3890">
            <v>89</v>
          </cell>
          <cell r="K3890">
            <v>89</v>
          </cell>
          <cell r="L3890">
            <v>145</v>
          </cell>
          <cell r="M3890">
            <v>108</v>
          </cell>
          <cell r="N3890">
            <v>0</v>
          </cell>
          <cell r="O3890">
            <v>18</v>
          </cell>
          <cell r="P3890" t="str">
            <v>Not Licensed</v>
          </cell>
          <cell r="Q3890">
            <v>0</v>
          </cell>
          <cell r="R3890">
            <v>0</v>
          </cell>
        </row>
        <row r="3891">
          <cell r="B3891" t="str">
            <v>132011</v>
          </cell>
          <cell r="C3891" t="str">
            <v>Accountants and Auditors</v>
          </cell>
          <cell r="D3891">
            <v>0</v>
          </cell>
          <cell r="E3891" t="str">
            <v>Bachelor's degree</v>
          </cell>
          <cell r="F3891" t="str">
            <v>BA+</v>
          </cell>
          <cell r="G3891">
            <v>62327</v>
          </cell>
          <cell r="H3891">
            <v>5</v>
          </cell>
          <cell r="I3891">
            <v>2207</v>
          </cell>
          <cell r="J3891">
            <v>205</v>
          </cell>
          <cell r="K3891">
            <v>212</v>
          </cell>
          <cell r="L3891">
            <v>191</v>
          </cell>
          <cell r="M3891">
            <v>203</v>
          </cell>
          <cell r="N3891">
            <v>0</v>
          </cell>
          <cell r="O3891">
            <v>86</v>
          </cell>
          <cell r="P3891" t="str">
            <v>Licensed</v>
          </cell>
          <cell r="Q3891">
            <v>619</v>
          </cell>
          <cell r="R3891" t="str">
            <v xml:space="preserve"> 15,541</v>
          </cell>
        </row>
        <row r="3892">
          <cell r="B3892" t="str">
            <v>132021</v>
          </cell>
          <cell r="C3892" t="str">
            <v>Appraisers and Assessors of Real Estate</v>
          </cell>
          <cell r="D3892">
            <v>0</v>
          </cell>
          <cell r="E3892" t="str">
            <v>Bachelor's degree</v>
          </cell>
          <cell r="F3892" t="str">
            <v>BA+</v>
          </cell>
          <cell r="G3892">
            <v>63940</v>
          </cell>
          <cell r="H3892">
            <v>2</v>
          </cell>
          <cell r="I3892">
            <v>113</v>
          </cell>
          <cell r="J3892">
            <v>7</v>
          </cell>
          <cell r="K3892">
            <v>8</v>
          </cell>
          <cell r="L3892">
            <v>5</v>
          </cell>
          <cell r="M3892">
            <v>7</v>
          </cell>
          <cell r="N3892">
            <v>0</v>
          </cell>
          <cell r="O3892">
            <v>1</v>
          </cell>
          <cell r="P3892" t="str">
            <v>Licensed</v>
          </cell>
          <cell r="Q3892">
            <v>138</v>
          </cell>
          <cell r="R3892" t="str">
            <v xml:space="preserve"> 1,766</v>
          </cell>
        </row>
        <row r="3893">
          <cell r="B3893" t="str">
            <v>132031</v>
          </cell>
          <cell r="C3893" t="str">
            <v>Budget Analysts</v>
          </cell>
          <cell r="D3893">
            <v>0</v>
          </cell>
          <cell r="E3893" t="str">
            <v>Bachelor's degree</v>
          </cell>
          <cell r="F3893" t="str">
            <v>BA+</v>
          </cell>
          <cell r="G3893">
            <v>71229</v>
          </cell>
          <cell r="H3893">
            <v>0</v>
          </cell>
          <cell r="I3893">
            <v>0</v>
          </cell>
          <cell r="J3893">
            <v>0</v>
          </cell>
          <cell r="K3893">
            <v>0</v>
          </cell>
          <cell r="L3893">
            <v>8</v>
          </cell>
          <cell r="M3893">
            <v>8</v>
          </cell>
          <cell r="N3893">
            <v>0</v>
          </cell>
          <cell r="O3893">
            <v>1</v>
          </cell>
          <cell r="P3893" t="str">
            <v>Not Licensed</v>
          </cell>
          <cell r="Q3893">
            <v>0</v>
          </cell>
          <cell r="R3893">
            <v>0</v>
          </cell>
        </row>
        <row r="3894">
          <cell r="B3894" t="str">
            <v>132041</v>
          </cell>
          <cell r="C3894" t="str">
            <v>Credit Analysts</v>
          </cell>
          <cell r="D3894">
            <v>0</v>
          </cell>
          <cell r="E3894" t="str">
            <v>Bachelor's degree</v>
          </cell>
          <cell r="F3894" t="str">
            <v>BA+</v>
          </cell>
          <cell r="G3894">
            <v>0</v>
          </cell>
          <cell r="H3894">
            <v>0</v>
          </cell>
          <cell r="I3894">
            <v>202</v>
          </cell>
          <cell r="J3894">
            <v>20</v>
          </cell>
          <cell r="K3894">
            <v>17</v>
          </cell>
          <cell r="L3894">
            <v>18</v>
          </cell>
          <cell r="M3894">
            <v>18</v>
          </cell>
          <cell r="N3894">
            <v>0</v>
          </cell>
          <cell r="O3894">
            <v>5</v>
          </cell>
          <cell r="P3894" t="str">
            <v>Not Licensed</v>
          </cell>
          <cell r="Q3894">
            <v>0</v>
          </cell>
          <cell r="R3894">
            <v>0</v>
          </cell>
        </row>
        <row r="3895">
          <cell r="B3895" t="str">
            <v>132051</v>
          </cell>
          <cell r="C3895" t="str">
            <v>Financial Analysts</v>
          </cell>
          <cell r="D3895">
            <v>0</v>
          </cell>
          <cell r="E3895" t="str">
            <v>Bachelor's degree</v>
          </cell>
          <cell r="F3895" t="str">
            <v>BA+</v>
          </cell>
          <cell r="G3895">
            <v>0</v>
          </cell>
          <cell r="H3895">
            <v>0</v>
          </cell>
          <cell r="I3895">
            <v>227</v>
          </cell>
          <cell r="J3895">
            <v>20</v>
          </cell>
          <cell r="K3895">
            <v>18</v>
          </cell>
          <cell r="L3895">
            <v>78</v>
          </cell>
          <cell r="M3895">
            <v>39</v>
          </cell>
          <cell r="N3895">
            <v>0</v>
          </cell>
          <cell r="O3895">
            <v>17</v>
          </cell>
          <cell r="P3895" t="str">
            <v>Not Licensed</v>
          </cell>
          <cell r="Q3895">
            <v>0</v>
          </cell>
          <cell r="R3895">
            <v>0</v>
          </cell>
        </row>
        <row r="3896">
          <cell r="B3896" t="str">
            <v>132052</v>
          </cell>
          <cell r="C3896" t="str">
            <v>Personal Financial Advisors</v>
          </cell>
          <cell r="D3896">
            <v>0</v>
          </cell>
          <cell r="E3896" t="str">
            <v>Bachelor's degree</v>
          </cell>
          <cell r="F3896" t="str">
            <v>BA+</v>
          </cell>
          <cell r="G3896">
            <v>0</v>
          </cell>
          <cell r="H3896">
            <v>0</v>
          </cell>
          <cell r="I3896">
            <v>178</v>
          </cell>
          <cell r="J3896">
            <v>15</v>
          </cell>
          <cell r="K3896">
            <v>15</v>
          </cell>
          <cell r="L3896">
            <v>68</v>
          </cell>
          <cell r="M3896">
            <v>33</v>
          </cell>
          <cell r="N3896">
            <v>0</v>
          </cell>
          <cell r="O3896">
            <v>7</v>
          </cell>
          <cell r="P3896" t="str">
            <v>Not Licensed</v>
          </cell>
          <cell r="Q3896">
            <v>0</v>
          </cell>
          <cell r="R3896">
            <v>0</v>
          </cell>
        </row>
        <row r="3897">
          <cell r="B3897" t="str">
            <v>132053</v>
          </cell>
          <cell r="C3897" t="str">
            <v>Insurance Underwriters</v>
          </cell>
          <cell r="D3897">
            <v>0</v>
          </cell>
          <cell r="E3897" t="str">
            <v>Bachelor's degree</v>
          </cell>
          <cell r="F3897" t="str">
            <v>BA+</v>
          </cell>
          <cell r="G3897">
            <v>77421</v>
          </cell>
          <cell r="H3897">
            <v>0</v>
          </cell>
          <cell r="I3897">
            <v>0</v>
          </cell>
          <cell r="J3897">
            <v>0</v>
          </cell>
          <cell r="K3897">
            <v>0</v>
          </cell>
          <cell r="L3897">
            <v>14</v>
          </cell>
          <cell r="M3897">
            <v>14</v>
          </cell>
          <cell r="N3897">
            <v>0</v>
          </cell>
          <cell r="O3897">
            <v>4</v>
          </cell>
          <cell r="P3897" t="str">
            <v>Not Licensed</v>
          </cell>
          <cell r="Q3897">
            <v>0</v>
          </cell>
          <cell r="R3897">
            <v>0</v>
          </cell>
        </row>
        <row r="3898">
          <cell r="B3898" t="str">
            <v>132061</v>
          </cell>
          <cell r="C3898" t="str">
            <v>Financial Examiners</v>
          </cell>
          <cell r="D3898">
            <v>0</v>
          </cell>
          <cell r="E3898" t="str">
            <v>Bachelor's degree</v>
          </cell>
          <cell r="F3898" t="str">
            <v>BA+</v>
          </cell>
          <cell r="G3898">
            <v>0</v>
          </cell>
          <cell r="H3898">
            <v>0</v>
          </cell>
          <cell r="I3898">
            <v>0</v>
          </cell>
          <cell r="J3898">
            <v>0</v>
          </cell>
          <cell r="K3898">
            <v>0</v>
          </cell>
          <cell r="L3898">
            <v>0</v>
          </cell>
          <cell r="M3898">
            <v>0</v>
          </cell>
          <cell r="N3898">
            <v>0</v>
          </cell>
          <cell r="O3898">
            <v>0</v>
          </cell>
          <cell r="P3898" t="str">
            <v>Not Licensed</v>
          </cell>
          <cell r="Q3898">
            <v>0</v>
          </cell>
          <cell r="R3898">
            <v>0</v>
          </cell>
        </row>
        <row r="3899">
          <cell r="B3899" t="str">
            <v>132071</v>
          </cell>
          <cell r="C3899" t="str">
            <v>Credit Counselors</v>
          </cell>
          <cell r="D3899">
            <v>0</v>
          </cell>
          <cell r="E3899" t="str">
            <v>Bachelor's degree</v>
          </cell>
          <cell r="F3899" t="str">
            <v>BA+</v>
          </cell>
          <cell r="G3899">
            <v>50240</v>
          </cell>
          <cell r="H3899">
            <v>0</v>
          </cell>
          <cell r="I3899">
            <v>0</v>
          </cell>
          <cell r="J3899">
            <v>0</v>
          </cell>
          <cell r="K3899">
            <v>0</v>
          </cell>
          <cell r="L3899">
            <v>14</v>
          </cell>
          <cell r="M3899">
            <v>14</v>
          </cell>
          <cell r="N3899">
            <v>0</v>
          </cell>
          <cell r="O3899">
            <v>2</v>
          </cell>
          <cell r="P3899" t="str">
            <v>Not Licensed</v>
          </cell>
          <cell r="Q3899">
            <v>0</v>
          </cell>
          <cell r="R3899">
            <v>0</v>
          </cell>
        </row>
        <row r="3900">
          <cell r="B3900" t="str">
            <v>132072</v>
          </cell>
          <cell r="C3900" t="str">
            <v>Loan Officers</v>
          </cell>
          <cell r="D3900">
            <v>0</v>
          </cell>
          <cell r="E3900" t="str">
            <v>Bachelor's degree</v>
          </cell>
          <cell r="F3900" t="str">
            <v>BA+</v>
          </cell>
          <cell r="G3900">
            <v>55560</v>
          </cell>
          <cell r="H3900">
            <v>4</v>
          </cell>
          <cell r="I3900">
            <v>1446</v>
          </cell>
          <cell r="J3900">
            <v>111</v>
          </cell>
          <cell r="K3900">
            <v>134</v>
          </cell>
          <cell r="L3900">
            <v>43</v>
          </cell>
          <cell r="M3900">
            <v>96</v>
          </cell>
          <cell r="N3900">
            <v>0</v>
          </cell>
          <cell r="O3900">
            <v>12</v>
          </cell>
          <cell r="P3900" t="str">
            <v>Not Licensed</v>
          </cell>
          <cell r="Q3900">
            <v>0</v>
          </cell>
          <cell r="R3900">
            <v>0</v>
          </cell>
        </row>
        <row r="3901">
          <cell r="B3901" t="str">
            <v>132081</v>
          </cell>
          <cell r="C3901" t="str">
            <v>Tax Examiners and Collectors, and Revenue Agents</v>
          </cell>
          <cell r="D3901">
            <v>0</v>
          </cell>
          <cell r="E3901" t="str">
            <v>Bachelor's degree</v>
          </cell>
          <cell r="F3901" t="str">
            <v>BA+</v>
          </cell>
          <cell r="G3901">
            <v>60648</v>
          </cell>
          <cell r="H3901">
            <v>0</v>
          </cell>
          <cell r="I3901">
            <v>0</v>
          </cell>
          <cell r="J3901">
            <v>0</v>
          </cell>
          <cell r="K3901">
            <v>0</v>
          </cell>
          <cell r="L3901">
            <v>10</v>
          </cell>
          <cell r="M3901">
            <v>10</v>
          </cell>
          <cell r="N3901">
            <v>0</v>
          </cell>
          <cell r="O3901">
            <v>3</v>
          </cell>
          <cell r="P3901" t="str">
            <v>Not Licensed</v>
          </cell>
          <cell r="Q3901">
            <v>0</v>
          </cell>
          <cell r="R3901">
            <v>0</v>
          </cell>
        </row>
        <row r="3902">
          <cell r="B3902" t="str">
            <v>132082</v>
          </cell>
          <cell r="C3902" t="str">
            <v>Tax Preparers</v>
          </cell>
          <cell r="D3902">
            <v>0</v>
          </cell>
          <cell r="E3902" t="str">
            <v>High school diploma or equivalent</v>
          </cell>
          <cell r="F3902" t="str">
            <v>HS and Below</v>
          </cell>
          <cell r="G3902">
            <v>0</v>
          </cell>
          <cell r="H3902">
            <v>0</v>
          </cell>
          <cell r="I3902">
            <v>0</v>
          </cell>
          <cell r="J3902">
            <v>0</v>
          </cell>
          <cell r="K3902">
            <v>0</v>
          </cell>
          <cell r="L3902">
            <v>94</v>
          </cell>
          <cell r="M3902">
            <v>94</v>
          </cell>
          <cell r="N3902">
            <v>0</v>
          </cell>
          <cell r="O3902">
            <v>53</v>
          </cell>
          <cell r="P3902" t="str">
            <v>Not Licensed</v>
          </cell>
          <cell r="Q3902">
            <v>0</v>
          </cell>
          <cell r="R3902">
            <v>0</v>
          </cell>
        </row>
        <row r="3903">
          <cell r="B3903" t="str">
            <v>151111</v>
          </cell>
          <cell r="C3903" t="str">
            <v>Computer and Information Research Scientists</v>
          </cell>
          <cell r="D3903">
            <v>0</v>
          </cell>
          <cell r="E3903" t="str">
            <v>Doctoral or professional degree</v>
          </cell>
          <cell r="F3903" t="str">
            <v>BA+</v>
          </cell>
          <cell r="G3903">
            <v>0</v>
          </cell>
          <cell r="H3903">
            <v>0</v>
          </cell>
          <cell r="I3903">
            <v>0</v>
          </cell>
          <cell r="J3903">
            <v>0</v>
          </cell>
          <cell r="K3903">
            <v>0</v>
          </cell>
          <cell r="L3903">
            <v>3</v>
          </cell>
          <cell r="M3903">
            <v>3</v>
          </cell>
          <cell r="N3903">
            <v>0</v>
          </cell>
          <cell r="O3903">
            <v>1</v>
          </cell>
          <cell r="P3903" t="str">
            <v>Not Licensed</v>
          </cell>
          <cell r="Q3903">
            <v>0</v>
          </cell>
          <cell r="R3903">
            <v>0</v>
          </cell>
        </row>
        <row r="3904">
          <cell r="B3904" t="str">
            <v>151121</v>
          </cell>
          <cell r="C3904" t="str">
            <v>Computer Systems Analysts</v>
          </cell>
          <cell r="D3904">
            <v>0</v>
          </cell>
          <cell r="E3904" t="str">
            <v>Bachelor's degree</v>
          </cell>
          <cell r="F3904" t="str">
            <v>BA+</v>
          </cell>
          <cell r="G3904">
            <v>82202</v>
          </cell>
          <cell r="H3904">
            <v>4</v>
          </cell>
          <cell r="I3904">
            <v>596</v>
          </cell>
          <cell r="J3904">
            <v>31</v>
          </cell>
          <cell r="K3904">
            <v>40</v>
          </cell>
          <cell r="L3904">
            <v>138</v>
          </cell>
          <cell r="M3904">
            <v>70</v>
          </cell>
          <cell r="N3904">
            <v>0</v>
          </cell>
          <cell r="O3904">
            <v>28</v>
          </cell>
          <cell r="P3904" t="str">
            <v>Not Licensed</v>
          </cell>
          <cell r="Q3904">
            <v>0</v>
          </cell>
          <cell r="R3904">
            <v>0</v>
          </cell>
        </row>
        <row r="3905">
          <cell r="B3905" t="str">
            <v>151122</v>
          </cell>
          <cell r="C3905" t="str">
            <v>Information Security Analysts</v>
          </cell>
          <cell r="D3905">
            <v>0</v>
          </cell>
          <cell r="E3905" t="str">
            <v>Bachelor's degree</v>
          </cell>
          <cell r="F3905" t="str">
            <v>BA+</v>
          </cell>
          <cell r="G3905">
            <v>0</v>
          </cell>
          <cell r="H3905">
            <v>0</v>
          </cell>
          <cell r="I3905">
            <v>0</v>
          </cell>
          <cell r="J3905">
            <v>0</v>
          </cell>
          <cell r="K3905">
            <v>0</v>
          </cell>
          <cell r="L3905">
            <v>102</v>
          </cell>
          <cell r="M3905">
            <v>102</v>
          </cell>
          <cell r="N3905">
            <v>0</v>
          </cell>
          <cell r="O3905">
            <v>9</v>
          </cell>
          <cell r="P3905" t="str">
            <v>Not Licensed</v>
          </cell>
          <cell r="Q3905">
            <v>0</v>
          </cell>
          <cell r="R3905">
            <v>0</v>
          </cell>
        </row>
        <row r="3906">
          <cell r="B3906" t="str">
            <v>151131</v>
          </cell>
          <cell r="C3906" t="str">
            <v>Computer Programmers</v>
          </cell>
          <cell r="D3906">
            <v>0</v>
          </cell>
          <cell r="E3906" t="str">
            <v>Bachelor's degree</v>
          </cell>
          <cell r="F3906" t="str">
            <v>BA+</v>
          </cell>
          <cell r="G3906">
            <v>86906</v>
          </cell>
          <cell r="H3906">
            <v>3</v>
          </cell>
          <cell r="I3906">
            <v>140</v>
          </cell>
          <cell r="J3906">
            <v>8</v>
          </cell>
          <cell r="K3906">
            <v>8</v>
          </cell>
          <cell r="L3906">
            <v>55</v>
          </cell>
          <cell r="M3906">
            <v>24</v>
          </cell>
          <cell r="N3906">
            <v>311</v>
          </cell>
          <cell r="O3906">
            <v>10</v>
          </cell>
          <cell r="P3906" t="str">
            <v>Not Licensed</v>
          </cell>
          <cell r="Q3906">
            <v>0</v>
          </cell>
          <cell r="R3906">
            <v>0</v>
          </cell>
        </row>
        <row r="3907">
          <cell r="B3907" t="str">
            <v>151132</v>
          </cell>
          <cell r="C3907" t="str">
            <v>Software Developers, Applications</v>
          </cell>
          <cell r="D3907">
            <v>0</v>
          </cell>
          <cell r="E3907" t="str">
            <v>Bachelor's degree</v>
          </cell>
          <cell r="F3907" t="str">
            <v>BA+</v>
          </cell>
          <cell r="G3907">
            <v>88345</v>
          </cell>
          <cell r="H3907">
            <v>5</v>
          </cell>
          <cell r="I3907">
            <v>544</v>
          </cell>
          <cell r="J3907">
            <v>48</v>
          </cell>
          <cell r="K3907">
            <v>40</v>
          </cell>
          <cell r="L3907">
            <v>546</v>
          </cell>
          <cell r="M3907">
            <v>211</v>
          </cell>
          <cell r="N3907">
            <v>0</v>
          </cell>
          <cell r="O3907">
            <v>29</v>
          </cell>
          <cell r="P3907" t="str">
            <v>Not Licensed</v>
          </cell>
          <cell r="Q3907">
            <v>0</v>
          </cell>
          <cell r="R3907">
            <v>0</v>
          </cell>
        </row>
        <row r="3908">
          <cell r="B3908" t="str">
            <v>151133</v>
          </cell>
          <cell r="C3908" t="str">
            <v>Software Developers, Systems Software</v>
          </cell>
          <cell r="D3908">
            <v>0</v>
          </cell>
          <cell r="E3908" t="str">
            <v>Bachelor's degree</v>
          </cell>
          <cell r="F3908" t="str">
            <v>BA+</v>
          </cell>
          <cell r="G3908">
            <v>98842</v>
          </cell>
          <cell r="H3908">
            <v>4</v>
          </cell>
          <cell r="I3908">
            <v>187</v>
          </cell>
          <cell r="J3908">
            <v>15</v>
          </cell>
          <cell r="K3908">
            <v>12</v>
          </cell>
          <cell r="L3908">
            <v>12</v>
          </cell>
          <cell r="M3908">
            <v>13</v>
          </cell>
          <cell r="N3908">
            <v>0</v>
          </cell>
          <cell r="O3908">
            <v>11</v>
          </cell>
          <cell r="P3908" t="str">
            <v>Not Licensed</v>
          </cell>
          <cell r="Q3908">
            <v>0</v>
          </cell>
          <cell r="R3908">
            <v>0</v>
          </cell>
        </row>
        <row r="3909">
          <cell r="B3909" t="str">
            <v>151134</v>
          </cell>
          <cell r="C3909" t="str">
            <v>Web Developers</v>
          </cell>
          <cell r="D3909">
            <v>0</v>
          </cell>
          <cell r="E3909" t="str">
            <v>Associate's degree</v>
          </cell>
          <cell r="F3909" t="str">
            <v>Sub-BA</v>
          </cell>
          <cell r="G3909">
            <v>56607</v>
          </cell>
          <cell r="H3909">
            <v>3</v>
          </cell>
          <cell r="I3909">
            <v>163</v>
          </cell>
          <cell r="J3909">
            <v>12</v>
          </cell>
          <cell r="K3909">
            <v>13</v>
          </cell>
          <cell r="L3909">
            <v>62</v>
          </cell>
          <cell r="M3909">
            <v>29</v>
          </cell>
          <cell r="N3909">
            <v>0</v>
          </cell>
          <cell r="O3909">
            <v>8</v>
          </cell>
          <cell r="P3909" t="str">
            <v>Not Licensed</v>
          </cell>
          <cell r="Q3909">
            <v>0</v>
          </cell>
          <cell r="R3909">
            <v>0</v>
          </cell>
        </row>
        <row r="3910">
          <cell r="B3910" t="str">
            <v>151141</v>
          </cell>
          <cell r="C3910" t="str">
            <v>Database Administrators</v>
          </cell>
          <cell r="D3910">
            <v>0</v>
          </cell>
          <cell r="E3910" t="str">
            <v>Bachelor's degree</v>
          </cell>
          <cell r="F3910" t="str">
            <v>BA+</v>
          </cell>
          <cell r="G3910">
            <v>80917</v>
          </cell>
          <cell r="H3910">
            <v>4</v>
          </cell>
          <cell r="I3910">
            <v>104</v>
          </cell>
          <cell r="J3910">
            <v>7</v>
          </cell>
          <cell r="K3910">
            <v>6</v>
          </cell>
          <cell r="L3910">
            <v>112</v>
          </cell>
          <cell r="M3910">
            <v>42</v>
          </cell>
          <cell r="N3910">
            <v>0</v>
          </cell>
          <cell r="O3910">
            <v>6</v>
          </cell>
          <cell r="P3910" t="str">
            <v>Not Licensed</v>
          </cell>
          <cell r="Q3910">
            <v>0</v>
          </cell>
          <cell r="R3910">
            <v>0</v>
          </cell>
        </row>
        <row r="3911">
          <cell r="B3911" t="str">
            <v>151142</v>
          </cell>
          <cell r="C3911" t="str">
            <v>Network and Computer Systems Administrators</v>
          </cell>
          <cell r="D3911">
            <v>0</v>
          </cell>
          <cell r="E3911" t="str">
            <v>Bachelor's degree</v>
          </cell>
          <cell r="F3911" t="str">
            <v>BA+</v>
          </cell>
          <cell r="G3911">
            <v>72479</v>
          </cell>
          <cell r="H3911">
            <v>4</v>
          </cell>
          <cell r="I3911">
            <v>538</v>
          </cell>
          <cell r="J3911">
            <v>33</v>
          </cell>
          <cell r="K3911">
            <v>36</v>
          </cell>
          <cell r="L3911">
            <v>135</v>
          </cell>
          <cell r="M3911">
            <v>68</v>
          </cell>
          <cell r="N3911">
            <v>0</v>
          </cell>
          <cell r="O3911">
            <v>27</v>
          </cell>
          <cell r="P3911" t="str">
            <v>Not Licensed</v>
          </cell>
          <cell r="Q3911">
            <v>0</v>
          </cell>
          <cell r="R3911">
            <v>0</v>
          </cell>
        </row>
        <row r="3912">
          <cell r="B3912" t="str">
            <v>151143</v>
          </cell>
          <cell r="C3912" t="str">
            <v>Computer Network Architects</v>
          </cell>
          <cell r="D3912">
            <v>0</v>
          </cell>
          <cell r="E3912" t="str">
            <v>Bachelor's degree</v>
          </cell>
          <cell r="F3912" t="str">
            <v>BA+</v>
          </cell>
          <cell r="G3912">
            <v>92595</v>
          </cell>
          <cell r="H3912">
            <v>4</v>
          </cell>
          <cell r="I3912">
            <v>140</v>
          </cell>
          <cell r="J3912">
            <v>9</v>
          </cell>
          <cell r="K3912">
            <v>9</v>
          </cell>
          <cell r="L3912">
            <v>27</v>
          </cell>
          <cell r="M3912">
            <v>15</v>
          </cell>
          <cell r="N3912">
            <v>0</v>
          </cell>
          <cell r="O3912">
            <v>1</v>
          </cell>
          <cell r="P3912" t="str">
            <v>Not Licensed</v>
          </cell>
          <cell r="Q3912">
            <v>0</v>
          </cell>
          <cell r="R3912">
            <v>0</v>
          </cell>
        </row>
        <row r="3913">
          <cell r="B3913" t="str">
            <v>151151</v>
          </cell>
          <cell r="C3913" t="str">
            <v>Computer User Support Specialists</v>
          </cell>
          <cell r="D3913">
            <v>0</v>
          </cell>
          <cell r="E3913" t="str">
            <v>Some college, no degree</v>
          </cell>
          <cell r="F3913" t="str">
            <v>Sub-BA</v>
          </cell>
          <cell r="G3913">
            <v>50889</v>
          </cell>
          <cell r="H3913">
            <v>4</v>
          </cell>
          <cell r="I3913">
            <v>906</v>
          </cell>
          <cell r="J3913">
            <v>73</v>
          </cell>
          <cell r="K3913">
            <v>77</v>
          </cell>
          <cell r="L3913">
            <v>229</v>
          </cell>
          <cell r="M3913">
            <v>126</v>
          </cell>
          <cell r="N3913">
            <v>0</v>
          </cell>
          <cell r="O3913">
            <v>79</v>
          </cell>
          <cell r="P3913" t="str">
            <v>Not Licensed</v>
          </cell>
          <cell r="Q3913">
            <v>0</v>
          </cell>
          <cell r="R3913">
            <v>0</v>
          </cell>
        </row>
        <row r="3914">
          <cell r="B3914" t="str">
            <v>151152</v>
          </cell>
          <cell r="C3914" t="str">
            <v>Computer Network Support Specialists</v>
          </cell>
          <cell r="D3914">
            <v>0</v>
          </cell>
          <cell r="E3914" t="str">
            <v>Associate's degree</v>
          </cell>
          <cell r="F3914" t="str">
            <v>Sub-BA</v>
          </cell>
          <cell r="G3914">
            <v>78844</v>
          </cell>
          <cell r="H3914">
            <v>3</v>
          </cell>
          <cell r="I3914">
            <v>131</v>
          </cell>
          <cell r="J3914">
            <v>10</v>
          </cell>
          <cell r="K3914">
            <v>8</v>
          </cell>
          <cell r="L3914">
            <v>28</v>
          </cell>
          <cell r="M3914">
            <v>15</v>
          </cell>
          <cell r="N3914">
            <v>0</v>
          </cell>
          <cell r="O3914">
            <v>17</v>
          </cell>
          <cell r="P3914" t="str">
            <v>Not Licensed</v>
          </cell>
          <cell r="Q3914">
            <v>0</v>
          </cell>
          <cell r="R3914">
            <v>0</v>
          </cell>
        </row>
        <row r="3915">
          <cell r="B3915" t="str">
            <v>152011</v>
          </cell>
          <cell r="C3915" t="str">
            <v>Actuaries</v>
          </cell>
          <cell r="D3915">
            <v>0</v>
          </cell>
          <cell r="E3915" t="str">
            <v>Bachelor's degree</v>
          </cell>
          <cell r="F3915" t="str">
            <v>BA+</v>
          </cell>
          <cell r="G3915">
            <v>0</v>
          </cell>
          <cell r="H3915">
            <v>0</v>
          </cell>
          <cell r="I3915">
            <v>0</v>
          </cell>
          <cell r="J3915">
            <v>0</v>
          </cell>
          <cell r="K3915">
            <v>0</v>
          </cell>
          <cell r="L3915">
            <v>7</v>
          </cell>
          <cell r="M3915">
            <v>7</v>
          </cell>
          <cell r="N3915">
            <v>0</v>
          </cell>
          <cell r="O3915">
            <v>1</v>
          </cell>
          <cell r="P3915" t="str">
            <v>Not Licensed</v>
          </cell>
          <cell r="Q3915">
            <v>0</v>
          </cell>
          <cell r="R3915">
            <v>0</v>
          </cell>
        </row>
        <row r="3916">
          <cell r="B3916" t="str">
            <v>152021</v>
          </cell>
          <cell r="C3916" t="str">
            <v>Mathematicians</v>
          </cell>
          <cell r="D3916">
            <v>0</v>
          </cell>
          <cell r="E3916" t="str">
            <v>Master's degree</v>
          </cell>
          <cell r="F3916" t="str">
            <v>BA+</v>
          </cell>
          <cell r="G3916">
            <v>0</v>
          </cell>
          <cell r="H3916">
            <v>0</v>
          </cell>
          <cell r="I3916">
            <v>0</v>
          </cell>
          <cell r="J3916">
            <v>0</v>
          </cell>
          <cell r="K3916">
            <v>0</v>
          </cell>
          <cell r="L3916">
            <v>0</v>
          </cell>
          <cell r="M3916">
            <v>0</v>
          </cell>
          <cell r="N3916">
            <v>0</v>
          </cell>
          <cell r="O3916">
            <v>1</v>
          </cell>
          <cell r="P3916" t="str">
            <v>Not Licensed</v>
          </cell>
          <cell r="Q3916">
            <v>0</v>
          </cell>
          <cell r="R3916">
            <v>0</v>
          </cell>
        </row>
        <row r="3917">
          <cell r="B3917" t="str">
            <v>152031</v>
          </cell>
          <cell r="C3917" t="str">
            <v>Operations Research Analysts</v>
          </cell>
          <cell r="D3917">
            <v>0</v>
          </cell>
          <cell r="E3917" t="str">
            <v>Bachelor's degree</v>
          </cell>
          <cell r="F3917" t="str">
            <v>BA+</v>
          </cell>
          <cell r="G3917">
            <v>0</v>
          </cell>
          <cell r="H3917">
            <v>0</v>
          </cell>
          <cell r="I3917">
            <v>0</v>
          </cell>
          <cell r="J3917">
            <v>0</v>
          </cell>
          <cell r="K3917">
            <v>0</v>
          </cell>
          <cell r="L3917">
            <v>54</v>
          </cell>
          <cell r="M3917">
            <v>54</v>
          </cell>
          <cell r="N3917">
            <v>0</v>
          </cell>
          <cell r="O3917">
            <v>4</v>
          </cell>
          <cell r="P3917" t="str">
            <v>Not Licensed</v>
          </cell>
          <cell r="Q3917">
            <v>0</v>
          </cell>
          <cell r="R3917">
            <v>0</v>
          </cell>
        </row>
        <row r="3918">
          <cell r="B3918" t="str">
            <v>152041</v>
          </cell>
          <cell r="C3918" t="str">
            <v>Statisticians</v>
          </cell>
          <cell r="D3918">
            <v>0</v>
          </cell>
          <cell r="E3918" t="str">
            <v>Master's degree</v>
          </cell>
          <cell r="F3918" t="str">
            <v>BA+</v>
          </cell>
          <cell r="G3918">
            <v>88830</v>
          </cell>
          <cell r="H3918">
            <v>0</v>
          </cell>
          <cell r="I3918">
            <v>0</v>
          </cell>
          <cell r="J3918">
            <v>0</v>
          </cell>
          <cell r="K3918">
            <v>0</v>
          </cell>
          <cell r="L3918">
            <v>18</v>
          </cell>
          <cell r="M3918">
            <v>18</v>
          </cell>
          <cell r="N3918">
            <v>0</v>
          </cell>
          <cell r="O3918">
            <v>2</v>
          </cell>
          <cell r="P3918" t="str">
            <v>Not Licensed</v>
          </cell>
          <cell r="Q3918">
            <v>0</v>
          </cell>
          <cell r="R3918">
            <v>0</v>
          </cell>
        </row>
        <row r="3919">
          <cell r="B3919" t="str">
            <v>152091</v>
          </cell>
          <cell r="C3919" t="str">
            <v>Mathematical Technicians</v>
          </cell>
          <cell r="D3919">
            <v>0</v>
          </cell>
          <cell r="E3919">
            <v>0</v>
          </cell>
          <cell r="F3919">
            <v>0</v>
          </cell>
          <cell r="G3919">
            <v>0</v>
          </cell>
          <cell r="H3919">
            <v>0</v>
          </cell>
          <cell r="I3919">
            <v>0</v>
          </cell>
          <cell r="J3919">
            <v>0</v>
          </cell>
          <cell r="K3919">
            <v>0</v>
          </cell>
          <cell r="L3919">
            <v>0</v>
          </cell>
          <cell r="M3919">
            <v>0</v>
          </cell>
          <cell r="N3919">
            <v>0</v>
          </cell>
          <cell r="O3919">
            <v>0</v>
          </cell>
          <cell r="P3919" t="str">
            <v>Not Licensed</v>
          </cell>
          <cell r="Q3919">
            <v>0</v>
          </cell>
          <cell r="R3919">
            <v>0</v>
          </cell>
        </row>
        <row r="3920">
          <cell r="B3920" t="str">
            <v>171011</v>
          </cell>
          <cell r="C3920" t="str">
            <v>Architects, Except Landscape and Naval</v>
          </cell>
          <cell r="D3920">
            <v>0</v>
          </cell>
          <cell r="E3920" t="str">
            <v>Bachelor's degree</v>
          </cell>
          <cell r="F3920" t="str">
            <v>BA+</v>
          </cell>
          <cell r="G3920">
            <v>0</v>
          </cell>
          <cell r="H3920">
            <v>0</v>
          </cell>
          <cell r="I3920">
            <v>0</v>
          </cell>
          <cell r="J3920">
            <v>0</v>
          </cell>
          <cell r="K3920">
            <v>0</v>
          </cell>
          <cell r="L3920">
            <v>39</v>
          </cell>
          <cell r="M3920">
            <v>39</v>
          </cell>
          <cell r="N3920">
            <v>0</v>
          </cell>
          <cell r="O3920">
            <v>2</v>
          </cell>
          <cell r="P3920" t="str">
            <v>Licensed</v>
          </cell>
          <cell r="Q3920">
            <v>157</v>
          </cell>
          <cell r="R3920" t="str">
            <v xml:space="preserve"> 4,265</v>
          </cell>
        </row>
        <row r="3921">
          <cell r="B3921" t="str">
            <v>171012</v>
          </cell>
          <cell r="C3921" t="str">
            <v>Landscape Architects</v>
          </cell>
          <cell r="D3921">
            <v>0</v>
          </cell>
          <cell r="E3921" t="str">
            <v>Bachelor's degree</v>
          </cell>
          <cell r="F3921" t="str">
            <v>BA+</v>
          </cell>
          <cell r="G3921">
            <v>0</v>
          </cell>
          <cell r="H3921">
            <v>0</v>
          </cell>
          <cell r="I3921">
            <v>0</v>
          </cell>
          <cell r="J3921">
            <v>0</v>
          </cell>
          <cell r="K3921">
            <v>0</v>
          </cell>
          <cell r="L3921">
            <v>0</v>
          </cell>
          <cell r="M3921">
            <v>0</v>
          </cell>
          <cell r="N3921">
            <v>0</v>
          </cell>
          <cell r="O3921">
            <v>4</v>
          </cell>
          <cell r="P3921" t="str">
            <v>Licensed</v>
          </cell>
          <cell r="Q3921">
            <v>43</v>
          </cell>
          <cell r="R3921">
            <v>539</v>
          </cell>
        </row>
        <row r="3922">
          <cell r="B3922" t="str">
            <v>171021</v>
          </cell>
          <cell r="C3922" t="str">
            <v>Cartographers and Photogrammetrists</v>
          </cell>
          <cell r="D3922">
            <v>0</v>
          </cell>
          <cell r="E3922" t="str">
            <v>Bachelor's degree</v>
          </cell>
          <cell r="F3922" t="str">
            <v>BA+</v>
          </cell>
          <cell r="G3922">
            <v>0</v>
          </cell>
          <cell r="H3922">
            <v>0</v>
          </cell>
          <cell r="I3922">
            <v>0</v>
          </cell>
          <cell r="J3922">
            <v>0</v>
          </cell>
          <cell r="K3922">
            <v>0</v>
          </cell>
          <cell r="L3922">
            <v>0</v>
          </cell>
          <cell r="M3922">
            <v>0</v>
          </cell>
          <cell r="N3922">
            <v>0</v>
          </cell>
          <cell r="O3922">
            <v>0</v>
          </cell>
          <cell r="P3922" t="str">
            <v>Not Licensed</v>
          </cell>
          <cell r="Q3922">
            <v>0</v>
          </cell>
          <cell r="R3922">
            <v>0</v>
          </cell>
        </row>
        <row r="3923">
          <cell r="B3923" t="str">
            <v>171022</v>
          </cell>
          <cell r="C3923" t="str">
            <v>Surveyors</v>
          </cell>
          <cell r="D3923">
            <v>0</v>
          </cell>
          <cell r="E3923" t="str">
            <v>Bachelor's degree</v>
          </cell>
          <cell r="F3923" t="str">
            <v>BA+</v>
          </cell>
          <cell r="G3923">
            <v>58382</v>
          </cell>
          <cell r="H3923">
            <v>0</v>
          </cell>
          <cell r="I3923">
            <v>0</v>
          </cell>
          <cell r="J3923">
            <v>0</v>
          </cell>
          <cell r="K3923">
            <v>0</v>
          </cell>
          <cell r="L3923">
            <v>7</v>
          </cell>
          <cell r="M3923">
            <v>7</v>
          </cell>
          <cell r="N3923">
            <v>0</v>
          </cell>
          <cell r="O3923">
            <v>22</v>
          </cell>
          <cell r="P3923" t="str">
            <v>Licensed</v>
          </cell>
          <cell r="Q3923">
            <v>65</v>
          </cell>
          <cell r="R3923">
            <v>866</v>
          </cell>
        </row>
        <row r="3924">
          <cell r="B3924" t="str">
            <v>172011</v>
          </cell>
          <cell r="C3924" t="str">
            <v>Aerospace Engineers</v>
          </cell>
          <cell r="D3924">
            <v>0</v>
          </cell>
          <cell r="E3924" t="str">
            <v>Bachelor's degree</v>
          </cell>
          <cell r="F3924" t="str">
            <v>BA+</v>
          </cell>
          <cell r="G3924">
            <v>0</v>
          </cell>
          <cell r="H3924">
            <v>0</v>
          </cell>
          <cell r="I3924">
            <v>0</v>
          </cell>
          <cell r="J3924">
            <v>0</v>
          </cell>
          <cell r="K3924">
            <v>0</v>
          </cell>
          <cell r="L3924">
            <v>0</v>
          </cell>
          <cell r="M3924">
            <v>0</v>
          </cell>
          <cell r="N3924">
            <v>0</v>
          </cell>
          <cell r="O3924">
            <v>2</v>
          </cell>
          <cell r="P3924" t="str">
            <v>Not Licensed</v>
          </cell>
          <cell r="Q3924">
            <v>0</v>
          </cell>
          <cell r="R3924">
            <v>0</v>
          </cell>
        </row>
        <row r="3925">
          <cell r="B3925" t="str">
            <v>172021</v>
          </cell>
          <cell r="C3925" t="str">
            <v>Agricultural Engineers</v>
          </cell>
          <cell r="D3925">
            <v>0</v>
          </cell>
          <cell r="E3925">
            <v>0</v>
          </cell>
          <cell r="F3925">
            <v>0</v>
          </cell>
          <cell r="G3925">
            <v>0</v>
          </cell>
          <cell r="H3925">
            <v>0</v>
          </cell>
          <cell r="I3925">
            <v>0</v>
          </cell>
          <cell r="J3925">
            <v>0</v>
          </cell>
          <cell r="K3925">
            <v>0</v>
          </cell>
          <cell r="L3925">
            <v>0</v>
          </cell>
          <cell r="M3925">
            <v>0</v>
          </cell>
          <cell r="N3925">
            <v>0</v>
          </cell>
          <cell r="O3925">
            <v>0</v>
          </cell>
          <cell r="P3925" t="str">
            <v>Not Licensed</v>
          </cell>
          <cell r="Q3925">
            <v>0</v>
          </cell>
          <cell r="R3925">
            <v>0</v>
          </cell>
        </row>
        <row r="3926">
          <cell r="B3926" t="str">
            <v>172031</v>
          </cell>
          <cell r="C3926" t="str">
            <v>Biomedical Engineers</v>
          </cell>
          <cell r="D3926">
            <v>0</v>
          </cell>
          <cell r="E3926" t="str">
            <v>Bachelor's degree</v>
          </cell>
          <cell r="F3926" t="str">
            <v>BA+</v>
          </cell>
          <cell r="G3926">
            <v>0</v>
          </cell>
          <cell r="H3926">
            <v>0</v>
          </cell>
          <cell r="I3926">
            <v>0</v>
          </cell>
          <cell r="J3926">
            <v>0</v>
          </cell>
          <cell r="K3926">
            <v>0</v>
          </cell>
          <cell r="L3926">
            <v>0</v>
          </cell>
          <cell r="M3926">
            <v>0</v>
          </cell>
          <cell r="N3926">
            <v>0</v>
          </cell>
          <cell r="O3926">
            <v>0</v>
          </cell>
          <cell r="P3926" t="str">
            <v>Not Licensed</v>
          </cell>
          <cell r="Q3926">
            <v>0</v>
          </cell>
          <cell r="R3926">
            <v>0</v>
          </cell>
        </row>
        <row r="3927">
          <cell r="B3927" t="str">
            <v>172041</v>
          </cell>
          <cell r="C3927" t="str">
            <v>Chemical Engineers</v>
          </cell>
          <cell r="D3927">
            <v>0</v>
          </cell>
          <cell r="E3927" t="str">
            <v>Bachelor's degree</v>
          </cell>
          <cell r="F3927" t="str">
            <v>BA+</v>
          </cell>
          <cell r="G3927">
            <v>0</v>
          </cell>
          <cell r="H3927">
            <v>0</v>
          </cell>
          <cell r="I3927">
            <v>0</v>
          </cell>
          <cell r="J3927">
            <v>0</v>
          </cell>
          <cell r="K3927">
            <v>0</v>
          </cell>
          <cell r="L3927">
            <v>23</v>
          </cell>
          <cell r="M3927">
            <v>23</v>
          </cell>
          <cell r="N3927">
            <v>0</v>
          </cell>
          <cell r="O3927">
            <v>3</v>
          </cell>
          <cell r="P3927" t="str">
            <v>Not Licensed</v>
          </cell>
          <cell r="Q3927">
            <v>0</v>
          </cell>
          <cell r="R3927">
            <v>0</v>
          </cell>
        </row>
        <row r="3928">
          <cell r="B3928" t="str">
            <v>172051</v>
          </cell>
          <cell r="C3928" t="str">
            <v>Civil Engineers</v>
          </cell>
          <cell r="D3928">
            <v>0</v>
          </cell>
          <cell r="E3928" t="str">
            <v>Bachelor's degree</v>
          </cell>
          <cell r="F3928" t="str">
            <v>BA+</v>
          </cell>
          <cell r="G3928">
            <v>0</v>
          </cell>
          <cell r="H3928">
            <v>0</v>
          </cell>
          <cell r="I3928">
            <v>205</v>
          </cell>
          <cell r="J3928">
            <v>17</v>
          </cell>
          <cell r="K3928">
            <v>16</v>
          </cell>
          <cell r="L3928">
            <v>74</v>
          </cell>
          <cell r="M3928">
            <v>36</v>
          </cell>
          <cell r="N3928">
            <v>0</v>
          </cell>
          <cell r="O3928">
            <v>12</v>
          </cell>
          <cell r="P3928" t="str">
            <v>Not Licensed</v>
          </cell>
          <cell r="Q3928">
            <v>0</v>
          </cell>
          <cell r="R3928">
            <v>0</v>
          </cell>
        </row>
        <row r="3929">
          <cell r="B3929" t="str">
            <v>172061</v>
          </cell>
          <cell r="C3929" t="str">
            <v>Computer Hardware Engineers</v>
          </cell>
          <cell r="D3929">
            <v>0</v>
          </cell>
          <cell r="E3929" t="str">
            <v>Bachelor's degree</v>
          </cell>
          <cell r="F3929" t="str">
            <v>BA+</v>
          </cell>
          <cell r="G3929">
            <v>0</v>
          </cell>
          <cell r="H3929">
            <v>0</v>
          </cell>
          <cell r="I3929">
            <v>0</v>
          </cell>
          <cell r="J3929">
            <v>0</v>
          </cell>
          <cell r="K3929">
            <v>0</v>
          </cell>
          <cell r="L3929">
            <v>6</v>
          </cell>
          <cell r="M3929">
            <v>6</v>
          </cell>
          <cell r="N3929">
            <v>0</v>
          </cell>
          <cell r="O3929">
            <v>6</v>
          </cell>
          <cell r="P3929" t="str">
            <v>Not Licensed</v>
          </cell>
          <cell r="Q3929">
            <v>0</v>
          </cell>
          <cell r="R3929">
            <v>0</v>
          </cell>
        </row>
        <row r="3930">
          <cell r="B3930" t="str">
            <v>172071</v>
          </cell>
          <cell r="C3930" t="str">
            <v>Electrical Engineers</v>
          </cell>
          <cell r="D3930">
            <v>0</v>
          </cell>
          <cell r="E3930" t="str">
            <v>Bachelor's degree</v>
          </cell>
          <cell r="F3930" t="str">
            <v>BA+</v>
          </cell>
          <cell r="G3930">
            <v>0</v>
          </cell>
          <cell r="H3930">
            <v>0</v>
          </cell>
          <cell r="I3930">
            <v>167</v>
          </cell>
          <cell r="J3930">
            <v>13</v>
          </cell>
          <cell r="K3930">
            <v>16</v>
          </cell>
          <cell r="L3930">
            <v>58</v>
          </cell>
          <cell r="M3930">
            <v>29</v>
          </cell>
          <cell r="N3930">
            <v>0</v>
          </cell>
          <cell r="O3930">
            <v>6</v>
          </cell>
          <cell r="P3930" t="str">
            <v>Not Licensed</v>
          </cell>
          <cell r="Q3930">
            <v>0</v>
          </cell>
          <cell r="R3930">
            <v>0</v>
          </cell>
        </row>
        <row r="3931">
          <cell r="B3931" t="str">
            <v>172072</v>
          </cell>
          <cell r="C3931" t="str">
            <v>Electronics Engineers, Except Computer</v>
          </cell>
          <cell r="D3931">
            <v>0</v>
          </cell>
          <cell r="E3931" t="str">
            <v>Bachelor's degree</v>
          </cell>
          <cell r="F3931" t="str">
            <v>BA+</v>
          </cell>
          <cell r="G3931">
            <v>0</v>
          </cell>
          <cell r="H3931">
            <v>0</v>
          </cell>
          <cell r="I3931">
            <v>0</v>
          </cell>
          <cell r="J3931">
            <v>0</v>
          </cell>
          <cell r="K3931">
            <v>0</v>
          </cell>
          <cell r="L3931">
            <v>13</v>
          </cell>
          <cell r="M3931">
            <v>13</v>
          </cell>
          <cell r="N3931">
            <v>0</v>
          </cell>
          <cell r="O3931">
            <v>0</v>
          </cell>
          <cell r="P3931" t="str">
            <v>Not Licensed</v>
          </cell>
          <cell r="Q3931">
            <v>0</v>
          </cell>
          <cell r="R3931">
            <v>0</v>
          </cell>
        </row>
        <row r="3932">
          <cell r="B3932" t="str">
            <v>172081</v>
          </cell>
          <cell r="C3932" t="str">
            <v>Environmental Engineers</v>
          </cell>
          <cell r="D3932">
            <v>0</v>
          </cell>
          <cell r="E3932" t="str">
            <v>Bachelor's degree</v>
          </cell>
          <cell r="F3932" t="str">
            <v>BA+</v>
          </cell>
          <cell r="G3932">
            <v>89066</v>
          </cell>
          <cell r="H3932">
            <v>0</v>
          </cell>
          <cell r="I3932">
            <v>0</v>
          </cell>
          <cell r="J3932">
            <v>0</v>
          </cell>
          <cell r="K3932">
            <v>0</v>
          </cell>
          <cell r="L3932">
            <v>30</v>
          </cell>
          <cell r="M3932">
            <v>30</v>
          </cell>
          <cell r="N3932">
            <v>0</v>
          </cell>
          <cell r="O3932">
            <v>4</v>
          </cell>
          <cell r="P3932" t="str">
            <v>Not Licensed</v>
          </cell>
          <cell r="Q3932">
            <v>0</v>
          </cell>
          <cell r="R3932">
            <v>0</v>
          </cell>
        </row>
        <row r="3933">
          <cell r="B3933" t="str">
            <v>172111</v>
          </cell>
          <cell r="C3933" t="str">
            <v>Health and Safety Engineers, Except Mining Safety Engineers and Inspectors</v>
          </cell>
          <cell r="D3933">
            <v>0</v>
          </cell>
          <cell r="E3933" t="str">
            <v>Bachelor's degree</v>
          </cell>
          <cell r="F3933" t="str">
            <v>BA+</v>
          </cell>
          <cell r="G3933">
            <v>0</v>
          </cell>
          <cell r="H3933">
            <v>0</v>
          </cell>
          <cell r="I3933">
            <v>0</v>
          </cell>
          <cell r="J3933">
            <v>0</v>
          </cell>
          <cell r="K3933">
            <v>0</v>
          </cell>
          <cell r="L3933">
            <v>9</v>
          </cell>
          <cell r="M3933">
            <v>9</v>
          </cell>
          <cell r="N3933">
            <v>0</v>
          </cell>
          <cell r="O3933">
            <v>3</v>
          </cell>
          <cell r="P3933" t="str">
            <v>Not Licensed</v>
          </cell>
          <cell r="Q3933">
            <v>0</v>
          </cell>
          <cell r="R3933">
            <v>0</v>
          </cell>
        </row>
        <row r="3934">
          <cell r="B3934" t="str">
            <v>172112</v>
          </cell>
          <cell r="C3934" t="str">
            <v>Industrial Engineers</v>
          </cell>
          <cell r="D3934">
            <v>0</v>
          </cell>
          <cell r="E3934" t="str">
            <v>Bachelor's degree</v>
          </cell>
          <cell r="F3934" t="str">
            <v>BA+</v>
          </cell>
          <cell r="G3934">
            <v>83149</v>
          </cell>
          <cell r="H3934">
            <v>4</v>
          </cell>
          <cell r="I3934">
            <v>212</v>
          </cell>
          <cell r="J3934">
            <v>22</v>
          </cell>
          <cell r="K3934">
            <v>15</v>
          </cell>
          <cell r="L3934">
            <v>21</v>
          </cell>
          <cell r="M3934">
            <v>19</v>
          </cell>
          <cell r="N3934">
            <v>0</v>
          </cell>
          <cell r="O3934">
            <v>19</v>
          </cell>
          <cell r="P3934" t="str">
            <v>Not Licensed</v>
          </cell>
          <cell r="Q3934">
            <v>0</v>
          </cell>
          <cell r="R3934">
            <v>0</v>
          </cell>
        </row>
        <row r="3935">
          <cell r="B3935" t="str">
            <v>172121</v>
          </cell>
          <cell r="C3935" t="str">
            <v>Marine Engineers and Naval Architects</v>
          </cell>
          <cell r="D3935">
            <v>0</v>
          </cell>
          <cell r="E3935" t="str">
            <v>Bachelor's degree</v>
          </cell>
          <cell r="F3935" t="str">
            <v>BA+</v>
          </cell>
          <cell r="G3935">
            <v>0</v>
          </cell>
          <cell r="H3935">
            <v>0</v>
          </cell>
          <cell r="I3935">
            <v>0</v>
          </cell>
          <cell r="J3935">
            <v>0</v>
          </cell>
          <cell r="K3935">
            <v>0</v>
          </cell>
          <cell r="L3935">
            <v>0</v>
          </cell>
          <cell r="M3935">
            <v>0</v>
          </cell>
          <cell r="N3935">
            <v>0</v>
          </cell>
          <cell r="O3935">
            <v>0</v>
          </cell>
          <cell r="P3935" t="str">
            <v>Not Licensed</v>
          </cell>
          <cell r="Q3935">
            <v>0</v>
          </cell>
          <cell r="R3935">
            <v>0</v>
          </cell>
        </row>
        <row r="3936">
          <cell r="B3936" t="str">
            <v>172131</v>
          </cell>
          <cell r="C3936" t="str">
            <v>Materials Engineers</v>
          </cell>
          <cell r="D3936">
            <v>0</v>
          </cell>
          <cell r="E3936" t="str">
            <v>Bachelor's degree</v>
          </cell>
          <cell r="F3936" t="str">
            <v>BA+</v>
          </cell>
          <cell r="G3936">
            <v>81010</v>
          </cell>
          <cell r="H3936">
            <v>0</v>
          </cell>
          <cell r="I3936">
            <v>0</v>
          </cell>
          <cell r="J3936">
            <v>0</v>
          </cell>
          <cell r="K3936">
            <v>0</v>
          </cell>
          <cell r="L3936">
            <v>3</v>
          </cell>
          <cell r="M3936">
            <v>3</v>
          </cell>
          <cell r="N3936">
            <v>0</v>
          </cell>
          <cell r="O3936">
            <v>0</v>
          </cell>
          <cell r="P3936" t="str">
            <v>Not Licensed</v>
          </cell>
          <cell r="Q3936">
            <v>0</v>
          </cell>
          <cell r="R3936">
            <v>0</v>
          </cell>
        </row>
        <row r="3937">
          <cell r="B3937" t="str">
            <v>172141</v>
          </cell>
          <cell r="C3937" t="str">
            <v>Mechanical Engineers</v>
          </cell>
          <cell r="D3937">
            <v>0</v>
          </cell>
          <cell r="E3937" t="str">
            <v>Bachelor's degree</v>
          </cell>
          <cell r="F3937" t="str">
            <v>BA+</v>
          </cell>
          <cell r="G3937">
            <v>73889</v>
          </cell>
          <cell r="H3937">
            <v>4</v>
          </cell>
          <cell r="I3937">
            <v>250</v>
          </cell>
          <cell r="J3937">
            <v>19</v>
          </cell>
          <cell r="K3937">
            <v>18</v>
          </cell>
          <cell r="L3937">
            <v>79</v>
          </cell>
          <cell r="M3937">
            <v>39</v>
          </cell>
          <cell r="N3937">
            <v>0</v>
          </cell>
          <cell r="O3937">
            <v>7</v>
          </cell>
          <cell r="P3937" t="str">
            <v>Not Licensed</v>
          </cell>
          <cell r="Q3937">
            <v>0</v>
          </cell>
          <cell r="R3937">
            <v>0</v>
          </cell>
        </row>
        <row r="3938">
          <cell r="B3938" t="str">
            <v>172151</v>
          </cell>
          <cell r="C3938" t="str">
            <v>Mining and Geological Engineers, Including Mining Safety Engineers</v>
          </cell>
          <cell r="D3938">
            <v>0</v>
          </cell>
          <cell r="E3938" t="str">
            <v>Bachelor's degree</v>
          </cell>
          <cell r="F3938" t="str">
            <v>BA+</v>
          </cell>
          <cell r="G3938">
            <v>0</v>
          </cell>
          <cell r="H3938">
            <v>0</v>
          </cell>
          <cell r="I3938">
            <v>0</v>
          </cell>
          <cell r="J3938">
            <v>0</v>
          </cell>
          <cell r="K3938">
            <v>0</v>
          </cell>
          <cell r="L3938">
            <v>0</v>
          </cell>
          <cell r="M3938">
            <v>0</v>
          </cell>
          <cell r="N3938">
            <v>0</v>
          </cell>
          <cell r="O3938">
            <v>0</v>
          </cell>
          <cell r="P3938" t="str">
            <v>Not Licensed</v>
          </cell>
          <cell r="Q3938">
            <v>0</v>
          </cell>
          <cell r="R3938">
            <v>0</v>
          </cell>
        </row>
        <row r="3939">
          <cell r="B3939" t="str">
            <v>172161</v>
          </cell>
          <cell r="C3939" t="str">
            <v>Nuclear Engineers</v>
          </cell>
          <cell r="D3939">
            <v>0</v>
          </cell>
          <cell r="E3939">
            <v>0</v>
          </cell>
          <cell r="F3939">
            <v>0</v>
          </cell>
          <cell r="G3939">
            <v>0</v>
          </cell>
          <cell r="H3939">
            <v>0</v>
          </cell>
          <cell r="I3939">
            <v>0</v>
          </cell>
          <cell r="J3939">
            <v>0</v>
          </cell>
          <cell r="K3939">
            <v>0</v>
          </cell>
          <cell r="L3939">
            <v>0</v>
          </cell>
          <cell r="M3939">
            <v>0</v>
          </cell>
          <cell r="N3939">
            <v>0</v>
          </cell>
          <cell r="O3939">
            <v>0</v>
          </cell>
          <cell r="P3939" t="str">
            <v>Not Licensed</v>
          </cell>
          <cell r="Q3939">
            <v>0</v>
          </cell>
          <cell r="R3939">
            <v>0</v>
          </cell>
        </row>
        <row r="3940">
          <cell r="B3940" t="str">
            <v>172171</v>
          </cell>
          <cell r="C3940" t="str">
            <v>Petroleum Engineers</v>
          </cell>
          <cell r="D3940">
            <v>0</v>
          </cell>
          <cell r="E3940">
            <v>0</v>
          </cell>
          <cell r="F3940">
            <v>0</v>
          </cell>
          <cell r="G3940">
            <v>0</v>
          </cell>
          <cell r="H3940">
            <v>0</v>
          </cell>
          <cell r="I3940">
            <v>0</v>
          </cell>
          <cell r="J3940">
            <v>0</v>
          </cell>
          <cell r="K3940">
            <v>0</v>
          </cell>
          <cell r="L3940">
            <v>0</v>
          </cell>
          <cell r="M3940">
            <v>0</v>
          </cell>
          <cell r="N3940">
            <v>0</v>
          </cell>
          <cell r="O3940">
            <v>0</v>
          </cell>
          <cell r="P3940" t="str">
            <v>Not Licensed</v>
          </cell>
          <cell r="Q3940">
            <v>0</v>
          </cell>
          <cell r="R3940">
            <v>0</v>
          </cell>
        </row>
        <row r="3941">
          <cell r="B3941" t="str">
            <v>173011</v>
          </cell>
          <cell r="C3941" t="str">
            <v>Architectural and Civil Drafters</v>
          </cell>
          <cell r="D3941">
            <v>0</v>
          </cell>
          <cell r="E3941" t="str">
            <v>Associate's degree</v>
          </cell>
          <cell r="F3941" t="str">
            <v>Sub-BA</v>
          </cell>
          <cell r="G3941">
            <v>0</v>
          </cell>
          <cell r="H3941">
            <v>0</v>
          </cell>
          <cell r="I3941">
            <v>0</v>
          </cell>
          <cell r="J3941">
            <v>0</v>
          </cell>
          <cell r="K3941">
            <v>0</v>
          </cell>
          <cell r="L3941">
            <v>0</v>
          </cell>
          <cell r="M3941">
            <v>0</v>
          </cell>
          <cell r="N3941">
            <v>99</v>
          </cell>
          <cell r="O3941">
            <v>5</v>
          </cell>
          <cell r="P3941" t="str">
            <v>Not Licensed</v>
          </cell>
          <cell r="Q3941">
            <v>0</v>
          </cell>
          <cell r="R3941">
            <v>0</v>
          </cell>
        </row>
        <row r="3942">
          <cell r="B3942" t="str">
            <v>173012</v>
          </cell>
          <cell r="C3942" t="str">
            <v>Electrical and Electronics Drafters</v>
          </cell>
          <cell r="D3942">
            <v>0</v>
          </cell>
          <cell r="E3942" t="str">
            <v>Associate's degree</v>
          </cell>
          <cell r="F3942" t="str">
            <v>Sub-BA</v>
          </cell>
          <cell r="G3942">
            <v>0</v>
          </cell>
          <cell r="H3942">
            <v>0</v>
          </cell>
          <cell r="I3942">
            <v>0</v>
          </cell>
          <cell r="J3942">
            <v>0</v>
          </cell>
          <cell r="K3942">
            <v>0</v>
          </cell>
          <cell r="L3942">
            <v>0</v>
          </cell>
          <cell r="M3942">
            <v>0</v>
          </cell>
          <cell r="N3942">
            <v>0</v>
          </cell>
          <cell r="O3942">
            <v>0</v>
          </cell>
          <cell r="P3942" t="str">
            <v>Not Licensed</v>
          </cell>
          <cell r="Q3942">
            <v>0</v>
          </cell>
          <cell r="R3942">
            <v>0</v>
          </cell>
        </row>
        <row r="3943">
          <cell r="B3943" t="str">
            <v>173013</v>
          </cell>
          <cell r="C3943" t="str">
            <v>Mechanical Drafters</v>
          </cell>
          <cell r="D3943">
            <v>0</v>
          </cell>
          <cell r="E3943" t="str">
            <v>Associate's degree</v>
          </cell>
          <cell r="F3943" t="str">
            <v>Sub-BA</v>
          </cell>
          <cell r="G3943">
            <v>48439</v>
          </cell>
          <cell r="H3943">
            <v>0</v>
          </cell>
          <cell r="I3943">
            <v>0</v>
          </cell>
          <cell r="J3943">
            <v>0</v>
          </cell>
          <cell r="K3943">
            <v>0</v>
          </cell>
          <cell r="L3943">
            <v>18</v>
          </cell>
          <cell r="M3943">
            <v>18</v>
          </cell>
          <cell r="N3943">
            <v>0</v>
          </cell>
          <cell r="O3943">
            <v>10</v>
          </cell>
          <cell r="P3943" t="str">
            <v>Not Licensed</v>
          </cell>
          <cell r="Q3943">
            <v>0</v>
          </cell>
          <cell r="R3943">
            <v>0</v>
          </cell>
        </row>
        <row r="3944">
          <cell r="B3944" t="str">
            <v>173021</v>
          </cell>
          <cell r="C3944" t="str">
            <v>Aerospace Engineering and Operations Technicians</v>
          </cell>
          <cell r="D3944">
            <v>0</v>
          </cell>
          <cell r="E3944">
            <v>0</v>
          </cell>
          <cell r="F3944">
            <v>0</v>
          </cell>
          <cell r="G3944">
            <v>0</v>
          </cell>
          <cell r="H3944">
            <v>0</v>
          </cell>
          <cell r="I3944">
            <v>0</v>
          </cell>
          <cell r="J3944">
            <v>0</v>
          </cell>
          <cell r="K3944">
            <v>0</v>
          </cell>
          <cell r="L3944">
            <v>0</v>
          </cell>
          <cell r="M3944">
            <v>0</v>
          </cell>
          <cell r="N3944">
            <v>0</v>
          </cell>
          <cell r="O3944">
            <v>1</v>
          </cell>
          <cell r="P3944" t="str">
            <v>Not Licensed</v>
          </cell>
          <cell r="Q3944">
            <v>0</v>
          </cell>
          <cell r="R3944">
            <v>0</v>
          </cell>
        </row>
        <row r="3945">
          <cell r="B3945" t="str">
            <v>173022</v>
          </cell>
          <cell r="C3945" t="str">
            <v>Civil Engineering Technicians</v>
          </cell>
          <cell r="D3945">
            <v>0</v>
          </cell>
          <cell r="E3945" t="str">
            <v>Associate's degree</v>
          </cell>
          <cell r="F3945" t="str">
            <v>Sub-BA</v>
          </cell>
          <cell r="G3945">
            <v>0</v>
          </cell>
          <cell r="H3945">
            <v>0</v>
          </cell>
          <cell r="I3945">
            <v>0</v>
          </cell>
          <cell r="J3945">
            <v>0</v>
          </cell>
          <cell r="K3945">
            <v>0</v>
          </cell>
          <cell r="L3945">
            <v>4</v>
          </cell>
          <cell r="M3945">
            <v>4</v>
          </cell>
          <cell r="N3945">
            <v>0</v>
          </cell>
          <cell r="O3945">
            <v>0</v>
          </cell>
          <cell r="P3945" t="str">
            <v>Not Licensed</v>
          </cell>
          <cell r="Q3945">
            <v>0</v>
          </cell>
          <cell r="R3945">
            <v>0</v>
          </cell>
        </row>
        <row r="3946">
          <cell r="B3946" t="str">
            <v>173023</v>
          </cell>
          <cell r="C3946" t="str">
            <v>Electrical and Electronics Engineering Technicians</v>
          </cell>
          <cell r="D3946">
            <v>0</v>
          </cell>
          <cell r="E3946" t="str">
            <v>Associate's degree</v>
          </cell>
          <cell r="F3946" t="str">
            <v>Sub-BA</v>
          </cell>
          <cell r="G3946">
            <v>69859</v>
          </cell>
          <cell r="H3946">
            <v>3</v>
          </cell>
          <cell r="I3946">
            <v>102</v>
          </cell>
          <cell r="J3946">
            <v>11</v>
          </cell>
          <cell r="K3946">
            <v>10</v>
          </cell>
          <cell r="L3946">
            <v>34</v>
          </cell>
          <cell r="M3946">
            <v>18</v>
          </cell>
          <cell r="N3946">
            <v>92</v>
          </cell>
          <cell r="O3946">
            <v>19</v>
          </cell>
          <cell r="P3946" t="str">
            <v>Not Licensed</v>
          </cell>
          <cell r="Q3946">
            <v>0</v>
          </cell>
          <cell r="R3946">
            <v>0</v>
          </cell>
        </row>
        <row r="3947">
          <cell r="B3947" t="str">
            <v>173024</v>
          </cell>
          <cell r="C3947" t="str">
            <v>Electro-Mechanical Technicians</v>
          </cell>
          <cell r="D3947">
            <v>0</v>
          </cell>
          <cell r="E3947" t="str">
            <v>Associate's degree</v>
          </cell>
          <cell r="F3947" t="str">
            <v>Sub-BA</v>
          </cell>
          <cell r="G3947">
            <v>0</v>
          </cell>
          <cell r="H3947">
            <v>0</v>
          </cell>
          <cell r="I3947">
            <v>0</v>
          </cell>
          <cell r="J3947">
            <v>0</v>
          </cell>
          <cell r="K3947">
            <v>0</v>
          </cell>
          <cell r="L3947">
            <v>24</v>
          </cell>
          <cell r="M3947">
            <v>24</v>
          </cell>
          <cell r="N3947">
            <v>169</v>
          </cell>
          <cell r="O3947">
            <v>5</v>
          </cell>
          <cell r="P3947" t="str">
            <v>Not Licensed</v>
          </cell>
          <cell r="Q3947">
            <v>0</v>
          </cell>
          <cell r="R3947">
            <v>0</v>
          </cell>
        </row>
        <row r="3948">
          <cell r="B3948" t="str">
            <v>173025</v>
          </cell>
          <cell r="C3948" t="str">
            <v>Environmental Engineering Technicians</v>
          </cell>
          <cell r="D3948">
            <v>0</v>
          </cell>
          <cell r="E3948" t="str">
            <v>Associate's degree</v>
          </cell>
          <cell r="F3948" t="str">
            <v>Sub-BA</v>
          </cell>
          <cell r="G3948">
            <v>0</v>
          </cell>
          <cell r="H3948">
            <v>0</v>
          </cell>
          <cell r="I3948">
            <v>0</v>
          </cell>
          <cell r="J3948">
            <v>0</v>
          </cell>
          <cell r="K3948">
            <v>0</v>
          </cell>
          <cell r="L3948">
            <v>0</v>
          </cell>
          <cell r="M3948">
            <v>0</v>
          </cell>
          <cell r="N3948">
            <v>0</v>
          </cell>
          <cell r="O3948">
            <v>4</v>
          </cell>
          <cell r="P3948" t="str">
            <v>Not Licensed</v>
          </cell>
          <cell r="Q3948">
            <v>0</v>
          </cell>
          <cell r="R3948">
            <v>0</v>
          </cell>
        </row>
        <row r="3949">
          <cell r="B3949" t="str">
            <v>173026</v>
          </cell>
          <cell r="C3949" t="str">
            <v>Industrial Engineering Technicians</v>
          </cell>
          <cell r="D3949">
            <v>0</v>
          </cell>
          <cell r="E3949" t="str">
            <v>Associate's degree</v>
          </cell>
          <cell r="F3949" t="str">
            <v>Sub-BA</v>
          </cell>
          <cell r="G3949">
            <v>0</v>
          </cell>
          <cell r="H3949">
            <v>0</v>
          </cell>
          <cell r="I3949">
            <v>0</v>
          </cell>
          <cell r="J3949">
            <v>0</v>
          </cell>
          <cell r="K3949">
            <v>0</v>
          </cell>
          <cell r="L3949">
            <v>99</v>
          </cell>
          <cell r="M3949">
            <v>99</v>
          </cell>
          <cell r="N3949">
            <v>0</v>
          </cell>
          <cell r="O3949">
            <v>10</v>
          </cell>
          <cell r="P3949" t="str">
            <v>Not Licensed</v>
          </cell>
          <cell r="Q3949">
            <v>0</v>
          </cell>
          <cell r="R3949">
            <v>0</v>
          </cell>
        </row>
        <row r="3950">
          <cell r="B3950" t="str">
            <v>173027</v>
          </cell>
          <cell r="C3950" t="str">
            <v>Mechanical Engineering Technicians</v>
          </cell>
          <cell r="D3950">
            <v>0</v>
          </cell>
          <cell r="E3950" t="str">
            <v>Associate's degree</v>
          </cell>
          <cell r="F3950" t="str">
            <v>Sub-BA</v>
          </cell>
          <cell r="G3950">
            <v>0</v>
          </cell>
          <cell r="H3950">
            <v>0</v>
          </cell>
          <cell r="I3950">
            <v>0</v>
          </cell>
          <cell r="J3950">
            <v>0</v>
          </cell>
          <cell r="K3950">
            <v>0</v>
          </cell>
          <cell r="L3950">
            <v>17</v>
          </cell>
          <cell r="M3950">
            <v>17</v>
          </cell>
          <cell r="N3950">
            <v>0</v>
          </cell>
          <cell r="O3950">
            <v>4</v>
          </cell>
          <cell r="P3950" t="str">
            <v>Not Licensed</v>
          </cell>
          <cell r="Q3950">
            <v>0</v>
          </cell>
          <cell r="R3950">
            <v>0</v>
          </cell>
        </row>
        <row r="3951">
          <cell r="B3951" t="str">
            <v>173031</v>
          </cell>
          <cell r="C3951" t="str">
            <v>Surveying and Mapping Technicians</v>
          </cell>
          <cell r="D3951">
            <v>0</v>
          </cell>
          <cell r="E3951" t="str">
            <v>High school diploma or equivalent</v>
          </cell>
          <cell r="F3951" t="str">
            <v>HS and Below</v>
          </cell>
          <cell r="G3951">
            <v>45198</v>
          </cell>
          <cell r="H3951">
            <v>0</v>
          </cell>
          <cell r="I3951">
            <v>0</v>
          </cell>
          <cell r="J3951">
            <v>0</v>
          </cell>
          <cell r="K3951">
            <v>0</v>
          </cell>
          <cell r="L3951">
            <v>18</v>
          </cell>
          <cell r="M3951">
            <v>18</v>
          </cell>
          <cell r="N3951">
            <v>0</v>
          </cell>
          <cell r="O3951">
            <v>4</v>
          </cell>
          <cell r="P3951" t="str">
            <v>Not Licensed</v>
          </cell>
          <cell r="Q3951">
            <v>0</v>
          </cell>
          <cell r="R3951">
            <v>0</v>
          </cell>
        </row>
        <row r="3952">
          <cell r="B3952" t="str">
            <v>191011</v>
          </cell>
          <cell r="C3952" t="str">
            <v>Animal Scientists</v>
          </cell>
          <cell r="D3952">
            <v>0</v>
          </cell>
          <cell r="E3952">
            <v>0</v>
          </cell>
          <cell r="F3952">
            <v>0</v>
          </cell>
          <cell r="G3952">
            <v>0</v>
          </cell>
          <cell r="H3952">
            <v>0</v>
          </cell>
          <cell r="I3952">
            <v>0</v>
          </cell>
          <cell r="J3952">
            <v>0</v>
          </cell>
          <cell r="K3952">
            <v>0</v>
          </cell>
          <cell r="L3952">
            <v>0</v>
          </cell>
          <cell r="M3952">
            <v>0</v>
          </cell>
          <cell r="N3952">
            <v>0</v>
          </cell>
          <cell r="O3952">
            <v>0</v>
          </cell>
          <cell r="P3952" t="str">
            <v>Not Licensed</v>
          </cell>
          <cell r="Q3952">
            <v>0</v>
          </cell>
          <cell r="R3952">
            <v>0</v>
          </cell>
        </row>
        <row r="3953">
          <cell r="B3953" t="str">
            <v>191012</v>
          </cell>
          <cell r="C3953" t="str">
            <v>Food Scientists and Technologists</v>
          </cell>
          <cell r="D3953">
            <v>0</v>
          </cell>
          <cell r="E3953" t="str">
            <v>Bachelor's degree</v>
          </cell>
          <cell r="F3953" t="str">
            <v>BA+</v>
          </cell>
          <cell r="G3953">
            <v>50417</v>
          </cell>
          <cell r="H3953">
            <v>0</v>
          </cell>
          <cell r="I3953">
            <v>0</v>
          </cell>
          <cell r="J3953">
            <v>0</v>
          </cell>
          <cell r="K3953">
            <v>0</v>
          </cell>
          <cell r="L3953">
            <v>0</v>
          </cell>
          <cell r="M3953">
            <v>0</v>
          </cell>
          <cell r="N3953">
            <v>0</v>
          </cell>
          <cell r="O3953">
            <v>2</v>
          </cell>
          <cell r="P3953" t="str">
            <v>Not Licensed</v>
          </cell>
          <cell r="Q3953">
            <v>0</v>
          </cell>
          <cell r="R3953">
            <v>0</v>
          </cell>
        </row>
        <row r="3954">
          <cell r="B3954" t="str">
            <v>191013</v>
          </cell>
          <cell r="C3954" t="str">
            <v>Soil and Plant Scientists</v>
          </cell>
          <cell r="D3954">
            <v>0</v>
          </cell>
          <cell r="E3954" t="str">
            <v>Bachelor's degree</v>
          </cell>
          <cell r="F3954" t="str">
            <v>BA+</v>
          </cell>
          <cell r="G3954">
            <v>0</v>
          </cell>
          <cell r="H3954">
            <v>0</v>
          </cell>
          <cell r="I3954">
            <v>0</v>
          </cell>
          <cell r="J3954">
            <v>0</v>
          </cell>
          <cell r="K3954">
            <v>0</v>
          </cell>
          <cell r="L3954">
            <v>4</v>
          </cell>
          <cell r="M3954">
            <v>4</v>
          </cell>
          <cell r="N3954">
            <v>0</v>
          </cell>
          <cell r="O3954">
            <v>1</v>
          </cell>
          <cell r="P3954" t="str">
            <v>Not Licensed</v>
          </cell>
          <cell r="Q3954">
            <v>0</v>
          </cell>
          <cell r="R3954">
            <v>0</v>
          </cell>
        </row>
        <row r="3955">
          <cell r="B3955" t="str">
            <v>191021</v>
          </cell>
          <cell r="C3955" t="str">
            <v>Biochemists and Biophysicists</v>
          </cell>
          <cell r="D3955">
            <v>0</v>
          </cell>
          <cell r="E3955" t="str">
            <v>Doctoral or professional degree</v>
          </cell>
          <cell r="F3955" t="str">
            <v>BA+</v>
          </cell>
          <cell r="G3955">
            <v>0</v>
          </cell>
          <cell r="H3955">
            <v>0</v>
          </cell>
          <cell r="I3955">
            <v>0</v>
          </cell>
          <cell r="J3955">
            <v>0</v>
          </cell>
          <cell r="K3955">
            <v>0</v>
          </cell>
          <cell r="L3955">
            <v>0</v>
          </cell>
          <cell r="M3955">
            <v>0</v>
          </cell>
          <cell r="N3955">
            <v>0</v>
          </cell>
          <cell r="O3955">
            <v>1</v>
          </cell>
          <cell r="P3955" t="str">
            <v>Not Licensed</v>
          </cell>
          <cell r="Q3955">
            <v>0</v>
          </cell>
          <cell r="R3955">
            <v>0</v>
          </cell>
        </row>
        <row r="3956">
          <cell r="B3956" t="str">
            <v>191022</v>
          </cell>
          <cell r="C3956" t="str">
            <v>Microbiologists</v>
          </cell>
          <cell r="D3956">
            <v>0</v>
          </cell>
          <cell r="E3956" t="str">
            <v>Bachelor's degree</v>
          </cell>
          <cell r="F3956" t="str">
            <v>BA+</v>
          </cell>
          <cell r="G3956">
            <v>71641</v>
          </cell>
          <cell r="H3956">
            <v>0</v>
          </cell>
          <cell r="I3956">
            <v>0</v>
          </cell>
          <cell r="J3956">
            <v>0</v>
          </cell>
          <cell r="K3956">
            <v>0</v>
          </cell>
          <cell r="L3956">
            <v>8</v>
          </cell>
          <cell r="M3956">
            <v>8</v>
          </cell>
          <cell r="N3956">
            <v>0</v>
          </cell>
          <cell r="O3956">
            <v>2</v>
          </cell>
          <cell r="P3956" t="str">
            <v>Not Licensed</v>
          </cell>
          <cell r="Q3956">
            <v>0</v>
          </cell>
          <cell r="R3956">
            <v>0</v>
          </cell>
        </row>
        <row r="3957">
          <cell r="B3957" t="str">
            <v>191023</v>
          </cell>
          <cell r="C3957" t="str">
            <v>Zoologists and Wildlife Biologists</v>
          </cell>
          <cell r="D3957">
            <v>0</v>
          </cell>
          <cell r="E3957" t="str">
            <v>Bachelor's degree</v>
          </cell>
          <cell r="F3957" t="str">
            <v>BA+</v>
          </cell>
          <cell r="G3957">
            <v>0</v>
          </cell>
          <cell r="H3957">
            <v>0</v>
          </cell>
          <cell r="I3957">
            <v>0</v>
          </cell>
          <cell r="J3957">
            <v>0</v>
          </cell>
          <cell r="K3957">
            <v>0</v>
          </cell>
          <cell r="L3957">
            <v>10</v>
          </cell>
          <cell r="M3957">
            <v>10</v>
          </cell>
          <cell r="N3957">
            <v>0</v>
          </cell>
          <cell r="O3957">
            <v>4</v>
          </cell>
          <cell r="P3957" t="str">
            <v>Not Licensed</v>
          </cell>
          <cell r="Q3957">
            <v>0</v>
          </cell>
          <cell r="R3957">
            <v>0</v>
          </cell>
        </row>
        <row r="3958">
          <cell r="B3958" t="str">
            <v>191031</v>
          </cell>
          <cell r="C3958" t="str">
            <v>Conservation Scientists</v>
          </cell>
          <cell r="D3958">
            <v>0</v>
          </cell>
          <cell r="E3958" t="str">
            <v>Bachelor's degree</v>
          </cell>
          <cell r="F3958" t="str">
            <v>BA+</v>
          </cell>
          <cell r="G3958">
            <v>0</v>
          </cell>
          <cell r="H3958">
            <v>0</v>
          </cell>
          <cell r="I3958">
            <v>0</v>
          </cell>
          <cell r="J3958">
            <v>0</v>
          </cell>
          <cell r="K3958">
            <v>0</v>
          </cell>
          <cell r="L3958">
            <v>6</v>
          </cell>
          <cell r="M3958">
            <v>6</v>
          </cell>
          <cell r="N3958">
            <v>0</v>
          </cell>
          <cell r="O3958">
            <v>8</v>
          </cell>
          <cell r="P3958" t="str">
            <v>Not Licensed</v>
          </cell>
          <cell r="Q3958">
            <v>0</v>
          </cell>
          <cell r="R3958">
            <v>0</v>
          </cell>
        </row>
        <row r="3959">
          <cell r="B3959" t="str">
            <v>191032</v>
          </cell>
          <cell r="C3959" t="str">
            <v>Foresters</v>
          </cell>
          <cell r="D3959">
            <v>0</v>
          </cell>
          <cell r="E3959" t="str">
            <v>Bachelor's degree</v>
          </cell>
          <cell r="F3959" t="str">
            <v>BA+</v>
          </cell>
          <cell r="G3959">
            <v>0</v>
          </cell>
          <cell r="H3959">
            <v>0</v>
          </cell>
          <cell r="I3959">
            <v>0</v>
          </cell>
          <cell r="J3959">
            <v>0</v>
          </cell>
          <cell r="K3959">
            <v>0</v>
          </cell>
          <cell r="L3959">
            <v>4</v>
          </cell>
          <cell r="M3959">
            <v>4</v>
          </cell>
          <cell r="N3959">
            <v>0</v>
          </cell>
          <cell r="O3959">
            <v>0</v>
          </cell>
          <cell r="P3959" t="str">
            <v>Not Licensed</v>
          </cell>
          <cell r="Q3959">
            <v>0</v>
          </cell>
          <cell r="R3959">
            <v>0</v>
          </cell>
        </row>
        <row r="3960">
          <cell r="B3960" t="str">
            <v>191041</v>
          </cell>
          <cell r="C3960" t="str">
            <v>Epidemiologists</v>
          </cell>
          <cell r="D3960">
            <v>0</v>
          </cell>
          <cell r="E3960" t="str">
            <v>Master's degree</v>
          </cell>
          <cell r="F3960" t="str">
            <v>BA+</v>
          </cell>
          <cell r="G3960">
            <v>106628</v>
          </cell>
          <cell r="H3960">
            <v>0</v>
          </cell>
          <cell r="I3960">
            <v>0</v>
          </cell>
          <cell r="J3960">
            <v>0</v>
          </cell>
          <cell r="K3960">
            <v>0</v>
          </cell>
          <cell r="L3960">
            <v>0</v>
          </cell>
          <cell r="M3960">
            <v>0</v>
          </cell>
          <cell r="N3960">
            <v>0</v>
          </cell>
          <cell r="O3960">
            <v>0</v>
          </cell>
          <cell r="P3960" t="str">
            <v>Not Licensed</v>
          </cell>
          <cell r="Q3960">
            <v>0</v>
          </cell>
          <cell r="R3960">
            <v>0</v>
          </cell>
        </row>
        <row r="3961">
          <cell r="B3961" t="str">
            <v>191042</v>
          </cell>
          <cell r="C3961" t="str">
            <v>Medical Scientists, Except Epidemiologists</v>
          </cell>
          <cell r="D3961">
            <v>0</v>
          </cell>
          <cell r="E3961" t="str">
            <v>Doctoral or professional degree</v>
          </cell>
          <cell r="F3961" t="str">
            <v>BA+</v>
          </cell>
          <cell r="G3961">
            <v>73106</v>
          </cell>
          <cell r="H3961">
            <v>0</v>
          </cell>
          <cell r="I3961">
            <v>0</v>
          </cell>
          <cell r="J3961">
            <v>0</v>
          </cell>
          <cell r="K3961">
            <v>0</v>
          </cell>
          <cell r="L3961">
            <v>41</v>
          </cell>
          <cell r="M3961">
            <v>41</v>
          </cell>
          <cell r="N3961">
            <v>0</v>
          </cell>
          <cell r="O3961">
            <v>2</v>
          </cell>
          <cell r="P3961" t="str">
            <v>Not Licensed</v>
          </cell>
          <cell r="Q3961">
            <v>0</v>
          </cell>
          <cell r="R3961">
            <v>0</v>
          </cell>
        </row>
        <row r="3962">
          <cell r="B3962" t="str">
            <v>192011</v>
          </cell>
          <cell r="C3962" t="str">
            <v>Astronomers</v>
          </cell>
          <cell r="D3962">
            <v>0</v>
          </cell>
          <cell r="E3962">
            <v>0</v>
          </cell>
          <cell r="F3962">
            <v>0</v>
          </cell>
          <cell r="G3962">
            <v>0</v>
          </cell>
          <cell r="H3962">
            <v>0</v>
          </cell>
          <cell r="I3962">
            <v>0</v>
          </cell>
          <cell r="J3962">
            <v>0</v>
          </cell>
          <cell r="K3962">
            <v>0</v>
          </cell>
          <cell r="L3962">
            <v>0</v>
          </cell>
          <cell r="M3962">
            <v>0</v>
          </cell>
          <cell r="N3962">
            <v>0</v>
          </cell>
          <cell r="O3962">
            <v>0</v>
          </cell>
          <cell r="P3962" t="str">
            <v>Not Licensed</v>
          </cell>
          <cell r="Q3962">
            <v>0</v>
          </cell>
          <cell r="R3962">
            <v>0</v>
          </cell>
        </row>
        <row r="3963">
          <cell r="B3963" t="str">
            <v>192012</v>
          </cell>
          <cell r="C3963" t="str">
            <v>Physicists</v>
          </cell>
          <cell r="D3963">
            <v>0</v>
          </cell>
          <cell r="E3963" t="str">
            <v>Doctoral or professional degree</v>
          </cell>
          <cell r="F3963" t="str">
            <v>BA+</v>
          </cell>
          <cell r="G3963">
            <v>59244</v>
          </cell>
          <cell r="H3963">
            <v>0</v>
          </cell>
          <cell r="I3963">
            <v>0</v>
          </cell>
          <cell r="J3963">
            <v>0</v>
          </cell>
          <cell r="K3963">
            <v>0</v>
          </cell>
          <cell r="L3963">
            <v>0</v>
          </cell>
          <cell r="M3963">
            <v>0</v>
          </cell>
          <cell r="N3963">
            <v>0</v>
          </cell>
          <cell r="O3963">
            <v>1</v>
          </cell>
          <cell r="P3963" t="str">
            <v>Not Licensed</v>
          </cell>
          <cell r="Q3963">
            <v>0</v>
          </cell>
          <cell r="R3963">
            <v>0</v>
          </cell>
        </row>
        <row r="3964">
          <cell r="B3964" t="str">
            <v>192021</v>
          </cell>
          <cell r="C3964" t="str">
            <v>Atmospheric and Space Scientists</v>
          </cell>
          <cell r="D3964">
            <v>0</v>
          </cell>
          <cell r="E3964" t="str">
            <v>Bachelor's degree</v>
          </cell>
          <cell r="F3964" t="str">
            <v>BA+</v>
          </cell>
          <cell r="G3964">
            <v>0</v>
          </cell>
          <cell r="H3964">
            <v>0</v>
          </cell>
          <cell r="I3964">
            <v>0</v>
          </cell>
          <cell r="J3964">
            <v>0</v>
          </cell>
          <cell r="K3964">
            <v>0</v>
          </cell>
          <cell r="L3964">
            <v>0</v>
          </cell>
          <cell r="M3964">
            <v>0</v>
          </cell>
          <cell r="N3964">
            <v>0</v>
          </cell>
          <cell r="O3964">
            <v>0</v>
          </cell>
          <cell r="P3964" t="str">
            <v>Not Licensed</v>
          </cell>
          <cell r="Q3964">
            <v>0</v>
          </cell>
          <cell r="R3964">
            <v>0</v>
          </cell>
        </row>
        <row r="3965">
          <cell r="B3965" t="str">
            <v>192031</v>
          </cell>
          <cell r="C3965" t="str">
            <v>Chemists</v>
          </cell>
          <cell r="D3965">
            <v>0</v>
          </cell>
          <cell r="E3965" t="str">
            <v>Bachelor's degree</v>
          </cell>
          <cell r="F3965" t="str">
            <v>BA+</v>
          </cell>
          <cell r="G3965">
            <v>0</v>
          </cell>
          <cell r="H3965">
            <v>0</v>
          </cell>
          <cell r="I3965">
            <v>0</v>
          </cell>
          <cell r="J3965">
            <v>0</v>
          </cell>
          <cell r="K3965">
            <v>0</v>
          </cell>
          <cell r="L3965">
            <v>14</v>
          </cell>
          <cell r="M3965">
            <v>14</v>
          </cell>
          <cell r="N3965">
            <v>0</v>
          </cell>
          <cell r="O3965">
            <v>5</v>
          </cell>
          <cell r="P3965" t="str">
            <v>Not Licensed</v>
          </cell>
          <cell r="Q3965">
            <v>0</v>
          </cell>
          <cell r="R3965">
            <v>0</v>
          </cell>
        </row>
        <row r="3966">
          <cell r="B3966" t="str">
            <v>192032</v>
          </cell>
          <cell r="C3966" t="str">
            <v>Materials Scientists</v>
          </cell>
          <cell r="D3966">
            <v>0</v>
          </cell>
          <cell r="E3966" t="str">
            <v>Bachelor's degree</v>
          </cell>
          <cell r="F3966" t="str">
            <v>BA+</v>
          </cell>
          <cell r="G3966">
            <v>65414</v>
          </cell>
          <cell r="H3966">
            <v>0</v>
          </cell>
          <cell r="I3966">
            <v>0</v>
          </cell>
          <cell r="J3966">
            <v>0</v>
          </cell>
          <cell r="K3966">
            <v>0</v>
          </cell>
          <cell r="L3966">
            <v>3</v>
          </cell>
          <cell r="M3966">
            <v>3</v>
          </cell>
          <cell r="N3966">
            <v>0</v>
          </cell>
          <cell r="O3966">
            <v>0</v>
          </cell>
          <cell r="P3966" t="str">
            <v>Not Licensed</v>
          </cell>
          <cell r="Q3966">
            <v>0</v>
          </cell>
          <cell r="R3966">
            <v>0</v>
          </cell>
        </row>
        <row r="3967">
          <cell r="B3967" t="str">
            <v>192041</v>
          </cell>
          <cell r="C3967" t="str">
            <v>Environmental Scientists and Specialists, Including Health</v>
          </cell>
          <cell r="D3967">
            <v>0</v>
          </cell>
          <cell r="E3967" t="str">
            <v>Bachelor's degree</v>
          </cell>
          <cell r="F3967" t="str">
            <v>BA+</v>
          </cell>
          <cell r="G3967">
            <v>50299</v>
          </cell>
          <cell r="H3967">
            <v>0</v>
          </cell>
          <cell r="I3967">
            <v>0</v>
          </cell>
          <cell r="J3967">
            <v>0</v>
          </cell>
          <cell r="K3967">
            <v>0</v>
          </cell>
          <cell r="L3967">
            <v>13</v>
          </cell>
          <cell r="M3967">
            <v>13</v>
          </cell>
          <cell r="N3967">
            <v>0</v>
          </cell>
          <cell r="O3967">
            <v>7</v>
          </cell>
          <cell r="P3967" t="str">
            <v>Not Licensed</v>
          </cell>
          <cell r="Q3967">
            <v>0</v>
          </cell>
          <cell r="R3967">
            <v>0</v>
          </cell>
        </row>
        <row r="3968">
          <cell r="B3968" t="str">
            <v>192042</v>
          </cell>
          <cell r="C3968" t="str">
            <v>Geoscientists, Except Hydrologists and Geographers</v>
          </cell>
          <cell r="D3968">
            <v>0</v>
          </cell>
          <cell r="E3968" t="str">
            <v>Bachelor's degree</v>
          </cell>
          <cell r="F3968" t="str">
            <v>BA+</v>
          </cell>
          <cell r="G3968">
            <v>0</v>
          </cell>
          <cell r="H3968">
            <v>0</v>
          </cell>
          <cell r="I3968">
            <v>0</v>
          </cell>
          <cell r="J3968">
            <v>0</v>
          </cell>
          <cell r="K3968">
            <v>0</v>
          </cell>
          <cell r="L3968">
            <v>0</v>
          </cell>
          <cell r="M3968">
            <v>0</v>
          </cell>
          <cell r="N3968">
            <v>0</v>
          </cell>
          <cell r="O3968">
            <v>0</v>
          </cell>
          <cell r="P3968" t="str">
            <v>Not Licensed</v>
          </cell>
          <cell r="Q3968">
            <v>0</v>
          </cell>
          <cell r="R3968">
            <v>0</v>
          </cell>
        </row>
        <row r="3969">
          <cell r="B3969" t="str">
            <v>192043</v>
          </cell>
          <cell r="C3969" t="str">
            <v>Hydrologists</v>
          </cell>
          <cell r="D3969">
            <v>0</v>
          </cell>
          <cell r="E3969" t="str">
            <v>Bachelor's degree</v>
          </cell>
          <cell r="F3969" t="str">
            <v>BA+</v>
          </cell>
          <cell r="G3969">
            <v>0</v>
          </cell>
          <cell r="H3969">
            <v>0</v>
          </cell>
          <cell r="I3969">
            <v>0</v>
          </cell>
          <cell r="J3969">
            <v>0</v>
          </cell>
          <cell r="K3969">
            <v>0</v>
          </cell>
          <cell r="L3969">
            <v>0</v>
          </cell>
          <cell r="M3969">
            <v>0</v>
          </cell>
          <cell r="N3969">
            <v>0</v>
          </cell>
          <cell r="O3969">
            <v>0</v>
          </cell>
          <cell r="P3969" t="str">
            <v>Not Licensed</v>
          </cell>
          <cell r="Q3969">
            <v>0</v>
          </cell>
          <cell r="R3969">
            <v>0</v>
          </cell>
        </row>
        <row r="3970">
          <cell r="B3970" t="str">
            <v>193011</v>
          </cell>
          <cell r="C3970" t="str">
            <v>Economists</v>
          </cell>
          <cell r="D3970">
            <v>0</v>
          </cell>
          <cell r="E3970" t="str">
            <v>Master's degree</v>
          </cell>
          <cell r="F3970" t="str">
            <v>BA+</v>
          </cell>
          <cell r="G3970">
            <v>0</v>
          </cell>
          <cell r="H3970">
            <v>0</v>
          </cell>
          <cell r="I3970">
            <v>0</v>
          </cell>
          <cell r="J3970">
            <v>0</v>
          </cell>
          <cell r="K3970">
            <v>0</v>
          </cell>
          <cell r="L3970">
            <v>3</v>
          </cell>
          <cell r="M3970">
            <v>3</v>
          </cell>
          <cell r="N3970">
            <v>0</v>
          </cell>
          <cell r="O3970">
            <v>0</v>
          </cell>
          <cell r="P3970" t="str">
            <v>Not Licensed</v>
          </cell>
          <cell r="Q3970">
            <v>0</v>
          </cell>
          <cell r="R3970">
            <v>0</v>
          </cell>
        </row>
        <row r="3971">
          <cell r="B3971" t="str">
            <v>193022</v>
          </cell>
          <cell r="C3971" t="str">
            <v>Survey Researchers</v>
          </cell>
          <cell r="D3971">
            <v>0</v>
          </cell>
          <cell r="E3971" t="str">
            <v>Master's degree</v>
          </cell>
          <cell r="F3971" t="str">
            <v>BA+</v>
          </cell>
          <cell r="G3971">
            <v>0</v>
          </cell>
          <cell r="H3971">
            <v>0</v>
          </cell>
          <cell r="I3971">
            <v>0</v>
          </cell>
          <cell r="J3971">
            <v>0</v>
          </cell>
          <cell r="K3971">
            <v>0</v>
          </cell>
          <cell r="L3971">
            <v>12</v>
          </cell>
          <cell r="M3971">
            <v>12</v>
          </cell>
          <cell r="N3971">
            <v>0</v>
          </cell>
          <cell r="O3971">
            <v>1</v>
          </cell>
          <cell r="P3971" t="str">
            <v>Not Licensed</v>
          </cell>
          <cell r="Q3971">
            <v>0</v>
          </cell>
          <cell r="R3971">
            <v>0</v>
          </cell>
        </row>
        <row r="3972">
          <cell r="B3972" t="str">
            <v>193031</v>
          </cell>
          <cell r="C3972" t="str">
            <v>Clinical, Counseling, and School Psychologists</v>
          </cell>
          <cell r="D3972">
            <v>0</v>
          </cell>
          <cell r="E3972" t="str">
            <v>Doctoral or professional degree</v>
          </cell>
          <cell r="F3972" t="str">
            <v>BA+</v>
          </cell>
          <cell r="G3972">
            <v>82417</v>
          </cell>
          <cell r="H3972">
            <v>5</v>
          </cell>
          <cell r="I3972">
            <v>793</v>
          </cell>
          <cell r="J3972">
            <v>54</v>
          </cell>
          <cell r="K3972">
            <v>62</v>
          </cell>
          <cell r="L3972">
            <v>125</v>
          </cell>
          <cell r="M3972">
            <v>80</v>
          </cell>
          <cell r="N3972">
            <v>0</v>
          </cell>
          <cell r="O3972">
            <v>14</v>
          </cell>
          <cell r="P3972" t="str">
            <v>Not Licensed</v>
          </cell>
          <cell r="Q3972">
            <v>0</v>
          </cell>
          <cell r="R3972">
            <v>0</v>
          </cell>
        </row>
        <row r="3973">
          <cell r="B3973" t="str">
            <v>193032</v>
          </cell>
          <cell r="C3973" t="str">
            <v>Industrial-Organizational Psychologists</v>
          </cell>
          <cell r="D3973">
            <v>0</v>
          </cell>
          <cell r="E3973" t="str">
            <v>Master's degree</v>
          </cell>
          <cell r="F3973" t="str">
            <v>BA+</v>
          </cell>
          <cell r="G3973">
            <v>0</v>
          </cell>
          <cell r="H3973">
            <v>0</v>
          </cell>
          <cell r="I3973">
            <v>0</v>
          </cell>
          <cell r="J3973">
            <v>0</v>
          </cell>
          <cell r="K3973">
            <v>0</v>
          </cell>
          <cell r="L3973">
            <v>3</v>
          </cell>
          <cell r="M3973">
            <v>3</v>
          </cell>
          <cell r="N3973">
            <v>0</v>
          </cell>
          <cell r="O3973">
            <v>0</v>
          </cell>
          <cell r="P3973" t="str">
            <v>Not Licensed</v>
          </cell>
          <cell r="Q3973">
            <v>0</v>
          </cell>
          <cell r="R3973">
            <v>0</v>
          </cell>
        </row>
        <row r="3974">
          <cell r="B3974" t="str">
            <v>193041</v>
          </cell>
          <cell r="C3974" t="str">
            <v>Sociologists</v>
          </cell>
          <cell r="D3974">
            <v>0</v>
          </cell>
          <cell r="E3974" t="str">
            <v>Master's degree</v>
          </cell>
          <cell r="F3974" t="str">
            <v>BA+</v>
          </cell>
          <cell r="G3974">
            <v>0</v>
          </cell>
          <cell r="H3974">
            <v>0</v>
          </cell>
          <cell r="I3974">
            <v>0</v>
          </cell>
          <cell r="J3974">
            <v>0</v>
          </cell>
          <cell r="K3974">
            <v>0</v>
          </cell>
          <cell r="L3974">
            <v>0</v>
          </cell>
          <cell r="M3974">
            <v>0</v>
          </cell>
          <cell r="N3974">
            <v>0</v>
          </cell>
          <cell r="O3974">
            <v>0</v>
          </cell>
          <cell r="P3974" t="str">
            <v>Not Licensed</v>
          </cell>
          <cell r="Q3974">
            <v>0</v>
          </cell>
          <cell r="R3974">
            <v>0</v>
          </cell>
        </row>
        <row r="3975">
          <cell r="B3975" t="str">
            <v>193051</v>
          </cell>
          <cell r="C3975" t="str">
            <v>Urban and Regional Planners</v>
          </cell>
          <cell r="D3975">
            <v>0</v>
          </cell>
          <cell r="E3975" t="str">
            <v>Master's degree</v>
          </cell>
          <cell r="F3975" t="str">
            <v>BA+</v>
          </cell>
          <cell r="G3975">
            <v>68357</v>
          </cell>
          <cell r="H3975">
            <v>0</v>
          </cell>
          <cell r="I3975">
            <v>0</v>
          </cell>
          <cell r="J3975">
            <v>0</v>
          </cell>
          <cell r="K3975">
            <v>0</v>
          </cell>
          <cell r="L3975">
            <v>0</v>
          </cell>
          <cell r="M3975">
            <v>0</v>
          </cell>
          <cell r="N3975">
            <v>0</v>
          </cell>
          <cell r="O3975">
            <v>1</v>
          </cell>
          <cell r="P3975" t="str">
            <v>Not Licensed</v>
          </cell>
          <cell r="Q3975">
            <v>0</v>
          </cell>
          <cell r="R3975">
            <v>0</v>
          </cell>
        </row>
        <row r="3976">
          <cell r="B3976" t="str">
            <v>193091</v>
          </cell>
          <cell r="C3976" t="str">
            <v>Anthropologists and Archeologists</v>
          </cell>
          <cell r="D3976">
            <v>0</v>
          </cell>
          <cell r="E3976" t="str">
            <v>Master's degree</v>
          </cell>
          <cell r="F3976" t="str">
            <v>BA+</v>
          </cell>
          <cell r="G3976">
            <v>0</v>
          </cell>
          <cell r="H3976">
            <v>0</v>
          </cell>
          <cell r="I3976">
            <v>0</v>
          </cell>
          <cell r="J3976">
            <v>0</v>
          </cell>
          <cell r="K3976">
            <v>0</v>
          </cell>
          <cell r="L3976">
            <v>3</v>
          </cell>
          <cell r="M3976">
            <v>3</v>
          </cell>
          <cell r="N3976">
            <v>0</v>
          </cell>
          <cell r="O3976">
            <v>0</v>
          </cell>
          <cell r="P3976" t="str">
            <v>Not Licensed</v>
          </cell>
          <cell r="Q3976">
            <v>0</v>
          </cell>
          <cell r="R3976">
            <v>0</v>
          </cell>
        </row>
        <row r="3977">
          <cell r="B3977" t="str">
            <v>193092</v>
          </cell>
          <cell r="C3977" t="str">
            <v>Geographers</v>
          </cell>
          <cell r="D3977">
            <v>0</v>
          </cell>
          <cell r="E3977">
            <v>0</v>
          </cell>
          <cell r="F3977">
            <v>0</v>
          </cell>
          <cell r="G3977">
            <v>0</v>
          </cell>
          <cell r="H3977">
            <v>0</v>
          </cell>
          <cell r="I3977">
            <v>0</v>
          </cell>
          <cell r="J3977">
            <v>0</v>
          </cell>
          <cell r="K3977">
            <v>0</v>
          </cell>
          <cell r="L3977">
            <v>0</v>
          </cell>
          <cell r="M3977">
            <v>0</v>
          </cell>
          <cell r="N3977">
            <v>0</v>
          </cell>
          <cell r="O3977">
            <v>0</v>
          </cell>
          <cell r="P3977" t="str">
            <v>Not Licensed</v>
          </cell>
          <cell r="Q3977">
            <v>0</v>
          </cell>
          <cell r="R3977">
            <v>0</v>
          </cell>
        </row>
        <row r="3978">
          <cell r="B3978" t="str">
            <v>193093</v>
          </cell>
          <cell r="C3978" t="str">
            <v>Historians</v>
          </cell>
          <cell r="D3978">
            <v>0</v>
          </cell>
          <cell r="E3978" t="str">
            <v>Master's degree</v>
          </cell>
          <cell r="F3978" t="str">
            <v>BA+</v>
          </cell>
          <cell r="G3978">
            <v>0</v>
          </cell>
          <cell r="H3978">
            <v>0</v>
          </cell>
          <cell r="I3978">
            <v>0</v>
          </cell>
          <cell r="J3978">
            <v>0</v>
          </cell>
          <cell r="K3978">
            <v>0</v>
          </cell>
          <cell r="L3978">
            <v>0</v>
          </cell>
          <cell r="M3978">
            <v>0</v>
          </cell>
          <cell r="N3978">
            <v>0</v>
          </cell>
          <cell r="O3978">
            <v>0</v>
          </cell>
          <cell r="P3978" t="str">
            <v>Not Licensed</v>
          </cell>
          <cell r="Q3978">
            <v>0</v>
          </cell>
          <cell r="R3978">
            <v>0</v>
          </cell>
        </row>
        <row r="3979">
          <cell r="B3979" t="str">
            <v>193094</v>
          </cell>
          <cell r="C3979" t="str">
            <v>Political Scientists</v>
          </cell>
          <cell r="D3979">
            <v>0</v>
          </cell>
          <cell r="E3979" t="str">
            <v>Master's degree</v>
          </cell>
          <cell r="F3979" t="str">
            <v>BA+</v>
          </cell>
          <cell r="G3979">
            <v>0</v>
          </cell>
          <cell r="H3979">
            <v>0</v>
          </cell>
          <cell r="I3979">
            <v>0</v>
          </cell>
          <cell r="J3979">
            <v>0</v>
          </cell>
          <cell r="K3979">
            <v>0</v>
          </cell>
          <cell r="L3979">
            <v>0</v>
          </cell>
          <cell r="M3979">
            <v>0</v>
          </cell>
          <cell r="N3979">
            <v>0</v>
          </cell>
          <cell r="O3979">
            <v>1</v>
          </cell>
          <cell r="P3979" t="str">
            <v>Not Licensed</v>
          </cell>
          <cell r="Q3979">
            <v>0</v>
          </cell>
          <cell r="R3979">
            <v>0</v>
          </cell>
        </row>
        <row r="3980">
          <cell r="B3980" t="str">
            <v>194011</v>
          </cell>
          <cell r="C3980" t="str">
            <v>Agricultural and Food Science Technicians</v>
          </cell>
          <cell r="D3980">
            <v>0</v>
          </cell>
          <cell r="E3980" t="str">
            <v>Associate's degree</v>
          </cell>
          <cell r="F3980" t="str">
            <v>Sub-BA</v>
          </cell>
          <cell r="G3980">
            <v>48121</v>
          </cell>
          <cell r="H3980">
            <v>0</v>
          </cell>
          <cell r="I3980">
            <v>0</v>
          </cell>
          <cell r="J3980">
            <v>0</v>
          </cell>
          <cell r="K3980">
            <v>0</v>
          </cell>
          <cell r="L3980">
            <v>9</v>
          </cell>
          <cell r="M3980">
            <v>9</v>
          </cell>
          <cell r="N3980">
            <v>0</v>
          </cell>
          <cell r="O3980">
            <v>2</v>
          </cell>
          <cell r="P3980" t="str">
            <v>Not Licensed</v>
          </cell>
          <cell r="Q3980">
            <v>0</v>
          </cell>
          <cell r="R3980">
            <v>0</v>
          </cell>
        </row>
        <row r="3981">
          <cell r="B3981" t="str">
            <v>194021</v>
          </cell>
          <cell r="C3981" t="str">
            <v>Biological Technicians</v>
          </cell>
          <cell r="D3981">
            <v>0</v>
          </cell>
          <cell r="E3981" t="str">
            <v>Bachelor's degree</v>
          </cell>
          <cell r="F3981" t="str">
            <v>BA+</v>
          </cell>
          <cell r="G3981">
            <v>0</v>
          </cell>
          <cell r="H3981">
            <v>0</v>
          </cell>
          <cell r="I3981">
            <v>0</v>
          </cell>
          <cell r="J3981">
            <v>0</v>
          </cell>
          <cell r="K3981">
            <v>0</v>
          </cell>
          <cell r="L3981">
            <v>5</v>
          </cell>
          <cell r="M3981">
            <v>5</v>
          </cell>
          <cell r="N3981">
            <v>0</v>
          </cell>
          <cell r="O3981">
            <v>15</v>
          </cell>
          <cell r="P3981" t="str">
            <v>Not Licensed</v>
          </cell>
          <cell r="Q3981">
            <v>0</v>
          </cell>
          <cell r="R3981">
            <v>0</v>
          </cell>
        </row>
        <row r="3982">
          <cell r="B3982" t="str">
            <v>194031</v>
          </cell>
          <cell r="C3982" t="str">
            <v>Chemical Technicians</v>
          </cell>
          <cell r="D3982">
            <v>0</v>
          </cell>
          <cell r="E3982" t="str">
            <v>Associate's degree</v>
          </cell>
          <cell r="F3982" t="str">
            <v>Sub-BA</v>
          </cell>
          <cell r="G3982">
            <v>0</v>
          </cell>
          <cell r="H3982">
            <v>0</v>
          </cell>
          <cell r="I3982">
            <v>0</v>
          </cell>
          <cell r="J3982">
            <v>0</v>
          </cell>
          <cell r="K3982">
            <v>0</v>
          </cell>
          <cell r="L3982">
            <v>0</v>
          </cell>
          <cell r="M3982">
            <v>0</v>
          </cell>
          <cell r="N3982">
            <v>0</v>
          </cell>
          <cell r="O3982">
            <v>10</v>
          </cell>
          <cell r="P3982" t="str">
            <v>Not Licensed</v>
          </cell>
          <cell r="Q3982">
            <v>0</v>
          </cell>
          <cell r="R3982">
            <v>0</v>
          </cell>
        </row>
        <row r="3983">
          <cell r="B3983" t="str">
            <v>194041</v>
          </cell>
          <cell r="C3983" t="str">
            <v>Geological and Petroleum Technicians</v>
          </cell>
          <cell r="D3983">
            <v>0</v>
          </cell>
          <cell r="E3983" t="str">
            <v>Associate's degree</v>
          </cell>
          <cell r="F3983" t="str">
            <v>Sub-BA</v>
          </cell>
          <cell r="G3983">
            <v>0</v>
          </cell>
          <cell r="H3983">
            <v>0</v>
          </cell>
          <cell r="I3983">
            <v>0</v>
          </cell>
          <cell r="J3983">
            <v>0</v>
          </cell>
          <cell r="K3983">
            <v>0</v>
          </cell>
          <cell r="L3983">
            <v>10</v>
          </cell>
          <cell r="M3983">
            <v>10</v>
          </cell>
          <cell r="N3983">
            <v>0</v>
          </cell>
          <cell r="O3983">
            <v>1</v>
          </cell>
          <cell r="P3983" t="str">
            <v>Not Licensed</v>
          </cell>
          <cell r="Q3983">
            <v>0</v>
          </cell>
          <cell r="R3983">
            <v>0</v>
          </cell>
        </row>
        <row r="3984">
          <cell r="B3984" t="str">
            <v>194051</v>
          </cell>
          <cell r="C3984" t="str">
            <v>Nuclear Technicians</v>
          </cell>
          <cell r="D3984">
            <v>0</v>
          </cell>
          <cell r="E3984">
            <v>0</v>
          </cell>
          <cell r="F3984">
            <v>0</v>
          </cell>
          <cell r="G3984">
            <v>0</v>
          </cell>
          <cell r="H3984">
            <v>0</v>
          </cell>
          <cell r="I3984">
            <v>0</v>
          </cell>
          <cell r="J3984">
            <v>0</v>
          </cell>
          <cell r="K3984">
            <v>0</v>
          </cell>
          <cell r="L3984">
            <v>0</v>
          </cell>
          <cell r="M3984">
            <v>0</v>
          </cell>
          <cell r="N3984">
            <v>0</v>
          </cell>
          <cell r="O3984">
            <v>4</v>
          </cell>
          <cell r="P3984" t="str">
            <v>Not Licensed</v>
          </cell>
          <cell r="Q3984">
            <v>0</v>
          </cell>
          <cell r="R3984">
            <v>0</v>
          </cell>
        </row>
        <row r="3985">
          <cell r="B3985" t="str">
            <v>194061</v>
          </cell>
          <cell r="C3985" t="str">
            <v>Social Science Research Assistants</v>
          </cell>
          <cell r="D3985">
            <v>0</v>
          </cell>
          <cell r="E3985" t="str">
            <v>Bachelor's degree</v>
          </cell>
          <cell r="F3985" t="str">
            <v>BA+</v>
          </cell>
          <cell r="G3985">
            <v>58263</v>
          </cell>
          <cell r="H3985">
            <v>0</v>
          </cell>
          <cell r="I3985">
            <v>0</v>
          </cell>
          <cell r="J3985">
            <v>0</v>
          </cell>
          <cell r="K3985">
            <v>0</v>
          </cell>
          <cell r="L3985">
            <v>0</v>
          </cell>
          <cell r="M3985">
            <v>0</v>
          </cell>
          <cell r="N3985">
            <v>0</v>
          </cell>
          <cell r="O3985">
            <v>2</v>
          </cell>
          <cell r="P3985" t="str">
            <v>Not Licensed</v>
          </cell>
          <cell r="Q3985">
            <v>0</v>
          </cell>
          <cell r="R3985">
            <v>0</v>
          </cell>
        </row>
        <row r="3986">
          <cell r="B3986" t="str">
            <v>194091</v>
          </cell>
          <cell r="C3986" t="str">
            <v>Environmental Science and Protection Technicians, Including Health</v>
          </cell>
          <cell r="D3986">
            <v>0</v>
          </cell>
          <cell r="E3986" t="str">
            <v>Associate's degree</v>
          </cell>
          <cell r="F3986" t="str">
            <v>Sub-BA</v>
          </cell>
          <cell r="G3986">
            <v>0</v>
          </cell>
          <cell r="H3986">
            <v>0</v>
          </cell>
          <cell r="I3986">
            <v>0</v>
          </cell>
          <cell r="J3986">
            <v>0</v>
          </cell>
          <cell r="K3986">
            <v>0</v>
          </cell>
          <cell r="L3986">
            <v>13</v>
          </cell>
          <cell r="M3986">
            <v>13</v>
          </cell>
          <cell r="N3986">
            <v>0</v>
          </cell>
          <cell r="O3986">
            <v>4</v>
          </cell>
          <cell r="P3986" t="str">
            <v>Licensed</v>
          </cell>
          <cell r="Q3986">
            <v>48</v>
          </cell>
          <cell r="R3986">
            <v>316</v>
          </cell>
        </row>
        <row r="3987">
          <cell r="B3987" t="str">
            <v>194092</v>
          </cell>
          <cell r="C3987" t="str">
            <v>Forensic Science Technicians</v>
          </cell>
          <cell r="D3987">
            <v>0</v>
          </cell>
          <cell r="E3987" t="str">
            <v>Bachelor's degree</v>
          </cell>
          <cell r="F3987" t="str">
            <v>BA+</v>
          </cell>
          <cell r="G3987">
            <v>0</v>
          </cell>
          <cell r="H3987">
            <v>0</v>
          </cell>
          <cell r="I3987">
            <v>0</v>
          </cell>
          <cell r="J3987">
            <v>0</v>
          </cell>
          <cell r="K3987">
            <v>0</v>
          </cell>
          <cell r="L3987">
            <v>0</v>
          </cell>
          <cell r="M3987">
            <v>0</v>
          </cell>
          <cell r="N3987">
            <v>0</v>
          </cell>
          <cell r="O3987">
            <v>0</v>
          </cell>
          <cell r="P3987" t="str">
            <v>Not Licensed</v>
          </cell>
          <cell r="Q3987">
            <v>0</v>
          </cell>
          <cell r="R3987">
            <v>0</v>
          </cell>
        </row>
        <row r="3988">
          <cell r="B3988" t="str">
            <v>194093</v>
          </cell>
          <cell r="C3988" t="str">
            <v>Forest and Conservation Technicians</v>
          </cell>
          <cell r="D3988">
            <v>0</v>
          </cell>
          <cell r="E3988" t="str">
            <v>Associate's degree</v>
          </cell>
          <cell r="F3988" t="str">
            <v>Sub-BA</v>
          </cell>
          <cell r="G3988">
            <v>34953</v>
          </cell>
          <cell r="H3988">
            <v>0</v>
          </cell>
          <cell r="I3988">
            <v>0</v>
          </cell>
          <cell r="J3988">
            <v>0</v>
          </cell>
          <cell r="K3988">
            <v>0</v>
          </cell>
          <cell r="L3988">
            <v>6</v>
          </cell>
          <cell r="M3988">
            <v>6</v>
          </cell>
          <cell r="N3988">
            <v>0</v>
          </cell>
          <cell r="O3988">
            <v>6</v>
          </cell>
          <cell r="P3988" t="str">
            <v>Not Licensed</v>
          </cell>
          <cell r="Q3988">
            <v>0</v>
          </cell>
          <cell r="R3988">
            <v>0</v>
          </cell>
        </row>
        <row r="3989">
          <cell r="B3989" t="str">
            <v>211011</v>
          </cell>
          <cell r="C3989" t="str">
            <v>Substance Abuse and Behavioral Disorder Counselors</v>
          </cell>
          <cell r="D3989">
            <v>0</v>
          </cell>
          <cell r="E3989" t="str">
            <v>Bachelor's degree</v>
          </cell>
          <cell r="F3989" t="str">
            <v>BA+</v>
          </cell>
          <cell r="G3989">
            <v>0</v>
          </cell>
          <cell r="H3989">
            <v>0</v>
          </cell>
          <cell r="I3989">
            <v>382</v>
          </cell>
          <cell r="J3989">
            <v>40</v>
          </cell>
          <cell r="K3989">
            <v>46</v>
          </cell>
          <cell r="L3989">
            <v>55</v>
          </cell>
          <cell r="M3989">
            <v>47</v>
          </cell>
          <cell r="N3989">
            <v>0</v>
          </cell>
          <cell r="O3989">
            <v>16</v>
          </cell>
          <cell r="P3989" t="str">
            <v>Licensed</v>
          </cell>
          <cell r="Q3989">
            <v>178</v>
          </cell>
          <cell r="R3989" t="str">
            <v xml:space="preserve"> 2,083</v>
          </cell>
        </row>
        <row r="3990">
          <cell r="B3990" t="str">
            <v>211012</v>
          </cell>
          <cell r="C3990" t="str">
            <v>Educational, Guidance, School, and Vocational Counselors</v>
          </cell>
          <cell r="D3990">
            <v>0</v>
          </cell>
          <cell r="E3990" t="str">
            <v>Master's degree</v>
          </cell>
          <cell r="F3990" t="str">
            <v>BA+</v>
          </cell>
          <cell r="G3990">
            <v>63803</v>
          </cell>
          <cell r="H3990">
            <v>5</v>
          </cell>
          <cell r="I3990">
            <v>1266</v>
          </cell>
          <cell r="J3990">
            <v>145</v>
          </cell>
          <cell r="K3990">
            <v>143</v>
          </cell>
          <cell r="L3990">
            <v>258</v>
          </cell>
          <cell r="M3990">
            <v>182</v>
          </cell>
          <cell r="N3990">
            <v>0</v>
          </cell>
          <cell r="O3990">
            <v>40</v>
          </cell>
          <cell r="P3990" t="str">
            <v>Licensed</v>
          </cell>
          <cell r="Q3990">
            <v>45</v>
          </cell>
          <cell r="R3990">
            <v>319</v>
          </cell>
        </row>
        <row r="3991">
          <cell r="B3991" t="str">
            <v>211013</v>
          </cell>
          <cell r="C3991" t="str">
            <v>Marriage and Family Therapists</v>
          </cell>
          <cell r="D3991">
            <v>0</v>
          </cell>
          <cell r="E3991" t="str">
            <v>Master's degree</v>
          </cell>
          <cell r="F3991" t="str">
            <v>BA+</v>
          </cell>
          <cell r="G3991">
            <v>48381</v>
          </cell>
          <cell r="H3991">
            <v>0</v>
          </cell>
          <cell r="I3991">
            <v>0</v>
          </cell>
          <cell r="J3991">
            <v>0</v>
          </cell>
          <cell r="K3991">
            <v>0</v>
          </cell>
          <cell r="L3991">
            <v>80</v>
          </cell>
          <cell r="M3991">
            <v>80</v>
          </cell>
          <cell r="N3991">
            <v>0</v>
          </cell>
          <cell r="O3991">
            <v>4</v>
          </cell>
          <cell r="P3991" t="str">
            <v>Licensed</v>
          </cell>
          <cell r="Q3991">
            <v>104</v>
          </cell>
          <cell r="R3991">
            <v>618</v>
          </cell>
        </row>
        <row r="3992">
          <cell r="B3992" t="str">
            <v>211014</v>
          </cell>
          <cell r="C3992" t="str">
            <v>Mental Health Counselors</v>
          </cell>
          <cell r="D3992">
            <v>0</v>
          </cell>
          <cell r="E3992" t="str">
            <v>Master's degree</v>
          </cell>
          <cell r="F3992" t="str">
            <v>BA+</v>
          </cell>
          <cell r="G3992">
            <v>42163</v>
          </cell>
          <cell r="H3992">
            <v>4</v>
          </cell>
          <cell r="I3992">
            <v>1146</v>
          </cell>
          <cell r="J3992">
            <v>120</v>
          </cell>
          <cell r="K3992">
            <v>142</v>
          </cell>
          <cell r="L3992">
            <v>304</v>
          </cell>
          <cell r="M3992">
            <v>189</v>
          </cell>
          <cell r="N3992">
            <v>0</v>
          </cell>
          <cell r="O3992">
            <v>44</v>
          </cell>
          <cell r="P3992" t="str">
            <v>Licensed</v>
          </cell>
          <cell r="Q3992">
            <v>756</v>
          </cell>
          <cell r="R3992" t="str">
            <v xml:space="preserve"> 6,449</v>
          </cell>
        </row>
        <row r="3993">
          <cell r="B3993" t="str">
            <v>211015</v>
          </cell>
          <cell r="C3993" t="str">
            <v>Rehabilitation Counselors</v>
          </cell>
          <cell r="D3993">
            <v>0</v>
          </cell>
          <cell r="E3993" t="str">
            <v>Master's degree</v>
          </cell>
          <cell r="F3993" t="str">
            <v>BA+</v>
          </cell>
          <cell r="G3993">
            <v>34815</v>
          </cell>
          <cell r="H3993">
            <v>3</v>
          </cell>
          <cell r="I3993">
            <v>838</v>
          </cell>
          <cell r="J3993">
            <v>75</v>
          </cell>
          <cell r="K3993">
            <v>93</v>
          </cell>
          <cell r="L3993">
            <v>8</v>
          </cell>
          <cell r="M3993">
            <v>59</v>
          </cell>
          <cell r="N3993">
            <v>0</v>
          </cell>
          <cell r="O3993">
            <v>11</v>
          </cell>
          <cell r="P3993" t="str">
            <v>Licensed</v>
          </cell>
          <cell r="Q3993">
            <v>27</v>
          </cell>
          <cell r="R3993">
            <v>212</v>
          </cell>
        </row>
        <row r="3994">
          <cell r="B3994" t="str">
            <v>211021</v>
          </cell>
          <cell r="C3994" t="str">
            <v>Child, Family, and School Social Workers</v>
          </cell>
          <cell r="D3994">
            <v>0</v>
          </cell>
          <cell r="E3994" t="str">
            <v>Bachelor's degree</v>
          </cell>
          <cell r="F3994" t="str">
            <v>BA+</v>
          </cell>
          <cell r="G3994">
            <v>37510</v>
          </cell>
          <cell r="H3994">
            <v>4</v>
          </cell>
          <cell r="I3994">
            <v>1927</v>
          </cell>
          <cell r="J3994">
            <v>191</v>
          </cell>
          <cell r="K3994">
            <v>207</v>
          </cell>
          <cell r="L3994">
            <v>50</v>
          </cell>
          <cell r="M3994">
            <v>149</v>
          </cell>
          <cell r="N3994">
            <v>0</v>
          </cell>
          <cell r="O3994">
            <v>63</v>
          </cell>
          <cell r="P3994" t="str">
            <v>Licensed</v>
          </cell>
          <cell r="Q3994">
            <v>817</v>
          </cell>
          <cell r="R3994" t="str">
            <v xml:space="preserve"> 5,458</v>
          </cell>
        </row>
        <row r="3995">
          <cell r="B3995" t="str">
            <v>211022</v>
          </cell>
          <cell r="C3995" t="str">
            <v>Healthcare Social Workers</v>
          </cell>
          <cell r="D3995">
            <v>0</v>
          </cell>
          <cell r="E3995" t="str">
            <v>Master's degree</v>
          </cell>
          <cell r="F3995" t="str">
            <v>BA+</v>
          </cell>
          <cell r="G3995">
            <v>48084</v>
          </cell>
          <cell r="H3995">
            <v>4</v>
          </cell>
          <cell r="I3995">
            <v>1365</v>
          </cell>
          <cell r="J3995">
            <v>146</v>
          </cell>
          <cell r="K3995">
            <v>156</v>
          </cell>
          <cell r="L3995">
            <v>63</v>
          </cell>
          <cell r="M3995">
            <v>122</v>
          </cell>
          <cell r="N3995">
            <v>0</v>
          </cell>
          <cell r="O3995">
            <v>10</v>
          </cell>
          <cell r="P3995" t="str">
            <v>Licensed</v>
          </cell>
          <cell r="Q3995">
            <v>665</v>
          </cell>
          <cell r="R3995" t="str">
            <v xml:space="preserve"> 5,211</v>
          </cell>
        </row>
        <row r="3996">
          <cell r="B3996" t="str">
            <v>211023</v>
          </cell>
          <cell r="C3996" t="str">
            <v>Mental Health and Substance Abuse Social Workers</v>
          </cell>
          <cell r="D3996">
            <v>0</v>
          </cell>
          <cell r="E3996" t="str">
            <v>Bachelor's degree</v>
          </cell>
          <cell r="F3996" t="str">
            <v>BA+</v>
          </cell>
          <cell r="G3996">
            <v>33016</v>
          </cell>
          <cell r="H3996">
            <v>2</v>
          </cell>
          <cell r="I3996">
            <v>649</v>
          </cell>
          <cell r="J3996">
            <v>66</v>
          </cell>
          <cell r="K3996">
            <v>76</v>
          </cell>
          <cell r="L3996">
            <v>58</v>
          </cell>
          <cell r="M3996">
            <v>67</v>
          </cell>
          <cell r="N3996">
            <v>0</v>
          </cell>
          <cell r="O3996">
            <v>23</v>
          </cell>
          <cell r="P3996" t="str">
            <v>Licensed</v>
          </cell>
          <cell r="Q3996" t="str">
            <v xml:space="preserve"> 1,441</v>
          </cell>
          <cell r="R3996" t="str">
            <v xml:space="preserve"> 12,706</v>
          </cell>
        </row>
        <row r="3997">
          <cell r="B3997" t="str">
            <v>211091</v>
          </cell>
          <cell r="C3997" t="str">
            <v>Health Educators</v>
          </cell>
          <cell r="D3997">
            <v>0</v>
          </cell>
          <cell r="E3997" t="str">
            <v>Bachelor's degree</v>
          </cell>
          <cell r="F3997" t="str">
            <v>BA+</v>
          </cell>
          <cell r="G3997">
            <v>59396</v>
          </cell>
          <cell r="H3997">
            <v>0</v>
          </cell>
          <cell r="I3997">
            <v>0</v>
          </cell>
          <cell r="J3997">
            <v>0</v>
          </cell>
          <cell r="K3997">
            <v>0</v>
          </cell>
          <cell r="L3997">
            <v>80</v>
          </cell>
          <cell r="M3997">
            <v>80</v>
          </cell>
          <cell r="N3997">
            <v>0</v>
          </cell>
          <cell r="O3997">
            <v>2</v>
          </cell>
          <cell r="P3997" t="str">
            <v>Not Licensed</v>
          </cell>
          <cell r="Q3997">
            <v>0</v>
          </cell>
          <cell r="R3997">
            <v>0</v>
          </cell>
        </row>
        <row r="3998">
          <cell r="B3998" t="str">
            <v>211092</v>
          </cell>
          <cell r="C3998" t="str">
            <v>Probation Officers and Correctional Treatment Specialists</v>
          </cell>
          <cell r="D3998">
            <v>0</v>
          </cell>
          <cell r="E3998" t="str">
            <v>Bachelor's degree</v>
          </cell>
          <cell r="F3998" t="str">
            <v>BA+</v>
          </cell>
          <cell r="G3998">
            <v>0</v>
          </cell>
          <cell r="H3998">
            <v>0</v>
          </cell>
          <cell r="I3998">
            <v>0</v>
          </cell>
          <cell r="J3998">
            <v>0</v>
          </cell>
          <cell r="K3998">
            <v>0</v>
          </cell>
          <cell r="L3998">
            <v>5</v>
          </cell>
          <cell r="M3998">
            <v>5</v>
          </cell>
          <cell r="N3998">
            <v>0</v>
          </cell>
          <cell r="O3998">
            <v>6</v>
          </cell>
          <cell r="P3998" t="str">
            <v>Not Licensed</v>
          </cell>
          <cell r="Q3998">
            <v>0</v>
          </cell>
          <cell r="R3998">
            <v>0</v>
          </cell>
        </row>
        <row r="3999">
          <cell r="B3999" t="str">
            <v>211093</v>
          </cell>
          <cell r="C3999" t="str">
            <v>Social and Human Service Assistants</v>
          </cell>
          <cell r="D3999">
            <v>0</v>
          </cell>
          <cell r="E3999" t="str">
            <v>High school diploma or equivalent</v>
          </cell>
          <cell r="F3999" t="str">
            <v>HS and Below</v>
          </cell>
          <cell r="G3999">
            <v>30821</v>
          </cell>
          <cell r="H3999">
            <v>2</v>
          </cell>
          <cell r="I3999">
            <v>1526</v>
          </cell>
          <cell r="J3999">
            <v>183</v>
          </cell>
          <cell r="K3999">
            <v>199</v>
          </cell>
          <cell r="L3999">
            <v>134</v>
          </cell>
          <cell r="M3999">
            <v>172</v>
          </cell>
          <cell r="N3999">
            <v>0</v>
          </cell>
          <cell r="O3999">
            <v>122</v>
          </cell>
          <cell r="P3999" t="str">
            <v>Not Licensed</v>
          </cell>
          <cell r="Q3999">
            <v>0</v>
          </cell>
          <cell r="R3999">
            <v>0</v>
          </cell>
        </row>
        <row r="4000">
          <cell r="B4000" t="str">
            <v>211094</v>
          </cell>
          <cell r="C4000" t="str">
            <v>Community Health Workers</v>
          </cell>
          <cell r="D4000">
            <v>0</v>
          </cell>
          <cell r="E4000" t="str">
            <v>High school diploma or equivalent</v>
          </cell>
          <cell r="F4000" t="str">
            <v>HS and Below</v>
          </cell>
          <cell r="G4000">
            <v>37051</v>
          </cell>
          <cell r="H4000">
            <v>2</v>
          </cell>
          <cell r="I4000">
            <v>408</v>
          </cell>
          <cell r="J4000">
            <v>37</v>
          </cell>
          <cell r="K4000">
            <v>54</v>
          </cell>
          <cell r="L4000">
            <v>6</v>
          </cell>
          <cell r="M4000">
            <v>32</v>
          </cell>
          <cell r="N4000">
            <v>0</v>
          </cell>
          <cell r="O4000">
            <v>7</v>
          </cell>
          <cell r="P4000" t="str">
            <v>Not Licensed</v>
          </cell>
          <cell r="Q4000">
            <v>0</v>
          </cell>
          <cell r="R4000">
            <v>0</v>
          </cell>
        </row>
        <row r="4001">
          <cell r="B4001" t="str">
            <v>212011</v>
          </cell>
          <cell r="C4001" t="str">
            <v>Clergy</v>
          </cell>
          <cell r="D4001">
            <v>0</v>
          </cell>
          <cell r="E4001" t="str">
            <v>Bachelor's degree</v>
          </cell>
          <cell r="F4001" t="str">
            <v>BA+</v>
          </cell>
          <cell r="G4001">
            <v>56553</v>
          </cell>
          <cell r="H4001">
            <v>0</v>
          </cell>
          <cell r="I4001">
            <v>0</v>
          </cell>
          <cell r="J4001">
            <v>0</v>
          </cell>
          <cell r="K4001">
            <v>0</v>
          </cell>
          <cell r="L4001">
            <v>4</v>
          </cell>
          <cell r="M4001">
            <v>4</v>
          </cell>
          <cell r="N4001">
            <v>0</v>
          </cell>
          <cell r="O4001">
            <v>1</v>
          </cell>
          <cell r="P4001" t="str">
            <v>Not Licensed</v>
          </cell>
          <cell r="Q4001">
            <v>0</v>
          </cell>
          <cell r="R4001">
            <v>0</v>
          </cell>
        </row>
        <row r="4002">
          <cell r="B4002" t="str">
            <v>212021</v>
          </cell>
          <cell r="C4002" t="str">
            <v>Directors, Religious Activities and Education</v>
          </cell>
          <cell r="D4002">
            <v>0</v>
          </cell>
          <cell r="E4002" t="str">
            <v>Bachelor's degree</v>
          </cell>
          <cell r="F4002" t="str">
            <v>BA+</v>
          </cell>
          <cell r="G4002">
            <v>0</v>
          </cell>
          <cell r="H4002">
            <v>0</v>
          </cell>
          <cell r="I4002">
            <v>0</v>
          </cell>
          <cell r="J4002">
            <v>0</v>
          </cell>
          <cell r="K4002">
            <v>0</v>
          </cell>
          <cell r="L4002">
            <v>3</v>
          </cell>
          <cell r="M4002">
            <v>3</v>
          </cell>
          <cell r="N4002">
            <v>0</v>
          </cell>
          <cell r="O4002">
            <v>1</v>
          </cell>
          <cell r="P4002" t="str">
            <v>Not Licensed</v>
          </cell>
          <cell r="Q4002">
            <v>0</v>
          </cell>
          <cell r="R4002">
            <v>0</v>
          </cell>
        </row>
        <row r="4003">
          <cell r="B4003" t="str">
            <v>231011</v>
          </cell>
          <cell r="C4003" t="str">
            <v>Lawyers</v>
          </cell>
          <cell r="D4003">
            <v>0</v>
          </cell>
          <cell r="E4003" t="str">
            <v>Doctoral or professional degree</v>
          </cell>
          <cell r="F4003" t="str">
            <v>BA+</v>
          </cell>
          <cell r="G4003">
            <v>105736</v>
          </cell>
          <cell r="H4003">
            <v>5</v>
          </cell>
          <cell r="I4003">
            <v>1162</v>
          </cell>
          <cell r="J4003">
            <v>52</v>
          </cell>
          <cell r="K4003">
            <v>62</v>
          </cell>
          <cell r="L4003">
            <v>75</v>
          </cell>
          <cell r="M4003">
            <v>63</v>
          </cell>
          <cell r="N4003">
            <v>0</v>
          </cell>
          <cell r="O4003">
            <v>11</v>
          </cell>
          <cell r="P4003" t="str">
            <v>Not Licensed</v>
          </cell>
          <cell r="Q4003">
            <v>0</v>
          </cell>
          <cell r="R4003">
            <v>0</v>
          </cell>
        </row>
        <row r="4004">
          <cell r="B4004" t="str">
            <v>231012</v>
          </cell>
          <cell r="C4004" t="str">
            <v>Judicial Law Clerks</v>
          </cell>
          <cell r="D4004">
            <v>0</v>
          </cell>
          <cell r="E4004">
            <v>0</v>
          </cell>
          <cell r="F4004">
            <v>0</v>
          </cell>
          <cell r="G4004">
            <v>0</v>
          </cell>
          <cell r="H4004">
            <v>0</v>
          </cell>
          <cell r="I4004">
            <v>0</v>
          </cell>
          <cell r="J4004">
            <v>0</v>
          </cell>
          <cell r="K4004">
            <v>0</v>
          </cell>
          <cell r="L4004">
            <v>5</v>
          </cell>
          <cell r="M4004">
            <v>5</v>
          </cell>
          <cell r="N4004">
            <v>0</v>
          </cell>
          <cell r="O4004">
            <v>0</v>
          </cell>
          <cell r="P4004" t="str">
            <v>Not Licensed</v>
          </cell>
          <cell r="Q4004">
            <v>0</v>
          </cell>
          <cell r="R4004">
            <v>0</v>
          </cell>
        </row>
        <row r="4005">
          <cell r="B4005" t="str">
            <v>231021</v>
          </cell>
          <cell r="C4005" t="str">
            <v>Administrative Law Judges, Adjudicators, and Hearing Officers</v>
          </cell>
          <cell r="D4005">
            <v>0</v>
          </cell>
          <cell r="E4005" t="str">
            <v>Doctoral or professional degree</v>
          </cell>
          <cell r="F4005" t="str">
            <v>BA+</v>
          </cell>
          <cell r="G4005">
            <v>0</v>
          </cell>
          <cell r="H4005">
            <v>0</v>
          </cell>
          <cell r="I4005">
            <v>0</v>
          </cell>
          <cell r="J4005">
            <v>0</v>
          </cell>
          <cell r="K4005">
            <v>0</v>
          </cell>
          <cell r="L4005">
            <v>0</v>
          </cell>
          <cell r="M4005">
            <v>0</v>
          </cell>
          <cell r="N4005">
            <v>0</v>
          </cell>
          <cell r="O4005">
            <v>0</v>
          </cell>
          <cell r="P4005" t="str">
            <v>Not Licensed</v>
          </cell>
          <cell r="Q4005">
            <v>0</v>
          </cell>
          <cell r="R4005">
            <v>0</v>
          </cell>
        </row>
        <row r="4006">
          <cell r="B4006" t="str">
            <v>231022</v>
          </cell>
          <cell r="C4006" t="str">
            <v>Arbitrators, Mediators, and Conciliators</v>
          </cell>
          <cell r="D4006">
            <v>0</v>
          </cell>
          <cell r="E4006" t="str">
            <v>Bachelor's degree</v>
          </cell>
          <cell r="F4006" t="str">
            <v>BA+</v>
          </cell>
          <cell r="G4006">
            <v>0</v>
          </cell>
          <cell r="H4006">
            <v>0</v>
          </cell>
          <cell r="I4006">
            <v>0</v>
          </cell>
          <cell r="J4006">
            <v>0</v>
          </cell>
          <cell r="K4006">
            <v>0</v>
          </cell>
          <cell r="L4006">
            <v>0</v>
          </cell>
          <cell r="M4006">
            <v>0</v>
          </cell>
          <cell r="N4006">
            <v>0</v>
          </cell>
          <cell r="O4006">
            <v>0</v>
          </cell>
          <cell r="P4006" t="str">
            <v>Not Licensed</v>
          </cell>
          <cell r="Q4006">
            <v>0</v>
          </cell>
          <cell r="R4006">
            <v>0</v>
          </cell>
        </row>
        <row r="4007">
          <cell r="B4007" t="str">
            <v>231023</v>
          </cell>
          <cell r="C4007" t="str">
            <v>Judges, Magistrate Judges, and Magistrates</v>
          </cell>
          <cell r="D4007">
            <v>0</v>
          </cell>
          <cell r="E4007">
            <v>0</v>
          </cell>
          <cell r="F4007">
            <v>0</v>
          </cell>
          <cell r="G4007">
            <v>0</v>
          </cell>
          <cell r="H4007">
            <v>0</v>
          </cell>
          <cell r="I4007">
            <v>0</v>
          </cell>
          <cell r="J4007">
            <v>0</v>
          </cell>
          <cell r="K4007">
            <v>0</v>
          </cell>
          <cell r="L4007">
            <v>0</v>
          </cell>
          <cell r="M4007">
            <v>0</v>
          </cell>
          <cell r="N4007">
            <v>0</v>
          </cell>
          <cell r="O4007">
            <v>0</v>
          </cell>
          <cell r="P4007" t="str">
            <v>Not Licensed</v>
          </cell>
          <cell r="Q4007">
            <v>0</v>
          </cell>
          <cell r="R4007">
            <v>0</v>
          </cell>
        </row>
        <row r="4008">
          <cell r="B4008" t="str">
            <v>232011</v>
          </cell>
          <cell r="C4008" t="str">
            <v>Paralegals and Legal Assistants</v>
          </cell>
          <cell r="D4008">
            <v>0</v>
          </cell>
          <cell r="E4008" t="str">
            <v>Associate's degree</v>
          </cell>
          <cell r="F4008" t="str">
            <v>Sub-BA</v>
          </cell>
          <cell r="G4008">
            <v>49536</v>
          </cell>
          <cell r="H4008">
            <v>4</v>
          </cell>
          <cell r="I4008">
            <v>574</v>
          </cell>
          <cell r="J4008">
            <v>51</v>
          </cell>
          <cell r="K4008">
            <v>68</v>
          </cell>
          <cell r="L4008">
            <v>47</v>
          </cell>
          <cell r="M4008">
            <v>55</v>
          </cell>
          <cell r="N4008">
            <v>0</v>
          </cell>
          <cell r="O4008">
            <v>29</v>
          </cell>
          <cell r="P4008" t="str">
            <v>Not Licensed</v>
          </cell>
          <cell r="Q4008">
            <v>0</v>
          </cell>
          <cell r="R4008">
            <v>0</v>
          </cell>
        </row>
        <row r="4009">
          <cell r="B4009" t="str">
            <v>232091</v>
          </cell>
          <cell r="C4009" t="str">
            <v>Court Reporters</v>
          </cell>
          <cell r="D4009">
            <v>0</v>
          </cell>
          <cell r="E4009" t="str">
            <v>Postsecondary non-degree award</v>
          </cell>
          <cell r="F4009" t="str">
            <v>Sub-BA</v>
          </cell>
          <cell r="G4009">
            <v>0</v>
          </cell>
          <cell r="H4009">
            <v>0</v>
          </cell>
          <cell r="I4009">
            <v>0</v>
          </cell>
          <cell r="J4009">
            <v>0</v>
          </cell>
          <cell r="K4009">
            <v>0</v>
          </cell>
          <cell r="L4009">
            <v>0</v>
          </cell>
          <cell r="M4009">
            <v>0</v>
          </cell>
          <cell r="N4009">
            <v>0</v>
          </cell>
          <cell r="O4009">
            <v>1</v>
          </cell>
          <cell r="P4009" t="str">
            <v>Not Licensed</v>
          </cell>
          <cell r="Q4009">
            <v>0</v>
          </cell>
          <cell r="R4009">
            <v>0</v>
          </cell>
        </row>
        <row r="4010">
          <cell r="B4010" t="str">
            <v>232093</v>
          </cell>
          <cell r="C4010" t="str">
            <v>Title Examiners, Abstractors, and Searchers</v>
          </cell>
          <cell r="D4010">
            <v>0</v>
          </cell>
          <cell r="E4010" t="str">
            <v>High school diploma or equivalent</v>
          </cell>
          <cell r="F4010" t="str">
            <v>HS and Below</v>
          </cell>
          <cell r="G4010">
            <v>77917</v>
          </cell>
          <cell r="H4010">
            <v>0</v>
          </cell>
          <cell r="I4010">
            <v>0</v>
          </cell>
          <cell r="J4010">
            <v>0</v>
          </cell>
          <cell r="K4010">
            <v>0</v>
          </cell>
          <cell r="L4010">
            <v>4</v>
          </cell>
          <cell r="M4010">
            <v>4</v>
          </cell>
          <cell r="N4010">
            <v>0</v>
          </cell>
          <cell r="O4010">
            <v>4</v>
          </cell>
          <cell r="P4010" t="str">
            <v>Not Licensed</v>
          </cell>
          <cell r="Q4010">
            <v>0</v>
          </cell>
          <cell r="R4010">
            <v>0</v>
          </cell>
        </row>
        <row r="4011">
          <cell r="B4011" t="str">
            <v>251011</v>
          </cell>
          <cell r="C4011" t="str">
            <v>Business Teachers, Postsecondary</v>
          </cell>
          <cell r="D4011">
            <v>0</v>
          </cell>
          <cell r="E4011" t="str">
            <v>Doctoral or professional degree</v>
          </cell>
          <cell r="F4011" t="str">
            <v>BA+</v>
          </cell>
          <cell r="G4011">
            <v>70039</v>
          </cell>
          <cell r="H4011">
            <v>3</v>
          </cell>
          <cell r="I4011">
            <v>202</v>
          </cell>
          <cell r="J4011">
            <v>18</v>
          </cell>
          <cell r="K4011">
            <v>20</v>
          </cell>
          <cell r="L4011">
            <v>9</v>
          </cell>
          <cell r="M4011">
            <v>16</v>
          </cell>
          <cell r="N4011">
            <v>0</v>
          </cell>
          <cell r="O4011">
            <v>9</v>
          </cell>
          <cell r="P4011" t="str">
            <v>Not Licensed</v>
          </cell>
          <cell r="Q4011">
            <v>0</v>
          </cell>
          <cell r="R4011">
            <v>0</v>
          </cell>
        </row>
        <row r="4012">
          <cell r="B4012" t="str">
            <v>251021</v>
          </cell>
          <cell r="C4012" t="str">
            <v>Computer Science Teachers, Postsecondary</v>
          </cell>
          <cell r="D4012">
            <v>0</v>
          </cell>
          <cell r="E4012" t="str">
            <v>Doctoral or professional degree</v>
          </cell>
          <cell r="F4012" t="str">
            <v>BA+</v>
          </cell>
          <cell r="G4012">
            <v>94579</v>
          </cell>
          <cell r="H4012">
            <v>0</v>
          </cell>
          <cell r="I4012">
            <v>106</v>
          </cell>
          <cell r="J4012">
            <v>0</v>
          </cell>
          <cell r="K4012">
            <v>9</v>
          </cell>
          <cell r="L4012">
            <v>8</v>
          </cell>
          <cell r="M4012">
            <v>9</v>
          </cell>
          <cell r="N4012">
            <v>0</v>
          </cell>
          <cell r="O4012">
            <v>3</v>
          </cell>
          <cell r="P4012" t="str">
            <v>Not Licensed</v>
          </cell>
          <cell r="Q4012">
            <v>0</v>
          </cell>
          <cell r="R4012">
            <v>0</v>
          </cell>
        </row>
        <row r="4013">
          <cell r="B4013" t="str">
            <v>251022</v>
          </cell>
          <cell r="C4013" t="str">
            <v>Mathematical Science Teachers, Postsecondary</v>
          </cell>
          <cell r="D4013">
            <v>0</v>
          </cell>
          <cell r="E4013" t="str">
            <v>Doctoral or professional degree</v>
          </cell>
          <cell r="F4013" t="str">
            <v>BA+</v>
          </cell>
          <cell r="G4013">
            <v>70823</v>
          </cell>
          <cell r="H4013">
            <v>4</v>
          </cell>
          <cell r="I4013">
            <v>320</v>
          </cell>
          <cell r="J4013">
            <v>27</v>
          </cell>
          <cell r="K4013">
            <v>28</v>
          </cell>
          <cell r="L4013">
            <v>19</v>
          </cell>
          <cell r="M4013">
            <v>25</v>
          </cell>
          <cell r="N4013">
            <v>0</v>
          </cell>
          <cell r="O4013">
            <v>8</v>
          </cell>
          <cell r="P4013" t="str">
            <v>Not Licensed</v>
          </cell>
          <cell r="Q4013">
            <v>0</v>
          </cell>
          <cell r="R4013">
            <v>0</v>
          </cell>
        </row>
        <row r="4014">
          <cell r="B4014" t="str">
            <v>251031</v>
          </cell>
          <cell r="C4014" t="str">
            <v>Architecture Teachers, Postsecondary</v>
          </cell>
          <cell r="D4014">
            <v>0</v>
          </cell>
          <cell r="E4014" t="str">
            <v>Doctoral or professional degree</v>
          </cell>
          <cell r="F4014" t="str">
            <v>BA+</v>
          </cell>
          <cell r="G4014">
            <v>100725</v>
          </cell>
          <cell r="H4014">
            <v>0</v>
          </cell>
          <cell r="I4014">
            <v>0</v>
          </cell>
          <cell r="J4014">
            <v>0</v>
          </cell>
          <cell r="K4014">
            <v>0</v>
          </cell>
          <cell r="L4014">
            <v>0</v>
          </cell>
          <cell r="M4014">
            <v>0</v>
          </cell>
          <cell r="N4014">
            <v>0</v>
          </cell>
          <cell r="O4014">
            <v>0</v>
          </cell>
          <cell r="P4014" t="str">
            <v>Not Licensed</v>
          </cell>
          <cell r="Q4014">
            <v>0</v>
          </cell>
          <cell r="R4014">
            <v>0</v>
          </cell>
        </row>
        <row r="4015">
          <cell r="B4015" t="str">
            <v>251032</v>
          </cell>
          <cell r="C4015" t="str">
            <v>Engineering Teachers, Postsecondary</v>
          </cell>
          <cell r="D4015">
            <v>0</v>
          </cell>
          <cell r="E4015" t="str">
            <v>Doctoral or professional degree</v>
          </cell>
          <cell r="F4015" t="str">
            <v>BA+</v>
          </cell>
          <cell r="G4015">
            <v>112112</v>
          </cell>
          <cell r="H4015">
            <v>4</v>
          </cell>
          <cell r="I4015">
            <v>202</v>
          </cell>
          <cell r="J4015">
            <v>20</v>
          </cell>
          <cell r="K4015">
            <v>20</v>
          </cell>
          <cell r="L4015">
            <v>0</v>
          </cell>
          <cell r="M4015">
            <v>20</v>
          </cell>
          <cell r="N4015">
            <v>0</v>
          </cell>
          <cell r="O4015">
            <v>1</v>
          </cell>
          <cell r="P4015" t="str">
            <v>Not Licensed</v>
          </cell>
          <cell r="Q4015">
            <v>0</v>
          </cell>
          <cell r="R4015">
            <v>0</v>
          </cell>
        </row>
        <row r="4016">
          <cell r="B4016" t="str">
            <v>251041</v>
          </cell>
          <cell r="C4016" t="str">
            <v>Agricultural Sciences Teachers, Postsecondary</v>
          </cell>
          <cell r="D4016">
            <v>0</v>
          </cell>
          <cell r="E4016" t="str">
            <v>Doctoral or professional degree</v>
          </cell>
          <cell r="F4016" t="str">
            <v>BA+</v>
          </cell>
          <cell r="G4016">
            <v>0</v>
          </cell>
          <cell r="H4016">
            <v>0</v>
          </cell>
          <cell r="I4016">
            <v>0</v>
          </cell>
          <cell r="J4016">
            <v>0</v>
          </cell>
          <cell r="K4016">
            <v>0</v>
          </cell>
          <cell r="L4016">
            <v>0</v>
          </cell>
          <cell r="M4016">
            <v>0</v>
          </cell>
          <cell r="N4016">
            <v>75</v>
          </cell>
          <cell r="O4016">
            <v>0</v>
          </cell>
          <cell r="P4016" t="str">
            <v>Not Licensed</v>
          </cell>
          <cell r="Q4016">
            <v>0</v>
          </cell>
          <cell r="R4016">
            <v>0</v>
          </cell>
        </row>
        <row r="4017">
          <cell r="B4017" t="str">
            <v>251042</v>
          </cell>
          <cell r="C4017" t="str">
            <v>Biological Science Teachers, Postsecondary</v>
          </cell>
          <cell r="D4017">
            <v>0</v>
          </cell>
          <cell r="E4017" t="str">
            <v>Doctoral or professional degree</v>
          </cell>
          <cell r="F4017" t="str">
            <v>BA+</v>
          </cell>
          <cell r="G4017">
            <v>77262</v>
          </cell>
          <cell r="H4017">
            <v>4</v>
          </cell>
          <cell r="I4017">
            <v>390</v>
          </cell>
          <cell r="J4017">
            <v>37</v>
          </cell>
          <cell r="K4017">
            <v>35</v>
          </cell>
          <cell r="L4017">
            <v>11</v>
          </cell>
          <cell r="M4017">
            <v>28</v>
          </cell>
          <cell r="N4017">
            <v>0</v>
          </cell>
          <cell r="O4017">
            <v>6</v>
          </cell>
          <cell r="P4017" t="str">
            <v>Not Licensed</v>
          </cell>
          <cell r="Q4017">
            <v>0</v>
          </cell>
          <cell r="R4017">
            <v>0</v>
          </cell>
        </row>
        <row r="4018">
          <cell r="B4018" t="str">
            <v>251043</v>
          </cell>
          <cell r="C4018" t="str">
            <v>Forestry and Conservation Science Teachers, Postsecondary</v>
          </cell>
          <cell r="D4018">
            <v>0</v>
          </cell>
          <cell r="E4018">
            <v>0</v>
          </cell>
          <cell r="F4018">
            <v>0</v>
          </cell>
          <cell r="G4018">
            <v>0</v>
          </cell>
          <cell r="H4018">
            <v>0</v>
          </cell>
          <cell r="I4018">
            <v>0</v>
          </cell>
          <cell r="J4018">
            <v>0</v>
          </cell>
          <cell r="K4018">
            <v>0</v>
          </cell>
          <cell r="L4018">
            <v>0</v>
          </cell>
          <cell r="M4018">
            <v>0</v>
          </cell>
          <cell r="N4018">
            <v>0</v>
          </cell>
          <cell r="O4018">
            <v>0</v>
          </cell>
          <cell r="P4018" t="str">
            <v>Not Licensed</v>
          </cell>
          <cell r="Q4018">
            <v>0</v>
          </cell>
          <cell r="R4018">
            <v>0</v>
          </cell>
        </row>
        <row r="4019">
          <cell r="B4019" t="str">
            <v>251051</v>
          </cell>
          <cell r="C4019" t="str">
            <v>Atmospheric, Earth, Marine, and Space Sciences Teachers, Postsecondary</v>
          </cell>
          <cell r="D4019">
            <v>0</v>
          </cell>
          <cell r="E4019" t="str">
            <v>Doctoral or professional degree</v>
          </cell>
          <cell r="F4019" t="str">
            <v>BA+</v>
          </cell>
          <cell r="G4019">
            <v>0</v>
          </cell>
          <cell r="H4019">
            <v>0</v>
          </cell>
          <cell r="I4019">
            <v>0</v>
          </cell>
          <cell r="J4019">
            <v>0</v>
          </cell>
          <cell r="K4019">
            <v>0</v>
          </cell>
          <cell r="L4019">
            <v>0</v>
          </cell>
          <cell r="M4019">
            <v>0</v>
          </cell>
          <cell r="N4019">
            <v>0</v>
          </cell>
          <cell r="O4019">
            <v>0</v>
          </cell>
          <cell r="P4019" t="str">
            <v>Not Licensed</v>
          </cell>
          <cell r="Q4019">
            <v>0</v>
          </cell>
          <cell r="R4019">
            <v>0</v>
          </cell>
        </row>
        <row r="4020">
          <cell r="B4020" t="str">
            <v>251052</v>
          </cell>
          <cell r="C4020" t="str">
            <v>Chemistry Teachers, Postsecondary</v>
          </cell>
          <cell r="D4020">
            <v>0</v>
          </cell>
          <cell r="E4020" t="str">
            <v>Doctoral or professional degree</v>
          </cell>
          <cell r="F4020" t="str">
            <v>BA+</v>
          </cell>
          <cell r="G4020">
            <v>99673</v>
          </cell>
          <cell r="H4020">
            <v>3</v>
          </cell>
          <cell r="I4020">
            <v>126</v>
          </cell>
          <cell r="J4020">
            <v>12</v>
          </cell>
          <cell r="K4020">
            <v>10</v>
          </cell>
          <cell r="L4020">
            <v>9</v>
          </cell>
          <cell r="M4020">
            <v>10</v>
          </cell>
          <cell r="N4020">
            <v>0</v>
          </cell>
          <cell r="O4020">
            <v>0</v>
          </cell>
          <cell r="P4020" t="str">
            <v>Not Licensed</v>
          </cell>
          <cell r="Q4020">
            <v>0</v>
          </cell>
          <cell r="R4020">
            <v>0</v>
          </cell>
        </row>
        <row r="4021">
          <cell r="B4021" t="str">
            <v>251053</v>
          </cell>
          <cell r="C4021" t="str">
            <v>Environmental Science Teachers, Postsecondary</v>
          </cell>
          <cell r="D4021">
            <v>0</v>
          </cell>
          <cell r="E4021" t="str">
            <v>Doctoral or professional degree</v>
          </cell>
          <cell r="F4021" t="str">
            <v>BA+</v>
          </cell>
          <cell r="G4021">
            <v>0</v>
          </cell>
          <cell r="H4021">
            <v>0</v>
          </cell>
          <cell r="I4021">
            <v>0</v>
          </cell>
          <cell r="J4021">
            <v>0</v>
          </cell>
          <cell r="K4021">
            <v>0</v>
          </cell>
          <cell r="L4021">
            <v>0</v>
          </cell>
          <cell r="M4021">
            <v>0</v>
          </cell>
          <cell r="N4021">
            <v>0</v>
          </cell>
          <cell r="O4021">
            <v>0</v>
          </cell>
          <cell r="P4021" t="str">
            <v>Not Licensed</v>
          </cell>
          <cell r="Q4021">
            <v>0</v>
          </cell>
          <cell r="R4021">
            <v>0</v>
          </cell>
        </row>
        <row r="4022">
          <cell r="B4022" t="str">
            <v>251054</v>
          </cell>
          <cell r="C4022" t="str">
            <v>Physics Teachers, Postsecondary</v>
          </cell>
          <cell r="D4022">
            <v>0</v>
          </cell>
          <cell r="E4022" t="str">
            <v>Doctoral or professional degree</v>
          </cell>
          <cell r="F4022" t="str">
            <v>BA+</v>
          </cell>
          <cell r="G4022">
            <v>111699</v>
          </cell>
          <cell r="H4022">
            <v>0</v>
          </cell>
          <cell r="I4022">
            <v>0</v>
          </cell>
          <cell r="J4022">
            <v>0</v>
          </cell>
          <cell r="K4022">
            <v>0</v>
          </cell>
          <cell r="L4022">
            <v>0</v>
          </cell>
          <cell r="M4022">
            <v>0</v>
          </cell>
          <cell r="N4022">
            <v>0</v>
          </cell>
          <cell r="O4022">
            <v>0</v>
          </cell>
          <cell r="P4022" t="str">
            <v>Not Licensed</v>
          </cell>
          <cell r="Q4022">
            <v>0</v>
          </cell>
          <cell r="R4022">
            <v>0</v>
          </cell>
        </row>
        <row r="4023">
          <cell r="B4023" t="str">
            <v>251061</v>
          </cell>
          <cell r="C4023" t="str">
            <v>Anthropology and Archeology Teachers, Postsecondary</v>
          </cell>
          <cell r="D4023">
            <v>0</v>
          </cell>
          <cell r="E4023" t="str">
            <v>Doctoral or professional degree</v>
          </cell>
          <cell r="F4023" t="str">
            <v>BA+</v>
          </cell>
          <cell r="G4023">
            <v>0</v>
          </cell>
          <cell r="H4023">
            <v>0</v>
          </cell>
          <cell r="I4023">
            <v>0</v>
          </cell>
          <cell r="J4023">
            <v>0</v>
          </cell>
          <cell r="K4023">
            <v>0</v>
          </cell>
          <cell r="L4023">
            <v>0</v>
          </cell>
          <cell r="M4023">
            <v>0</v>
          </cell>
          <cell r="N4023">
            <v>0</v>
          </cell>
          <cell r="O4023">
            <v>0</v>
          </cell>
          <cell r="P4023" t="str">
            <v>Not Licensed</v>
          </cell>
          <cell r="Q4023">
            <v>0</v>
          </cell>
          <cell r="R4023">
            <v>0</v>
          </cell>
        </row>
        <row r="4024">
          <cell r="B4024" t="str">
            <v>251062</v>
          </cell>
          <cell r="C4024" t="str">
            <v>Area, Ethnic, and Cultural Studies Teachers, Postsecondary</v>
          </cell>
          <cell r="D4024">
            <v>0</v>
          </cell>
          <cell r="E4024" t="str">
            <v>Doctoral or professional degree</v>
          </cell>
          <cell r="F4024" t="str">
            <v>BA+</v>
          </cell>
          <cell r="G4024">
            <v>0</v>
          </cell>
          <cell r="H4024">
            <v>0</v>
          </cell>
          <cell r="I4024">
            <v>107</v>
          </cell>
          <cell r="J4024">
            <v>9</v>
          </cell>
          <cell r="K4024">
            <v>9</v>
          </cell>
          <cell r="L4024">
            <v>0</v>
          </cell>
          <cell r="M4024">
            <v>9</v>
          </cell>
          <cell r="N4024">
            <v>0</v>
          </cell>
          <cell r="O4024">
            <v>0</v>
          </cell>
          <cell r="P4024" t="str">
            <v>Not Licensed</v>
          </cell>
          <cell r="Q4024">
            <v>0</v>
          </cell>
          <cell r="R4024">
            <v>0</v>
          </cell>
        </row>
        <row r="4025">
          <cell r="B4025" t="str">
            <v>251063</v>
          </cell>
          <cell r="C4025" t="str">
            <v>Economics Teachers, Postsecondary</v>
          </cell>
          <cell r="D4025">
            <v>0</v>
          </cell>
          <cell r="E4025" t="str">
            <v>Doctoral or professional degree</v>
          </cell>
          <cell r="F4025" t="str">
            <v>BA+</v>
          </cell>
          <cell r="G4025">
            <v>111878</v>
          </cell>
          <cell r="H4025">
            <v>3</v>
          </cell>
          <cell r="I4025">
            <v>134</v>
          </cell>
          <cell r="J4025">
            <v>12</v>
          </cell>
          <cell r="K4025">
            <v>12</v>
          </cell>
          <cell r="L4025">
            <v>9</v>
          </cell>
          <cell r="M4025">
            <v>11</v>
          </cell>
          <cell r="N4025">
            <v>0</v>
          </cell>
          <cell r="O4025">
            <v>2</v>
          </cell>
          <cell r="P4025" t="str">
            <v>Not Licensed</v>
          </cell>
          <cell r="Q4025">
            <v>0</v>
          </cell>
          <cell r="R4025">
            <v>0</v>
          </cell>
        </row>
        <row r="4026">
          <cell r="B4026" t="str">
            <v>251064</v>
          </cell>
          <cell r="C4026" t="str">
            <v>Geography Teachers, Postsecondary</v>
          </cell>
          <cell r="D4026">
            <v>0</v>
          </cell>
          <cell r="E4026" t="str">
            <v>Doctoral or professional degree</v>
          </cell>
          <cell r="F4026" t="str">
            <v>BA+</v>
          </cell>
          <cell r="G4026">
            <v>76306</v>
          </cell>
          <cell r="H4026">
            <v>0</v>
          </cell>
          <cell r="I4026">
            <v>0</v>
          </cell>
          <cell r="J4026">
            <v>0</v>
          </cell>
          <cell r="K4026">
            <v>0</v>
          </cell>
          <cell r="L4026">
            <v>0</v>
          </cell>
          <cell r="M4026">
            <v>0</v>
          </cell>
          <cell r="N4026">
            <v>0</v>
          </cell>
          <cell r="O4026">
            <v>1</v>
          </cell>
          <cell r="P4026" t="str">
            <v>Not Licensed</v>
          </cell>
          <cell r="Q4026">
            <v>0</v>
          </cell>
          <cell r="R4026">
            <v>0</v>
          </cell>
        </row>
        <row r="4027">
          <cell r="B4027" t="str">
            <v>251065</v>
          </cell>
          <cell r="C4027" t="str">
            <v>Political Science Teachers, Postsecondary</v>
          </cell>
          <cell r="D4027">
            <v>0</v>
          </cell>
          <cell r="E4027" t="str">
            <v>Doctoral or professional degree</v>
          </cell>
          <cell r="F4027" t="str">
            <v>BA+</v>
          </cell>
          <cell r="G4027">
            <v>97706</v>
          </cell>
          <cell r="H4027">
            <v>4</v>
          </cell>
          <cell r="I4027">
            <v>124</v>
          </cell>
          <cell r="J4027">
            <v>11</v>
          </cell>
          <cell r="K4027">
            <v>10</v>
          </cell>
          <cell r="L4027">
            <v>0</v>
          </cell>
          <cell r="M4027">
            <v>11</v>
          </cell>
          <cell r="N4027">
            <v>0</v>
          </cell>
          <cell r="O4027">
            <v>2</v>
          </cell>
          <cell r="P4027" t="str">
            <v>Not Licensed</v>
          </cell>
          <cell r="Q4027">
            <v>0</v>
          </cell>
          <cell r="R4027">
            <v>0</v>
          </cell>
        </row>
        <row r="4028">
          <cell r="B4028" t="str">
            <v>251066</v>
          </cell>
          <cell r="C4028" t="str">
            <v>Psychology Teachers, Postsecondary</v>
          </cell>
          <cell r="D4028">
            <v>0</v>
          </cell>
          <cell r="E4028" t="str">
            <v>Doctoral or professional degree</v>
          </cell>
          <cell r="F4028" t="str">
            <v>BA+</v>
          </cell>
          <cell r="G4028">
            <v>90449</v>
          </cell>
          <cell r="H4028">
            <v>4</v>
          </cell>
          <cell r="I4028">
            <v>280</v>
          </cell>
          <cell r="J4028">
            <v>25</v>
          </cell>
          <cell r="K4028">
            <v>25</v>
          </cell>
          <cell r="L4028">
            <v>14</v>
          </cell>
          <cell r="M4028">
            <v>21</v>
          </cell>
          <cell r="N4028">
            <v>0</v>
          </cell>
          <cell r="O4028">
            <v>1</v>
          </cell>
          <cell r="P4028" t="str">
            <v>Not Licensed</v>
          </cell>
          <cell r="Q4028">
            <v>0</v>
          </cell>
          <cell r="R4028">
            <v>0</v>
          </cell>
        </row>
        <row r="4029">
          <cell r="B4029" t="str">
            <v>251067</v>
          </cell>
          <cell r="C4029" t="str">
            <v>Sociology Teachers, Postsecondary</v>
          </cell>
          <cell r="D4029">
            <v>0</v>
          </cell>
          <cell r="E4029" t="str">
            <v>Doctoral or professional degree</v>
          </cell>
          <cell r="F4029" t="str">
            <v>BA+</v>
          </cell>
          <cell r="G4029">
            <v>83645</v>
          </cell>
          <cell r="H4029">
            <v>0</v>
          </cell>
          <cell r="I4029">
            <v>0</v>
          </cell>
          <cell r="J4029">
            <v>0</v>
          </cell>
          <cell r="K4029">
            <v>0</v>
          </cell>
          <cell r="L4029">
            <v>5</v>
          </cell>
          <cell r="M4029">
            <v>5</v>
          </cell>
          <cell r="N4029">
            <v>0</v>
          </cell>
          <cell r="O4029">
            <v>3</v>
          </cell>
          <cell r="P4029" t="str">
            <v>Not Licensed</v>
          </cell>
          <cell r="Q4029">
            <v>0</v>
          </cell>
          <cell r="R4029">
            <v>0</v>
          </cell>
        </row>
        <row r="4030">
          <cell r="B4030" t="str">
            <v>251071</v>
          </cell>
          <cell r="C4030" t="str">
            <v>Health Specialties Teachers, Postsecondary</v>
          </cell>
          <cell r="D4030">
            <v>0</v>
          </cell>
          <cell r="E4030" t="str">
            <v>Doctoral or professional degree</v>
          </cell>
          <cell r="F4030" t="str">
            <v>BA+</v>
          </cell>
          <cell r="G4030">
            <v>0</v>
          </cell>
          <cell r="H4030">
            <v>0</v>
          </cell>
          <cell r="I4030">
            <v>134</v>
          </cell>
          <cell r="J4030">
            <v>13</v>
          </cell>
          <cell r="K4030">
            <v>13</v>
          </cell>
          <cell r="L4030">
            <v>44</v>
          </cell>
          <cell r="M4030">
            <v>23</v>
          </cell>
          <cell r="N4030">
            <v>0</v>
          </cell>
          <cell r="O4030">
            <v>8</v>
          </cell>
          <cell r="P4030" t="str">
            <v>Not Licensed</v>
          </cell>
          <cell r="Q4030">
            <v>0</v>
          </cell>
          <cell r="R4030">
            <v>0</v>
          </cell>
        </row>
        <row r="4031">
          <cell r="B4031" t="str">
            <v>251072</v>
          </cell>
          <cell r="C4031" t="str">
            <v>Nursing Instructors and Teachers, Postsecondary</v>
          </cell>
          <cell r="D4031">
            <v>0</v>
          </cell>
          <cell r="E4031" t="str">
            <v>Master's degree</v>
          </cell>
          <cell r="F4031" t="str">
            <v>BA+</v>
          </cell>
          <cell r="G4031">
            <v>0</v>
          </cell>
          <cell r="H4031">
            <v>0</v>
          </cell>
          <cell r="I4031">
            <v>142</v>
          </cell>
          <cell r="J4031">
            <v>14</v>
          </cell>
          <cell r="K4031">
            <v>14</v>
          </cell>
          <cell r="L4031">
            <v>23</v>
          </cell>
          <cell r="M4031">
            <v>17</v>
          </cell>
          <cell r="N4031">
            <v>0</v>
          </cell>
          <cell r="O4031">
            <v>1</v>
          </cell>
          <cell r="P4031" t="str">
            <v>Not Licensed</v>
          </cell>
          <cell r="Q4031">
            <v>0</v>
          </cell>
          <cell r="R4031">
            <v>0</v>
          </cell>
        </row>
        <row r="4032">
          <cell r="B4032" t="str">
            <v>251081</v>
          </cell>
          <cell r="C4032" t="str">
            <v>Education Teachers, Postsecondary</v>
          </cell>
          <cell r="D4032">
            <v>0</v>
          </cell>
          <cell r="E4032" t="str">
            <v>Doctoral or professional degree</v>
          </cell>
          <cell r="F4032" t="str">
            <v>BA+</v>
          </cell>
          <cell r="G4032">
            <v>72583</v>
          </cell>
          <cell r="H4032">
            <v>3</v>
          </cell>
          <cell r="I4032">
            <v>170</v>
          </cell>
          <cell r="J4032">
            <v>14</v>
          </cell>
          <cell r="K4032">
            <v>14</v>
          </cell>
          <cell r="L4032">
            <v>15</v>
          </cell>
          <cell r="M4032">
            <v>14</v>
          </cell>
          <cell r="N4032">
            <v>0</v>
          </cell>
          <cell r="O4032">
            <v>5</v>
          </cell>
          <cell r="P4032" t="str">
            <v>Not Licensed</v>
          </cell>
          <cell r="Q4032">
            <v>0</v>
          </cell>
          <cell r="R4032">
            <v>0</v>
          </cell>
        </row>
        <row r="4033">
          <cell r="B4033" t="str">
            <v>251082</v>
          </cell>
          <cell r="C4033" t="str">
            <v>Library Science Teachers, Postsecondary</v>
          </cell>
          <cell r="D4033">
            <v>0</v>
          </cell>
          <cell r="E4033">
            <v>0</v>
          </cell>
          <cell r="F4033">
            <v>0</v>
          </cell>
          <cell r="G4033">
            <v>0</v>
          </cell>
          <cell r="H4033">
            <v>0</v>
          </cell>
          <cell r="I4033">
            <v>0</v>
          </cell>
          <cell r="J4033">
            <v>0</v>
          </cell>
          <cell r="K4033">
            <v>0</v>
          </cell>
          <cell r="L4033">
            <v>0</v>
          </cell>
          <cell r="M4033">
            <v>0</v>
          </cell>
          <cell r="N4033">
            <v>0</v>
          </cell>
          <cell r="O4033">
            <v>0</v>
          </cell>
          <cell r="P4033" t="str">
            <v>Not Licensed</v>
          </cell>
          <cell r="Q4033">
            <v>0</v>
          </cell>
          <cell r="R4033">
            <v>0</v>
          </cell>
        </row>
        <row r="4034">
          <cell r="B4034" t="str">
            <v>251111</v>
          </cell>
          <cell r="C4034" t="str">
            <v>Criminal Justice and Law Enforcement Teachers, Postsecondary</v>
          </cell>
          <cell r="D4034">
            <v>0</v>
          </cell>
          <cell r="E4034" t="str">
            <v>Doctoral or professional degree</v>
          </cell>
          <cell r="F4034" t="str">
            <v>BA+</v>
          </cell>
          <cell r="G4034">
            <v>0</v>
          </cell>
          <cell r="H4034">
            <v>0</v>
          </cell>
          <cell r="I4034">
            <v>0</v>
          </cell>
          <cell r="J4034">
            <v>0</v>
          </cell>
          <cell r="K4034">
            <v>0</v>
          </cell>
          <cell r="L4034">
            <v>6</v>
          </cell>
          <cell r="M4034">
            <v>6</v>
          </cell>
          <cell r="N4034">
            <v>74</v>
          </cell>
          <cell r="O4034">
            <v>0</v>
          </cell>
          <cell r="P4034" t="str">
            <v>Not Licensed</v>
          </cell>
          <cell r="Q4034">
            <v>0</v>
          </cell>
          <cell r="R4034">
            <v>0</v>
          </cell>
        </row>
        <row r="4035">
          <cell r="B4035" t="str">
            <v>251112</v>
          </cell>
          <cell r="C4035" t="str">
            <v>Law Teachers, Postsecondary</v>
          </cell>
          <cell r="D4035">
            <v>0</v>
          </cell>
          <cell r="E4035" t="str">
            <v>Doctoral or professional degree</v>
          </cell>
          <cell r="F4035" t="str">
            <v>BA+</v>
          </cell>
          <cell r="G4035">
            <v>99317</v>
          </cell>
          <cell r="H4035">
            <v>0</v>
          </cell>
          <cell r="I4035">
            <v>0</v>
          </cell>
          <cell r="J4035">
            <v>0</v>
          </cell>
          <cell r="K4035">
            <v>0</v>
          </cell>
          <cell r="L4035">
            <v>0</v>
          </cell>
          <cell r="M4035">
            <v>0</v>
          </cell>
          <cell r="N4035">
            <v>0</v>
          </cell>
          <cell r="O4035">
            <v>0</v>
          </cell>
          <cell r="P4035" t="str">
            <v>Not Licensed</v>
          </cell>
          <cell r="Q4035">
            <v>0</v>
          </cell>
          <cell r="R4035">
            <v>0</v>
          </cell>
        </row>
        <row r="4036">
          <cell r="B4036" t="str">
            <v>251113</v>
          </cell>
          <cell r="C4036" t="str">
            <v>Social Work Teachers, Postsecondary</v>
          </cell>
          <cell r="D4036">
            <v>0</v>
          </cell>
          <cell r="E4036" t="str">
            <v>Doctoral or professional degree</v>
          </cell>
          <cell r="F4036" t="str">
            <v>BA+</v>
          </cell>
          <cell r="G4036">
            <v>67097</v>
          </cell>
          <cell r="H4036">
            <v>0</v>
          </cell>
          <cell r="I4036">
            <v>0</v>
          </cell>
          <cell r="J4036">
            <v>0</v>
          </cell>
          <cell r="K4036">
            <v>0</v>
          </cell>
          <cell r="L4036">
            <v>7</v>
          </cell>
          <cell r="M4036">
            <v>7</v>
          </cell>
          <cell r="N4036">
            <v>0</v>
          </cell>
          <cell r="O4036">
            <v>0</v>
          </cell>
          <cell r="P4036" t="str">
            <v>Not Licensed</v>
          </cell>
          <cell r="Q4036">
            <v>0</v>
          </cell>
          <cell r="R4036">
            <v>0</v>
          </cell>
        </row>
        <row r="4037">
          <cell r="B4037" t="str">
            <v>251121</v>
          </cell>
          <cell r="C4037" t="str">
            <v>Art, Drama, and Music Teachers, Postsecondary</v>
          </cell>
          <cell r="D4037">
            <v>0</v>
          </cell>
          <cell r="E4037" t="str">
            <v>Master's degree</v>
          </cell>
          <cell r="F4037" t="str">
            <v>BA+</v>
          </cell>
          <cell r="G4037">
            <v>82946</v>
          </cell>
          <cell r="H4037">
            <v>4</v>
          </cell>
          <cell r="I4037">
            <v>518</v>
          </cell>
          <cell r="J4037">
            <v>46</v>
          </cell>
          <cell r="K4037">
            <v>44</v>
          </cell>
          <cell r="L4037">
            <v>6</v>
          </cell>
          <cell r="M4037">
            <v>32</v>
          </cell>
          <cell r="N4037">
            <v>547</v>
          </cell>
          <cell r="O4037">
            <v>28</v>
          </cell>
          <cell r="P4037" t="str">
            <v>Not Licensed</v>
          </cell>
          <cell r="Q4037">
            <v>0</v>
          </cell>
          <cell r="R4037">
            <v>0</v>
          </cell>
        </row>
        <row r="4038">
          <cell r="B4038" t="str">
            <v>251122</v>
          </cell>
          <cell r="C4038" t="str">
            <v>Communications Teachers, Postsecondary</v>
          </cell>
          <cell r="D4038">
            <v>0</v>
          </cell>
          <cell r="E4038" t="str">
            <v>Doctoral or professional degree</v>
          </cell>
          <cell r="F4038" t="str">
            <v>BA+</v>
          </cell>
          <cell r="G4038">
            <v>0</v>
          </cell>
          <cell r="H4038">
            <v>0</v>
          </cell>
          <cell r="I4038">
            <v>0</v>
          </cell>
          <cell r="J4038">
            <v>0</v>
          </cell>
          <cell r="K4038">
            <v>0</v>
          </cell>
          <cell r="L4038">
            <v>9</v>
          </cell>
          <cell r="M4038">
            <v>9</v>
          </cell>
          <cell r="N4038">
            <v>186</v>
          </cell>
          <cell r="O4038">
            <v>1</v>
          </cell>
          <cell r="P4038" t="str">
            <v>Not Licensed</v>
          </cell>
          <cell r="Q4038">
            <v>0</v>
          </cell>
          <cell r="R4038">
            <v>0</v>
          </cell>
        </row>
        <row r="4039">
          <cell r="B4039" t="str">
            <v>251123</v>
          </cell>
          <cell r="C4039" t="str">
            <v>English Language and Literature Teachers, Postsecondary</v>
          </cell>
          <cell r="D4039">
            <v>0</v>
          </cell>
          <cell r="E4039" t="str">
            <v>Doctoral or professional degree</v>
          </cell>
          <cell r="F4039" t="str">
            <v>BA+</v>
          </cell>
          <cell r="G4039">
            <v>71880</v>
          </cell>
          <cell r="H4039">
            <v>4</v>
          </cell>
          <cell r="I4039">
            <v>543</v>
          </cell>
          <cell r="J4039">
            <v>46</v>
          </cell>
          <cell r="K4039">
            <v>45</v>
          </cell>
          <cell r="L4039">
            <v>24</v>
          </cell>
          <cell r="M4039">
            <v>38</v>
          </cell>
          <cell r="N4039">
            <v>0</v>
          </cell>
          <cell r="O4039">
            <v>29</v>
          </cell>
          <cell r="P4039" t="str">
            <v>Not Licensed</v>
          </cell>
          <cell r="Q4039">
            <v>0</v>
          </cell>
          <cell r="R4039">
            <v>0</v>
          </cell>
        </row>
        <row r="4040">
          <cell r="B4040" t="str">
            <v>251124</v>
          </cell>
          <cell r="C4040" t="str">
            <v>Foreign Language and Literature Teachers, Postsecondary</v>
          </cell>
          <cell r="D4040">
            <v>0</v>
          </cell>
          <cell r="E4040" t="str">
            <v>Doctoral or professional degree</v>
          </cell>
          <cell r="F4040" t="str">
            <v>BA+</v>
          </cell>
          <cell r="G4040">
            <v>79753</v>
          </cell>
          <cell r="H4040">
            <v>4</v>
          </cell>
          <cell r="I4040">
            <v>272</v>
          </cell>
          <cell r="J4040">
            <v>24</v>
          </cell>
          <cell r="K4040">
            <v>24</v>
          </cell>
          <cell r="L4040">
            <v>9</v>
          </cell>
          <cell r="M4040">
            <v>19</v>
          </cell>
          <cell r="N4040">
            <v>0</v>
          </cell>
          <cell r="O4040">
            <v>5</v>
          </cell>
          <cell r="P4040" t="str">
            <v>Not Licensed</v>
          </cell>
          <cell r="Q4040">
            <v>0</v>
          </cell>
          <cell r="R4040">
            <v>0</v>
          </cell>
        </row>
        <row r="4041">
          <cell r="B4041" t="str">
            <v>251125</v>
          </cell>
          <cell r="C4041" t="str">
            <v>History Teachers, Postsecondary</v>
          </cell>
          <cell r="D4041">
            <v>0</v>
          </cell>
          <cell r="E4041" t="str">
            <v>Doctoral or professional degree</v>
          </cell>
          <cell r="F4041" t="str">
            <v>BA+</v>
          </cell>
          <cell r="G4041">
            <v>82373</v>
          </cell>
          <cell r="H4041">
            <v>4</v>
          </cell>
          <cell r="I4041">
            <v>127</v>
          </cell>
          <cell r="J4041">
            <v>12</v>
          </cell>
          <cell r="K4041">
            <v>11</v>
          </cell>
          <cell r="L4041">
            <v>0</v>
          </cell>
          <cell r="M4041">
            <v>12</v>
          </cell>
          <cell r="N4041">
            <v>0</v>
          </cell>
          <cell r="O4041">
            <v>5</v>
          </cell>
          <cell r="P4041" t="str">
            <v>Not Licensed</v>
          </cell>
          <cell r="Q4041">
            <v>0</v>
          </cell>
          <cell r="R4041">
            <v>0</v>
          </cell>
        </row>
        <row r="4042">
          <cell r="B4042" t="str">
            <v>251126</v>
          </cell>
          <cell r="C4042" t="str">
            <v>Philosophy and Religion Teachers, Postsecondary</v>
          </cell>
          <cell r="D4042">
            <v>0</v>
          </cell>
          <cell r="E4042" t="str">
            <v>Doctoral or professional degree</v>
          </cell>
          <cell r="F4042" t="str">
            <v>BA+</v>
          </cell>
          <cell r="G4042">
            <v>74798</v>
          </cell>
          <cell r="H4042">
            <v>0</v>
          </cell>
          <cell r="I4042">
            <v>0</v>
          </cell>
          <cell r="J4042">
            <v>0</v>
          </cell>
          <cell r="K4042">
            <v>0</v>
          </cell>
          <cell r="L4042">
            <v>0</v>
          </cell>
          <cell r="M4042">
            <v>0</v>
          </cell>
          <cell r="N4042">
            <v>0</v>
          </cell>
          <cell r="O4042">
            <v>1</v>
          </cell>
          <cell r="P4042" t="str">
            <v>Not Licensed</v>
          </cell>
          <cell r="Q4042">
            <v>0</v>
          </cell>
          <cell r="R4042">
            <v>0</v>
          </cell>
        </row>
        <row r="4043">
          <cell r="B4043" t="str">
            <v>251191</v>
          </cell>
          <cell r="C4043" t="str">
            <v>Graduate Teaching Assistants</v>
          </cell>
          <cell r="D4043">
            <v>0</v>
          </cell>
          <cell r="E4043" t="str">
            <v>Bachelor's degree</v>
          </cell>
          <cell r="F4043" t="str">
            <v>BA+</v>
          </cell>
          <cell r="G4043">
            <v>0</v>
          </cell>
          <cell r="H4043">
            <v>0</v>
          </cell>
          <cell r="I4043">
            <v>0</v>
          </cell>
          <cell r="J4043">
            <v>0</v>
          </cell>
          <cell r="K4043">
            <v>0</v>
          </cell>
          <cell r="L4043">
            <v>3</v>
          </cell>
          <cell r="M4043">
            <v>3</v>
          </cell>
          <cell r="N4043">
            <v>0</v>
          </cell>
          <cell r="O4043">
            <v>2</v>
          </cell>
          <cell r="P4043" t="str">
            <v>Not Licensed</v>
          </cell>
          <cell r="Q4043">
            <v>0</v>
          </cell>
          <cell r="R4043">
            <v>0</v>
          </cell>
        </row>
        <row r="4044">
          <cell r="B4044" t="str">
            <v>251192</v>
          </cell>
          <cell r="C4044" t="str">
            <v>Home Economics Teachers, Postsecondary</v>
          </cell>
          <cell r="D4044">
            <v>0</v>
          </cell>
          <cell r="E4044" t="str">
            <v>Master's degree</v>
          </cell>
          <cell r="F4044" t="str">
            <v>BA+</v>
          </cell>
          <cell r="G4044">
            <v>0</v>
          </cell>
          <cell r="H4044">
            <v>0</v>
          </cell>
          <cell r="I4044">
            <v>0</v>
          </cell>
          <cell r="J4044">
            <v>0</v>
          </cell>
          <cell r="K4044">
            <v>0</v>
          </cell>
          <cell r="L4044">
            <v>0</v>
          </cell>
          <cell r="M4044">
            <v>0</v>
          </cell>
          <cell r="N4044">
            <v>0</v>
          </cell>
          <cell r="O4044">
            <v>0</v>
          </cell>
          <cell r="P4044" t="str">
            <v>Not Licensed</v>
          </cell>
          <cell r="Q4044">
            <v>0</v>
          </cell>
          <cell r="R4044">
            <v>0</v>
          </cell>
        </row>
        <row r="4045">
          <cell r="B4045" t="str">
            <v>251193</v>
          </cell>
          <cell r="C4045" t="str">
            <v>Recreation and Fitness Studies Teachers, Postsecondary</v>
          </cell>
          <cell r="D4045">
            <v>0</v>
          </cell>
          <cell r="E4045" t="str">
            <v>Doctoral or professional degree</v>
          </cell>
          <cell r="F4045" t="str">
            <v>BA+</v>
          </cell>
          <cell r="G4045">
            <v>69106</v>
          </cell>
          <cell r="H4045">
            <v>0</v>
          </cell>
          <cell r="I4045">
            <v>0</v>
          </cell>
          <cell r="J4045">
            <v>0</v>
          </cell>
          <cell r="K4045">
            <v>0</v>
          </cell>
          <cell r="L4045">
            <v>0</v>
          </cell>
          <cell r="M4045">
            <v>0</v>
          </cell>
          <cell r="N4045">
            <v>0</v>
          </cell>
          <cell r="O4045">
            <v>0</v>
          </cell>
          <cell r="P4045" t="str">
            <v>Not Licensed</v>
          </cell>
          <cell r="Q4045">
            <v>0</v>
          </cell>
          <cell r="R4045">
            <v>0</v>
          </cell>
        </row>
        <row r="4046">
          <cell r="B4046" t="str">
            <v>251194</v>
          </cell>
          <cell r="C4046" t="str">
            <v>Vocational Education Teachers, Postsecondary</v>
          </cell>
          <cell r="D4046">
            <v>0</v>
          </cell>
          <cell r="E4046" t="str">
            <v>Bachelor's degree</v>
          </cell>
          <cell r="F4046" t="str">
            <v>BA+</v>
          </cell>
          <cell r="G4046">
            <v>49997</v>
          </cell>
          <cell r="H4046">
            <v>0</v>
          </cell>
          <cell r="I4046">
            <v>0</v>
          </cell>
          <cell r="J4046">
            <v>0</v>
          </cell>
          <cell r="K4046">
            <v>0</v>
          </cell>
          <cell r="L4046">
            <v>66</v>
          </cell>
          <cell r="M4046">
            <v>66</v>
          </cell>
          <cell r="N4046">
            <v>0</v>
          </cell>
          <cell r="O4046">
            <v>10</v>
          </cell>
          <cell r="P4046" t="str">
            <v>Licensed</v>
          </cell>
          <cell r="Q4046">
            <v>106</v>
          </cell>
          <cell r="R4046" t="str">
            <v xml:space="preserve"> 1,062</v>
          </cell>
        </row>
        <row r="4047">
          <cell r="B4047" t="str">
            <v>252011</v>
          </cell>
          <cell r="C4047" t="str">
            <v>Preschool Teachers, Except Special Education</v>
          </cell>
          <cell r="D4047">
            <v>0</v>
          </cell>
          <cell r="E4047" t="str">
            <v>Associate's degree</v>
          </cell>
          <cell r="F4047" t="str">
            <v>Sub-BA</v>
          </cell>
          <cell r="G4047">
            <v>33617</v>
          </cell>
          <cell r="H4047">
            <v>2</v>
          </cell>
          <cell r="I4047">
            <v>1338</v>
          </cell>
          <cell r="J4047">
            <v>119</v>
          </cell>
          <cell r="K4047">
            <v>143</v>
          </cell>
          <cell r="L4047">
            <v>200</v>
          </cell>
          <cell r="M4047">
            <v>154</v>
          </cell>
          <cell r="N4047">
            <v>315</v>
          </cell>
          <cell r="O4047">
            <v>117</v>
          </cell>
          <cell r="P4047" t="str">
            <v>Not Licensed</v>
          </cell>
          <cell r="Q4047">
            <v>0</v>
          </cell>
          <cell r="R4047">
            <v>0</v>
          </cell>
        </row>
        <row r="4048">
          <cell r="B4048" t="str">
            <v>252012</v>
          </cell>
          <cell r="C4048" t="str">
            <v>Kindergarten Teachers, Except Special Education</v>
          </cell>
          <cell r="D4048">
            <v>0</v>
          </cell>
          <cell r="E4048" t="str">
            <v>Bachelor's degree</v>
          </cell>
          <cell r="F4048" t="str">
            <v>BA+</v>
          </cell>
          <cell r="G4048">
            <v>73259</v>
          </cell>
          <cell r="H4048">
            <v>4</v>
          </cell>
          <cell r="I4048">
            <v>334</v>
          </cell>
          <cell r="J4048">
            <v>34</v>
          </cell>
          <cell r="K4048">
            <v>35</v>
          </cell>
          <cell r="L4048">
            <v>43</v>
          </cell>
          <cell r="M4048">
            <v>37</v>
          </cell>
          <cell r="N4048">
            <v>0</v>
          </cell>
          <cell r="O4048">
            <v>5</v>
          </cell>
          <cell r="P4048" t="str">
            <v>Not Licensed</v>
          </cell>
          <cell r="Q4048">
            <v>0</v>
          </cell>
          <cell r="R4048">
            <v>0</v>
          </cell>
        </row>
        <row r="4049">
          <cell r="B4049" t="str">
            <v>252021</v>
          </cell>
          <cell r="C4049" t="str">
            <v>Elementary School Teachers, Except Special Education</v>
          </cell>
          <cell r="D4049">
            <v>0</v>
          </cell>
          <cell r="E4049" t="str">
            <v>Bachelor's degree</v>
          </cell>
          <cell r="F4049" t="str">
            <v>BA+</v>
          </cell>
          <cell r="G4049">
            <v>74377</v>
          </cell>
          <cell r="H4049">
            <v>5</v>
          </cell>
          <cell r="I4049">
            <v>3221</v>
          </cell>
          <cell r="J4049">
            <v>247</v>
          </cell>
          <cell r="K4049">
            <v>249</v>
          </cell>
          <cell r="L4049">
            <v>459</v>
          </cell>
          <cell r="M4049">
            <v>318</v>
          </cell>
          <cell r="N4049">
            <v>0</v>
          </cell>
          <cell r="O4049">
            <v>73</v>
          </cell>
          <cell r="P4049" t="str">
            <v>Not Licensed</v>
          </cell>
          <cell r="Q4049">
            <v>0</v>
          </cell>
          <cell r="R4049">
            <v>0</v>
          </cell>
        </row>
        <row r="4050">
          <cell r="B4050" t="str">
            <v>252022</v>
          </cell>
          <cell r="C4050" t="str">
            <v>Middle School Teachers, Except Special and Career/Technical Education</v>
          </cell>
          <cell r="D4050">
            <v>0</v>
          </cell>
          <cell r="E4050" t="str">
            <v>Bachelor's degree</v>
          </cell>
          <cell r="F4050" t="str">
            <v>BA+</v>
          </cell>
          <cell r="G4050">
            <v>76915</v>
          </cell>
          <cell r="H4050">
            <v>5</v>
          </cell>
          <cell r="I4050">
            <v>1877</v>
          </cell>
          <cell r="J4050">
            <v>145</v>
          </cell>
          <cell r="K4050">
            <v>146</v>
          </cell>
          <cell r="L4050">
            <v>735</v>
          </cell>
          <cell r="M4050">
            <v>342</v>
          </cell>
          <cell r="N4050">
            <v>0</v>
          </cell>
          <cell r="O4050">
            <v>35</v>
          </cell>
          <cell r="P4050" t="str">
            <v>Not Licensed</v>
          </cell>
          <cell r="Q4050">
            <v>0</v>
          </cell>
          <cell r="R4050">
            <v>0</v>
          </cell>
        </row>
        <row r="4051">
          <cell r="B4051" t="str">
            <v>252023</v>
          </cell>
          <cell r="C4051" t="str">
            <v>Career/Technical Education Teachers, Middle School</v>
          </cell>
          <cell r="D4051">
            <v>0</v>
          </cell>
          <cell r="E4051" t="str">
            <v>Bachelor's degree</v>
          </cell>
          <cell r="F4051" t="str">
            <v>BA+</v>
          </cell>
          <cell r="G4051">
            <v>0</v>
          </cell>
          <cell r="H4051">
            <v>0</v>
          </cell>
          <cell r="I4051">
            <v>0</v>
          </cell>
          <cell r="J4051">
            <v>0</v>
          </cell>
          <cell r="K4051">
            <v>0</v>
          </cell>
          <cell r="L4051">
            <v>0</v>
          </cell>
          <cell r="M4051">
            <v>0</v>
          </cell>
          <cell r="N4051">
            <v>0</v>
          </cell>
          <cell r="O4051">
            <v>0</v>
          </cell>
          <cell r="P4051" t="str">
            <v>Not Licensed</v>
          </cell>
          <cell r="Q4051">
            <v>0</v>
          </cell>
          <cell r="R4051">
            <v>0</v>
          </cell>
        </row>
        <row r="4052">
          <cell r="B4052" t="str">
            <v>252031</v>
          </cell>
          <cell r="C4052" t="str">
            <v>Secondary School Teachers, Except Special and Career/Technical Education</v>
          </cell>
          <cell r="D4052">
            <v>0</v>
          </cell>
          <cell r="E4052" t="str">
            <v>Bachelor's degree</v>
          </cell>
          <cell r="F4052" t="str">
            <v>BA+</v>
          </cell>
          <cell r="G4052">
            <v>76073</v>
          </cell>
          <cell r="H4052">
            <v>5</v>
          </cell>
          <cell r="I4052">
            <v>2829</v>
          </cell>
          <cell r="J4052">
            <v>213</v>
          </cell>
          <cell r="K4052">
            <v>212</v>
          </cell>
          <cell r="L4052">
            <v>282</v>
          </cell>
          <cell r="M4052">
            <v>236</v>
          </cell>
          <cell r="N4052">
            <v>0</v>
          </cell>
          <cell r="O4052">
            <v>61</v>
          </cell>
          <cell r="P4052" t="str">
            <v>Not Licensed</v>
          </cell>
          <cell r="Q4052">
            <v>0</v>
          </cell>
          <cell r="R4052">
            <v>0</v>
          </cell>
        </row>
        <row r="4053">
          <cell r="B4053" t="str">
            <v>252032</v>
          </cell>
          <cell r="C4053" t="str">
            <v>Career/Technical Education Teachers, Secondary School</v>
          </cell>
          <cell r="D4053">
            <v>0</v>
          </cell>
          <cell r="E4053" t="str">
            <v>Bachelor's degree</v>
          </cell>
          <cell r="F4053" t="str">
            <v>BA+</v>
          </cell>
          <cell r="G4053">
            <v>79766</v>
          </cell>
          <cell r="H4053">
            <v>4</v>
          </cell>
          <cell r="I4053">
            <v>346</v>
          </cell>
          <cell r="J4053">
            <v>24</v>
          </cell>
          <cell r="K4053">
            <v>25</v>
          </cell>
          <cell r="L4053">
            <v>23</v>
          </cell>
          <cell r="M4053">
            <v>24</v>
          </cell>
          <cell r="N4053">
            <v>0</v>
          </cell>
          <cell r="O4053">
            <v>16</v>
          </cell>
          <cell r="P4053" t="str">
            <v>Not Licensed</v>
          </cell>
          <cell r="Q4053">
            <v>0</v>
          </cell>
          <cell r="R4053">
            <v>0</v>
          </cell>
        </row>
        <row r="4054">
          <cell r="B4054" t="str">
            <v>252051</v>
          </cell>
          <cell r="C4054" t="str">
            <v>Special Education Teachers, Preschool</v>
          </cell>
          <cell r="D4054">
            <v>0</v>
          </cell>
          <cell r="E4054" t="str">
            <v>Bachelor's degree</v>
          </cell>
          <cell r="F4054" t="str">
            <v>BA+</v>
          </cell>
          <cell r="G4054">
            <v>81512</v>
          </cell>
          <cell r="H4054">
            <v>3</v>
          </cell>
          <cell r="I4054">
            <v>120</v>
          </cell>
          <cell r="J4054">
            <v>9</v>
          </cell>
          <cell r="K4054">
            <v>9</v>
          </cell>
          <cell r="L4054">
            <v>53</v>
          </cell>
          <cell r="M4054">
            <v>24</v>
          </cell>
          <cell r="N4054">
            <v>0</v>
          </cell>
          <cell r="O4054">
            <v>4</v>
          </cell>
          <cell r="P4054" t="str">
            <v>Not Licensed</v>
          </cell>
          <cell r="Q4054">
            <v>0</v>
          </cell>
          <cell r="R4054">
            <v>0</v>
          </cell>
        </row>
        <row r="4055">
          <cell r="B4055" t="str">
            <v>252052</v>
          </cell>
          <cell r="C4055" t="str">
            <v>Special Education Teachers, Kindergarten and Elementary School</v>
          </cell>
          <cell r="D4055">
            <v>0</v>
          </cell>
          <cell r="E4055" t="str">
            <v>Bachelor's degree</v>
          </cell>
          <cell r="F4055" t="str">
            <v>BA+</v>
          </cell>
          <cell r="G4055">
            <v>64928</v>
          </cell>
          <cell r="H4055">
            <v>4</v>
          </cell>
          <cell r="I4055">
            <v>707</v>
          </cell>
          <cell r="J4055">
            <v>54</v>
          </cell>
          <cell r="K4055">
            <v>55</v>
          </cell>
          <cell r="L4055">
            <v>48</v>
          </cell>
          <cell r="M4055">
            <v>52</v>
          </cell>
          <cell r="N4055">
            <v>0</v>
          </cell>
          <cell r="O4055">
            <v>26</v>
          </cell>
          <cell r="P4055" t="str">
            <v>Not Licensed</v>
          </cell>
          <cell r="Q4055">
            <v>0</v>
          </cell>
          <cell r="R4055">
            <v>0</v>
          </cell>
        </row>
        <row r="4056">
          <cell r="B4056" t="str">
            <v>252053</v>
          </cell>
          <cell r="C4056" t="str">
            <v>Special Education Teachers, Middle School</v>
          </cell>
          <cell r="D4056">
            <v>0</v>
          </cell>
          <cell r="E4056" t="str">
            <v>Bachelor's degree</v>
          </cell>
          <cell r="F4056" t="str">
            <v>BA+</v>
          </cell>
          <cell r="G4056">
            <v>62764</v>
          </cell>
          <cell r="H4056">
            <v>4</v>
          </cell>
          <cell r="I4056">
            <v>448</v>
          </cell>
          <cell r="J4056">
            <v>34</v>
          </cell>
          <cell r="K4056">
            <v>36</v>
          </cell>
          <cell r="L4056">
            <v>252</v>
          </cell>
          <cell r="M4056">
            <v>107</v>
          </cell>
          <cell r="N4056">
            <v>0</v>
          </cell>
          <cell r="O4056">
            <v>20</v>
          </cell>
          <cell r="P4056" t="str">
            <v>Not Licensed</v>
          </cell>
          <cell r="Q4056">
            <v>0</v>
          </cell>
          <cell r="R4056">
            <v>0</v>
          </cell>
        </row>
        <row r="4057">
          <cell r="B4057" t="str">
            <v>252054</v>
          </cell>
          <cell r="C4057" t="str">
            <v>Special Education Teachers, Secondary School</v>
          </cell>
          <cell r="D4057">
            <v>0</v>
          </cell>
          <cell r="E4057" t="str">
            <v>Bachelor's degree</v>
          </cell>
          <cell r="F4057" t="str">
            <v>BA+</v>
          </cell>
          <cell r="G4057">
            <v>75289</v>
          </cell>
          <cell r="H4057">
            <v>4</v>
          </cell>
          <cell r="I4057">
            <v>590</v>
          </cell>
          <cell r="J4057">
            <v>45</v>
          </cell>
          <cell r="K4057">
            <v>45</v>
          </cell>
          <cell r="L4057">
            <v>4</v>
          </cell>
          <cell r="M4057">
            <v>31</v>
          </cell>
          <cell r="N4057">
            <v>0</v>
          </cell>
          <cell r="O4057">
            <v>26</v>
          </cell>
          <cell r="P4057" t="str">
            <v>Not Licensed</v>
          </cell>
          <cell r="Q4057">
            <v>0</v>
          </cell>
          <cell r="R4057">
            <v>0</v>
          </cell>
        </row>
        <row r="4058">
          <cell r="B4058" t="str">
            <v>253011</v>
          </cell>
          <cell r="C4058" t="str">
            <v>Adult Basic and Secondary Education and Literacy Teachers and Instructors</v>
          </cell>
          <cell r="D4058">
            <v>0</v>
          </cell>
          <cell r="E4058" t="str">
            <v>Bachelor's degree</v>
          </cell>
          <cell r="F4058" t="str">
            <v>BA+</v>
          </cell>
          <cell r="G4058">
            <v>0</v>
          </cell>
          <cell r="H4058">
            <v>0</v>
          </cell>
          <cell r="I4058">
            <v>0</v>
          </cell>
          <cell r="J4058">
            <v>0</v>
          </cell>
          <cell r="K4058">
            <v>0</v>
          </cell>
          <cell r="L4058">
            <v>10</v>
          </cell>
          <cell r="M4058">
            <v>10</v>
          </cell>
          <cell r="N4058">
            <v>0</v>
          </cell>
          <cell r="O4058">
            <v>17</v>
          </cell>
          <cell r="P4058" t="str">
            <v>Not Licensed</v>
          </cell>
          <cell r="Q4058">
            <v>0</v>
          </cell>
          <cell r="R4058">
            <v>0</v>
          </cell>
        </row>
        <row r="4059">
          <cell r="B4059" t="str">
            <v>253021</v>
          </cell>
          <cell r="C4059" t="str">
            <v>Self-Enrichment Education Teachers</v>
          </cell>
          <cell r="D4059">
            <v>0</v>
          </cell>
          <cell r="E4059" t="str">
            <v>High school diploma or equivalent</v>
          </cell>
          <cell r="F4059" t="str">
            <v>HS and Below</v>
          </cell>
          <cell r="G4059">
            <v>38386</v>
          </cell>
          <cell r="H4059">
            <v>4</v>
          </cell>
          <cell r="I4059">
            <v>1394</v>
          </cell>
          <cell r="J4059">
            <v>179</v>
          </cell>
          <cell r="K4059">
            <v>170</v>
          </cell>
          <cell r="L4059">
            <v>76</v>
          </cell>
          <cell r="M4059">
            <v>142</v>
          </cell>
          <cell r="N4059">
            <v>0</v>
          </cell>
          <cell r="O4059">
            <v>7</v>
          </cell>
          <cell r="P4059" t="str">
            <v>Not Licensed</v>
          </cell>
          <cell r="Q4059">
            <v>0</v>
          </cell>
          <cell r="R4059">
            <v>0</v>
          </cell>
        </row>
        <row r="4060">
          <cell r="B4060" t="str">
            <v>254011</v>
          </cell>
          <cell r="C4060" t="str">
            <v>Archivists</v>
          </cell>
          <cell r="D4060">
            <v>0</v>
          </cell>
          <cell r="E4060" t="str">
            <v>Master's degree</v>
          </cell>
          <cell r="F4060" t="str">
            <v>BA+</v>
          </cell>
          <cell r="G4060">
            <v>0</v>
          </cell>
          <cell r="H4060">
            <v>0</v>
          </cell>
          <cell r="I4060">
            <v>0</v>
          </cell>
          <cell r="J4060">
            <v>0</v>
          </cell>
          <cell r="K4060">
            <v>0</v>
          </cell>
          <cell r="L4060">
            <v>0</v>
          </cell>
          <cell r="M4060">
            <v>0</v>
          </cell>
          <cell r="N4060">
            <v>0</v>
          </cell>
          <cell r="O4060">
            <v>2</v>
          </cell>
          <cell r="P4060" t="str">
            <v>Not Licensed</v>
          </cell>
          <cell r="Q4060">
            <v>0</v>
          </cell>
          <cell r="R4060">
            <v>0</v>
          </cell>
        </row>
        <row r="4061">
          <cell r="B4061" t="str">
            <v>254012</v>
          </cell>
          <cell r="C4061" t="str">
            <v>Curators</v>
          </cell>
          <cell r="D4061">
            <v>0</v>
          </cell>
          <cell r="E4061" t="str">
            <v>Master's degree</v>
          </cell>
          <cell r="F4061" t="str">
            <v>BA+</v>
          </cell>
          <cell r="G4061">
            <v>60515</v>
          </cell>
          <cell r="H4061">
            <v>0</v>
          </cell>
          <cell r="I4061">
            <v>0</v>
          </cell>
          <cell r="J4061">
            <v>0</v>
          </cell>
          <cell r="K4061">
            <v>0</v>
          </cell>
          <cell r="L4061">
            <v>4</v>
          </cell>
          <cell r="M4061">
            <v>4</v>
          </cell>
          <cell r="N4061">
            <v>0</v>
          </cell>
          <cell r="O4061">
            <v>1</v>
          </cell>
          <cell r="P4061" t="str">
            <v>Not Licensed</v>
          </cell>
          <cell r="Q4061">
            <v>0</v>
          </cell>
          <cell r="R4061">
            <v>0</v>
          </cell>
        </row>
        <row r="4062">
          <cell r="B4062" t="str">
            <v>254013</v>
          </cell>
          <cell r="C4062" t="str">
            <v>Museum Technicians and Conservators</v>
          </cell>
          <cell r="D4062">
            <v>0</v>
          </cell>
          <cell r="E4062" t="str">
            <v>Bachelor's degree</v>
          </cell>
          <cell r="F4062" t="str">
            <v>BA+</v>
          </cell>
          <cell r="G4062">
            <v>61959</v>
          </cell>
          <cell r="H4062">
            <v>0</v>
          </cell>
          <cell r="I4062">
            <v>0</v>
          </cell>
          <cell r="J4062">
            <v>0</v>
          </cell>
          <cell r="K4062">
            <v>0</v>
          </cell>
          <cell r="L4062">
            <v>0</v>
          </cell>
          <cell r="M4062">
            <v>0</v>
          </cell>
          <cell r="N4062">
            <v>0</v>
          </cell>
          <cell r="O4062">
            <v>0</v>
          </cell>
          <cell r="P4062" t="str">
            <v>Not Licensed</v>
          </cell>
          <cell r="Q4062">
            <v>0</v>
          </cell>
          <cell r="R4062">
            <v>0</v>
          </cell>
        </row>
        <row r="4063">
          <cell r="B4063" t="str">
            <v>254021</v>
          </cell>
          <cell r="C4063" t="str">
            <v>Librarians</v>
          </cell>
          <cell r="D4063">
            <v>0</v>
          </cell>
          <cell r="E4063" t="str">
            <v>Master's degree</v>
          </cell>
          <cell r="F4063" t="str">
            <v>BA+</v>
          </cell>
          <cell r="G4063">
            <v>67503</v>
          </cell>
          <cell r="H4063">
            <v>4</v>
          </cell>
          <cell r="I4063">
            <v>489</v>
          </cell>
          <cell r="J4063">
            <v>48</v>
          </cell>
          <cell r="K4063">
            <v>49</v>
          </cell>
          <cell r="L4063">
            <v>105</v>
          </cell>
          <cell r="M4063">
            <v>67</v>
          </cell>
          <cell r="N4063">
            <v>0</v>
          </cell>
          <cell r="O4063">
            <v>12</v>
          </cell>
          <cell r="P4063" t="str">
            <v>Not Licensed</v>
          </cell>
          <cell r="Q4063">
            <v>0</v>
          </cell>
          <cell r="R4063">
            <v>0</v>
          </cell>
        </row>
        <row r="4064">
          <cell r="B4064" t="str">
            <v>254031</v>
          </cell>
          <cell r="C4064" t="str">
            <v>Library Technicians</v>
          </cell>
          <cell r="D4064">
            <v>0</v>
          </cell>
          <cell r="E4064" t="str">
            <v>Postsecondary non-degree award</v>
          </cell>
          <cell r="F4064" t="str">
            <v>Sub-BA</v>
          </cell>
          <cell r="G4064">
            <v>35624</v>
          </cell>
          <cell r="H4064">
            <v>2</v>
          </cell>
          <cell r="I4064">
            <v>258</v>
          </cell>
          <cell r="J4064">
            <v>35</v>
          </cell>
          <cell r="K4064">
            <v>35</v>
          </cell>
          <cell r="L4064">
            <v>10</v>
          </cell>
          <cell r="M4064">
            <v>27</v>
          </cell>
          <cell r="N4064">
            <v>0</v>
          </cell>
          <cell r="O4064">
            <v>1</v>
          </cell>
          <cell r="P4064" t="str">
            <v>Not Licensed</v>
          </cell>
          <cell r="Q4064">
            <v>0</v>
          </cell>
          <cell r="R4064">
            <v>0</v>
          </cell>
        </row>
        <row r="4065">
          <cell r="B4065" t="str">
            <v>259011</v>
          </cell>
          <cell r="C4065" t="str">
            <v>Audio-Visual and Multimedia Collections Specialists</v>
          </cell>
          <cell r="D4065">
            <v>0</v>
          </cell>
          <cell r="E4065" t="str">
            <v>Bachelor's degree</v>
          </cell>
          <cell r="F4065" t="str">
            <v>BA+</v>
          </cell>
          <cell r="G4065">
            <v>47789</v>
          </cell>
          <cell r="H4065">
            <v>0</v>
          </cell>
          <cell r="I4065">
            <v>0</v>
          </cell>
          <cell r="J4065">
            <v>0</v>
          </cell>
          <cell r="K4065">
            <v>0</v>
          </cell>
          <cell r="L4065">
            <v>0</v>
          </cell>
          <cell r="M4065">
            <v>0</v>
          </cell>
          <cell r="N4065">
            <v>0</v>
          </cell>
          <cell r="O4065">
            <v>0</v>
          </cell>
          <cell r="P4065" t="str">
            <v>Not Licensed</v>
          </cell>
          <cell r="Q4065">
            <v>0</v>
          </cell>
          <cell r="R4065">
            <v>0</v>
          </cell>
        </row>
        <row r="4066">
          <cell r="B4066" t="str">
            <v>259021</v>
          </cell>
          <cell r="C4066" t="str">
            <v>Farm and Home Management Advisors</v>
          </cell>
          <cell r="D4066">
            <v>0</v>
          </cell>
          <cell r="E4066">
            <v>0</v>
          </cell>
          <cell r="F4066">
            <v>0</v>
          </cell>
          <cell r="G4066">
            <v>0</v>
          </cell>
          <cell r="H4066">
            <v>0</v>
          </cell>
          <cell r="I4066">
            <v>0</v>
          </cell>
          <cell r="J4066">
            <v>0</v>
          </cell>
          <cell r="K4066">
            <v>0</v>
          </cell>
          <cell r="L4066">
            <v>7</v>
          </cell>
          <cell r="M4066">
            <v>7</v>
          </cell>
          <cell r="N4066">
            <v>0</v>
          </cell>
          <cell r="O4066">
            <v>0</v>
          </cell>
          <cell r="P4066" t="str">
            <v>Not Licensed</v>
          </cell>
          <cell r="Q4066">
            <v>0</v>
          </cell>
          <cell r="R4066">
            <v>0</v>
          </cell>
        </row>
        <row r="4067">
          <cell r="B4067" t="str">
            <v>259031</v>
          </cell>
          <cell r="C4067" t="str">
            <v>Instructional Coordinators</v>
          </cell>
          <cell r="D4067">
            <v>0</v>
          </cell>
          <cell r="E4067" t="str">
            <v>Master's degree</v>
          </cell>
          <cell r="F4067" t="str">
            <v>BA+</v>
          </cell>
          <cell r="G4067">
            <v>62566</v>
          </cell>
          <cell r="H4067">
            <v>4</v>
          </cell>
          <cell r="I4067">
            <v>810</v>
          </cell>
          <cell r="J4067">
            <v>81</v>
          </cell>
          <cell r="K4067">
            <v>79</v>
          </cell>
          <cell r="L4067">
            <v>41</v>
          </cell>
          <cell r="M4067">
            <v>67</v>
          </cell>
          <cell r="N4067">
            <v>0</v>
          </cell>
          <cell r="O4067">
            <v>10</v>
          </cell>
          <cell r="P4067" t="str">
            <v>Not Licensed</v>
          </cell>
          <cell r="Q4067">
            <v>0</v>
          </cell>
          <cell r="R4067">
            <v>0</v>
          </cell>
        </row>
        <row r="4068">
          <cell r="B4068" t="str">
            <v>259041</v>
          </cell>
          <cell r="C4068" t="str">
            <v>Teacher Assistants</v>
          </cell>
          <cell r="D4068">
            <v>0</v>
          </cell>
          <cell r="E4068" t="str">
            <v>Some college, no degree</v>
          </cell>
          <cell r="F4068" t="str">
            <v>Sub-BA</v>
          </cell>
          <cell r="G4068">
            <v>34124</v>
          </cell>
          <cell r="H4068">
            <v>4</v>
          </cell>
          <cell r="I4068">
            <v>4781</v>
          </cell>
          <cell r="J4068">
            <v>504</v>
          </cell>
          <cell r="K4068">
            <v>518</v>
          </cell>
          <cell r="L4068">
            <v>535</v>
          </cell>
          <cell r="M4068">
            <v>519</v>
          </cell>
          <cell r="N4068">
            <v>0</v>
          </cell>
          <cell r="O4068">
            <v>95</v>
          </cell>
          <cell r="P4068" t="str">
            <v>Not Licensed</v>
          </cell>
          <cell r="Q4068">
            <v>0</v>
          </cell>
          <cell r="R4068">
            <v>0</v>
          </cell>
        </row>
        <row r="4069">
          <cell r="B4069" t="str">
            <v>271011</v>
          </cell>
          <cell r="C4069" t="str">
            <v>Art Directors</v>
          </cell>
          <cell r="D4069">
            <v>0</v>
          </cell>
          <cell r="E4069" t="str">
            <v>Bachelor's degree</v>
          </cell>
          <cell r="F4069" t="str">
            <v>BA+</v>
          </cell>
          <cell r="G4069">
            <v>0</v>
          </cell>
          <cell r="H4069">
            <v>0</v>
          </cell>
          <cell r="I4069">
            <v>102</v>
          </cell>
          <cell r="J4069">
            <v>8</v>
          </cell>
          <cell r="K4069">
            <v>8</v>
          </cell>
          <cell r="L4069">
            <v>0</v>
          </cell>
          <cell r="M4069">
            <v>8</v>
          </cell>
          <cell r="N4069">
            <v>0</v>
          </cell>
          <cell r="O4069">
            <v>9</v>
          </cell>
          <cell r="P4069" t="str">
            <v>Not Licensed</v>
          </cell>
          <cell r="Q4069">
            <v>0</v>
          </cell>
          <cell r="R4069">
            <v>0</v>
          </cell>
        </row>
        <row r="4070">
          <cell r="B4070" t="str">
            <v>271012</v>
          </cell>
          <cell r="C4070" t="str">
            <v>Craft Artists</v>
          </cell>
          <cell r="D4070">
            <v>0</v>
          </cell>
          <cell r="E4070" t="str">
            <v>No formal educational credential</v>
          </cell>
          <cell r="F4070" t="str">
            <v>HS and Below</v>
          </cell>
          <cell r="G4070">
            <v>0</v>
          </cell>
          <cell r="H4070">
            <v>0</v>
          </cell>
          <cell r="I4070">
            <v>0</v>
          </cell>
          <cell r="J4070">
            <v>0</v>
          </cell>
          <cell r="K4070">
            <v>0</v>
          </cell>
          <cell r="L4070">
            <v>0</v>
          </cell>
          <cell r="M4070">
            <v>0</v>
          </cell>
          <cell r="N4070">
            <v>0</v>
          </cell>
          <cell r="O4070">
            <v>2</v>
          </cell>
          <cell r="P4070" t="str">
            <v>Not Licensed</v>
          </cell>
          <cell r="Q4070">
            <v>0</v>
          </cell>
          <cell r="R4070">
            <v>0</v>
          </cell>
        </row>
        <row r="4071">
          <cell r="B4071" t="str">
            <v>271013</v>
          </cell>
          <cell r="C4071" t="str">
            <v>Fine Artists, Including Painters, Sculptors, and Illustrators</v>
          </cell>
          <cell r="D4071">
            <v>0</v>
          </cell>
          <cell r="E4071" t="str">
            <v>Bachelor's degree</v>
          </cell>
          <cell r="F4071" t="str">
            <v>BA+</v>
          </cell>
          <cell r="G4071">
            <v>0</v>
          </cell>
          <cell r="H4071">
            <v>0</v>
          </cell>
          <cell r="I4071">
            <v>0</v>
          </cell>
          <cell r="J4071">
            <v>0</v>
          </cell>
          <cell r="K4071">
            <v>0</v>
          </cell>
          <cell r="L4071">
            <v>5</v>
          </cell>
          <cell r="M4071">
            <v>5</v>
          </cell>
          <cell r="N4071">
            <v>0</v>
          </cell>
          <cell r="O4071">
            <v>1</v>
          </cell>
          <cell r="P4071" t="str">
            <v>Not Licensed</v>
          </cell>
          <cell r="Q4071">
            <v>0</v>
          </cell>
          <cell r="R4071">
            <v>0</v>
          </cell>
        </row>
        <row r="4072">
          <cell r="B4072" t="str">
            <v>271014</v>
          </cell>
          <cell r="C4072" t="str">
            <v>Multimedia Artists and Animators</v>
          </cell>
          <cell r="D4072">
            <v>0</v>
          </cell>
          <cell r="E4072" t="str">
            <v>Bachelor's degree</v>
          </cell>
          <cell r="F4072" t="str">
            <v>BA+</v>
          </cell>
          <cell r="G4072">
            <v>39422</v>
          </cell>
          <cell r="H4072">
            <v>0</v>
          </cell>
          <cell r="I4072">
            <v>0</v>
          </cell>
          <cell r="J4072">
            <v>0</v>
          </cell>
          <cell r="K4072">
            <v>0</v>
          </cell>
          <cell r="L4072">
            <v>0</v>
          </cell>
          <cell r="M4072">
            <v>0</v>
          </cell>
          <cell r="N4072">
            <v>0</v>
          </cell>
          <cell r="O4072">
            <v>1</v>
          </cell>
          <cell r="P4072" t="str">
            <v>Not Licensed</v>
          </cell>
          <cell r="Q4072">
            <v>0</v>
          </cell>
          <cell r="R4072">
            <v>0</v>
          </cell>
        </row>
        <row r="4073">
          <cell r="B4073" t="str">
            <v>271021</v>
          </cell>
          <cell r="C4073" t="str">
            <v>Commercial and Industrial Designers</v>
          </cell>
          <cell r="D4073">
            <v>0</v>
          </cell>
          <cell r="E4073" t="str">
            <v>Bachelor's degree</v>
          </cell>
          <cell r="F4073" t="str">
            <v>BA+</v>
          </cell>
          <cell r="G4073">
            <v>70209</v>
          </cell>
          <cell r="H4073">
            <v>0</v>
          </cell>
          <cell r="I4073">
            <v>0</v>
          </cell>
          <cell r="J4073">
            <v>0</v>
          </cell>
          <cell r="K4073">
            <v>0</v>
          </cell>
          <cell r="L4073">
            <v>9</v>
          </cell>
          <cell r="M4073">
            <v>9</v>
          </cell>
          <cell r="N4073">
            <v>0</v>
          </cell>
          <cell r="O4073">
            <v>1</v>
          </cell>
          <cell r="P4073" t="str">
            <v>Not Licensed</v>
          </cell>
          <cell r="Q4073">
            <v>0</v>
          </cell>
          <cell r="R4073">
            <v>0</v>
          </cell>
        </row>
        <row r="4074">
          <cell r="B4074" t="str">
            <v>271022</v>
          </cell>
          <cell r="C4074" t="str">
            <v>Fashion Designers</v>
          </cell>
          <cell r="D4074">
            <v>0</v>
          </cell>
          <cell r="E4074" t="str">
            <v>Bachelor's degree</v>
          </cell>
          <cell r="F4074" t="str">
            <v>BA+</v>
          </cell>
          <cell r="G4074">
            <v>47230</v>
          </cell>
          <cell r="H4074">
            <v>0</v>
          </cell>
          <cell r="I4074">
            <v>0</v>
          </cell>
          <cell r="J4074">
            <v>0</v>
          </cell>
          <cell r="K4074">
            <v>0</v>
          </cell>
          <cell r="L4074">
            <v>4</v>
          </cell>
          <cell r="M4074">
            <v>4</v>
          </cell>
          <cell r="N4074">
            <v>0</v>
          </cell>
          <cell r="O4074">
            <v>1</v>
          </cell>
          <cell r="P4074" t="str">
            <v>Not Licensed</v>
          </cell>
          <cell r="Q4074">
            <v>0</v>
          </cell>
          <cell r="R4074">
            <v>0</v>
          </cell>
        </row>
        <row r="4075">
          <cell r="B4075" t="str">
            <v>271023</v>
          </cell>
          <cell r="C4075" t="str">
            <v>Floral Designers</v>
          </cell>
          <cell r="D4075">
            <v>0</v>
          </cell>
          <cell r="E4075" t="str">
            <v>High school diploma or equivalent</v>
          </cell>
          <cell r="F4075" t="str">
            <v>HS and Below</v>
          </cell>
          <cell r="G4075">
            <v>31133</v>
          </cell>
          <cell r="H4075">
            <v>0</v>
          </cell>
          <cell r="I4075">
            <v>0</v>
          </cell>
          <cell r="J4075">
            <v>0</v>
          </cell>
          <cell r="K4075">
            <v>0</v>
          </cell>
          <cell r="L4075">
            <v>0</v>
          </cell>
          <cell r="M4075">
            <v>0</v>
          </cell>
          <cell r="N4075">
            <v>0</v>
          </cell>
          <cell r="O4075">
            <v>4</v>
          </cell>
          <cell r="P4075" t="str">
            <v>Not Licensed</v>
          </cell>
          <cell r="Q4075">
            <v>0</v>
          </cell>
          <cell r="R4075">
            <v>0</v>
          </cell>
        </row>
        <row r="4076">
          <cell r="B4076" t="str">
            <v>271024</v>
          </cell>
          <cell r="C4076" t="str">
            <v>Graphic Designers</v>
          </cell>
          <cell r="D4076">
            <v>0</v>
          </cell>
          <cell r="E4076" t="str">
            <v>Bachelor's degree</v>
          </cell>
          <cell r="F4076" t="str">
            <v>BA+</v>
          </cell>
          <cell r="G4076">
            <v>50555</v>
          </cell>
          <cell r="H4076">
            <v>3</v>
          </cell>
          <cell r="I4076">
            <v>411</v>
          </cell>
          <cell r="J4076">
            <v>37</v>
          </cell>
          <cell r="K4076">
            <v>35</v>
          </cell>
          <cell r="L4076">
            <v>18</v>
          </cell>
          <cell r="M4076">
            <v>30</v>
          </cell>
          <cell r="N4076">
            <v>0</v>
          </cell>
          <cell r="O4076">
            <v>36</v>
          </cell>
          <cell r="P4076" t="str">
            <v>Not Licensed</v>
          </cell>
          <cell r="Q4076">
            <v>0</v>
          </cell>
          <cell r="R4076">
            <v>0</v>
          </cell>
        </row>
        <row r="4077">
          <cell r="B4077" t="str">
            <v>271025</v>
          </cell>
          <cell r="C4077" t="str">
            <v>Interior Designers</v>
          </cell>
          <cell r="D4077">
            <v>0</v>
          </cell>
          <cell r="E4077" t="str">
            <v>Bachelor's degree</v>
          </cell>
          <cell r="F4077" t="str">
            <v>BA+</v>
          </cell>
          <cell r="G4077">
            <v>0</v>
          </cell>
          <cell r="H4077">
            <v>0</v>
          </cell>
          <cell r="I4077">
            <v>0</v>
          </cell>
          <cell r="J4077">
            <v>0</v>
          </cell>
          <cell r="K4077">
            <v>0</v>
          </cell>
          <cell r="L4077">
            <v>18</v>
          </cell>
          <cell r="M4077">
            <v>18</v>
          </cell>
          <cell r="N4077">
            <v>0</v>
          </cell>
          <cell r="O4077">
            <v>5</v>
          </cell>
          <cell r="P4077" t="str">
            <v>Not Licensed</v>
          </cell>
          <cell r="Q4077">
            <v>0</v>
          </cell>
          <cell r="R4077">
            <v>0</v>
          </cell>
        </row>
        <row r="4078">
          <cell r="B4078" t="str">
            <v>271026</v>
          </cell>
          <cell r="C4078" t="str">
            <v>Merchandise Displayers and Window Trimmers</v>
          </cell>
          <cell r="D4078">
            <v>0</v>
          </cell>
          <cell r="E4078" t="str">
            <v>High school diploma or equivalent</v>
          </cell>
          <cell r="F4078" t="str">
            <v>HS and Below</v>
          </cell>
          <cell r="G4078">
            <v>0</v>
          </cell>
          <cell r="H4078">
            <v>0</v>
          </cell>
          <cell r="I4078">
            <v>150</v>
          </cell>
          <cell r="J4078">
            <v>12</v>
          </cell>
          <cell r="K4078">
            <v>12</v>
          </cell>
          <cell r="L4078">
            <v>256</v>
          </cell>
          <cell r="M4078">
            <v>93</v>
          </cell>
          <cell r="N4078">
            <v>0</v>
          </cell>
          <cell r="O4078">
            <v>22</v>
          </cell>
          <cell r="P4078" t="str">
            <v>Not Licensed</v>
          </cell>
          <cell r="Q4078">
            <v>0</v>
          </cell>
          <cell r="R4078">
            <v>0</v>
          </cell>
        </row>
        <row r="4079">
          <cell r="B4079" t="str">
            <v>271027</v>
          </cell>
          <cell r="C4079" t="str">
            <v>Set and Exhibit Designers</v>
          </cell>
          <cell r="D4079">
            <v>0</v>
          </cell>
          <cell r="E4079" t="str">
            <v>Bachelor's degree</v>
          </cell>
          <cell r="F4079" t="str">
            <v>BA+</v>
          </cell>
          <cell r="G4079">
            <v>0</v>
          </cell>
          <cell r="H4079">
            <v>0</v>
          </cell>
          <cell r="I4079">
            <v>0</v>
          </cell>
          <cell r="J4079">
            <v>0</v>
          </cell>
          <cell r="K4079">
            <v>0</v>
          </cell>
          <cell r="L4079">
            <v>0</v>
          </cell>
          <cell r="M4079">
            <v>0</v>
          </cell>
          <cell r="N4079">
            <v>0</v>
          </cell>
          <cell r="O4079">
            <v>1</v>
          </cell>
          <cell r="P4079" t="str">
            <v>Not Licensed</v>
          </cell>
          <cell r="Q4079">
            <v>0</v>
          </cell>
          <cell r="R4079">
            <v>0</v>
          </cell>
        </row>
        <row r="4080">
          <cell r="B4080" t="str">
            <v>272011</v>
          </cell>
          <cell r="C4080" t="str">
            <v>Actors</v>
          </cell>
          <cell r="D4080">
            <v>0</v>
          </cell>
          <cell r="E4080" t="str">
            <v>Some college, no degree</v>
          </cell>
          <cell r="F4080" t="str">
            <v>Sub-BA</v>
          </cell>
          <cell r="G4080">
            <v>0</v>
          </cell>
          <cell r="H4080">
            <v>0</v>
          </cell>
          <cell r="I4080">
            <v>0</v>
          </cell>
          <cell r="J4080">
            <v>0</v>
          </cell>
          <cell r="K4080">
            <v>0</v>
          </cell>
          <cell r="L4080">
            <v>19</v>
          </cell>
          <cell r="M4080">
            <v>19</v>
          </cell>
          <cell r="N4080">
            <v>0</v>
          </cell>
          <cell r="O4080">
            <v>2</v>
          </cell>
          <cell r="P4080" t="str">
            <v>Not Licensed</v>
          </cell>
          <cell r="Q4080">
            <v>0</v>
          </cell>
          <cell r="R4080">
            <v>0</v>
          </cell>
        </row>
        <row r="4081">
          <cell r="B4081" t="str">
            <v>272012</v>
          </cell>
          <cell r="C4081" t="str">
            <v>Producers and Directors</v>
          </cell>
          <cell r="D4081">
            <v>0</v>
          </cell>
          <cell r="E4081" t="str">
            <v>Bachelor's degree</v>
          </cell>
          <cell r="F4081" t="str">
            <v>BA+</v>
          </cell>
          <cell r="G4081">
            <v>57945</v>
          </cell>
          <cell r="H4081">
            <v>3</v>
          </cell>
          <cell r="I4081">
            <v>187</v>
          </cell>
          <cell r="J4081">
            <v>19</v>
          </cell>
          <cell r="K4081">
            <v>20</v>
          </cell>
          <cell r="L4081">
            <v>16</v>
          </cell>
          <cell r="M4081">
            <v>18</v>
          </cell>
          <cell r="N4081">
            <v>0</v>
          </cell>
          <cell r="O4081">
            <v>11</v>
          </cell>
          <cell r="P4081" t="str">
            <v>Not Licensed</v>
          </cell>
          <cell r="Q4081">
            <v>0</v>
          </cell>
          <cell r="R4081">
            <v>0</v>
          </cell>
        </row>
        <row r="4082">
          <cell r="B4082" t="str">
            <v>272021</v>
          </cell>
          <cell r="C4082" t="str">
            <v>Athletes and Sports Competitors</v>
          </cell>
          <cell r="D4082">
            <v>0</v>
          </cell>
          <cell r="E4082" t="str">
            <v>No formal educational credential</v>
          </cell>
          <cell r="F4082" t="str">
            <v>HS and Below</v>
          </cell>
          <cell r="G4082">
            <v>43906</v>
          </cell>
          <cell r="H4082">
            <v>0</v>
          </cell>
          <cell r="I4082">
            <v>0</v>
          </cell>
          <cell r="J4082">
            <v>0</v>
          </cell>
          <cell r="K4082">
            <v>0</v>
          </cell>
          <cell r="L4082">
            <v>0</v>
          </cell>
          <cell r="M4082">
            <v>0</v>
          </cell>
          <cell r="N4082">
            <v>0</v>
          </cell>
          <cell r="O4082">
            <v>1</v>
          </cell>
          <cell r="P4082" t="str">
            <v>Not Licensed</v>
          </cell>
          <cell r="Q4082">
            <v>0</v>
          </cell>
          <cell r="R4082">
            <v>0</v>
          </cell>
        </row>
        <row r="4083">
          <cell r="B4083" t="str">
            <v>272022</v>
          </cell>
          <cell r="C4083" t="str">
            <v>Coaches and Scouts</v>
          </cell>
          <cell r="D4083">
            <v>0</v>
          </cell>
          <cell r="E4083" t="str">
            <v>Bachelor's degree</v>
          </cell>
          <cell r="F4083" t="str">
            <v>BA+</v>
          </cell>
          <cell r="G4083">
            <v>36153</v>
          </cell>
          <cell r="H4083">
            <v>4</v>
          </cell>
          <cell r="I4083">
            <v>774</v>
          </cell>
          <cell r="J4083">
            <v>109</v>
          </cell>
          <cell r="K4083">
            <v>113</v>
          </cell>
          <cell r="L4083">
            <v>490</v>
          </cell>
          <cell r="M4083">
            <v>237</v>
          </cell>
          <cell r="N4083">
            <v>0</v>
          </cell>
          <cell r="O4083">
            <v>16</v>
          </cell>
          <cell r="P4083" t="str">
            <v>Not Licensed</v>
          </cell>
          <cell r="Q4083">
            <v>0</v>
          </cell>
          <cell r="R4083">
            <v>0</v>
          </cell>
        </row>
        <row r="4084">
          <cell r="B4084" t="str">
            <v>272023</v>
          </cell>
          <cell r="C4084" t="str">
            <v>Umpires, Referees, and Other Sports Officials</v>
          </cell>
          <cell r="D4084">
            <v>0</v>
          </cell>
          <cell r="E4084" t="str">
            <v>High school diploma or equivalent</v>
          </cell>
          <cell r="F4084" t="str">
            <v>HS and Below</v>
          </cell>
          <cell r="G4084">
            <v>0</v>
          </cell>
          <cell r="H4084">
            <v>0</v>
          </cell>
          <cell r="I4084">
            <v>0</v>
          </cell>
          <cell r="J4084">
            <v>0</v>
          </cell>
          <cell r="K4084">
            <v>0</v>
          </cell>
          <cell r="L4084">
            <v>0</v>
          </cell>
          <cell r="M4084">
            <v>0</v>
          </cell>
          <cell r="N4084">
            <v>0</v>
          </cell>
          <cell r="O4084">
            <v>1</v>
          </cell>
          <cell r="P4084" t="str">
            <v>Not Licensed</v>
          </cell>
          <cell r="Q4084">
            <v>0</v>
          </cell>
          <cell r="R4084">
            <v>0</v>
          </cell>
        </row>
        <row r="4085">
          <cell r="B4085" t="str">
            <v>272031</v>
          </cell>
          <cell r="C4085" t="str">
            <v>Dancers</v>
          </cell>
          <cell r="D4085">
            <v>0</v>
          </cell>
          <cell r="E4085" t="str">
            <v>No formal educational credential</v>
          </cell>
          <cell r="F4085" t="str">
            <v>HS and Below</v>
          </cell>
          <cell r="G4085">
            <v>0</v>
          </cell>
          <cell r="H4085">
            <v>0</v>
          </cell>
          <cell r="I4085">
            <v>0</v>
          </cell>
          <cell r="J4085">
            <v>0</v>
          </cell>
          <cell r="K4085">
            <v>0</v>
          </cell>
          <cell r="L4085">
            <v>0</v>
          </cell>
          <cell r="M4085">
            <v>0</v>
          </cell>
          <cell r="N4085">
            <v>0</v>
          </cell>
          <cell r="O4085">
            <v>0</v>
          </cell>
          <cell r="P4085" t="str">
            <v>Not Licensed</v>
          </cell>
          <cell r="Q4085">
            <v>0</v>
          </cell>
          <cell r="R4085">
            <v>0</v>
          </cell>
        </row>
        <row r="4086">
          <cell r="B4086" t="str">
            <v>272032</v>
          </cell>
          <cell r="C4086" t="str">
            <v>Choreographers</v>
          </cell>
          <cell r="D4086">
            <v>0</v>
          </cell>
          <cell r="E4086" t="str">
            <v>High school diploma or equivalent</v>
          </cell>
          <cell r="F4086" t="str">
            <v>HS and Below</v>
          </cell>
          <cell r="G4086">
            <v>0</v>
          </cell>
          <cell r="H4086">
            <v>0</v>
          </cell>
          <cell r="I4086">
            <v>0</v>
          </cell>
          <cell r="J4086">
            <v>0</v>
          </cell>
          <cell r="K4086">
            <v>0</v>
          </cell>
          <cell r="L4086">
            <v>0</v>
          </cell>
          <cell r="M4086">
            <v>0</v>
          </cell>
          <cell r="N4086">
            <v>0</v>
          </cell>
          <cell r="O4086">
            <v>1</v>
          </cell>
          <cell r="P4086" t="str">
            <v>Not Licensed</v>
          </cell>
          <cell r="Q4086">
            <v>0</v>
          </cell>
          <cell r="R4086">
            <v>0</v>
          </cell>
        </row>
        <row r="4087">
          <cell r="B4087" t="str">
            <v>272041</v>
          </cell>
          <cell r="C4087" t="str">
            <v>Music Directors and Composers</v>
          </cell>
          <cell r="D4087">
            <v>0</v>
          </cell>
          <cell r="E4087" t="str">
            <v>Bachelor's degree</v>
          </cell>
          <cell r="F4087" t="str">
            <v>BA+</v>
          </cell>
          <cell r="G4087">
            <v>0</v>
          </cell>
          <cell r="H4087">
            <v>0</v>
          </cell>
          <cell r="I4087">
            <v>0</v>
          </cell>
          <cell r="J4087">
            <v>0</v>
          </cell>
          <cell r="K4087">
            <v>0</v>
          </cell>
          <cell r="L4087">
            <v>0</v>
          </cell>
          <cell r="M4087">
            <v>0</v>
          </cell>
          <cell r="N4087">
            <v>0</v>
          </cell>
          <cell r="O4087">
            <v>1</v>
          </cell>
          <cell r="P4087" t="str">
            <v>Not Licensed</v>
          </cell>
          <cell r="Q4087">
            <v>0</v>
          </cell>
          <cell r="R4087">
            <v>0</v>
          </cell>
        </row>
        <row r="4088">
          <cell r="B4088" t="str">
            <v>272042</v>
          </cell>
          <cell r="C4088" t="str">
            <v>Musicians and Singers</v>
          </cell>
          <cell r="D4088">
            <v>0</v>
          </cell>
          <cell r="E4088" t="str">
            <v>No formal educational credential</v>
          </cell>
          <cell r="F4088" t="str">
            <v>HS and Below</v>
          </cell>
          <cell r="G4088">
            <v>0</v>
          </cell>
          <cell r="H4088">
            <v>0</v>
          </cell>
          <cell r="I4088">
            <v>0</v>
          </cell>
          <cell r="J4088">
            <v>0</v>
          </cell>
          <cell r="K4088">
            <v>0</v>
          </cell>
          <cell r="L4088">
            <v>0</v>
          </cell>
          <cell r="M4088">
            <v>0</v>
          </cell>
          <cell r="N4088">
            <v>0</v>
          </cell>
          <cell r="O4088">
            <v>1</v>
          </cell>
          <cell r="P4088" t="str">
            <v>Not Licensed</v>
          </cell>
          <cell r="Q4088">
            <v>0</v>
          </cell>
          <cell r="R4088">
            <v>0</v>
          </cell>
        </row>
        <row r="4089">
          <cell r="B4089" t="str">
            <v>273011</v>
          </cell>
          <cell r="C4089" t="str">
            <v>Radio and Television Announcers</v>
          </cell>
          <cell r="D4089">
            <v>0</v>
          </cell>
          <cell r="E4089" t="str">
            <v>Bachelor's degree</v>
          </cell>
          <cell r="F4089" t="str">
            <v>BA+</v>
          </cell>
          <cell r="G4089">
            <v>0</v>
          </cell>
          <cell r="H4089">
            <v>0</v>
          </cell>
          <cell r="I4089">
            <v>0</v>
          </cell>
          <cell r="J4089">
            <v>0</v>
          </cell>
          <cell r="K4089">
            <v>0</v>
          </cell>
          <cell r="L4089">
            <v>6</v>
          </cell>
          <cell r="M4089">
            <v>6</v>
          </cell>
          <cell r="N4089">
            <v>0</v>
          </cell>
          <cell r="O4089">
            <v>1</v>
          </cell>
          <cell r="P4089" t="str">
            <v>Not Licensed</v>
          </cell>
          <cell r="Q4089">
            <v>0</v>
          </cell>
          <cell r="R4089">
            <v>0</v>
          </cell>
        </row>
        <row r="4090">
          <cell r="B4090" t="str">
            <v>273012</v>
          </cell>
          <cell r="C4090" t="str">
            <v>Public Address System and Other Announcers</v>
          </cell>
          <cell r="D4090">
            <v>0</v>
          </cell>
          <cell r="E4090" t="str">
            <v>High school diploma or equivalent</v>
          </cell>
          <cell r="F4090" t="str">
            <v>HS and Below</v>
          </cell>
          <cell r="G4090">
            <v>0</v>
          </cell>
          <cell r="H4090">
            <v>0</v>
          </cell>
          <cell r="I4090">
            <v>0</v>
          </cell>
          <cell r="J4090">
            <v>0</v>
          </cell>
          <cell r="K4090">
            <v>0</v>
          </cell>
          <cell r="L4090">
            <v>0</v>
          </cell>
          <cell r="M4090">
            <v>0</v>
          </cell>
          <cell r="N4090">
            <v>0</v>
          </cell>
          <cell r="O4090">
            <v>0</v>
          </cell>
          <cell r="P4090" t="str">
            <v>Not Licensed</v>
          </cell>
          <cell r="Q4090">
            <v>0</v>
          </cell>
          <cell r="R4090">
            <v>0</v>
          </cell>
        </row>
        <row r="4091">
          <cell r="B4091" t="str">
            <v>273021</v>
          </cell>
          <cell r="C4091" t="str">
            <v>Broadcast News Analysts</v>
          </cell>
          <cell r="D4091">
            <v>0</v>
          </cell>
          <cell r="E4091" t="str">
            <v>Bachelor's degree</v>
          </cell>
          <cell r="F4091" t="str">
            <v>BA+</v>
          </cell>
          <cell r="G4091">
            <v>0</v>
          </cell>
          <cell r="H4091">
            <v>0</v>
          </cell>
          <cell r="I4091">
            <v>0</v>
          </cell>
          <cell r="J4091">
            <v>0</v>
          </cell>
          <cell r="K4091">
            <v>0</v>
          </cell>
          <cell r="L4091">
            <v>0</v>
          </cell>
          <cell r="M4091">
            <v>0</v>
          </cell>
          <cell r="N4091">
            <v>0</v>
          </cell>
          <cell r="O4091">
            <v>0</v>
          </cell>
          <cell r="P4091" t="str">
            <v>Not Licensed</v>
          </cell>
          <cell r="Q4091">
            <v>0</v>
          </cell>
          <cell r="R4091">
            <v>0</v>
          </cell>
        </row>
        <row r="4092">
          <cell r="B4092" t="str">
            <v>273022</v>
          </cell>
          <cell r="C4092" t="str">
            <v>Reporters and Correspondents</v>
          </cell>
          <cell r="D4092">
            <v>0</v>
          </cell>
          <cell r="E4092" t="str">
            <v>Bachelor's degree</v>
          </cell>
          <cell r="F4092" t="str">
            <v>BA+</v>
          </cell>
          <cell r="G4092">
            <v>0</v>
          </cell>
          <cell r="H4092">
            <v>0</v>
          </cell>
          <cell r="I4092">
            <v>120</v>
          </cell>
          <cell r="J4092">
            <v>11</v>
          </cell>
          <cell r="K4092">
            <v>9</v>
          </cell>
          <cell r="L4092">
            <v>22</v>
          </cell>
          <cell r="M4092">
            <v>14</v>
          </cell>
          <cell r="N4092">
            <v>0</v>
          </cell>
          <cell r="O4092">
            <v>5</v>
          </cell>
          <cell r="P4092" t="str">
            <v>Not Licensed</v>
          </cell>
          <cell r="Q4092">
            <v>0</v>
          </cell>
          <cell r="R4092">
            <v>0</v>
          </cell>
        </row>
        <row r="4093">
          <cell r="B4093" t="str">
            <v>273031</v>
          </cell>
          <cell r="C4093" t="str">
            <v>Public Relations Specialists</v>
          </cell>
          <cell r="D4093">
            <v>0</v>
          </cell>
          <cell r="E4093" t="str">
            <v>Bachelor's degree</v>
          </cell>
          <cell r="F4093" t="str">
            <v>BA+</v>
          </cell>
          <cell r="G4093">
            <v>48020</v>
          </cell>
          <cell r="H4093">
            <v>4</v>
          </cell>
          <cell r="I4093">
            <v>543</v>
          </cell>
          <cell r="J4093">
            <v>54</v>
          </cell>
          <cell r="K4093">
            <v>57</v>
          </cell>
          <cell r="L4093">
            <v>65</v>
          </cell>
          <cell r="M4093">
            <v>59</v>
          </cell>
          <cell r="N4093">
            <v>0</v>
          </cell>
          <cell r="O4093">
            <v>15</v>
          </cell>
          <cell r="P4093" t="str">
            <v>Not Licensed</v>
          </cell>
          <cell r="Q4093">
            <v>0</v>
          </cell>
          <cell r="R4093">
            <v>0</v>
          </cell>
        </row>
        <row r="4094">
          <cell r="B4094" t="str">
            <v>273041</v>
          </cell>
          <cell r="C4094" t="str">
            <v>Editors</v>
          </cell>
          <cell r="D4094">
            <v>0</v>
          </cell>
          <cell r="E4094" t="str">
            <v>Bachelor's degree</v>
          </cell>
          <cell r="F4094" t="str">
            <v>BA+</v>
          </cell>
          <cell r="G4094">
            <v>58501</v>
          </cell>
          <cell r="H4094">
            <v>3</v>
          </cell>
          <cell r="I4094">
            <v>244</v>
          </cell>
          <cell r="J4094">
            <v>25</v>
          </cell>
          <cell r="K4094">
            <v>20</v>
          </cell>
          <cell r="L4094">
            <v>26</v>
          </cell>
          <cell r="M4094">
            <v>24</v>
          </cell>
          <cell r="N4094">
            <v>0</v>
          </cell>
          <cell r="O4094">
            <v>20</v>
          </cell>
          <cell r="P4094" t="str">
            <v>Not Licensed</v>
          </cell>
          <cell r="Q4094">
            <v>0</v>
          </cell>
          <cell r="R4094">
            <v>0</v>
          </cell>
        </row>
        <row r="4095">
          <cell r="B4095" t="str">
            <v>273042</v>
          </cell>
          <cell r="C4095" t="str">
            <v>Technical Writers</v>
          </cell>
          <cell r="D4095">
            <v>0</v>
          </cell>
          <cell r="E4095" t="str">
            <v>Bachelor's degree</v>
          </cell>
          <cell r="F4095" t="str">
            <v>BA+</v>
          </cell>
          <cell r="G4095">
            <v>0</v>
          </cell>
          <cell r="H4095">
            <v>0</v>
          </cell>
          <cell r="I4095">
            <v>0</v>
          </cell>
          <cell r="J4095">
            <v>0</v>
          </cell>
          <cell r="K4095">
            <v>0</v>
          </cell>
          <cell r="L4095">
            <v>11</v>
          </cell>
          <cell r="M4095">
            <v>11</v>
          </cell>
          <cell r="N4095">
            <v>0</v>
          </cell>
          <cell r="O4095">
            <v>4</v>
          </cell>
          <cell r="P4095" t="str">
            <v>Not Licensed</v>
          </cell>
          <cell r="Q4095">
            <v>0</v>
          </cell>
          <cell r="R4095">
            <v>0</v>
          </cell>
        </row>
        <row r="4096">
          <cell r="B4096" t="str">
            <v>273043</v>
          </cell>
          <cell r="C4096" t="str">
            <v>Writers and Authors</v>
          </cell>
          <cell r="D4096">
            <v>0</v>
          </cell>
          <cell r="E4096" t="str">
            <v>Bachelor's degree</v>
          </cell>
          <cell r="F4096" t="str">
            <v>BA+</v>
          </cell>
          <cell r="G4096">
            <v>60097</v>
          </cell>
          <cell r="H4096">
            <v>3</v>
          </cell>
          <cell r="I4096">
            <v>119</v>
          </cell>
          <cell r="J4096">
            <v>11</v>
          </cell>
          <cell r="K4096">
            <v>10</v>
          </cell>
          <cell r="L4096">
            <v>8</v>
          </cell>
          <cell r="M4096">
            <v>10</v>
          </cell>
          <cell r="N4096">
            <v>0</v>
          </cell>
          <cell r="O4096">
            <v>2</v>
          </cell>
          <cell r="P4096" t="str">
            <v>Not Licensed</v>
          </cell>
          <cell r="Q4096">
            <v>0</v>
          </cell>
          <cell r="R4096">
            <v>0</v>
          </cell>
        </row>
        <row r="4097">
          <cell r="B4097" t="str">
            <v>273091</v>
          </cell>
          <cell r="C4097" t="str">
            <v>Interpreters and Translators</v>
          </cell>
          <cell r="D4097">
            <v>0</v>
          </cell>
          <cell r="E4097" t="str">
            <v>Bachelor's degree</v>
          </cell>
          <cell r="F4097" t="str">
            <v>BA+</v>
          </cell>
          <cell r="G4097">
            <v>38631</v>
          </cell>
          <cell r="H4097">
            <v>3</v>
          </cell>
          <cell r="I4097">
            <v>201</v>
          </cell>
          <cell r="J4097">
            <v>19</v>
          </cell>
          <cell r="K4097">
            <v>19</v>
          </cell>
          <cell r="L4097">
            <v>70</v>
          </cell>
          <cell r="M4097">
            <v>36</v>
          </cell>
          <cell r="N4097">
            <v>0</v>
          </cell>
          <cell r="O4097">
            <v>6</v>
          </cell>
          <cell r="P4097" t="str">
            <v>Not Licensed</v>
          </cell>
          <cell r="Q4097">
            <v>0</v>
          </cell>
          <cell r="R4097">
            <v>0</v>
          </cell>
        </row>
        <row r="4098">
          <cell r="B4098" t="str">
            <v>274011</v>
          </cell>
          <cell r="C4098" t="str">
            <v>Audio and Video Equipment Technicians</v>
          </cell>
          <cell r="D4098">
            <v>0</v>
          </cell>
          <cell r="E4098" t="str">
            <v>Postsecondary non-degree award</v>
          </cell>
          <cell r="F4098" t="str">
            <v>Sub-BA</v>
          </cell>
          <cell r="G4098">
            <v>0</v>
          </cell>
          <cell r="H4098">
            <v>0</v>
          </cell>
          <cell r="I4098">
            <v>0</v>
          </cell>
          <cell r="J4098">
            <v>0</v>
          </cell>
          <cell r="K4098">
            <v>0</v>
          </cell>
          <cell r="L4098">
            <v>11</v>
          </cell>
          <cell r="M4098">
            <v>11</v>
          </cell>
          <cell r="N4098">
            <v>0</v>
          </cell>
          <cell r="O4098">
            <v>8</v>
          </cell>
          <cell r="P4098" t="str">
            <v>Not Licensed</v>
          </cell>
          <cell r="Q4098">
            <v>0</v>
          </cell>
          <cell r="R4098">
            <v>0</v>
          </cell>
        </row>
        <row r="4099">
          <cell r="B4099" t="str">
            <v>274012</v>
          </cell>
          <cell r="C4099" t="str">
            <v>Broadcast Technicians</v>
          </cell>
          <cell r="D4099">
            <v>0</v>
          </cell>
          <cell r="E4099" t="str">
            <v>Associate's degree</v>
          </cell>
          <cell r="F4099" t="str">
            <v>Sub-BA</v>
          </cell>
          <cell r="G4099">
            <v>0</v>
          </cell>
          <cell r="H4099">
            <v>0</v>
          </cell>
          <cell r="I4099">
            <v>0</v>
          </cell>
          <cell r="J4099">
            <v>0</v>
          </cell>
          <cell r="K4099">
            <v>0</v>
          </cell>
          <cell r="L4099">
            <v>16</v>
          </cell>
          <cell r="M4099">
            <v>16</v>
          </cell>
          <cell r="N4099">
            <v>0</v>
          </cell>
          <cell r="O4099">
            <v>2</v>
          </cell>
          <cell r="P4099" t="str">
            <v>Not Licensed</v>
          </cell>
          <cell r="Q4099">
            <v>0</v>
          </cell>
          <cell r="R4099">
            <v>0</v>
          </cell>
        </row>
        <row r="4100">
          <cell r="B4100" t="str">
            <v>274013</v>
          </cell>
          <cell r="C4100" t="str">
            <v>Radio Operators</v>
          </cell>
          <cell r="D4100">
            <v>0</v>
          </cell>
          <cell r="E4100" t="str">
            <v>High school diploma or equivalent</v>
          </cell>
          <cell r="F4100" t="str">
            <v>HS and Below</v>
          </cell>
          <cell r="G4100">
            <v>0</v>
          </cell>
          <cell r="H4100">
            <v>0</v>
          </cell>
          <cell r="I4100">
            <v>0</v>
          </cell>
          <cell r="J4100">
            <v>0</v>
          </cell>
          <cell r="K4100">
            <v>0</v>
          </cell>
          <cell r="L4100">
            <v>0</v>
          </cell>
          <cell r="M4100">
            <v>0</v>
          </cell>
          <cell r="N4100">
            <v>0</v>
          </cell>
          <cell r="O4100">
            <v>0</v>
          </cell>
          <cell r="P4100" t="str">
            <v>Not Licensed</v>
          </cell>
          <cell r="Q4100">
            <v>0</v>
          </cell>
          <cell r="R4100">
            <v>0</v>
          </cell>
        </row>
        <row r="4101">
          <cell r="B4101" t="str">
            <v>274014</v>
          </cell>
          <cell r="C4101" t="str">
            <v>Sound Engineering Technicians</v>
          </cell>
          <cell r="D4101">
            <v>0</v>
          </cell>
          <cell r="E4101" t="str">
            <v>Postsecondary non-degree award</v>
          </cell>
          <cell r="F4101" t="str">
            <v>Sub-BA</v>
          </cell>
          <cell r="G4101">
            <v>0</v>
          </cell>
          <cell r="H4101">
            <v>0</v>
          </cell>
          <cell r="I4101">
            <v>0</v>
          </cell>
          <cell r="J4101">
            <v>0</v>
          </cell>
          <cell r="K4101">
            <v>0</v>
          </cell>
          <cell r="L4101">
            <v>0</v>
          </cell>
          <cell r="M4101">
            <v>0</v>
          </cell>
          <cell r="N4101">
            <v>0</v>
          </cell>
          <cell r="O4101">
            <v>1</v>
          </cell>
          <cell r="P4101" t="str">
            <v>Not Licensed</v>
          </cell>
          <cell r="Q4101">
            <v>0</v>
          </cell>
          <cell r="R4101">
            <v>0</v>
          </cell>
        </row>
        <row r="4102">
          <cell r="B4102" t="str">
            <v>274021</v>
          </cell>
          <cell r="C4102" t="str">
            <v>Photographers</v>
          </cell>
          <cell r="D4102">
            <v>0</v>
          </cell>
          <cell r="E4102" t="str">
            <v>High school diploma or equivalent</v>
          </cell>
          <cell r="F4102" t="str">
            <v>HS and Below</v>
          </cell>
          <cell r="G4102">
            <v>37450</v>
          </cell>
          <cell r="H4102">
            <v>2</v>
          </cell>
          <cell r="I4102">
            <v>163</v>
          </cell>
          <cell r="J4102">
            <v>19</v>
          </cell>
          <cell r="K4102">
            <v>17</v>
          </cell>
          <cell r="L4102">
            <v>13</v>
          </cell>
          <cell r="M4102">
            <v>16</v>
          </cell>
          <cell r="N4102">
            <v>0</v>
          </cell>
          <cell r="O4102">
            <v>11</v>
          </cell>
          <cell r="P4102" t="str">
            <v>Not Licensed</v>
          </cell>
          <cell r="Q4102">
            <v>0</v>
          </cell>
          <cell r="R4102">
            <v>0</v>
          </cell>
        </row>
        <row r="4103">
          <cell r="B4103" t="str">
            <v>274031</v>
          </cell>
          <cell r="C4103" t="str">
            <v>Camera Operators, Television, Video, and Motion Picture</v>
          </cell>
          <cell r="D4103">
            <v>0</v>
          </cell>
          <cell r="E4103" t="str">
            <v>Bachelor's degree</v>
          </cell>
          <cell r="F4103" t="str">
            <v>BA+</v>
          </cell>
          <cell r="G4103">
            <v>0</v>
          </cell>
          <cell r="H4103">
            <v>0</v>
          </cell>
          <cell r="I4103">
            <v>0</v>
          </cell>
          <cell r="J4103">
            <v>0</v>
          </cell>
          <cell r="K4103">
            <v>0</v>
          </cell>
          <cell r="L4103">
            <v>10</v>
          </cell>
          <cell r="M4103">
            <v>10</v>
          </cell>
          <cell r="N4103">
            <v>0</v>
          </cell>
          <cell r="O4103">
            <v>0</v>
          </cell>
          <cell r="P4103" t="str">
            <v>Not Licensed</v>
          </cell>
          <cell r="Q4103">
            <v>0</v>
          </cell>
          <cell r="R4103">
            <v>0</v>
          </cell>
        </row>
        <row r="4104">
          <cell r="B4104" t="str">
            <v>274032</v>
          </cell>
          <cell r="C4104" t="str">
            <v>Film and Video Editors</v>
          </cell>
          <cell r="D4104">
            <v>0</v>
          </cell>
          <cell r="E4104" t="str">
            <v>Bachelor's degree</v>
          </cell>
          <cell r="F4104" t="str">
            <v>BA+</v>
          </cell>
          <cell r="G4104">
            <v>71360</v>
          </cell>
          <cell r="H4104">
            <v>0</v>
          </cell>
          <cell r="I4104">
            <v>0</v>
          </cell>
          <cell r="J4104">
            <v>0</v>
          </cell>
          <cell r="K4104">
            <v>0</v>
          </cell>
          <cell r="L4104">
            <v>7</v>
          </cell>
          <cell r="M4104">
            <v>7</v>
          </cell>
          <cell r="N4104">
            <v>0</v>
          </cell>
          <cell r="O4104">
            <v>1</v>
          </cell>
          <cell r="P4104" t="str">
            <v>Not Licensed</v>
          </cell>
          <cell r="Q4104">
            <v>0</v>
          </cell>
          <cell r="R4104">
            <v>0</v>
          </cell>
        </row>
        <row r="4105">
          <cell r="B4105" t="str">
            <v>29035</v>
          </cell>
          <cell r="C4105" t="str">
            <v>Magnetic Resonance Imaging Technologists</v>
          </cell>
          <cell r="D4105">
            <v>0</v>
          </cell>
          <cell r="E4105">
            <v>0</v>
          </cell>
          <cell r="F4105">
            <v>0</v>
          </cell>
          <cell r="G4105">
            <v>0</v>
          </cell>
          <cell r="H4105">
            <v>0</v>
          </cell>
          <cell r="I4105">
            <v>0</v>
          </cell>
          <cell r="J4105">
            <v>0</v>
          </cell>
          <cell r="K4105">
            <v>0</v>
          </cell>
          <cell r="L4105">
            <v>0</v>
          </cell>
          <cell r="M4105">
            <v>0</v>
          </cell>
          <cell r="N4105">
            <v>0</v>
          </cell>
          <cell r="O4105">
            <v>0</v>
          </cell>
          <cell r="P4105" t="str">
            <v>Not Licensed</v>
          </cell>
          <cell r="Q4105">
            <v>0</v>
          </cell>
          <cell r="R4105">
            <v>0</v>
          </cell>
        </row>
        <row r="4106">
          <cell r="B4106" t="str">
            <v>291011</v>
          </cell>
          <cell r="C4106" t="str">
            <v>Chiropractors</v>
          </cell>
          <cell r="D4106">
            <v>0</v>
          </cell>
          <cell r="E4106" t="str">
            <v>Doctoral or professional degree</v>
          </cell>
          <cell r="F4106" t="str">
            <v>BA+</v>
          </cell>
          <cell r="G4106">
            <v>93036</v>
          </cell>
          <cell r="H4106">
            <v>0</v>
          </cell>
          <cell r="I4106">
            <v>0</v>
          </cell>
          <cell r="J4106">
            <v>0</v>
          </cell>
          <cell r="K4106">
            <v>0</v>
          </cell>
          <cell r="L4106">
            <v>5</v>
          </cell>
          <cell r="M4106">
            <v>5</v>
          </cell>
          <cell r="N4106">
            <v>0</v>
          </cell>
          <cell r="O4106">
            <v>0</v>
          </cell>
          <cell r="P4106" t="str">
            <v>Licensed</v>
          </cell>
          <cell r="Q4106">
            <v>155</v>
          </cell>
          <cell r="R4106" t="str">
            <v xml:space="preserve"> 1,454</v>
          </cell>
        </row>
        <row r="4107">
          <cell r="B4107" t="str">
            <v>291021</v>
          </cell>
          <cell r="C4107" t="str">
            <v>Dentists, General</v>
          </cell>
          <cell r="D4107">
            <v>0</v>
          </cell>
          <cell r="E4107" t="str">
            <v>Doctoral or professional degree</v>
          </cell>
          <cell r="F4107" t="str">
            <v>BA+</v>
          </cell>
          <cell r="G4107">
            <v>0</v>
          </cell>
          <cell r="H4107">
            <v>0</v>
          </cell>
          <cell r="I4107">
            <v>0</v>
          </cell>
          <cell r="J4107">
            <v>0</v>
          </cell>
          <cell r="K4107">
            <v>0</v>
          </cell>
          <cell r="L4107">
            <v>113</v>
          </cell>
          <cell r="M4107">
            <v>113</v>
          </cell>
          <cell r="N4107">
            <v>0</v>
          </cell>
          <cell r="O4107">
            <v>0</v>
          </cell>
          <cell r="P4107" t="str">
            <v>Not Licensed</v>
          </cell>
          <cell r="Q4107">
            <v>0</v>
          </cell>
          <cell r="R4107">
            <v>0</v>
          </cell>
        </row>
        <row r="4108">
          <cell r="B4108" t="str">
            <v>291022</v>
          </cell>
          <cell r="C4108" t="str">
            <v>Oral and Maxillofacial Surgeons</v>
          </cell>
          <cell r="D4108">
            <v>0</v>
          </cell>
          <cell r="E4108" t="str">
            <v>Doctoral or professional degree</v>
          </cell>
          <cell r="F4108" t="str">
            <v>BA+</v>
          </cell>
          <cell r="G4108">
            <v>0</v>
          </cell>
          <cell r="H4108">
            <v>0</v>
          </cell>
          <cell r="I4108">
            <v>0</v>
          </cell>
          <cell r="J4108">
            <v>0</v>
          </cell>
          <cell r="K4108">
            <v>0</v>
          </cell>
          <cell r="L4108">
            <v>4</v>
          </cell>
          <cell r="M4108">
            <v>4</v>
          </cell>
          <cell r="N4108">
            <v>0</v>
          </cell>
          <cell r="O4108">
            <v>0</v>
          </cell>
          <cell r="P4108" t="str">
            <v>Not Licensed</v>
          </cell>
          <cell r="Q4108">
            <v>0</v>
          </cell>
          <cell r="R4108">
            <v>0</v>
          </cell>
        </row>
        <row r="4109">
          <cell r="B4109" t="str">
            <v>291023</v>
          </cell>
          <cell r="C4109" t="str">
            <v>Orthodontists</v>
          </cell>
          <cell r="D4109">
            <v>0</v>
          </cell>
          <cell r="E4109" t="str">
            <v>Doctoral or professional degree</v>
          </cell>
          <cell r="F4109" t="str">
            <v>BA+</v>
          </cell>
          <cell r="G4109">
            <v>0</v>
          </cell>
          <cell r="H4109">
            <v>0</v>
          </cell>
          <cell r="I4109">
            <v>0</v>
          </cell>
          <cell r="J4109">
            <v>0</v>
          </cell>
          <cell r="K4109">
            <v>0</v>
          </cell>
          <cell r="L4109">
            <v>0</v>
          </cell>
          <cell r="M4109">
            <v>0</v>
          </cell>
          <cell r="N4109">
            <v>0</v>
          </cell>
          <cell r="O4109">
            <v>0</v>
          </cell>
          <cell r="P4109" t="str">
            <v>Not Licensed</v>
          </cell>
          <cell r="Q4109">
            <v>0</v>
          </cell>
          <cell r="R4109">
            <v>0</v>
          </cell>
        </row>
        <row r="4110">
          <cell r="B4110" t="str">
            <v>291024</v>
          </cell>
          <cell r="C4110" t="str">
            <v>Prosthodontists</v>
          </cell>
          <cell r="D4110">
            <v>0</v>
          </cell>
          <cell r="E4110">
            <v>0</v>
          </cell>
          <cell r="F4110">
            <v>0</v>
          </cell>
          <cell r="G4110">
            <v>0</v>
          </cell>
          <cell r="H4110">
            <v>0</v>
          </cell>
          <cell r="I4110">
            <v>0</v>
          </cell>
          <cell r="J4110">
            <v>0</v>
          </cell>
          <cell r="K4110">
            <v>0</v>
          </cell>
          <cell r="L4110">
            <v>0</v>
          </cell>
          <cell r="M4110">
            <v>0</v>
          </cell>
          <cell r="N4110">
            <v>0</v>
          </cell>
          <cell r="O4110">
            <v>0</v>
          </cell>
          <cell r="P4110" t="str">
            <v>Not Licensed</v>
          </cell>
          <cell r="Q4110">
            <v>0</v>
          </cell>
          <cell r="R4110">
            <v>0</v>
          </cell>
        </row>
        <row r="4111">
          <cell r="B4111" t="str">
            <v>291031</v>
          </cell>
          <cell r="C4111" t="str">
            <v>Dietitians and Nutritionists</v>
          </cell>
          <cell r="D4111">
            <v>0</v>
          </cell>
          <cell r="E4111" t="str">
            <v>Bachelor's degree</v>
          </cell>
          <cell r="F4111" t="str">
            <v>BA+</v>
          </cell>
          <cell r="G4111">
            <v>58650</v>
          </cell>
          <cell r="H4111">
            <v>3</v>
          </cell>
          <cell r="I4111">
            <v>184</v>
          </cell>
          <cell r="J4111">
            <v>12</v>
          </cell>
          <cell r="K4111">
            <v>15</v>
          </cell>
          <cell r="L4111">
            <v>80</v>
          </cell>
          <cell r="M4111">
            <v>36</v>
          </cell>
          <cell r="N4111">
            <v>0</v>
          </cell>
          <cell r="O4111">
            <v>7</v>
          </cell>
          <cell r="P4111" t="str">
            <v>Licensed</v>
          </cell>
          <cell r="Q4111">
            <v>201</v>
          </cell>
          <cell r="R4111" t="str">
            <v xml:space="preserve"> 2,429</v>
          </cell>
        </row>
        <row r="4112">
          <cell r="B4112" t="str">
            <v>291041</v>
          </cell>
          <cell r="C4112" t="str">
            <v>Optometrists</v>
          </cell>
          <cell r="D4112">
            <v>0</v>
          </cell>
          <cell r="E4112" t="str">
            <v>Doctoral or professional degree</v>
          </cell>
          <cell r="F4112" t="str">
            <v>BA+</v>
          </cell>
          <cell r="G4112">
            <v>0</v>
          </cell>
          <cell r="H4112">
            <v>0</v>
          </cell>
          <cell r="I4112">
            <v>0</v>
          </cell>
          <cell r="J4112">
            <v>0</v>
          </cell>
          <cell r="K4112">
            <v>0</v>
          </cell>
          <cell r="L4112">
            <v>34</v>
          </cell>
          <cell r="M4112">
            <v>34</v>
          </cell>
          <cell r="N4112">
            <v>0</v>
          </cell>
          <cell r="O4112">
            <v>0</v>
          </cell>
          <cell r="P4112" t="str">
            <v>Licensed</v>
          </cell>
          <cell r="Q4112">
            <v>85</v>
          </cell>
          <cell r="R4112" t="str">
            <v xml:space="preserve"> 1,165</v>
          </cell>
        </row>
        <row r="4113">
          <cell r="B4113" t="str">
            <v>291051</v>
          </cell>
          <cell r="C4113" t="str">
            <v>Pharmacists</v>
          </cell>
          <cell r="D4113">
            <v>0</v>
          </cell>
          <cell r="E4113" t="str">
            <v>Doctoral or professional degree</v>
          </cell>
          <cell r="F4113" t="str">
            <v>BA+</v>
          </cell>
          <cell r="G4113">
            <v>0</v>
          </cell>
          <cell r="H4113">
            <v>0</v>
          </cell>
          <cell r="I4113">
            <v>639</v>
          </cell>
          <cell r="J4113">
            <v>28</v>
          </cell>
          <cell r="K4113">
            <v>32</v>
          </cell>
          <cell r="L4113">
            <v>81</v>
          </cell>
          <cell r="M4113">
            <v>47</v>
          </cell>
          <cell r="N4113">
            <v>0</v>
          </cell>
          <cell r="O4113">
            <v>17</v>
          </cell>
          <cell r="P4113" t="str">
            <v>Not Licensed</v>
          </cell>
          <cell r="Q4113">
            <v>0</v>
          </cell>
          <cell r="R4113">
            <v>0</v>
          </cell>
        </row>
        <row r="4114">
          <cell r="B4114" t="str">
            <v>291061</v>
          </cell>
          <cell r="C4114" t="str">
            <v>Anesthesiologists</v>
          </cell>
          <cell r="D4114">
            <v>0</v>
          </cell>
          <cell r="E4114" t="str">
            <v>Doctoral or professional degree</v>
          </cell>
          <cell r="F4114" t="str">
            <v>BA+</v>
          </cell>
          <cell r="G4114">
            <v>0</v>
          </cell>
          <cell r="H4114">
            <v>0</v>
          </cell>
          <cell r="I4114">
            <v>0</v>
          </cell>
          <cell r="J4114">
            <v>0</v>
          </cell>
          <cell r="K4114">
            <v>0</v>
          </cell>
          <cell r="L4114">
            <v>34</v>
          </cell>
          <cell r="M4114">
            <v>34</v>
          </cell>
          <cell r="N4114">
            <v>0</v>
          </cell>
          <cell r="O4114">
            <v>1</v>
          </cell>
          <cell r="P4114" t="str">
            <v>Not Licensed</v>
          </cell>
          <cell r="Q4114">
            <v>0</v>
          </cell>
          <cell r="R4114">
            <v>0</v>
          </cell>
        </row>
        <row r="4115">
          <cell r="B4115" t="str">
            <v>291062</v>
          </cell>
          <cell r="C4115" t="str">
            <v>Family and General Practitioners</v>
          </cell>
          <cell r="D4115">
            <v>0</v>
          </cell>
          <cell r="E4115" t="str">
            <v>Doctoral or professional degree</v>
          </cell>
          <cell r="F4115" t="str">
            <v>BA+</v>
          </cell>
          <cell r="G4115">
            <v>0</v>
          </cell>
          <cell r="H4115">
            <v>0</v>
          </cell>
          <cell r="I4115">
            <v>0</v>
          </cell>
          <cell r="J4115">
            <v>0</v>
          </cell>
          <cell r="K4115">
            <v>0</v>
          </cell>
          <cell r="L4115">
            <v>224</v>
          </cell>
          <cell r="M4115">
            <v>224</v>
          </cell>
          <cell r="N4115">
            <v>0</v>
          </cell>
          <cell r="O4115">
            <v>1</v>
          </cell>
          <cell r="P4115" t="str">
            <v>Not Licensed</v>
          </cell>
          <cell r="Q4115">
            <v>0</v>
          </cell>
          <cell r="R4115">
            <v>0</v>
          </cell>
        </row>
        <row r="4116">
          <cell r="B4116" t="str">
            <v>291063</v>
          </cell>
          <cell r="C4116" t="str">
            <v>Internists, General</v>
          </cell>
          <cell r="D4116">
            <v>0</v>
          </cell>
          <cell r="E4116" t="str">
            <v>Doctoral or professional degree</v>
          </cell>
          <cell r="F4116" t="str">
            <v>BA+</v>
          </cell>
          <cell r="G4116">
            <v>0</v>
          </cell>
          <cell r="H4116">
            <v>0</v>
          </cell>
          <cell r="I4116">
            <v>340</v>
          </cell>
          <cell r="J4116">
            <v>4</v>
          </cell>
          <cell r="K4116">
            <v>13</v>
          </cell>
          <cell r="L4116">
            <v>234</v>
          </cell>
          <cell r="M4116">
            <v>84</v>
          </cell>
          <cell r="N4116">
            <v>0</v>
          </cell>
          <cell r="O4116">
            <v>2</v>
          </cell>
          <cell r="P4116" t="str">
            <v>Not Licensed</v>
          </cell>
          <cell r="Q4116">
            <v>0</v>
          </cell>
          <cell r="R4116">
            <v>0</v>
          </cell>
        </row>
        <row r="4117">
          <cell r="B4117" t="str">
            <v>291064</v>
          </cell>
          <cell r="C4117" t="str">
            <v>Obstetricians and Gynecologists</v>
          </cell>
          <cell r="D4117">
            <v>0</v>
          </cell>
          <cell r="E4117" t="str">
            <v>Doctoral or professional degree</v>
          </cell>
          <cell r="F4117" t="str">
            <v>BA+</v>
          </cell>
          <cell r="G4117">
            <v>0</v>
          </cell>
          <cell r="H4117">
            <v>0</v>
          </cell>
          <cell r="I4117">
            <v>0</v>
          </cell>
          <cell r="J4117">
            <v>0</v>
          </cell>
          <cell r="K4117">
            <v>0</v>
          </cell>
          <cell r="L4117">
            <v>15</v>
          </cell>
          <cell r="M4117">
            <v>15</v>
          </cell>
          <cell r="N4117">
            <v>0</v>
          </cell>
          <cell r="O4117">
            <v>2</v>
          </cell>
          <cell r="P4117" t="str">
            <v>Not Licensed</v>
          </cell>
          <cell r="Q4117">
            <v>0</v>
          </cell>
          <cell r="R4117">
            <v>0</v>
          </cell>
        </row>
        <row r="4118">
          <cell r="B4118" t="str">
            <v>291065</v>
          </cell>
          <cell r="C4118" t="str">
            <v>Pediatricians, General</v>
          </cell>
          <cell r="D4118">
            <v>0</v>
          </cell>
          <cell r="E4118" t="str">
            <v>Doctoral or professional degree</v>
          </cell>
          <cell r="F4118" t="str">
            <v>BA+</v>
          </cell>
          <cell r="G4118">
            <v>0</v>
          </cell>
          <cell r="H4118">
            <v>0</v>
          </cell>
          <cell r="I4118">
            <v>0</v>
          </cell>
          <cell r="J4118">
            <v>0</v>
          </cell>
          <cell r="K4118">
            <v>0</v>
          </cell>
          <cell r="L4118">
            <v>16</v>
          </cell>
          <cell r="M4118">
            <v>16</v>
          </cell>
          <cell r="N4118">
            <v>0</v>
          </cell>
          <cell r="O4118">
            <v>0</v>
          </cell>
          <cell r="P4118" t="str">
            <v>Not Licensed</v>
          </cell>
          <cell r="Q4118">
            <v>0</v>
          </cell>
          <cell r="R4118">
            <v>0</v>
          </cell>
        </row>
        <row r="4119">
          <cell r="B4119" t="str">
            <v>291066</v>
          </cell>
          <cell r="C4119" t="str">
            <v>Psychiatrists</v>
          </cell>
          <cell r="D4119">
            <v>0</v>
          </cell>
          <cell r="E4119" t="str">
            <v>Doctoral or professional degree</v>
          </cell>
          <cell r="F4119" t="str">
            <v>BA+</v>
          </cell>
          <cell r="G4119">
            <v>0</v>
          </cell>
          <cell r="H4119">
            <v>0</v>
          </cell>
          <cell r="I4119">
            <v>0</v>
          </cell>
          <cell r="J4119">
            <v>0</v>
          </cell>
          <cell r="K4119">
            <v>0</v>
          </cell>
          <cell r="L4119">
            <v>108</v>
          </cell>
          <cell r="M4119">
            <v>108</v>
          </cell>
          <cell r="N4119">
            <v>0</v>
          </cell>
          <cell r="O4119">
            <v>0</v>
          </cell>
          <cell r="P4119" t="str">
            <v>Not Licensed</v>
          </cell>
          <cell r="Q4119">
            <v>0</v>
          </cell>
          <cell r="R4119">
            <v>0</v>
          </cell>
        </row>
        <row r="4120">
          <cell r="B4120" t="str">
            <v>291067</v>
          </cell>
          <cell r="C4120" t="str">
            <v>Surgeons</v>
          </cell>
          <cell r="D4120">
            <v>0</v>
          </cell>
          <cell r="E4120" t="str">
            <v>Doctoral or professional degree</v>
          </cell>
          <cell r="F4120" t="str">
            <v>BA+</v>
          </cell>
          <cell r="G4120">
            <v>0</v>
          </cell>
          <cell r="H4120">
            <v>0</v>
          </cell>
          <cell r="I4120">
            <v>0</v>
          </cell>
          <cell r="J4120">
            <v>0</v>
          </cell>
          <cell r="K4120">
            <v>0</v>
          </cell>
          <cell r="L4120">
            <v>60</v>
          </cell>
          <cell r="M4120">
            <v>60</v>
          </cell>
          <cell r="N4120">
            <v>0</v>
          </cell>
          <cell r="O4120">
            <v>0</v>
          </cell>
          <cell r="P4120" t="str">
            <v>Not Licensed</v>
          </cell>
          <cell r="Q4120">
            <v>0</v>
          </cell>
          <cell r="R4120">
            <v>0</v>
          </cell>
        </row>
        <row r="4121">
          <cell r="B4121" t="str">
            <v>291071</v>
          </cell>
          <cell r="C4121" t="str">
            <v>Physician Assistants</v>
          </cell>
          <cell r="D4121">
            <v>0</v>
          </cell>
          <cell r="E4121" t="str">
            <v>Master's degree</v>
          </cell>
          <cell r="F4121" t="str">
            <v>BA+</v>
          </cell>
          <cell r="G4121">
            <v>0</v>
          </cell>
          <cell r="H4121">
            <v>0</v>
          </cell>
          <cell r="I4121">
            <v>313</v>
          </cell>
          <cell r="J4121">
            <v>21</v>
          </cell>
          <cell r="K4121">
            <v>26</v>
          </cell>
          <cell r="L4121">
            <v>145</v>
          </cell>
          <cell r="M4121">
            <v>64</v>
          </cell>
          <cell r="N4121">
            <v>0</v>
          </cell>
          <cell r="O4121">
            <v>6</v>
          </cell>
          <cell r="P4121" t="str">
            <v>Licensed</v>
          </cell>
          <cell r="Q4121">
            <v>220</v>
          </cell>
          <cell r="R4121">
            <v>857</v>
          </cell>
        </row>
        <row r="4122">
          <cell r="B4122" t="str">
            <v>291081</v>
          </cell>
          <cell r="C4122" t="str">
            <v>Podiatrists</v>
          </cell>
          <cell r="D4122">
            <v>0</v>
          </cell>
          <cell r="E4122" t="str">
            <v>Doctoral or professional degree</v>
          </cell>
          <cell r="F4122" t="str">
            <v>BA+</v>
          </cell>
          <cell r="G4122">
            <v>178042</v>
          </cell>
          <cell r="H4122">
            <v>0</v>
          </cell>
          <cell r="I4122">
            <v>0</v>
          </cell>
          <cell r="J4122">
            <v>0</v>
          </cell>
          <cell r="K4122">
            <v>0</v>
          </cell>
          <cell r="L4122">
            <v>0</v>
          </cell>
          <cell r="M4122">
            <v>0</v>
          </cell>
          <cell r="N4122">
            <v>0</v>
          </cell>
          <cell r="O4122">
            <v>0</v>
          </cell>
          <cell r="P4122" t="str">
            <v>Licensed</v>
          </cell>
          <cell r="Q4122">
            <v>38</v>
          </cell>
          <cell r="R4122">
            <v>395</v>
          </cell>
        </row>
        <row r="4123">
          <cell r="B4123" t="str">
            <v>291122</v>
          </cell>
          <cell r="C4123" t="str">
            <v>Occupational Therapists</v>
          </cell>
          <cell r="D4123">
            <v>0</v>
          </cell>
          <cell r="E4123" t="str">
            <v>Master's degree</v>
          </cell>
          <cell r="F4123" t="str">
            <v>BA+</v>
          </cell>
          <cell r="G4123">
            <v>83188</v>
          </cell>
          <cell r="H4123">
            <v>5</v>
          </cell>
          <cell r="I4123">
            <v>596</v>
          </cell>
          <cell r="J4123">
            <v>34</v>
          </cell>
          <cell r="K4123">
            <v>38</v>
          </cell>
          <cell r="L4123">
            <v>116</v>
          </cell>
          <cell r="M4123">
            <v>63</v>
          </cell>
          <cell r="N4123">
            <v>0</v>
          </cell>
          <cell r="O4123">
            <v>9</v>
          </cell>
          <cell r="P4123" t="str">
            <v>Licensed</v>
          </cell>
          <cell r="Q4123">
            <v>585</v>
          </cell>
          <cell r="R4123" t="str">
            <v xml:space="preserve"> 5,183</v>
          </cell>
        </row>
        <row r="4124">
          <cell r="B4124" t="str">
            <v>291123</v>
          </cell>
          <cell r="C4124" t="str">
            <v>Physical Therapists</v>
          </cell>
          <cell r="D4124">
            <v>0</v>
          </cell>
          <cell r="E4124" t="str">
            <v>Doctoral or professional degree</v>
          </cell>
          <cell r="F4124" t="str">
            <v>BA+</v>
          </cell>
          <cell r="G4124">
            <v>89784</v>
          </cell>
          <cell r="H4124">
            <v>5</v>
          </cell>
          <cell r="I4124">
            <v>792</v>
          </cell>
          <cell r="J4124">
            <v>41</v>
          </cell>
          <cell r="K4124">
            <v>48</v>
          </cell>
          <cell r="L4124">
            <v>734</v>
          </cell>
          <cell r="M4124">
            <v>274</v>
          </cell>
          <cell r="N4124">
            <v>0</v>
          </cell>
          <cell r="O4124">
            <v>3</v>
          </cell>
          <cell r="P4124" t="str">
            <v>Licensed</v>
          </cell>
          <cell r="Q4124">
            <v>696</v>
          </cell>
          <cell r="R4124" t="str">
            <v xml:space="preserve"> 8,347</v>
          </cell>
        </row>
        <row r="4125">
          <cell r="B4125" t="str">
            <v>291124</v>
          </cell>
          <cell r="C4125" t="str">
            <v>Radiation Therapists</v>
          </cell>
          <cell r="D4125">
            <v>0</v>
          </cell>
          <cell r="E4125" t="str">
            <v>Associate's degree</v>
          </cell>
          <cell r="F4125" t="str">
            <v>Sub-BA</v>
          </cell>
          <cell r="G4125">
            <v>0</v>
          </cell>
          <cell r="H4125">
            <v>0</v>
          </cell>
          <cell r="I4125">
            <v>0</v>
          </cell>
          <cell r="J4125">
            <v>0</v>
          </cell>
          <cell r="K4125">
            <v>0</v>
          </cell>
          <cell r="L4125">
            <v>10</v>
          </cell>
          <cell r="M4125">
            <v>10</v>
          </cell>
          <cell r="N4125">
            <v>0</v>
          </cell>
          <cell r="O4125">
            <v>0</v>
          </cell>
          <cell r="P4125" t="str">
            <v>Not Licensed</v>
          </cell>
          <cell r="Q4125">
            <v>0</v>
          </cell>
          <cell r="R4125">
            <v>0</v>
          </cell>
        </row>
        <row r="4126">
          <cell r="B4126" t="str">
            <v>291125</v>
          </cell>
          <cell r="C4126" t="str">
            <v>Recreational Therapists</v>
          </cell>
          <cell r="D4126">
            <v>0</v>
          </cell>
          <cell r="E4126" t="str">
            <v>Bachelor's degree</v>
          </cell>
          <cell r="F4126" t="str">
            <v>BA+</v>
          </cell>
          <cell r="G4126">
            <v>0</v>
          </cell>
          <cell r="H4126">
            <v>0</v>
          </cell>
          <cell r="I4126">
            <v>0</v>
          </cell>
          <cell r="J4126">
            <v>0</v>
          </cell>
          <cell r="K4126">
            <v>0</v>
          </cell>
          <cell r="L4126">
            <v>31</v>
          </cell>
          <cell r="M4126">
            <v>31</v>
          </cell>
          <cell r="N4126">
            <v>0</v>
          </cell>
          <cell r="O4126">
            <v>5</v>
          </cell>
          <cell r="P4126" t="str">
            <v>Not Licensed</v>
          </cell>
          <cell r="Q4126">
            <v>0</v>
          </cell>
          <cell r="R4126">
            <v>0</v>
          </cell>
        </row>
        <row r="4127">
          <cell r="B4127" t="str">
            <v>291126</v>
          </cell>
          <cell r="C4127" t="str">
            <v>Respiratory Therapists</v>
          </cell>
          <cell r="D4127">
            <v>0</v>
          </cell>
          <cell r="E4127" t="str">
            <v>Associate's degree</v>
          </cell>
          <cell r="F4127" t="str">
            <v>Sub-BA</v>
          </cell>
          <cell r="G4127">
            <v>0</v>
          </cell>
          <cell r="H4127">
            <v>0</v>
          </cell>
          <cell r="I4127">
            <v>208</v>
          </cell>
          <cell r="J4127">
            <v>14</v>
          </cell>
          <cell r="K4127">
            <v>14</v>
          </cell>
          <cell r="L4127">
            <v>44</v>
          </cell>
          <cell r="M4127">
            <v>24</v>
          </cell>
          <cell r="N4127">
            <v>0</v>
          </cell>
          <cell r="O4127">
            <v>17</v>
          </cell>
          <cell r="P4127" t="str">
            <v>Not Licensed</v>
          </cell>
          <cell r="Q4127">
            <v>0</v>
          </cell>
          <cell r="R4127">
            <v>0</v>
          </cell>
        </row>
        <row r="4128">
          <cell r="B4128" t="str">
            <v>291127</v>
          </cell>
          <cell r="C4128" t="str">
            <v>Speech-Language Pathologists</v>
          </cell>
          <cell r="D4128">
            <v>0</v>
          </cell>
          <cell r="E4128" t="str">
            <v>Master's degree</v>
          </cell>
          <cell r="F4128" t="str">
            <v>BA+</v>
          </cell>
          <cell r="G4128">
            <v>86723</v>
          </cell>
          <cell r="H4128">
            <v>5</v>
          </cell>
          <cell r="I4128">
            <v>525</v>
          </cell>
          <cell r="J4128">
            <v>29</v>
          </cell>
          <cell r="K4128">
            <v>33</v>
          </cell>
          <cell r="L4128">
            <v>399</v>
          </cell>
          <cell r="M4128">
            <v>154</v>
          </cell>
          <cell r="N4128">
            <v>0</v>
          </cell>
          <cell r="O4128">
            <v>3</v>
          </cell>
          <cell r="P4128" t="str">
            <v>Licensed</v>
          </cell>
          <cell r="Q4128">
            <v>478</v>
          </cell>
          <cell r="R4128" t="str">
            <v xml:space="preserve"> 5,023</v>
          </cell>
        </row>
        <row r="4129">
          <cell r="B4129" t="str">
            <v>291128</v>
          </cell>
          <cell r="C4129" t="str">
            <v>Exercise Physiologists</v>
          </cell>
          <cell r="D4129">
            <v>0</v>
          </cell>
          <cell r="E4129" t="str">
            <v>Bachelor's degree</v>
          </cell>
          <cell r="F4129" t="str">
            <v>BA+</v>
          </cell>
          <cell r="G4129">
            <v>0</v>
          </cell>
          <cell r="H4129">
            <v>0</v>
          </cell>
          <cell r="I4129">
            <v>0</v>
          </cell>
          <cell r="J4129">
            <v>0</v>
          </cell>
          <cell r="K4129">
            <v>0</v>
          </cell>
          <cell r="L4129">
            <v>5</v>
          </cell>
          <cell r="M4129">
            <v>5</v>
          </cell>
          <cell r="N4129">
            <v>0</v>
          </cell>
          <cell r="O4129">
            <v>0</v>
          </cell>
          <cell r="P4129" t="str">
            <v>Not Licensed</v>
          </cell>
          <cell r="Q4129">
            <v>0</v>
          </cell>
          <cell r="R4129">
            <v>0</v>
          </cell>
        </row>
        <row r="4130">
          <cell r="B4130" t="str">
            <v>291131</v>
          </cell>
          <cell r="C4130" t="str">
            <v>Veterinarians</v>
          </cell>
          <cell r="D4130">
            <v>0</v>
          </cell>
          <cell r="E4130" t="str">
            <v>Doctoral or professional degree</v>
          </cell>
          <cell r="F4130" t="str">
            <v>BA+</v>
          </cell>
          <cell r="G4130">
            <v>0</v>
          </cell>
          <cell r="H4130">
            <v>0</v>
          </cell>
          <cell r="I4130">
            <v>129</v>
          </cell>
          <cell r="J4130">
            <v>7</v>
          </cell>
          <cell r="K4130">
            <v>8</v>
          </cell>
          <cell r="L4130">
            <v>53</v>
          </cell>
          <cell r="M4130">
            <v>23</v>
          </cell>
          <cell r="N4130">
            <v>0</v>
          </cell>
          <cell r="O4130">
            <v>2</v>
          </cell>
          <cell r="P4130" t="str">
            <v>Licensed</v>
          </cell>
          <cell r="Q4130">
            <v>201</v>
          </cell>
          <cell r="R4130" t="str">
            <v xml:space="preserve"> 2,380</v>
          </cell>
        </row>
        <row r="4131">
          <cell r="B4131" t="str">
            <v>291141</v>
          </cell>
          <cell r="C4131" t="str">
            <v>Registered Nurses</v>
          </cell>
          <cell r="D4131">
            <v>0</v>
          </cell>
          <cell r="E4131" t="str">
            <v>Bachelor's degree</v>
          </cell>
          <cell r="F4131" t="str">
            <v>BA+</v>
          </cell>
          <cell r="G4131">
            <v>79679</v>
          </cell>
          <cell r="H4131">
            <v>5</v>
          </cell>
          <cell r="I4131">
            <v>7887</v>
          </cell>
          <cell r="J4131">
            <v>453</v>
          </cell>
          <cell r="K4131">
            <v>499</v>
          </cell>
          <cell r="L4131">
            <v>3458</v>
          </cell>
          <cell r="M4131">
            <v>1470</v>
          </cell>
          <cell r="N4131">
            <v>0</v>
          </cell>
          <cell r="O4131">
            <v>143</v>
          </cell>
          <cell r="P4131" t="str">
            <v>Not Licensed</v>
          </cell>
          <cell r="Q4131">
            <v>0</v>
          </cell>
          <cell r="R4131">
            <v>0</v>
          </cell>
        </row>
        <row r="4132">
          <cell r="B4132" t="str">
            <v>291151</v>
          </cell>
          <cell r="C4132" t="str">
            <v>Nurse Anesthetists</v>
          </cell>
          <cell r="D4132">
            <v>0</v>
          </cell>
          <cell r="E4132" t="str">
            <v>Master's degree</v>
          </cell>
          <cell r="F4132" t="str">
            <v>BA+</v>
          </cell>
          <cell r="G4132">
            <v>0</v>
          </cell>
          <cell r="H4132">
            <v>0</v>
          </cell>
          <cell r="I4132">
            <v>0</v>
          </cell>
          <cell r="J4132">
            <v>0</v>
          </cell>
          <cell r="K4132">
            <v>0</v>
          </cell>
          <cell r="L4132">
            <v>34</v>
          </cell>
          <cell r="M4132">
            <v>34</v>
          </cell>
          <cell r="N4132">
            <v>0</v>
          </cell>
          <cell r="O4132">
            <v>0</v>
          </cell>
          <cell r="P4132" t="str">
            <v>Not Licensed</v>
          </cell>
          <cell r="Q4132">
            <v>0</v>
          </cell>
          <cell r="R4132">
            <v>0</v>
          </cell>
        </row>
        <row r="4133">
          <cell r="B4133" t="str">
            <v>291161</v>
          </cell>
          <cell r="C4133" t="str">
            <v>Nurse Midwives</v>
          </cell>
          <cell r="D4133">
            <v>0</v>
          </cell>
          <cell r="E4133" t="str">
            <v>Master's degree</v>
          </cell>
          <cell r="F4133" t="str">
            <v>BA+</v>
          </cell>
          <cell r="G4133">
            <v>113809</v>
          </cell>
          <cell r="H4133">
            <v>0</v>
          </cell>
          <cell r="I4133">
            <v>0</v>
          </cell>
          <cell r="J4133">
            <v>0</v>
          </cell>
          <cell r="K4133">
            <v>0</v>
          </cell>
          <cell r="L4133">
            <v>8</v>
          </cell>
          <cell r="M4133">
            <v>8</v>
          </cell>
          <cell r="N4133">
            <v>0</v>
          </cell>
          <cell r="O4133">
            <v>0</v>
          </cell>
          <cell r="P4133" t="str">
            <v>Not Licensed</v>
          </cell>
          <cell r="Q4133">
            <v>0</v>
          </cell>
          <cell r="R4133">
            <v>0</v>
          </cell>
        </row>
        <row r="4134">
          <cell r="B4134" t="str">
            <v>291171</v>
          </cell>
          <cell r="C4134" t="str">
            <v>Nurse Practitioners</v>
          </cell>
          <cell r="D4134">
            <v>0</v>
          </cell>
          <cell r="E4134" t="str">
            <v>Master's degree</v>
          </cell>
          <cell r="F4134" t="str">
            <v>BA+</v>
          </cell>
          <cell r="G4134">
            <v>110571</v>
          </cell>
          <cell r="H4134">
            <v>5</v>
          </cell>
          <cell r="I4134">
            <v>759</v>
          </cell>
          <cell r="J4134">
            <v>49</v>
          </cell>
          <cell r="K4134">
            <v>60</v>
          </cell>
          <cell r="L4134">
            <v>389</v>
          </cell>
          <cell r="M4134">
            <v>166</v>
          </cell>
          <cell r="N4134">
            <v>0</v>
          </cell>
          <cell r="O4134">
            <v>4</v>
          </cell>
          <cell r="P4134" t="str">
            <v>Not Licensed</v>
          </cell>
          <cell r="Q4134">
            <v>0</v>
          </cell>
          <cell r="R4134">
            <v>0</v>
          </cell>
        </row>
        <row r="4135">
          <cell r="B4135" t="str">
            <v>291181</v>
          </cell>
          <cell r="C4135" t="str">
            <v>Audiologists</v>
          </cell>
          <cell r="D4135">
            <v>0</v>
          </cell>
          <cell r="E4135" t="str">
            <v>Doctoral or professional degree</v>
          </cell>
          <cell r="F4135" t="str">
            <v>BA+</v>
          </cell>
          <cell r="G4135">
            <v>0</v>
          </cell>
          <cell r="H4135">
            <v>0</v>
          </cell>
          <cell r="I4135">
            <v>0</v>
          </cell>
          <cell r="J4135">
            <v>0</v>
          </cell>
          <cell r="K4135">
            <v>0</v>
          </cell>
          <cell r="L4135">
            <v>13</v>
          </cell>
          <cell r="M4135">
            <v>13</v>
          </cell>
          <cell r="N4135">
            <v>0</v>
          </cell>
          <cell r="O4135">
            <v>0</v>
          </cell>
          <cell r="P4135" t="str">
            <v>Licensed</v>
          </cell>
          <cell r="Q4135">
            <v>62</v>
          </cell>
          <cell r="R4135">
            <v>488</v>
          </cell>
        </row>
        <row r="4136">
          <cell r="B4136" t="str">
            <v>292011</v>
          </cell>
          <cell r="C4136" t="str">
            <v>Medical and Clinical Laboratory Technologists</v>
          </cell>
          <cell r="D4136">
            <v>0</v>
          </cell>
          <cell r="E4136" t="str">
            <v>Bachelor's degree</v>
          </cell>
          <cell r="F4136" t="str">
            <v>BA+</v>
          </cell>
          <cell r="G4136">
            <v>0</v>
          </cell>
          <cell r="H4136">
            <v>0</v>
          </cell>
          <cell r="I4136">
            <v>330</v>
          </cell>
          <cell r="J4136">
            <v>21</v>
          </cell>
          <cell r="K4136">
            <v>23</v>
          </cell>
          <cell r="L4136">
            <v>21</v>
          </cell>
          <cell r="M4136">
            <v>22</v>
          </cell>
          <cell r="N4136">
            <v>0</v>
          </cell>
          <cell r="O4136">
            <v>7</v>
          </cell>
          <cell r="P4136" t="str">
            <v>Not Licensed</v>
          </cell>
          <cell r="Q4136">
            <v>0</v>
          </cell>
          <cell r="R4136">
            <v>0</v>
          </cell>
        </row>
        <row r="4137">
          <cell r="B4137" t="str">
            <v>292012</v>
          </cell>
          <cell r="C4137" t="str">
            <v>Medical and Clinical Laboratory Technicians</v>
          </cell>
          <cell r="D4137">
            <v>0</v>
          </cell>
          <cell r="E4137" t="str">
            <v>Associate's degree</v>
          </cell>
          <cell r="F4137" t="str">
            <v>Sub-BA</v>
          </cell>
          <cell r="G4137">
            <v>0</v>
          </cell>
          <cell r="H4137">
            <v>0</v>
          </cell>
          <cell r="I4137">
            <v>213</v>
          </cell>
          <cell r="J4137">
            <v>13</v>
          </cell>
          <cell r="K4137">
            <v>14</v>
          </cell>
          <cell r="L4137">
            <v>108</v>
          </cell>
          <cell r="M4137">
            <v>45</v>
          </cell>
          <cell r="N4137">
            <v>0</v>
          </cell>
          <cell r="O4137">
            <v>8</v>
          </cell>
          <cell r="P4137" t="str">
            <v>Not Licensed</v>
          </cell>
          <cell r="Q4137">
            <v>0</v>
          </cell>
          <cell r="R4137">
            <v>0</v>
          </cell>
        </row>
        <row r="4138">
          <cell r="B4138" t="str">
            <v>292021</v>
          </cell>
          <cell r="C4138" t="str">
            <v>Dental Hygienists</v>
          </cell>
          <cell r="D4138">
            <v>0</v>
          </cell>
          <cell r="E4138" t="str">
            <v>Associate's degree</v>
          </cell>
          <cell r="F4138" t="str">
            <v>Sub-BA</v>
          </cell>
          <cell r="G4138">
            <v>0</v>
          </cell>
          <cell r="H4138">
            <v>0</v>
          </cell>
          <cell r="I4138">
            <v>433</v>
          </cell>
          <cell r="J4138">
            <v>24</v>
          </cell>
          <cell r="K4138">
            <v>31</v>
          </cell>
          <cell r="L4138">
            <v>24</v>
          </cell>
          <cell r="M4138">
            <v>26</v>
          </cell>
          <cell r="N4138">
            <v>0</v>
          </cell>
          <cell r="O4138">
            <v>19</v>
          </cell>
          <cell r="P4138" t="str">
            <v>Not Licensed</v>
          </cell>
          <cell r="Q4138">
            <v>0</v>
          </cell>
          <cell r="R4138">
            <v>0</v>
          </cell>
        </row>
        <row r="4139">
          <cell r="B4139" t="str">
            <v>292031</v>
          </cell>
          <cell r="C4139" t="str">
            <v>Cardiovascular Technologists and Technicians</v>
          </cell>
          <cell r="D4139">
            <v>0</v>
          </cell>
          <cell r="E4139" t="str">
            <v>Associate's degree</v>
          </cell>
          <cell r="F4139" t="str">
            <v>Sub-BA</v>
          </cell>
          <cell r="G4139">
            <v>54366</v>
          </cell>
          <cell r="H4139">
            <v>0</v>
          </cell>
          <cell r="I4139">
            <v>0</v>
          </cell>
          <cell r="J4139">
            <v>0</v>
          </cell>
          <cell r="K4139">
            <v>0</v>
          </cell>
          <cell r="L4139">
            <v>74</v>
          </cell>
          <cell r="M4139">
            <v>74</v>
          </cell>
          <cell r="N4139">
            <v>0</v>
          </cell>
          <cell r="O4139">
            <v>5</v>
          </cell>
          <cell r="P4139" t="str">
            <v>Not Licensed</v>
          </cell>
          <cell r="Q4139">
            <v>0</v>
          </cell>
          <cell r="R4139">
            <v>0</v>
          </cell>
        </row>
        <row r="4140">
          <cell r="B4140" t="str">
            <v>292032</v>
          </cell>
          <cell r="C4140" t="str">
            <v>Diagnostic Medical Sonographers</v>
          </cell>
          <cell r="D4140">
            <v>0</v>
          </cell>
          <cell r="E4140" t="str">
            <v>Associate's degree</v>
          </cell>
          <cell r="F4140" t="str">
            <v>Sub-BA</v>
          </cell>
          <cell r="G4140">
            <v>74450</v>
          </cell>
          <cell r="H4140">
            <v>0</v>
          </cell>
          <cell r="I4140">
            <v>0</v>
          </cell>
          <cell r="J4140">
            <v>0</v>
          </cell>
          <cell r="K4140">
            <v>0</v>
          </cell>
          <cell r="L4140">
            <v>31</v>
          </cell>
          <cell r="M4140">
            <v>31</v>
          </cell>
          <cell r="N4140">
            <v>0</v>
          </cell>
          <cell r="O4140">
            <v>1</v>
          </cell>
          <cell r="P4140" t="str">
            <v>Not Licensed</v>
          </cell>
          <cell r="Q4140">
            <v>0</v>
          </cell>
          <cell r="R4140">
            <v>0</v>
          </cell>
        </row>
        <row r="4141">
          <cell r="B4141" t="str">
            <v>292033</v>
          </cell>
          <cell r="C4141" t="str">
            <v>Nuclear Medicine Technologists</v>
          </cell>
          <cell r="D4141">
            <v>0</v>
          </cell>
          <cell r="E4141" t="str">
            <v>Associate's degree</v>
          </cell>
          <cell r="F4141" t="str">
            <v>Sub-BA</v>
          </cell>
          <cell r="G4141">
            <v>0</v>
          </cell>
          <cell r="H4141">
            <v>0</v>
          </cell>
          <cell r="I4141">
            <v>0</v>
          </cell>
          <cell r="J4141">
            <v>0</v>
          </cell>
          <cell r="K4141">
            <v>0</v>
          </cell>
          <cell r="L4141">
            <v>0</v>
          </cell>
          <cell r="M4141">
            <v>0</v>
          </cell>
          <cell r="N4141">
            <v>0</v>
          </cell>
          <cell r="O4141">
            <v>3</v>
          </cell>
          <cell r="P4141" t="str">
            <v>Not Licensed</v>
          </cell>
          <cell r="Q4141">
            <v>0</v>
          </cell>
          <cell r="R4141">
            <v>0</v>
          </cell>
        </row>
        <row r="4142">
          <cell r="B4142" t="str">
            <v>292034</v>
          </cell>
          <cell r="C4142" t="str">
            <v>Radiologic Technologists</v>
          </cell>
          <cell r="D4142">
            <v>0</v>
          </cell>
          <cell r="E4142" t="str">
            <v>Associate's degree</v>
          </cell>
          <cell r="F4142" t="str">
            <v>Sub-BA</v>
          </cell>
          <cell r="G4142">
            <v>65654</v>
          </cell>
          <cell r="H4142">
            <v>4</v>
          </cell>
          <cell r="I4142">
            <v>402</v>
          </cell>
          <cell r="J4142">
            <v>21</v>
          </cell>
          <cell r="K4142">
            <v>22</v>
          </cell>
          <cell r="L4142">
            <v>95</v>
          </cell>
          <cell r="M4142">
            <v>46</v>
          </cell>
          <cell r="N4142">
            <v>0</v>
          </cell>
          <cell r="O4142">
            <v>6</v>
          </cell>
          <cell r="P4142" t="str">
            <v>Not Licensed</v>
          </cell>
          <cell r="Q4142">
            <v>0</v>
          </cell>
          <cell r="R4142">
            <v>0</v>
          </cell>
        </row>
        <row r="4143">
          <cell r="B4143" t="str">
            <v>292041</v>
          </cell>
          <cell r="C4143" t="str">
            <v>Emergency Medical Technicians and Paramedics</v>
          </cell>
          <cell r="D4143">
            <v>0</v>
          </cell>
          <cell r="E4143" t="str">
            <v>Postsecondary non-degree award</v>
          </cell>
          <cell r="F4143" t="str">
            <v>Sub-BA</v>
          </cell>
          <cell r="G4143">
            <v>36985</v>
          </cell>
          <cell r="H4143">
            <v>3</v>
          </cell>
          <cell r="I4143">
            <v>477</v>
          </cell>
          <cell r="J4143">
            <v>27</v>
          </cell>
          <cell r="K4143">
            <v>32</v>
          </cell>
          <cell r="L4143">
            <v>39</v>
          </cell>
          <cell r="M4143">
            <v>33</v>
          </cell>
          <cell r="N4143">
            <v>0</v>
          </cell>
          <cell r="O4143">
            <v>9</v>
          </cell>
          <cell r="P4143" t="str">
            <v>Not Licensed</v>
          </cell>
          <cell r="Q4143">
            <v>0</v>
          </cell>
          <cell r="R4143">
            <v>0</v>
          </cell>
        </row>
        <row r="4144">
          <cell r="B4144" t="str">
            <v>292051</v>
          </cell>
          <cell r="C4144" t="str">
            <v>Dietetic Technicians</v>
          </cell>
          <cell r="D4144">
            <v>0</v>
          </cell>
          <cell r="E4144" t="str">
            <v>Associate's degree</v>
          </cell>
          <cell r="F4144" t="str">
            <v>Sub-BA</v>
          </cell>
          <cell r="G4144">
            <v>0</v>
          </cell>
          <cell r="H4144">
            <v>0</v>
          </cell>
          <cell r="I4144">
            <v>116</v>
          </cell>
          <cell r="J4144">
            <v>10</v>
          </cell>
          <cell r="K4144">
            <v>10</v>
          </cell>
          <cell r="L4144">
            <v>19</v>
          </cell>
          <cell r="M4144">
            <v>13</v>
          </cell>
          <cell r="N4144">
            <v>0</v>
          </cell>
          <cell r="O4144">
            <v>1</v>
          </cell>
          <cell r="P4144" t="str">
            <v>Not Licensed</v>
          </cell>
          <cell r="Q4144">
            <v>0</v>
          </cell>
          <cell r="R4144">
            <v>0</v>
          </cell>
        </row>
        <row r="4145">
          <cell r="B4145" t="str">
            <v>292052</v>
          </cell>
          <cell r="C4145" t="str">
            <v>Pharmacy Technicians</v>
          </cell>
          <cell r="D4145">
            <v>0</v>
          </cell>
          <cell r="E4145" t="str">
            <v>High school diploma or equivalent</v>
          </cell>
          <cell r="F4145" t="str">
            <v>HS and Below</v>
          </cell>
          <cell r="G4145">
            <v>31623</v>
          </cell>
          <cell r="H4145">
            <v>2</v>
          </cell>
          <cell r="I4145">
            <v>630</v>
          </cell>
          <cell r="J4145">
            <v>53</v>
          </cell>
          <cell r="K4145">
            <v>56</v>
          </cell>
          <cell r="L4145">
            <v>240</v>
          </cell>
          <cell r="M4145">
            <v>116</v>
          </cell>
          <cell r="N4145">
            <v>0</v>
          </cell>
          <cell r="O4145">
            <v>32</v>
          </cell>
          <cell r="P4145" t="str">
            <v>Not Licensed</v>
          </cell>
          <cell r="Q4145">
            <v>0</v>
          </cell>
          <cell r="R4145">
            <v>0</v>
          </cell>
        </row>
        <row r="4146">
          <cell r="B4146" t="str">
            <v>292053</v>
          </cell>
          <cell r="C4146" t="str">
            <v>Psychiatric Technicians</v>
          </cell>
          <cell r="D4146">
            <v>0</v>
          </cell>
          <cell r="E4146" t="str">
            <v>Postsecondary non-degree award</v>
          </cell>
          <cell r="F4146" t="str">
            <v>Sub-BA</v>
          </cell>
          <cell r="G4146">
            <v>58883</v>
          </cell>
          <cell r="H4146">
            <v>0</v>
          </cell>
          <cell r="I4146">
            <v>0</v>
          </cell>
          <cell r="J4146">
            <v>0</v>
          </cell>
          <cell r="K4146">
            <v>0</v>
          </cell>
          <cell r="L4146">
            <v>6</v>
          </cell>
          <cell r="M4146">
            <v>6</v>
          </cell>
          <cell r="N4146">
            <v>0</v>
          </cell>
          <cell r="O4146">
            <v>2</v>
          </cell>
          <cell r="P4146" t="str">
            <v>Not Licensed</v>
          </cell>
          <cell r="Q4146">
            <v>0</v>
          </cell>
          <cell r="R4146">
            <v>0</v>
          </cell>
        </row>
        <row r="4147">
          <cell r="B4147" t="str">
            <v>292054</v>
          </cell>
          <cell r="C4147" t="str">
            <v>Respiratory Therapy Technicians</v>
          </cell>
          <cell r="D4147">
            <v>0</v>
          </cell>
          <cell r="E4147" t="str">
            <v>Associate's degree</v>
          </cell>
          <cell r="F4147" t="str">
            <v>Sub-BA</v>
          </cell>
          <cell r="G4147">
            <v>57350</v>
          </cell>
          <cell r="H4147">
            <v>0</v>
          </cell>
          <cell r="I4147">
            <v>0</v>
          </cell>
          <cell r="J4147">
            <v>0</v>
          </cell>
          <cell r="K4147">
            <v>0</v>
          </cell>
          <cell r="L4147">
            <v>4</v>
          </cell>
          <cell r="M4147">
            <v>4</v>
          </cell>
          <cell r="N4147">
            <v>0</v>
          </cell>
          <cell r="O4147">
            <v>0</v>
          </cell>
          <cell r="P4147" t="str">
            <v>Not Licensed</v>
          </cell>
          <cell r="Q4147">
            <v>0</v>
          </cell>
          <cell r="R4147">
            <v>0</v>
          </cell>
        </row>
        <row r="4148">
          <cell r="B4148" t="str">
            <v>292055</v>
          </cell>
          <cell r="C4148" t="str">
            <v>Surgical Technologists</v>
          </cell>
          <cell r="D4148">
            <v>0</v>
          </cell>
          <cell r="E4148" t="str">
            <v>Postsecondary non-degree award</v>
          </cell>
          <cell r="F4148" t="str">
            <v>Sub-BA</v>
          </cell>
          <cell r="G4148">
            <v>58730</v>
          </cell>
          <cell r="H4148">
            <v>4</v>
          </cell>
          <cell r="I4148">
            <v>541</v>
          </cell>
          <cell r="J4148">
            <v>42</v>
          </cell>
          <cell r="K4148">
            <v>50</v>
          </cell>
          <cell r="L4148">
            <v>94</v>
          </cell>
          <cell r="M4148">
            <v>62</v>
          </cell>
          <cell r="N4148">
            <v>0</v>
          </cell>
          <cell r="O4148">
            <v>5</v>
          </cell>
          <cell r="P4148" t="str">
            <v>Not Licensed</v>
          </cell>
          <cell r="Q4148">
            <v>0</v>
          </cell>
          <cell r="R4148">
            <v>0</v>
          </cell>
        </row>
        <row r="4149">
          <cell r="B4149" t="str">
            <v>292056</v>
          </cell>
          <cell r="C4149" t="str">
            <v>Veterinary Technologists and Technicians</v>
          </cell>
          <cell r="D4149">
            <v>0</v>
          </cell>
          <cell r="E4149" t="str">
            <v>Associate's degree</v>
          </cell>
          <cell r="F4149" t="str">
            <v>Sub-BA</v>
          </cell>
          <cell r="G4149">
            <v>0</v>
          </cell>
          <cell r="H4149">
            <v>0</v>
          </cell>
          <cell r="I4149">
            <v>253</v>
          </cell>
          <cell r="J4149">
            <v>27</v>
          </cell>
          <cell r="K4149">
            <v>28</v>
          </cell>
          <cell r="L4149">
            <v>7</v>
          </cell>
          <cell r="M4149">
            <v>21</v>
          </cell>
          <cell r="N4149">
            <v>0</v>
          </cell>
          <cell r="O4149">
            <v>12</v>
          </cell>
          <cell r="P4149" t="str">
            <v>Not Licensed</v>
          </cell>
          <cell r="Q4149">
            <v>0</v>
          </cell>
          <cell r="R4149">
            <v>0</v>
          </cell>
        </row>
        <row r="4150">
          <cell r="B4150" t="str">
            <v>292057</v>
          </cell>
          <cell r="C4150" t="str">
            <v>Ophthalmic Medical Technicians</v>
          </cell>
          <cell r="D4150">
            <v>0</v>
          </cell>
          <cell r="E4150" t="str">
            <v>Postsecondary non-degree award</v>
          </cell>
          <cell r="F4150" t="str">
            <v>Sub-BA</v>
          </cell>
          <cell r="G4150">
            <v>42486</v>
          </cell>
          <cell r="H4150">
            <v>0</v>
          </cell>
          <cell r="I4150">
            <v>0</v>
          </cell>
          <cell r="J4150">
            <v>0</v>
          </cell>
          <cell r="K4150">
            <v>0</v>
          </cell>
          <cell r="L4150">
            <v>7</v>
          </cell>
          <cell r="M4150">
            <v>7</v>
          </cell>
          <cell r="N4150">
            <v>0</v>
          </cell>
          <cell r="O4150">
            <v>8</v>
          </cell>
          <cell r="P4150" t="str">
            <v>Not Licensed</v>
          </cell>
          <cell r="Q4150">
            <v>0</v>
          </cell>
          <cell r="R4150">
            <v>0</v>
          </cell>
        </row>
        <row r="4151">
          <cell r="B4151" t="str">
            <v>292061</v>
          </cell>
          <cell r="C4151" t="str">
            <v>Licensed Practical and Licensed Vocational Nurses</v>
          </cell>
          <cell r="D4151">
            <v>0</v>
          </cell>
          <cell r="E4151" t="str">
            <v>Postsecondary non-degree award</v>
          </cell>
          <cell r="F4151" t="str">
            <v>Sub-BA</v>
          </cell>
          <cell r="G4151">
            <v>54879</v>
          </cell>
          <cell r="H4151">
            <v>4</v>
          </cell>
          <cell r="I4151">
            <v>1701</v>
          </cell>
          <cell r="J4151">
            <v>124</v>
          </cell>
          <cell r="K4151">
            <v>133</v>
          </cell>
          <cell r="L4151">
            <v>555</v>
          </cell>
          <cell r="M4151">
            <v>271</v>
          </cell>
          <cell r="N4151">
            <v>0</v>
          </cell>
          <cell r="O4151">
            <v>67</v>
          </cell>
          <cell r="P4151" t="str">
            <v>Not Licensed</v>
          </cell>
          <cell r="Q4151">
            <v>0</v>
          </cell>
          <cell r="R4151">
            <v>0</v>
          </cell>
        </row>
        <row r="4152">
          <cell r="B4152" t="str">
            <v>292071</v>
          </cell>
          <cell r="C4152" t="str">
            <v>Medical Records and Health Information Technicians</v>
          </cell>
          <cell r="D4152">
            <v>0</v>
          </cell>
          <cell r="E4152" t="str">
            <v>Postsecondary non-degree award</v>
          </cell>
          <cell r="F4152" t="str">
            <v>Sub-BA</v>
          </cell>
          <cell r="G4152">
            <v>40440</v>
          </cell>
          <cell r="H4152">
            <v>4</v>
          </cell>
          <cell r="I4152">
            <v>841</v>
          </cell>
          <cell r="J4152">
            <v>51</v>
          </cell>
          <cell r="K4152">
            <v>56</v>
          </cell>
          <cell r="L4152">
            <v>195</v>
          </cell>
          <cell r="M4152">
            <v>101</v>
          </cell>
          <cell r="N4152">
            <v>0</v>
          </cell>
          <cell r="O4152">
            <v>31</v>
          </cell>
          <cell r="P4152" t="str">
            <v>Not Licensed</v>
          </cell>
          <cell r="Q4152">
            <v>0</v>
          </cell>
          <cell r="R4152">
            <v>0</v>
          </cell>
        </row>
        <row r="4153">
          <cell r="B4153" t="str">
            <v>292081</v>
          </cell>
          <cell r="C4153" t="str">
            <v>Opticians, Dispensing</v>
          </cell>
          <cell r="D4153">
            <v>0</v>
          </cell>
          <cell r="E4153" t="str">
            <v>High school diploma or equivalent</v>
          </cell>
          <cell r="F4153" t="str">
            <v>HS and Below</v>
          </cell>
          <cell r="G4153">
            <v>38402</v>
          </cell>
          <cell r="H4153">
            <v>2</v>
          </cell>
          <cell r="I4153">
            <v>128</v>
          </cell>
          <cell r="J4153">
            <v>9</v>
          </cell>
          <cell r="K4153">
            <v>10</v>
          </cell>
          <cell r="L4153">
            <v>8</v>
          </cell>
          <cell r="M4153">
            <v>9</v>
          </cell>
          <cell r="N4153">
            <v>0</v>
          </cell>
          <cell r="O4153">
            <v>9</v>
          </cell>
          <cell r="P4153" t="str">
            <v>Licensed</v>
          </cell>
          <cell r="Q4153">
            <v>149</v>
          </cell>
          <cell r="R4153" t="str">
            <v xml:space="preserve"> 1,266</v>
          </cell>
        </row>
        <row r="4154">
          <cell r="B4154" t="str">
            <v>292091</v>
          </cell>
          <cell r="C4154" t="str">
            <v>Orthotists and Prosthetists</v>
          </cell>
          <cell r="D4154">
            <v>0</v>
          </cell>
          <cell r="E4154" t="str">
            <v>Master's degree</v>
          </cell>
          <cell r="F4154" t="str">
            <v>BA+</v>
          </cell>
          <cell r="G4154">
            <v>0</v>
          </cell>
          <cell r="H4154">
            <v>0</v>
          </cell>
          <cell r="I4154">
            <v>115</v>
          </cell>
          <cell r="J4154">
            <v>7</v>
          </cell>
          <cell r="K4154">
            <v>8</v>
          </cell>
          <cell r="L4154">
            <v>5</v>
          </cell>
          <cell r="M4154">
            <v>7</v>
          </cell>
          <cell r="N4154">
            <v>0</v>
          </cell>
          <cell r="O4154">
            <v>2</v>
          </cell>
          <cell r="P4154" t="str">
            <v>Not Licensed</v>
          </cell>
          <cell r="Q4154">
            <v>0</v>
          </cell>
          <cell r="R4154">
            <v>0</v>
          </cell>
        </row>
        <row r="4155">
          <cell r="B4155" t="str">
            <v>292092</v>
          </cell>
          <cell r="C4155" t="str">
            <v>Hearing Aid Specialists</v>
          </cell>
          <cell r="D4155">
            <v>0</v>
          </cell>
          <cell r="E4155" t="str">
            <v>High school diploma or equivalent</v>
          </cell>
          <cell r="F4155" t="str">
            <v>HS and Below</v>
          </cell>
          <cell r="G4155">
            <v>47705</v>
          </cell>
          <cell r="H4155">
            <v>0</v>
          </cell>
          <cell r="I4155">
            <v>0</v>
          </cell>
          <cell r="J4155">
            <v>0</v>
          </cell>
          <cell r="K4155">
            <v>0</v>
          </cell>
          <cell r="L4155">
            <v>0</v>
          </cell>
          <cell r="M4155">
            <v>0</v>
          </cell>
          <cell r="N4155">
            <v>0</v>
          </cell>
          <cell r="O4155">
            <v>1</v>
          </cell>
          <cell r="P4155" t="str">
            <v>Licensed</v>
          </cell>
          <cell r="Q4155">
            <v>50</v>
          </cell>
          <cell r="R4155">
            <v>373</v>
          </cell>
        </row>
        <row r="4156">
          <cell r="B4156" t="str">
            <v>299011</v>
          </cell>
          <cell r="C4156" t="str">
            <v>Occupational Health and Safety Specialists</v>
          </cell>
          <cell r="D4156">
            <v>0</v>
          </cell>
          <cell r="E4156" t="str">
            <v>Bachelor's degree</v>
          </cell>
          <cell r="F4156" t="str">
            <v>BA+</v>
          </cell>
          <cell r="G4156">
            <v>65737</v>
          </cell>
          <cell r="H4156">
            <v>0</v>
          </cell>
          <cell r="I4156">
            <v>0</v>
          </cell>
          <cell r="J4156">
            <v>0</v>
          </cell>
          <cell r="K4156">
            <v>0</v>
          </cell>
          <cell r="L4156">
            <v>45</v>
          </cell>
          <cell r="M4156">
            <v>45</v>
          </cell>
          <cell r="N4156">
            <v>0</v>
          </cell>
          <cell r="O4156">
            <v>7</v>
          </cell>
          <cell r="P4156" t="str">
            <v>Not Licensed</v>
          </cell>
          <cell r="Q4156">
            <v>0</v>
          </cell>
          <cell r="R4156">
            <v>0</v>
          </cell>
        </row>
        <row r="4157">
          <cell r="B4157" t="str">
            <v>299012</v>
          </cell>
          <cell r="C4157" t="str">
            <v>Occupational Health and Safety Technicians</v>
          </cell>
          <cell r="D4157">
            <v>0</v>
          </cell>
          <cell r="E4157" t="str">
            <v>High school diploma or equivalent</v>
          </cell>
          <cell r="F4157" t="str">
            <v>HS and Below</v>
          </cell>
          <cell r="G4157">
            <v>0</v>
          </cell>
          <cell r="H4157">
            <v>0</v>
          </cell>
          <cell r="I4157">
            <v>0</v>
          </cell>
          <cell r="J4157">
            <v>0</v>
          </cell>
          <cell r="K4157">
            <v>0</v>
          </cell>
          <cell r="L4157">
            <v>5</v>
          </cell>
          <cell r="M4157">
            <v>5</v>
          </cell>
          <cell r="N4157">
            <v>0</v>
          </cell>
          <cell r="O4157">
            <v>1</v>
          </cell>
          <cell r="P4157" t="str">
            <v>Not Licensed</v>
          </cell>
          <cell r="Q4157">
            <v>0</v>
          </cell>
          <cell r="R4157">
            <v>0</v>
          </cell>
        </row>
        <row r="4158">
          <cell r="B4158" t="str">
            <v>299091</v>
          </cell>
          <cell r="C4158" t="str">
            <v>Athletic Trainers</v>
          </cell>
          <cell r="D4158">
            <v>0</v>
          </cell>
          <cell r="E4158" t="str">
            <v>Bachelor's degree</v>
          </cell>
          <cell r="F4158" t="str">
            <v>BA+</v>
          </cell>
          <cell r="G4158">
            <v>51978</v>
          </cell>
          <cell r="H4158">
            <v>0</v>
          </cell>
          <cell r="I4158">
            <v>0</v>
          </cell>
          <cell r="J4158">
            <v>0</v>
          </cell>
          <cell r="K4158">
            <v>0</v>
          </cell>
          <cell r="L4158">
            <v>33</v>
          </cell>
          <cell r="M4158">
            <v>33</v>
          </cell>
          <cell r="N4158">
            <v>0</v>
          </cell>
          <cell r="O4158">
            <v>0</v>
          </cell>
          <cell r="P4158" t="str">
            <v>Licensed</v>
          </cell>
          <cell r="Q4158">
            <v>119</v>
          </cell>
          <cell r="R4158" t="str">
            <v xml:space="preserve"> 1,168</v>
          </cell>
        </row>
        <row r="4159">
          <cell r="B4159" t="str">
            <v>299092</v>
          </cell>
          <cell r="C4159" t="str">
            <v>Genetic Counselors</v>
          </cell>
          <cell r="D4159">
            <v>0</v>
          </cell>
          <cell r="E4159" t="str">
            <v>Master's degree</v>
          </cell>
          <cell r="F4159" t="str">
            <v>BA+</v>
          </cell>
          <cell r="G4159">
            <v>0</v>
          </cell>
          <cell r="H4159">
            <v>0</v>
          </cell>
          <cell r="I4159">
            <v>0</v>
          </cell>
          <cell r="J4159">
            <v>0</v>
          </cell>
          <cell r="K4159">
            <v>0</v>
          </cell>
          <cell r="L4159">
            <v>0</v>
          </cell>
          <cell r="M4159">
            <v>0</v>
          </cell>
          <cell r="N4159">
            <v>0</v>
          </cell>
          <cell r="O4159">
            <v>0</v>
          </cell>
          <cell r="P4159" t="str">
            <v>Not Licensed</v>
          </cell>
          <cell r="Q4159">
            <v>0</v>
          </cell>
          <cell r="R4159">
            <v>0</v>
          </cell>
        </row>
        <row r="4160">
          <cell r="B4160" t="str">
            <v>311011</v>
          </cell>
          <cell r="C4160" t="str">
            <v>Home Health Aides</v>
          </cell>
          <cell r="D4160">
            <v>0</v>
          </cell>
          <cell r="E4160" t="str">
            <v>No formal educational credential</v>
          </cell>
          <cell r="F4160" t="str">
            <v>HS and Below</v>
          </cell>
          <cell r="G4160">
            <v>29948</v>
          </cell>
          <cell r="H4160">
            <v>2</v>
          </cell>
          <cell r="I4160">
            <v>2771</v>
          </cell>
          <cell r="J4160">
            <v>371</v>
          </cell>
          <cell r="K4160">
            <v>392</v>
          </cell>
          <cell r="L4160">
            <v>389</v>
          </cell>
          <cell r="M4160">
            <v>384</v>
          </cell>
          <cell r="N4160">
            <v>0</v>
          </cell>
          <cell r="O4160">
            <v>138</v>
          </cell>
          <cell r="P4160" t="str">
            <v>Not Licensed</v>
          </cell>
          <cell r="Q4160">
            <v>0</v>
          </cell>
          <cell r="R4160">
            <v>0</v>
          </cell>
        </row>
        <row r="4161">
          <cell r="B4161" t="str">
            <v>311013</v>
          </cell>
          <cell r="C4161" t="str">
            <v>Psychiatric Aides</v>
          </cell>
          <cell r="D4161">
            <v>0</v>
          </cell>
          <cell r="E4161" t="str">
            <v>High school diploma or equivalent</v>
          </cell>
          <cell r="F4161" t="str">
            <v>HS and Below</v>
          </cell>
          <cell r="G4161">
            <v>31524</v>
          </cell>
          <cell r="H4161">
            <v>0</v>
          </cell>
          <cell r="I4161">
            <v>0</v>
          </cell>
          <cell r="J4161">
            <v>0</v>
          </cell>
          <cell r="K4161">
            <v>0</v>
          </cell>
          <cell r="L4161">
            <v>0</v>
          </cell>
          <cell r="M4161">
            <v>0</v>
          </cell>
          <cell r="N4161">
            <v>0</v>
          </cell>
          <cell r="O4161">
            <v>2</v>
          </cell>
          <cell r="P4161" t="str">
            <v>Not Licensed</v>
          </cell>
          <cell r="Q4161">
            <v>0</v>
          </cell>
          <cell r="R4161">
            <v>0</v>
          </cell>
        </row>
        <row r="4162">
          <cell r="B4162" t="str">
            <v>311014</v>
          </cell>
          <cell r="C4162" t="str">
            <v>Nursing Assistants</v>
          </cell>
          <cell r="D4162">
            <v>0</v>
          </cell>
          <cell r="E4162" t="str">
            <v>Postsecondary non-degree award</v>
          </cell>
          <cell r="F4162" t="str">
            <v>Sub-BA</v>
          </cell>
          <cell r="G4162">
            <v>29845</v>
          </cell>
          <cell r="H4162">
            <v>2</v>
          </cell>
          <cell r="I4162">
            <v>4331</v>
          </cell>
          <cell r="J4162">
            <v>516</v>
          </cell>
          <cell r="K4162">
            <v>516</v>
          </cell>
          <cell r="L4162">
            <v>477</v>
          </cell>
          <cell r="M4162">
            <v>503</v>
          </cell>
          <cell r="N4162">
            <v>0</v>
          </cell>
          <cell r="O4162">
            <v>208</v>
          </cell>
          <cell r="P4162" t="str">
            <v>Licensed</v>
          </cell>
          <cell r="Q4162" t="str">
            <v xml:space="preserve"> 6,760</v>
          </cell>
          <cell r="R4162" t="str">
            <v xml:space="preserve"> 51,518</v>
          </cell>
        </row>
        <row r="4163">
          <cell r="B4163" t="str">
            <v>311015</v>
          </cell>
          <cell r="C4163" t="str">
            <v>Orderlies</v>
          </cell>
          <cell r="D4163">
            <v>0</v>
          </cell>
          <cell r="E4163" t="str">
            <v>High school diploma or equivalent</v>
          </cell>
          <cell r="F4163" t="str">
            <v>HS and Below</v>
          </cell>
          <cell r="G4163">
            <v>31004</v>
          </cell>
          <cell r="H4163">
            <v>0</v>
          </cell>
          <cell r="I4163">
            <v>0</v>
          </cell>
          <cell r="J4163">
            <v>0</v>
          </cell>
          <cell r="K4163">
            <v>0</v>
          </cell>
          <cell r="L4163">
            <v>32</v>
          </cell>
          <cell r="M4163">
            <v>32</v>
          </cell>
          <cell r="N4163">
            <v>0</v>
          </cell>
          <cell r="O4163">
            <v>1</v>
          </cell>
          <cell r="P4163" t="str">
            <v>Not Licensed</v>
          </cell>
          <cell r="Q4163">
            <v>0</v>
          </cell>
          <cell r="R4163">
            <v>0</v>
          </cell>
        </row>
        <row r="4164">
          <cell r="B4164" t="str">
            <v>312011</v>
          </cell>
          <cell r="C4164" t="str">
            <v>Occupational Therapy Assistants</v>
          </cell>
          <cell r="D4164">
            <v>0</v>
          </cell>
          <cell r="E4164" t="str">
            <v>Associate's degree</v>
          </cell>
          <cell r="F4164" t="str">
            <v>Sub-BA</v>
          </cell>
          <cell r="G4164">
            <v>57506</v>
          </cell>
          <cell r="H4164">
            <v>3</v>
          </cell>
          <cell r="I4164">
            <v>114</v>
          </cell>
          <cell r="J4164">
            <v>16</v>
          </cell>
          <cell r="K4164">
            <v>16</v>
          </cell>
          <cell r="L4164">
            <v>38</v>
          </cell>
          <cell r="M4164">
            <v>23</v>
          </cell>
          <cell r="N4164">
            <v>0</v>
          </cell>
          <cell r="O4164">
            <v>12</v>
          </cell>
          <cell r="P4164" t="str">
            <v>Licensed</v>
          </cell>
          <cell r="Q4164">
            <v>183</v>
          </cell>
          <cell r="R4164" t="str">
            <v xml:space="preserve"> 1,758</v>
          </cell>
        </row>
        <row r="4165">
          <cell r="B4165" t="str">
            <v>312012</v>
          </cell>
          <cell r="C4165" t="str">
            <v>Occupational Therapy Aides</v>
          </cell>
          <cell r="D4165">
            <v>0</v>
          </cell>
          <cell r="E4165" t="str">
            <v>High school diploma or equivalent</v>
          </cell>
          <cell r="F4165" t="str">
            <v>HS and Below</v>
          </cell>
          <cell r="G4165">
            <v>0</v>
          </cell>
          <cell r="H4165">
            <v>0</v>
          </cell>
          <cell r="I4165">
            <v>0</v>
          </cell>
          <cell r="J4165">
            <v>0</v>
          </cell>
          <cell r="K4165">
            <v>0</v>
          </cell>
          <cell r="L4165">
            <v>31</v>
          </cell>
          <cell r="M4165">
            <v>31</v>
          </cell>
          <cell r="N4165">
            <v>0</v>
          </cell>
          <cell r="O4165">
            <v>0</v>
          </cell>
          <cell r="P4165" t="str">
            <v>Not Licensed</v>
          </cell>
          <cell r="Q4165">
            <v>0</v>
          </cell>
          <cell r="R4165">
            <v>0</v>
          </cell>
        </row>
        <row r="4166">
          <cell r="B4166" t="str">
            <v>312021</v>
          </cell>
          <cell r="C4166" t="str">
            <v>Physical Therapist Assistants</v>
          </cell>
          <cell r="D4166">
            <v>0</v>
          </cell>
          <cell r="E4166" t="str">
            <v>Associate's degree</v>
          </cell>
          <cell r="F4166" t="str">
            <v>Sub-BA</v>
          </cell>
          <cell r="G4166">
            <v>61056</v>
          </cell>
          <cell r="H4166">
            <v>4</v>
          </cell>
          <cell r="I4166">
            <v>256</v>
          </cell>
          <cell r="J4166">
            <v>33</v>
          </cell>
          <cell r="K4166">
            <v>35</v>
          </cell>
          <cell r="L4166">
            <v>114</v>
          </cell>
          <cell r="M4166">
            <v>61</v>
          </cell>
          <cell r="N4166">
            <v>0</v>
          </cell>
          <cell r="O4166">
            <v>9</v>
          </cell>
          <cell r="P4166" t="str">
            <v>Licensed</v>
          </cell>
          <cell r="Q4166">
            <v>387</v>
          </cell>
          <cell r="R4166" t="str">
            <v xml:space="preserve"> 2,941</v>
          </cell>
        </row>
        <row r="4167">
          <cell r="B4167" t="str">
            <v>312022</v>
          </cell>
          <cell r="C4167" t="str">
            <v>Physical Therapist Aides</v>
          </cell>
          <cell r="D4167">
            <v>0</v>
          </cell>
          <cell r="E4167" t="str">
            <v>High school diploma or equivalent</v>
          </cell>
          <cell r="F4167" t="str">
            <v>HS and Below</v>
          </cell>
          <cell r="G4167">
            <v>0</v>
          </cell>
          <cell r="H4167">
            <v>0</v>
          </cell>
          <cell r="I4167">
            <v>0</v>
          </cell>
          <cell r="J4167">
            <v>0</v>
          </cell>
          <cell r="K4167">
            <v>0</v>
          </cell>
          <cell r="L4167">
            <v>0</v>
          </cell>
          <cell r="M4167">
            <v>0</v>
          </cell>
          <cell r="N4167">
            <v>0</v>
          </cell>
          <cell r="O4167">
            <v>4</v>
          </cell>
          <cell r="P4167" t="str">
            <v>Not Licensed</v>
          </cell>
          <cell r="Q4167">
            <v>0</v>
          </cell>
          <cell r="R4167">
            <v>0</v>
          </cell>
        </row>
        <row r="4168">
          <cell r="B4168" t="str">
            <v>319011</v>
          </cell>
          <cell r="C4168" t="str">
            <v>Massage Therapists</v>
          </cell>
          <cell r="D4168">
            <v>0</v>
          </cell>
          <cell r="E4168" t="str">
            <v>Postsecondary non-degree award</v>
          </cell>
          <cell r="F4168" t="str">
            <v>Sub-BA</v>
          </cell>
          <cell r="G4168">
            <v>43990</v>
          </cell>
          <cell r="H4168">
            <v>0</v>
          </cell>
          <cell r="I4168">
            <v>0</v>
          </cell>
          <cell r="J4168">
            <v>0</v>
          </cell>
          <cell r="K4168">
            <v>0</v>
          </cell>
          <cell r="L4168">
            <v>20</v>
          </cell>
          <cell r="M4168">
            <v>20</v>
          </cell>
          <cell r="N4168">
            <v>0</v>
          </cell>
          <cell r="O4168">
            <v>3</v>
          </cell>
          <cell r="P4168" t="str">
            <v>Licensed</v>
          </cell>
          <cell r="Q4168">
            <v>753</v>
          </cell>
          <cell r="R4168" t="str">
            <v xml:space="preserve"> 7,742</v>
          </cell>
        </row>
        <row r="4169">
          <cell r="B4169" t="str">
            <v>319091</v>
          </cell>
          <cell r="C4169" t="str">
            <v>Dental Assistants</v>
          </cell>
          <cell r="D4169">
            <v>0</v>
          </cell>
          <cell r="E4169" t="str">
            <v>Postsecondary non-degree award</v>
          </cell>
          <cell r="F4169" t="str">
            <v>Sub-BA</v>
          </cell>
          <cell r="G4169">
            <v>39674</v>
          </cell>
          <cell r="H4169">
            <v>3</v>
          </cell>
          <cell r="I4169">
            <v>791</v>
          </cell>
          <cell r="J4169">
            <v>76</v>
          </cell>
          <cell r="K4169">
            <v>95</v>
          </cell>
          <cell r="L4169">
            <v>53</v>
          </cell>
          <cell r="M4169">
            <v>75</v>
          </cell>
          <cell r="N4169">
            <v>0</v>
          </cell>
          <cell r="O4169">
            <v>34</v>
          </cell>
          <cell r="P4169" t="str">
            <v>Not Licensed</v>
          </cell>
          <cell r="Q4169">
            <v>0</v>
          </cell>
          <cell r="R4169">
            <v>0</v>
          </cell>
        </row>
        <row r="4170">
          <cell r="B4170" t="str">
            <v>319092</v>
          </cell>
          <cell r="C4170" t="str">
            <v>Medical Assistants</v>
          </cell>
          <cell r="D4170">
            <v>0</v>
          </cell>
          <cell r="E4170" t="str">
            <v>Postsecondary non-degree award</v>
          </cell>
          <cell r="F4170" t="str">
            <v>Sub-BA</v>
          </cell>
          <cell r="G4170">
            <v>36925</v>
          </cell>
          <cell r="H4170">
            <v>4</v>
          </cell>
          <cell r="I4170">
            <v>1743</v>
          </cell>
          <cell r="J4170">
            <v>191</v>
          </cell>
          <cell r="K4170">
            <v>218</v>
          </cell>
          <cell r="L4170">
            <v>280</v>
          </cell>
          <cell r="M4170">
            <v>230</v>
          </cell>
          <cell r="N4170">
            <v>0</v>
          </cell>
          <cell r="O4170">
            <v>109</v>
          </cell>
          <cell r="P4170" t="str">
            <v>Not Licensed</v>
          </cell>
          <cell r="Q4170">
            <v>0</v>
          </cell>
          <cell r="R4170">
            <v>0</v>
          </cell>
        </row>
        <row r="4171">
          <cell r="B4171" t="str">
            <v>319093</v>
          </cell>
          <cell r="C4171" t="str">
            <v>Medical Equipment Preparers</v>
          </cell>
          <cell r="D4171">
            <v>0</v>
          </cell>
          <cell r="E4171" t="str">
            <v>High school diploma or equivalent</v>
          </cell>
          <cell r="F4171" t="str">
            <v>HS and Below</v>
          </cell>
          <cell r="G4171">
            <v>0</v>
          </cell>
          <cell r="H4171">
            <v>0</v>
          </cell>
          <cell r="I4171">
            <v>0</v>
          </cell>
          <cell r="J4171">
            <v>0</v>
          </cell>
          <cell r="K4171">
            <v>0</v>
          </cell>
          <cell r="L4171">
            <v>51</v>
          </cell>
          <cell r="M4171">
            <v>51</v>
          </cell>
          <cell r="N4171">
            <v>0</v>
          </cell>
          <cell r="O4171">
            <v>4</v>
          </cell>
          <cell r="P4171" t="str">
            <v>Not Licensed</v>
          </cell>
          <cell r="Q4171">
            <v>0</v>
          </cell>
          <cell r="R4171">
            <v>0</v>
          </cell>
        </row>
        <row r="4172">
          <cell r="B4172" t="str">
            <v>319094</v>
          </cell>
          <cell r="C4172" t="str">
            <v>Medical Transcriptionists</v>
          </cell>
          <cell r="D4172">
            <v>0</v>
          </cell>
          <cell r="E4172" t="str">
            <v>Postsecondary non-degree award</v>
          </cell>
          <cell r="F4172" t="str">
            <v>Sub-BA</v>
          </cell>
          <cell r="G4172">
            <v>35176</v>
          </cell>
          <cell r="H4172">
            <v>0</v>
          </cell>
          <cell r="I4172">
            <v>0</v>
          </cell>
          <cell r="J4172">
            <v>0</v>
          </cell>
          <cell r="K4172">
            <v>0</v>
          </cell>
          <cell r="L4172">
            <v>0</v>
          </cell>
          <cell r="M4172">
            <v>0</v>
          </cell>
          <cell r="N4172">
            <v>0</v>
          </cell>
          <cell r="O4172">
            <v>12</v>
          </cell>
          <cell r="P4172" t="str">
            <v>Not Licensed</v>
          </cell>
          <cell r="Q4172">
            <v>0</v>
          </cell>
          <cell r="R4172">
            <v>0</v>
          </cell>
        </row>
        <row r="4173">
          <cell r="B4173" t="str">
            <v>319095</v>
          </cell>
          <cell r="C4173" t="str">
            <v>Pharmacy Aides</v>
          </cell>
          <cell r="D4173">
            <v>0</v>
          </cell>
          <cell r="E4173" t="str">
            <v>High school diploma or equivalent</v>
          </cell>
          <cell r="F4173" t="str">
            <v>HS and Below</v>
          </cell>
          <cell r="G4173">
            <v>0</v>
          </cell>
          <cell r="H4173">
            <v>0</v>
          </cell>
          <cell r="I4173">
            <v>0</v>
          </cell>
          <cell r="J4173">
            <v>0</v>
          </cell>
          <cell r="K4173">
            <v>0</v>
          </cell>
          <cell r="L4173">
            <v>0</v>
          </cell>
          <cell r="M4173">
            <v>0</v>
          </cell>
          <cell r="N4173">
            <v>0</v>
          </cell>
          <cell r="O4173">
            <v>0</v>
          </cell>
          <cell r="P4173" t="str">
            <v>Not Licensed</v>
          </cell>
          <cell r="Q4173">
            <v>0</v>
          </cell>
          <cell r="R4173">
            <v>0</v>
          </cell>
        </row>
        <row r="4174">
          <cell r="B4174" t="str">
            <v>319096</v>
          </cell>
          <cell r="C4174" t="str">
            <v>Veterinary Assistants and Laboratory Animal Caretakers</v>
          </cell>
          <cell r="D4174">
            <v>0</v>
          </cell>
          <cell r="E4174" t="str">
            <v>High school diploma or equivalent</v>
          </cell>
          <cell r="F4174" t="str">
            <v>HS and Below</v>
          </cell>
          <cell r="G4174">
            <v>0</v>
          </cell>
          <cell r="H4174">
            <v>0</v>
          </cell>
          <cell r="I4174">
            <v>0</v>
          </cell>
          <cell r="J4174">
            <v>0</v>
          </cell>
          <cell r="K4174">
            <v>0</v>
          </cell>
          <cell r="L4174">
            <v>15</v>
          </cell>
          <cell r="M4174">
            <v>15</v>
          </cell>
          <cell r="N4174">
            <v>0</v>
          </cell>
          <cell r="O4174">
            <v>4</v>
          </cell>
          <cell r="P4174" t="str">
            <v>Not Licensed</v>
          </cell>
          <cell r="Q4174">
            <v>0</v>
          </cell>
          <cell r="R4174">
            <v>0</v>
          </cell>
        </row>
        <row r="4175">
          <cell r="B4175" t="str">
            <v>319097</v>
          </cell>
          <cell r="C4175" t="str">
            <v>Phlebotomists</v>
          </cell>
          <cell r="D4175">
            <v>0</v>
          </cell>
          <cell r="E4175" t="str">
            <v>Postsecondary non-degree award</v>
          </cell>
          <cell r="F4175" t="str">
            <v>Sub-BA</v>
          </cell>
          <cell r="G4175">
            <v>39139</v>
          </cell>
          <cell r="H4175">
            <v>3</v>
          </cell>
          <cell r="I4175">
            <v>506</v>
          </cell>
          <cell r="J4175">
            <v>54</v>
          </cell>
          <cell r="K4175">
            <v>59</v>
          </cell>
          <cell r="L4175">
            <v>77</v>
          </cell>
          <cell r="M4175">
            <v>63</v>
          </cell>
          <cell r="N4175">
            <v>0</v>
          </cell>
          <cell r="O4175">
            <v>14</v>
          </cell>
          <cell r="P4175" t="str">
            <v>Not Licensed</v>
          </cell>
          <cell r="Q4175">
            <v>0</v>
          </cell>
          <cell r="R4175">
            <v>0</v>
          </cell>
        </row>
        <row r="4176">
          <cell r="B4176" t="str">
            <v>33093</v>
          </cell>
          <cell r="C4176" t="str">
            <v>Transportation Security Screeners</v>
          </cell>
          <cell r="D4176">
            <v>0</v>
          </cell>
          <cell r="E4176">
            <v>0</v>
          </cell>
          <cell r="F4176">
            <v>0</v>
          </cell>
          <cell r="G4176">
            <v>0</v>
          </cell>
          <cell r="H4176">
            <v>0</v>
          </cell>
          <cell r="I4176">
            <v>0</v>
          </cell>
          <cell r="J4176">
            <v>0</v>
          </cell>
          <cell r="K4176">
            <v>0</v>
          </cell>
          <cell r="L4176">
            <v>0</v>
          </cell>
          <cell r="M4176">
            <v>0</v>
          </cell>
          <cell r="N4176">
            <v>0</v>
          </cell>
          <cell r="O4176">
            <v>0</v>
          </cell>
          <cell r="P4176" t="str">
            <v>Not Licensed</v>
          </cell>
          <cell r="Q4176">
            <v>0</v>
          </cell>
          <cell r="R4176">
            <v>0</v>
          </cell>
        </row>
        <row r="4177">
          <cell r="B4177" t="str">
            <v>331011</v>
          </cell>
          <cell r="C4177" t="str">
            <v>First-Line Supervisors of Correctional Officers</v>
          </cell>
          <cell r="D4177">
            <v>0</v>
          </cell>
          <cell r="E4177" t="str">
            <v>High school diploma or equivalent</v>
          </cell>
          <cell r="F4177" t="str">
            <v>HS and Below</v>
          </cell>
          <cell r="G4177">
            <v>0</v>
          </cell>
          <cell r="H4177">
            <v>0</v>
          </cell>
          <cell r="I4177">
            <v>0</v>
          </cell>
          <cell r="J4177">
            <v>0</v>
          </cell>
          <cell r="K4177">
            <v>0</v>
          </cell>
          <cell r="L4177">
            <v>0</v>
          </cell>
          <cell r="M4177">
            <v>0</v>
          </cell>
          <cell r="N4177">
            <v>0</v>
          </cell>
          <cell r="O4177">
            <v>7</v>
          </cell>
          <cell r="P4177" t="str">
            <v>Not Licensed</v>
          </cell>
          <cell r="Q4177">
            <v>0</v>
          </cell>
          <cell r="R4177">
            <v>0</v>
          </cell>
        </row>
        <row r="4178">
          <cell r="B4178" t="str">
            <v>331012</v>
          </cell>
          <cell r="C4178" t="str">
            <v>First-Line Supervisors of Police and Detectives</v>
          </cell>
          <cell r="D4178">
            <v>0</v>
          </cell>
          <cell r="E4178" t="str">
            <v>High school diploma or equivalent</v>
          </cell>
          <cell r="F4178" t="str">
            <v>HS and Below</v>
          </cell>
          <cell r="G4178">
            <v>81194</v>
          </cell>
          <cell r="H4178">
            <v>4</v>
          </cell>
          <cell r="I4178">
            <v>470</v>
          </cell>
          <cell r="J4178">
            <v>30</v>
          </cell>
          <cell r="K4178">
            <v>27</v>
          </cell>
          <cell r="L4178">
            <v>0</v>
          </cell>
          <cell r="M4178">
            <v>29</v>
          </cell>
          <cell r="N4178">
            <v>0</v>
          </cell>
          <cell r="O4178">
            <v>4</v>
          </cell>
          <cell r="P4178" t="str">
            <v>Not Licensed</v>
          </cell>
          <cell r="Q4178">
            <v>0</v>
          </cell>
          <cell r="R4178">
            <v>0</v>
          </cell>
        </row>
        <row r="4179">
          <cell r="B4179" t="str">
            <v>331021</v>
          </cell>
          <cell r="C4179" t="str">
            <v>First-Line Supervisors of Fire Fighting and Prevention Workers</v>
          </cell>
          <cell r="D4179">
            <v>0</v>
          </cell>
          <cell r="E4179" t="str">
            <v>Postsecondary non-degree award</v>
          </cell>
          <cell r="F4179" t="str">
            <v>Sub-BA</v>
          </cell>
          <cell r="G4179">
            <v>73060</v>
          </cell>
          <cell r="H4179">
            <v>3</v>
          </cell>
          <cell r="I4179">
            <v>220</v>
          </cell>
          <cell r="J4179">
            <v>16</v>
          </cell>
          <cell r="K4179">
            <v>14</v>
          </cell>
          <cell r="L4179">
            <v>0</v>
          </cell>
          <cell r="M4179">
            <v>15</v>
          </cell>
          <cell r="N4179">
            <v>0</v>
          </cell>
          <cell r="O4179">
            <v>4</v>
          </cell>
          <cell r="P4179" t="str">
            <v>Not Licensed</v>
          </cell>
          <cell r="Q4179">
            <v>0</v>
          </cell>
          <cell r="R4179">
            <v>0</v>
          </cell>
        </row>
        <row r="4180">
          <cell r="B4180" t="str">
            <v>332011</v>
          </cell>
          <cell r="C4180" t="str">
            <v>Firefighters</v>
          </cell>
          <cell r="D4180">
            <v>0</v>
          </cell>
          <cell r="E4180" t="str">
            <v>Postsecondary non-degree award</v>
          </cell>
          <cell r="F4180" t="str">
            <v>Sub-BA</v>
          </cell>
          <cell r="G4180">
            <v>53161</v>
          </cell>
          <cell r="H4180">
            <v>3</v>
          </cell>
          <cell r="I4180">
            <v>818</v>
          </cell>
          <cell r="J4180">
            <v>57</v>
          </cell>
          <cell r="K4180">
            <v>55</v>
          </cell>
          <cell r="L4180">
            <v>7</v>
          </cell>
          <cell r="M4180">
            <v>40</v>
          </cell>
          <cell r="N4180">
            <v>0</v>
          </cell>
          <cell r="O4180">
            <v>9</v>
          </cell>
          <cell r="P4180" t="str">
            <v>Not Licensed</v>
          </cell>
          <cell r="Q4180">
            <v>0</v>
          </cell>
          <cell r="R4180">
            <v>0</v>
          </cell>
        </row>
        <row r="4181">
          <cell r="B4181" t="str">
            <v>332021</v>
          </cell>
          <cell r="C4181" t="str">
            <v>Fire Inspectors and Investigators</v>
          </cell>
          <cell r="D4181">
            <v>0</v>
          </cell>
          <cell r="E4181" t="str">
            <v>Postsecondary non-degree award</v>
          </cell>
          <cell r="F4181" t="str">
            <v>Sub-BA</v>
          </cell>
          <cell r="G4181">
            <v>0</v>
          </cell>
          <cell r="H4181">
            <v>0</v>
          </cell>
          <cell r="I4181">
            <v>0</v>
          </cell>
          <cell r="J4181">
            <v>0</v>
          </cell>
          <cell r="K4181">
            <v>0</v>
          </cell>
          <cell r="L4181">
            <v>0</v>
          </cell>
          <cell r="M4181">
            <v>0</v>
          </cell>
          <cell r="N4181">
            <v>0</v>
          </cell>
          <cell r="O4181">
            <v>0</v>
          </cell>
          <cell r="P4181" t="str">
            <v>Not Licensed</v>
          </cell>
          <cell r="Q4181">
            <v>0</v>
          </cell>
          <cell r="R4181">
            <v>0</v>
          </cell>
        </row>
        <row r="4182">
          <cell r="B4182" t="str">
            <v>332022</v>
          </cell>
          <cell r="C4182" t="str">
            <v>Forest Fire Inspectors and Prevention Specialists</v>
          </cell>
          <cell r="D4182">
            <v>0</v>
          </cell>
          <cell r="E4182" t="str">
            <v>High school diploma or equivalent</v>
          </cell>
          <cell r="F4182" t="str">
            <v>HS and Below</v>
          </cell>
          <cell r="G4182">
            <v>0</v>
          </cell>
          <cell r="H4182">
            <v>0</v>
          </cell>
          <cell r="I4182">
            <v>0</v>
          </cell>
          <cell r="J4182">
            <v>0</v>
          </cell>
          <cell r="K4182">
            <v>0</v>
          </cell>
          <cell r="L4182">
            <v>0</v>
          </cell>
          <cell r="M4182">
            <v>0</v>
          </cell>
          <cell r="N4182">
            <v>0</v>
          </cell>
          <cell r="O4182">
            <v>1</v>
          </cell>
          <cell r="P4182" t="str">
            <v>Not Licensed</v>
          </cell>
          <cell r="Q4182">
            <v>0</v>
          </cell>
          <cell r="R4182">
            <v>0</v>
          </cell>
        </row>
        <row r="4183">
          <cell r="B4183" t="str">
            <v>333011</v>
          </cell>
          <cell r="C4183" t="str">
            <v>Bailiffs</v>
          </cell>
          <cell r="D4183">
            <v>0</v>
          </cell>
          <cell r="E4183">
            <v>0</v>
          </cell>
          <cell r="F4183">
            <v>0</v>
          </cell>
          <cell r="G4183">
            <v>0</v>
          </cell>
          <cell r="H4183">
            <v>0</v>
          </cell>
          <cell r="I4183">
            <v>0</v>
          </cell>
          <cell r="J4183">
            <v>0</v>
          </cell>
          <cell r="K4183">
            <v>0</v>
          </cell>
          <cell r="L4183">
            <v>0</v>
          </cell>
          <cell r="M4183">
            <v>0</v>
          </cell>
          <cell r="N4183">
            <v>0</v>
          </cell>
          <cell r="O4183">
            <v>0</v>
          </cell>
          <cell r="P4183" t="str">
            <v>Not Licensed</v>
          </cell>
          <cell r="Q4183">
            <v>0</v>
          </cell>
          <cell r="R4183">
            <v>0</v>
          </cell>
        </row>
        <row r="4184">
          <cell r="B4184" t="str">
            <v>333012</v>
          </cell>
          <cell r="C4184" t="str">
            <v>Correctional Officers and Jailers</v>
          </cell>
          <cell r="D4184">
            <v>0</v>
          </cell>
          <cell r="E4184" t="str">
            <v>High school diploma or equivalent</v>
          </cell>
          <cell r="F4184" t="str">
            <v>HS and Below</v>
          </cell>
          <cell r="G4184">
            <v>0</v>
          </cell>
          <cell r="H4184">
            <v>0</v>
          </cell>
          <cell r="I4184">
            <v>0</v>
          </cell>
          <cell r="J4184">
            <v>0</v>
          </cell>
          <cell r="K4184">
            <v>0</v>
          </cell>
          <cell r="L4184">
            <v>6</v>
          </cell>
          <cell r="M4184">
            <v>6</v>
          </cell>
          <cell r="N4184">
            <v>0</v>
          </cell>
          <cell r="O4184">
            <v>26</v>
          </cell>
          <cell r="P4184" t="str">
            <v>Not Licensed</v>
          </cell>
          <cell r="Q4184">
            <v>0</v>
          </cell>
          <cell r="R4184">
            <v>0</v>
          </cell>
        </row>
        <row r="4185">
          <cell r="B4185" t="str">
            <v>333021</v>
          </cell>
          <cell r="C4185" t="str">
            <v>Detectives and Criminal Investigators</v>
          </cell>
          <cell r="D4185">
            <v>0</v>
          </cell>
          <cell r="E4185" t="str">
            <v>High school diploma or equivalent</v>
          </cell>
          <cell r="F4185" t="str">
            <v>HS and Below</v>
          </cell>
          <cell r="G4185">
            <v>86127</v>
          </cell>
          <cell r="H4185">
            <v>0</v>
          </cell>
          <cell r="I4185">
            <v>0</v>
          </cell>
          <cell r="J4185">
            <v>0</v>
          </cell>
          <cell r="K4185">
            <v>0</v>
          </cell>
          <cell r="L4185">
            <v>6</v>
          </cell>
          <cell r="M4185">
            <v>6</v>
          </cell>
          <cell r="N4185">
            <v>0</v>
          </cell>
          <cell r="O4185">
            <v>1</v>
          </cell>
          <cell r="P4185" t="str">
            <v>Not Licensed</v>
          </cell>
          <cell r="Q4185">
            <v>0</v>
          </cell>
          <cell r="R4185">
            <v>0</v>
          </cell>
        </row>
        <row r="4186">
          <cell r="B4186" t="str">
            <v>333031</v>
          </cell>
          <cell r="C4186" t="str">
            <v>Fish and Game Wardens</v>
          </cell>
          <cell r="D4186">
            <v>0</v>
          </cell>
          <cell r="E4186" t="str">
            <v>Bachelor's degree</v>
          </cell>
          <cell r="F4186" t="str">
            <v>BA+</v>
          </cell>
          <cell r="G4186">
            <v>0</v>
          </cell>
          <cell r="H4186">
            <v>0</v>
          </cell>
          <cell r="I4186">
            <v>0</v>
          </cell>
          <cell r="J4186">
            <v>0</v>
          </cell>
          <cell r="K4186">
            <v>0</v>
          </cell>
          <cell r="L4186">
            <v>0</v>
          </cell>
          <cell r="M4186">
            <v>0</v>
          </cell>
          <cell r="N4186">
            <v>0</v>
          </cell>
          <cell r="O4186">
            <v>0</v>
          </cell>
          <cell r="P4186" t="str">
            <v>Not Licensed</v>
          </cell>
          <cell r="Q4186">
            <v>0</v>
          </cell>
          <cell r="R4186">
            <v>0</v>
          </cell>
        </row>
        <row r="4187">
          <cell r="B4187" t="str">
            <v>333041</v>
          </cell>
          <cell r="C4187" t="str">
            <v>Parking Enforcement Workers</v>
          </cell>
          <cell r="D4187">
            <v>0</v>
          </cell>
          <cell r="E4187" t="str">
            <v>High school diploma or equivalent</v>
          </cell>
          <cell r="F4187" t="str">
            <v>HS and Below</v>
          </cell>
          <cell r="G4187">
            <v>0</v>
          </cell>
          <cell r="H4187">
            <v>0</v>
          </cell>
          <cell r="I4187">
            <v>0</v>
          </cell>
          <cell r="J4187">
            <v>0</v>
          </cell>
          <cell r="K4187">
            <v>0</v>
          </cell>
          <cell r="L4187">
            <v>6</v>
          </cell>
          <cell r="M4187">
            <v>6</v>
          </cell>
          <cell r="N4187">
            <v>0</v>
          </cell>
          <cell r="O4187">
            <v>2</v>
          </cell>
          <cell r="P4187" t="str">
            <v>Not Licensed</v>
          </cell>
          <cell r="Q4187">
            <v>0</v>
          </cell>
          <cell r="R4187">
            <v>0</v>
          </cell>
        </row>
        <row r="4188">
          <cell r="B4188" t="str">
            <v>333051</v>
          </cell>
          <cell r="C4188" t="str">
            <v>Police and Sheriff's Patrol Officers</v>
          </cell>
          <cell r="D4188">
            <v>0</v>
          </cell>
          <cell r="E4188" t="str">
            <v>High school diploma or equivalent</v>
          </cell>
          <cell r="F4188" t="str">
            <v>HS and Below</v>
          </cell>
          <cell r="G4188">
            <v>61030</v>
          </cell>
          <cell r="H4188">
            <v>4</v>
          </cell>
          <cell r="I4188">
            <v>2119</v>
          </cell>
          <cell r="J4188">
            <v>146</v>
          </cell>
          <cell r="K4188">
            <v>143</v>
          </cell>
          <cell r="L4188">
            <v>38</v>
          </cell>
          <cell r="M4188">
            <v>109</v>
          </cell>
          <cell r="N4188">
            <v>0</v>
          </cell>
          <cell r="O4188">
            <v>18</v>
          </cell>
          <cell r="P4188" t="str">
            <v>Not Licensed</v>
          </cell>
          <cell r="Q4188">
            <v>0</v>
          </cell>
          <cell r="R4188">
            <v>0</v>
          </cell>
        </row>
        <row r="4189">
          <cell r="B4189" t="str">
            <v>333052</v>
          </cell>
          <cell r="C4189" t="str">
            <v>Transit and Railroad Police</v>
          </cell>
          <cell r="D4189">
            <v>0</v>
          </cell>
          <cell r="E4189">
            <v>0</v>
          </cell>
          <cell r="F4189">
            <v>0</v>
          </cell>
          <cell r="G4189">
            <v>0</v>
          </cell>
          <cell r="H4189">
            <v>0</v>
          </cell>
          <cell r="I4189">
            <v>0</v>
          </cell>
          <cell r="J4189">
            <v>0</v>
          </cell>
          <cell r="K4189">
            <v>0</v>
          </cell>
          <cell r="L4189">
            <v>0</v>
          </cell>
          <cell r="M4189">
            <v>0</v>
          </cell>
          <cell r="N4189">
            <v>0</v>
          </cell>
          <cell r="O4189">
            <v>0</v>
          </cell>
          <cell r="P4189" t="str">
            <v>Not Licensed</v>
          </cell>
          <cell r="Q4189">
            <v>0</v>
          </cell>
          <cell r="R4189">
            <v>0</v>
          </cell>
        </row>
        <row r="4190">
          <cell r="B4190" t="str">
            <v>339011</v>
          </cell>
          <cell r="C4190" t="str">
            <v>Animal Control Workers</v>
          </cell>
          <cell r="D4190">
            <v>0</v>
          </cell>
          <cell r="E4190" t="str">
            <v>High school diploma or equivalent</v>
          </cell>
          <cell r="F4190" t="str">
            <v>HS and Below</v>
          </cell>
          <cell r="G4190">
            <v>43136</v>
          </cell>
          <cell r="H4190">
            <v>0</v>
          </cell>
          <cell r="I4190">
            <v>0</v>
          </cell>
          <cell r="J4190">
            <v>0</v>
          </cell>
          <cell r="K4190">
            <v>0</v>
          </cell>
          <cell r="L4190">
            <v>5</v>
          </cell>
          <cell r="M4190">
            <v>5</v>
          </cell>
          <cell r="N4190">
            <v>0</v>
          </cell>
          <cell r="O4190">
            <v>2</v>
          </cell>
          <cell r="P4190" t="str">
            <v>Not Licensed</v>
          </cell>
          <cell r="Q4190">
            <v>0</v>
          </cell>
          <cell r="R4190">
            <v>0</v>
          </cell>
        </row>
        <row r="4191">
          <cell r="B4191" t="str">
            <v>339021</v>
          </cell>
          <cell r="C4191" t="str">
            <v>Private Detectives and Investigators</v>
          </cell>
          <cell r="D4191">
            <v>0</v>
          </cell>
          <cell r="E4191" t="str">
            <v>High school diploma or equivalent</v>
          </cell>
          <cell r="F4191" t="str">
            <v>HS and Below</v>
          </cell>
          <cell r="G4191">
            <v>36444</v>
          </cell>
          <cell r="H4191">
            <v>0</v>
          </cell>
          <cell r="I4191">
            <v>0</v>
          </cell>
          <cell r="J4191">
            <v>0</v>
          </cell>
          <cell r="K4191">
            <v>0</v>
          </cell>
          <cell r="L4191">
            <v>0</v>
          </cell>
          <cell r="M4191">
            <v>0</v>
          </cell>
          <cell r="N4191">
            <v>0</v>
          </cell>
          <cell r="O4191">
            <v>1</v>
          </cell>
          <cell r="P4191" t="str">
            <v>Not Licensed</v>
          </cell>
          <cell r="Q4191">
            <v>0</v>
          </cell>
          <cell r="R4191">
            <v>0</v>
          </cell>
        </row>
        <row r="4192">
          <cell r="B4192" t="str">
            <v>339031</v>
          </cell>
          <cell r="C4192" t="str">
            <v>Gaming Surveillance Officers and Gaming Investigators</v>
          </cell>
          <cell r="D4192">
            <v>0</v>
          </cell>
          <cell r="E4192">
            <v>0</v>
          </cell>
          <cell r="F4192">
            <v>0</v>
          </cell>
          <cell r="G4192">
            <v>0</v>
          </cell>
          <cell r="H4192">
            <v>0</v>
          </cell>
          <cell r="I4192">
            <v>0</v>
          </cell>
          <cell r="J4192">
            <v>0</v>
          </cell>
          <cell r="K4192">
            <v>0</v>
          </cell>
          <cell r="L4192">
            <v>5</v>
          </cell>
          <cell r="M4192">
            <v>5</v>
          </cell>
          <cell r="N4192">
            <v>0</v>
          </cell>
          <cell r="O4192">
            <v>0</v>
          </cell>
          <cell r="P4192" t="str">
            <v>Not Licensed</v>
          </cell>
          <cell r="Q4192">
            <v>0</v>
          </cell>
          <cell r="R4192">
            <v>0</v>
          </cell>
        </row>
        <row r="4193">
          <cell r="B4193" t="str">
            <v>339032</v>
          </cell>
          <cell r="C4193" t="str">
            <v>Security Guards</v>
          </cell>
          <cell r="D4193">
            <v>0</v>
          </cell>
          <cell r="E4193" t="str">
            <v>High school diploma or equivalent</v>
          </cell>
          <cell r="F4193" t="str">
            <v>HS and Below</v>
          </cell>
          <cell r="G4193">
            <v>0</v>
          </cell>
          <cell r="H4193">
            <v>0</v>
          </cell>
          <cell r="I4193">
            <v>1558</v>
          </cell>
          <cell r="J4193">
            <v>200</v>
          </cell>
          <cell r="K4193">
            <v>216</v>
          </cell>
          <cell r="L4193">
            <v>228</v>
          </cell>
          <cell r="M4193">
            <v>215</v>
          </cell>
          <cell r="N4193">
            <v>0</v>
          </cell>
          <cell r="O4193">
            <v>91</v>
          </cell>
          <cell r="P4193" t="str">
            <v>Not Licensed</v>
          </cell>
          <cell r="Q4193">
            <v>0</v>
          </cell>
          <cell r="R4193">
            <v>0</v>
          </cell>
        </row>
        <row r="4194">
          <cell r="B4194" t="str">
            <v>339091</v>
          </cell>
          <cell r="C4194" t="str">
            <v>Crossing Guards</v>
          </cell>
          <cell r="D4194">
            <v>0</v>
          </cell>
          <cell r="E4194" t="str">
            <v>No formal educational credential</v>
          </cell>
          <cell r="F4194" t="str">
            <v>HS and Below</v>
          </cell>
          <cell r="G4194">
            <v>30259</v>
          </cell>
          <cell r="H4194">
            <v>2</v>
          </cell>
          <cell r="I4194">
            <v>196</v>
          </cell>
          <cell r="J4194">
            <v>36</v>
          </cell>
          <cell r="K4194">
            <v>36</v>
          </cell>
          <cell r="L4194">
            <v>0</v>
          </cell>
          <cell r="M4194">
            <v>36</v>
          </cell>
          <cell r="N4194">
            <v>0</v>
          </cell>
          <cell r="O4194">
            <v>4</v>
          </cell>
          <cell r="P4194" t="str">
            <v>Not Licensed</v>
          </cell>
          <cell r="Q4194">
            <v>0</v>
          </cell>
          <cell r="R4194">
            <v>0</v>
          </cell>
        </row>
        <row r="4195">
          <cell r="B4195" t="str">
            <v>339092</v>
          </cell>
          <cell r="C4195" t="str">
            <v>Lifeguards, Ski Patrol, and Other Recreational Protective Service Workers</v>
          </cell>
          <cell r="D4195">
            <v>0</v>
          </cell>
          <cell r="E4195" t="str">
            <v>No formal educational credential</v>
          </cell>
          <cell r="F4195" t="str">
            <v>HS and Below</v>
          </cell>
          <cell r="G4195">
            <v>24419</v>
          </cell>
          <cell r="H4195">
            <v>1</v>
          </cell>
          <cell r="I4195">
            <v>414</v>
          </cell>
          <cell r="J4195">
            <v>91</v>
          </cell>
          <cell r="K4195">
            <v>107</v>
          </cell>
          <cell r="L4195">
            <v>34</v>
          </cell>
          <cell r="M4195">
            <v>77</v>
          </cell>
          <cell r="N4195">
            <v>0</v>
          </cell>
          <cell r="O4195">
            <v>5</v>
          </cell>
          <cell r="P4195" t="str">
            <v>Not Licensed</v>
          </cell>
          <cell r="Q4195">
            <v>0</v>
          </cell>
          <cell r="R4195">
            <v>0</v>
          </cell>
        </row>
        <row r="4196">
          <cell r="B4196" t="str">
            <v>351011</v>
          </cell>
          <cell r="C4196" t="str">
            <v>Chefs and Head Cooks</v>
          </cell>
          <cell r="D4196">
            <v>0</v>
          </cell>
          <cell r="E4196" t="str">
            <v>High school diploma or equivalent</v>
          </cell>
          <cell r="F4196" t="str">
            <v>HS and Below</v>
          </cell>
          <cell r="G4196">
            <v>43233</v>
          </cell>
          <cell r="H4196">
            <v>3</v>
          </cell>
          <cell r="I4196">
            <v>373</v>
          </cell>
          <cell r="J4196">
            <v>46</v>
          </cell>
          <cell r="K4196">
            <v>52</v>
          </cell>
          <cell r="L4196">
            <v>74</v>
          </cell>
          <cell r="M4196">
            <v>57</v>
          </cell>
          <cell r="N4196">
            <v>922</v>
          </cell>
          <cell r="O4196">
            <v>114</v>
          </cell>
          <cell r="P4196" t="str">
            <v>Not Licensed</v>
          </cell>
          <cell r="Q4196">
            <v>0</v>
          </cell>
          <cell r="R4196">
            <v>0</v>
          </cell>
        </row>
        <row r="4197">
          <cell r="B4197" t="str">
            <v>351012</v>
          </cell>
          <cell r="C4197" t="str">
            <v>First-Line Supervisors of Food Preparation and Serving Workers</v>
          </cell>
          <cell r="D4197">
            <v>0</v>
          </cell>
          <cell r="E4197" t="str">
            <v>High school diploma or equivalent</v>
          </cell>
          <cell r="F4197" t="str">
            <v>HS and Below</v>
          </cell>
          <cell r="G4197">
            <v>37949</v>
          </cell>
          <cell r="H4197">
            <v>4</v>
          </cell>
          <cell r="I4197">
            <v>1704</v>
          </cell>
          <cell r="J4197">
            <v>234</v>
          </cell>
          <cell r="K4197">
            <v>268</v>
          </cell>
          <cell r="L4197">
            <v>218</v>
          </cell>
          <cell r="M4197">
            <v>240</v>
          </cell>
          <cell r="N4197">
            <v>0</v>
          </cell>
          <cell r="O4197">
            <v>120</v>
          </cell>
          <cell r="P4197" t="str">
            <v>Not Licensed</v>
          </cell>
          <cell r="Q4197">
            <v>0</v>
          </cell>
          <cell r="R4197">
            <v>0</v>
          </cell>
        </row>
        <row r="4198">
          <cell r="B4198" t="str">
            <v>352011</v>
          </cell>
          <cell r="C4198" t="str">
            <v>Cooks, Fast Food</v>
          </cell>
          <cell r="D4198">
            <v>0</v>
          </cell>
          <cell r="E4198" t="str">
            <v>No formal educational credential</v>
          </cell>
          <cell r="F4198" t="str">
            <v>HS and Below</v>
          </cell>
          <cell r="G4198">
            <v>0</v>
          </cell>
          <cell r="H4198">
            <v>0</v>
          </cell>
          <cell r="I4198">
            <v>294</v>
          </cell>
          <cell r="J4198">
            <v>35</v>
          </cell>
          <cell r="K4198">
            <v>40</v>
          </cell>
          <cell r="L4198">
            <v>4</v>
          </cell>
          <cell r="M4198">
            <v>26</v>
          </cell>
          <cell r="N4198">
            <v>0</v>
          </cell>
          <cell r="O4198">
            <v>36</v>
          </cell>
          <cell r="P4198" t="str">
            <v>Not Licensed</v>
          </cell>
          <cell r="Q4198">
            <v>0</v>
          </cell>
          <cell r="R4198">
            <v>0</v>
          </cell>
        </row>
        <row r="4199">
          <cell r="B4199" t="str">
            <v>352012</v>
          </cell>
          <cell r="C4199" t="str">
            <v>Cooks, Institution and Cafeteria</v>
          </cell>
          <cell r="D4199">
            <v>0</v>
          </cell>
          <cell r="E4199" t="str">
            <v>No formal educational credential</v>
          </cell>
          <cell r="F4199" t="str">
            <v>HS and Below</v>
          </cell>
          <cell r="G4199">
            <v>33111</v>
          </cell>
          <cell r="H4199">
            <v>2</v>
          </cell>
          <cell r="I4199">
            <v>973</v>
          </cell>
          <cell r="J4199">
            <v>139</v>
          </cell>
          <cell r="K4199">
            <v>146</v>
          </cell>
          <cell r="L4199">
            <v>0</v>
          </cell>
          <cell r="M4199">
            <v>143</v>
          </cell>
          <cell r="N4199">
            <v>0</v>
          </cell>
          <cell r="O4199">
            <v>298</v>
          </cell>
          <cell r="P4199" t="str">
            <v>Not Licensed</v>
          </cell>
          <cell r="Q4199">
            <v>0</v>
          </cell>
          <cell r="R4199">
            <v>0</v>
          </cell>
        </row>
        <row r="4200">
          <cell r="B4200" t="str">
            <v>352013</v>
          </cell>
          <cell r="C4200" t="str">
            <v>Cooks, Private Household</v>
          </cell>
          <cell r="D4200">
            <v>0</v>
          </cell>
          <cell r="E4200">
            <v>0</v>
          </cell>
          <cell r="F4200">
            <v>0</v>
          </cell>
          <cell r="G4200">
            <v>0</v>
          </cell>
          <cell r="H4200">
            <v>0</v>
          </cell>
          <cell r="I4200">
            <v>0</v>
          </cell>
          <cell r="J4200">
            <v>0</v>
          </cell>
          <cell r="K4200">
            <v>0</v>
          </cell>
          <cell r="L4200">
            <v>0</v>
          </cell>
          <cell r="M4200">
            <v>0</v>
          </cell>
          <cell r="N4200">
            <v>0</v>
          </cell>
          <cell r="O4200">
            <v>2</v>
          </cell>
          <cell r="P4200" t="str">
            <v>Not Licensed</v>
          </cell>
          <cell r="Q4200">
            <v>0</v>
          </cell>
          <cell r="R4200">
            <v>0</v>
          </cell>
        </row>
        <row r="4201">
          <cell r="B4201" t="str">
            <v>352014</v>
          </cell>
          <cell r="C4201" t="str">
            <v>Cooks, Restaurant</v>
          </cell>
          <cell r="D4201">
            <v>0</v>
          </cell>
          <cell r="E4201" t="str">
            <v>No formal educational credential</v>
          </cell>
          <cell r="F4201" t="str">
            <v>HS and Below</v>
          </cell>
          <cell r="G4201">
            <v>29587</v>
          </cell>
          <cell r="H4201">
            <v>2</v>
          </cell>
          <cell r="I4201">
            <v>2179</v>
          </cell>
          <cell r="J4201">
            <v>303</v>
          </cell>
          <cell r="K4201">
            <v>347</v>
          </cell>
          <cell r="L4201">
            <v>325</v>
          </cell>
          <cell r="M4201">
            <v>325</v>
          </cell>
          <cell r="N4201">
            <v>0</v>
          </cell>
          <cell r="O4201">
            <v>139</v>
          </cell>
          <cell r="P4201" t="str">
            <v>Not Licensed</v>
          </cell>
          <cell r="Q4201">
            <v>0</v>
          </cell>
          <cell r="R4201">
            <v>0</v>
          </cell>
        </row>
        <row r="4202">
          <cell r="B4202" t="str">
            <v>352015</v>
          </cell>
          <cell r="C4202" t="str">
            <v>Cooks, Short Order</v>
          </cell>
          <cell r="D4202">
            <v>0</v>
          </cell>
          <cell r="E4202" t="str">
            <v>No formal educational credential</v>
          </cell>
          <cell r="F4202" t="str">
            <v>HS and Below</v>
          </cell>
          <cell r="G4202">
            <v>0</v>
          </cell>
          <cell r="H4202">
            <v>0</v>
          </cell>
          <cell r="I4202">
            <v>0</v>
          </cell>
          <cell r="J4202">
            <v>0</v>
          </cell>
          <cell r="K4202">
            <v>0</v>
          </cell>
          <cell r="L4202">
            <v>49</v>
          </cell>
          <cell r="M4202">
            <v>49</v>
          </cell>
          <cell r="N4202">
            <v>0</v>
          </cell>
          <cell r="O4202">
            <v>28</v>
          </cell>
          <cell r="P4202" t="str">
            <v>Not Licensed</v>
          </cell>
          <cell r="Q4202">
            <v>0</v>
          </cell>
          <cell r="R4202">
            <v>0</v>
          </cell>
        </row>
        <row r="4203">
          <cell r="B4203" t="str">
            <v>352021</v>
          </cell>
          <cell r="C4203" t="str">
            <v>Food Preparation Workers</v>
          </cell>
          <cell r="D4203">
            <v>0</v>
          </cell>
          <cell r="E4203" t="str">
            <v>No formal educational credential</v>
          </cell>
          <cell r="F4203" t="str">
            <v>HS and Below</v>
          </cell>
          <cell r="G4203">
            <v>27649</v>
          </cell>
          <cell r="H4203">
            <v>1</v>
          </cell>
          <cell r="I4203">
            <v>1329</v>
          </cell>
          <cell r="J4203">
            <v>218</v>
          </cell>
          <cell r="K4203">
            <v>228</v>
          </cell>
          <cell r="L4203">
            <v>50</v>
          </cell>
          <cell r="M4203">
            <v>165</v>
          </cell>
          <cell r="N4203">
            <v>0</v>
          </cell>
          <cell r="O4203">
            <v>162</v>
          </cell>
          <cell r="P4203" t="str">
            <v>Not Licensed</v>
          </cell>
          <cell r="Q4203">
            <v>0</v>
          </cell>
          <cell r="R4203">
            <v>0</v>
          </cell>
        </row>
        <row r="4204">
          <cell r="B4204" t="str">
            <v>353011</v>
          </cell>
          <cell r="C4204" t="str">
            <v>Bartenders</v>
          </cell>
          <cell r="D4204">
            <v>0</v>
          </cell>
          <cell r="E4204" t="str">
            <v>No formal educational credential</v>
          </cell>
          <cell r="F4204" t="str">
            <v>HS and Below</v>
          </cell>
          <cell r="G4204">
            <v>25357</v>
          </cell>
          <cell r="H4204">
            <v>1</v>
          </cell>
          <cell r="I4204">
            <v>2219</v>
          </cell>
          <cell r="J4204">
            <v>336</v>
          </cell>
          <cell r="K4204">
            <v>371</v>
          </cell>
          <cell r="L4204">
            <v>70</v>
          </cell>
          <cell r="M4204">
            <v>259</v>
          </cell>
          <cell r="N4204">
            <v>0</v>
          </cell>
          <cell r="O4204">
            <v>53</v>
          </cell>
          <cell r="P4204" t="str">
            <v>Not Licensed</v>
          </cell>
          <cell r="Q4204">
            <v>0</v>
          </cell>
          <cell r="R4204">
            <v>0</v>
          </cell>
        </row>
        <row r="4205">
          <cell r="B4205" t="str">
            <v>353021</v>
          </cell>
          <cell r="C4205" t="str">
            <v>Combined Food Preparation and Serving Workers, Including Fast Food</v>
          </cell>
          <cell r="D4205">
            <v>0</v>
          </cell>
          <cell r="E4205" t="str">
            <v>No formal educational credential</v>
          </cell>
          <cell r="F4205" t="str">
            <v>HS and Below</v>
          </cell>
          <cell r="G4205">
            <v>25207</v>
          </cell>
          <cell r="H4205">
            <v>1</v>
          </cell>
          <cell r="I4205">
            <v>7085</v>
          </cell>
          <cell r="J4205">
            <v>1348</v>
          </cell>
          <cell r="K4205">
            <v>1391</v>
          </cell>
          <cell r="L4205">
            <v>526</v>
          </cell>
          <cell r="M4205">
            <v>1088</v>
          </cell>
          <cell r="N4205">
            <v>0</v>
          </cell>
          <cell r="O4205">
            <v>148</v>
          </cell>
          <cell r="P4205" t="str">
            <v>Not Licensed</v>
          </cell>
          <cell r="Q4205">
            <v>0</v>
          </cell>
          <cell r="R4205">
            <v>0</v>
          </cell>
        </row>
        <row r="4206">
          <cell r="B4206" t="str">
            <v>353022</v>
          </cell>
          <cell r="C4206" t="str">
            <v>Counter Attendants, Cafeteria, Food Concession, and Coffee Shop</v>
          </cell>
          <cell r="D4206">
            <v>0</v>
          </cell>
          <cell r="E4206" t="str">
            <v>No formal educational credential</v>
          </cell>
          <cell r="F4206" t="str">
            <v>HS and Below</v>
          </cell>
          <cell r="G4206">
            <v>25481</v>
          </cell>
          <cell r="H4206">
            <v>1</v>
          </cell>
          <cell r="I4206">
            <v>692</v>
          </cell>
          <cell r="J4206">
            <v>136</v>
          </cell>
          <cell r="K4206">
            <v>162</v>
          </cell>
          <cell r="L4206">
            <v>70</v>
          </cell>
          <cell r="M4206">
            <v>123</v>
          </cell>
          <cell r="N4206">
            <v>0</v>
          </cell>
          <cell r="O4206">
            <v>44</v>
          </cell>
          <cell r="P4206" t="str">
            <v>Not Licensed</v>
          </cell>
          <cell r="Q4206">
            <v>0</v>
          </cell>
          <cell r="R4206">
            <v>0</v>
          </cell>
        </row>
        <row r="4207">
          <cell r="B4207" t="str">
            <v>353031</v>
          </cell>
          <cell r="C4207" t="str">
            <v>Waiters and Waitresses</v>
          </cell>
          <cell r="D4207">
            <v>0</v>
          </cell>
          <cell r="E4207" t="str">
            <v>No formal educational credential</v>
          </cell>
          <cell r="F4207" t="str">
            <v>HS and Below</v>
          </cell>
          <cell r="G4207">
            <v>25435</v>
          </cell>
          <cell r="H4207">
            <v>1</v>
          </cell>
          <cell r="I4207">
            <v>4575</v>
          </cell>
          <cell r="J4207">
            <v>833</v>
          </cell>
          <cell r="K4207">
            <v>907</v>
          </cell>
          <cell r="L4207">
            <v>187</v>
          </cell>
          <cell r="M4207">
            <v>642</v>
          </cell>
          <cell r="N4207">
            <v>0</v>
          </cell>
          <cell r="O4207">
            <v>134</v>
          </cell>
          <cell r="P4207" t="str">
            <v>Not Licensed</v>
          </cell>
          <cell r="Q4207">
            <v>0</v>
          </cell>
          <cell r="R4207">
            <v>0</v>
          </cell>
        </row>
        <row r="4208">
          <cell r="B4208" t="str">
            <v>353041</v>
          </cell>
          <cell r="C4208" t="str">
            <v>Food Servers, Nonrestaurant</v>
          </cell>
          <cell r="D4208">
            <v>0</v>
          </cell>
          <cell r="E4208" t="str">
            <v>No formal educational credential</v>
          </cell>
          <cell r="F4208" t="str">
            <v>HS and Below</v>
          </cell>
          <cell r="G4208">
            <v>25476</v>
          </cell>
          <cell r="H4208">
            <v>1</v>
          </cell>
          <cell r="I4208">
            <v>306</v>
          </cell>
          <cell r="J4208">
            <v>47</v>
          </cell>
          <cell r="K4208">
            <v>52</v>
          </cell>
          <cell r="L4208">
            <v>5</v>
          </cell>
          <cell r="M4208">
            <v>35</v>
          </cell>
          <cell r="N4208">
            <v>0</v>
          </cell>
          <cell r="O4208">
            <v>41</v>
          </cell>
          <cell r="P4208" t="str">
            <v>Not Licensed</v>
          </cell>
          <cell r="Q4208">
            <v>0</v>
          </cell>
          <cell r="R4208">
            <v>0</v>
          </cell>
        </row>
        <row r="4209">
          <cell r="B4209" t="str">
            <v>359011</v>
          </cell>
          <cell r="C4209" t="str">
            <v>Dining Room and Cafeteria Attendants and Bartender Helpers</v>
          </cell>
          <cell r="D4209">
            <v>0</v>
          </cell>
          <cell r="E4209" t="str">
            <v>No formal educational credential</v>
          </cell>
          <cell r="F4209" t="str">
            <v>HS and Below</v>
          </cell>
          <cell r="G4209">
            <v>25072</v>
          </cell>
          <cell r="H4209">
            <v>1</v>
          </cell>
          <cell r="I4209">
            <v>1491</v>
          </cell>
          <cell r="J4209">
            <v>242</v>
          </cell>
          <cell r="K4209">
            <v>282</v>
          </cell>
          <cell r="L4209">
            <v>76</v>
          </cell>
          <cell r="M4209">
            <v>200</v>
          </cell>
          <cell r="N4209">
            <v>0</v>
          </cell>
          <cell r="O4209">
            <v>47</v>
          </cell>
          <cell r="P4209" t="str">
            <v>Not Licensed</v>
          </cell>
          <cell r="Q4209">
            <v>0</v>
          </cell>
          <cell r="R4209">
            <v>0</v>
          </cell>
        </row>
        <row r="4210">
          <cell r="B4210" t="str">
            <v>359021</v>
          </cell>
          <cell r="C4210" t="str">
            <v>Dishwashers</v>
          </cell>
          <cell r="D4210">
            <v>0</v>
          </cell>
          <cell r="E4210" t="str">
            <v>No formal educational credential</v>
          </cell>
          <cell r="F4210" t="str">
            <v>HS and Below</v>
          </cell>
          <cell r="G4210">
            <v>24796</v>
          </cell>
          <cell r="H4210">
            <v>1</v>
          </cell>
          <cell r="I4210">
            <v>1450</v>
          </cell>
          <cell r="J4210">
            <v>214</v>
          </cell>
          <cell r="K4210">
            <v>236</v>
          </cell>
          <cell r="L4210">
            <v>128</v>
          </cell>
          <cell r="M4210">
            <v>193</v>
          </cell>
          <cell r="N4210">
            <v>0</v>
          </cell>
          <cell r="O4210">
            <v>104</v>
          </cell>
          <cell r="P4210" t="str">
            <v>Not Licensed</v>
          </cell>
          <cell r="Q4210">
            <v>0</v>
          </cell>
          <cell r="R4210">
            <v>0</v>
          </cell>
        </row>
        <row r="4211">
          <cell r="B4211" t="str">
            <v>359031</v>
          </cell>
          <cell r="C4211" t="str">
            <v>Hosts and Hostesses, Restaurant, Lounge, and Coffee Shop</v>
          </cell>
          <cell r="D4211">
            <v>0</v>
          </cell>
          <cell r="E4211" t="str">
            <v>No formal educational credential</v>
          </cell>
          <cell r="F4211" t="str">
            <v>HS and Below</v>
          </cell>
          <cell r="G4211">
            <v>24937</v>
          </cell>
          <cell r="H4211">
            <v>1</v>
          </cell>
          <cell r="I4211">
            <v>367</v>
          </cell>
          <cell r="J4211">
            <v>78</v>
          </cell>
          <cell r="K4211">
            <v>88</v>
          </cell>
          <cell r="L4211">
            <v>68</v>
          </cell>
          <cell r="M4211">
            <v>78</v>
          </cell>
          <cell r="N4211">
            <v>0</v>
          </cell>
          <cell r="O4211">
            <v>6</v>
          </cell>
          <cell r="P4211" t="str">
            <v>Not Licensed</v>
          </cell>
          <cell r="Q4211">
            <v>0</v>
          </cell>
          <cell r="R4211">
            <v>0</v>
          </cell>
        </row>
        <row r="4212">
          <cell r="B4212" t="str">
            <v>371011</v>
          </cell>
          <cell r="C4212" t="str">
            <v>First-Line Supervisors of Housekeeping and Janitorial Workers</v>
          </cell>
          <cell r="D4212">
            <v>0</v>
          </cell>
          <cell r="E4212" t="str">
            <v>High school diploma or equivalent</v>
          </cell>
          <cell r="F4212" t="str">
            <v>HS and Below</v>
          </cell>
          <cell r="G4212">
            <v>42549</v>
          </cell>
          <cell r="H4212">
            <v>3</v>
          </cell>
          <cell r="I4212">
            <v>651</v>
          </cell>
          <cell r="J4212">
            <v>54</v>
          </cell>
          <cell r="K4212">
            <v>146</v>
          </cell>
          <cell r="L4212">
            <v>23</v>
          </cell>
          <cell r="M4212">
            <v>74</v>
          </cell>
          <cell r="N4212">
            <v>42</v>
          </cell>
          <cell r="O4212">
            <v>27</v>
          </cell>
          <cell r="P4212" t="str">
            <v>Not Licensed</v>
          </cell>
          <cell r="Q4212">
            <v>0</v>
          </cell>
          <cell r="R4212">
            <v>0</v>
          </cell>
        </row>
        <row r="4213">
          <cell r="B4213" t="str">
            <v>371012</v>
          </cell>
          <cell r="C4213" t="str">
            <v>First-Line Supervisors of Landscaping, Lawn Service, and Groundskeeping Workers</v>
          </cell>
          <cell r="D4213">
            <v>0</v>
          </cell>
          <cell r="E4213" t="str">
            <v>High school diploma or equivalent</v>
          </cell>
          <cell r="F4213" t="str">
            <v>HS and Below</v>
          </cell>
          <cell r="G4213">
            <v>48188</v>
          </cell>
          <cell r="H4213">
            <v>3</v>
          </cell>
          <cell r="I4213">
            <v>563</v>
          </cell>
          <cell r="J4213">
            <v>46</v>
          </cell>
          <cell r="K4213">
            <v>58</v>
          </cell>
          <cell r="L4213">
            <v>8</v>
          </cell>
          <cell r="M4213">
            <v>37</v>
          </cell>
          <cell r="N4213">
            <v>0</v>
          </cell>
          <cell r="O4213">
            <v>150</v>
          </cell>
          <cell r="P4213" t="str">
            <v>Not Licensed</v>
          </cell>
          <cell r="Q4213">
            <v>0</v>
          </cell>
          <cell r="R4213">
            <v>0</v>
          </cell>
        </row>
        <row r="4214">
          <cell r="B4214" t="str">
            <v>372011</v>
          </cell>
          <cell r="C4214" t="str">
            <v>Janitors and Cleaners, Except Maids and Housekeeping Cleaners</v>
          </cell>
          <cell r="D4214">
            <v>0</v>
          </cell>
          <cell r="E4214" t="str">
            <v>No formal educational credential</v>
          </cell>
          <cell r="F4214" t="str">
            <v>HS and Below</v>
          </cell>
          <cell r="G4214">
            <v>29193</v>
          </cell>
          <cell r="H4214">
            <v>1</v>
          </cell>
          <cell r="I4214">
            <v>4759</v>
          </cell>
          <cell r="J4214">
            <v>617</v>
          </cell>
          <cell r="K4214">
            <v>661</v>
          </cell>
          <cell r="L4214">
            <v>299</v>
          </cell>
          <cell r="M4214">
            <v>526</v>
          </cell>
          <cell r="N4214">
            <v>0</v>
          </cell>
          <cell r="O4214">
            <v>194</v>
          </cell>
          <cell r="P4214" t="str">
            <v>Not Licensed</v>
          </cell>
          <cell r="Q4214">
            <v>0</v>
          </cell>
          <cell r="R4214">
            <v>0</v>
          </cell>
        </row>
        <row r="4215">
          <cell r="B4215" t="str">
            <v>372012</v>
          </cell>
          <cell r="C4215" t="str">
            <v>Maids and Housekeeping Cleaners</v>
          </cell>
          <cell r="D4215">
            <v>0</v>
          </cell>
          <cell r="E4215" t="str">
            <v>No formal educational credential</v>
          </cell>
          <cell r="F4215" t="str">
            <v>HS and Below</v>
          </cell>
          <cell r="G4215">
            <v>26023</v>
          </cell>
          <cell r="H4215">
            <v>1</v>
          </cell>
          <cell r="I4215">
            <v>2773</v>
          </cell>
          <cell r="J4215">
            <v>211</v>
          </cell>
          <cell r="K4215">
            <v>841</v>
          </cell>
          <cell r="L4215">
            <v>187</v>
          </cell>
          <cell r="M4215">
            <v>413</v>
          </cell>
          <cell r="N4215">
            <v>0</v>
          </cell>
          <cell r="O4215">
            <v>77</v>
          </cell>
          <cell r="P4215" t="str">
            <v>Not Licensed</v>
          </cell>
          <cell r="Q4215">
            <v>0</v>
          </cell>
          <cell r="R4215">
            <v>0</v>
          </cell>
        </row>
        <row r="4216">
          <cell r="B4216" t="str">
            <v>372021</v>
          </cell>
          <cell r="C4216" t="str">
            <v>Pest Control Workers</v>
          </cell>
          <cell r="D4216">
            <v>0</v>
          </cell>
          <cell r="E4216" t="str">
            <v>High school diploma or equivalent</v>
          </cell>
          <cell r="F4216" t="str">
            <v>HS and Below</v>
          </cell>
          <cell r="G4216">
            <v>0</v>
          </cell>
          <cell r="H4216">
            <v>0</v>
          </cell>
          <cell r="I4216">
            <v>0</v>
          </cell>
          <cell r="J4216">
            <v>0</v>
          </cell>
          <cell r="K4216">
            <v>0</v>
          </cell>
          <cell r="L4216">
            <v>13</v>
          </cell>
          <cell r="M4216">
            <v>13</v>
          </cell>
          <cell r="N4216">
            <v>0</v>
          </cell>
          <cell r="O4216">
            <v>16</v>
          </cell>
          <cell r="P4216" t="str">
            <v>Not Licensed</v>
          </cell>
          <cell r="Q4216">
            <v>0</v>
          </cell>
          <cell r="R4216">
            <v>0</v>
          </cell>
        </row>
        <row r="4217">
          <cell r="B4217" t="str">
            <v>373011</v>
          </cell>
          <cell r="C4217" t="str">
            <v>Landscaping and Groundskeeping Workers</v>
          </cell>
          <cell r="D4217">
            <v>0</v>
          </cell>
          <cell r="E4217" t="str">
            <v>No formal educational credential</v>
          </cell>
          <cell r="F4217" t="str">
            <v>HS and Below</v>
          </cell>
          <cell r="G4217">
            <v>32760</v>
          </cell>
          <cell r="H4217">
            <v>2</v>
          </cell>
          <cell r="I4217">
            <v>2594</v>
          </cell>
          <cell r="J4217">
            <v>282</v>
          </cell>
          <cell r="K4217">
            <v>367</v>
          </cell>
          <cell r="L4217">
            <v>81</v>
          </cell>
          <cell r="M4217">
            <v>243</v>
          </cell>
          <cell r="N4217">
            <v>0</v>
          </cell>
          <cell r="O4217">
            <v>917</v>
          </cell>
          <cell r="P4217" t="str">
            <v>Not Licensed</v>
          </cell>
          <cell r="Q4217">
            <v>0</v>
          </cell>
          <cell r="R4217">
            <v>0</v>
          </cell>
        </row>
        <row r="4218">
          <cell r="B4218" t="str">
            <v>373012</v>
          </cell>
          <cell r="C4218" t="str">
            <v>Pesticide Handlers, Sprayers, and Applicators, Vegetation</v>
          </cell>
          <cell r="D4218">
            <v>0</v>
          </cell>
          <cell r="E4218" t="str">
            <v>High school diploma or equivalent</v>
          </cell>
          <cell r="F4218" t="str">
            <v>HS and Below</v>
          </cell>
          <cell r="G4218">
            <v>0</v>
          </cell>
          <cell r="H4218">
            <v>0</v>
          </cell>
          <cell r="I4218">
            <v>0</v>
          </cell>
          <cell r="J4218">
            <v>0</v>
          </cell>
          <cell r="K4218">
            <v>0</v>
          </cell>
          <cell r="L4218">
            <v>7</v>
          </cell>
          <cell r="M4218">
            <v>7</v>
          </cell>
          <cell r="N4218">
            <v>0</v>
          </cell>
          <cell r="O4218">
            <v>44</v>
          </cell>
          <cell r="P4218" t="str">
            <v>Not Licensed</v>
          </cell>
          <cell r="Q4218">
            <v>0</v>
          </cell>
          <cell r="R4218">
            <v>0</v>
          </cell>
        </row>
        <row r="4219">
          <cell r="B4219" t="str">
            <v>373013</v>
          </cell>
          <cell r="C4219" t="str">
            <v>Tree Trimmers and Pruners</v>
          </cell>
          <cell r="D4219">
            <v>0</v>
          </cell>
          <cell r="E4219" t="str">
            <v>High school diploma or equivalent</v>
          </cell>
          <cell r="F4219" t="str">
            <v>HS and Below</v>
          </cell>
          <cell r="G4219">
            <v>51171</v>
          </cell>
          <cell r="H4219">
            <v>0</v>
          </cell>
          <cell r="I4219">
            <v>0</v>
          </cell>
          <cell r="J4219">
            <v>0</v>
          </cell>
          <cell r="K4219">
            <v>0</v>
          </cell>
          <cell r="L4219">
            <v>24</v>
          </cell>
          <cell r="M4219">
            <v>24</v>
          </cell>
          <cell r="N4219">
            <v>0</v>
          </cell>
          <cell r="O4219">
            <v>34</v>
          </cell>
          <cell r="P4219" t="str">
            <v>Not Licensed</v>
          </cell>
          <cell r="Q4219">
            <v>0</v>
          </cell>
          <cell r="R4219">
            <v>0</v>
          </cell>
        </row>
        <row r="4220">
          <cell r="B4220" t="str">
            <v>391011</v>
          </cell>
          <cell r="C4220" t="str">
            <v>Gaming Supervisors</v>
          </cell>
          <cell r="D4220">
            <v>0</v>
          </cell>
          <cell r="E4220">
            <v>0</v>
          </cell>
          <cell r="F4220">
            <v>0</v>
          </cell>
          <cell r="G4220">
            <v>0</v>
          </cell>
          <cell r="H4220">
            <v>0</v>
          </cell>
          <cell r="I4220">
            <v>0</v>
          </cell>
          <cell r="J4220">
            <v>0</v>
          </cell>
          <cell r="K4220">
            <v>0</v>
          </cell>
          <cell r="L4220">
            <v>3</v>
          </cell>
          <cell r="M4220">
            <v>3</v>
          </cell>
          <cell r="N4220">
            <v>0</v>
          </cell>
          <cell r="O4220">
            <v>2</v>
          </cell>
          <cell r="P4220" t="str">
            <v>Not Licensed</v>
          </cell>
          <cell r="Q4220">
            <v>0</v>
          </cell>
          <cell r="R4220">
            <v>0</v>
          </cell>
        </row>
        <row r="4221">
          <cell r="B4221" t="str">
            <v>391012</v>
          </cell>
          <cell r="C4221" t="str">
            <v>Slot Supervisors</v>
          </cell>
          <cell r="D4221">
            <v>0</v>
          </cell>
          <cell r="E4221">
            <v>0</v>
          </cell>
          <cell r="F4221">
            <v>0</v>
          </cell>
          <cell r="G4221">
            <v>0</v>
          </cell>
          <cell r="H4221">
            <v>0</v>
          </cell>
          <cell r="I4221">
            <v>0</v>
          </cell>
          <cell r="J4221">
            <v>0</v>
          </cell>
          <cell r="K4221">
            <v>0</v>
          </cell>
          <cell r="L4221">
            <v>0</v>
          </cell>
          <cell r="M4221">
            <v>0</v>
          </cell>
          <cell r="N4221">
            <v>0</v>
          </cell>
          <cell r="O4221">
            <v>0</v>
          </cell>
          <cell r="P4221" t="str">
            <v>Not Licensed</v>
          </cell>
          <cell r="Q4221">
            <v>0</v>
          </cell>
          <cell r="R4221">
            <v>0</v>
          </cell>
        </row>
        <row r="4222">
          <cell r="B4222" t="str">
            <v>391021</v>
          </cell>
          <cell r="C4222" t="str">
            <v>First-Line Supervisors of Personal Service Workers</v>
          </cell>
          <cell r="D4222">
            <v>0</v>
          </cell>
          <cell r="E4222" t="str">
            <v>High school diploma or equivalent</v>
          </cell>
          <cell r="F4222" t="str">
            <v>HS and Below</v>
          </cell>
          <cell r="G4222">
            <v>39309</v>
          </cell>
          <cell r="H4222">
            <v>3</v>
          </cell>
          <cell r="I4222">
            <v>176</v>
          </cell>
          <cell r="J4222">
            <v>18</v>
          </cell>
          <cell r="K4222">
            <v>20</v>
          </cell>
          <cell r="L4222">
            <v>18</v>
          </cell>
          <cell r="M4222">
            <v>19</v>
          </cell>
          <cell r="N4222">
            <v>0</v>
          </cell>
          <cell r="O4222">
            <v>7</v>
          </cell>
          <cell r="P4222" t="str">
            <v>Not Licensed</v>
          </cell>
          <cell r="Q4222">
            <v>0</v>
          </cell>
          <cell r="R4222">
            <v>0</v>
          </cell>
        </row>
        <row r="4223">
          <cell r="B4223" t="str">
            <v>392011</v>
          </cell>
          <cell r="C4223" t="str">
            <v>Animal Trainers</v>
          </cell>
          <cell r="D4223">
            <v>0</v>
          </cell>
          <cell r="E4223" t="str">
            <v>High school diploma or equivalent</v>
          </cell>
          <cell r="F4223" t="str">
            <v>HS and Below</v>
          </cell>
          <cell r="G4223">
            <v>36454</v>
          </cell>
          <cell r="H4223">
            <v>0</v>
          </cell>
          <cell r="I4223">
            <v>0</v>
          </cell>
          <cell r="J4223">
            <v>0</v>
          </cell>
          <cell r="K4223">
            <v>0</v>
          </cell>
          <cell r="L4223">
            <v>3</v>
          </cell>
          <cell r="M4223">
            <v>3</v>
          </cell>
          <cell r="N4223">
            <v>0</v>
          </cell>
          <cell r="O4223">
            <v>0</v>
          </cell>
          <cell r="P4223" t="str">
            <v>Not Licensed</v>
          </cell>
          <cell r="Q4223">
            <v>0</v>
          </cell>
          <cell r="R4223">
            <v>0</v>
          </cell>
        </row>
        <row r="4224">
          <cell r="B4224" t="str">
            <v>392021</v>
          </cell>
          <cell r="C4224" t="str">
            <v>Nonfarm Animal Caretakers</v>
          </cell>
          <cell r="D4224">
            <v>0</v>
          </cell>
          <cell r="E4224" t="str">
            <v>High school diploma or equivalent</v>
          </cell>
          <cell r="F4224" t="str">
            <v>HS and Below</v>
          </cell>
          <cell r="G4224">
            <v>25118</v>
          </cell>
          <cell r="H4224">
            <v>0</v>
          </cell>
          <cell r="I4224">
            <v>0</v>
          </cell>
          <cell r="J4224">
            <v>0</v>
          </cell>
          <cell r="K4224">
            <v>0</v>
          </cell>
          <cell r="L4224">
            <v>50</v>
          </cell>
          <cell r="M4224">
            <v>50</v>
          </cell>
          <cell r="N4224">
            <v>0</v>
          </cell>
          <cell r="O4224">
            <v>6</v>
          </cell>
          <cell r="P4224" t="str">
            <v>Not Licensed</v>
          </cell>
          <cell r="Q4224">
            <v>0</v>
          </cell>
          <cell r="R4224">
            <v>0</v>
          </cell>
        </row>
        <row r="4225">
          <cell r="B4225" t="str">
            <v>393011</v>
          </cell>
          <cell r="C4225" t="str">
            <v>Gaming Dealers</v>
          </cell>
          <cell r="D4225">
            <v>0</v>
          </cell>
          <cell r="E4225">
            <v>0</v>
          </cell>
          <cell r="F4225">
            <v>0</v>
          </cell>
          <cell r="G4225">
            <v>0</v>
          </cell>
          <cell r="H4225">
            <v>0</v>
          </cell>
          <cell r="I4225">
            <v>0</v>
          </cell>
          <cell r="J4225">
            <v>0</v>
          </cell>
          <cell r="K4225">
            <v>0</v>
          </cell>
          <cell r="L4225">
            <v>6</v>
          </cell>
          <cell r="M4225">
            <v>6</v>
          </cell>
          <cell r="N4225">
            <v>0</v>
          </cell>
          <cell r="O4225">
            <v>2</v>
          </cell>
          <cell r="P4225" t="str">
            <v>Not Licensed</v>
          </cell>
          <cell r="Q4225">
            <v>0</v>
          </cell>
          <cell r="R4225">
            <v>0</v>
          </cell>
        </row>
        <row r="4226">
          <cell r="B4226" t="str">
            <v>393012</v>
          </cell>
          <cell r="C4226" t="str">
            <v>Gaming and Sports Book Writers and Runners</v>
          </cell>
          <cell r="D4226">
            <v>0</v>
          </cell>
          <cell r="E4226">
            <v>0</v>
          </cell>
          <cell r="F4226">
            <v>0</v>
          </cell>
          <cell r="G4226">
            <v>0</v>
          </cell>
          <cell r="H4226">
            <v>0</v>
          </cell>
          <cell r="I4226">
            <v>0</v>
          </cell>
          <cell r="J4226">
            <v>0</v>
          </cell>
          <cell r="K4226">
            <v>0</v>
          </cell>
          <cell r="L4226">
            <v>4</v>
          </cell>
          <cell r="M4226">
            <v>4</v>
          </cell>
          <cell r="N4226">
            <v>0</v>
          </cell>
          <cell r="O4226">
            <v>0</v>
          </cell>
          <cell r="P4226" t="str">
            <v>Not Licensed</v>
          </cell>
          <cell r="Q4226">
            <v>0</v>
          </cell>
          <cell r="R4226">
            <v>0</v>
          </cell>
        </row>
        <row r="4227">
          <cell r="B4227" t="str">
            <v>393021</v>
          </cell>
          <cell r="C4227" t="str">
            <v>Motion Picture Projectionists</v>
          </cell>
          <cell r="D4227">
            <v>0</v>
          </cell>
          <cell r="E4227" t="str">
            <v>No formal educational credential</v>
          </cell>
          <cell r="F4227" t="str">
            <v>HS and Below</v>
          </cell>
          <cell r="G4227">
            <v>0</v>
          </cell>
          <cell r="H4227">
            <v>0</v>
          </cell>
          <cell r="I4227">
            <v>0</v>
          </cell>
          <cell r="J4227">
            <v>0</v>
          </cell>
          <cell r="K4227">
            <v>0</v>
          </cell>
          <cell r="L4227">
            <v>0</v>
          </cell>
          <cell r="M4227">
            <v>0</v>
          </cell>
          <cell r="N4227">
            <v>0</v>
          </cell>
          <cell r="O4227">
            <v>0</v>
          </cell>
          <cell r="P4227" t="str">
            <v>Not Licensed</v>
          </cell>
          <cell r="Q4227">
            <v>0</v>
          </cell>
          <cell r="R4227">
            <v>0</v>
          </cell>
        </row>
        <row r="4228">
          <cell r="B4228" t="str">
            <v>393031</v>
          </cell>
          <cell r="C4228" t="str">
            <v>Ushers, Lobby Attendants, and Ticket Takers</v>
          </cell>
          <cell r="D4228">
            <v>0</v>
          </cell>
          <cell r="E4228" t="str">
            <v>No formal educational credential</v>
          </cell>
          <cell r="F4228" t="str">
            <v>HS and Below</v>
          </cell>
          <cell r="G4228">
            <v>0</v>
          </cell>
          <cell r="H4228">
            <v>0</v>
          </cell>
          <cell r="I4228">
            <v>0</v>
          </cell>
          <cell r="J4228">
            <v>29</v>
          </cell>
          <cell r="K4228">
            <v>0</v>
          </cell>
          <cell r="L4228">
            <v>17</v>
          </cell>
          <cell r="M4228">
            <v>23</v>
          </cell>
          <cell r="N4228">
            <v>0</v>
          </cell>
          <cell r="O4228">
            <v>1</v>
          </cell>
          <cell r="P4228" t="str">
            <v>Not Licensed</v>
          </cell>
          <cell r="Q4228">
            <v>0</v>
          </cell>
          <cell r="R4228">
            <v>0</v>
          </cell>
        </row>
        <row r="4229">
          <cell r="B4229" t="str">
            <v>393091</v>
          </cell>
          <cell r="C4229" t="str">
            <v>Amusement and Recreation Attendants</v>
          </cell>
          <cell r="D4229">
            <v>0</v>
          </cell>
          <cell r="E4229" t="str">
            <v>No formal educational credential</v>
          </cell>
          <cell r="F4229" t="str">
            <v>HS and Below</v>
          </cell>
          <cell r="G4229">
            <v>0</v>
          </cell>
          <cell r="H4229">
            <v>0</v>
          </cell>
          <cell r="I4229">
            <v>614</v>
          </cell>
          <cell r="J4229">
            <v>111</v>
          </cell>
          <cell r="K4229">
            <v>149</v>
          </cell>
          <cell r="L4229">
            <v>29</v>
          </cell>
          <cell r="M4229">
            <v>96</v>
          </cell>
          <cell r="N4229">
            <v>0</v>
          </cell>
          <cell r="O4229">
            <v>46</v>
          </cell>
          <cell r="P4229" t="str">
            <v>Not Licensed</v>
          </cell>
          <cell r="Q4229">
            <v>0</v>
          </cell>
          <cell r="R4229">
            <v>0</v>
          </cell>
        </row>
        <row r="4230">
          <cell r="B4230" t="str">
            <v>393092</v>
          </cell>
          <cell r="C4230" t="str">
            <v>Costume Attendants</v>
          </cell>
          <cell r="D4230">
            <v>0</v>
          </cell>
          <cell r="E4230" t="str">
            <v>High school diploma or equivalent</v>
          </cell>
          <cell r="F4230" t="str">
            <v>HS and Below</v>
          </cell>
          <cell r="G4230">
            <v>0</v>
          </cell>
          <cell r="H4230">
            <v>0</v>
          </cell>
          <cell r="I4230">
            <v>0</v>
          </cell>
          <cell r="J4230">
            <v>0</v>
          </cell>
          <cell r="K4230">
            <v>0</v>
          </cell>
          <cell r="L4230">
            <v>0</v>
          </cell>
          <cell r="M4230">
            <v>0</v>
          </cell>
          <cell r="N4230">
            <v>0</v>
          </cell>
          <cell r="O4230">
            <v>1</v>
          </cell>
          <cell r="P4230" t="str">
            <v>Not Licensed</v>
          </cell>
          <cell r="Q4230">
            <v>0</v>
          </cell>
          <cell r="R4230">
            <v>0</v>
          </cell>
        </row>
        <row r="4231">
          <cell r="B4231" t="str">
            <v>393093</v>
          </cell>
          <cell r="C4231" t="str">
            <v>Locker Room, Coatroom, and Dressing Room Attendants</v>
          </cell>
          <cell r="D4231">
            <v>0</v>
          </cell>
          <cell r="E4231" t="str">
            <v>High school diploma or equivalent</v>
          </cell>
          <cell r="F4231" t="str">
            <v>HS and Below</v>
          </cell>
          <cell r="G4231">
            <v>0</v>
          </cell>
          <cell r="H4231">
            <v>0</v>
          </cell>
          <cell r="I4231">
            <v>0</v>
          </cell>
          <cell r="J4231">
            <v>0</v>
          </cell>
          <cell r="K4231">
            <v>0</v>
          </cell>
          <cell r="L4231">
            <v>28</v>
          </cell>
          <cell r="M4231">
            <v>28</v>
          </cell>
          <cell r="N4231">
            <v>0</v>
          </cell>
          <cell r="O4231">
            <v>2</v>
          </cell>
          <cell r="P4231" t="str">
            <v>Not Licensed</v>
          </cell>
          <cell r="Q4231">
            <v>0</v>
          </cell>
          <cell r="R4231">
            <v>0</v>
          </cell>
        </row>
        <row r="4232">
          <cell r="B4232" t="str">
            <v>394011</v>
          </cell>
          <cell r="C4232" t="str">
            <v>Embalmers</v>
          </cell>
          <cell r="D4232">
            <v>0</v>
          </cell>
          <cell r="E4232" t="str">
            <v>Postsecondary non-degree award</v>
          </cell>
          <cell r="F4232" t="str">
            <v>Sub-BA</v>
          </cell>
          <cell r="G4232">
            <v>40825</v>
          </cell>
          <cell r="H4232">
            <v>0</v>
          </cell>
          <cell r="I4232">
            <v>0</v>
          </cell>
          <cell r="J4232">
            <v>0</v>
          </cell>
          <cell r="K4232">
            <v>0</v>
          </cell>
          <cell r="L4232">
            <v>0</v>
          </cell>
          <cell r="M4232">
            <v>0</v>
          </cell>
          <cell r="N4232">
            <v>0</v>
          </cell>
          <cell r="O4232">
            <v>0</v>
          </cell>
          <cell r="P4232" t="str">
            <v>Licensed</v>
          </cell>
          <cell r="Q4232">
            <v>27</v>
          </cell>
          <cell r="R4232">
            <v>191</v>
          </cell>
        </row>
        <row r="4233">
          <cell r="B4233" t="str">
            <v>394021</v>
          </cell>
          <cell r="C4233" t="str">
            <v>Funeral Attendants</v>
          </cell>
          <cell r="D4233">
            <v>0</v>
          </cell>
          <cell r="E4233" t="str">
            <v>High school diploma or equivalent</v>
          </cell>
          <cell r="F4233" t="str">
            <v>HS and Below</v>
          </cell>
          <cell r="G4233">
            <v>28948</v>
          </cell>
          <cell r="H4233">
            <v>0</v>
          </cell>
          <cell r="I4233">
            <v>0</v>
          </cell>
          <cell r="J4233">
            <v>0</v>
          </cell>
          <cell r="K4233">
            <v>0</v>
          </cell>
          <cell r="L4233">
            <v>0</v>
          </cell>
          <cell r="M4233">
            <v>0</v>
          </cell>
          <cell r="N4233">
            <v>0</v>
          </cell>
          <cell r="O4233">
            <v>0</v>
          </cell>
          <cell r="P4233" t="str">
            <v>Licensed</v>
          </cell>
          <cell r="Q4233">
            <v>62</v>
          </cell>
          <cell r="R4233">
            <v>436</v>
          </cell>
        </row>
        <row r="4234">
          <cell r="B4234" t="str">
            <v>394031</v>
          </cell>
          <cell r="C4234" t="str">
            <v>Morticians, Undertakers, and Funeral Directors</v>
          </cell>
          <cell r="D4234">
            <v>0</v>
          </cell>
          <cell r="E4234" t="str">
            <v>Associate's degree</v>
          </cell>
          <cell r="F4234" t="str">
            <v>Sub-BA</v>
          </cell>
          <cell r="G4234">
            <v>0</v>
          </cell>
          <cell r="H4234">
            <v>0</v>
          </cell>
          <cell r="I4234">
            <v>0</v>
          </cell>
          <cell r="J4234">
            <v>0</v>
          </cell>
          <cell r="K4234">
            <v>0</v>
          </cell>
          <cell r="L4234">
            <v>0</v>
          </cell>
          <cell r="M4234">
            <v>0</v>
          </cell>
          <cell r="N4234">
            <v>0</v>
          </cell>
          <cell r="O4234">
            <v>2</v>
          </cell>
          <cell r="P4234" t="str">
            <v>Licensed</v>
          </cell>
          <cell r="Q4234">
            <v>142</v>
          </cell>
          <cell r="R4234" t="str">
            <v xml:space="preserve"> 1,202</v>
          </cell>
        </row>
        <row r="4235">
          <cell r="B4235" t="str">
            <v>395011</v>
          </cell>
          <cell r="C4235" t="str">
            <v>Barbers</v>
          </cell>
          <cell r="D4235">
            <v>0</v>
          </cell>
          <cell r="E4235" t="str">
            <v>Postsecondary non-degree award</v>
          </cell>
          <cell r="F4235" t="str">
            <v>Sub-BA</v>
          </cell>
          <cell r="G4235">
            <v>0</v>
          </cell>
          <cell r="H4235">
            <v>0</v>
          </cell>
          <cell r="I4235">
            <v>0</v>
          </cell>
          <cell r="J4235">
            <v>0</v>
          </cell>
          <cell r="K4235">
            <v>0</v>
          </cell>
          <cell r="L4235">
            <v>9</v>
          </cell>
          <cell r="M4235">
            <v>9</v>
          </cell>
          <cell r="N4235">
            <v>0</v>
          </cell>
          <cell r="O4235">
            <v>0</v>
          </cell>
          <cell r="P4235" t="str">
            <v>Licensed</v>
          </cell>
          <cell r="Q4235">
            <v>419</v>
          </cell>
          <cell r="R4235" t="str">
            <v xml:space="preserve"> 5,160</v>
          </cell>
        </row>
        <row r="4236">
          <cell r="B4236" t="str">
            <v>395012</v>
          </cell>
          <cell r="C4236" t="str">
            <v>Hairdressers, Hairstylists, and Cosmetologists</v>
          </cell>
          <cell r="D4236">
            <v>0</v>
          </cell>
          <cell r="E4236" t="str">
            <v>Postsecondary non-degree award</v>
          </cell>
          <cell r="F4236" t="str">
            <v>Sub-BA</v>
          </cell>
          <cell r="G4236">
            <v>0</v>
          </cell>
          <cell r="H4236">
            <v>0</v>
          </cell>
          <cell r="I4236">
            <v>1740</v>
          </cell>
          <cell r="J4236">
            <v>207</v>
          </cell>
          <cell r="K4236">
            <v>238</v>
          </cell>
          <cell r="L4236">
            <v>59</v>
          </cell>
          <cell r="M4236">
            <v>168</v>
          </cell>
          <cell r="N4236">
            <v>612</v>
          </cell>
          <cell r="O4236">
            <v>23</v>
          </cell>
          <cell r="P4236" t="str">
            <v>Licensed</v>
          </cell>
          <cell r="Q4236" t="str">
            <v xml:space="preserve"> 3,791</v>
          </cell>
          <cell r="R4236" t="str">
            <v xml:space="preserve"> 37,775</v>
          </cell>
        </row>
        <row r="4237">
          <cell r="B4237" t="str">
            <v>395091</v>
          </cell>
          <cell r="C4237" t="str">
            <v>Makeup Artists, Theatrical and Performance</v>
          </cell>
          <cell r="D4237">
            <v>0</v>
          </cell>
          <cell r="E4237">
            <v>0</v>
          </cell>
          <cell r="F4237">
            <v>0</v>
          </cell>
          <cell r="G4237">
            <v>0</v>
          </cell>
          <cell r="H4237">
            <v>0</v>
          </cell>
          <cell r="I4237">
            <v>0</v>
          </cell>
          <cell r="J4237">
            <v>0</v>
          </cell>
          <cell r="K4237">
            <v>0</v>
          </cell>
          <cell r="L4237">
            <v>0</v>
          </cell>
          <cell r="M4237">
            <v>0</v>
          </cell>
          <cell r="N4237">
            <v>0</v>
          </cell>
          <cell r="O4237">
            <v>1</v>
          </cell>
          <cell r="P4237" t="str">
            <v>Not Licensed</v>
          </cell>
          <cell r="Q4237">
            <v>0</v>
          </cell>
          <cell r="R4237">
            <v>0</v>
          </cell>
        </row>
        <row r="4238">
          <cell r="B4238" t="str">
            <v>395092</v>
          </cell>
          <cell r="C4238" t="str">
            <v>Manicurists and Pedicurists</v>
          </cell>
          <cell r="D4238">
            <v>0</v>
          </cell>
          <cell r="E4238" t="str">
            <v>Postsecondary non-degree award</v>
          </cell>
          <cell r="F4238" t="str">
            <v>Sub-BA</v>
          </cell>
          <cell r="G4238">
            <v>0</v>
          </cell>
          <cell r="H4238">
            <v>0</v>
          </cell>
          <cell r="I4238">
            <v>0</v>
          </cell>
          <cell r="J4238">
            <v>0</v>
          </cell>
          <cell r="K4238">
            <v>0</v>
          </cell>
          <cell r="L4238">
            <v>3</v>
          </cell>
          <cell r="M4238">
            <v>3</v>
          </cell>
          <cell r="N4238">
            <v>0</v>
          </cell>
          <cell r="O4238">
            <v>0</v>
          </cell>
          <cell r="P4238" t="str">
            <v>Licensed</v>
          </cell>
          <cell r="Q4238" t="str">
            <v xml:space="preserve"> 1,029</v>
          </cell>
          <cell r="R4238" t="str">
            <v xml:space="preserve"> 15,882</v>
          </cell>
        </row>
        <row r="4239">
          <cell r="B4239" t="str">
            <v>395093</v>
          </cell>
          <cell r="C4239" t="str">
            <v>Shampooers</v>
          </cell>
          <cell r="D4239">
            <v>0</v>
          </cell>
          <cell r="E4239" t="str">
            <v>No formal educational credential</v>
          </cell>
          <cell r="F4239" t="str">
            <v>HS and Below</v>
          </cell>
          <cell r="G4239">
            <v>0</v>
          </cell>
          <cell r="H4239">
            <v>0</v>
          </cell>
          <cell r="I4239">
            <v>0</v>
          </cell>
          <cell r="J4239">
            <v>0</v>
          </cell>
          <cell r="K4239">
            <v>0</v>
          </cell>
          <cell r="L4239">
            <v>0</v>
          </cell>
          <cell r="M4239">
            <v>0</v>
          </cell>
          <cell r="N4239">
            <v>0</v>
          </cell>
          <cell r="O4239">
            <v>0</v>
          </cell>
          <cell r="P4239" t="str">
            <v>Not Licensed</v>
          </cell>
          <cell r="Q4239">
            <v>0</v>
          </cell>
          <cell r="R4239">
            <v>0</v>
          </cell>
        </row>
        <row r="4240">
          <cell r="B4240" t="str">
            <v>395094</v>
          </cell>
          <cell r="C4240" t="str">
            <v>Skincare Specialists</v>
          </cell>
          <cell r="D4240">
            <v>0</v>
          </cell>
          <cell r="E4240" t="str">
            <v>Postsecondary non-degree award</v>
          </cell>
          <cell r="F4240" t="str">
            <v>Sub-BA</v>
          </cell>
          <cell r="G4240">
            <v>0</v>
          </cell>
          <cell r="H4240">
            <v>0</v>
          </cell>
          <cell r="I4240">
            <v>119</v>
          </cell>
          <cell r="J4240">
            <v>13</v>
          </cell>
          <cell r="K4240">
            <v>15</v>
          </cell>
          <cell r="L4240">
            <v>0</v>
          </cell>
          <cell r="M4240">
            <v>14</v>
          </cell>
          <cell r="N4240">
            <v>0</v>
          </cell>
          <cell r="O4240">
            <v>2</v>
          </cell>
          <cell r="P4240" t="str">
            <v>Licensed</v>
          </cell>
          <cell r="Q4240">
            <v>534</v>
          </cell>
          <cell r="R4240" t="str">
            <v xml:space="preserve"> 10,915</v>
          </cell>
        </row>
        <row r="4241">
          <cell r="B4241" t="str">
            <v>396011</v>
          </cell>
          <cell r="C4241" t="str">
            <v>Baggage Porters and Bellhops</v>
          </cell>
          <cell r="D4241">
            <v>0</v>
          </cell>
          <cell r="E4241" t="str">
            <v>High school diploma or equivalent</v>
          </cell>
          <cell r="F4241" t="str">
            <v>HS and Below</v>
          </cell>
          <cell r="G4241">
            <v>23848</v>
          </cell>
          <cell r="H4241">
            <v>0</v>
          </cell>
          <cell r="I4241">
            <v>0</v>
          </cell>
          <cell r="J4241">
            <v>0</v>
          </cell>
          <cell r="K4241">
            <v>0</v>
          </cell>
          <cell r="L4241">
            <v>0</v>
          </cell>
          <cell r="M4241">
            <v>0</v>
          </cell>
          <cell r="N4241">
            <v>0</v>
          </cell>
          <cell r="O4241">
            <v>2</v>
          </cell>
          <cell r="P4241" t="str">
            <v>Not Licensed</v>
          </cell>
          <cell r="Q4241">
            <v>0</v>
          </cell>
          <cell r="R4241">
            <v>0</v>
          </cell>
        </row>
        <row r="4242">
          <cell r="B4242" t="str">
            <v>396012</v>
          </cell>
          <cell r="C4242" t="str">
            <v>Concierges</v>
          </cell>
          <cell r="D4242">
            <v>0</v>
          </cell>
          <cell r="E4242" t="str">
            <v>High school diploma or equivalent</v>
          </cell>
          <cell r="F4242" t="str">
            <v>HS and Below</v>
          </cell>
          <cell r="G4242">
            <v>29008</v>
          </cell>
          <cell r="H4242">
            <v>0</v>
          </cell>
          <cell r="I4242">
            <v>0</v>
          </cell>
          <cell r="J4242">
            <v>0</v>
          </cell>
          <cell r="K4242">
            <v>0</v>
          </cell>
          <cell r="L4242">
            <v>10</v>
          </cell>
          <cell r="M4242">
            <v>10</v>
          </cell>
          <cell r="N4242">
            <v>0</v>
          </cell>
          <cell r="O4242">
            <v>2</v>
          </cell>
          <cell r="P4242" t="str">
            <v>Not Licensed</v>
          </cell>
          <cell r="Q4242">
            <v>0</v>
          </cell>
          <cell r="R4242">
            <v>0</v>
          </cell>
        </row>
        <row r="4243">
          <cell r="B4243" t="str">
            <v>397011</v>
          </cell>
          <cell r="C4243" t="str">
            <v>Tour Guides and Escorts</v>
          </cell>
          <cell r="D4243">
            <v>0</v>
          </cell>
          <cell r="E4243">
            <v>0</v>
          </cell>
          <cell r="F4243">
            <v>0</v>
          </cell>
          <cell r="G4243">
            <v>0</v>
          </cell>
          <cell r="H4243">
            <v>0</v>
          </cell>
          <cell r="I4243">
            <v>0</v>
          </cell>
          <cell r="J4243">
            <v>0</v>
          </cell>
          <cell r="K4243">
            <v>0</v>
          </cell>
          <cell r="L4243">
            <v>7</v>
          </cell>
          <cell r="M4243">
            <v>7</v>
          </cell>
          <cell r="N4243">
            <v>0</v>
          </cell>
          <cell r="O4243">
            <v>4</v>
          </cell>
          <cell r="P4243" t="str">
            <v>Not Licensed</v>
          </cell>
          <cell r="Q4243">
            <v>0</v>
          </cell>
          <cell r="R4243">
            <v>0</v>
          </cell>
        </row>
        <row r="4244">
          <cell r="B4244" t="str">
            <v>397012</v>
          </cell>
          <cell r="C4244" t="str">
            <v>Travel Guides</v>
          </cell>
          <cell r="D4244">
            <v>0</v>
          </cell>
          <cell r="E4244">
            <v>0</v>
          </cell>
          <cell r="F4244">
            <v>0</v>
          </cell>
          <cell r="G4244">
            <v>0</v>
          </cell>
          <cell r="H4244">
            <v>0</v>
          </cell>
          <cell r="I4244">
            <v>0</v>
          </cell>
          <cell r="J4244">
            <v>0</v>
          </cell>
          <cell r="K4244">
            <v>0</v>
          </cell>
          <cell r="L4244">
            <v>0</v>
          </cell>
          <cell r="M4244">
            <v>0</v>
          </cell>
          <cell r="N4244">
            <v>0</v>
          </cell>
          <cell r="O4244">
            <v>1</v>
          </cell>
          <cell r="P4244" t="str">
            <v>Not Licensed</v>
          </cell>
          <cell r="Q4244">
            <v>0</v>
          </cell>
          <cell r="R4244">
            <v>0</v>
          </cell>
        </row>
        <row r="4245">
          <cell r="B4245" t="str">
            <v>399011</v>
          </cell>
          <cell r="C4245" t="str">
            <v>Childcare Workers</v>
          </cell>
          <cell r="D4245">
            <v>0</v>
          </cell>
          <cell r="E4245" t="str">
            <v>High school diploma or equivalent</v>
          </cell>
          <cell r="F4245" t="str">
            <v>HS and Below</v>
          </cell>
          <cell r="G4245">
            <v>25084</v>
          </cell>
          <cell r="H4245">
            <v>1</v>
          </cell>
          <cell r="I4245">
            <v>1222</v>
          </cell>
          <cell r="J4245">
            <v>168</v>
          </cell>
          <cell r="K4245">
            <v>180</v>
          </cell>
          <cell r="L4245">
            <v>483</v>
          </cell>
          <cell r="M4245">
            <v>277</v>
          </cell>
          <cell r="N4245">
            <v>0</v>
          </cell>
          <cell r="O4245">
            <v>28</v>
          </cell>
          <cell r="P4245" t="str">
            <v>Not Licensed</v>
          </cell>
          <cell r="Q4245">
            <v>0</v>
          </cell>
          <cell r="R4245">
            <v>0</v>
          </cell>
        </row>
        <row r="4246">
          <cell r="B4246" t="str">
            <v>399021</v>
          </cell>
          <cell r="C4246" t="str">
            <v>Personal Care Aides</v>
          </cell>
          <cell r="D4246">
            <v>0</v>
          </cell>
          <cell r="E4246" t="str">
            <v>No formal educational credential</v>
          </cell>
          <cell r="F4246" t="str">
            <v>HS and Below</v>
          </cell>
          <cell r="G4246">
            <v>28771</v>
          </cell>
          <cell r="H4246">
            <v>1</v>
          </cell>
          <cell r="I4246">
            <v>17810</v>
          </cell>
          <cell r="J4246">
            <v>2918</v>
          </cell>
          <cell r="K4246">
            <v>2945</v>
          </cell>
          <cell r="L4246">
            <v>423</v>
          </cell>
          <cell r="M4246">
            <v>2095</v>
          </cell>
          <cell r="N4246">
            <v>0</v>
          </cell>
          <cell r="O4246" t="str">
            <v>1,072</v>
          </cell>
          <cell r="P4246" t="str">
            <v>Not Licensed</v>
          </cell>
          <cell r="Q4246">
            <v>0</v>
          </cell>
          <cell r="R4246">
            <v>0</v>
          </cell>
        </row>
        <row r="4247">
          <cell r="B4247" t="str">
            <v>399031</v>
          </cell>
          <cell r="C4247" t="str">
            <v>Fitness Trainers and Aerobics Instructors</v>
          </cell>
          <cell r="D4247">
            <v>0</v>
          </cell>
          <cell r="E4247" t="str">
            <v>High school diploma or equivalent</v>
          </cell>
          <cell r="F4247" t="str">
            <v>HS and Below</v>
          </cell>
          <cell r="G4247">
            <v>49766</v>
          </cell>
          <cell r="H4247">
            <v>4</v>
          </cell>
          <cell r="I4247">
            <v>827</v>
          </cell>
          <cell r="J4247">
            <v>119</v>
          </cell>
          <cell r="K4247">
            <v>148</v>
          </cell>
          <cell r="L4247">
            <v>53</v>
          </cell>
          <cell r="M4247">
            <v>107</v>
          </cell>
          <cell r="N4247">
            <v>0</v>
          </cell>
          <cell r="O4247">
            <v>7</v>
          </cell>
          <cell r="P4247" t="str">
            <v>Not Licensed</v>
          </cell>
          <cell r="Q4247">
            <v>0</v>
          </cell>
          <cell r="R4247">
            <v>0</v>
          </cell>
        </row>
        <row r="4248">
          <cell r="B4248" t="str">
            <v>399032</v>
          </cell>
          <cell r="C4248" t="str">
            <v>Recreation Workers</v>
          </cell>
          <cell r="D4248">
            <v>0</v>
          </cell>
          <cell r="E4248" t="str">
            <v>High school diploma or equivalent</v>
          </cell>
          <cell r="F4248" t="str">
            <v>HS and Below</v>
          </cell>
          <cell r="G4248">
            <v>26060</v>
          </cell>
          <cell r="H4248">
            <v>1</v>
          </cell>
          <cell r="I4248">
            <v>1360</v>
          </cell>
          <cell r="J4248">
            <v>232</v>
          </cell>
          <cell r="K4248">
            <v>232</v>
          </cell>
          <cell r="L4248">
            <v>116</v>
          </cell>
          <cell r="M4248">
            <v>193</v>
          </cell>
          <cell r="N4248">
            <v>0</v>
          </cell>
          <cell r="O4248">
            <v>20</v>
          </cell>
          <cell r="P4248" t="str">
            <v>Not Licensed</v>
          </cell>
          <cell r="Q4248">
            <v>0</v>
          </cell>
          <cell r="R4248">
            <v>0</v>
          </cell>
        </row>
        <row r="4249">
          <cell r="B4249" t="str">
            <v>399041</v>
          </cell>
          <cell r="C4249" t="str">
            <v>Residential Advisors</v>
          </cell>
          <cell r="D4249">
            <v>0</v>
          </cell>
          <cell r="E4249" t="str">
            <v>High school diploma or equivalent</v>
          </cell>
          <cell r="F4249" t="str">
            <v>HS and Below</v>
          </cell>
          <cell r="G4249">
            <v>29683</v>
          </cell>
          <cell r="H4249">
            <v>0</v>
          </cell>
          <cell r="I4249">
            <v>0</v>
          </cell>
          <cell r="J4249">
            <v>0</v>
          </cell>
          <cell r="K4249">
            <v>0</v>
          </cell>
          <cell r="L4249">
            <v>170</v>
          </cell>
          <cell r="M4249">
            <v>170</v>
          </cell>
          <cell r="N4249">
            <v>0</v>
          </cell>
          <cell r="O4249">
            <v>31</v>
          </cell>
          <cell r="P4249" t="str">
            <v>Not Licensed</v>
          </cell>
          <cell r="Q4249">
            <v>0</v>
          </cell>
          <cell r="R4249">
            <v>0</v>
          </cell>
        </row>
        <row r="4250">
          <cell r="B4250" t="str">
            <v>411011</v>
          </cell>
          <cell r="C4250" t="str">
            <v>First-Line Supervisors of Retail Sales Workers</v>
          </cell>
          <cell r="D4250">
            <v>0</v>
          </cell>
          <cell r="E4250" t="str">
            <v>High school diploma or equivalent</v>
          </cell>
          <cell r="F4250" t="str">
            <v>HS and Below</v>
          </cell>
          <cell r="G4250">
            <v>37996</v>
          </cell>
          <cell r="H4250">
            <v>4</v>
          </cell>
          <cell r="I4250">
            <v>4104</v>
          </cell>
          <cell r="J4250">
            <v>450</v>
          </cell>
          <cell r="K4250">
            <v>432</v>
          </cell>
          <cell r="L4250">
            <v>820</v>
          </cell>
          <cell r="M4250">
            <v>567</v>
          </cell>
          <cell r="N4250">
            <v>0</v>
          </cell>
          <cell r="O4250">
            <v>209</v>
          </cell>
          <cell r="P4250" t="str">
            <v>Not Licensed</v>
          </cell>
          <cell r="Q4250">
            <v>0</v>
          </cell>
          <cell r="R4250">
            <v>0</v>
          </cell>
        </row>
        <row r="4251">
          <cell r="B4251" t="str">
            <v>411012</v>
          </cell>
          <cell r="C4251" t="str">
            <v>First-Line Supervisors of Non-Retail Sales Workers</v>
          </cell>
          <cell r="D4251">
            <v>0</v>
          </cell>
          <cell r="E4251" t="str">
            <v>High school diploma or equivalent</v>
          </cell>
          <cell r="F4251" t="str">
            <v>HS and Below</v>
          </cell>
          <cell r="G4251">
            <v>65211</v>
          </cell>
          <cell r="H4251">
            <v>3</v>
          </cell>
          <cell r="I4251">
            <v>362</v>
          </cell>
          <cell r="J4251">
            <v>28</v>
          </cell>
          <cell r="K4251">
            <v>34</v>
          </cell>
          <cell r="L4251">
            <v>59</v>
          </cell>
          <cell r="M4251">
            <v>40</v>
          </cell>
          <cell r="N4251">
            <v>0</v>
          </cell>
          <cell r="O4251">
            <v>15</v>
          </cell>
          <cell r="P4251" t="str">
            <v>Not Licensed</v>
          </cell>
          <cell r="Q4251">
            <v>0</v>
          </cell>
          <cell r="R4251">
            <v>0</v>
          </cell>
        </row>
        <row r="4252">
          <cell r="B4252" t="str">
            <v>412011</v>
          </cell>
          <cell r="C4252" t="str">
            <v>Cashiers</v>
          </cell>
          <cell r="D4252">
            <v>0</v>
          </cell>
          <cell r="E4252" t="str">
            <v>No formal educational credential</v>
          </cell>
          <cell r="F4252" t="str">
            <v>HS and Below</v>
          </cell>
          <cell r="G4252">
            <v>24597</v>
          </cell>
          <cell r="H4252">
            <v>1</v>
          </cell>
          <cell r="I4252">
            <v>4737</v>
          </cell>
          <cell r="J4252">
            <v>871</v>
          </cell>
          <cell r="K4252">
            <v>856</v>
          </cell>
          <cell r="L4252">
            <v>233</v>
          </cell>
          <cell r="M4252">
            <v>653</v>
          </cell>
          <cell r="N4252">
            <v>0</v>
          </cell>
          <cell r="O4252">
            <v>286</v>
          </cell>
          <cell r="P4252" t="str">
            <v>Not Licensed</v>
          </cell>
          <cell r="Q4252">
            <v>0</v>
          </cell>
          <cell r="R4252">
            <v>0</v>
          </cell>
        </row>
        <row r="4253">
          <cell r="B4253" t="str">
            <v>412012</v>
          </cell>
          <cell r="C4253" t="str">
            <v>Gaming Change Persons and Booth Cashiers</v>
          </cell>
          <cell r="D4253">
            <v>0</v>
          </cell>
          <cell r="E4253">
            <v>0</v>
          </cell>
          <cell r="F4253">
            <v>0</v>
          </cell>
          <cell r="G4253">
            <v>0</v>
          </cell>
          <cell r="H4253">
            <v>0</v>
          </cell>
          <cell r="I4253">
            <v>0</v>
          </cell>
          <cell r="J4253">
            <v>0</v>
          </cell>
          <cell r="K4253">
            <v>0</v>
          </cell>
          <cell r="L4253">
            <v>0</v>
          </cell>
          <cell r="M4253">
            <v>0</v>
          </cell>
          <cell r="N4253">
            <v>0</v>
          </cell>
          <cell r="O4253">
            <v>1</v>
          </cell>
          <cell r="P4253" t="str">
            <v>Not Licensed</v>
          </cell>
          <cell r="Q4253">
            <v>0</v>
          </cell>
          <cell r="R4253">
            <v>0</v>
          </cell>
        </row>
        <row r="4254">
          <cell r="B4254" t="str">
            <v>412021</v>
          </cell>
          <cell r="C4254" t="str">
            <v>Counter and Rental Clerks</v>
          </cell>
          <cell r="D4254">
            <v>0</v>
          </cell>
          <cell r="E4254" t="str">
            <v>No formal educational credential</v>
          </cell>
          <cell r="F4254" t="str">
            <v>HS and Below</v>
          </cell>
          <cell r="G4254">
            <v>29796</v>
          </cell>
          <cell r="H4254">
            <v>2</v>
          </cell>
          <cell r="I4254">
            <v>524</v>
          </cell>
          <cell r="J4254">
            <v>60</v>
          </cell>
          <cell r="K4254">
            <v>79</v>
          </cell>
          <cell r="L4254">
            <v>43</v>
          </cell>
          <cell r="M4254">
            <v>61</v>
          </cell>
          <cell r="N4254">
            <v>0</v>
          </cell>
          <cell r="O4254">
            <v>10</v>
          </cell>
          <cell r="P4254" t="str">
            <v>Not Licensed</v>
          </cell>
          <cell r="Q4254">
            <v>0</v>
          </cell>
          <cell r="R4254">
            <v>0</v>
          </cell>
        </row>
        <row r="4255">
          <cell r="B4255" t="str">
            <v>412022</v>
          </cell>
          <cell r="C4255" t="str">
            <v>Parts Salespersons</v>
          </cell>
          <cell r="D4255">
            <v>0</v>
          </cell>
          <cell r="E4255" t="str">
            <v>No formal educational credential</v>
          </cell>
          <cell r="F4255" t="str">
            <v>HS and Below</v>
          </cell>
          <cell r="G4255">
            <v>34637</v>
          </cell>
          <cell r="H4255">
            <v>3</v>
          </cell>
          <cell r="I4255">
            <v>461</v>
          </cell>
          <cell r="J4255">
            <v>53</v>
          </cell>
          <cell r="K4255">
            <v>59</v>
          </cell>
          <cell r="L4255">
            <v>21</v>
          </cell>
          <cell r="M4255">
            <v>44</v>
          </cell>
          <cell r="N4255">
            <v>0</v>
          </cell>
          <cell r="O4255">
            <v>18</v>
          </cell>
          <cell r="P4255" t="str">
            <v>Not Licensed</v>
          </cell>
          <cell r="Q4255">
            <v>0</v>
          </cell>
          <cell r="R4255">
            <v>0</v>
          </cell>
        </row>
        <row r="4256">
          <cell r="B4256" t="str">
            <v>412031</v>
          </cell>
          <cell r="C4256" t="str">
            <v>Retail Salespersons</v>
          </cell>
          <cell r="D4256">
            <v>0</v>
          </cell>
          <cell r="E4256" t="str">
            <v>No formal educational credential</v>
          </cell>
          <cell r="F4256" t="str">
            <v>HS and Below</v>
          </cell>
          <cell r="G4256">
            <v>25232</v>
          </cell>
          <cell r="H4256">
            <v>1</v>
          </cell>
          <cell r="I4256">
            <v>13239</v>
          </cell>
          <cell r="J4256">
            <v>1952</v>
          </cell>
          <cell r="K4256">
            <v>1892</v>
          </cell>
          <cell r="L4256">
            <v>1031</v>
          </cell>
          <cell r="M4256">
            <v>1625</v>
          </cell>
          <cell r="N4256">
            <v>0</v>
          </cell>
          <cell r="O4256">
            <v>279</v>
          </cell>
          <cell r="P4256" t="str">
            <v>Not Licensed</v>
          </cell>
          <cell r="Q4256">
            <v>0</v>
          </cell>
          <cell r="R4256">
            <v>0</v>
          </cell>
        </row>
        <row r="4257">
          <cell r="B4257" t="str">
            <v>413011</v>
          </cell>
          <cell r="C4257" t="str">
            <v>Advertising Sales Agents</v>
          </cell>
          <cell r="D4257">
            <v>0</v>
          </cell>
          <cell r="E4257" t="str">
            <v>High school diploma or equivalent</v>
          </cell>
          <cell r="F4257" t="str">
            <v>HS and Below</v>
          </cell>
          <cell r="G4257">
            <v>59709</v>
          </cell>
          <cell r="H4257">
            <v>3</v>
          </cell>
          <cell r="I4257">
            <v>140</v>
          </cell>
          <cell r="J4257">
            <v>18</v>
          </cell>
          <cell r="K4257">
            <v>16</v>
          </cell>
          <cell r="L4257">
            <v>12</v>
          </cell>
          <cell r="M4257">
            <v>15</v>
          </cell>
          <cell r="N4257">
            <v>0</v>
          </cell>
          <cell r="O4257">
            <v>8</v>
          </cell>
          <cell r="P4257" t="str">
            <v>Licensed</v>
          </cell>
          <cell r="Q4257">
            <v>11</v>
          </cell>
          <cell r="R4257">
            <v>45</v>
          </cell>
        </row>
        <row r="4258">
          <cell r="B4258" t="str">
            <v>413021</v>
          </cell>
          <cell r="C4258" t="str">
            <v>Insurance Sales Agents</v>
          </cell>
          <cell r="D4258">
            <v>0</v>
          </cell>
          <cell r="E4258" t="str">
            <v>High school diploma or equivalent</v>
          </cell>
          <cell r="F4258" t="str">
            <v>HS and Below</v>
          </cell>
          <cell r="G4258">
            <v>60738</v>
          </cell>
          <cell r="H4258">
            <v>3</v>
          </cell>
          <cell r="I4258">
            <v>515</v>
          </cell>
          <cell r="J4258">
            <v>45</v>
          </cell>
          <cell r="K4258">
            <v>47</v>
          </cell>
          <cell r="L4258">
            <v>122</v>
          </cell>
          <cell r="M4258">
            <v>71</v>
          </cell>
          <cell r="N4258">
            <v>0</v>
          </cell>
          <cell r="O4258">
            <v>16</v>
          </cell>
          <cell r="P4258" t="str">
            <v>Not Licensed</v>
          </cell>
          <cell r="Q4258">
            <v>0</v>
          </cell>
          <cell r="R4258">
            <v>0</v>
          </cell>
        </row>
        <row r="4259">
          <cell r="B4259" t="str">
            <v>413031</v>
          </cell>
          <cell r="C4259" t="str">
            <v>Securities, Commodities, and Financial Services Sales Agents</v>
          </cell>
          <cell r="D4259">
            <v>0</v>
          </cell>
          <cell r="E4259" t="str">
            <v>Bachelor's degree</v>
          </cell>
          <cell r="F4259" t="str">
            <v>BA+</v>
          </cell>
          <cell r="G4259">
            <v>56943</v>
          </cell>
          <cell r="H4259">
            <v>3</v>
          </cell>
          <cell r="I4259">
            <v>261</v>
          </cell>
          <cell r="J4259">
            <v>25</v>
          </cell>
          <cell r="K4259">
            <v>24</v>
          </cell>
          <cell r="L4259">
            <v>154</v>
          </cell>
          <cell r="M4259">
            <v>68</v>
          </cell>
          <cell r="N4259">
            <v>0</v>
          </cell>
          <cell r="O4259">
            <v>6</v>
          </cell>
          <cell r="P4259" t="str">
            <v>Not Licensed</v>
          </cell>
          <cell r="Q4259">
            <v>0</v>
          </cell>
          <cell r="R4259">
            <v>0</v>
          </cell>
        </row>
        <row r="4260">
          <cell r="B4260" t="str">
            <v>413041</v>
          </cell>
          <cell r="C4260" t="str">
            <v>Travel Agents</v>
          </cell>
          <cell r="D4260">
            <v>0</v>
          </cell>
          <cell r="E4260" t="str">
            <v>High school diploma or equivalent</v>
          </cell>
          <cell r="F4260" t="str">
            <v>HS and Below</v>
          </cell>
          <cell r="G4260">
            <v>0</v>
          </cell>
          <cell r="H4260">
            <v>0</v>
          </cell>
          <cell r="I4260">
            <v>0</v>
          </cell>
          <cell r="J4260">
            <v>0</v>
          </cell>
          <cell r="K4260">
            <v>0</v>
          </cell>
          <cell r="L4260">
            <v>0</v>
          </cell>
          <cell r="M4260">
            <v>0</v>
          </cell>
          <cell r="N4260">
            <v>0</v>
          </cell>
          <cell r="O4260">
            <v>2</v>
          </cell>
          <cell r="P4260" t="str">
            <v>Not Licensed</v>
          </cell>
          <cell r="Q4260">
            <v>0</v>
          </cell>
          <cell r="R4260">
            <v>0</v>
          </cell>
        </row>
        <row r="4261">
          <cell r="B4261" t="str">
            <v>414011</v>
          </cell>
          <cell r="C4261" t="str">
            <v>Sales Representatives, Wholesale and Manufacturing, Technical and Scientific Products</v>
          </cell>
          <cell r="D4261">
            <v>0</v>
          </cell>
          <cell r="E4261" t="str">
            <v>Bachelor's degree</v>
          </cell>
          <cell r="F4261" t="str">
            <v>BA+</v>
          </cell>
          <cell r="G4261">
            <v>78180</v>
          </cell>
          <cell r="H4261">
            <v>4</v>
          </cell>
          <cell r="I4261">
            <v>500</v>
          </cell>
          <cell r="J4261">
            <v>41</v>
          </cell>
          <cell r="K4261">
            <v>56</v>
          </cell>
          <cell r="L4261">
            <v>77</v>
          </cell>
          <cell r="M4261">
            <v>58</v>
          </cell>
          <cell r="N4261">
            <v>0</v>
          </cell>
          <cell r="O4261">
            <v>54</v>
          </cell>
          <cell r="P4261" t="str">
            <v>Not Licensed</v>
          </cell>
          <cell r="Q4261">
            <v>0</v>
          </cell>
          <cell r="R4261">
            <v>0</v>
          </cell>
        </row>
        <row r="4262">
          <cell r="B4262" t="str">
            <v>414012</v>
          </cell>
          <cell r="C4262" t="str">
            <v>Sales Representatives, Wholesale and Manufacturing, Except Technical and Scientific Products</v>
          </cell>
          <cell r="D4262">
            <v>0</v>
          </cell>
          <cell r="E4262" t="str">
            <v>High school diploma or equivalent</v>
          </cell>
          <cell r="F4262" t="str">
            <v>HS and Below</v>
          </cell>
          <cell r="G4262">
            <v>65346</v>
          </cell>
          <cell r="H4262">
            <v>5</v>
          </cell>
          <cell r="I4262">
            <v>1811</v>
          </cell>
          <cell r="J4262">
            <v>177</v>
          </cell>
          <cell r="K4262">
            <v>204</v>
          </cell>
          <cell r="L4262">
            <v>953</v>
          </cell>
          <cell r="M4262">
            <v>445</v>
          </cell>
          <cell r="N4262">
            <v>0</v>
          </cell>
          <cell r="O4262">
            <v>123</v>
          </cell>
          <cell r="P4262" t="str">
            <v>Not Licensed</v>
          </cell>
          <cell r="Q4262">
            <v>0</v>
          </cell>
          <cell r="R4262">
            <v>0</v>
          </cell>
        </row>
        <row r="4263">
          <cell r="B4263" t="str">
            <v>419011</v>
          </cell>
          <cell r="C4263" t="str">
            <v>Demonstrators and Product Promoters</v>
          </cell>
          <cell r="D4263">
            <v>0</v>
          </cell>
          <cell r="E4263" t="str">
            <v>High school diploma or equivalent</v>
          </cell>
          <cell r="F4263" t="str">
            <v>HS and Below</v>
          </cell>
          <cell r="G4263">
            <v>27147</v>
          </cell>
          <cell r="H4263">
            <v>0</v>
          </cell>
          <cell r="I4263">
            <v>0</v>
          </cell>
          <cell r="J4263">
            <v>0</v>
          </cell>
          <cell r="K4263">
            <v>0</v>
          </cell>
          <cell r="L4263">
            <v>75</v>
          </cell>
          <cell r="M4263">
            <v>75</v>
          </cell>
          <cell r="N4263">
            <v>0</v>
          </cell>
          <cell r="O4263">
            <v>6</v>
          </cell>
          <cell r="P4263" t="str">
            <v>Licensed</v>
          </cell>
          <cell r="Q4263">
            <v>3</v>
          </cell>
          <cell r="R4263">
            <v>40</v>
          </cell>
        </row>
        <row r="4264">
          <cell r="B4264" t="str">
            <v>419012</v>
          </cell>
          <cell r="C4264" t="str">
            <v>Models</v>
          </cell>
          <cell r="D4264">
            <v>0</v>
          </cell>
          <cell r="E4264" t="str">
            <v>No formal educational credential</v>
          </cell>
          <cell r="F4264" t="str">
            <v>HS and Below</v>
          </cell>
          <cell r="G4264">
            <v>0</v>
          </cell>
          <cell r="H4264">
            <v>0</v>
          </cell>
          <cell r="I4264">
            <v>0</v>
          </cell>
          <cell r="J4264">
            <v>0</v>
          </cell>
          <cell r="K4264">
            <v>0</v>
          </cell>
          <cell r="L4264">
            <v>0</v>
          </cell>
          <cell r="M4264">
            <v>0</v>
          </cell>
          <cell r="N4264">
            <v>0</v>
          </cell>
          <cell r="O4264">
            <v>0</v>
          </cell>
          <cell r="P4264" t="str">
            <v>Not Licensed</v>
          </cell>
          <cell r="Q4264">
            <v>0</v>
          </cell>
          <cell r="R4264">
            <v>0</v>
          </cell>
        </row>
        <row r="4265">
          <cell r="B4265" t="str">
            <v>419021</v>
          </cell>
          <cell r="C4265" t="str">
            <v>Real Estate Brokers</v>
          </cell>
          <cell r="D4265">
            <v>0</v>
          </cell>
          <cell r="E4265" t="str">
            <v>High school diploma or equivalent</v>
          </cell>
          <cell r="F4265" t="str">
            <v>HS and Below</v>
          </cell>
          <cell r="G4265">
            <v>0</v>
          </cell>
          <cell r="H4265">
            <v>0</v>
          </cell>
          <cell r="I4265">
            <v>0</v>
          </cell>
          <cell r="J4265">
            <v>0</v>
          </cell>
          <cell r="K4265">
            <v>0</v>
          </cell>
          <cell r="L4265">
            <v>4</v>
          </cell>
          <cell r="M4265">
            <v>4</v>
          </cell>
          <cell r="N4265">
            <v>0</v>
          </cell>
          <cell r="O4265">
            <v>0</v>
          </cell>
          <cell r="P4265" t="str">
            <v>Licensed</v>
          </cell>
          <cell r="Q4265">
            <v>942</v>
          </cell>
          <cell r="R4265" t="str">
            <v xml:space="preserve"> 20,415</v>
          </cell>
        </row>
        <row r="4266">
          <cell r="B4266" t="str">
            <v>419022</v>
          </cell>
          <cell r="C4266" t="str">
            <v>Real Estate Sales Agents</v>
          </cell>
          <cell r="D4266">
            <v>0</v>
          </cell>
          <cell r="E4266" t="str">
            <v>High school diploma or equivalent</v>
          </cell>
          <cell r="F4266" t="str">
            <v>HS and Below</v>
          </cell>
          <cell r="G4266">
            <v>30502</v>
          </cell>
          <cell r="H4266">
            <v>2</v>
          </cell>
          <cell r="I4266">
            <v>179</v>
          </cell>
          <cell r="J4266">
            <v>14</v>
          </cell>
          <cell r="K4266">
            <v>20</v>
          </cell>
          <cell r="L4266">
            <v>54</v>
          </cell>
          <cell r="M4266">
            <v>29</v>
          </cell>
          <cell r="N4266">
            <v>0</v>
          </cell>
          <cell r="O4266">
            <v>2</v>
          </cell>
          <cell r="P4266" t="str">
            <v>Licensed</v>
          </cell>
          <cell r="Q4266" t="str">
            <v xml:space="preserve"> 2,749</v>
          </cell>
          <cell r="R4266" t="str">
            <v xml:space="preserve"> 46,536</v>
          </cell>
        </row>
        <row r="4267">
          <cell r="B4267" t="str">
            <v>419031</v>
          </cell>
          <cell r="C4267" t="str">
            <v>Sales Engineers</v>
          </cell>
          <cell r="D4267">
            <v>0</v>
          </cell>
          <cell r="E4267" t="str">
            <v>Bachelor's degree</v>
          </cell>
          <cell r="F4267" t="str">
            <v>BA+</v>
          </cell>
          <cell r="G4267">
            <v>0</v>
          </cell>
          <cell r="H4267">
            <v>0</v>
          </cell>
          <cell r="I4267">
            <v>107</v>
          </cell>
          <cell r="J4267">
            <v>13</v>
          </cell>
          <cell r="K4267">
            <v>12</v>
          </cell>
          <cell r="L4267">
            <v>12</v>
          </cell>
          <cell r="M4267">
            <v>12</v>
          </cell>
          <cell r="N4267">
            <v>0</v>
          </cell>
          <cell r="O4267">
            <v>6</v>
          </cell>
          <cell r="P4267" t="str">
            <v>Not Licensed</v>
          </cell>
          <cell r="Q4267">
            <v>0</v>
          </cell>
          <cell r="R4267">
            <v>0</v>
          </cell>
        </row>
        <row r="4268">
          <cell r="B4268" t="str">
            <v>419041</v>
          </cell>
          <cell r="C4268" t="str">
            <v>Telemarketers</v>
          </cell>
          <cell r="D4268">
            <v>0</v>
          </cell>
          <cell r="E4268" t="str">
            <v>No formal educational credential</v>
          </cell>
          <cell r="F4268" t="str">
            <v>HS and Below</v>
          </cell>
          <cell r="G4268">
            <v>0</v>
          </cell>
          <cell r="H4268">
            <v>0</v>
          </cell>
          <cell r="I4268">
            <v>0</v>
          </cell>
          <cell r="J4268">
            <v>0</v>
          </cell>
          <cell r="K4268">
            <v>0</v>
          </cell>
          <cell r="L4268">
            <v>10</v>
          </cell>
          <cell r="M4268">
            <v>10</v>
          </cell>
          <cell r="N4268">
            <v>0</v>
          </cell>
          <cell r="O4268">
            <v>10</v>
          </cell>
          <cell r="P4268" t="str">
            <v>Not Licensed</v>
          </cell>
          <cell r="Q4268">
            <v>0</v>
          </cell>
          <cell r="R4268">
            <v>0</v>
          </cell>
        </row>
        <row r="4269">
          <cell r="B4269" t="str">
            <v>419091</v>
          </cell>
          <cell r="C4269" t="str">
            <v>Door-to-Door Sales Workers, News and Street Vendors, and Related Workers</v>
          </cell>
          <cell r="D4269">
            <v>0</v>
          </cell>
          <cell r="E4269" t="str">
            <v>No formal educational credential</v>
          </cell>
          <cell r="F4269" t="str">
            <v>HS and Below</v>
          </cell>
          <cell r="G4269">
            <v>0</v>
          </cell>
          <cell r="H4269">
            <v>0</v>
          </cell>
          <cell r="I4269">
            <v>0</v>
          </cell>
          <cell r="J4269">
            <v>0</v>
          </cell>
          <cell r="K4269">
            <v>0</v>
          </cell>
          <cell r="L4269">
            <v>5</v>
          </cell>
          <cell r="M4269">
            <v>5</v>
          </cell>
          <cell r="N4269">
            <v>0</v>
          </cell>
          <cell r="O4269">
            <v>3</v>
          </cell>
          <cell r="P4269" t="str">
            <v>Not Licensed</v>
          </cell>
          <cell r="Q4269">
            <v>0</v>
          </cell>
          <cell r="R4269">
            <v>0</v>
          </cell>
        </row>
        <row r="4270">
          <cell r="B4270" t="str">
            <v>431011</v>
          </cell>
          <cell r="C4270" t="str">
            <v>First-Line Supervisors of Office and Administrative Support Workers</v>
          </cell>
          <cell r="D4270">
            <v>0</v>
          </cell>
          <cell r="E4270" t="str">
            <v>High school diploma or equivalent</v>
          </cell>
          <cell r="F4270" t="str">
            <v>HS and Below</v>
          </cell>
          <cell r="G4270">
            <v>55828</v>
          </cell>
          <cell r="H4270">
            <v>4</v>
          </cell>
          <cell r="I4270">
            <v>3010</v>
          </cell>
          <cell r="J4270">
            <v>274</v>
          </cell>
          <cell r="K4270">
            <v>343</v>
          </cell>
          <cell r="L4270">
            <v>180</v>
          </cell>
          <cell r="M4270">
            <v>266</v>
          </cell>
          <cell r="N4270">
            <v>0</v>
          </cell>
          <cell r="O4270">
            <v>96</v>
          </cell>
          <cell r="P4270" t="str">
            <v>Not Licensed</v>
          </cell>
          <cell r="Q4270">
            <v>0</v>
          </cell>
          <cell r="R4270">
            <v>0</v>
          </cell>
        </row>
        <row r="4271">
          <cell r="B4271" t="str">
            <v>432011</v>
          </cell>
          <cell r="C4271" t="str">
            <v>Switchboard Operators, Including Answering Service</v>
          </cell>
          <cell r="D4271">
            <v>0</v>
          </cell>
          <cell r="E4271" t="str">
            <v>High school diploma or equivalent</v>
          </cell>
          <cell r="F4271" t="str">
            <v>HS and Below</v>
          </cell>
          <cell r="G4271">
            <v>32853</v>
          </cell>
          <cell r="H4271">
            <v>1</v>
          </cell>
          <cell r="I4271">
            <v>155</v>
          </cell>
          <cell r="J4271">
            <v>14</v>
          </cell>
          <cell r="K4271">
            <v>18</v>
          </cell>
          <cell r="L4271">
            <v>8</v>
          </cell>
          <cell r="M4271">
            <v>13</v>
          </cell>
          <cell r="N4271">
            <v>0</v>
          </cell>
          <cell r="O4271">
            <v>6</v>
          </cell>
          <cell r="P4271" t="str">
            <v>Not Licensed</v>
          </cell>
          <cell r="Q4271">
            <v>0</v>
          </cell>
          <cell r="R4271">
            <v>0</v>
          </cell>
        </row>
        <row r="4272">
          <cell r="B4272" t="str">
            <v>432021</v>
          </cell>
          <cell r="C4272" t="str">
            <v>Telephone Operators</v>
          </cell>
          <cell r="D4272">
            <v>0</v>
          </cell>
          <cell r="E4272" t="str">
            <v>High school diploma or equivalent</v>
          </cell>
          <cell r="F4272" t="str">
            <v>HS and Below</v>
          </cell>
          <cell r="G4272">
            <v>0</v>
          </cell>
          <cell r="H4272">
            <v>0</v>
          </cell>
          <cell r="I4272">
            <v>0</v>
          </cell>
          <cell r="J4272">
            <v>0</v>
          </cell>
          <cell r="K4272">
            <v>0</v>
          </cell>
          <cell r="L4272">
            <v>9</v>
          </cell>
          <cell r="M4272">
            <v>9</v>
          </cell>
          <cell r="N4272">
            <v>0</v>
          </cell>
          <cell r="O4272">
            <v>1</v>
          </cell>
          <cell r="P4272" t="str">
            <v>Not Licensed</v>
          </cell>
          <cell r="Q4272">
            <v>0</v>
          </cell>
          <cell r="R4272">
            <v>0</v>
          </cell>
        </row>
        <row r="4273">
          <cell r="B4273" t="str">
            <v>433011</v>
          </cell>
          <cell r="C4273" t="str">
            <v>Bill and Account Collectors</v>
          </cell>
          <cell r="D4273">
            <v>0</v>
          </cell>
          <cell r="E4273" t="str">
            <v>High school diploma or equivalent</v>
          </cell>
          <cell r="F4273" t="str">
            <v>HS and Below</v>
          </cell>
          <cell r="G4273">
            <v>43611</v>
          </cell>
          <cell r="H4273">
            <v>2</v>
          </cell>
          <cell r="I4273">
            <v>214</v>
          </cell>
          <cell r="J4273">
            <v>19</v>
          </cell>
          <cell r="K4273">
            <v>22</v>
          </cell>
          <cell r="L4273">
            <v>33</v>
          </cell>
          <cell r="M4273">
            <v>25</v>
          </cell>
          <cell r="N4273">
            <v>0</v>
          </cell>
          <cell r="O4273">
            <v>12</v>
          </cell>
          <cell r="P4273" t="str">
            <v>Not Licensed</v>
          </cell>
          <cell r="Q4273">
            <v>0</v>
          </cell>
          <cell r="R4273">
            <v>0</v>
          </cell>
        </row>
        <row r="4274">
          <cell r="B4274" t="str">
            <v>433021</v>
          </cell>
          <cell r="C4274" t="str">
            <v>Billing and Posting Clerks</v>
          </cell>
          <cell r="D4274">
            <v>0</v>
          </cell>
          <cell r="E4274" t="str">
            <v>High school diploma or equivalent</v>
          </cell>
          <cell r="F4274" t="str">
            <v>HS and Below</v>
          </cell>
          <cell r="G4274">
            <v>40994</v>
          </cell>
          <cell r="H4274">
            <v>3</v>
          </cell>
          <cell r="I4274">
            <v>884</v>
          </cell>
          <cell r="J4274">
            <v>87</v>
          </cell>
          <cell r="K4274">
            <v>97</v>
          </cell>
          <cell r="L4274">
            <v>44</v>
          </cell>
          <cell r="M4274">
            <v>76</v>
          </cell>
          <cell r="N4274">
            <v>0</v>
          </cell>
          <cell r="O4274">
            <v>62</v>
          </cell>
          <cell r="P4274" t="str">
            <v>Not Licensed</v>
          </cell>
          <cell r="Q4274">
            <v>0</v>
          </cell>
          <cell r="R4274">
            <v>0</v>
          </cell>
        </row>
        <row r="4275">
          <cell r="B4275" t="str">
            <v>433031</v>
          </cell>
          <cell r="C4275" t="str">
            <v>Bookkeeping, Accounting, and Auditing Clerks</v>
          </cell>
          <cell r="D4275">
            <v>0</v>
          </cell>
          <cell r="E4275" t="str">
            <v>Some college, no degree</v>
          </cell>
          <cell r="F4275" t="str">
            <v>Sub-BA</v>
          </cell>
          <cell r="G4275">
            <v>40589</v>
          </cell>
          <cell r="H4275">
            <v>4</v>
          </cell>
          <cell r="I4275">
            <v>3420</v>
          </cell>
          <cell r="J4275">
            <v>335</v>
          </cell>
          <cell r="K4275">
            <v>406</v>
          </cell>
          <cell r="L4275">
            <v>285</v>
          </cell>
          <cell r="M4275">
            <v>342</v>
          </cell>
          <cell r="N4275">
            <v>0</v>
          </cell>
          <cell r="O4275">
            <v>118</v>
          </cell>
          <cell r="P4275" t="str">
            <v>Not Licensed</v>
          </cell>
          <cell r="Q4275">
            <v>0</v>
          </cell>
          <cell r="R4275">
            <v>0</v>
          </cell>
        </row>
        <row r="4276">
          <cell r="B4276" t="str">
            <v>433041</v>
          </cell>
          <cell r="C4276" t="str">
            <v>Gaming Cage Workers</v>
          </cell>
          <cell r="D4276">
            <v>0</v>
          </cell>
          <cell r="E4276">
            <v>0</v>
          </cell>
          <cell r="F4276">
            <v>0</v>
          </cell>
          <cell r="G4276">
            <v>0</v>
          </cell>
          <cell r="H4276">
            <v>0</v>
          </cell>
          <cell r="I4276">
            <v>0</v>
          </cell>
          <cell r="J4276">
            <v>0</v>
          </cell>
          <cell r="K4276">
            <v>0</v>
          </cell>
          <cell r="L4276">
            <v>0</v>
          </cell>
          <cell r="M4276">
            <v>0</v>
          </cell>
          <cell r="N4276">
            <v>0</v>
          </cell>
          <cell r="O4276">
            <v>1</v>
          </cell>
          <cell r="P4276" t="str">
            <v>Not Licensed</v>
          </cell>
          <cell r="Q4276">
            <v>0</v>
          </cell>
          <cell r="R4276">
            <v>0</v>
          </cell>
        </row>
        <row r="4277">
          <cell r="B4277" t="str">
            <v>433051</v>
          </cell>
          <cell r="C4277" t="str">
            <v>Payroll and Timekeeping Clerks</v>
          </cell>
          <cell r="D4277">
            <v>0</v>
          </cell>
          <cell r="E4277" t="str">
            <v>High school diploma or equivalent</v>
          </cell>
          <cell r="F4277" t="str">
            <v>HS and Below</v>
          </cell>
          <cell r="G4277">
            <v>47332</v>
          </cell>
          <cell r="H4277">
            <v>3</v>
          </cell>
          <cell r="I4277">
            <v>361</v>
          </cell>
          <cell r="J4277">
            <v>32</v>
          </cell>
          <cell r="K4277">
            <v>36</v>
          </cell>
          <cell r="L4277">
            <v>51</v>
          </cell>
          <cell r="M4277">
            <v>40</v>
          </cell>
          <cell r="N4277">
            <v>0</v>
          </cell>
          <cell r="O4277">
            <v>13</v>
          </cell>
          <cell r="P4277" t="str">
            <v>Not Licensed</v>
          </cell>
          <cell r="Q4277">
            <v>0</v>
          </cell>
          <cell r="R4277">
            <v>0</v>
          </cell>
        </row>
        <row r="4278">
          <cell r="B4278" t="str">
            <v>433061</v>
          </cell>
          <cell r="C4278" t="str">
            <v>Procurement Clerks</v>
          </cell>
          <cell r="D4278">
            <v>0</v>
          </cell>
          <cell r="E4278" t="str">
            <v>High school diploma or equivalent</v>
          </cell>
          <cell r="F4278" t="str">
            <v>HS and Below</v>
          </cell>
          <cell r="G4278">
            <v>47796</v>
          </cell>
          <cell r="H4278">
            <v>0</v>
          </cell>
          <cell r="I4278">
            <v>0</v>
          </cell>
          <cell r="J4278">
            <v>0</v>
          </cell>
          <cell r="K4278">
            <v>0</v>
          </cell>
          <cell r="L4278">
            <v>12</v>
          </cell>
          <cell r="M4278">
            <v>12</v>
          </cell>
          <cell r="N4278">
            <v>0</v>
          </cell>
          <cell r="O4278">
            <v>1</v>
          </cell>
          <cell r="P4278" t="str">
            <v>Not Licensed</v>
          </cell>
          <cell r="Q4278">
            <v>0</v>
          </cell>
          <cell r="R4278">
            <v>0</v>
          </cell>
        </row>
        <row r="4279">
          <cell r="B4279" t="str">
            <v>433071</v>
          </cell>
          <cell r="C4279" t="str">
            <v>Tellers</v>
          </cell>
          <cell r="D4279">
            <v>0</v>
          </cell>
          <cell r="E4279" t="str">
            <v>High school diploma or equivalent</v>
          </cell>
          <cell r="F4279" t="str">
            <v>HS and Below</v>
          </cell>
          <cell r="G4279">
            <v>29517</v>
          </cell>
          <cell r="H4279">
            <v>2</v>
          </cell>
          <cell r="I4279">
            <v>226</v>
          </cell>
          <cell r="J4279">
            <v>25</v>
          </cell>
          <cell r="K4279">
            <v>24</v>
          </cell>
          <cell r="L4279">
            <v>121</v>
          </cell>
          <cell r="M4279">
            <v>57</v>
          </cell>
          <cell r="N4279">
            <v>0</v>
          </cell>
          <cell r="O4279">
            <v>53</v>
          </cell>
          <cell r="P4279" t="str">
            <v>Not Licensed</v>
          </cell>
          <cell r="Q4279">
            <v>0</v>
          </cell>
          <cell r="R4279">
            <v>0</v>
          </cell>
        </row>
        <row r="4280">
          <cell r="B4280" t="str">
            <v>434011</v>
          </cell>
          <cell r="C4280" t="str">
            <v>Brokerage Clerks</v>
          </cell>
          <cell r="D4280">
            <v>0</v>
          </cell>
          <cell r="E4280" t="str">
            <v>High school diploma or equivalent</v>
          </cell>
          <cell r="F4280" t="str">
            <v>HS and Below</v>
          </cell>
          <cell r="G4280">
            <v>0</v>
          </cell>
          <cell r="H4280">
            <v>0</v>
          </cell>
          <cell r="I4280">
            <v>131</v>
          </cell>
          <cell r="J4280">
            <v>14</v>
          </cell>
          <cell r="K4280">
            <v>15</v>
          </cell>
          <cell r="L4280">
            <v>4</v>
          </cell>
          <cell r="M4280">
            <v>11</v>
          </cell>
          <cell r="N4280">
            <v>0</v>
          </cell>
          <cell r="O4280">
            <v>0</v>
          </cell>
          <cell r="P4280" t="str">
            <v>Not Licensed</v>
          </cell>
          <cell r="Q4280">
            <v>0</v>
          </cell>
          <cell r="R4280">
            <v>0</v>
          </cell>
        </row>
        <row r="4281">
          <cell r="B4281" t="str">
            <v>434021</v>
          </cell>
          <cell r="C4281" t="str">
            <v>Correspondence Clerks</v>
          </cell>
          <cell r="D4281">
            <v>0</v>
          </cell>
          <cell r="E4281" t="str">
            <v>High school diploma or equivalent</v>
          </cell>
          <cell r="F4281" t="str">
            <v>HS and Below</v>
          </cell>
          <cell r="G4281">
            <v>0</v>
          </cell>
          <cell r="H4281">
            <v>0</v>
          </cell>
          <cell r="I4281">
            <v>0</v>
          </cell>
          <cell r="J4281">
            <v>0</v>
          </cell>
          <cell r="K4281">
            <v>0</v>
          </cell>
          <cell r="L4281">
            <v>0</v>
          </cell>
          <cell r="M4281">
            <v>0</v>
          </cell>
          <cell r="N4281">
            <v>0</v>
          </cell>
          <cell r="O4281">
            <v>0</v>
          </cell>
          <cell r="P4281" t="str">
            <v>Not Licensed</v>
          </cell>
          <cell r="Q4281">
            <v>0</v>
          </cell>
          <cell r="R4281">
            <v>0</v>
          </cell>
        </row>
        <row r="4282">
          <cell r="B4282" t="str">
            <v>434031</v>
          </cell>
          <cell r="C4282" t="str">
            <v>Court, Municipal, and License Clerks</v>
          </cell>
          <cell r="D4282">
            <v>0</v>
          </cell>
          <cell r="E4282" t="str">
            <v>High school diploma or equivalent</v>
          </cell>
          <cell r="F4282" t="str">
            <v>HS and Below</v>
          </cell>
          <cell r="G4282">
            <v>41675</v>
          </cell>
          <cell r="H4282">
            <v>3</v>
          </cell>
          <cell r="I4282">
            <v>302</v>
          </cell>
          <cell r="J4282">
            <v>26</v>
          </cell>
          <cell r="K4282">
            <v>27</v>
          </cell>
          <cell r="L4282">
            <v>0</v>
          </cell>
          <cell r="M4282">
            <v>27</v>
          </cell>
          <cell r="N4282">
            <v>0</v>
          </cell>
          <cell r="O4282">
            <v>1</v>
          </cell>
          <cell r="P4282" t="str">
            <v>Not Licensed</v>
          </cell>
          <cell r="Q4282">
            <v>0</v>
          </cell>
          <cell r="R4282">
            <v>0</v>
          </cell>
        </row>
        <row r="4283">
          <cell r="B4283" t="str">
            <v>434041</v>
          </cell>
          <cell r="C4283" t="str">
            <v>Credit Authorizers, Checkers, and Clerks</v>
          </cell>
          <cell r="D4283">
            <v>0</v>
          </cell>
          <cell r="E4283" t="str">
            <v>High school diploma or equivalent</v>
          </cell>
          <cell r="F4283" t="str">
            <v>HS and Below</v>
          </cell>
          <cell r="G4283">
            <v>0</v>
          </cell>
          <cell r="H4283">
            <v>0</v>
          </cell>
          <cell r="I4283">
            <v>0</v>
          </cell>
          <cell r="J4283">
            <v>0</v>
          </cell>
          <cell r="K4283">
            <v>0</v>
          </cell>
          <cell r="L4283">
            <v>0</v>
          </cell>
          <cell r="M4283">
            <v>0</v>
          </cell>
          <cell r="N4283">
            <v>0</v>
          </cell>
          <cell r="O4283">
            <v>2</v>
          </cell>
          <cell r="P4283" t="str">
            <v>Not Licensed</v>
          </cell>
          <cell r="Q4283">
            <v>0</v>
          </cell>
          <cell r="R4283">
            <v>0</v>
          </cell>
        </row>
        <row r="4284">
          <cell r="B4284" t="str">
            <v>434051</v>
          </cell>
          <cell r="C4284" t="str">
            <v>Customer Service Representatives</v>
          </cell>
          <cell r="D4284">
            <v>0</v>
          </cell>
          <cell r="E4284" t="str">
            <v>High school diploma or equivalent</v>
          </cell>
          <cell r="F4284" t="str">
            <v>HS and Below</v>
          </cell>
          <cell r="G4284">
            <v>36888</v>
          </cell>
          <cell r="H4284">
            <v>4</v>
          </cell>
          <cell r="I4284">
            <v>5529</v>
          </cell>
          <cell r="J4284">
            <v>679</v>
          </cell>
          <cell r="K4284">
            <v>724</v>
          </cell>
          <cell r="L4284">
            <v>816</v>
          </cell>
          <cell r="M4284">
            <v>740</v>
          </cell>
          <cell r="N4284">
            <v>0</v>
          </cell>
          <cell r="O4284">
            <v>355</v>
          </cell>
          <cell r="P4284" t="str">
            <v>Not Licensed</v>
          </cell>
          <cell r="Q4284">
            <v>0</v>
          </cell>
          <cell r="R4284">
            <v>0</v>
          </cell>
        </row>
        <row r="4285">
          <cell r="B4285" t="str">
            <v>434061</v>
          </cell>
          <cell r="C4285" t="str">
            <v>Eligibility Interviewers, Government Programs</v>
          </cell>
          <cell r="D4285">
            <v>0</v>
          </cell>
          <cell r="E4285" t="str">
            <v>High school diploma or equivalent</v>
          </cell>
          <cell r="F4285" t="str">
            <v>HS and Below</v>
          </cell>
          <cell r="G4285">
            <v>55999</v>
          </cell>
          <cell r="H4285">
            <v>2</v>
          </cell>
          <cell r="I4285">
            <v>101</v>
          </cell>
          <cell r="J4285">
            <v>11</v>
          </cell>
          <cell r="K4285">
            <v>8</v>
          </cell>
          <cell r="L4285">
            <v>9</v>
          </cell>
          <cell r="M4285">
            <v>9</v>
          </cell>
          <cell r="N4285">
            <v>0</v>
          </cell>
          <cell r="O4285">
            <v>5</v>
          </cell>
          <cell r="P4285" t="str">
            <v>Not Licensed</v>
          </cell>
          <cell r="Q4285">
            <v>0</v>
          </cell>
          <cell r="R4285">
            <v>0</v>
          </cell>
        </row>
        <row r="4286">
          <cell r="B4286" t="str">
            <v>434071</v>
          </cell>
          <cell r="C4286" t="str">
            <v>File Clerks</v>
          </cell>
          <cell r="D4286">
            <v>0</v>
          </cell>
          <cell r="E4286" t="str">
            <v>High school diploma or equivalent</v>
          </cell>
          <cell r="F4286" t="str">
            <v>HS and Below</v>
          </cell>
          <cell r="G4286">
            <v>32049</v>
          </cell>
          <cell r="H4286">
            <v>0</v>
          </cell>
          <cell r="I4286">
            <v>0</v>
          </cell>
          <cell r="J4286">
            <v>0</v>
          </cell>
          <cell r="K4286">
            <v>0</v>
          </cell>
          <cell r="L4286">
            <v>13</v>
          </cell>
          <cell r="M4286">
            <v>13</v>
          </cell>
          <cell r="N4286">
            <v>0</v>
          </cell>
          <cell r="O4286">
            <v>4</v>
          </cell>
          <cell r="P4286" t="str">
            <v>Not Licensed</v>
          </cell>
          <cell r="Q4286">
            <v>0</v>
          </cell>
          <cell r="R4286">
            <v>0</v>
          </cell>
        </row>
        <row r="4287">
          <cell r="B4287" t="str">
            <v>434081</v>
          </cell>
          <cell r="C4287" t="str">
            <v>Hotel, Motel, and Resort Desk Clerks</v>
          </cell>
          <cell r="D4287">
            <v>0</v>
          </cell>
          <cell r="E4287" t="str">
            <v>High school diploma or equivalent</v>
          </cell>
          <cell r="F4287" t="str">
            <v>HS and Below</v>
          </cell>
          <cell r="G4287">
            <v>25932</v>
          </cell>
          <cell r="H4287">
            <v>1</v>
          </cell>
          <cell r="I4287">
            <v>808</v>
          </cell>
          <cell r="J4287">
            <v>53</v>
          </cell>
          <cell r="K4287">
            <v>300</v>
          </cell>
          <cell r="L4287">
            <v>68</v>
          </cell>
          <cell r="M4287">
            <v>140</v>
          </cell>
          <cell r="N4287">
            <v>0</v>
          </cell>
          <cell r="O4287">
            <v>16</v>
          </cell>
          <cell r="P4287" t="str">
            <v>Not Licensed</v>
          </cell>
          <cell r="Q4287">
            <v>0</v>
          </cell>
          <cell r="R4287">
            <v>0</v>
          </cell>
        </row>
        <row r="4288">
          <cell r="B4288" t="str">
            <v>434111</v>
          </cell>
          <cell r="C4288" t="str">
            <v>Interviewers, Except Eligibility and Loan</v>
          </cell>
          <cell r="D4288">
            <v>0</v>
          </cell>
          <cell r="E4288" t="str">
            <v>High school diploma or equivalent</v>
          </cell>
          <cell r="F4288" t="str">
            <v>HS and Below</v>
          </cell>
          <cell r="G4288">
            <v>35667</v>
          </cell>
          <cell r="H4288">
            <v>2</v>
          </cell>
          <cell r="I4288">
            <v>280</v>
          </cell>
          <cell r="J4288">
            <v>31</v>
          </cell>
          <cell r="K4288">
            <v>35</v>
          </cell>
          <cell r="L4288">
            <v>26</v>
          </cell>
          <cell r="M4288">
            <v>31</v>
          </cell>
          <cell r="N4288">
            <v>0</v>
          </cell>
          <cell r="O4288">
            <v>5</v>
          </cell>
          <cell r="P4288" t="str">
            <v>Not Licensed</v>
          </cell>
          <cell r="Q4288">
            <v>0</v>
          </cell>
          <cell r="R4288">
            <v>0</v>
          </cell>
        </row>
        <row r="4289">
          <cell r="B4289" t="str">
            <v>434121</v>
          </cell>
          <cell r="C4289" t="str">
            <v>Library Assistants, Clerical</v>
          </cell>
          <cell r="D4289">
            <v>0</v>
          </cell>
          <cell r="E4289" t="str">
            <v>High school diploma or equivalent</v>
          </cell>
          <cell r="F4289" t="str">
            <v>HS and Below</v>
          </cell>
          <cell r="G4289">
            <v>34629</v>
          </cell>
          <cell r="H4289">
            <v>3</v>
          </cell>
          <cell r="I4289">
            <v>428</v>
          </cell>
          <cell r="J4289">
            <v>62</v>
          </cell>
          <cell r="K4289">
            <v>64</v>
          </cell>
          <cell r="L4289">
            <v>23</v>
          </cell>
          <cell r="M4289">
            <v>50</v>
          </cell>
          <cell r="N4289">
            <v>0</v>
          </cell>
          <cell r="O4289">
            <v>1</v>
          </cell>
          <cell r="P4289" t="str">
            <v>Not Licensed</v>
          </cell>
          <cell r="Q4289">
            <v>0</v>
          </cell>
          <cell r="R4289">
            <v>0</v>
          </cell>
        </row>
        <row r="4290">
          <cell r="B4290" t="str">
            <v>434131</v>
          </cell>
          <cell r="C4290" t="str">
            <v>Loan Interviewers and Clerks</v>
          </cell>
          <cell r="D4290">
            <v>0</v>
          </cell>
          <cell r="E4290" t="str">
            <v>High school diploma or equivalent</v>
          </cell>
          <cell r="F4290" t="str">
            <v>HS and Below</v>
          </cell>
          <cell r="G4290">
            <v>39331</v>
          </cell>
          <cell r="H4290">
            <v>2</v>
          </cell>
          <cell r="I4290">
            <v>119</v>
          </cell>
          <cell r="J4290">
            <v>13</v>
          </cell>
          <cell r="K4290">
            <v>13</v>
          </cell>
          <cell r="L4290">
            <v>17</v>
          </cell>
          <cell r="M4290">
            <v>14</v>
          </cell>
          <cell r="N4290">
            <v>0</v>
          </cell>
          <cell r="O4290">
            <v>12</v>
          </cell>
          <cell r="P4290" t="str">
            <v>Not Licensed</v>
          </cell>
          <cell r="Q4290">
            <v>0</v>
          </cell>
          <cell r="R4290">
            <v>0</v>
          </cell>
        </row>
        <row r="4291">
          <cell r="B4291" t="str">
            <v>434141</v>
          </cell>
          <cell r="C4291" t="str">
            <v>New Accounts Clerks</v>
          </cell>
          <cell r="D4291">
            <v>0</v>
          </cell>
          <cell r="E4291" t="str">
            <v>High school diploma or equivalent</v>
          </cell>
          <cell r="F4291" t="str">
            <v>HS and Below</v>
          </cell>
          <cell r="G4291">
            <v>0</v>
          </cell>
          <cell r="H4291">
            <v>0</v>
          </cell>
          <cell r="I4291">
            <v>0</v>
          </cell>
          <cell r="J4291">
            <v>0</v>
          </cell>
          <cell r="K4291">
            <v>0</v>
          </cell>
          <cell r="L4291">
            <v>0</v>
          </cell>
          <cell r="M4291">
            <v>0</v>
          </cell>
          <cell r="N4291">
            <v>0</v>
          </cell>
          <cell r="O4291">
            <v>11</v>
          </cell>
          <cell r="P4291" t="str">
            <v>Not Licensed</v>
          </cell>
          <cell r="Q4291">
            <v>0</v>
          </cell>
          <cell r="R4291">
            <v>0</v>
          </cell>
        </row>
        <row r="4292">
          <cell r="B4292" t="str">
            <v>434151</v>
          </cell>
          <cell r="C4292" t="str">
            <v>Order Clerks</v>
          </cell>
          <cell r="D4292">
            <v>0</v>
          </cell>
          <cell r="E4292" t="str">
            <v>High school diploma or equivalent</v>
          </cell>
          <cell r="F4292" t="str">
            <v>HS and Below</v>
          </cell>
          <cell r="G4292">
            <v>37401</v>
          </cell>
          <cell r="H4292">
            <v>0</v>
          </cell>
          <cell r="I4292">
            <v>0</v>
          </cell>
          <cell r="J4292">
            <v>0</v>
          </cell>
          <cell r="K4292">
            <v>0</v>
          </cell>
          <cell r="L4292">
            <v>22</v>
          </cell>
          <cell r="M4292">
            <v>22</v>
          </cell>
          <cell r="N4292">
            <v>0</v>
          </cell>
          <cell r="O4292">
            <v>10</v>
          </cell>
          <cell r="P4292" t="str">
            <v>Not Licensed</v>
          </cell>
          <cell r="Q4292">
            <v>0</v>
          </cell>
          <cell r="R4292">
            <v>0</v>
          </cell>
        </row>
        <row r="4293">
          <cell r="B4293" t="str">
            <v>434161</v>
          </cell>
          <cell r="C4293" t="str">
            <v>Human Resources Assistants, Except Payroll and Timekeeping</v>
          </cell>
          <cell r="D4293">
            <v>0</v>
          </cell>
          <cell r="E4293" t="str">
            <v>Associate's degree</v>
          </cell>
          <cell r="F4293" t="str">
            <v>Sub-BA</v>
          </cell>
          <cell r="G4293">
            <v>38763</v>
          </cell>
          <cell r="H4293">
            <v>0</v>
          </cell>
          <cell r="I4293">
            <v>0</v>
          </cell>
          <cell r="J4293">
            <v>0</v>
          </cell>
          <cell r="K4293">
            <v>0</v>
          </cell>
          <cell r="L4293">
            <v>71</v>
          </cell>
          <cell r="M4293">
            <v>71</v>
          </cell>
          <cell r="N4293">
            <v>0</v>
          </cell>
          <cell r="O4293">
            <v>16</v>
          </cell>
          <cell r="P4293" t="str">
            <v>Not Licensed</v>
          </cell>
          <cell r="Q4293">
            <v>0</v>
          </cell>
          <cell r="R4293">
            <v>0</v>
          </cell>
        </row>
        <row r="4294">
          <cell r="B4294" t="str">
            <v>434171</v>
          </cell>
          <cell r="C4294" t="str">
            <v>Receptionists and Information Clerks</v>
          </cell>
          <cell r="D4294">
            <v>0</v>
          </cell>
          <cell r="E4294" t="str">
            <v>High school diploma or equivalent</v>
          </cell>
          <cell r="F4294" t="str">
            <v>HS and Below</v>
          </cell>
          <cell r="G4294">
            <v>30180</v>
          </cell>
          <cell r="H4294">
            <v>2</v>
          </cell>
          <cell r="I4294">
            <v>2151</v>
          </cell>
          <cell r="J4294">
            <v>259</v>
          </cell>
          <cell r="K4294">
            <v>302</v>
          </cell>
          <cell r="L4294">
            <v>137</v>
          </cell>
          <cell r="M4294">
            <v>233</v>
          </cell>
          <cell r="N4294">
            <v>0</v>
          </cell>
          <cell r="O4294">
            <v>97</v>
          </cell>
          <cell r="P4294" t="str">
            <v>Not Licensed</v>
          </cell>
          <cell r="Q4294">
            <v>0</v>
          </cell>
          <cell r="R4294">
            <v>0</v>
          </cell>
        </row>
        <row r="4295">
          <cell r="B4295" t="str">
            <v>434181</v>
          </cell>
          <cell r="C4295" t="str">
            <v>Reservation and Transportation Ticket Agents and Travel Clerks</v>
          </cell>
          <cell r="D4295">
            <v>0</v>
          </cell>
          <cell r="E4295" t="str">
            <v>High school diploma or equivalent</v>
          </cell>
          <cell r="F4295" t="str">
            <v>HS and Below</v>
          </cell>
          <cell r="G4295">
            <v>29940</v>
          </cell>
          <cell r="H4295">
            <v>0</v>
          </cell>
          <cell r="I4295">
            <v>0</v>
          </cell>
          <cell r="J4295">
            <v>0</v>
          </cell>
          <cell r="K4295">
            <v>0</v>
          </cell>
          <cell r="L4295">
            <v>6</v>
          </cell>
          <cell r="M4295">
            <v>6</v>
          </cell>
          <cell r="N4295">
            <v>0</v>
          </cell>
          <cell r="O4295">
            <v>4</v>
          </cell>
          <cell r="P4295" t="str">
            <v>Not Licensed</v>
          </cell>
          <cell r="Q4295">
            <v>0</v>
          </cell>
          <cell r="R4295">
            <v>0</v>
          </cell>
        </row>
        <row r="4296">
          <cell r="B4296" t="str">
            <v>435011</v>
          </cell>
          <cell r="C4296" t="str">
            <v>Cargo and Freight Agents</v>
          </cell>
          <cell r="D4296">
            <v>0</v>
          </cell>
          <cell r="E4296" t="str">
            <v>High school diploma or equivalent</v>
          </cell>
          <cell r="F4296" t="str">
            <v>HS and Below</v>
          </cell>
          <cell r="G4296">
            <v>33670</v>
          </cell>
          <cell r="H4296">
            <v>0</v>
          </cell>
          <cell r="I4296">
            <v>0</v>
          </cell>
          <cell r="J4296">
            <v>0</v>
          </cell>
          <cell r="K4296">
            <v>0</v>
          </cell>
          <cell r="L4296">
            <v>16</v>
          </cell>
          <cell r="M4296">
            <v>16</v>
          </cell>
          <cell r="N4296">
            <v>0</v>
          </cell>
          <cell r="O4296">
            <v>4</v>
          </cell>
          <cell r="P4296" t="str">
            <v>Not Licensed</v>
          </cell>
          <cell r="Q4296">
            <v>0</v>
          </cell>
          <cell r="R4296">
            <v>0</v>
          </cell>
        </row>
        <row r="4297">
          <cell r="B4297" t="str">
            <v>435021</v>
          </cell>
          <cell r="C4297" t="str">
            <v>Couriers and Messengers</v>
          </cell>
          <cell r="D4297">
            <v>0</v>
          </cell>
          <cell r="E4297" t="str">
            <v>High school diploma or equivalent</v>
          </cell>
          <cell r="F4297" t="str">
            <v>HS and Below</v>
          </cell>
          <cell r="G4297">
            <v>30563</v>
          </cell>
          <cell r="H4297">
            <v>2</v>
          </cell>
          <cell r="I4297">
            <v>220</v>
          </cell>
          <cell r="J4297">
            <v>18</v>
          </cell>
          <cell r="K4297">
            <v>23</v>
          </cell>
          <cell r="L4297">
            <v>23</v>
          </cell>
          <cell r="M4297">
            <v>21</v>
          </cell>
          <cell r="N4297">
            <v>0</v>
          </cell>
          <cell r="O4297">
            <v>8</v>
          </cell>
          <cell r="P4297" t="str">
            <v>Not Licensed</v>
          </cell>
          <cell r="Q4297">
            <v>0</v>
          </cell>
          <cell r="R4297">
            <v>0</v>
          </cell>
        </row>
        <row r="4298">
          <cell r="B4298" t="str">
            <v>435031</v>
          </cell>
          <cell r="C4298" t="str">
            <v>Police, Fire, and Ambulance Dispatchers</v>
          </cell>
          <cell r="D4298">
            <v>0</v>
          </cell>
          <cell r="E4298" t="str">
            <v>High school diploma or equivalent</v>
          </cell>
          <cell r="F4298" t="str">
            <v>HS and Below</v>
          </cell>
          <cell r="G4298">
            <v>44497</v>
          </cell>
          <cell r="H4298">
            <v>3</v>
          </cell>
          <cell r="I4298">
            <v>261</v>
          </cell>
          <cell r="J4298">
            <v>14</v>
          </cell>
          <cell r="K4298">
            <v>27</v>
          </cell>
          <cell r="L4298">
            <v>31</v>
          </cell>
          <cell r="M4298">
            <v>24</v>
          </cell>
          <cell r="N4298">
            <v>0</v>
          </cell>
          <cell r="O4298">
            <v>10</v>
          </cell>
          <cell r="P4298" t="str">
            <v>Not Licensed</v>
          </cell>
          <cell r="Q4298">
            <v>0</v>
          </cell>
          <cell r="R4298">
            <v>0</v>
          </cell>
        </row>
        <row r="4299">
          <cell r="B4299" t="str">
            <v>435032</v>
          </cell>
          <cell r="C4299" t="str">
            <v>Dispatchers, Except Police, Fire, and Ambulance</v>
          </cell>
          <cell r="D4299">
            <v>0</v>
          </cell>
          <cell r="E4299" t="str">
            <v>High school diploma or equivalent</v>
          </cell>
          <cell r="F4299" t="str">
            <v>HS and Below</v>
          </cell>
          <cell r="G4299">
            <v>41681</v>
          </cell>
          <cell r="H4299">
            <v>2</v>
          </cell>
          <cell r="I4299">
            <v>245</v>
          </cell>
          <cell r="J4299">
            <v>19</v>
          </cell>
          <cell r="K4299">
            <v>23</v>
          </cell>
          <cell r="L4299">
            <v>26</v>
          </cell>
          <cell r="M4299">
            <v>23</v>
          </cell>
          <cell r="N4299">
            <v>0</v>
          </cell>
          <cell r="O4299">
            <v>22</v>
          </cell>
          <cell r="P4299" t="str">
            <v>Not Licensed</v>
          </cell>
          <cell r="Q4299">
            <v>0</v>
          </cell>
          <cell r="R4299">
            <v>0</v>
          </cell>
        </row>
        <row r="4300">
          <cell r="B4300" t="str">
            <v>435041</v>
          </cell>
          <cell r="C4300" t="str">
            <v>Meter Readers, Utilities</v>
          </cell>
          <cell r="D4300">
            <v>0</v>
          </cell>
          <cell r="E4300" t="str">
            <v>High school diploma or equivalent</v>
          </cell>
          <cell r="F4300" t="str">
            <v>HS and Below</v>
          </cell>
          <cell r="G4300">
            <v>0</v>
          </cell>
          <cell r="H4300">
            <v>0</v>
          </cell>
          <cell r="I4300">
            <v>0</v>
          </cell>
          <cell r="J4300">
            <v>0</v>
          </cell>
          <cell r="K4300">
            <v>0</v>
          </cell>
          <cell r="L4300">
            <v>0</v>
          </cell>
          <cell r="M4300">
            <v>0</v>
          </cell>
          <cell r="N4300">
            <v>0</v>
          </cell>
          <cell r="O4300">
            <v>3</v>
          </cell>
          <cell r="P4300" t="str">
            <v>Not Licensed</v>
          </cell>
          <cell r="Q4300">
            <v>0</v>
          </cell>
          <cell r="R4300">
            <v>0</v>
          </cell>
        </row>
        <row r="4301">
          <cell r="B4301" t="str">
            <v>435051</v>
          </cell>
          <cell r="C4301" t="str">
            <v>Postal Service Clerks</v>
          </cell>
          <cell r="D4301">
            <v>0</v>
          </cell>
          <cell r="E4301" t="str">
            <v>High school diploma or equivalent</v>
          </cell>
          <cell r="F4301" t="str">
            <v>HS and Below</v>
          </cell>
          <cell r="G4301">
            <v>47493</v>
          </cell>
          <cell r="H4301">
            <v>3</v>
          </cell>
          <cell r="I4301">
            <v>222</v>
          </cell>
          <cell r="J4301">
            <v>8</v>
          </cell>
          <cell r="K4301">
            <v>16</v>
          </cell>
          <cell r="L4301">
            <v>48</v>
          </cell>
          <cell r="M4301">
            <v>24</v>
          </cell>
          <cell r="N4301">
            <v>0</v>
          </cell>
          <cell r="O4301">
            <v>5</v>
          </cell>
          <cell r="P4301" t="str">
            <v>Not Licensed</v>
          </cell>
          <cell r="Q4301">
            <v>0</v>
          </cell>
          <cell r="R4301">
            <v>0</v>
          </cell>
        </row>
        <row r="4302">
          <cell r="B4302" t="str">
            <v>435052</v>
          </cell>
          <cell r="C4302" t="str">
            <v>Postal Service Mail Carriers</v>
          </cell>
          <cell r="D4302">
            <v>0</v>
          </cell>
          <cell r="E4302" t="str">
            <v>High school diploma or equivalent</v>
          </cell>
          <cell r="F4302" t="str">
            <v>HS and Below</v>
          </cell>
          <cell r="G4302">
            <v>46527</v>
          </cell>
          <cell r="H4302">
            <v>3</v>
          </cell>
          <cell r="I4302">
            <v>855</v>
          </cell>
          <cell r="J4302">
            <v>49</v>
          </cell>
          <cell r="K4302">
            <v>52</v>
          </cell>
          <cell r="L4302">
            <v>7</v>
          </cell>
          <cell r="M4302">
            <v>36</v>
          </cell>
          <cell r="N4302">
            <v>0</v>
          </cell>
          <cell r="O4302">
            <v>15</v>
          </cell>
          <cell r="P4302" t="str">
            <v>Not Licensed</v>
          </cell>
          <cell r="Q4302">
            <v>0</v>
          </cell>
          <cell r="R4302">
            <v>0</v>
          </cell>
        </row>
        <row r="4303">
          <cell r="B4303" t="str">
            <v>435053</v>
          </cell>
          <cell r="C4303" t="str">
            <v>Postal Service Mail Sorters, Processors, and Processing Machine Operators</v>
          </cell>
          <cell r="D4303">
            <v>0</v>
          </cell>
          <cell r="E4303" t="str">
            <v>High school diploma or equivalent</v>
          </cell>
          <cell r="F4303" t="str">
            <v>HS and Below</v>
          </cell>
          <cell r="G4303">
            <v>0</v>
          </cell>
          <cell r="H4303">
            <v>0</v>
          </cell>
          <cell r="I4303">
            <v>1052</v>
          </cell>
          <cell r="J4303">
            <v>61</v>
          </cell>
          <cell r="K4303">
            <v>60</v>
          </cell>
          <cell r="L4303">
            <v>0</v>
          </cell>
          <cell r="M4303">
            <v>61</v>
          </cell>
          <cell r="N4303">
            <v>0</v>
          </cell>
          <cell r="O4303">
            <v>18</v>
          </cell>
          <cell r="P4303" t="str">
            <v>Not Licensed</v>
          </cell>
          <cell r="Q4303">
            <v>0</v>
          </cell>
          <cell r="R4303">
            <v>0</v>
          </cell>
        </row>
        <row r="4304">
          <cell r="B4304" t="str">
            <v>435061</v>
          </cell>
          <cell r="C4304" t="str">
            <v>Production, Planning, and Expediting Clerks</v>
          </cell>
          <cell r="D4304">
            <v>0</v>
          </cell>
          <cell r="E4304" t="str">
            <v>High school diploma or equivalent</v>
          </cell>
          <cell r="F4304" t="str">
            <v>HS and Below</v>
          </cell>
          <cell r="G4304">
            <v>52247</v>
          </cell>
          <cell r="H4304">
            <v>4</v>
          </cell>
          <cell r="I4304">
            <v>646</v>
          </cell>
          <cell r="J4304">
            <v>68</v>
          </cell>
          <cell r="K4304">
            <v>68</v>
          </cell>
          <cell r="L4304">
            <v>66</v>
          </cell>
          <cell r="M4304">
            <v>67</v>
          </cell>
          <cell r="N4304">
            <v>0</v>
          </cell>
          <cell r="O4304">
            <v>34</v>
          </cell>
          <cell r="P4304" t="str">
            <v>Not Licensed</v>
          </cell>
          <cell r="Q4304">
            <v>0</v>
          </cell>
          <cell r="R4304">
            <v>0</v>
          </cell>
        </row>
        <row r="4305">
          <cell r="B4305" t="str">
            <v>435071</v>
          </cell>
          <cell r="C4305" t="str">
            <v>Shipping, Receiving, and Traffic Clerks</v>
          </cell>
          <cell r="D4305">
            <v>0</v>
          </cell>
          <cell r="E4305" t="str">
            <v>High school diploma or equivalent</v>
          </cell>
          <cell r="F4305" t="str">
            <v>HS and Below</v>
          </cell>
          <cell r="G4305">
            <v>36585</v>
          </cell>
          <cell r="H4305">
            <v>3</v>
          </cell>
          <cell r="I4305">
            <v>1548</v>
          </cell>
          <cell r="J4305">
            <v>147</v>
          </cell>
          <cell r="K4305">
            <v>153</v>
          </cell>
          <cell r="L4305">
            <v>103</v>
          </cell>
          <cell r="M4305">
            <v>134</v>
          </cell>
          <cell r="N4305">
            <v>0</v>
          </cell>
          <cell r="O4305">
            <v>126</v>
          </cell>
          <cell r="P4305" t="str">
            <v>Not Licensed</v>
          </cell>
          <cell r="Q4305">
            <v>0</v>
          </cell>
          <cell r="R4305">
            <v>0</v>
          </cell>
        </row>
        <row r="4306">
          <cell r="B4306" t="str">
            <v>435081</v>
          </cell>
          <cell r="C4306" t="str">
            <v>Stock Clerks and Order Fillers</v>
          </cell>
          <cell r="D4306">
            <v>0</v>
          </cell>
          <cell r="E4306" t="str">
            <v>No formal educational credential</v>
          </cell>
          <cell r="F4306" t="str">
            <v>HS and Below</v>
          </cell>
          <cell r="G4306">
            <v>28220</v>
          </cell>
          <cell r="H4306">
            <v>1</v>
          </cell>
          <cell r="I4306">
            <v>3453</v>
          </cell>
          <cell r="J4306">
            <v>456</v>
          </cell>
          <cell r="K4306">
            <v>443</v>
          </cell>
          <cell r="L4306">
            <v>342</v>
          </cell>
          <cell r="M4306">
            <v>414</v>
          </cell>
          <cell r="N4306">
            <v>0</v>
          </cell>
          <cell r="O4306">
            <v>202</v>
          </cell>
          <cell r="P4306" t="str">
            <v>Not Licensed</v>
          </cell>
          <cell r="Q4306">
            <v>0</v>
          </cell>
          <cell r="R4306">
            <v>0</v>
          </cell>
        </row>
        <row r="4307">
          <cell r="B4307" t="str">
            <v>435111</v>
          </cell>
          <cell r="C4307" t="str">
            <v>Weighers, Measurers, Checkers, and Samplers, Recordkeeping</v>
          </cell>
          <cell r="D4307">
            <v>0</v>
          </cell>
          <cell r="E4307" t="str">
            <v>High school diploma or equivalent</v>
          </cell>
          <cell r="F4307" t="str">
            <v>HS and Below</v>
          </cell>
          <cell r="G4307">
            <v>37756</v>
          </cell>
          <cell r="H4307">
            <v>0</v>
          </cell>
          <cell r="I4307">
            <v>0</v>
          </cell>
          <cell r="J4307">
            <v>0</v>
          </cell>
          <cell r="K4307">
            <v>0</v>
          </cell>
          <cell r="L4307">
            <v>47</v>
          </cell>
          <cell r="M4307">
            <v>47</v>
          </cell>
          <cell r="N4307">
            <v>0</v>
          </cell>
          <cell r="O4307">
            <v>6</v>
          </cell>
          <cell r="P4307" t="str">
            <v>Not Licensed</v>
          </cell>
          <cell r="Q4307">
            <v>0</v>
          </cell>
          <cell r="R4307">
            <v>0</v>
          </cell>
        </row>
        <row r="4308">
          <cell r="B4308" t="str">
            <v>436011</v>
          </cell>
          <cell r="C4308" t="str">
            <v>Executive Secretaries and Executive Administrative Assistants</v>
          </cell>
          <cell r="D4308">
            <v>0</v>
          </cell>
          <cell r="E4308" t="str">
            <v>High school diploma or equivalent</v>
          </cell>
          <cell r="F4308" t="str">
            <v>HS and Below</v>
          </cell>
          <cell r="G4308">
            <v>55805</v>
          </cell>
          <cell r="H4308">
            <v>3</v>
          </cell>
          <cell r="I4308">
            <v>1750</v>
          </cell>
          <cell r="J4308">
            <v>134</v>
          </cell>
          <cell r="K4308">
            <v>165</v>
          </cell>
          <cell r="L4308">
            <v>66</v>
          </cell>
          <cell r="M4308">
            <v>122</v>
          </cell>
          <cell r="N4308">
            <v>0</v>
          </cell>
          <cell r="O4308">
            <v>100</v>
          </cell>
          <cell r="P4308" t="str">
            <v>Not Licensed</v>
          </cell>
          <cell r="Q4308">
            <v>0</v>
          </cell>
          <cell r="R4308">
            <v>0</v>
          </cell>
        </row>
        <row r="4309">
          <cell r="B4309" t="str">
            <v>436012</v>
          </cell>
          <cell r="C4309" t="str">
            <v>Legal Secretaries</v>
          </cell>
          <cell r="D4309">
            <v>0</v>
          </cell>
          <cell r="E4309" t="str">
            <v>High school diploma or equivalent</v>
          </cell>
          <cell r="F4309" t="str">
            <v>HS and Below</v>
          </cell>
          <cell r="G4309">
            <v>37075</v>
          </cell>
          <cell r="H4309">
            <v>1</v>
          </cell>
          <cell r="I4309">
            <v>148</v>
          </cell>
          <cell r="J4309">
            <v>10</v>
          </cell>
          <cell r="K4309">
            <v>15</v>
          </cell>
          <cell r="L4309">
            <v>3</v>
          </cell>
          <cell r="M4309">
            <v>9</v>
          </cell>
          <cell r="N4309">
            <v>0</v>
          </cell>
          <cell r="O4309">
            <v>9</v>
          </cell>
          <cell r="P4309" t="str">
            <v>Not Licensed</v>
          </cell>
          <cell r="Q4309">
            <v>0</v>
          </cell>
          <cell r="R4309">
            <v>0</v>
          </cell>
        </row>
        <row r="4310">
          <cell r="B4310" t="str">
            <v>436013</v>
          </cell>
          <cell r="C4310" t="str">
            <v>Medical Secretaries</v>
          </cell>
          <cell r="D4310">
            <v>0</v>
          </cell>
          <cell r="E4310" t="str">
            <v>High school diploma or equivalent</v>
          </cell>
          <cell r="F4310" t="str">
            <v>HS and Below</v>
          </cell>
          <cell r="G4310">
            <v>37356</v>
          </cell>
          <cell r="H4310">
            <v>4</v>
          </cell>
          <cell r="I4310">
            <v>1079</v>
          </cell>
          <cell r="J4310">
            <v>112</v>
          </cell>
          <cell r="K4310">
            <v>133</v>
          </cell>
          <cell r="L4310">
            <v>189</v>
          </cell>
          <cell r="M4310">
            <v>145</v>
          </cell>
          <cell r="N4310">
            <v>0</v>
          </cell>
          <cell r="O4310">
            <v>87</v>
          </cell>
          <cell r="P4310" t="str">
            <v>Not Licensed</v>
          </cell>
          <cell r="Q4310">
            <v>0</v>
          </cell>
          <cell r="R4310">
            <v>0</v>
          </cell>
        </row>
        <row r="4311">
          <cell r="B4311" t="str">
            <v>436014</v>
          </cell>
          <cell r="C4311" t="str">
            <v>Secretaries and Administrative Assistants, Except Legal, Medical, and Executive</v>
          </cell>
          <cell r="D4311">
            <v>0</v>
          </cell>
          <cell r="E4311" t="str">
            <v>High school diploma or equivalent</v>
          </cell>
          <cell r="F4311" t="str">
            <v>HS and Below</v>
          </cell>
          <cell r="G4311">
            <v>41079</v>
          </cell>
          <cell r="H4311">
            <v>3</v>
          </cell>
          <cell r="I4311">
            <v>3395</v>
          </cell>
          <cell r="J4311">
            <v>306</v>
          </cell>
          <cell r="K4311">
            <v>357</v>
          </cell>
          <cell r="L4311">
            <v>478</v>
          </cell>
          <cell r="M4311">
            <v>380</v>
          </cell>
          <cell r="N4311">
            <v>0</v>
          </cell>
          <cell r="O4311">
            <v>174</v>
          </cell>
          <cell r="P4311" t="str">
            <v>Not Licensed</v>
          </cell>
          <cell r="Q4311">
            <v>0</v>
          </cell>
          <cell r="R4311">
            <v>0</v>
          </cell>
        </row>
        <row r="4312">
          <cell r="B4312" t="str">
            <v>439011</v>
          </cell>
          <cell r="C4312" t="str">
            <v>Computer Operators</v>
          </cell>
          <cell r="D4312">
            <v>0</v>
          </cell>
          <cell r="E4312" t="str">
            <v>High school diploma or equivalent</v>
          </cell>
          <cell r="F4312" t="str">
            <v>HS and Below</v>
          </cell>
          <cell r="G4312">
            <v>52443</v>
          </cell>
          <cell r="H4312">
            <v>0</v>
          </cell>
          <cell r="I4312">
            <v>0</v>
          </cell>
          <cell r="J4312">
            <v>0</v>
          </cell>
          <cell r="K4312">
            <v>0</v>
          </cell>
          <cell r="L4312">
            <v>0</v>
          </cell>
          <cell r="M4312">
            <v>0</v>
          </cell>
          <cell r="N4312">
            <v>0</v>
          </cell>
          <cell r="O4312">
            <v>2</v>
          </cell>
          <cell r="P4312" t="str">
            <v>Not Licensed</v>
          </cell>
          <cell r="Q4312">
            <v>0</v>
          </cell>
          <cell r="R4312">
            <v>0</v>
          </cell>
        </row>
        <row r="4313">
          <cell r="B4313" t="str">
            <v>439021</v>
          </cell>
          <cell r="C4313" t="str">
            <v>Data Entry Keyers</v>
          </cell>
          <cell r="D4313">
            <v>0</v>
          </cell>
          <cell r="E4313" t="str">
            <v>High school diploma or equivalent</v>
          </cell>
          <cell r="F4313" t="str">
            <v>HS and Below</v>
          </cell>
          <cell r="G4313">
            <v>35917</v>
          </cell>
          <cell r="H4313">
            <v>0</v>
          </cell>
          <cell r="I4313">
            <v>0</v>
          </cell>
          <cell r="J4313">
            <v>0</v>
          </cell>
          <cell r="K4313">
            <v>0</v>
          </cell>
          <cell r="L4313">
            <v>58</v>
          </cell>
          <cell r="M4313">
            <v>58</v>
          </cell>
          <cell r="N4313">
            <v>338</v>
          </cell>
          <cell r="O4313">
            <v>24</v>
          </cell>
          <cell r="P4313" t="str">
            <v>Not Licensed</v>
          </cell>
          <cell r="Q4313">
            <v>0</v>
          </cell>
          <cell r="R4313">
            <v>0</v>
          </cell>
        </row>
        <row r="4314">
          <cell r="B4314" t="str">
            <v>439022</v>
          </cell>
          <cell r="C4314" t="str">
            <v>Word Processors and Typists</v>
          </cell>
          <cell r="D4314">
            <v>0</v>
          </cell>
          <cell r="E4314" t="str">
            <v>High school diploma or equivalent</v>
          </cell>
          <cell r="F4314" t="str">
            <v>HS and Below</v>
          </cell>
          <cell r="G4314">
            <v>0</v>
          </cell>
          <cell r="H4314">
            <v>0</v>
          </cell>
          <cell r="I4314">
            <v>141</v>
          </cell>
          <cell r="J4314">
            <v>0</v>
          </cell>
          <cell r="K4314">
            <v>13</v>
          </cell>
          <cell r="L4314">
            <v>9</v>
          </cell>
          <cell r="M4314">
            <v>11</v>
          </cell>
          <cell r="N4314">
            <v>0</v>
          </cell>
          <cell r="O4314">
            <v>1</v>
          </cell>
          <cell r="P4314" t="str">
            <v>Not Licensed</v>
          </cell>
          <cell r="Q4314">
            <v>0</v>
          </cell>
          <cell r="R4314">
            <v>0</v>
          </cell>
        </row>
        <row r="4315">
          <cell r="B4315" t="str">
            <v>439031</v>
          </cell>
          <cell r="C4315" t="str">
            <v>Desktop Publishers</v>
          </cell>
          <cell r="D4315">
            <v>0</v>
          </cell>
          <cell r="E4315" t="str">
            <v>Associate's degree</v>
          </cell>
          <cell r="F4315" t="str">
            <v>Sub-BA</v>
          </cell>
          <cell r="G4315">
            <v>0</v>
          </cell>
          <cell r="H4315">
            <v>0</v>
          </cell>
          <cell r="I4315">
            <v>0</v>
          </cell>
          <cell r="J4315">
            <v>0</v>
          </cell>
          <cell r="K4315">
            <v>0</v>
          </cell>
          <cell r="L4315">
            <v>0</v>
          </cell>
          <cell r="M4315">
            <v>0</v>
          </cell>
          <cell r="N4315">
            <v>0</v>
          </cell>
          <cell r="O4315">
            <v>0</v>
          </cell>
          <cell r="P4315" t="str">
            <v>Not Licensed</v>
          </cell>
          <cell r="Q4315">
            <v>0</v>
          </cell>
          <cell r="R4315">
            <v>0</v>
          </cell>
        </row>
        <row r="4316">
          <cell r="B4316" t="str">
            <v>439041</v>
          </cell>
          <cell r="C4316" t="str">
            <v>Insurance Claims and Policy Processing Clerks</v>
          </cell>
          <cell r="D4316">
            <v>0</v>
          </cell>
          <cell r="E4316" t="str">
            <v>High school diploma or equivalent</v>
          </cell>
          <cell r="F4316" t="str">
            <v>HS and Below</v>
          </cell>
          <cell r="G4316">
            <v>0</v>
          </cell>
          <cell r="H4316">
            <v>0</v>
          </cell>
          <cell r="I4316">
            <v>329</v>
          </cell>
          <cell r="J4316">
            <v>34</v>
          </cell>
          <cell r="K4316">
            <v>31</v>
          </cell>
          <cell r="L4316">
            <v>15</v>
          </cell>
          <cell r="M4316">
            <v>27</v>
          </cell>
          <cell r="N4316">
            <v>0</v>
          </cell>
          <cell r="O4316">
            <v>15</v>
          </cell>
          <cell r="P4316" t="str">
            <v>Not Licensed</v>
          </cell>
          <cell r="Q4316">
            <v>0</v>
          </cell>
          <cell r="R4316">
            <v>0</v>
          </cell>
        </row>
        <row r="4317">
          <cell r="B4317" t="str">
            <v>439051</v>
          </cell>
          <cell r="C4317" t="str">
            <v>Mail Clerks and Mail Machine Operators, Except Postal Service</v>
          </cell>
          <cell r="D4317">
            <v>0</v>
          </cell>
          <cell r="E4317" t="str">
            <v>High school diploma or equivalent</v>
          </cell>
          <cell r="F4317" t="str">
            <v>HS and Below</v>
          </cell>
          <cell r="G4317">
            <v>37379</v>
          </cell>
          <cell r="H4317">
            <v>0</v>
          </cell>
          <cell r="I4317">
            <v>0</v>
          </cell>
          <cell r="J4317">
            <v>0</v>
          </cell>
          <cell r="K4317">
            <v>0</v>
          </cell>
          <cell r="L4317">
            <v>15</v>
          </cell>
          <cell r="M4317">
            <v>15</v>
          </cell>
          <cell r="N4317">
            <v>0</v>
          </cell>
          <cell r="O4317">
            <v>9</v>
          </cell>
          <cell r="P4317" t="str">
            <v>Not Licensed</v>
          </cell>
          <cell r="Q4317">
            <v>0</v>
          </cell>
          <cell r="R4317">
            <v>0</v>
          </cell>
        </row>
        <row r="4318">
          <cell r="B4318" t="str">
            <v>439061</v>
          </cell>
          <cell r="C4318" t="str">
            <v>Office Clerks, General</v>
          </cell>
          <cell r="D4318">
            <v>0</v>
          </cell>
          <cell r="E4318" t="str">
            <v>High school diploma or equivalent</v>
          </cell>
          <cell r="F4318" t="str">
            <v>HS and Below</v>
          </cell>
          <cell r="G4318">
            <v>36411</v>
          </cell>
          <cell r="H4318">
            <v>3</v>
          </cell>
          <cell r="I4318">
            <v>9795</v>
          </cell>
          <cell r="J4318">
            <v>1047</v>
          </cell>
          <cell r="K4318">
            <v>1160</v>
          </cell>
          <cell r="L4318">
            <v>206</v>
          </cell>
          <cell r="M4318">
            <v>804</v>
          </cell>
          <cell r="N4318">
            <v>0</v>
          </cell>
          <cell r="O4318">
            <v>192</v>
          </cell>
          <cell r="P4318" t="str">
            <v>Not Licensed</v>
          </cell>
          <cell r="Q4318">
            <v>0</v>
          </cell>
          <cell r="R4318">
            <v>0</v>
          </cell>
        </row>
        <row r="4319">
          <cell r="B4319" t="str">
            <v>439071</v>
          </cell>
          <cell r="C4319" t="str">
            <v>Office Machine Operators, Except Computer</v>
          </cell>
          <cell r="D4319">
            <v>0</v>
          </cell>
          <cell r="E4319" t="str">
            <v>High school diploma or equivalent</v>
          </cell>
          <cell r="F4319" t="str">
            <v>HS and Below</v>
          </cell>
          <cell r="G4319">
            <v>37059</v>
          </cell>
          <cell r="H4319">
            <v>0</v>
          </cell>
          <cell r="I4319">
            <v>0</v>
          </cell>
          <cell r="J4319">
            <v>0</v>
          </cell>
          <cell r="K4319">
            <v>0</v>
          </cell>
          <cell r="L4319">
            <v>0</v>
          </cell>
          <cell r="M4319">
            <v>0</v>
          </cell>
          <cell r="N4319">
            <v>0</v>
          </cell>
          <cell r="O4319">
            <v>5</v>
          </cell>
          <cell r="P4319" t="str">
            <v>Not Licensed</v>
          </cell>
          <cell r="Q4319">
            <v>0</v>
          </cell>
          <cell r="R4319">
            <v>0</v>
          </cell>
        </row>
        <row r="4320">
          <cell r="B4320" t="str">
            <v>439081</v>
          </cell>
          <cell r="C4320" t="str">
            <v>Proofreaders and Copy Markers</v>
          </cell>
          <cell r="D4320">
            <v>0</v>
          </cell>
          <cell r="E4320" t="str">
            <v>Bachelor's degree</v>
          </cell>
          <cell r="F4320" t="str">
            <v>BA+</v>
          </cell>
          <cell r="G4320">
            <v>0</v>
          </cell>
          <cell r="H4320">
            <v>0</v>
          </cell>
          <cell r="I4320">
            <v>0</v>
          </cell>
          <cell r="J4320">
            <v>0</v>
          </cell>
          <cell r="K4320">
            <v>0</v>
          </cell>
          <cell r="L4320">
            <v>0</v>
          </cell>
          <cell r="M4320">
            <v>0</v>
          </cell>
          <cell r="N4320">
            <v>0</v>
          </cell>
          <cell r="O4320">
            <v>0</v>
          </cell>
          <cell r="P4320" t="str">
            <v>Not Licensed</v>
          </cell>
          <cell r="Q4320">
            <v>0</v>
          </cell>
          <cell r="R4320">
            <v>0</v>
          </cell>
        </row>
        <row r="4321">
          <cell r="B4321" t="str">
            <v>439111</v>
          </cell>
          <cell r="C4321" t="str">
            <v>Statistical Assistants</v>
          </cell>
          <cell r="D4321">
            <v>0</v>
          </cell>
          <cell r="E4321" t="str">
            <v>Bachelor's degree</v>
          </cell>
          <cell r="F4321" t="str">
            <v>BA+</v>
          </cell>
          <cell r="G4321">
            <v>0</v>
          </cell>
          <cell r="H4321">
            <v>0</v>
          </cell>
          <cell r="I4321">
            <v>0</v>
          </cell>
          <cell r="J4321">
            <v>0</v>
          </cell>
          <cell r="K4321">
            <v>0</v>
          </cell>
          <cell r="L4321">
            <v>0</v>
          </cell>
          <cell r="M4321">
            <v>0</v>
          </cell>
          <cell r="N4321">
            <v>0</v>
          </cell>
          <cell r="O4321">
            <v>1</v>
          </cell>
          <cell r="P4321" t="str">
            <v>Not Licensed</v>
          </cell>
          <cell r="Q4321">
            <v>0</v>
          </cell>
          <cell r="R4321">
            <v>0</v>
          </cell>
        </row>
        <row r="4322">
          <cell r="B4322" t="str">
            <v>451011</v>
          </cell>
          <cell r="C4322" t="str">
            <v>First-Line Supervisors of Farming, Fishing, and Forestry Workers</v>
          </cell>
          <cell r="D4322">
            <v>0</v>
          </cell>
          <cell r="E4322" t="str">
            <v>High school diploma or equivalent</v>
          </cell>
          <cell r="F4322" t="str">
            <v>HS and Below</v>
          </cell>
          <cell r="G4322">
            <v>0</v>
          </cell>
          <cell r="H4322">
            <v>0</v>
          </cell>
          <cell r="I4322">
            <v>0</v>
          </cell>
          <cell r="J4322">
            <v>0</v>
          </cell>
          <cell r="K4322">
            <v>0</v>
          </cell>
          <cell r="L4322">
            <v>3</v>
          </cell>
          <cell r="M4322">
            <v>3</v>
          </cell>
          <cell r="N4322">
            <v>0</v>
          </cell>
          <cell r="O4322">
            <v>15</v>
          </cell>
          <cell r="P4322" t="str">
            <v>Not Licensed</v>
          </cell>
          <cell r="Q4322">
            <v>0</v>
          </cell>
          <cell r="R4322">
            <v>0</v>
          </cell>
        </row>
        <row r="4323">
          <cell r="B4323" t="str">
            <v>452011</v>
          </cell>
          <cell r="C4323" t="str">
            <v>Agricultural Inspectors</v>
          </cell>
          <cell r="D4323">
            <v>0</v>
          </cell>
          <cell r="E4323">
            <v>0</v>
          </cell>
          <cell r="F4323">
            <v>0</v>
          </cell>
          <cell r="G4323">
            <v>0</v>
          </cell>
          <cell r="H4323">
            <v>0</v>
          </cell>
          <cell r="I4323">
            <v>0</v>
          </cell>
          <cell r="J4323">
            <v>0</v>
          </cell>
          <cell r="K4323">
            <v>0</v>
          </cell>
          <cell r="L4323">
            <v>0</v>
          </cell>
          <cell r="M4323">
            <v>0</v>
          </cell>
          <cell r="N4323">
            <v>0</v>
          </cell>
          <cell r="O4323">
            <v>1</v>
          </cell>
          <cell r="P4323" t="str">
            <v>Not Licensed</v>
          </cell>
          <cell r="Q4323">
            <v>0</v>
          </cell>
          <cell r="R4323">
            <v>0</v>
          </cell>
        </row>
        <row r="4324">
          <cell r="B4324" t="str">
            <v>452021</v>
          </cell>
          <cell r="C4324" t="str">
            <v>Animal Breeders</v>
          </cell>
          <cell r="D4324">
            <v>0</v>
          </cell>
          <cell r="E4324">
            <v>0</v>
          </cell>
          <cell r="F4324">
            <v>0</v>
          </cell>
          <cell r="G4324">
            <v>0</v>
          </cell>
          <cell r="H4324">
            <v>0</v>
          </cell>
          <cell r="I4324">
            <v>0</v>
          </cell>
          <cell r="J4324">
            <v>0</v>
          </cell>
          <cell r="K4324">
            <v>0</v>
          </cell>
          <cell r="L4324">
            <v>0</v>
          </cell>
          <cell r="M4324">
            <v>0</v>
          </cell>
          <cell r="N4324">
            <v>0</v>
          </cell>
          <cell r="O4324">
            <v>0</v>
          </cell>
          <cell r="P4324" t="str">
            <v>Not Licensed</v>
          </cell>
          <cell r="Q4324">
            <v>0</v>
          </cell>
          <cell r="R4324">
            <v>0</v>
          </cell>
        </row>
        <row r="4325">
          <cell r="B4325" t="str">
            <v>452041</v>
          </cell>
          <cell r="C4325" t="str">
            <v>Graders and Sorters, Agricultural Products</v>
          </cell>
          <cell r="D4325">
            <v>0</v>
          </cell>
          <cell r="E4325" t="str">
            <v>No formal educational credential</v>
          </cell>
          <cell r="F4325" t="str">
            <v>HS and Below</v>
          </cell>
          <cell r="G4325">
            <v>29740</v>
          </cell>
          <cell r="H4325">
            <v>0</v>
          </cell>
          <cell r="I4325">
            <v>0</v>
          </cell>
          <cell r="J4325">
            <v>0</v>
          </cell>
          <cell r="K4325">
            <v>0</v>
          </cell>
          <cell r="L4325">
            <v>7</v>
          </cell>
          <cell r="M4325">
            <v>7</v>
          </cell>
          <cell r="N4325">
            <v>0</v>
          </cell>
          <cell r="O4325">
            <v>1</v>
          </cell>
          <cell r="P4325" t="str">
            <v>Not Licensed</v>
          </cell>
          <cell r="Q4325">
            <v>0</v>
          </cell>
          <cell r="R4325">
            <v>0</v>
          </cell>
        </row>
        <row r="4326">
          <cell r="B4326" t="str">
            <v>452091</v>
          </cell>
          <cell r="C4326" t="str">
            <v>Agricultural Equipment Operators</v>
          </cell>
          <cell r="D4326">
            <v>0</v>
          </cell>
          <cell r="E4326" t="str">
            <v>No formal educational credential</v>
          </cell>
          <cell r="F4326" t="str">
            <v>HS and Below</v>
          </cell>
          <cell r="G4326">
            <v>0</v>
          </cell>
          <cell r="H4326">
            <v>0</v>
          </cell>
          <cell r="I4326">
            <v>0</v>
          </cell>
          <cell r="J4326">
            <v>0</v>
          </cell>
          <cell r="K4326">
            <v>0</v>
          </cell>
          <cell r="L4326">
            <v>0</v>
          </cell>
          <cell r="M4326">
            <v>0</v>
          </cell>
          <cell r="N4326">
            <v>0</v>
          </cell>
          <cell r="O4326">
            <v>7</v>
          </cell>
          <cell r="P4326" t="str">
            <v>Not Licensed</v>
          </cell>
          <cell r="Q4326">
            <v>0</v>
          </cell>
          <cell r="R4326">
            <v>0</v>
          </cell>
        </row>
        <row r="4327">
          <cell r="B4327" t="str">
            <v>452092</v>
          </cell>
          <cell r="C4327" t="str">
            <v>Farmworkers and Laborers, Crop, Nursery, and Greenhouse</v>
          </cell>
          <cell r="D4327">
            <v>0</v>
          </cell>
          <cell r="E4327" t="str">
            <v>No formal educational credential</v>
          </cell>
          <cell r="F4327" t="str">
            <v>HS and Below</v>
          </cell>
          <cell r="G4327">
            <v>0</v>
          </cell>
          <cell r="H4327">
            <v>0</v>
          </cell>
          <cell r="I4327">
            <v>544</v>
          </cell>
          <cell r="J4327">
            <v>79</v>
          </cell>
          <cell r="K4327">
            <v>92</v>
          </cell>
          <cell r="L4327">
            <v>21</v>
          </cell>
          <cell r="M4327">
            <v>64</v>
          </cell>
          <cell r="N4327">
            <v>0</v>
          </cell>
          <cell r="O4327">
            <v>73</v>
          </cell>
          <cell r="P4327" t="str">
            <v>Not Licensed</v>
          </cell>
          <cell r="Q4327">
            <v>0</v>
          </cell>
          <cell r="R4327">
            <v>0</v>
          </cell>
        </row>
        <row r="4328">
          <cell r="B4328" t="str">
            <v>452093</v>
          </cell>
          <cell r="C4328" t="str">
            <v>Farmworkers, Farm, Ranch, and Aquacultural Animals</v>
          </cell>
          <cell r="D4328">
            <v>0</v>
          </cell>
          <cell r="E4328" t="str">
            <v>No formal educational credential</v>
          </cell>
          <cell r="F4328" t="str">
            <v>HS and Below</v>
          </cell>
          <cell r="G4328">
            <v>0</v>
          </cell>
          <cell r="H4328">
            <v>0</v>
          </cell>
          <cell r="I4328">
            <v>0</v>
          </cell>
          <cell r="J4328">
            <v>0</v>
          </cell>
          <cell r="K4328">
            <v>0</v>
          </cell>
          <cell r="L4328">
            <v>0</v>
          </cell>
          <cell r="M4328">
            <v>0</v>
          </cell>
          <cell r="N4328">
            <v>0</v>
          </cell>
          <cell r="O4328">
            <v>4</v>
          </cell>
          <cell r="P4328" t="str">
            <v>Not Licensed</v>
          </cell>
          <cell r="Q4328">
            <v>0</v>
          </cell>
          <cell r="R4328">
            <v>0</v>
          </cell>
        </row>
        <row r="4329">
          <cell r="B4329" t="str">
            <v>453011</v>
          </cell>
          <cell r="C4329" t="str">
            <v>Fishers and Related Fishing Workers</v>
          </cell>
          <cell r="D4329">
            <v>0</v>
          </cell>
          <cell r="E4329">
            <v>0</v>
          </cell>
          <cell r="F4329">
            <v>0</v>
          </cell>
          <cell r="G4329">
            <v>0</v>
          </cell>
          <cell r="H4329">
            <v>0</v>
          </cell>
          <cell r="I4329">
            <v>0</v>
          </cell>
          <cell r="J4329">
            <v>0</v>
          </cell>
          <cell r="K4329">
            <v>0</v>
          </cell>
          <cell r="L4329">
            <v>0</v>
          </cell>
          <cell r="M4329">
            <v>0</v>
          </cell>
          <cell r="N4329">
            <v>0</v>
          </cell>
          <cell r="O4329">
            <v>2</v>
          </cell>
          <cell r="P4329" t="str">
            <v>Not Licensed</v>
          </cell>
          <cell r="Q4329">
            <v>0</v>
          </cell>
          <cell r="R4329">
            <v>0</v>
          </cell>
        </row>
        <row r="4330">
          <cell r="B4330" t="str">
            <v>453021</v>
          </cell>
          <cell r="C4330" t="str">
            <v>Hunters and Trappers</v>
          </cell>
          <cell r="D4330">
            <v>0</v>
          </cell>
          <cell r="E4330">
            <v>0</v>
          </cell>
          <cell r="F4330">
            <v>0</v>
          </cell>
          <cell r="G4330">
            <v>0</v>
          </cell>
          <cell r="H4330">
            <v>0</v>
          </cell>
          <cell r="I4330">
            <v>0</v>
          </cell>
          <cell r="J4330">
            <v>0</v>
          </cell>
          <cell r="K4330">
            <v>0</v>
          </cell>
          <cell r="L4330">
            <v>0</v>
          </cell>
          <cell r="M4330">
            <v>0</v>
          </cell>
          <cell r="N4330">
            <v>0</v>
          </cell>
          <cell r="O4330">
            <v>0</v>
          </cell>
          <cell r="P4330" t="str">
            <v>Not Licensed</v>
          </cell>
          <cell r="Q4330">
            <v>0</v>
          </cell>
          <cell r="R4330">
            <v>0</v>
          </cell>
        </row>
        <row r="4331">
          <cell r="B4331" t="str">
            <v>454011</v>
          </cell>
          <cell r="C4331" t="str">
            <v>Forest and Conservation Workers</v>
          </cell>
          <cell r="D4331">
            <v>0</v>
          </cell>
          <cell r="E4331" t="str">
            <v>High school diploma or equivalent</v>
          </cell>
          <cell r="F4331" t="str">
            <v>HS and Below</v>
          </cell>
          <cell r="G4331">
            <v>0</v>
          </cell>
          <cell r="H4331">
            <v>0</v>
          </cell>
          <cell r="I4331">
            <v>0</v>
          </cell>
          <cell r="J4331">
            <v>0</v>
          </cell>
          <cell r="K4331">
            <v>0</v>
          </cell>
          <cell r="L4331">
            <v>0</v>
          </cell>
          <cell r="M4331">
            <v>0</v>
          </cell>
          <cell r="N4331">
            <v>0</v>
          </cell>
          <cell r="O4331">
            <v>6</v>
          </cell>
          <cell r="P4331" t="str">
            <v>Not Licensed</v>
          </cell>
          <cell r="Q4331">
            <v>0</v>
          </cell>
          <cell r="R4331">
            <v>0</v>
          </cell>
        </row>
        <row r="4332">
          <cell r="B4332" t="str">
            <v>454021</v>
          </cell>
          <cell r="C4332" t="str">
            <v>Fallers</v>
          </cell>
          <cell r="D4332">
            <v>0</v>
          </cell>
          <cell r="E4332" t="str">
            <v>High school diploma or equivalent</v>
          </cell>
          <cell r="F4332" t="str">
            <v>HS and Below</v>
          </cell>
          <cell r="G4332">
            <v>0</v>
          </cell>
          <cell r="H4332">
            <v>0</v>
          </cell>
          <cell r="I4332">
            <v>0</v>
          </cell>
          <cell r="J4332">
            <v>0</v>
          </cell>
          <cell r="K4332">
            <v>0</v>
          </cell>
          <cell r="L4332">
            <v>143</v>
          </cell>
          <cell r="M4332">
            <v>143</v>
          </cell>
          <cell r="N4332">
            <v>0</v>
          </cell>
          <cell r="O4332">
            <v>4</v>
          </cell>
          <cell r="P4332" t="str">
            <v>Not Licensed</v>
          </cell>
          <cell r="Q4332">
            <v>0</v>
          </cell>
          <cell r="R4332">
            <v>0</v>
          </cell>
        </row>
        <row r="4333">
          <cell r="B4333" t="str">
            <v>454022</v>
          </cell>
          <cell r="C4333" t="str">
            <v>Logging Equipment Operators</v>
          </cell>
          <cell r="D4333">
            <v>0</v>
          </cell>
          <cell r="E4333" t="str">
            <v>High school diploma or equivalent</v>
          </cell>
          <cell r="F4333" t="str">
            <v>HS and Below</v>
          </cell>
          <cell r="G4333">
            <v>49920</v>
          </cell>
          <cell r="H4333">
            <v>0</v>
          </cell>
          <cell r="I4333">
            <v>0</v>
          </cell>
          <cell r="J4333">
            <v>0</v>
          </cell>
          <cell r="K4333">
            <v>0</v>
          </cell>
          <cell r="L4333">
            <v>0</v>
          </cell>
          <cell r="M4333">
            <v>0</v>
          </cell>
          <cell r="N4333">
            <v>0</v>
          </cell>
          <cell r="O4333">
            <v>2</v>
          </cell>
          <cell r="P4333" t="str">
            <v>Not Licensed</v>
          </cell>
          <cell r="Q4333">
            <v>0</v>
          </cell>
          <cell r="R4333">
            <v>0</v>
          </cell>
        </row>
        <row r="4334">
          <cell r="B4334" t="str">
            <v>454023</v>
          </cell>
          <cell r="C4334" t="str">
            <v>Log Graders and Scalers</v>
          </cell>
          <cell r="D4334">
            <v>0</v>
          </cell>
          <cell r="E4334">
            <v>0</v>
          </cell>
          <cell r="F4334">
            <v>0</v>
          </cell>
          <cell r="G4334">
            <v>0</v>
          </cell>
          <cell r="H4334">
            <v>0</v>
          </cell>
          <cell r="I4334">
            <v>0</v>
          </cell>
          <cell r="J4334">
            <v>0</v>
          </cell>
          <cell r="K4334">
            <v>0</v>
          </cell>
          <cell r="L4334">
            <v>0</v>
          </cell>
          <cell r="M4334">
            <v>0</v>
          </cell>
          <cell r="N4334">
            <v>0</v>
          </cell>
          <cell r="O4334">
            <v>0</v>
          </cell>
          <cell r="P4334" t="str">
            <v>Not Licensed</v>
          </cell>
          <cell r="Q4334">
            <v>0</v>
          </cell>
          <cell r="R4334">
            <v>0</v>
          </cell>
        </row>
        <row r="4335">
          <cell r="B4335" t="str">
            <v>471011</v>
          </cell>
          <cell r="C4335" t="str">
            <v>First-Line Supervisors of Construction Trades and Extraction Workers</v>
          </cell>
          <cell r="D4335">
            <v>0</v>
          </cell>
          <cell r="E4335" t="str">
            <v>High school diploma or equivalent</v>
          </cell>
          <cell r="F4335" t="str">
            <v>HS and Below</v>
          </cell>
          <cell r="G4335">
            <v>70319</v>
          </cell>
          <cell r="H4335">
            <v>4</v>
          </cell>
          <cell r="I4335">
            <v>1025</v>
          </cell>
          <cell r="J4335">
            <v>100</v>
          </cell>
          <cell r="K4335">
            <v>118</v>
          </cell>
          <cell r="L4335">
            <v>39</v>
          </cell>
          <cell r="M4335">
            <v>86</v>
          </cell>
          <cell r="N4335" t="str">
            <v>1,796</v>
          </cell>
          <cell r="O4335">
            <v>225</v>
          </cell>
          <cell r="P4335" t="str">
            <v>Not Licensed</v>
          </cell>
          <cell r="Q4335">
            <v>0</v>
          </cell>
          <cell r="R4335">
            <v>0</v>
          </cell>
        </row>
        <row r="4336">
          <cell r="B4336" t="str">
            <v>472011</v>
          </cell>
          <cell r="C4336" t="str">
            <v>Boilermakers</v>
          </cell>
          <cell r="D4336">
            <v>0</v>
          </cell>
          <cell r="E4336" t="str">
            <v>High school diploma or equivalent</v>
          </cell>
          <cell r="F4336" t="str">
            <v>HS and Below</v>
          </cell>
          <cell r="G4336">
            <v>0</v>
          </cell>
          <cell r="H4336">
            <v>0</v>
          </cell>
          <cell r="I4336">
            <v>0</v>
          </cell>
          <cell r="J4336">
            <v>0</v>
          </cell>
          <cell r="K4336">
            <v>0</v>
          </cell>
          <cell r="L4336">
            <v>0</v>
          </cell>
          <cell r="M4336">
            <v>0</v>
          </cell>
          <cell r="N4336">
            <v>0</v>
          </cell>
          <cell r="O4336">
            <v>3</v>
          </cell>
          <cell r="P4336" t="str">
            <v>Not Licensed</v>
          </cell>
          <cell r="Q4336">
            <v>0</v>
          </cell>
          <cell r="R4336">
            <v>0</v>
          </cell>
        </row>
        <row r="4337">
          <cell r="B4337" t="str">
            <v>472021</v>
          </cell>
          <cell r="C4337" t="str">
            <v>Brickmasons and Blockmasons</v>
          </cell>
          <cell r="D4337">
            <v>0</v>
          </cell>
          <cell r="E4337" t="str">
            <v>High school diploma or equivalent</v>
          </cell>
          <cell r="F4337" t="str">
            <v>HS and Below</v>
          </cell>
          <cell r="G4337">
            <v>46988</v>
          </cell>
          <cell r="H4337">
            <v>0</v>
          </cell>
          <cell r="I4337">
            <v>0</v>
          </cell>
          <cell r="J4337">
            <v>0</v>
          </cell>
          <cell r="K4337">
            <v>0</v>
          </cell>
          <cell r="L4337">
            <v>0</v>
          </cell>
          <cell r="M4337">
            <v>0</v>
          </cell>
          <cell r="N4337">
            <v>0</v>
          </cell>
          <cell r="O4337">
            <v>108</v>
          </cell>
          <cell r="P4337" t="str">
            <v>Not Licensed</v>
          </cell>
          <cell r="Q4337">
            <v>0</v>
          </cell>
          <cell r="R4337">
            <v>0</v>
          </cell>
        </row>
        <row r="4338">
          <cell r="B4338" t="str">
            <v>472022</v>
          </cell>
          <cell r="C4338" t="str">
            <v>Stonemasons</v>
          </cell>
          <cell r="D4338">
            <v>0</v>
          </cell>
          <cell r="E4338" t="str">
            <v>High school diploma or equivalent</v>
          </cell>
          <cell r="F4338" t="str">
            <v>HS and Below</v>
          </cell>
          <cell r="G4338">
            <v>45314</v>
          </cell>
          <cell r="H4338">
            <v>0</v>
          </cell>
          <cell r="I4338">
            <v>0</v>
          </cell>
          <cell r="J4338">
            <v>0</v>
          </cell>
          <cell r="K4338">
            <v>0</v>
          </cell>
          <cell r="L4338">
            <v>4</v>
          </cell>
          <cell r="M4338">
            <v>4</v>
          </cell>
          <cell r="N4338">
            <v>0</v>
          </cell>
          <cell r="O4338">
            <v>20</v>
          </cell>
          <cell r="P4338" t="str">
            <v>Not Licensed</v>
          </cell>
          <cell r="Q4338">
            <v>0</v>
          </cell>
          <cell r="R4338">
            <v>0</v>
          </cell>
        </row>
        <row r="4339">
          <cell r="B4339" t="str">
            <v>472031</v>
          </cell>
          <cell r="C4339" t="str">
            <v>Carpenters</v>
          </cell>
          <cell r="D4339">
            <v>0</v>
          </cell>
          <cell r="E4339" t="str">
            <v>High school diploma or equivalent</v>
          </cell>
          <cell r="F4339" t="str">
            <v>HS and Below</v>
          </cell>
          <cell r="G4339">
            <v>50786</v>
          </cell>
          <cell r="H4339">
            <v>4</v>
          </cell>
          <cell r="I4339">
            <v>1838</v>
          </cell>
          <cell r="J4339">
            <v>168</v>
          </cell>
          <cell r="K4339">
            <v>211</v>
          </cell>
          <cell r="L4339">
            <v>38</v>
          </cell>
          <cell r="M4339">
            <v>139</v>
          </cell>
          <cell r="N4339">
            <v>0</v>
          </cell>
          <cell r="O4339">
            <v>647</v>
          </cell>
          <cell r="P4339" t="str">
            <v>Not Licensed</v>
          </cell>
          <cell r="Q4339">
            <v>0</v>
          </cell>
          <cell r="R4339">
            <v>0</v>
          </cell>
        </row>
        <row r="4340">
          <cell r="B4340" t="str">
            <v>472041</v>
          </cell>
          <cell r="C4340" t="str">
            <v>Carpet Installers</v>
          </cell>
          <cell r="D4340">
            <v>0</v>
          </cell>
          <cell r="E4340" t="str">
            <v>No formal educational credential</v>
          </cell>
          <cell r="F4340" t="str">
            <v>HS and Below</v>
          </cell>
          <cell r="G4340">
            <v>67879</v>
          </cell>
          <cell r="H4340">
            <v>0</v>
          </cell>
          <cell r="I4340">
            <v>112</v>
          </cell>
          <cell r="J4340">
            <v>0</v>
          </cell>
          <cell r="K4340">
            <v>14</v>
          </cell>
          <cell r="L4340">
            <v>0</v>
          </cell>
          <cell r="M4340">
            <v>14</v>
          </cell>
          <cell r="N4340">
            <v>0</v>
          </cell>
          <cell r="O4340">
            <v>5</v>
          </cell>
          <cell r="P4340" t="str">
            <v>Not Licensed</v>
          </cell>
          <cell r="Q4340">
            <v>0</v>
          </cell>
          <cell r="R4340">
            <v>0</v>
          </cell>
        </row>
        <row r="4341">
          <cell r="B4341" t="str">
            <v>472042</v>
          </cell>
          <cell r="C4341" t="str">
            <v>Floor Layers, Except Carpet, Wood, and Hard Tiles</v>
          </cell>
          <cell r="D4341">
            <v>0</v>
          </cell>
          <cell r="E4341" t="str">
            <v>No formal educational credential</v>
          </cell>
          <cell r="F4341" t="str">
            <v>HS and Below</v>
          </cell>
          <cell r="G4341">
            <v>0</v>
          </cell>
          <cell r="H4341">
            <v>0</v>
          </cell>
          <cell r="I4341">
            <v>0</v>
          </cell>
          <cell r="J4341">
            <v>0</v>
          </cell>
          <cell r="K4341">
            <v>0</v>
          </cell>
          <cell r="L4341">
            <v>0</v>
          </cell>
          <cell r="M4341">
            <v>0</v>
          </cell>
          <cell r="N4341">
            <v>0</v>
          </cell>
          <cell r="O4341">
            <v>26</v>
          </cell>
          <cell r="P4341" t="str">
            <v>Not Licensed</v>
          </cell>
          <cell r="Q4341">
            <v>0</v>
          </cell>
          <cell r="R4341">
            <v>0</v>
          </cell>
        </row>
        <row r="4342">
          <cell r="B4342" t="str">
            <v>472043</v>
          </cell>
          <cell r="C4342" t="str">
            <v>Floor Sanders and Finishers</v>
          </cell>
          <cell r="D4342">
            <v>0</v>
          </cell>
          <cell r="E4342" t="str">
            <v>No formal educational credential</v>
          </cell>
          <cell r="F4342" t="str">
            <v>HS and Below</v>
          </cell>
          <cell r="G4342">
            <v>0</v>
          </cell>
          <cell r="H4342">
            <v>0</v>
          </cell>
          <cell r="I4342">
            <v>0</v>
          </cell>
          <cell r="J4342">
            <v>0</v>
          </cell>
          <cell r="K4342">
            <v>0</v>
          </cell>
          <cell r="L4342">
            <v>0</v>
          </cell>
          <cell r="M4342">
            <v>0</v>
          </cell>
          <cell r="N4342">
            <v>0</v>
          </cell>
          <cell r="O4342">
            <v>12</v>
          </cell>
          <cell r="P4342" t="str">
            <v>Not Licensed</v>
          </cell>
          <cell r="Q4342">
            <v>0</v>
          </cell>
          <cell r="R4342">
            <v>0</v>
          </cell>
        </row>
        <row r="4343">
          <cell r="B4343" t="str">
            <v>472044</v>
          </cell>
          <cell r="C4343" t="str">
            <v>Tile and Marble Setters</v>
          </cell>
          <cell r="D4343">
            <v>0</v>
          </cell>
          <cell r="E4343" t="str">
            <v>No formal educational credential</v>
          </cell>
          <cell r="F4343" t="str">
            <v>HS and Below</v>
          </cell>
          <cell r="G4343">
            <v>0</v>
          </cell>
          <cell r="H4343">
            <v>0</v>
          </cell>
          <cell r="I4343">
            <v>0</v>
          </cell>
          <cell r="J4343">
            <v>0</v>
          </cell>
          <cell r="K4343">
            <v>0</v>
          </cell>
          <cell r="L4343">
            <v>0</v>
          </cell>
          <cell r="M4343">
            <v>0</v>
          </cell>
          <cell r="N4343">
            <v>0</v>
          </cell>
          <cell r="O4343">
            <v>23</v>
          </cell>
          <cell r="P4343" t="str">
            <v>Not Licensed</v>
          </cell>
          <cell r="Q4343">
            <v>0</v>
          </cell>
          <cell r="R4343">
            <v>0</v>
          </cell>
        </row>
        <row r="4344">
          <cell r="B4344" t="str">
            <v>472051</v>
          </cell>
          <cell r="C4344" t="str">
            <v>Cement Masons and Concrete Finishers</v>
          </cell>
          <cell r="D4344">
            <v>0</v>
          </cell>
          <cell r="E4344" t="str">
            <v>No formal educational credential</v>
          </cell>
          <cell r="F4344" t="str">
            <v>HS and Below</v>
          </cell>
          <cell r="G4344">
            <v>54196</v>
          </cell>
          <cell r="H4344">
            <v>3</v>
          </cell>
          <cell r="I4344">
            <v>154</v>
          </cell>
          <cell r="J4344">
            <v>17</v>
          </cell>
          <cell r="K4344">
            <v>21</v>
          </cell>
          <cell r="L4344">
            <v>4</v>
          </cell>
          <cell r="M4344">
            <v>14</v>
          </cell>
          <cell r="N4344">
            <v>0</v>
          </cell>
          <cell r="O4344">
            <v>69</v>
          </cell>
          <cell r="P4344" t="str">
            <v>Not Licensed</v>
          </cell>
          <cell r="Q4344">
            <v>0</v>
          </cell>
          <cell r="R4344">
            <v>0</v>
          </cell>
        </row>
        <row r="4345">
          <cell r="B4345" t="str">
            <v>472053</v>
          </cell>
          <cell r="C4345" t="str">
            <v>Terrazzo Workers and Finishers</v>
          </cell>
          <cell r="D4345">
            <v>0</v>
          </cell>
          <cell r="E4345">
            <v>0</v>
          </cell>
          <cell r="F4345">
            <v>0</v>
          </cell>
          <cell r="G4345">
            <v>0</v>
          </cell>
          <cell r="H4345">
            <v>0</v>
          </cell>
          <cell r="I4345">
            <v>0</v>
          </cell>
          <cell r="J4345">
            <v>0</v>
          </cell>
          <cell r="K4345">
            <v>0</v>
          </cell>
          <cell r="L4345">
            <v>0</v>
          </cell>
          <cell r="M4345">
            <v>0</v>
          </cell>
          <cell r="N4345">
            <v>0</v>
          </cell>
          <cell r="O4345">
            <v>0</v>
          </cell>
          <cell r="P4345" t="str">
            <v>Not Licensed</v>
          </cell>
          <cell r="Q4345">
            <v>0</v>
          </cell>
          <cell r="R4345">
            <v>0</v>
          </cell>
        </row>
        <row r="4346">
          <cell r="B4346" t="str">
            <v>472061</v>
          </cell>
          <cell r="C4346" t="str">
            <v>Construction Laborers</v>
          </cell>
          <cell r="D4346">
            <v>0</v>
          </cell>
          <cell r="E4346" t="str">
            <v>No formal educational credential</v>
          </cell>
          <cell r="F4346" t="str">
            <v>HS and Below</v>
          </cell>
          <cell r="G4346">
            <v>53724</v>
          </cell>
          <cell r="H4346">
            <v>4</v>
          </cell>
          <cell r="I4346">
            <v>1669</v>
          </cell>
          <cell r="J4346">
            <v>163</v>
          </cell>
          <cell r="K4346">
            <v>195</v>
          </cell>
          <cell r="L4346">
            <v>89</v>
          </cell>
          <cell r="M4346">
            <v>149</v>
          </cell>
          <cell r="N4346">
            <v>0</v>
          </cell>
          <cell r="O4346" t="str">
            <v>1,139</v>
          </cell>
          <cell r="P4346" t="str">
            <v>Not Licensed</v>
          </cell>
          <cell r="Q4346">
            <v>0</v>
          </cell>
          <cell r="R4346">
            <v>0</v>
          </cell>
        </row>
        <row r="4347">
          <cell r="B4347" t="str">
            <v>472071</v>
          </cell>
          <cell r="C4347" t="str">
            <v>Paving, Surfacing, and Tamping Equipment Operators</v>
          </cell>
          <cell r="D4347">
            <v>0</v>
          </cell>
          <cell r="E4347" t="str">
            <v>High school diploma or equivalent</v>
          </cell>
          <cell r="F4347" t="str">
            <v>HS and Below</v>
          </cell>
          <cell r="G4347">
            <v>49818</v>
          </cell>
          <cell r="H4347">
            <v>0</v>
          </cell>
          <cell r="I4347">
            <v>0</v>
          </cell>
          <cell r="J4347">
            <v>0</v>
          </cell>
          <cell r="K4347">
            <v>0</v>
          </cell>
          <cell r="L4347">
            <v>0</v>
          </cell>
          <cell r="M4347">
            <v>0</v>
          </cell>
          <cell r="N4347">
            <v>0</v>
          </cell>
          <cell r="O4347">
            <v>65</v>
          </cell>
          <cell r="P4347" t="str">
            <v>Not Licensed</v>
          </cell>
          <cell r="Q4347">
            <v>0</v>
          </cell>
          <cell r="R4347">
            <v>0</v>
          </cell>
        </row>
        <row r="4348">
          <cell r="B4348" t="str">
            <v>472072</v>
          </cell>
          <cell r="C4348" t="str">
            <v>Pile-Driver Operators</v>
          </cell>
          <cell r="D4348">
            <v>0</v>
          </cell>
          <cell r="E4348" t="str">
            <v>High school diploma or equivalent</v>
          </cell>
          <cell r="F4348" t="str">
            <v>HS and Below</v>
          </cell>
          <cell r="G4348">
            <v>0</v>
          </cell>
          <cell r="H4348">
            <v>0</v>
          </cell>
          <cell r="I4348">
            <v>0</v>
          </cell>
          <cell r="J4348">
            <v>0</v>
          </cell>
          <cell r="K4348">
            <v>0</v>
          </cell>
          <cell r="L4348">
            <v>0</v>
          </cell>
          <cell r="M4348">
            <v>0</v>
          </cell>
          <cell r="N4348">
            <v>0</v>
          </cell>
          <cell r="O4348">
            <v>2</v>
          </cell>
          <cell r="P4348" t="str">
            <v>Not Licensed</v>
          </cell>
          <cell r="Q4348">
            <v>0</v>
          </cell>
          <cell r="R4348">
            <v>0</v>
          </cell>
        </row>
        <row r="4349">
          <cell r="B4349" t="str">
            <v>472073</v>
          </cell>
          <cell r="C4349" t="str">
            <v>Operating Engineers and Other Construction Equipment Operators</v>
          </cell>
          <cell r="D4349">
            <v>0</v>
          </cell>
          <cell r="E4349" t="str">
            <v>High school diploma or equivalent</v>
          </cell>
          <cell r="F4349" t="str">
            <v>HS and Below</v>
          </cell>
          <cell r="G4349">
            <v>60619</v>
          </cell>
          <cell r="H4349">
            <v>4</v>
          </cell>
          <cell r="I4349">
            <v>714</v>
          </cell>
          <cell r="J4349">
            <v>73</v>
          </cell>
          <cell r="K4349">
            <v>87</v>
          </cell>
          <cell r="L4349">
            <v>13</v>
          </cell>
          <cell r="M4349">
            <v>58</v>
          </cell>
          <cell r="N4349">
            <v>0</v>
          </cell>
          <cell r="O4349">
            <v>367</v>
          </cell>
          <cell r="P4349" t="str">
            <v>Not Licensed</v>
          </cell>
          <cell r="Q4349">
            <v>0</v>
          </cell>
          <cell r="R4349">
            <v>0</v>
          </cell>
        </row>
        <row r="4350">
          <cell r="B4350" t="str">
            <v>472081</v>
          </cell>
          <cell r="C4350" t="str">
            <v>Drywall and Ceiling Tile Installers</v>
          </cell>
          <cell r="D4350">
            <v>0</v>
          </cell>
          <cell r="E4350" t="str">
            <v>No formal educational credential</v>
          </cell>
          <cell r="F4350" t="str">
            <v>HS and Below</v>
          </cell>
          <cell r="G4350">
            <v>44316</v>
          </cell>
          <cell r="H4350">
            <v>0</v>
          </cell>
          <cell r="I4350">
            <v>0</v>
          </cell>
          <cell r="J4350">
            <v>0</v>
          </cell>
          <cell r="K4350">
            <v>0</v>
          </cell>
          <cell r="L4350">
            <v>0</v>
          </cell>
          <cell r="M4350">
            <v>0</v>
          </cell>
          <cell r="N4350">
            <v>0</v>
          </cell>
          <cell r="O4350">
            <v>32</v>
          </cell>
          <cell r="P4350" t="str">
            <v>Not Licensed</v>
          </cell>
          <cell r="Q4350">
            <v>0</v>
          </cell>
          <cell r="R4350">
            <v>0</v>
          </cell>
        </row>
        <row r="4351">
          <cell r="B4351" t="str">
            <v>472082</v>
          </cell>
          <cell r="C4351" t="str">
            <v>Tapers</v>
          </cell>
          <cell r="D4351">
            <v>0</v>
          </cell>
          <cell r="E4351" t="str">
            <v>No formal educational credential</v>
          </cell>
          <cell r="F4351" t="str">
            <v>HS and Below</v>
          </cell>
          <cell r="G4351">
            <v>0</v>
          </cell>
          <cell r="H4351">
            <v>0</v>
          </cell>
          <cell r="I4351">
            <v>0</v>
          </cell>
          <cell r="J4351">
            <v>0</v>
          </cell>
          <cell r="K4351">
            <v>0</v>
          </cell>
          <cell r="L4351">
            <v>0</v>
          </cell>
          <cell r="M4351">
            <v>0</v>
          </cell>
          <cell r="N4351">
            <v>0</v>
          </cell>
          <cell r="O4351">
            <v>17</v>
          </cell>
          <cell r="P4351" t="str">
            <v>Not Licensed</v>
          </cell>
          <cell r="Q4351">
            <v>0</v>
          </cell>
          <cell r="R4351">
            <v>0</v>
          </cell>
        </row>
        <row r="4352">
          <cell r="B4352" t="str">
            <v>472111</v>
          </cell>
          <cell r="C4352" t="str">
            <v>Electricians</v>
          </cell>
          <cell r="D4352" t="str">
            <v>Electrical Technician</v>
          </cell>
          <cell r="E4352" t="str">
            <v>High school diploma or equivalent</v>
          </cell>
          <cell r="F4352" t="str">
            <v>HS and Below</v>
          </cell>
          <cell r="G4352">
            <v>65944</v>
          </cell>
          <cell r="H4352">
            <v>5</v>
          </cell>
          <cell r="I4352">
            <v>1211</v>
          </cell>
          <cell r="J4352">
            <v>130</v>
          </cell>
          <cell r="K4352">
            <v>160</v>
          </cell>
          <cell r="L4352">
            <v>96</v>
          </cell>
          <cell r="M4352">
            <v>129</v>
          </cell>
          <cell r="N4352">
            <v>0</v>
          </cell>
          <cell r="O4352">
            <v>244</v>
          </cell>
          <cell r="P4352" t="str">
            <v>Licensed</v>
          </cell>
          <cell r="Q4352" t="str">
            <v xml:space="preserve"> 2,990</v>
          </cell>
          <cell r="R4352" t="str">
            <v xml:space="preserve"> 32,546</v>
          </cell>
        </row>
        <row r="4353">
          <cell r="B4353" t="str">
            <v>472121</v>
          </cell>
          <cell r="C4353" t="str">
            <v>Glaziers</v>
          </cell>
          <cell r="D4353">
            <v>0</v>
          </cell>
          <cell r="E4353" t="str">
            <v>High school diploma or equivalent</v>
          </cell>
          <cell r="F4353" t="str">
            <v>HS and Below</v>
          </cell>
          <cell r="G4353">
            <v>43276</v>
          </cell>
          <cell r="H4353">
            <v>0</v>
          </cell>
          <cell r="I4353">
            <v>0</v>
          </cell>
          <cell r="J4353">
            <v>0</v>
          </cell>
          <cell r="K4353">
            <v>0</v>
          </cell>
          <cell r="L4353">
            <v>5</v>
          </cell>
          <cell r="M4353">
            <v>5</v>
          </cell>
          <cell r="N4353">
            <v>0</v>
          </cell>
          <cell r="O4353">
            <v>21</v>
          </cell>
          <cell r="P4353" t="str">
            <v>Not Licensed</v>
          </cell>
          <cell r="Q4353">
            <v>0</v>
          </cell>
          <cell r="R4353">
            <v>0</v>
          </cell>
        </row>
        <row r="4354">
          <cell r="B4354" t="str">
            <v>472131</v>
          </cell>
          <cell r="C4354" t="str">
            <v>Insulation Workers, Floor, Ceiling, and Wall</v>
          </cell>
          <cell r="D4354">
            <v>0</v>
          </cell>
          <cell r="E4354" t="str">
            <v>No formal educational credential</v>
          </cell>
          <cell r="F4354" t="str">
            <v>HS and Below</v>
          </cell>
          <cell r="G4354">
            <v>0</v>
          </cell>
          <cell r="H4354">
            <v>0</v>
          </cell>
          <cell r="I4354">
            <v>0</v>
          </cell>
          <cell r="J4354">
            <v>0</v>
          </cell>
          <cell r="K4354">
            <v>0</v>
          </cell>
          <cell r="L4354">
            <v>0</v>
          </cell>
          <cell r="M4354">
            <v>0</v>
          </cell>
          <cell r="N4354">
            <v>0</v>
          </cell>
          <cell r="O4354">
            <v>22</v>
          </cell>
          <cell r="P4354" t="str">
            <v>Not Licensed</v>
          </cell>
          <cell r="Q4354">
            <v>0</v>
          </cell>
          <cell r="R4354">
            <v>0</v>
          </cell>
        </row>
        <row r="4355">
          <cell r="B4355" t="str">
            <v>472132</v>
          </cell>
          <cell r="C4355" t="str">
            <v>Insulation Workers, Mechanical</v>
          </cell>
          <cell r="D4355">
            <v>0</v>
          </cell>
          <cell r="E4355" t="str">
            <v>High school diploma or equivalent</v>
          </cell>
          <cell r="F4355" t="str">
            <v>HS and Below</v>
          </cell>
          <cell r="G4355">
            <v>0</v>
          </cell>
          <cell r="H4355">
            <v>0</v>
          </cell>
          <cell r="I4355">
            <v>0</v>
          </cell>
          <cell r="J4355">
            <v>0</v>
          </cell>
          <cell r="K4355">
            <v>0</v>
          </cell>
          <cell r="L4355">
            <v>0</v>
          </cell>
          <cell r="M4355">
            <v>0</v>
          </cell>
          <cell r="N4355">
            <v>0</v>
          </cell>
          <cell r="O4355">
            <v>11</v>
          </cell>
          <cell r="P4355" t="str">
            <v>Not Licensed</v>
          </cell>
          <cell r="Q4355">
            <v>0</v>
          </cell>
          <cell r="R4355">
            <v>0</v>
          </cell>
        </row>
        <row r="4356">
          <cell r="B4356" t="str">
            <v>472141</v>
          </cell>
          <cell r="C4356" t="str">
            <v>Painters, Construction and Maintenance</v>
          </cell>
          <cell r="D4356">
            <v>0</v>
          </cell>
          <cell r="E4356" t="str">
            <v>No formal educational credential</v>
          </cell>
          <cell r="F4356" t="str">
            <v>HS and Below</v>
          </cell>
          <cell r="G4356">
            <v>46933</v>
          </cell>
          <cell r="H4356">
            <v>4</v>
          </cell>
          <cell r="I4356">
            <v>718</v>
          </cell>
          <cell r="J4356">
            <v>57</v>
          </cell>
          <cell r="K4356">
            <v>79</v>
          </cell>
          <cell r="L4356">
            <v>25</v>
          </cell>
          <cell r="M4356">
            <v>54</v>
          </cell>
          <cell r="N4356">
            <v>0</v>
          </cell>
          <cell r="O4356">
            <v>173</v>
          </cell>
          <cell r="P4356" t="str">
            <v>Not Licensed</v>
          </cell>
          <cell r="Q4356">
            <v>0</v>
          </cell>
          <cell r="R4356">
            <v>0</v>
          </cell>
        </row>
        <row r="4357">
          <cell r="B4357" t="str">
            <v>472142</v>
          </cell>
          <cell r="C4357" t="str">
            <v>Paperhangers</v>
          </cell>
          <cell r="D4357">
            <v>0</v>
          </cell>
          <cell r="E4357" t="str">
            <v>No formal educational credential</v>
          </cell>
          <cell r="F4357" t="str">
            <v>HS and Below</v>
          </cell>
          <cell r="G4357">
            <v>0</v>
          </cell>
          <cell r="H4357">
            <v>0</v>
          </cell>
          <cell r="I4357">
            <v>0</v>
          </cell>
          <cell r="J4357">
            <v>0</v>
          </cell>
          <cell r="K4357">
            <v>0</v>
          </cell>
          <cell r="L4357">
            <v>0</v>
          </cell>
          <cell r="M4357">
            <v>0</v>
          </cell>
          <cell r="N4357">
            <v>0</v>
          </cell>
          <cell r="O4357">
            <v>0</v>
          </cell>
          <cell r="P4357" t="str">
            <v>Not Licensed</v>
          </cell>
          <cell r="Q4357">
            <v>0</v>
          </cell>
          <cell r="R4357">
            <v>0</v>
          </cell>
        </row>
        <row r="4358">
          <cell r="B4358" t="str">
            <v>472151</v>
          </cell>
          <cell r="C4358" t="str">
            <v>Pipelayers</v>
          </cell>
          <cell r="D4358">
            <v>0</v>
          </cell>
          <cell r="E4358" t="str">
            <v>No formal educational credential</v>
          </cell>
          <cell r="F4358" t="str">
            <v>HS and Below</v>
          </cell>
          <cell r="G4358">
            <v>47950</v>
          </cell>
          <cell r="H4358">
            <v>0</v>
          </cell>
          <cell r="I4358">
            <v>0</v>
          </cell>
          <cell r="J4358">
            <v>0</v>
          </cell>
          <cell r="K4358">
            <v>0</v>
          </cell>
          <cell r="L4358">
            <v>0</v>
          </cell>
          <cell r="M4358">
            <v>0</v>
          </cell>
          <cell r="N4358">
            <v>0</v>
          </cell>
          <cell r="O4358">
            <v>4</v>
          </cell>
          <cell r="P4358" t="str">
            <v>Not Licensed</v>
          </cell>
          <cell r="Q4358">
            <v>0</v>
          </cell>
          <cell r="R4358">
            <v>0</v>
          </cell>
        </row>
        <row r="4359">
          <cell r="B4359" t="str">
            <v>472152</v>
          </cell>
          <cell r="C4359" t="str">
            <v>Plumbers, Pipefitters, and Steamfitters</v>
          </cell>
          <cell r="D4359">
            <v>0</v>
          </cell>
          <cell r="E4359" t="str">
            <v>High school diploma or equivalent</v>
          </cell>
          <cell r="F4359" t="str">
            <v>HS and Below</v>
          </cell>
          <cell r="G4359">
            <v>59452</v>
          </cell>
          <cell r="H4359">
            <v>4</v>
          </cell>
          <cell r="I4359">
            <v>1310</v>
          </cell>
          <cell r="J4359">
            <v>137</v>
          </cell>
          <cell r="K4359">
            <v>176</v>
          </cell>
          <cell r="L4359">
            <v>47</v>
          </cell>
          <cell r="M4359">
            <v>120</v>
          </cell>
          <cell r="N4359">
            <v>0</v>
          </cell>
          <cell r="O4359">
            <v>129</v>
          </cell>
          <cell r="P4359" t="str">
            <v>Licensed</v>
          </cell>
          <cell r="Q4359" t="str">
            <v xml:space="preserve"> 1,354</v>
          </cell>
          <cell r="R4359" t="str">
            <v xml:space="preserve"> 17,394</v>
          </cell>
        </row>
        <row r="4360">
          <cell r="B4360" t="str">
            <v>472161</v>
          </cell>
          <cell r="C4360" t="str">
            <v>Plasterers and Stucco Masons</v>
          </cell>
          <cell r="D4360">
            <v>0</v>
          </cell>
          <cell r="E4360" t="str">
            <v>No formal educational credential</v>
          </cell>
          <cell r="F4360" t="str">
            <v>HS and Below</v>
          </cell>
          <cell r="G4360">
            <v>0</v>
          </cell>
          <cell r="H4360">
            <v>0</v>
          </cell>
          <cell r="I4360">
            <v>0</v>
          </cell>
          <cell r="J4360">
            <v>0</v>
          </cell>
          <cell r="K4360">
            <v>0</v>
          </cell>
          <cell r="L4360">
            <v>0</v>
          </cell>
          <cell r="M4360">
            <v>0</v>
          </cell>
          <cell r="N4360">
            <v>0</v>
          </cell>
          <cell r="O4360">
            <v>6</v>
          </cell>
          <cell r="P4360" t="str">
            <v>Not Licensed</v>
          </cell>
          <cell r="Q4360">
            <v>0</v>
          </cell>
          <cell r="R4360">
            <v>0</v>
          </cell>
        </row>
        <row r="4361">
          <cell r="B4361" t="str">
            <v>472171</v>
          </cell>
          <cell r="C4361" t="str">
            <v>Reinforcing Iron and Rebar Workers</v>
          </cell>
          <cell r="D4361">
            <v>0</v>
          </cell>
          <cell r="E4361" t="str">
            <v>High school diploma or equivalent</v>
          </cell>
          <cell r="F4361" t="str">
            <v>HS and Below</v>
          </cell>
          <cell r="G4361">
            <v>0</v>
          </cell>
          <cell r="H4361">
            <v>0</v>
          </cell>
          <cell r="I4361">
            <v>0</v>
          </cell>
          <cell r="J4361">
            <v>0</v>
          </cell>
          <cell r="K4361">
            <v>0</v>
          </cell>
          <cell r="L4361">
            <v>0</v>
          </cell>
          <cell r="M4361">
            <v>0</v>
          </cell>
          <cell r="N4361">
            <v>0</v>
          </cell>
          <cell r="O4361">
            <v>17</v>
          </cell>
          <cell r="P4361" t="str">
            <v>Not Licensed</v>
          </cell>
          <cell r="Q4361">
            <v>0</v>
          </cell>
          <cell r="R4361">
            <v>0</v>
          </cell>
        </row>
        <row r="4362">
          <cell r="B4362" t="str">
            <v>472181</v>
          </cell>
          <cell r="C4362" t="str">
            <v>Roofers</v>
          </cell>
          <cell r="D4362">
            <v>0</v>
          </cell>
          <cell r="E4362" t="str">
            <v>No formal educational credential</v>
          </cell>
          <cell r="F4362" t="str">
            <v>HS and Below</v>
          </cell>
          <cell r="G4362">
            <v>0</v>
          </cell>
          <cell r="H4362">
            <v>0</v>
          </cell>
          <cell r="I4362">
            <v>222</v>
          </cell>
          <cell r="J4362">
            <v>22</v>
          </cell>
          <cell r="K4362">
            <v>27</v>
          </cell>
          <cell r="L4362">
            <v>9</v>
          </cell>
          <cell r="M4362">
            <v>19</v>
          </cell>
          <cell r="N4362">
            <v>0</v>
          </cell>
          <cell r="O4362">
            <v>168</v>
          </cell>
          <cell r="P4362" t="str">
            <v>Not Licensed</v>
          </cell>
          <cell r="Q4362">
            <v>0</v>
          </cell>
          <cell r="R4362">
            <v>0</v>
          </cell>
        </row>
        <row r="4363">
          <cell r="B4363" t="str">
            <v>472211</v>
          </cell>
          <cell r="C4363" t="str">
            <v>Sheet Metal Workers</v>
          </cell>
          <cell r="D4363">
            <v>0</v>
          </cell>
          <cell r="E4363" t="str">
            <v>High school diploma or equivalent</v>
          </cell>
          <cell r="F4363" t="str">
            <v>HS and Below</v>
          </cell>
          <cell r="G4363">
            <v>0</v>
          </cell>
          <cell r="H4363">
            <v>0</v>
          </cell>
          <cell r="I4363">
            <v>232</v>
          </cell>
          <cell r="J4363">
            <v>25</v>
          </cell>
          <cell r="K4363">
            <v>30</v>
          </cell>
          <cell r="L4363">
            <v>17</v>
          </cell>
          <cell r="M4363">
            <v>24</v>
          </cell>
          <cell r="N4363">
            <v>104</v>
          </cell>
          <cell r="O4363">
            <v>105</v>
          </cell>
          <cell r="P4363" t="str">
            <v>Licensed</v>
          </cell>
          <cell r="Q4363">
            <v>921</v>
          </cell>
          <cell r="R4363" t="str">
            <v xml:space="preserve"> 9,502</v>
          </cell>
        </row>
        <row r="4364">
          <cell r="B4364" t="str">
            <v>472221</v>
          </cell>
          <cell r="C4364" t="str">
            <v>Structural Iron and Steel Workers</v>
          </cell>
          <cell r="D4364">
            <v>0</v>
          </cell>
          <cell r="E4364" t="str">
            <v>High school diploma or equivalent</v>
          </cell>
          <cell r="F4364" t="str">
            <v>HS and Below</v>
          </cell>
          <cell r="G4364">
            <v>76439</v>
          </cell>
          <cell r="H4364">
            <v>0</v>
          </cell>
          <cell r="I4364">
            <v>0</v>
          </cell>
          <cell r="J4364">
            <v>0</v>
          </cell>
          <cell r="K4364">
            <v>0</v>
          </cell>
          <cell r="L4364">
            <v>0</v>
          </cell>
          <cell r="M4364">
            <v>0</v>
          </cell>
          <cell r="N4364">
            <v>0</v>
          </cell>
          <cell r="O4364">
            <v>53</v>
          </cell>
          <cell r="P4364" t="str">
            <v>Not Licensed</v>
          </cell>
          <cell r="Q4364">
            <v>0</v>
          </cell>
          <cell r="R4364">
            <v>0</v>
          </cell>
        </row>
        <row r="4365">
          <cell r="B4365" t="str">
            <v>472231</v>
          </cell>
          <cell r="C4365" t="str">
            <v>Solar Photovoltaic Installers</v>
          </cell>
          <cell r="D4365">
            <v>0</v>
          </cell>
          <cell r="E4365" t="str">
            <v>High school diploma or equivalent</v>
          </cell>
          <cell r="F4365" t="str">
            <v>HS and Below</v>
          </cell>
          <cell r="G4365">
            <v>0</v>
          </cell>
          <cell r="H4365">
            <v>0</v>
          </cell>
          <cell r="I4365">
            <v>0</v>
          </cell>
          <cell r="J4365">
            <v>0</v>
          </cell>
          <cell r="K4365">
            <v>0</v>
          </cell>
          <cell r="L4365">
            <v>5</v>
          </cell>
          <cell r="M4365">
            <v>5</v>
          </cell>
          <cell r="N4365">
            <v>0</v>
          </cell>
          <cell r="O4365">
            <v>18</v>
          </cell>
          <cell r="P4365" t="str">
            <v>Not Licensed</v>
          </cell>
          <cell r="Q4365">
            <v>0</v>
          </cell>
          <cell r="R4365">
            <v>0</v>
          </cell>
        </row>
        <row r="4366">
          <cell r="B4366" t="str">
            <v>473011</v>
          </cell>
          <cell r="C4366" t="str">
            <v>Helpers--Brickmasons, Blockmasons, Stonemasons, and Tile and Marble Setters</v>
          </cell>
          <cell r="D4366">
            <v>0</v>
          </cell>
          <cell r="E4366" t="str">
            <v>No formal educational credential</v>
          </cell>
          <cell r="F4366" t="str">
            <v>HS and Below</v>
          </cell>
          <cell r="G4366">
            <v>0</v>
          </cell>
          <cell r="H4366">
            <v>0</v>
          </cell>
          <cell r="I4366">
            <v>0</v>
          </cell>
          <cell r="J4366">
            <v>0</v>
          </cell>
          <cell r="K4366">
            <v>0</v>
          </cell>
          <cell r="L4366">
            <v>0</v>
          </cell>
          <cell r="M4366">
            <v>0</v>
          </cell>
          <cell r="N4366">
            <v>0</v>
          </cell>
          <cell r="O4366">
            <v>30</v>
          </cell>
          <cell r="P4366" t="str">
            <v>Not Licensed</v>
          </cell>
          <cell r="Q4366">
            <v>0</v>
          </cell>
          <cell r="R4366">
            <v>0</v>
          </cell>
        </row>
        <row r="4367">
          <cell r="B4367" t="str">
            <v>473012</v>
          </cell>
          <cell r="C4367" t="str">
            <v>Helpers--Carpenters</v>
          </cell>
          <cell r="D4367" t="str">
            <v>Carpenter Assistant</v>
          </cell>
          <cell r="E4367" t="str">
            <v>No formal educational credential</v>
          </cell>
          <cell r="F4367" t="str">
            <v>HS and Below</v>
          </cell>
          <cell r="G4367">
            <v>0</v>
          </cell>
          <cell r="H4367">
            <v>0</v>
          </cell>
          <cell r="I4367">
            <v>0</v>
          </cell>
          <cell r="J4367">
            <v>0</v>
          </cell>
          <cell r="K4367">
            <v>0</v>
          </cell>
          <cell r="L4367">
            <v>5</v>
          </cell>
          <cell r="M4367">
            <v>5</v>
          </cell>
          <cell r="N4367">
            <v>0</v>
          </cell>
          <cell r="O4367">
            <v>17</v>
          </cell>
          <cell r="P4367" t="str">
            <v>Not Licensed</v>
          </cell>
          <cell r="Q4367">
            <v>0</v>
          </cell>
          <cell r="R4367">
            <v>0</v>
          </cell>
        </row>
        <row r="4368">
          <cell r="B4368" t="str">
            <v>473013</v>
          </cell>
          <cell r="C4368" t="str">
            <v>Helpers--Electricians</v>
          </cell>
          <cell r="D4368">
            <v>0</v>
          </cell>
          <cell r="E4368" t="str">
            <v>High school diploma or equivalent</v>
          </cell>
          <cell r="F4368" t="str">
            <v>HS and Below</v>
          </cell>
          <cell r="G4368">
            <v>38469</v>
          </cell>
          <cell r="H4368">
            <v>0</v>
          </cell>
          <cell r="I4368">
            <v>0</v>
          </cell>
          <cell r="J4368">
            <v>0</v>
          </cell>
          <cell r="K4368">
            <v>0</v>
          </cell>
          <cell r="L4368">
            <v>0</v>
          </cell>
          <cell r="M4368">
            <v>0</v>
          </cell>
          <cell r="N4368">
            <v>0</v>
          </cell>
          <cell r="O4368">
            <v>28</v>
          </cell>
          <cell r="P4368" t="str">
            <v>Not Licensed</v>
          </cell>
          <cell r="Q4368">
            <v>0</v>
          </cell>
          <cell r="R4368">
            <v>0</v>
          </cell>
        </row>
        <row r="4369">
          <cell r="B4369" t="str">
            <v>473014</v>
          </cell>
          <cell r="C4369" t="str">
            <v>Helpers--Painters, Paperhangers, Plasterers, and Stucco Masons</v>
          </cell>
          <cell r="D4369">
            <v>0</v>
          </cell>
          <cell r="E4369" t="str">
            <v>No formal educational credential</v>
          </cell>
          <cell r="F4369" t="str">
            <v>HS and Below</v>
          </cell>
          <cell r="G4369">
            <v>0</v>
          </cell>
          <cell r="H4369">
            <v>0</v>
          </cell>
          <cell r="I4369">
            <v>0</v>
          </cell>
          <cell r="J4369">
            <v>0</v>
          </cell>
          <cell r="K4369">
            <v>0</v>
          </cell>
          <cell r="L4369">
            <v>0</v>
          </cell>
          <cell r="M4369">
            <v>0</v>
          </cell>
          <cell r="N4369">
            <v>0</v>
          </cell>
          <cell r="O4369">
            <v>0</v>
          </cell>
          <cell r="P4369" t="str">
            <v>Not Licensed</v>
          </cell>
          <cell r="Q4369">
            <v>0</v>
          </cell>
          <cell r="R4369">
            <v>0</v>
          </cell>
        </row>
        <row r="4370">
          <cell r="B4370" t="str">
            <v>473015</v>
          </cell>
          <cell r="C4370" t="str">
            <v>Helpers--Pipelayers, Plumbers, Pipefitters, and Steamfitters</v>
          </cell>
          <cell r="D4370" t="str">
            <v>Plumber Assistant</v>
          </cell>
          <cell r="E4370" t="str">
            <v>High school diploma or equivalent</v>
          </cell>
          <cell r="F4370" t="str">
            <v>HS and Below</v>
          </cell>
          <cell r="G4370">
            <v>0</v>
          </cell>
          <cell r="H4370">
            <v>0</v>
          </cell>
          <cell r="I4370">
            <v>0</v>
          </cell>
          <cell r="J4370">
            <v>0</v>
          </cell>
          <cell r="K4370">
            <v>0</v>
          </cell>
          <cell r="L4370">
            <v>0</v>
          </cell>
          <cell r="M4370">
            <v>0</v>
          </cell>
          <cell r="N4370">
            <v>0</v>
          </cell>
          <cell r="O4370">
            <v>2</v>
          </cell>
          <cell r="P4370" t="str">
            <v>Licensed</v>
          </cell>
          <cell r="Q4370">
            <v>426</v>
          </cell>
          <cell r="R4370" t="str">
            <v xml:space="preserve"> 5,294</v>
          </cell>
        </row>
        <row r="4371">
          <cell r="B4371" t="str">
            <v>473016</v>
          </cell>
          <cell r="C4371" t="str">
            <v>Helpers--Roofers</v>
          </cell>
          <cell r="D4371">
            <v>0</v>
          </cell>
          <cell r="E4371" t="str">
            <v>No formal educational credential</v>
          </cell>
          <cell r="F4371" t="str">
            <v>HS and Below</v>
          </cell>
          <cell r="G4371">
            <v>31931</v>
          </cell>
          <cell r="H4371">
            <v>0</v>
          </cell>
          <cell r="I4371">
            <v>0</v>
          </cell>
          <cell r="J4371">
            <v>0</v>
          </cell>
          <cell r="K4371">
            <v>0</v>
          </cell>
          <cell r="L4371">
            <v>0</v>
          </cell>
          <cell r="M4371">
            <v>0</v>
          </cell>
          <cell r="N4371">
            <v>0</v>
          </cell>
          <cell r="O4371">
            <v>13</v>
          </cell>
          <cell r="P4371" t="str">
            <v>Not Licensed</v>
          </cell>
          <cell r="Q4371">
            <v>0</v>
          </cell>
          <cell r="R4371">
            <v>0</v>
          </cell>
        </row>
        <row r="4372">
          <cell r="B4372" t="str">
            <v>474011</v>
          </cell>
          <cell r="C4372" t="str">
            <v>Construction and Building Inspectors</v>
          </cell>
          <cell r="D4372">
            <v>0</v>
          </cell>
          <cell r="E4372" t="str">
            <v>High school diploma or equivalent</v>
          </cell>
          <cell r="F4372" t="str">
            <v>HS and Below</v>
          </cell>
          <cell r="G4372">
            <v>61914</v>
          </cell>
          <cell r="H4372">
            <v>3</v>
          </cell>
          <cell r="I4372">
            <v>149</v>
          </cell>
          <cell r="J4372">
            <v>17</v>
          </cell>
          <cell r="K4372">
            <v>16</v>
          </cell>
          <cell r="L4372">
            <v>27</v>
          </cell>
          <cell r="M4372">
            <v>20</v>
          </cell>
          <cell r="N4372">
            <v>0</v>
          </cell>
          <cell r="O4372">
            <v>7</v>
          </cell>
          <cell r="P4372" t="str">
            <v>Licensed</v>
          </cell>
          <cell r="Q4372">
            <v>48</v>
          </cell>
          <cell r="R4372">
            <v>507</v>
          </cell>
        </row>
        <row r="4373">
          <cell r="B4373" t="str">
            <v>474021</v>
          </cell>
          <cell r="C4373" t="str">
            <v>Elevator Installers and Repairers</v>
          </cell>
          <cell r="D4373">
            <v>0</v>
          </cell>
          <cell r="E4373" t="str">
            <v>High school diploma or equivalent</v>
          </cell>
          <cell r="F4373" t="str">
            <v>HS and Below</v>
          </cell>
          <cell r="G4373">
            <v>0</v>
          </cell>
          <cell r="H4373">
            <v>0</v>
          </cell>
          <cell r="I4373">
            <v>0</v>
          </cell>
          <cell r="J4373">
            <v>0</v>
          </cell>
          <cell r="K4373">
            <v>0</v>
          </cell>
          <cell r="L4373">
            <v>0</v>
          </cell>
          <cell r="M4373">
            <v>0</v>
          </cell>
          <cell r="N4373">
            <v>0</v>
          </cell>
          <cell r="O4373">
            <v>2</v>
          </cell>
          <cell r="P4373" t="str">
            <v>Not Licensed</v>
          </cell>
          <cell r="Q4373">
            <v>0</v>
          </cell>
          <cell r="R4373">
            <v>0</v>
          </cell>
        </row>
        <row r="4374">
          <cell r="B4374" t="str">
            <v>474031</v>
          </cell>
          <cell r="C4374" t="str">
            <v>Fence Erectors</v>
          </cell>
          <cell r="D4374">
            <v>0</v>
          </cell>
          <cell r="E4374" t="str">
            <v>No formal educational credential</v>
          </cell>
          <cell r="F4374" t="str">
            <v>HS and Below</v>
          </cell>
          <cell r="G4374">
            <v>27153</v>
          </cell>
          <cell r="H4374">
            <v>0</v>
          </cell>
          <cell r="I4374">
            <v>0</v>
          </cell>
          <cell r="J4374">
            <v>0</v>
          </cell>
          <cell r="K4374">
            <v>0</v>
          </cell>
          <cell r="L4374">
            <v>0</v>
          </cell>
          <cell r="M4374">
            <v>0</v>
          </cell>
          <cell r="N4374">
            <v>0</v>
          </cell>
          <cell r="O4374">
            <v>61</v>
          </cell>
          <cell r="P4374" t="str">
            <v>Not Licensed</v>
          </cell>
          <cell r="Q4374">
            <v>0</v>
          </cell>
          <cell r="R4374">
            <v>0</v>
          </cell>
        </row>
        <row r="4375">
          <cell r="B4375" t="str">
            <v>474041</v>
          </cell>
          <cell r="C4375" t="str">
            <v>Hazardous Materials Removal Workers</v>
          </cell>
          <cell r="D4375">
            <v>0</v>
          </cell>
          <cell r="E4375" t="str">
            <v>High school diploma or equivalent</v>
          </cell>
          <cell r="F4375" t="str">
            <v>HS and Below</v>
          </cell>
          <cell r="G4375">
            <v>0</v>
          </cell>
          <cell r="H4375">
            <v>0</v>
          </cell>
          <cell r="I4375">
            <v>0</v>
          </cell>
          <cell r="J4375">
            <v>0</v>
          </cell>
          <cell r="K4375">
            <v>0</v>
          </cell>
          <cell r="L4375">
            <v>12</v>
          </cell>
          <cell r="M4375">
            <v>12</v>
          </cell>
          <cell r="N4375">
            <v>0</v>
          </cell>
          <cell r="O4375">
            <v>30</v>
          </cell>
          <cell r="P4375" t="str">
            <v>Not Licensed</v>
          </cell>
          <cell r="Q4375">
            <v>0</v>
          </cell>
          <cell r="R4375">
            <v>0</v>
          </cell>
        </row>
        <row r="4376">
          <cell r="B4376" t="str">
            <v>474051</v>
          </cell>
          <cell r="C4376" t="str">
            <v>Highway Maintenance Workers</v>
          </cell>
          <cell r="D4376">
            <v>0</v>
          </cell>
          <cell r="E4376" t="str">
            <v>High school diploma or equivalent</v>
          </cell>
          <cell r="F4376" t="str">
            <v>HS and Below</v>
          </cell>
          <cell r="G4376">
            <v>0</v>
          </cell>
          <cell r="H4376">
            <v>0</v>
          </cell>
          <cell r="I4376">
            <v>306</v>
          </cell>
          <cell r="J4376">
            <v>31</v>
          </cell>
          <cell r="K4376">
            <v>32</v>
          </cell>
          <cell r="L4376">
            <v>5</v>
          </cell>
          <cell r="M4376">
            <v>23</v>
          </cell>
          <cell r="N4376">
            <v>0</v>
          </cell>
          <cell r="O4376">
            <v>1</v>
          </cell>
          <cell r="P4376" t="str">
            <v>Not Licensed</v>
          </cell>
          <cell r="Q4376">
            <v>0</v>
          </cell>
          <cell r="R4376">
            <v>0</v>
          </cell>
        </row>
        <row r="4377">
          <cell r="B4377" t="str">
            <v>474061</v>
          </cell>
          <cell r="C4377" t="str">
            <v>Rail-Track Laying and Maintenance Equipment Operators</v>
          </cell>
          <cell r="D4377">
            <v>0</v>
          </cell>
          <cell r="E4377" t="str">
            <v>High school diploma or equivalent</v>
          </cell>
          <cell r="F4377" t="str">
            <v>HS and Below</v>
          </cell>
          <cell r="G4377">
            <v>0</v>
          </cell>
          <cell r="H4377">
            <v>0</v>
          </cell>
          <cell r="I4377">
            <v>0</v>
          </cell>
          <cell r="J4377">
            <v>0</v>
          </cell>
          <cell r="K4377">
            <v>0</v>
          </cell>
          <cell r="L4377">
            <v>0</v>
          </cell>
          <cell r="M4377">
            <v>0</v>
          </cell>
          <cell r="N4377">
            <v>0</v>
          </cell>
          <cell r="O4377">
            <v>1</v>
          </cell>
          <cell r="P4377" t="str">
            <v>Not Licensed</v>
          </cell>
          <cell r="Q4377">
            <v>0</v>
          </cell>
          <cell r="R4377">
            <v>0</v>
          </cell>
        </row>
        <row r="4378">
          <cell r="B4378" t="str">
            <v>474071</v>
          </cell>
          <cell r="C4378" t="str">
            <v>Septic Tank Servicers and Sewer Pipe Cleaners</v>
          </cell>
          <cell r="D4378">
            <v>0</v>
          </cell>
          <cell r="E4378" t="str">
            <v>No formal educational credential</v>
          </cell>
          <cell r="F4378" t="str">
            <v>HS and Below</v>
          </cell>
          <cell r="G4378">
            <v>55484</v>
          </cell>
          <cell r="H4378">
            <v>0</v>
          </cell>
          <cell r="I4378">
            <v>0</v>
          </cell>
          <cell r="J4378">
            <v>0</v>
          </cell>
          <cell r="K4378">
            <v>0</v>
          </cell>
          <cell r="L4378">
            <v>0</v>
          </cell>
          <cell r="M4378">
            <v>0</v>
          </cell>
          <cell r="N4378">
            <v>0</v>
          </cell>
          <cell r="O4378">
            <v>4</v>
          </cell>
          <cell r="P4378" t="str">
            <v>Not Licensed</v>
          </cell>
          <cell r="Q4378">
            <v>0</v>
          </cell>
          <cell r="R4378">
            <v>0</v>
          </cell>
        </row>
        <row r="4379">
          <cell r="B4379" t="str">
            <v>474091</v>
          </cell>
          <cell r="C4379" t="str">
            <v>Segmental Pavers</v>
          </cell>
          <cell r="D4379">
            <v>0</v>
          </cell>
          <cell r="E4379">
            <v>0</v>
          </cell>
          <cell r="F4379">
            <v>0</v>
          </cell>
          <cell r="G4379">
            <v>0</v>
          </cell>
          <cell r="H4379">
            <v>0</v>
          </cell>
          <cell r="I4379">
            <v>0</v>
          </cell>
          <cell r="J4379">
            <v>0</v>
          </cell>
          <cell r="K4379">
            <v>0</v>
          </cell>
          <cell r="L4379">
            <v>0</v>
          </cell>
          <cell r="M4379">
            <v>0</v>
          </cell>
          <cell r="N4379">
            <v>0</v>
          </cell>
          <cell r="O4379">
            <v>1</v>
          </cell>
          <cell r="P4379" t="str">
            <v>Not Licensed</v>
          </cell>
          <cell r="Q4379">
            <v>0</v>
          </cell>
          <cell r="R4379">
            <v>0</v>
          </cell>
        </row>
        <row r="4380">
          <cell r="B4380" t="str">
            <v>475011</v>
          </cell>
          <cell r="C4380" t="str">
            <v>Derrick Operators, Oil and Gas</v>
          </cell>
          <cell r="D4380">
            <v>0</v>
          </cell>
          <cell r="E4380">
            <v>0</v>
          </cell>
          <cell r="F4380">
            <v>0</v>
          </cell>
          <cell r="G4380">
            <v>0</v>
          </cell>
          <cell r="H4380">
            <v>0</v>
          </cell>
          <cell r="I4380">
            <v>0</v>
          </cell>
          <cell r="J4380">
            <v>0</v>
          </cell>
          <cell r="K4380">
            <v>0</v>
          </cell>
          <cell r="L4380">
            <v>0</v>
          </cell>
          <cell r="M4380">
            <v>0</v>
          </cell>
          <cell r="N4380">
            <v>0</v>
          </cell>
          <cell r="O4380">
            <v>0</v>
          </cell>
          <cell r="P4380" t="str">
            <v>Not Licensed</v>
          </cell>
          <cell r="Q4380">
            <v>0</v>
          </cell>
          <cell r="R4380">
            <v>0</v>
          </cell>
        </row>
        <row r="4381">
          <cell r="B4381" t="str">
            <v>475012</v>
          </cell>
          <cell r="C4381" t="str">
            <v>Rotary Drill Operators, Oil and Gas</v>
          </cell>
          <cell r="D4381">
            <v>0</v>
          </cell>
          <cell r="E4381">
            <v>0</v>
          </cell>
          <cell r="F4381">
            <v>0</v>
          </cell>
          <cell r="G4381">
            <v>0</v>
          </cell>
          <cell r="H4381">
            <v>0</v>
          </cell>
          <cell r="I4381">
            <v>0</v>
          </cell>
          <cell r="J4381">
            <v>0</v>
          </cell>
          <cell r="K4381">
            <v>0</v>
          </cell>
          <cell r="L4381">
            <v>0</v>
          </cell>
          <cell r="M4381">
            <v>0</v>
          </cell>
          <cell r="N4381">
            <v>0</v>
          </cell>
          <cell r="O4381">
            <v>1</v>
          </cell>
          <cell r="P4381" t="str">
            <v>Not Licensed</v>
          </cell>
          <cell r="Q4381">
            <v>0</v>
          </cell>
          <cell r="R4381">
            <v>0</v>
          </cell>
        </row>
        <row r="4382">
          <cell r="B4382" t="str">
            <v>475013</v>
          </cell>
          <cell r="C4382" t="str">
            <v>Service Unit Operators, Oil, Gas, and Mining</v>
          </cell>
          <cell r="D4382">
            <v>0</v>
          </cell>
          <cell r="E4382">
            <v>0</v>
          </cell>
          <cell r="F4382">
            <v>0</v>
          </cell>
          <cell r="G4382">
            <v>0</v>
          </cell>
          <cell r="H4382">
            <v>0</v>
          </cell>
          <cell r="I4382">
            <v>0</v>
          </cell>
          <cell r="J4382">
            <v>0</v>
          </cell>
          <cell r="K4382">
            <v>0</v>
          </cell>
          <cell r="L4382">
            <v>0</v>
          </cell>
          <cell r="M4382">
            <v>0</v>
          </cell>
          <cell r="N4382">
            <v>0</v>
          </cell>
          <cell r="O4382">
            <v>2</v>
          </cell>
          <cell r="P4382" t="str">
            <v>Not Licensed</v>
          </cell>
          <cell r="Q4382">
            <v>0</v>
          </cell>
          <cell r="R4382">
            <v>0</v>
          </cell>
        </row>
        <row r="4383">
          <cell r="B4383" t="str">
            <v>475021</v>
          </cell>
          <cell r="C4383" t="str">
            <v>Earth Drillers, Except Oil and Gas</v>
          </cell>
          <cell r="D4383">
            <v>0</v>
          </cell>
          <cell r="E4383" t="str">
            <v>High school diploma or equivalent</v>
          </cell>
          <cell r="F4383" t="str">
            <v>HS and Below</v>
          </cell>
          <cell r="G4383">
            <v>0</v>
          </cell>
          <cell r="H4383">
            <v>0</v>
          </cell>
          <cell r="I4383">
            <v>0</v>
          </cell>
          <cell r="J4383">
            <v>0</v>
          </cell>
          <cell r="K4383">
            <v>0</v>
          </cell>
          <cell r="L4383">
            <v>0</v>
          </cell>
          <cell r="M4383">
            <v>0</v>
          </cell>
          <cell r="N4383">
            <v>0</v>
          </cell>
          <cell r="O4383">
            <v>5</v>
          </cell>
          <cell r="P4383" t="str">
            <v>Not Licensed</v>
          </cell>
          <cell r="Q4383">
            <v>0</v>
          </cell>
          <cell r="R4383">
            <v>0</v>
          </cell>
        </row>
        <row r="4384">
          <cell r="B4384" t="str">
            <v>475031</v>
          </cell>
          <cell r="C4384" t="str">
            <v>Explosives Workers, Ordnance Handling Experts, and Blasters</v>
          </cell>
          <cell r="D4384">
            <v>0</v>
          </cell>
          <cell r="E4384" t="str">
            <v>High school diploma or equivalent</v>
          </cell>
          <cell r="F4384" t="str">
            <v>HS and Below</v>
          </cell>
          <cell r="G4384">
            <v>0</v>
          </cell>
          <cell r="H4384">
            <v>0</v>
          </cell>
          <cell r="I4384">
            <v>0</v>
          </cell>
          <cell r="J4384">
            <v>0</v>
          </cell>
          <cell r="K4384">
            <v>0</v>
          </cell>
          <cell r="L4384">
            <v>0</v>
          </cell>
          <cell r="M4384">
            <v>0</v>
          </cell>
          <cell r="N4384">
            <v>0</v>
          </cell>
          <cell r="O4384">
            <v>6</v>
          </cell>
          <cell r="P4384" t="str">
            <v>Not Licensed</v>
          </cell>
          <cell r="Q4384">
            <v>0</v>
          </cell>
          <cell r="R4384">
            <v>0</v>
          </cell>
        </row>
        <row r="4385">
          <cell r="B4385" t="str">
            <v>475041</v>
          </cell>
          <cell r="C4385" t="str">
            <v>Continuous Mining Machine Operators</v>
          </cell>
          <cell r="D4385">
            <v>0</v>
          </cell>
          <cell r="E4385">
            <v>0</v>
          </cell>
          <cell r="F4385">
            <v>0</v>
          </cell>
          <cell r="G4385">
            <v>0</v>
          </cell>
          <cell r="H4385">
            <v>0</v>
          </cell>
          <cell r="I4385">
            <v>0</v>
          </cell>
          <cell r="J4385">
            <v>0</v>
          </cell>
          <cell r="K4385">
            <v>0</v>
          </cell>
          <cell r="L4385">
            <v>0</v>
          </cell>
          <cell r="M4385">
            <v>0</v>
          </cell>
          <cell r="N4385">
            <v>0</v>
          </cell>
          <cell r="O4385">
            <v>1</v>
          </cell>
          <cell r="P4385" t="str">
            <v>Not Licensed</v>
          </cell>
          <cell r="Q4385">
            <v>0</v>
          </cell>
          <cell r="R4385">
            <v>0</v>
          </cell>
        </row>
        <row r="4386">
          <cell r="B4386" t="str">
            <v>475042</v>
          </cell>
          <cell r="C4386" t="str">
            <v>Mine Cutting and Channeling Machine Operators</v>
          </cell>
          <cell r="D4386">
            <v>0</v>
          </cell>
          <cell r="E4386">
            <v>0</v>
          </cell>
          <cell r="F4386">
            <v>0</v>
          </cell>
          <cell r="G4386">
            <v>0</v>
          </cell>
          <cell r="H4386">
            <v>0</v>
          </cell>
          <cell r="I4386">
            <v>0</v>
          </cell>
          <cell r="J4386">
            <v>0</v>
          </cell>
          <cell r="K4386">
            <v>0</v>
          </cell>
          <cell r="L4386">
            <v>0</v>
          </cell>
          <cell r="M4386">
            <v>0</v>
          </cell>
          <cell r="N4386">
            <v>0</v>
          </cell>
          <cell r="O4386">
            <v>0</v>
          </cell>
          <cell r="P4386" t="str">
            <v>Not Licensed</v>
          </cell>
          <cell r="Q4386">
            <v>0</v>
          </cell>
          <cell r="R4386">
            <v>0</v>
          </cell>
        </row>
        <row r="4387">
          <cell r="B4387" t="str">
            <v>475051</v>
          </cell>
          <cell r="C4387" t="str">
            <v>Rock Splitters, Quarry</v>
          </cell>
          <cell r="D4387">
            <v>0</v>
          </cell>
          <cell r="E4387" t="str">
            <v>No formal educational credential</v>
          </cell>
          <cell r="F4387" t="str">
            <v>HS and Below</v>
          </cell>
          <cell r="G4387">
            <v>0</v>
          </cell>
          <cell r="H4387">
            <v>0</v>
          </cell>
          <cell r="I4387">
            <v>0</v>
          </cell>
          <cell r="J4387">
            <v>0</v>
          </cell>
          <cell r="K4387">
            <v>0</v>
          </cell>
          <cell r="L4387">
            <v>0</v>
          </cell>
          <cell r="M4387">
            <v>0</v>
          </cell>
          <cell r="N4387">
            <v>0</v>
          </cell>
          <cell r="O4387">
            <v>2</v>
          </cell>
          <cell r="P4387" t="str">
            <v>Not Licensed</v>
          </cell>
          <cell r="Q4387">
            <v>0</v>
          </cell>
          <cell r="R4387">
            <v>0</v>
          </cell>
        </row>
        <row r="4388">
          <cell r="B4388" t="str">
            <v>475061</v>
          </cell>
          <cell r="C4388" t="str">
            <v>Roof Bolters, Mining</v>
          </cell>
          <cell r="D4388">
            <v>0</v>
          </cell>
          <cell r="E4388">
            <v>0</v>
          </cell>
          <cell r="F4388">
            <v>0</v>
          </cell>
          <cell r="G4388">
            <v>0</v>
          </cell>
          <cell r="H4388">
            <v>0</v>
          </cell>
          <cell r="I4388">
            <v>0</v>
          </cell>
          <cell r="J4388">
            <v>0</v>
          </cell>
          <cell r="K4388">
            <v>0</v>
          </cell>
          <cell r="L4388">
            <v>0</v>
          </cell>
          <cell r="M4388">
            <v>0</v>
          </cell>
          <cell r="N4388">
            <v>0</v>
          </cell>
          <cell r="O4388">
            <v>0</v>
          </cell>
          <cell r="P4388" t="str">
            <v>Not Licensed</v>
          </cell>
          <cell r="Q4388">
            <v>0</v>
          </cell>
          <cell r="R4388">
            <v>0</v>
          </cell>
        </row>
        <row r="4389">
          <cell r="B4389" t="str">
            <v>475071</v>
          </cell>
          <cell r="C4389" t="str">
            <v>Roustabouts, Oil and Gas</v>
          </cell>
          <cell r="D4389">
            <v>0</v>
          </cell>
          <cell r="E4389">
            <v>0</v>
          </cell>
          <cell r="F4389">
            <v>0</v>
          </cell>
          <cell r="G4389">
            <v>0</v>
          </cell>
          <cell r="H4389">
            <v>0</v>
          </cell>
          <cell r="I4389">
            <v>0</v>
          </cell>
          <cell r="J4389">
            <v>0</v>
          </cell>
          <cell r="K4389">
            <v>0</v>
          </cell>
          <cell r="L4389">
            <v>6</v>
          </cell>
          <cell r="M4389">
            <v>6</v>
          </cell>
          <cell r="N4389">
            <v>0</v>
          </cell>
          <cell r="O4389">
            <v>1</v>
          </cell>
          <cell r="P4389" t="str">
            <v>Not Licensed</v>
          </cell>
          <cell r="Q4389">
            <v>0</v>
          </cell>
          <cell r="R4389">
            <v>0</v>
          </cell>
        </row>
        <row r="4390">
          <cell r="B4390" t="str">
            <v>475081</v>
          </cell>
          <cell r="C4390" t="str">
            <v>Helpers--Extraction Workers</v>
          </cell>
          <cell r="D4390">
            <v>0</v>
          </cell>
          <cell r="E4390" t="str">
            <v>High school diploma or equivalent</v>
          </cell>
          <cell r="F4390" t="str">
            <v>HS and Below</v>
          </cell>
          <cell r="G4390">
            <v>0</v>
          </cell>
          <cell r="H4390">
            <v>0</v>
          </cell>
          <cell r="I4390">
            <v>0</v>
          </cell>
          <cell r="J4390">
            <v>0</v>
          </cell>
          <cell r="K4390">
            <v>0</v>
          </cell>
          <cell r="L4390">
            <v>3</v>
          </cell>
          <cell r="M4390">
            <v>3</v>
          </cell>
          <cell r="N4390">
            <v>0</v>
          </cell>
          <cell r="O4390">
            <v>3</v>
          </cell>
          <cell r="P4390" t="str">
            <v>Not Licensed</v>
          </cell>
          <cell r="Q4390">
            <v>0</v>
          </cell>
          <cell r="R4390">
            <v>0</v>
          </cell>
        </row>
        <row r="4391">
          <cell r="B4391" t="str">
            <v>491011</v>
          </cell>
          <cell r="C4391" t="str">
            <v>First-Line Supervisors of Mechanics, Installers, and Repairers</v>
          </cell>
          <cell r="D4391">
            <v>0</v>
          </cell>
          <cell r="E4391" t="str">
            <v>High school diploma or equivalent</v>
          </cell>
          <cell r="F4391" t="str">
            <v>HS and Below</v>
          </cell>
          <cell r="G4391">
            <v>66922</v>
          </cell>
          <cell r="H4391">
            <v>5</v>
          </cell>
          <cell r="I4391">
            <v>1207</v>
          </cell>
          <cell r="J4391">
            <v>103</v>
          </cell>
          <cell r="K4391">
            <v>122</v>
          </cell>
          <cell r="L4391">
            <v>107</v>
          </cell>
          <cell r="M4391">
            <v>111</v>
          </cell>
          <cell r="N4391">
            <v>0</v>
          </cell>
          <cell r="O4391">
            <v>49</v>
          </cell>
          <cell r="P4391" t="str">
            <v>Not Licensed</v>
          </cell>
          <cell r="Q4391">
            <v>0</v>
          </cell>
          <cell r="R4391">
            <v>0</v>
          </cell>
        </row>
        <row r="4392">
          <cell r="B4392" t="str">
            <v>492011</v>
          </cell>
          <cell r="C4392" t="str">
            <v>Computer, Automated Teller, and Office Machine Repairers</v>
          </cell>
          <cell r="D4392">
            <v>0</v>
          </cell>
          <cell r="E4392" t="str">
            <v>Some college, no degree</v>
          </cell>
          <cell r="F4392" t="str">
            <v>Sub-BA</v>
          </cell>
          <cell r="G4392">
            <v>0</v>
          </cell>
          <cell r="H4392">
            <v>0</v>
          </cell>
          <cell r="I4392">
            <v>117</v>
          </cell>
          <cell r="J4392">
            <v>10</v>
          </cell>
          <cell r="K4392">
            <v>13</v>
          </cell>
          <cell r="L4392">
            <v>0</v>
          </cell>
          <cell r="M4392">
            <v>12</v>
          </cell>
          <cell r="N4392">
            <v>0</v>
          </cell>
          <cell r="O4392">
            <v>2</v>
          </cell>
          <cell r="P4392" t="str">
            <v>Not Licensed</v>
          </cell>
          <cell r="Q4392">
            <v>0</v>
          </cell>
          <cell r="R4392">
            <v>0</v>
          </cell>
        </row>
        <row r="4393">
          <cell r="B4393" t="str">
            <v>492021</v>
          </cell>
          <cell r="C4393" t="str">
            <v>Radio, Cellular, and Tower Equipment Installers and Repairs</v>
          </cell>
          <cell r="D4393">
            <v>0</v>
          </cell>
          <cell r="E4393" t="str">
            <v>Associate's degree</v>
          </cell>
          <cell r="F4393" t="str">
            <v>Sub-BA</v>
          </cell>
          <cell r="G4393">
            <v>0</v>
          </cell>
          <cell r="H4393">
            <v>0</v>
          </cell>
          <cell r="I4393">
            <v>0</v>
          </cell>
          <cell r="J4393">
            <v>0</v>
          </cell>
          <cell r="K4393">
            <v>0</v>
          </cell>
          <cell r="L4393">
            <v>0</v>
          </cell>
          <cell r="M4393">
            <v>0</v>
          </cell>
          <cell r="N4393">
            <v>0</v>
          </cell>
          <cell r="O4393">
            <v>1</v>
          </cell>
          <cell r="P4393" t="str">
            <v>Not Licensed</v>
          </cell>
          <cell r="Q4393">
            <v>0</v>
          </cell>
          <cell r="R4393">
            <v>0</v>
          </cell>
        </row>
        <row r="4394">
          <cell r="B4394" t="str">
            <v>492022</v>
          </cell>
          <cell r="C4394" t="str">
            <v>Telecommunications Equipment Installers and Repairers, Except Line Installers</v>
          </cell>
          <cell r="D4394">
            <v>0</v>
          </cell>
          <cell r="E4394" t="str">
            <v>Postsecondary non-degree award</v>
          </cell>
          <cell r="F4394" t="str">
            <v>Sub-BA</v>
          </cell>
          <cell r="G4394">
            <v>88300</v>
          </cell>
          <cell r="H4394">
            <v>3</v>
          </cell>
          <cell r="I4394">
            <v>126</v>
          </cell>
          <cell r="J4394">
            <v>13</v>
          </cell>
          <cell r="K4394">
            <v>13</v>
          </cell>
          <cell r="L4394">
            <v>24</v>
          </cell>
          <cell r="M4394">
            <v>17</v>
          </cell>
          <cell r="N4394">
            <v>0</v>
          </cell>
          <cell r="O4394">
            <v>15</v>
          </cell>
          <cell r="P4394" t="str">
            <v>Not Licensed</v>
          </cell>
          <cell r="Q4394">
            <v>0</v>
          </cell>
          <cell r="R4394">
            <v>0</v>
          </cell>
        </row>
        <row r="4395">
          <cell r="B4395" t="str">
            <v>492091</v>
          </cell>
          <cell r="C4395" t="str">
            <v>Avionics Technicians</v>
          </cell>
          <cell r="D4395">
            <v>0</v>
          </cell>
          <cell r="E4395" t="str">
            <v>Associate's degree</v>
          </cell>
          <cell r="F4395" t="str">
            <v>Sub-BA</v>
          </cell>
          <cell r="G4395">
            <v>0</v>
          </cell>
          <cell r="H4395">
            <v>0</v>
          </cell>
          <cell r="I4395">
            <v>0</v>
          </cell>
          <cell r="J4395">
            <v>0</v>
          </cell>
          <cell r="K4395">
            <v>0</v>
          </cell>
          <cell r="L4395">
            <v>9</v>
          </cell>
          <cell r="M4395">
            <v>9</v>
          </cell>
          <cell r="N4395">
            <v>0</v>
          </cell>
          <cell r="O4395">
            <v>1</v>
          </cell>
          <cell r="P4395" t="str">
            <v>Not Licensed</v>
          </cell>
          <cell r="Q4395">
            <v>0</v>
          </cell>
          <cell r="R4395">
            <v>0</v>
          </cell>
        </row>
        <row r="4396">
          <cell r="B4396" t="str">
            <v>492092</v>
          </cell>
          <cell r="C4396" t="str">
            <v>Electric Motor, Power Tool, and Related Repairers</v>
          </cell>
          <cell r="D4396">
            <v>0</v>
          </cell>
          <cell r="E4396" t="str">
            <v>Postsecondary non-degree award</v>
          </cell>
          <cell r="F4396" t="str">
            <v>Sub-BA</v>
          </cell>
          <cell r="G4396">
            <v>46260</v>
          </cell>
          <cell r="H4396">
            <v>0</v>
          </cell>
          <cell r="I4396">
            <v>0</v>
          </cell>
          <cell r="J4396">
            <v>0</v>
          </cell>
          <cell r="K4396">
            <v>0</v>
          </cell>
          <cell r="L4396">
            <v>0</v>
          </cell>
          <cell r="M4396">
            <v>0</v>
          </cell>
          <cell r="N4396">
            <v>0</v>
          </cell>
          <cell r="O4396">
            <v>1</v>
          </cell>
          <cell r="P4396" t="str">
            <v>Not Licensed</v>
          </cell>
          <cell r="Q4396">
            <v>0</v>
          </cell>
          <cell r="R4396">
            <v>0</v>
          </cell>
        </row>
        <row r="4397">
          <cell r="B4397" t="str">
            <v>492093</v>
          </cell>
          <cell r="C4397" t="str">
            <v>Electrical and Electronics Installers and Repairers, Transportation Equipment</v>
          </cell>
          <cell r="D4397">
            <v>0</v>
          </cell>
          <cell r="E4397" t="str">
            <v>Postsecondary non-degree award</v>
          </cell>
          <cell r="F4397" t="str">
            <v>Sub-BA</v>
          </cell>
          <cell r="G4397">
            <v>0</v>
          </cell>
          <cell r="H4397">
            <v>0</v>
          </cell>
          <cell r="I4397">
            <v>0</v>
          </cell>
          <cell r="J4397">
            <v>0</v>
          </cell>
          <cell r="K4397">
            <v>0</v>
          </cell>
          <cell r="L4397">
            <v>0</v>
          </cell>
          <cell r="M4397">
            <v>0</v>
          </cell>
          <cell r="N4397">
            <v>793</v>
          </cell>
          <cell r="O4397">
            <v>0</v>
          </cell>
          <cell r="P4397" t="str">
            <v>Not Licensed</v>
          </cell>
          <cell r="Q4397">
            <v>0</v>
          </cell>
          <cell r="R4397">
            <v>0</v>
          </cell>
        </row>
        <row r="4398">
          <cell r="B4398" t="str">
            <v>492094</v>
          </cell>
          <cell r="C4398" t="str">
            <v>Electrical and Electronics Repairers, Commercial and Industrial Equipment</v>
          </cell>
          <cell r="D4398">
            <v>0</v>
          </cell>
          <cell r="E4398" t="str">
            <v>Postsecondary non-degree award</v>
          </cell>
          <cell r="F4398" t="str">
            <v>Sub-BA</v>
          </cell>
          <cell r="G4398">
            <v>0</v>
          </cell>
          <cell r="H4398">
            <v>0</v>
          </cell>
          <cell r="I4398">
            <v>137</v>
          </cell>
          <cell r="J4398">
            <v>11</v>
          </cell>
          <cell r="K4398">
            <v>12</v>
          </cell>
          <cell r="L4398">
            <v>0</v>
          </cell>
          <cell r="M4398">
            <v>12</v>
          </cell>
          <cell r="N4398">
            <v>0</v>
          </cell>
          <cell r="O4398">
            <v>4</v>
          </cell>
          <cell r="P4398" t="str">
            <v>Not Licensed</v>
          </cell>
          <cell r="Q4398">
            <v>0</v>
          </cell>
          <cell r="R4398">
            <v>0</v>
          </cell>
        </row>
        <row r="4399">
          <cell r="B4399" t="str">
            <v>492095</v>
          </cell>
          <cell r="C4399" t="str">
            <v>Electrical and Electronics Repairers, Powerhouse, Substation, and Relay</v>
          </cell>
          <cell r="D4399">
            <v>0</v>
          </cell>
          <cell r="E4399" t="str">
            <v>Postsecondary non-degree award</v>
          </cell>
          <cell r="F4399" t="str">
            <v>Sub-BA</v>
          </cell>
          <cell r="G4399">
            <v>0</v>
          </cell>
          <cell r="H4399">
            <v>0</v>
          </cell>
          <cell r="I4399">
            <v>0</v>
          </cell>
          <cell r="J4399">
            <v>0</v>
          </cell>
          <cell r="K4399">
            <v>0</v>
          </cell>
          <cell r="L4399">
            <v>0</v>
          </cell>
          <cell r="M4399">
            <v>0</v>
          </cell>
          <cell r="N4399">
            <v>0</v>
          </cell>
          <cell r="O4399">
            <v>0</v>
          </cell>
          <cell r="P4399" t="str">
            <v>Not Licensed</v>
          </cell>
          <cell r="Q4399">
            <v>0</v>
          </cell>
          <cell r="R4399">
            <v>0</v>
          </cell>
        </row>
        <row r="4400">
          <cell r="B4400" t="str">
            <v>492096</v>
          </cell>
          <cell r="C4400" t="str">
            <v>Electronic Equipment Installers and Repairers, Motor Vehicles</v>
          </cell>
          <cell r="D4400">
            <v>0</v>
          </cell>
          <cell r="E4400" t="str">
            <v>Postsecondary non-degree award</v>
          </cell>
          <cell r="F4400" t="str">
            <v>Sub-BA</v>
          </cell>
          <cell r="G4400">
            <v>0</v>
          </cell>
          <cell r="H4400">
            <v>0</v>
          </cell>
          <cell r="I4400">
            <v>0</v>
          </cell>
          <cell r="J4400">
            <v>0</v>
          </cell>
          <cell r="K4400">
            <v>0</v>
          </cell>
          <cell r="L4400">
            <v>0</v>
          </cell>
          <cell r="M4400">
            <v>0</v>
          </cell>
          <cell r="N4400">
            <v>0</v>
          </cell>
          <cell r="O4400">
            <v>1</v>
          </cell>
          <cell r="P4400" t="str">
            <v>Not Licensed</v>
          </cell>
          <cell r="Q4400">
            <v>0</v>
          </cell>
          <cell r="R4400">
            <v>0</v>
          </cell>
        </row>
        <row r="4401">
          <cell r="B4401" t="str">
            <v>492097</v>
          </cell>
          <cell r="C4401" t="str">
            <v>Electronic Home Entertainment Equipment Installers and Repairers</v>
          </cell>
          <cell r="D4401">
            <v>0</v>
          </cell>
          <cell r="E4401" t="str">
            <v>Postsecondary non-degree award</v>
          </cell>
          <cell r="F4401" t="str">
            <v>Sub-BA</v>
          </cell>
          <cell r="G4401">
            <v>0</v>
          </cell>
          <cell r="H4401">
            <v>0</v>
          </cell>
          <cell r="I4401">
            <v>0</v>
          </cell>
          <cell r="J4401">
            <v>0</v>
          </cell>
          <cell r="K4401">
            <v>0</v>
          </cell>
          <cell r="L4401">
            <v>5</v>
          </cell>
          <cell r="M4401">
            <v>5</v>
          </cell>
          <cell r="N4401">
            <v>0</v>
          </cell>
          <cell r="O4401">
            <v>0</v>
          </cell>
          <cell r="P4401" t="str">
            <v>Not Licensed</v>
          </cell>
          <cell r="Q4401">
            <v>0</v>
          </cell>
          <cell r="R4401">
            <v>0</v>
          </cell>
        </row>
        <row r="4402">
          <cell r="B4402" t="str">
            <v>492098</v>
          </cell>
          <cell r="C4402" t="str">
            <v>Security and Fire Alarm Systems Installers</v>
          </cell>
          <cell r="D4402">
            <v>0</v>
          </cell>
          <cell r="E4402" t="str">
            <v>High school diploma or equivalent</v>
          </cell>
          <cell r="F4402" t="str">
            <v>HS and Below</v>
          </cell>
          <cell r="G4402">
            <v>54744</v>
          </cell>
          <cell r="H4402">
            <v>0</v>
          </cell>
          <cell r="I4402">
            <v>0</v>
          </cell>
          <cell r="J4402">
            <v>0</v>
          </cell>
          <cell r="K4402">
            <v>0</v>
          </cell>
          <cell r="L4402">
            <v>16</v>
          </cell>
          <cell r="M4402">
            <v>16</v>
          </cell>
          <cell r="N4402">
            <v>0</v>
          </cell>
          <cell r="O4402">
            <v>4</v>
          </cell>
          <cell r="P4402" t="str">
            <v>Not Licensed</v>
          </cell>
          <cell r="Q4402">
            <v>0</v>
          </cell>
          <cell r="R4402">
            <v>0</v>
          </cell>
        </row>
        <row r="4403">
          <cell r="B4403" t="str">
            <v>493011</v>
          </cell>
          <cell r="C4403" t="str">
            <v>Aircraft Mechanics and Service Technicians</v>
          </cell>
          <cell r="D4403">
            <v>0</v>
          </cell>
          <cell r="E4403" t="str">
            <v>Postsecondary non-degree award</v>
          </cell>
          <cell r="F4403" t="str">
            <v>Sub-BA</v>
          </cell>
          <cell r="G4403">
            <v>0</v>
          </cell>
          <cell r="H4403">
            <v>0</v>
          </cell>
          <cell r="I4403">
            <v>344</v>
          </cell>
          <cell r="J4403">
            <v>30</v>
          </cell>
          <cell r="K4403">
            <v>27</v>
          </cell>
          <cell r="L4403">
            <v>73</v>
          </cell>
          <cell r="M4403">
            <v>43</v>
          </cell>
          <cell r="N4403">
            <v>0</v>
          </cell>
          <cell r="O4403">
            <v>8</v>
          </cell>
          <cell r="P4403" t="str">
            <v>Not Licensed</v>
          </cell>
          <cell r="Q4403">
            <v>0</v>
          </cell>
          <cell r="R4403">
            <v>0</v>
          </cell>
        </row>
        <row r="4404">
          <cell r="B4404" t="str">
            <v>493021</v>
          </cell>
          <cell r="C4404" t="str">
            <v>Automotive Body and Related Repairers</v>
          </cell>
          <cell r="D4404">
            <v>0</v>
          </cell>
          <cell r="E4404" t="str">
            <v>High school diploma or equivalent</v>
          </cell>
          <cell r="F4404" t="str">
            <v>HS and Below</v>
          </cell>
          <cell r="G4404">
            <v>0</v>
          </cell>
          <cell r="H4404">
            <v>0</v>
          </cell>
          <cell r="I4404">
            <v>408</v>
          </cell>
          <cell r="J4404">
            <v>40</v>
          </cell>
          <cell r="K4404">
            <v>40</v>
          </cell>
          <cell r="L4404">
            <v>11</v>
          </cell>
          <cell r="M4404">
            <v>30</v>
          </cell>
          <cell r="N4404">
            <v>0</v>
          </cell>
          <cell r="O4404">
            <v>18</v>
          </cell>
          <cell r="P4404" t="str">
            <v>Not Licensed</v>
          </cell>
          <cell r="Q4404">
            <v>0</v>
          </cell>
          <cell r="R4404">
            <v>0</v>
          </cell>
        </row>
        <row r="4405">
          <cell r="B4405" t="str">
            <v>493022</v>
          </cell>
          <cell r="C4405" t="str">
            <v>Automotive Glass Installers and Repairers</v>
          </cell>
          <cell r="D4405">
            <v>0</v>
          </cell>
          <cell r="E4405" t="str">
            <v>High school diploma or equivalent</v>
          </cell>
          <cell r="F4405" t="str">
            <v>HS and Below</v>
          </cell>
          <cell r="G4405">
            <v>0</v>
          </cell>
          <cell r="H4405">
            <v>0</v>
          </cell>
          <cell r="I4405">
            <v>0</v>
          </cell>
          <cell r="J4405">
            <v>0</v>
          </cell>
          <cell r="K4405">
            <v>0</v>
          </cell>
          <cell r="L4405">
            <v>0</v>
          </cell>
          <cell r="M4405">
            <v>0</v>
          </cell>
          <cell r="N4405">
            <v>0</v>
          </cell>
          <cell r="O4405">
            <v>5</v>
          </cell>
          <cell r="P4405" t="str">
            <v>Not Licensed</v>
          </cell>
          <cell r="Q4405">
            <v>0</v>
          </cell>
          <cell r="R4405">
            <v>0</v>
          </cell>
        </row>
        <row r="4406">
          <cell r="B4406" t="str">
            <v>493023</v>
          </cell>
          <cell r="C4406" t="str">
            <v>Automotive Service Technicians and Mechanics</v>
          </cell>
          <cell r="D4406" t="str">
            <v>Auto Mechanic Technician</v>
          </cell>
          <cell r="E4406" t="str">
            <v>Postsecondary non-degree award</v>
          </cell>
          <cell r="F4406" t="str">
            <v>Sub-BA</v>
          </cell>
          <cell r="G4406">
            <v>40246</v>
          </cell>
          <cell r="H4406">
            <v>3</v>
          </cell>
          <cell r="I4406">
            <v>1597</v>
          </cell>
          <cell r="J4406">
            <v>148</v>
          </cell>
          <cell r="K4406">
            <v>144</v>
          </cell>
          <cell r="L4406">
            <v>181</v>
          </cell>
          <cell r="M4406">
            <v>158</v>
          </cell>
          <cell r="N4406">
            <v>0</v>
          </cell>
          <cell r="O4406">
            <v>115</v>
          </cell>
          <cell r="P4406" t="str">
            <v>Not Licensed</v>
          </cell>
          <cell r="Q4406">
            <v>0</v>
          </cell>
          <cell r="R4406">
            <v>0</v>
          </cell>
        </row>
        <row r="4407">
          <cell r="B4407" t="str">
            <v>493031</v>
          </cell>
          <cell r="C4407" t="str">
            <v>Bus and Truck Mechanics and Diesel Engine Specialists</v>
          </cell>
          <cell r="D4407" t="str">
            <v>Diesel Mechanic Technician</v>
          </cell>
          <cell r="E4407" t="str">
            <v>High school diploma or equivalent</v>
          </cell>
          <cell r="F4407" t="str">
            <v>HS and Below</v>
          </cell>
          <cell r="G4407">
            <v>52025</v>
          </cell>
          <cell r="H4407">
            <v>4</v>
          </cell>
          <cell r="I4407">
            <v>831</v>
          </cell>
          <cell r="J4407">
            <v>75</v>
          </cell>
          <cell r="K4407">
            <v>85</v>
          </cell>
          <cell r="L4407">
            <v>118</v>
          </cell>
          <cell r="M4407">
            <v>93</v>
          </cell>
          <cell r="N4407">
            <v>29</v>
          </cell>
          <cell r="O4407">
            <v>24</v>
          </cell>
          <cell r="P4407" t="str">
            <v>Not Licensed</v>
          </cell>
          <cell r="Q4407">
            <v>0</v>
          </cell>
          <cell r="R4407">
            <v>0</v>
          </cell>
        </row>
        <row r="4408">
          <cell r="B4408" t="str">
            <v>493041</v>
          </cell>
          <cell r="C4408" t="str">
            <v>Farm Equipment Mechanics and Service Technicians</v>
          </cell>
          <cell r="D4408">
            <v>0</v>
          </cell>
          <cell r="E4408" t="str">
            <v>High school diploma or equivalent</v>
          </cell>
          <cell r="F4408" t="str">
            <v>HS and Below</v>
          </cell>
          <cell r="G4408">
            <v>0</v>
          </cell>
          <cell r="H4408">
            <v>0</v>
          </cell>
          <cell r="I4408">
            <v>0</v>
          </cell>
          <cell r="J4408">
            <v>0</v>
          </cell>
          <cell r="K4408">
            <v>0</v>
          </cell>
          <cell r="L4408">
            <v>0</v>
          </cell>
          <cell r="M4408">
            <v>0</v>
          </cell>
          <cell r="N4408">
            <v>0</v>
          </cell>
          <cell r="O4408">
            <v>3</v>
          </cell>
          <cell r="P4408" t="str">
            <v>Not Licensed</v>
          </cell>
          <cell r="Q4408">
            <v>0</v>
          </cell>
          <cell r="R4408">
            <v>0</v>
          </cell>
        </row>
        <row r="4409">
          <cell r="B4409" t="str">
            <v>493042</v>
          </cell>
          <cell r="C4409" t="str">
            <v>Mobile Heavy Equipment Mechanics, Except Engines</v>
          </cell>
          <cell r="D4409">
            <v>0</v>
          </cell>
          <cell r="E4409" t="str">
            <v>High school diploma or equivalent</v>
          </cell>
          <cell r="F4409" t="str">
            <v>HS and Below</v>
          </cell>
          <cell r="G4409">
            <v>55410</v>
          </cell>
          <cell r="H4409">
            <v>0</v>
          </cell>
          <cell r="I4409">
            <v>102</v>
          </cell>
          <cell r="J4409">
            <v>0</v>
          </cell>
          <cell r="K4409">
            <v>9</v>
          </cell>
          <cell r="L4409">
            <v>40</v>
          </cell>
          <cell r="M4409">
            <v>25</v>
          </cell>
          <cell r="N4409">
            <v>0</v>
          </cell>
          <cell r="O4409">
            <v>26</v>
          </cell>
          <cell r="P4409" t="str">
            <v>Not Licensed</v>
          </cell>
          <cell r="Q4409">
            <v>0</v>
          </cell>
          <cell r="R4409">
            <v>0</v>
          </cell>
        </row>
        <row r="4410">
          <cell r="B4410" t="str">
            <v>493043</v>
          </cell>
          <cell r="C4410" t="str">
            <v>Rail Car Repairers</v>
          </cell>
          <cell r="D4410">
            <v>0</v>
          </cell>
          <cell r="E4410" t="str">
            <v>High school diploma or equivalent</v>
          </cell>
          <cell r="F4410" t="str">
            <v>HS and Below</v>
          </cell>
          <cell r="G4410">
            <v>0</v>
          </cell>
          <cell r="H4410">
            <v>0</v>
          </cell>
          <cell r="I4410">
            <v>0</v>
          </cell>
          <cell r="J4410">
            <v>0</v>
          </cell>
          <cell r="K4410">
            <v>0</v>
          </cell>
          <cell r="L4410">
            <v>0</v>
          </cell>
          <cell r="M4410">
            <v>0</v>
          </cell>
          <cell r="N4410">
            <v>0</v>
          </cell>
          <cell r="O4410">
            <v>0</v>
          </cell>
          <cell r="P4410" t="str">
            <v>Not Licensed</v>
          </cell>
          <cell r="Q4410">
            <v>0</v>
          </cell>
          <cell r="R4410">
            <v>0</v>
          </cell>
        </row>
        <row r="4411">
          <cell r="B4411" t="str">
            <v>493051</v>
          </cell>
          <cell r="C4411" t="str">
            <v>Motorboat Mechanics and Service Technicians</v>
          </cell>
          <cell r="D4411">
            <v>0</v>
          </cell>
          <cell r="E4411" t="str">
            <v>High school diploma or equivalent</v>
          </cell>
          <cell r="F4411" t="str">
            <v>HS and Below</v>
          </cell>
          <cell r="G4411">
            <v>0</v>
          </cell>
          <cell r="H4411">
            <v>0</v>
          </cell>
          <cell r="I4411">
            <v>0</v>
          </cell>
          <cell r="J4411">
            <v>0</v>
          </cell>
          <cell r="K4411">
            <v>0</v>
          </cell>
          <cell r="L4411">
            <v>0</v>
          </cell>
          <cell r="M4411">
            <v>0</v>
          </cell>
          <cell r="N4411">
            <v>0</v>
          </cell>
          <cell r="O4411">
            <v>3</v>
          </cell>
          <cell r="P4411" t="str">
            <v>Not Licensed</v>
          </cell>
          <cell r="Q4411">
            <v>0</v>
          </cell>
          <cell r="R4411">
            <v>0</v>
          </cell>
        </row>
        <row r="4412">
          <cell r="B4412" t="str">
            <v>493052</v>
          </cell>
          <cell r="C4412" t="str">
            <v>Motorcycle Mechanics</v>
          </cell>
          <cell r="D4412">
            <v>0</v>
          </cell>
          <cell r="E4412" t="str">
            <v>Postsecondary non-degree award</v>
          </cell>
          <cell r="F4412" t="str">
            <v>Sub-BA</v>
          </cell>
          <cell r="G4412">
            <v>0</v>
          </cell>
          <cell r="H4412">
            <v>0</v>
          </cell>
          <cell r="I4412">
            <v>0</v>
          </cell>
          <cell r="J4412">
            <v>0</v>
          </cell>
          <cell r="K4412">
            <v>0</v>
          </cell>
          <cell r="L4412">
            <v>0</v>
          </cell>
          <cell r="M4412">
            <v>0</v>
          </cell>
          <cell r="N4412">
            <v>0</v>
          </cell>
          <cell r="O4412">
            <v>7</v>
          </cell>
          <cell r="P4412" t="str">
            <v>Not Licensed</v>
          </cell>
          <cell r="Q4412">
            <v>0</v>
          </cell>
          <cell r="R4412">
            <v>0</v>
          </cell>
        </row>
        <row r="4413">
          <cell r="B4413" t="str">
            <v>493053</v>
          </cell>
          <cell r="C4413" t="str">
            <v>Outdoor Power Equipment and Other Small Engine Mechanics</v>
          </cell>
          <cell r="D4413">
            <v>0</v>
          </cell>
          <cell r="E4413" t="str">
            <v>High school diploma or equivalent</v>
          </cell>
          <cell r="F4413" t="str">
            <v>HS and Below</v>
          </cell>
          <cell r="G4413">
            <v>38772</v>
          </cell>
          <cell r="H4413">
            <v>0</v>
          </cell>
          <cell r="I4413">
            <v>0</v>
          </cell>
          <cell r="J4413">
            <v>0</v>
          </cell>
          <cell r="K4413">
            <v>0</v>
          </cell>
          <cell r="L4413">
            <v>0</v>
          </cell>
          <cell r="M4413">
            <v>0</v>
          </cell>
          <cell r="N4413">
            <v>0</v>
          </cell>
          <cell r="O4413">
            <v>11</v>
          </cell>
          <cell r="P4413" t="str">
            <v>Not Licensed</v>
          </cell>
          <cell r="Q4413">
            <v>0</v>
          </cell>
          <cell r="R4413">
            <v>0</v>
          </cell>
        </row>
        <row r="4414">
          <cell r="B4414" t="str">
            <v>493091</v>
          </cell>
          <cell r="C4414" t="str">
            <v>Bicycle Repairers</v>
          </cell>
          <cell r="D4414">
            <v>0</v>
          </cell>
          <cell r="E4414" t="str">
            <v>High school diploma or equivalent</v>
          </cell>
          <cell r="F4414" t="str">
            <v>HS and Below</v>
          </cell>
          <cell r="G4414">
            <v>0</v>
          </cell>
          <cell r="H4414">
            <v>0</v>
          </cell>
          <cell r="I4414">
            <v>0</v>
          </cell>
          <cell r="J4414">
            <v>0</v>
          </cell>
          <cell r="K4414">
            <v>0</v>
          </cell>
          <cell r="L4414">
            <v>0</v>
          </cell>
          <cell r="M4414">
            <v>0</v>
          </cell>
          <cell r="N4414">
            <v>0</v>
          </cell>
          <cell r="O4414">
            <v>2</v>
          </cell>
          <cell r="P4414" t="str">
            <v>Not Licensed</v>
          </cell>
          <cell r="Q4414">
            <v>0</v>
          </cell>
          <cell r="R4414">
            <v>0</v>
          </cell>
        </row>
        <row r="4415">
          <cell r="B4415" t="str">
            <v>493092</v>
          </cell>
          <cell r="C4415" t="str">
            <v>Recreational Vehicle Service Technicians</v>
          </cell>
          <cell r="D4415">
            <v>0</v>
          </cell>
          <cell r="E4415" t="str">
            <v>High school diploma or equivalent</v>
          </cell>
          <cell r="F4415" t="str">
            <v>HS and Below</v>
          </cell>
          <cell r="G4415">
            <v>0</v>
          </cell>
          <cell r="H4415">
            <v>0</v>
          </cell>
          <cell r="I4415">
            <v>0</v>
          </cell>
          <cell r="J4415">
            <v>0</v>
          </cell>
          <cell r="K4415">
            <v>0</v>
          </cell>
          <cell r="L4415">
            <v>0</v>
          </cell>
          <cell r="M4415">
            <v>0</v>
          </cell>
          <cell r="N4415">
            <v>0</v>
          </cell>
          <cell r="O4415">
            <v>4</v>
          </cell>
          <cell r="P4415" t="str">
            <v>Not Licensed</v>
          </cell>
          <cell r="Q4415">
            <v>0</v>
          </cell>
          <cell r="R4415">
            <v>0</v>
          </cell>
        </row>
        <row r="4416">
          <cell r="B4416" t="str">
            <v>493093</v>
          </cell>
          <cell r="C4416" t="str">
            <v>Tire Repairers and Changers</v>
          </cell>
          <cell r="D4416">
            <v>0</v>
          </cell>
          <cell r="E4416" t="str">
            <v>High school diploma or equivalent</v>
          </cell>
          <cell r="F4416" t="str">
            <v>HS and Below</v>
          </cell>
          <cell r="G4416">
            <v>27013</v>
          </cell>
          <cell r="H4416">
            <v>1</v>
          </cell>
          <cell r="I4416">
            <v>251</v>
          </cell>
          <cell r="J4416">
            <v>30</v>
          </cell>
          <cell r="K4416">
            <v>31</v>
          </cell>
          <cell r="L4416">
            <v>27</v>
          </cell>
          <cell r="M4416">
            <v>29</v>
          </cell>
          <cell r="N4416">
            <v>0</v>
          </cell>
          <cell r="O4416">
            <v>8</v>
          </cell>
          <cell r="P4416" t="str">
            <v>Not Licensed</v>
          </cell>
          <cell r="Q4416">
            <v>0</v>
          </cell>
          <cell r="R4416">
            <v>0</v>
          </cell>
        </row>
        <row r="4417">
          <cell r="B4417" t="str">
            <v>499011</v>
          </cell>
          <cell r="C4417" t="str">
            <v>Mechanical Door Repairers</v>
          </cell>
          <cell r="D4417">
            <v>0</v>
          </cell>
          <cell r="E4417" t="str">
            <v>High school diploma or equivalent</v>
          </cell>
          <cell r="F4417" t="str">
            <v>HS and Below</v>
          </cell>
          <cell r="G4417">
            <v>0</v>
          </cell>
          <cell r="H4417">
            <v>0</v>
          </cell>
          <cell r="I4417">
            <v>0</v>
          </cell>
          <cell r="J4417">
            <v>0</v>
          </cell>
          <cell r="K4417">
            <v>0</v>
          </cell>
          <cell r="L4417">
            <v>0</v>
          </cell>
          <cell r="M4417">
            <v>0</v>
          </cell>
          <cell r="N4417">
            <v>0</v>
          </cell>
          <cell r="O4417">
            <v>1</v>
          </cell>
          <cell r="P4417" t="str">
            <v>Not Licensed</v>
          </cell>
          <cell r="Q4417">
            <v>0</v>
          </cell>
          <cell r="R4417">
            <v>0</v>
          </cell>
        </row>
        <row r="4418">
          <cell r="B4418" t="str">
            <v>499012</v>
          </cell>
          <cell r="C4418" t="str">
            <v>Control and Valve Installers and Repairers, Except Mechanical Door</v>
          </cell>
          <cell r="D4418">
            <v>0</v>
          </cell>
          <cell r="E4418" t="str">
            <v>High school diploma or equivalent</v>
          </cell>
          <cell r="F4418" t="str">
            <v>HS and Below</v>
          </cell>
          <cell r="G4418">
            <v>74553</v>
          </cell>
          <cell r="H4418">
            <v>0</v>
          </cell>
          <cell r="I4418">
            <v>0</v>
          </cell>
          <cell r="J4418">
            <v>0</v>
          </cell>
          <cell r="K4418">
            <v>0</v>
          </cell>
          <cell r="L4418">
            <v>9</v>
          </cell>
          <cell r="M4418">
            <v>9</v>
          </cell>
          <cell r="N4418">
            <v>0</v>
          </cell>
          <cell r="O4418">
            <v>11</v>
          </cell>
          <cell r="P4418" t="str">
            <v>Not Licensed</v>
          </cell>
          <cell r="Q4418">
            <v>0</v>
          </cell>
          <cell r="R4418">
            <v>0</v>
          </cell>
        </row>
        <row r="4419">
          <cell r="B4419" t="str">
            <v>499021</v>
          </cell>
          <cell r="C4419" t="str">
            <v>Heating, Air Conditioning, and Refrigeration Mechanics and Installers</v>
          </cell>
          <cell r="D4419" t="str">
            <v>HVAC Technician</v>
          </cell>
          <cell r="E4419" t="str">
            <v>Postsecondary non-degree award</v>
          </cell>
          <cell r="F4419" t="str">
            <v>Sub-BA</v>
          </cell>
          <cell r="G4419">
            <v>61914</v>
          </cell>
          <cell r="H4419">
            <v>4</v>
          </cell>
          <cell r="I4419">
            <v>738</v>
          </cell>
          <cell r="J4419">
            <v>71</v>
          </cell>
          <cell r="K4419">
            <v>85</v>
          </cell>
          <cell r="L4419">
            <v>82</v>
          </cell>
          <cell r="M4419">
            <v>79</v>
          </cell>
          <cell r="N4419">
            <v>218</v>
          </cell>
          <cell r="O4419">
            <v>53</v>
          </cell>
          <cell r="P4419" t="str">
            <v>Not Licensed</v>
          </cell>
          <cell r="Q4419">
            <v>0</v>
          </cell>
          <cell r="R4419">
            <v>0</v>
          </cell>
        </row>
        <row r="4420">
          <cell r="B4420" t="str">
            <v>499031</v>
          </cell>
          <cell r="C4420" t="str">
            <v>Home Appliance Repairers</v>
          </cell>
          <cell r="D4420">
            <v>0</v>
          </cell>
          <cell r="E4420" t="str">
            <v>High school diploma or equivalent</v>
          </cell>
          <cell r="F4420" t="str">
            <v>HS and Below</v>
          </cell>
          <cell r="G4420">
            <v>0</v>
          </cell>
          <cell r="H4420">
            <v>0</v>
          </cell>
          <cell r="I4420">
            <v>0</v>
          </cell>
          <cell r="J4420">
            <v>0</v>
          </cell>
          <cell r="K4420">
            <v>0</v>
          </cell>
          <cell r="L4420">
            <v>11</v>
          </cell>
          <cell r="M4420">
            <v>11</v>
          </cell>
          <cell r="N4420">
            <v>0</v>
          </cell>
          <cell r="O4420">
            <v>2</v>
          </cell>
          <cell r="P4420" t="str">
            <v>Not Licensed</v>
          </cell>
          <cell r="Q4420">
            <v>0</v>
          </cell>
          <cell r="R4420">
            <v>0</v>
          </cell>
        </row>
        <row r="4421">
          <cell r="B4421" t="str">
            <v>499041</v>
          </cell>
          <cell r="C4421" t="str">
            <v>Industrial Machinery Mechanics</v>
          </cell>
          <cell r="D4421" t="str">
            <v>Advanced Manufacturing Technician</v>
          </cell>
          <cell r="E4421" t="str">
            <v>High school diploma or equivalent</v>
          </cell>
          <cell r="F4421" t="str">
            <v>HS and Below</v>
          </cell>
          <cell r="G4421">
            <v>47780</v>
          </cell>
          <cell r="H4421">
            <v>4</v>
          </cell>
          <cell r="I4421">
            <v>635</v>
          </cell>
          <cell r="J4421">
            <v>57</v>
          </cell>
          <cell r="K4421">
            <v>65</v>
          </cell>
          <cell r="L4421">
            <v>40</v>
          </cell>
          <cell r="M4421">
            <v>54</v>
          </cell>
          <cell r="N4421">
            <v>0</v>
          </cell>
          <cell r="O4421">
            <v>26</v>
          </cell>
          <cell r="P4421" t="str">
            <v>Not Licensed</v>
          </cell>
          <cell r="Q4421">
            <v>0</v>
          </cell>
          <cell r="R4421">
            <v>0</v>
          </cell>
        </row>
        <row r="4422">
          <cell r="B4422" t="str">
            <v>499043</v>
          </cell>
          <cell r="C4422" t="str">
            <v>Maintenance Workers, Machinery</v>
          </cell>
          <cell r="D4422">
            <v>0</v>
          </cell>
          <cell r="E4422" t="str">
            <v>High school diploma or equivalent</v>
          </cell>
          <cell r="F4422" t="str">
            <v>HS and Below</v>
          </cell>
          <cell r="G4422">
            <v>52101</v>
          </cell>
          <cell r="H4422">
            <v>3</v>
          </cell>
          <cell r="I4422">
            <v>267</v>
          </cell>
          <cell r="J4422">
            <v>28</v>
          </cell>
          <cell r="K4422">
            <v>29</v>
          </cell>
          <cell r="L4422">
            <v>18</v>
          </cell>
          <cell r="M4422">
            <v>25</v>
          </cell>
          <cell r="N4422">
            <v>0</v>
          </cell>
          <cell r="O4422">
            <v>7</v>
          </cell>
          <cell r="P4422" t="str">
            <v>Not Licensed</v>
          </cell>
          <cell r="Q4422">
            <v>0</v>
          </cell>
          <cell r="R4422">
            <v>0</v>
          </cell>
        </row>
        <row r="4423">
          <cell r="B4423" t="str">
            <v>499044</v>
          </cell>
          <cell r="C4423" t="str">
            <v>Millwrights</v>
          </cell>
          <cell r="D4423">
            <v>0</v>
          </cell>
          <cell r="E4423" t="str">
            <v>High school diploma or equivalent</v>
          </cell>
          <cell r="F4423" t="str">
            <v>HS and Below</v>
          </cell>
          <cell r="G4423">
            <v>0</v>
          </cell>
          <cell r="H4423">
            <v>0</v>
          </cell>
          <cell r="I4423">
            <v>0</v>
          </cell>
          <cell r="J4423">
            <v>0</v>
          </cell>
          <cell r="K4423">
            <v>0</v>
          </cell>
          <cell r="L4423">
            <v>0</v>
          </cell>
          <cell r="M4423">
            <v>0</v>
          </cell>
          <cell r="N4423">
            <v>0</v>
          </cell>
          <cell r="O4423">
            <v>18</v>
          </cell>
          <cell r="P4423" t="str">
            <v>Not Licensed</v>
          </cell>
          <cell r="Q4423">
            <v>0</v>
          </cell>
          <cell r="R4423">
            <v>0</v>
          </cell>
        </row>
        <row r="4424">
          <cell r="B4424" t="str">
            <v>499045</v>
          </cell>
          <cell r="C4424" t="str">
            <v>Refractory Materials Repairers, Except Brickmasons</v>
          </cell>
          <cell r="D4424">
            <v>0</v>
          </cell>
          <cell r="E4424">
            <v>0</v>
          </cell>
          <cell r="F4424">
            <v>0</v>
          </cell>
          <cell r="G4424">
            <v>0</v>
          </cell>
          <cell r="H4424">
            <v>0</v>
          </cell>
          <cell r="I4424">
            <v>0</v>
          </cell>
          <cell r="J4424">
            <v>0</v>
          </cell>
          <cell r="K4424">
            <v>0</v>
          </cell>
          <cell r="L4424">
            <v>0</v>
          </cell>
          <cell r="M4424">
            <v>0</v>
          </cell>
          <cell r="N4424">
            <v>0</v>
          </cell>
          <cell r="O4424">
            <v>0</v>
          </cell>
          <cell r="P4424" t="str">
            <v>Not Licensed</v>
          </cell>
          <cell r="Q4424">
            <v>0</v>
          </cell>
          <cell r="R4424">
            <v>0</v>
          </cell>
        </row>
        <row r="4425">
          <cell r="B4425" t="str">
            <v>499051</v>
          </cell>
          <cell r="C4425" t="str">
            <v>Electrical Power-Line Installers and Repairers</v>
          </cell>
          <cell r="D4425">
            <v>0</v>
          </cell>
          <cell r="E4425" t="str">
            <v>High school diploma or equivalent</v>
          </cell>
          <cell r="F4425" t="str">
            <v>HS and Below</v>
          </cell>
          <cell r="G4425">
            <v>87995</v>
          </cell>
          <cell r="H4425">
            <v>3</v>
          </cell>
          <cell r="I4425">
            <v>188</v>
          </cell>
          <cell r="J4425">
            <v>14</v>
          </cell>
          <cell r="K4425">
            <v>20</v>
          </cell>
          <cell r="L4425">
            <v>10</v>
          </cell>
          <cell r="M4425">
            <v>15</v>
          </cell>
          <cell r="N4425">
            <v>0</v>
          </cell>
          <cell r="O4425">
            <v>13</v>
          </cell>
          <cell r="P4425" t="str">
            <v>Not Licensed</v>
          </cell>
          <cell r="Q4425">
            <v>0</v>
          </cell>
          <cell r="R4425">
            <v>0</v>
          </cell>
        </row>
        <row r="4426">
          <cell r="B4426" t="str">
            <v>499052</v>
          </cell>
          <cell r="C4426" t="str">
            <v>Telecommunications Line Installers and Repairers</v>
          </cell>
          <cell r="D4426">
            <v>0</v>
          </cell>
          <cell r="E4426" t="str">
            <v>High school diploma or equivalent</v>
          </cell>
          <cell r="F4426" t="str">
            <v>HS and Below</v>
          </cell>
          <cell r="G4426">
            <v>80690</v>
          </cell>
          <cell r="H4426">
            <v>3</v>
          </cell>
          <cell r="I4426">
            <v>156</v>
          </cell>
          <cell r="J4426">
            <v>16</v>
          </cell>
          <cell r="K4426">
            <v>16</v>
          </cell>
          <cell r="L4426">
            <v>11</v>
          </cell>
          <cell r="M4426">
            <v>14</v>
          </cell>
          <cell r="N4426">
            <v>0</v>
          </cell>
          <cell r="O4426">
            <v>14</v>
          </cell>
          <cell r="P4426" t="str">
            <v>Not Licensed</v>
          </cell>
          <cell r="Q4426">
            <v>0</v>
          </cell>
          <cell r="R4426">
            <v>0</v>
          </cell>
        </row>
        <row r="4427">
          <cell r="B4427" t="str">
            <v>499061</v>
          </cell>
          <cell r="C4427" t="str">
            <v>Camera and Photographic Equipment Repairers</v>
          </cell>
          <cell r="D4427">
            <v>0</v>
          </cell>
          <cell r="E4427">
            <v>0</v>
          </cell>
          <cell r="F4427">
            <v>0</v>
          </cell>
          <cell r="G4427">
            <v>0</v>
          </cell>
          <cell r="H4427">
            <v>0</v>
          </cell>
          <cell r="I4427">
            <v>0</v>
          </cell>
          <cell r="J4427">
            <v>0</v>
          </cell>
          <cell r="K4427">
            <v>0</v>
          </cell>
          <cell r="L4427">
            <v>0</v>
          </cell>
          <cell r="M4427">
            <v>0</v>
          </cell>
          <cell r="N4427">
            <v>0</v>
          </cell>
          <cell r="O4427">
            <v>1</v>
          </cell>
          <cell r="P4427" t="str">
            <v>Not Licensed</v>
          </cell>
          <cell r="Q4427">
            <v>0</v>
          </cell>
          <cell r="R4427">
            <v>0</v>
          </cell>
        </row>
        <row r="4428">
          <cell r="B4428" t="str">
            <v>499062</v>
          </cell>
          <cell r="C4428" t="str">
            <v>Medical Equipment Repairers</v>
          </cell>
          <cell r="D4428">
            <v>0</v>
          </cell>
          <cell r="E4428" t="str">
            <v>Associate's degree</v>
          </cell>
          <cell r="F4428" t="str">
            <v>Sub-BA</v>
          </cell>
          <cell r="G4428">
            <v>0</v>
          </cell>
          <cell r="H4428">
            <v>0</v>
          </cell>
          <cell r="I4428">
            <v>0</v>
          </cell>
          <cell r="J4428">
            <v>0</v>
          </cell>
          <cell r="K4428">
            <v>0</v>
          </cell>
          <cell r="L4428">
            <v>17</v>
          </cell>
          <cell r="M4428">
            <v>17</v>
          </cell>
          <cell r="N4428">
            <v>0</v>
          </cell>
          <cell r="O4428">
            <v>1</v>
          </cell>
          <cell r="P4428" t="str">
            <v>Not Licensed</v>
          </cell>
          <cell r="Q4428">
            <v>0</v>
          </cell>
          <cell r="R4428">
            <v>0</v>
          </cell>
        </row>
        <row r="4429">
          <cell r="B4429" t="str">
            <v>499063</v>
          </cell>
          <cell r="C4429" t="str">
            <v>Musical Instrument Repairers and Tuners</v>
          </cell>
          <cell r="D4429">
            <v>0</v>
          </cell>
          <cell r="E4429" t="str">
            <v>High school diploma or equivalent</v>
          </cell>
          <cell r="F4429" t="str">
            <v>HS and Below</v>
          </cell>
          <cell r="G4429">
            <v>0</v>
          </cell>
          <cell r="H4429">
            <v>0</v>
          </cell>
          <cell r="I4429">
            <v>0</v>
          </cell>
          <cell r="J4429">
            <v>0</v>
          </cell>
          <cell r="K4429">
            <v>0</v>
          </cell>
          <cell r="L4429">
            <v>0</v>
          </cell>
          <cell r="M4429">
            <v>0</v>
          </cell>
          <cell r="N4429">
            <v>0</v>
          </cell>
          <cell r="O4429">
            <v>3</v>
          </cell>
          <cell r="P4429" t="str">
            <v>Not Licensed</v>
          </cell>
          <cell r="Q4429">
            <v>0</v>
          </cell>
          <cell r="R4429">
            <v>0</v>
          </cell>
        </row>
        <row r="4430">
          <cell r="B4430" t="str">
            <v>499064</v>
          </cell>
          <cell r="C4430" t="str">
            <v>Watch Repairers</v>
          </cell>
          <cell r="D4430">
            <v>0</v>
          </cell>
          <cell r="E4430">
            <v>0</v>
          </cell>
          <cell r="F4430">
            <v>0</v>
          </cell>
          <cell r="G4430">
            <v>0</v>
          </cell>
          <cell r="H4430">
            <v>0</v>
          </cell>
          <cell r="I4430">
            <v>0</v>
          </cell>
          <cell r="J4430">
            <v>0</v>
          </cell>
          <cell r="K4430">
            <v>0</v>
          </cell>
          <cell r="L4430">
            <v>0</v>
          </cell>
          <cell r="M4430">
            <v>0</v>
          </cell>
          <cell r="N4430">
            <v>0</v>
          </cell>
          <cell r="O4430">
            <v>0</v>
          </cell>
          <cell r="P4430" t="str">
            <v>Not Licensed</v>
          </cell>
          <cell r="Q4430">
            <v>0</v>
          </cell>
          <cell r="R4430">
            <v>0</v>
          </cell>
        </row>
        <row r="4431">
          <cell r="B4431" t="str">
            <v>499071</v>
          </cell>
          <cell r="C4431" t="str">
            <v>Maintenance and Repair Workers, General</v>
          </cell>
          <cell r="D4431" t="str">
            <v>Building and Maintenance Technician</v>
          </cell>
          <cell r="E4431" t="str">
            <v>High school diploma or equivalent</v>
          </cell>
          <cell r="F4431" t="str">
            <v>HS and Below</v>
          </cell>
          <cell r="G4431">
            <v>40433</v>
          </cell>
          <cell r="H4431">
            <v>4</v>
          </cell>
          <cell r="I4431">
            <v>3376</v>
          </cell>
          <cell r="J4431">
            <v>320</v>
          </cell>
          <cell r="K4431">
            <v>453</v>
          </cell>
          <cell r="L4431">
            <v>369</v>
          </cell>
          <cell r="M4431">
            <v>381</v>
          </cell>
          <cell r="N4431">
            <v>0</v>
          </cell>
          <cell r="O4431">
            <v>174</v>
          </cell>
          <cell r="P4431" t="str">
            <v>Not Licensed</v>
          </cell>
          <cell r="Q4431">
            <v>0</v>
          </cell>
          <cell r="R4431">
            <v>0</v>
          </cell>
        </row>
        <row r="4432">
          <cell r="B4432" t="str">
            <v>499081</v>
          </cell>
          <cell r="C4432" t="str">
            <v>Wind Turbine Service Technicians</v>
          </cell>
          <cell r="D4432">
            <v>0</v>
          </cell>
          <cell r="E4432">
            <v>0</v>
          </cell>
          <cell r="F4432">
            <v>0</v>
          </cell>
          <cell r="G4432">
            <v>0</v>
          </cell>
          <cell r="H4432">
            <v>0</v>
          </cell>
          <cell r="I4432">
            <v>0</v>
          </cell>
          <cell r="J4432">
            <v>0</v>
          </cell>
          <cell r="K4432">
            <v>0</v>
          </cell>
          <cell r="L4432">
            <v>0</v>
          </cell>
          <cell r="M4432">
            <v>0</v>
          </cell>
          <cell r="N4432">
            <v>0</v>
          </cell>
          <cell r="O4432">
            <v>0</v>
          </cell>
          <cell r="P4432" t="str">
            <v>Not Licensed</v>
          </cell>
          <cell r="Q4432">
            <v>0</v>
          </cell>
          <cell r="R4432">
            <v>0</v>
          </cell>
        </row>
        <row r="4433">
          <cell r="B4433" t="str">
            <v>499091</v>
          </cell>
          <cell r="C4433" t="str">
            <v>Coin, Vending, and Amusement Machine Servicers and Repairers</v>
          </cell>
          <cell r="D4433">
            <v>0</v>
          </cell>
          <cell r="E4433" t="str">
            <v>High school diploma or equivalent</v>
          </cell>
          <cell r="F4433" t="str">
            <v>HS and Below</v>
          </cell>
          <cell r="G4433">
            <v>0</v>
          </cell>
          <cell r="H4433">
            <v>0</v>
          </cell>
          <cell r="I4433">
            <v>0</v>
          </cell>
          <cell r="J4433">
            <v>0</v>
          </cell>
          <cell r="K4433">
            <v>0</v>
          </cell>
          <cell r="L4433">
            <v>0</v>
          </cell>
          <cell r="M4433">
            <v>0</v>
          </cell>
          <cell r="N4433">
            <v>0</v>
          </cell>
          <cell r="O4433">
            <v>1</v>
          </cell>
          <cell r="P4433" t="str">
            <v>Not Licensed</v>
          </cell>
          <cell r="Q4433">
            <v>0</v>
          </cell>
          <cell r="R4433">
            <v>0</v>
          </cell>
        </row>
        <row r="4434">
          <cell r="B4434" t="str">
            <v>499092</v>
          </cell>
          <cell r="C4434" t="str">
            <v>Commercial Divers</v>
          </cell>
          <cell r="D4434">
            <v>0</v>
          </cell>
          <cell r="E4434">
            <v>0</v>
          </cell>
          <cell r="F4434">
            <v>0</v>
          </cell>
          <cell r="G4434">
            <v>0</v>
          </cell>
          <cell r="H4434">
            <v>0</v>
          </cell>
          <cell r="I4434">
            <v>0</v>
          </cell>
          <cell r="J4434">
            <v>0</v>
          </cell>
          <cell r="K4434">
            <v>0</v>
          </cell>
          <cell r="L4434">
            <v>3</v>
          </cell>
          <cell r="M4434">
            <v>3</v>
          </cell>
          <cell r="N4434">
            <v>0</v>
          </cell>
          <cell r="O4434">
            <v>1</v>
          </cell>
          <cell r="P4434" t="str">
            <v>Not Licensed</v>
          </cell>
          <cell r="Q4434">
            <v>0</v>
          </cell>
          <cell r="R4434">
            <v>0</v>
          </cell>
        </row>
        <row r="4435">
          <cell r="B4435" t="str">
            <v>499093</v>
          </cell>
          <cell r="C4435" t="str">
            <v>Fabric Menders, Except Garment</v>
          </cell>
          <cell r="D4435">
            <v>0</v>
          </cell>
          <cell r="E4435">
            <v>0</v>
          </cell>
          <cell r="F4435">
            <v>0</v>
          </cell>
          <cell r="G4435">
            <v>0</v>
          </cell>
          <cell r="H4435">
            <v>0</v>
          </cell>
          <cell r="I4435">
            <v>0</v>
          </cell>
          <cell r="J4435">
            <v>0</v>
          </cell>
          <cell r="K4435">
            <v>0</v>
          </cell>
          <cell r="L4435">
            <v>0</v>
          </cell>
          <cell r="M4435">
            <v>0</v>
          </cell>
          <cell r="N4435">
            <v>0</v>
          </cell>
          <cell r="O4435">
            <v>1</v>
          </cell>
          <cell r="P4435" t="str">
            <v>Not Licensed</v>
          </cell>
          <cell r="Q4435">
            <v>0</v>
          </cell>
          <cell r="R4435">
            <v>0</v>
          </cell>
        </row>
        <row r="4436">
          <cell r="B4436" t="str">
            <v>499094</v>
          </cell>
          <cell r="C4436" t="str">
            <v>Locksmiths and Safe Repairers</v>
          </cell>
          <cell r="D4436">
            <v>0</v>
          </cell>
          <cell r="E4436" t="str">
            <v>High school diploma or equivalent</v>
          </cell>
          <cell r="F4436" t="str">
            <v>HS and Below</v>
          </cell>
          <cell r="G4436">
            <v>46937</v>
          </cell>
          <cell r="H4436">
            <v>0</v>
          </cell>
          <cell r="I4436">
            <v>0</v>
          </cell>
          <cell r="J4436">
            <v>0</v>
          </cell>
          <cell r="K4436">
            <v>0</v>
          </cell>
          <cell r="L4436">
            <v>5</v>
          </cell>
          <cell r="M4436">
            <v>5</v>
          </cell>
          <cell r="N4436">
            <v>0</v>
          </cell>
          <cell r="O4436">
            <v>0</v>
          </cell>
          <cell r="P4436" t="str">
            <v>Not Licensed</v>
          </cell>
          <cell r="Q4436">
            <v>0</v>
          </cell>
          <cell r="R4436">
            <v>0</v>
          </cell>
        </row>
        <row r="4437">
          <cell r="B4437" t="str">
            <v>499095</v>
          </cell>
          <cell r="C4437" t="str">
            <v>Manufactured Building and Mobile Home Installers</v>
          </cell>
          <cell r="D4437">
            <v>0</v>
          </cell>
          <cell r="E4437">
            <v>0</v>
          </cell>
          <cell r="F4437">
            <v>0</v>
          </cell>
          <cell r="G4437">
            <v>0</v>
          </cell>
          <cell r="H4437">
            <v>0</v>
          </cell>
          <cell r="I4437">
            <v>0</v>
          </cell>
          <cell r="J4437">
            <v>0</v>
          </cell>
          <cell r="K4437">
            <v>0</v>
          </cell>
          <cell r="L4437">
            <v>0</v>
          </cell>
          <cell r="M4437">
            <v>0</v>
          </cell>
          <cell r="N4437">
            <v>0</v>
          </cell>
          <cell r="O4437">
            <v>0</v>
          </cell>
          <cell r="P4437" t="str">
            <v>Not Licensed</v>
          </cell>
          <cell r="Q4437">
            <v>0</v>
          </cell>
          <cell r="R4437">
            <v>0</v>
          </cell>
        </row>
        <row r="4438">
          <cell r="B4438" t="str">
            <v>499096</v>
          </cell>
          <cell r="C4438" t="str">
            <v>Riggers</v>
          </cell>
          <cell r="D4438">
            <v>0</v>
          </cell>
          <cell r="E4438" t="str">
            <v>High school diploma or equivalent</v>
          </cell>
          <cell r="F4438" t="str">
            <v>HS and Below</v>
          </cell>
          <cell r="G4438">
            <v>0</v>
          </cell>
          <cell r="H4438">
            <v>0</v>
          </cell>
          <cell r="I4438">
            <v>0</v>
          </cell>
          <cell r="J4438">
            <v>0</v>
          </cell>
          <cell r="K4438">
            <v>0</v>
          </cell>
          <cell r="L4438">
            <v>0</v>
          </cell>
          <cell r="M4438">
            <v>0</v>
          </cell>
          <cell r="N4438">
            <v>0</v>
          </cell>
          <cell r="O4438">
            <v>2</v>
          </cell>
          <cell r="P4438" t="str">
            <v>Not Licensed</v>
          </cell>
          <cell r="Q4438">
            <v>0</v>
          </cell>
          <cell r="R4438">
            <v>0</v>
          </cell>
        </row>
        <row r="4439">
          <cell r="B4439" t="str">
            <v>499097</v>
          </cell>
          <cell r="C4439" t="str">
            <v>Signal and Track Switch Repairers</v>
          </cell>
          <cell r="D4439">
            <v>0</v>
          </cell>
          <cell r="E4439" t="str">
            <v>High school diploma or equivalent</v>
          </cell>
          <cell r="F4439" t="str">
            <v>HS and Below</v>
          </cell>
          <cell r="G4439">
            <v>0</v>
          </cell>
          <cell r="H4439">
            <v>0</v>
          </cell>
          <cell r="I4439">
            <v>0</v>
          </cell>
          <cell r="J4439">
            <v>0</v>
          </cell>
          <cell r="K4439">
            <v>0</v>
          </cell>
          <cell r="L4439">
            <v>0</v>
          </cell>
          <cell r="M4439">
            <v>0</v>
          </cell>
          <cell r="N4439">
            <v>0</v>
          </cell>
          <cell r="O4439">
            <v>0</v>
          </cell>
          <cell r="P4439" t="str">
            <v>Not Licensed</v>
          </cell>
          <cell r="Q4439">
            <v>0</v>
          </cell>
          <cell r="R4439">
            <v>0</v>
          </cell>
        </row>
        <row r="4440">
          <cell r="B4440" t="str">
            <v>499098</v>
          </cell>
          <cell r="C4440" t="str">
            <v>Helpers--Installation, Maintenance, and Repair Workers</v>
          </cell>
          <cell r="D4440">
            <v>0</v>
          </cell>
          <cell r="E4440" t="str">
            <v>High school diploma or equivalent</v>
          </cell>
          <cell r="F4440" t="str">
            <v>HS and Below</v>
          </cell>
          <cell r="G4440">
            <v>0</v>
          </cell>
          <cell r="H4440">
            <v>0</v>
          </cell>
          <cell r="I4440">
            <v>0</v>
          </cell>
          <cell r="J4440">
            <v>0</v>
          </cell>
          <cell r="K4440">
            <v>0</v>
          </cell>
          <cell r="L4440">
            <v>12</v>
          </cell>
          <cell r="M4440">
            <v>12</v>
          </cell>
          <cell r="N4440">
            <v>0</v>
          </cell>
          <cell r="O4440">
            <v>19</v>
          </cell>
          <cell r="P4440" t="str">
            <v>Not Licensed</v>
          </cell>
          <cell r="Q4440">
            <v>0</v>
          </cell>
          <cell r="R4440">
            <v>0</v>
          </cell>
        </row>
        <row r="4441">
          <cell r="B4441" t="str">
            <v>511011</v>
          </cell>
          <cell r="C4441" t="str">
            <v>First-Line Supervisors of Production and Operating Workers</v>
          </cell>
          <cell r="D4441">
            <v>0</v>
          </cell>
          <cell r="E4441" t="str">
            <v>High school diploma or equivalent</v>
          </cell>
          <cell r="F4441" t="str">
            <v>HS and Below</v>
          </cell>
          <cell r="G4441">
            <v>59314</v>
          </cell>
          <cell r="H4441">
            <v>4</v>
          </cell>
          <cell r="I4441">
            <v>1382</v>
          </cell>
          <cell r="J4441">
            <v>132</v>
          </cell>
          <cell r="K4441">
            <v>142</v>
          </cell>
          <cell r="L4441">
            <v>125</v>
          </cell>
          <cell r="M4441">
            <v>133</v>
          </cell>
          <cell r="N4441">
            <v>0</v>
          </cell>
          <cell r="O4441">
            <v>82</v>
          </cell>
          <cell r="P4441" t="str">
            <v>Not Licensed</v>
          </cell>
          <cell r="Q4441">
            <v>0</v>
          </cell>
          <cell r="R4441">
            <v>0</v>
          </cell>
        </row>
        <row r="4442">
          <cell r="B4442" t="str">
            <v>512011</v>
          </cell>
          <cell r="C4442" t="str">
            <v>Aircraft Structure, Surfaces, Rigging, and Systems Assemblers</v>
          </cell>
          <cell r="D4442">
            <v>0</v>
          </cell>
          <cell r="E4442">
            <v>0</v>
          </cell>
          <cell r="F4442">
            <v>0</v>
          </cell>
          <cell r="G4442">
            <v>0</v>
          </cell>
          <cell r="H4442">
            <v>0</v>
          </cell>
          <cell r="I4442">
            <v>0</v>
          </cell>
          <cell r="J4442">
            <v>0</v>
          </cell>
          <cell r="K4442">
            <v>0</v>
          </cell>
          <cell r="L4442">
            <v>61</v>
          </cell>
          <cell r="M4442">
            <v>61</v>
          </cell>
          <cell r="N4442">
            <v>0</v>
          </cell>
          <cell r="O4442">
            <v>2</v>
          </cell>
          <cell r="P4442" t="str">
            <v>Not Licensed</v>
          </cell>
          <cell r="Q4442">
            <v>0</v>
          </cell>
          <cell r="R4442">
            <v>0</v>
          </cell>
        </row>
        <row r="4443">
          <cell r="B4443" t="str">
            <v>512021</v>
          </cell>
          <cell r="C4443" t="str">
            <v>Coil Winders, Tapers, and Finishers</v>
          </cell>
          <cell r="D4443">
            <v>0</v>
          </cell>
          <cell r="E4443" t="str">
            <v>High school diploma or equivalent</v>
          </cell>
          <cell r="F4443" t="str">
            <v>HS and Below</v>
          </cell>
          <cell r="G4443">
            <v>27874</v>
          </cell>
          <cell r="H4443">
            <v>0</v>
          </cell>
          <cell r="I4443">
            <v>0</v>
          </cell>
          <cell r="J4443">
            <v>0</v>
          </cell>
          <cell r="K4443">
            <v>0</v>
          </cell>
          <cell r="L4443">
            <v>0</v>
          </cell>
          <cell r="M4443">
            <v>0</v>
          </cell>
          <cell r="N4443">
            <v>0</v>
          </cell>
          <cell r="O4443">
            <v>2</v>
          </cell>
          <cell r="P4443" t="str">
            <v>Not Licensed</v>
          </cell>
          <cell r="Q4443">
            <v>0</v>
          </cell>
          <cell r="R4443">
            <v>0</v>
          </cell>
        </row>
        <row r="4444">
          <cell r="B4444" t="str">
            <v>512022</v>
          </cell>
          <cell r="C4444" t="str">
            <v>Electrical and Electronic Equipment Assemblers</v>
          </cell>
          <cell r="D4444">
            <v>0</v>
          </cell>
          <cell r="E4444">
            <v>0</v>
          </cell>
          <cell r="F4444">
            <v>0</v>
          </cell>
          <cell r="G4444">
            <v>0</v>
          </cell>
          <cell r="H4444">
            <v>0</v>
          </cell>
          <cell r="I4444">
            <v>0</v>
          </cell>
          <cell r="J4444">
            <v>0</v>
          </cell>
          <cell r="K4444">
            <v>0</v>
          </cell>
          <cell r="L4444">
            <v>6</v>
          </cell>
          <cell r="M4444">
            <v>6</v>
          </cell>
          <cell r="N4444">
            <v>0</v>
          </cell>
          <cell r="O4444">
            <v>17</v>
          </cell>
          <cell r="P4444" t="str">
            <v>Not Licensed</v>
          </cell>
          <cell r="Q4444">
            <v>0</v>
          </cell>
          <cell r="R4444">
            <v>0</v>
          </cell>
        </row>
        <row r="4445">
          <cell r="B4445" t="str">
            <v>512023</v>
          </cell>
          <cell r="C4445" t="str">
            <v>Electromechanical Equipment Assemblers</v>
          </cell>
          <cell r="D4445">
            <v>0</v>
          </cell>
          <cell r="E4445">
            <v>0</v>
          </cell>
          <cell r="F4445">
            <v>0</v>
          </cell>
          <cell r="G4445">
            <v>0</v>
          </cell>
          <cell r="H4445">
            <v>0</v>
          </cell>
          <cell r="I4445">
            <v>0</v>
          </cell>
          <cell r="J4445">
            <v>0</v>
          </cell>
          <cell r="K4445">
            <v>0</v>
          </cell>
          <cell r="L4445">
            <v>0</v>
          </cell>
          <cell r="M4445">
            <v>0</v>
          </cell>
          <cell r="N4445">
            <v>0</v>
          </cell>
          <cell r="O4445">
            <v>5</v>
          </cell>
          <cell r="P4445" t="str">
            <v>Not Licensed</v>
          </cell>
          <cell r="Q4445">
            <v>0</v>
          </cell>
          <cell r="R4445">
            <v>0</v>
          </cell>
        </row>
        <row r="4446">
          <cell r="B4446" t="str">
            <v>512031</v>
          </cell>
          <cell r="C4446" t="str">
            <v>Engine and Other Machine Assemblers</v>
          </cell>
          <cell r="D4446">
            <v>0</v>
          </cell>
          <cell r="E4446" t="str">
            <v>High school diploma or equivalent</v>
          </cell>
          <cell r="F4446" t="str">
            <v>HS and Below</v>
          </cell>
          <cell r="G4446">
            <v>0</v>
          </cell>
          <cell r="H4446">
            <v>0</v>
          </cell>
          <cell r="I4446">
            <v>0</v>
          </cell>
          <cell r="J4446">
            <v>0</v>
          </cell>
          <cell r="K4446">
            <v>0</v>
          </cell>
          <cell r="L4446">
            <v>0</v>
          </cell>
          <cell r="M4446">
            <v>0</v>
          </cell>
          <cell r="N4446">
            <v>0</v>
          </cell>
          <cell r="O4446">
            <v>0</v>
          </cell>
          <cell r="P4446" t="str">
            <v>Not Licensed</v>
          </cell>
          <cell r="Q4446">
            <v>0</v>
          </cell>
          <cell r="R4446">
            <v>0</v>
          </cell>
        </row>
        <row r="4447">
          <cell r="B4447" t="str">
            <v>512041</v>
          </cell>
          <cell r="C4447" t="str">
            <v>Structural Metal Fabricators and Fitters</v>
          </cell>
          <cell r="D4447">
            <v>0</v>
          </cell>
          <cell r="E4447" t="str">
            <v>High school diploma or equivalent</v>
          </cell>
          <cell r="F4447" t="str">
            <v>HS and Below</v>
          </cell>
          <cell r="G4447">
            <v>0</v>
          </cell>
          <cell r="H4447">
            <v>0</v>
          </cell>
          <cell r="I4447">
            <v>0</v>
          </cell>
          <cell r="J4447">
            <v>0</v>
          </cell>
          <cell r="K4447">
            <v>0</v>
          </cell>
          <cell r="L4447">
            <v>0</v>
          </cell>
          <cell r="M4447">
            <v>0</v>
          </cell>
          <cell r="N4447">
            <v>0</v>
          </cell>
          <cell r="O4447">
            <v>11</v>
          </cell>
          <cell r="P4447" t="str">
            <v>Not Licensed</v>
          </cell>
          <cell r="Q4447">
            <v>0</v>
          </cell>
          <cell r="R4447">
            <v>0</v>
          </cell>
        </row>
        <row r="4448">
          <cell r="B4448" t="str">
            <v>512091</v>
          </cell>
          <cell r="C4448" t="str">
            <v>Fiberglass Laminators and Fabricators</v>
          </cell>
          <cell r="D4448">
            <v>0</v>
          </cell>
          <cell r="E4448" t="str">
            <v>High school diploma or equivalent</v>
          </cell>
          <cell r="F4448" t="str">
            <v>HS and Below</v>
          </cell>
          <cell r="G4448">
            <v>0</v>
          </cell>
          <cell r="H4448">
            <v>0</v>
          </cell>
          <cell r="I4448">
            <v>0</v>
          </cell>
          <cell r="J4448">
            <v>0</v>
          </cell>
          <cell r="K4448">
            <v>0</v>
          </cell>
          <cell r="L4448">
            <v>0</v>
          </cell>
          <cell r="M4448">
            <v>0</v>
          </cell>
          <cell r="N4448">
            <v>0</v>
          </cell>
          <cell r="O4448">
            <v>2</v>
          </cell>
          <cell r="P4448" t="str">
            <v>Not Licensed</v>
          </cell>
          <cell r="Q4448">
            <v>0</v>
          </cell>
          <cell r="R4448">
            <v>0</v>
          </cell>
        </row>
        <row r="4449">
          <cell r="B4449" t="str">
            <v>512092</v>
          </cell>
          <cell r="C4449" t="str">
            <v>Team Assemblers</v>
          </cell>
          <cell r="D4449">
            <v>0</v>
          </cell>
          <cell r="E4449" t="str">
            <v>High school diploma or equivalent</v>
          </cell>
          <cell r="F4449" t="str">
            <v>HS and Below</v>
          </cell>
          <cell r="G4449">
            <v>36050</v>
          </cell>
          <cell r="H4449">
            <v>3</v>
          </cell>
          <cell r="I4449">
            <v>911</v>
          </cell>
          <cell r="J4449">
            <v>103</v>
          </cell>
          <cell r="K4449">
            <v>96</v>
          </cell>
          <cell r="L4449">
            <v>77</v>
          </cell>
          <cell r="M4449">
            <v>92</v>
          </cell>
          <cell r="N4449">
            <v>0</v>
          </cell>
          <cell r="O4449">
            <v>254</v>
          </cell>
          <cell r="P4449" t="str">
            <v>Not Licensed</v>
          </cell>
          <cell r="Q4449">
            <v>0</v>
          </cell>
          <cell r="R4449">
            <v>0</v>
          </cell>
        </row>
        <row r="4450">
          <cell r="B4450" t="str">
            <v>512093</v>
          </cell>
          <cell r="C4450" t="str">
            <v>Timing Device Assemblers and Adjusters</v>
          </cell>
          <cell r="D4450">
            <v>0</v>
          </cell>
          <cell r="E4450">
            <v>0</v>
          </cell>
          <cell r="F4450">
            <v>0</v>
          </cell>
          <cell r="G4450">
            <v>0</v>
          </cell>
          <cell r="H4450">
            <v>0</v>
          </cell>
          <cell r="I4450">
            <v>0</v>
          </cell>
          <cell r="J4450">
            <v>0</v>
          </cell>
          <cell r="K4450">
            <v>0</v>
          </cell>
          <cell r="L4450">
            <v>0</v>
          </cell>
          <cell r="M4450">
            <v>0</v>
          </cell>
          <cell r="N4450">
            <v>0</v>
          </cell>
          <cell r="O4450">
            <v>0</v>
          </cell>
          <cell r="P4450" t="str">
            <v>Not Licensed</v>
          </cell>
          <cell r="Q4450">
            <v>0</v>
          </cell>
          <cell r="R4450">
            <v>0</v>
          </cell>
        </row>
        <row r="4451">
          <cell r="B4451" t="str">
            <v>513011</v>
          </cell>
          <cell r="C4451" t="str">
            <v>Bakers</v>
          </cell>
          <cell r="D4451">
            <v>0</v>
          </cell>
          <cell r="E4451" t="str">
            <v>No formal educational credential</v>
          </cell>
          <cell r="F4451" t="str">
            <v>HS and Below</v>
          </cell>
          <cell r="G4451">
            <v>30678</v>
          </cell>
          <cell r="H4451">
            <v>2</v>
          </cell>
          <cell r="I4451">
            <v>165</v>
          </cell>
          <cell r="J4451">
            <v>23</v>
          </cell>
          <cell r="K4451">
            <v>25</v>
          </cell>
          <cell r="L4451">
            <v>40</v>
          </cell>
          <cell r="M4451">
            <v>29</v>
          </cell>
          <cell r="N4451">
            <v>0</v>
          </cell>
          <cell r="O4451">
            <v>35</v>
          </cell>
          <cell r="P4451" t="str">
            <v>Not Licensed</v>
          </cell>
          <cell r="Q4451">
            <v>0</v>
          </cell>
          <cell r="R4451">
            <v>0</v>
          </cell>
        </row>
        <row r="4452">
          <cell r="B4452" t="str">
            <v>513021</v>
          </cell>
          <cell r="C4452" t="str">
            <v>Butchers and Meat Cutters</v>
          </cell>
          <cell r="D4452">
            <v>0</v>
          </cell>
          <cell r="E4452" t="str">
            <v>No formal educational credential</v>
          </cell>
          <cell r="F4452" t="str">
            <v>HS and Below</v>
          </cell>
          <cell r="G4452">
            <v>32528</v>
          </cell>
          <cell r="H4452">
            <v>0</v>
          </cell>
          <cell r="I4452">
            <v>0</v>
          </cell>
          <cell r="J4452">
            <v>0</v>
          </cell>
          <cell r="K4452">
            <v>0</v>
          </cell>
          <cell r="L4452">
            <v>19</v>
          </cell>
          <cell r="M4452">
            <v>19</v>
          </cell>
          <cell r="N4452">
            <v>0</v>
          </cell>
          <cell r="O4452">
            <v>7</v>
          </cell>
          <cell r="P4452" t="str">
            <v>Not Licensed</v>
          </cell>
          <cell r="Q4452">
            <v>0</v>
          </cell>
          <cell r="R4452">
            <v>0</v>
          </cell>
        </row>
        <row r="4453">
          <cell r="B4453" t="str">
            <v>513022</v>
          </cell>
          <cell r="C4453" t="str">
            <v>Meat, Poultry, and Fish Cutters and Trimmers</v>
          </cell>
          <cell r="D4453">
            <v>0</v>
          </cell>
          <cell r="E4453" t="str">
            <v>No formal educational credential</v>
          </cell>
          <cell r="F4453" t="str">
            <v>HS and Below</v>
          </cell>
          <cell r="G4453">
            <v>26027</v>
          </cell>
          <cell r="H4453">
            <v>0</v>
          </cell>
          <cell r="I4453">
            <v>0</v>
          </cell>
          <cell r="J4453">
            <v>0</v>
          </cell>
          <cell r="K4453">
            <v>0</v>
          </cell>
          <cell r="L4453">
            <v>5</v>
          </cell>
          <cell r="M4453">
            <v>5</v>
          </cell>
          <cell r="N4453">
            <v>0</v>
          </cell>
          <cell r="O4453">
            <v>1</v>
          </cell>
          <cell r="P4453" t="str">
            <v>Not Licensed</v>
          </cell>
          <cell r="Q4453">
            <v>0</v>
          </cell>
          <cell r="R4453">
            <v>0</v>
          </cell>
        </row>
        <row r="4454">
          <cell r="B4454" t="str">
            <v>513023</v>
          </cell>
          <cell r="C4454" t="str">
            <v>Slaughterers and Meat Packers</v>
          </cell>
          <cell r="D4454">
            <v>0</v>
          </cell>
          <cell r="E4454" t="str">
            <v>No formal educational credential</v>
          </cell>
          <cell r="F4454" t="str">
            <v>HS and Below</v>
          </cell>
          <cell r="G4454">
            <v>0</v>
          </cell>
          <cell r="H4454">
            <v>0</v>
          </cell>
          <cell r="I4454">
            <v>0</v>
          </cell>
          <cell r="J4454">
            <v>0</v>
          </cell>
          <cell r="K4454">
            <v>0</v>
          </cell>
          <cell r="L4454">
            <v>0</v>
          </cell>
          <cell r="M4454">
            <v>0</v>
          </cell>
          <cell r="N4454">
            <v>0</v>
          </cell>
          <cell r="O4454">
            <v>2</v>
          </cell>
          <cell r="P4454" t="str">
            <v>Not Licensed</v>
          </cell>
          <cell r="Q4454">
            <v>0</v>
          </cell>
          <cell r="R4454">
            <v>0</v>
          </cell>
        </row>
        <row r="4455">
          <cell r="B4455" t="str">
            <v>513091</v>
          </cell>
          <cell r="C4455" t="str">
            <v>Food and Tobacco Roasting, Baking, and Drying Machine Operators and Tenders</v>
          </cell>
          <cell r="D4455">
            <v>0</v>
          </cell>
          <cell r="E4455" t="str">
            <v>No formal educational credential</v>
          </cell>
          <cell r="F4455" t="str">
            <v>HS and Below</v>
          </cell>
          <cell r="G4455">
            <v>0</v>
          </cell>
          <cell r="H4455">
            <v>0</v>
          </cell>
          <cell r="I4455">
            <v>0</v>
          </cell>
          <cell r="J4455">
            <v>0</v>
          </cell>
          <cell r="K4455">
            <v>0</v>
          </cell>
          <cell r="L4455">
            <v>0</v>
          </cell>
          <cell r="M4455">
            <v>0</v>
          </cell>
          <cell r="N4455">
            <v>0</v>
          </cell>
          <cell r="O4455">
            <v>0</v>
          </cell>
          <cell r="P4455" t="str">
            <v>Not Licensed</v>
          </cell>
          <cell r="Q4455">
            <v>0</v>
          </cell>
          <cell r="R4455">
            <v>0</v>
          </cell>
        </row>
        <row r="4456">
          <cell r="B4456" t="str">
            <v>513092</v>
          </cell>
          <cell r="C4456" t="str">
            <v>Food Batchmakers</v>
          </cell>
          <cell r="D4456">
            <v>0</v>
          </cell>
          <cell r="E4456" t="str">
            <v>High school diploma or equivalent</v>
          </cell>
          <cell r="F4456" t="str">
            <v>HS and Below</v>
          </cell>
          <cell r="G4456">
            <v>0</v>
          </cell>
          <cell r="H4456">
            <v>0</v>
          </cell>
          <cell r="I4456">
            <v>153</v>
          </cell>
          <cell r="J4456">
            <v>21</v>
          </cell>
          <cell r="K4456">
            <v>22</v>
          </cell>
          <cell r="L4456">
            <v>10</v>
          </cell>
          <cell r="M4456">
            <v>18</v>
          </cell>
          <cell r="N4456">
            <v>0</v>
          </cell>
          <cell r="O4456">
            <v>5</v>
          </cell>
          <cell r="P4456" t="str">
            <v>Not Licensed</v>
          </cell>
          <cell r="Q4456">
            <v>0</v>
          </cell>
          <cell r="R4456">
            <v>0</v>
          </cell>
        </row>
        <row r="4457">
          <cell r="B4457" t="str">
            <v>513093</v>
          </cell>
          <cell r="C4457" t="str">
            <v>Food Cooking Machine Operators and Tenders</v>
          </cell>
          <cell r="D4457">
            <v>0</v>
          </cell>
          <cell r="E4457" t="str">
            <v>High school diploma or equivalent</v>
          </cell>
          <cell r="F4457" t="str">
            <v>HS and Below</v>
          </cell>
          <cell r="G4457">
            <v>0</v>
          </cell>
          <cell r="H4457">
            <v>0</v>
          </cell>
          <cell r="I4457">
            <v>0</v>
          </cell>
          <cell r="J4457">
            <v>0</v>
          </cell>
          <cell r="K4457">
            <v>0</v>
          </cell>
          <cell r="L4457">
            <v>0</v>
          </cell>
          <cell r="M4457">
            <v>0</v>
          </cell>
          <cell r="N4457">
            <v>0</v>
          </cell>
          <cell r="O4457">
            <v>4</v>
          </cell>
          <cell r="P4457" t="str">
            <v>Not Licensed</v>
          </cell>
          <cell r="Q4457">
            <v>0</v>
          </cell>
          <cell r="R4457">
            <v>0</v>
          </cell>
        </row>
        <row r="4458">
          <cell r="B4458" t="str">
            <v>514011</v>
          </cell>
          <cell r="C4458" t="str">
            <v>Computer-Controlled Machine Tool Operators, Metal and Plastic</v>
          </cell>
          <cell r="D4458">
            <v>0</v>
          </cell>
          <cell r="E4458" t="str">
            <v>High school diploma or equivalent</v>
          </cell>
          <cell r="F4458" t="str">
            <v>HS and Below</v>
          </cell>
          <cell r="G4458">
            <v>48623</v>
          </cell>
          <cell r="H4458">
            <v>3</v>
          </cell>
          <cell r="I4458">
            <v>614</v>
          </cell>
          <cell r="J4458">
            <v>53</v>
          </cell>
          <cell r="K4458">
            <v>65</v>
          </cell>
          <cell r="L4458">
            <v>54</v>
          </cell>
          <cell r="M4458">
            <v>57</v>
          </cell>
          <cell r="N4458">
            <v>0</v>
          </cell>
          <cell r="O4458">
            <v>62</v>
          </cell>
          <cell r="P4458" t="str">
            <v>Not Licensed</v>
          </cell>
          <cell r="Q4458">
            <v>0</v>
          </cell>
          <cell r="R4458">
            <v>0</v>
          </cell>
        </row>
        <row r="4459">
          <cell r="B4459" t="str">
            <v>514012</v>
          </cell>
          <cell r="C4459" t="str">
            <v>Computer Numerically Controlled Machine Tool Programmers, Metal and Plastic</v>
          </cell>
          <cell r="D4459">
            <v>0</v>
          </cell>
          <cell r="E4459" t="str">
            <v>High school diploma or equivalent</v>
          </cell>
          <cell r="F4459" t="str">
            <v>HS and Below</v>
          </cell>
          <cell r="G4459">
            <v>0</v>
          </cell>
          <cell r="H4459">
            <v>0</v>
          </cell>
          <cell r="I4459">
            <v>0</v>
          </cell>
          <cell r="J4459">
            <v>0</v>
          </cell>
          <cell r="K4459">
            <v>0</v>
          </cell>
          <cell r="L4459">
            <v>17</v>
          </cell>
          <cell r="M4459">
            <v>17</v>
          </cell>
          <cell r="N4459">
            <v>0</v>
          </cell>
          <cell r="O4459">
            <v>3</v>
          </cell>
          <cell r="P4459" t="str">
            <v>Not Licensed</v>
          </cell>
          <cell r="Q4459">
            <v>0</v>
          </cell>
          <cell r="R4459">
            <v>0</v>
          </cell>
        </row>
        <row r="4460">
          <cell r="B4460" t="str">
            <v>514021</v>
          </cell>
          <cell r="C4460" t="str">
            <v>Extruding and Drawing Machine Setters, Operators, and Tenders, Metal and Plastic</v>
          </cell>
          <cell r="D4460">
            <v>0</v>
          </cell>
          <cell r="E4460" t="str">
            <v>High school diploma or equivalent</v>
          </cell>
          <cell r="F4460" t="str">
            <v>HS and Below</v>
          </cell>
          <cell r="G4460">
            <v>37999</v>
          </cell>
          <cell r="H4460">
            <v>2</v>
          </cell>
          <cell r="I4460">
            <v>291</v>
          </cell>
          <cell r="J4460">
            <v>24</v>
          </cell>
          <cell r="K4460">
            <v>26</v>
          </cell>
          <cell r="L4460">
            <v>0</v>
          </cell>
          <cell r="M4460">
            <v>25</v>
          </cell>
          <cell r="N4460">
            <v>713</v>
          </cell>
          <cell r="O4460">
            <v>10</v>
          </cell>
          <cell r="P4460" t="str">
            <v>Not Licensed</v>
          </cell>
          <cell r="Q4460">
            <v>0</v>
          </cell>
          <cell r="R4460">
            <v>0</v>
          </cell>
        </row>
        <row r="4461">
          <cell r="B4461" t="str">
            <v>514022</v>
          </cell>
          <cell r="C4461" t="str">
            <v>Forging Machine Setters, Operators, and Tenders, Metal and Plastic</v>
          </cell>
          <cell r="D4461">
            <v>0</v>
          </cell>
          <cell r="E4461" t="str">
            <v>High school diploma or equivalent</v>
          </cell>
          <cell r="F4461" t="str">
            <v>HS and Below</v>
          </cell>
          <cell r="G4461">
            <v>0</v>
          </cell>
          <cell r="H4461">
            <v>0</v>
          </cell>
          <cell r="I4461">
            <v>0</v>
          </cell>
          <cell r="J4461">
            <v>0</v>
          </cell>
          <cell r="K4461">
            <v>0</v>
          </cell>
          <cell r="L4461">
            <v>0</v>
          </cell>
          <cell r="M4461">
            <v>0</v>
          </cell>
          <cell r="N4461">
            <v>0</v>
          </cell>
          <cell r="O4461">
            <v>3</v>
          </cell>
          <cell r="P4461" t="str">
            <v>Not Licensed</v>
          </cell>
          <cell r="Q4461">
            <v>0</v>
          </cell>
          <cell r="R4461">
            <v>0</v>
          </cell>
        </row>
        <row r="4462">
          <cell r="B4462" t="str">
            <v>514023</v>
          </cell>
          <cell r="C4462" t="str">
            <v>Rolling Machine Setters, Operators, and Tenders, Metal and Plastic</v>
          </cell>
          <cell r="D4462">
            <v>0</v>
          </cell>
          <cell r="E4462" t="str">
            <v>High school diploma or equivalent</v>
          </cell>
          <cell r="F4462" t="str">
            <v>HS and Below</v>
          </cell>
          <cell r="G4462">
            <v>0</v>
          </cell>
          <cell r="H4462">
            <v>0</v>
          </cell>
          <cell r="I4462">
            <v>284</v>
          </cell>
          <cell r="J4462">
            <v>23</v>
          </cell>
          <cell r="K4462">
            <v>28</v>
          </cell>
          <cell r="L4462">
            <v>0</v>
          </cell>
          <cell r="M4462">
            <v>26</v>
          </cell>
          <cell r="N4462">
            <v>0</v>
          </cell>
          <cell r="O4462">
            <v>5</v>
          </cell>
          <cell r="P4462" t="str">
            <v>Not Licensed</v>
          </cell>
          <cell r="Q4462">
            <v>0</v>
          </cell>
          <cell r="R4462">
            <v>0</v>
          </cell>
        </row>
        <row r="4463">
          <cell r="B4463" t="str">
            <v>514031</v>
          </cell>
          <cell r="C4463" t="str">
            <v>Cutting, Punching, and Press Machine Setters, Operators, and Tenders, Metal and Plastic</v>
          </cell>
          <cell r="D4463">
            <v>0</v>
          </cell>
          <cell r="E4463" t="str">
            <v>High school diploma or equivalent</v>
          </cell>
          <cell r="F4463" t="str">
            <v>HS and Below</v>
          </cell>
          <cell r="G4463">
            <v>46678</v>
          </cell>
          <cell r="H4463">
            <v>3</v>
          </cell>
          <cell r="I4463">
            <v>289</v>
          </cell>
          <cell r="J4463">
            <v>31</v>
          </cell>
          <cell r="K4463">
            <v>34</v>
          </cell>
          <cell r="L4463">
            <v>16</v>
          </cell>
          <cell r="M4463">
            <v>27</v>
          </cell>
          <cell r="N4463">
            <v>0</v>
          </cell>
          <cell r="O4463">
            <v>18</v>
          </cell>
          <cell r="P4463" t="str">
            <v>Not Licensed</v>
          </cell>
          <cell r="Q4463">
            <v>0</v>
          </cell>
          <cell r="R4463">
            <v>0</v>
          </cell>
        </row>
        <row r="4464">
          <cell r="B4464" t="str">
            <v>514032</v>
          </cell>
          <cell r="C4464" t="str">
            <v>Drilling and Boring Machine Tool Setters, Operators, and Tenders, Metal and Plastic</v>
          </cell>
          <cell r="D4464">
            <v>0</v>
          </cell>
          <cell r="E4464" t="str">
            <v>High school diploma or equivalent</v>
          </cell>
          <cell r="F4464" t="str">
            <v>HS and Below</v>
          </cell>
          <cell r="G4464">
            <v>44574</v>
          </cell>
          <cell r="H4464">
            <v>0</v>
          </cell>
          <cell r="I4464">
            <v>0</v>
          </cell>
          <cell r="J4464">
            <v>0</v>
          </cell>
          <cell r="K4464">
            <v>0</v>
          </cell>
          <cell r="L4464">
            <v>0</v>
          </cell>
          <cell r="M4464">
            <v>0</v>
          </cell>
          <cell r="N4464">
            <v>0</v>
          </cell>
          <cell r="O4464">
            <v>8</v>
          </cell>
          <cell r="P4464" t="str">
            <v>Not Licensed</v>
          </cell>
          <cell r="Q4464">
            <v>0</v>
          </cell>
          <cell r="R4464">
            <v>0</v>
          </cell>
        </row>
        <row r="4465">
          <cell r="B4465" t="str">
            <v>514033</v>
          </cell>
          <cell r="C4465" t="str">
            <v>Grinding, Lapping, Polishing, and Buffing Machine Tool Setters, Operators, and Tenders, Metal and Plastic</v>
          </cell>
          <cell r="D4465">
            <v>0</v>
          </cell>
          <cell r="E4465" t="str">
            <v>High school diploma or equivalent</v>
          </cell>
          <cell r="F4465" t="str">
            <v>HS and Below</v>
          </cell>
          <cell r="G4465">
            <v>0</v>
          </cell>
          <cell r="H4465">
            <v>0</v>
          </cell>
          <cell r="I4465">
            <v>274</v>
          </cell>
          <cell r="J4465">
            <v>25</v>
          </cell>
          <cell r="K4465">
            <v>27</v>
          </cell>
          <cell r="L4465">
            <v>6</v>
          </cell>
          <cell r="M4465">
            <v>19</v>
          </cell>
          <cell r="N4465">
            <v>0</v>
          </cell>
          <cell r="O4465">
            <v>22</v>
          </cell>
          <cell r="P4465" t="str">
            <v>Not Licensed</v>
          </cell>
          <cell r="Q4465">
            <v>0</v>
          </cell>
          <cell r="R4465">
            <v>0</v>
          </cell>
        </row>
        <row r="4466">
          <cell r="B4466" t="str">
            <v>514034</v>
          </cell>
          <cell r="C4466" t="str">
            <v>Lathe and Turning Machine Tool Setters, Operators, and Tenders, Metal and Plastic</v>
          </cell>
          <cell r="D4466">
            <v>0</v>
          </cell>
          <cell r="E4466" t="str">
            <v>High school diploma or equivalent</v>
          </cell>
          <cell r="F4466" t="str">
            <v>HS and Below</v>
          </cell>
          <cell r="G4466">
            <v>46304</v>
          </cell>
          <cell r="H4466">
            <v>2</v>
          </cell>
          <cell r="I4466">
            <v>123</v>
          </cell>
          <cell r="J4466">
            <v>12</v>
          </cell>
          <cell r="K4466">
            <v>11</v>
          </cell>
          <cell r="L4466">
            <v>0</v>
          </cell>
          <cell r="M4466">
            <v>12</v>
          </cell>
          <cell r="N4466">
            <v>0</v>
          </cell>
          <cell r="O4466">
            <v>22</v>
          </cell>
          <cell r="P4466" t="str">
            <v>Not Licensed</v>
          </cell>
          <cell r="Q4466">
            <v>0</v>
          </cell>
          <cell r="R4466">
            <v>0</v>
          </cell>
        </row>
        <row r="4467">
          <cell r="B4467" t="str">
            <v>514035</v>
          </cell>
          <cell r="C4467" t="str">
            <v>Milling and Planing Machine Setters, Operators, and Tenders, Metal and Plastic</v>
          </cell>
          <cell r="D4467">
            <v>0</v>
          </cell>
          <cell r="E4467" t="str">
            <v>High school diploma or equivalent</v>
          </cell>
          <cell r="F4467" t="str">
            <v>HS and Below</v>
          </cell>
          <cell r="G4467">
            <v>0</v>
          </cell>
          <cell r="H4467">
            <v>0</v>
          </cell>
          <cell r="I4467">
            <v>0</v>
          </cell>
          <cell r="J4467">
            <v>0</v>
          </cell>
          <cell r="K4467">
            <v>0</v>
          </cell>
          <cell r="L4467">
            <v>0</v>
          </cell>
          <cell r="M4467">
            <v>0</v>
          </cell>
          <cell r="N4467">
            <v>0</v>
          </cell>
          <cell r="O4467">
            <v>3</v>
          </cell>
          <cell r="P4467" t="str">
            <v>Not Licensed</v>
          </cell>
          <cell r="Q4467">
            <v>0</v>
          </cell>
          <cell r="R4467">
            <v>0</v>
          </cell>
        </row>
        <row r="4468">
          <cell r="B4468" t="str">
            <v>514041</v>
          </cell>
          <cell r="C4468" t="str">
            <v>Machinists</v>
          </cell>
          <cell r="D4468">
            <v>0</v>
          </cell>
          <cell r="E4468" t="str">
            <v>High school diploma or equivalent</v>
          </cell>
          <cell r="F4468" t="str">
            <v>HS and Below</v>
          </cell>
          <cell r="G4468">
            <v>45858</v>
          </cell>
          <cell r="H4468">
            <v>4</v>
          </cell>
          <cell r="I4468">
            <v>2302</v>
          </cell>
          <cell r="J4468">
            <v>232</v>
          </cell>
          <cell r="K4468">
            <v>247</v>
          </cell>
          <cell r="L4468">
            <v>68</v>
          </cell>
          <cell r="M4468">
            <v>182</v>
          </cell>
          <cell r="N4468">
            <v>0</v>
          </cell>
          <cell r="O4468">
            <v>111</v>
          </cell>
          <cell r="P4468" t="str">
            <v>Not Licensed</v>
          </cell>
          <cell r="Q4468">
            <v>0</v>
          </cell>
          <cell r="R4468">
            <v>0</v>
          </cell>
        </row>
        <row r="4469">
          <cell r="B4469" t="str">
            <v>514051</v>
          </cell>
          <cell r="C4469" t="str">
            <v>Metal-Refining Furnace Operators and Tenders</v>
          </cell>
          <cell r="D4469">
            <v>0</v>
          </cell>
          <cell r="E4469" t="str">
            <v>High school diploma or equivalent</v>
          </cell>
          <cell r="F4469" t="str">
            <v>HS and Below</v>
          </cell>
          <cell r="G4469">
            <v>0</v>
          </cell>
          <cell r="H4469">
            <v>0</v>
          </cell>
          <cell r="I4469">
            <v>0</v>
          </cell>
          <cell r="J4469">
            <v>0</v>
          </cell>
          <cell r="K4469">
            <v>0</v>
          </cell>
          <cell r="L4469">
            <v>0</v>
          </cell>
          <cell r="M4469">
            <v>0</v>
          </cell>
          <cell r="N4469">
            <v>0</v>
          </cell>
          <cell r="O4469">
            <v>2</v>
          </cell>
          <cell r="P4469" t="str">
            <v>Not Licensed</v>
          </cell>
          <cell r="Q4469">
            <v>0</v>
          </cell>
          <cell r="R4469">
            <v>0</v>
          </cell>
        </row>
        <row r="4470">
          <cell r="B4470" t="str">
            <v>514052</v>
          </cell>
          <cell r="C4470" t="str">
            <v>Pourers and Casters, Metal</v>
          </cell>
          <cell r="D4470">
            <v>0</v>
          </cell>
          <cell r="E4470" t="str">
            <v>High school diploma or equivalent</v>
          </cell>
          <cell r="F4470" t="str">
            <v>HS and Below</v>
          </cell>
          <cell r="G4470">
            <v>0</v>
          </cell>
          <cell r="H4470">
            <v>0</v>
          </cell>
          <cell r="I4470">
            <v>0</v>
          </cell>
          <cell r="J4470">
            <v>0</v>
          </cell>
          <cell r="K4470">
            <v>0</v>
          </cell>
          <cell r="L4470">
            <v>0</v>
          </cell>
          <cell r="M4470">
            <v>0</v>
          </cell>
          <cell r="N4470">
            <v>0</v>
          </cell>
          <cell r="O4470">
            <v>2</v>
          </cell>
          <cell r="P4470" t="str">
            <v>Not Licensed</v>
          </cell>
          <cell r="Q4470">
            <v>0</v>
          </cell>
          <cell r="R4470">
            <v>0</v>
          </cell>
        </row>
        <row r="4471">
          <cell r="B4471" t="str">
            <v>514061</v>
          </cell>
          <cell r="C4471" t="str">
            <v>Model Makers, Metal and Plastic</v>
          </cell>
          <cell r="D4471">
            <v>0</v>
          </cell>
          <cell r="E4471" t="str">
            <v>High school diploma or equivalent</v>
          </cell>
          <cell r="F4471" t="str">
            <v>HS and Below</v>
          </cell>
          <cell r="G4471">
            <v>0</v>
          </cell>
          <cell r="H4471">
            <v>0</v>
          </cell>
          <cell r="I4471">
            <v>0</v>
          </cell>
          <cell r="J4471">
            <v>0</v>
          </cell>
          <cell r="K4471">
            <v>0</v>
          </cell>
          <cell r="L4471">
            <v>0</v>
          </cell>
          <cell r="M4471">
            <v>0</v>
          </cell>
          <cell r="N4471">
            <v>0</v>
          </cell>
          <cell r="O4471">
            <v>0</v>
          </cell>
          <cell r="P4471" t="str">
            <v>Not Licensed</v>
          </cell>
          <cell r="Q4471">
            <v>0</v>
          </cell>
          <cell r="R4471">
            <v>0</v>
          </cell>
        </row>
        <row r="4472">
          <cell r="B4472" t="str">
            <v>514062</v>
          </cell>
          <cell r="C4472" t="str">
            <v>Patternmakers, Metal and Plastic</v>
          </cell>
          <cell r="D4472">
            <v>0</v>
          </cell>
          <cell r="E4472" t="str">
            <v>High school diploma or equivalent</v>
          </cell>
          <cell r="F4472" t="str">
            <v>HS and Below</v>
          </cell>
          <cell r="G4472">
            <v>0</v>
          </cell>
          <cell r="H4472">
            <v>0</v>
          </cell>
          <cell r="I4472">
            <v>0</v>
          </cell>
          <cell r="J4472">
            <v>0</v>
          </cell>
          <cell r="K4472">
            <v>0</v>
          </cell>
          <cell r="L4472">
            <v>0</v>
          </cell>
          <cell r="M4472">
            <v>0</v>
          </cell>
          <cell r="N4472">
            <v>0</v>
          </cell>
          <cell r="O4472">
            <v>0</v>
          </cell>
          <cell r="P4472" t="str">
            <v>Not Licensed</v>
          </cell>
          <cell r="Q4472">
            <v>0</v>
          </cell>
          <cell r="R4472">
            <v>0</v>
          </cell>
        </row>
        <row r="4473">
          <cell r="B4473" t="str">
            <v>514071</v>
          </cell>
          <cell r="C4473" t="str">
            <v>Foundry Mold and Coremakers</v>
          </cell>
          <cell r="D4473">
            <v>0</v>
          </cell>
          <cell r="E4473" t="str">
            <v>High school diploma or equivalent</v>
          </cell>
          <cell r="F4473" t="str">
            <v>HS and Below</v>
          </cell>
          <cell r="G4473">
            <v>42667</v>
          </cell>
          <cell r="H4473">
            <v>0</v>
          </cell>
          <cell r="I4473">
            <v>0</v>
          </cell>
          <cell r="J4473">
            <v>0</v>
          </cell>
          <cell r="K4473">
            <v>0</v>
          </cell>
          <cell r="L4473">
            <v>0</v>
          </cell>
          <cell r="M4473">
            <v>0</v>
          </cell>
          <cell r="N4473">
            <v>0</v>
          </cell>
          <cell r="O4473">
            <v>4</v>
          </cell>
          <cell r="P4473" t="str">
            <v>Not Licensed</v>
          </cell>
          <cell r="Q4473">
            <v>0</v>
          </cell>
          <cell r="R4473">
            <v>0</v>
          </cell>
        </row>
        <row r="4474">
          <cell r="B4474" t="str">
            <v>514072</v>
          </cell>
          <cell r="C4474" t="str">
            <v>Molding, Coremaking, and Casting Machine Setters, Operators, and Tenders, Metal and Plastic</v>
          </cell>
          <cell r="D4474">
            <v>0</v>
          </cell>
          <cell r="E4474" t="str">
            <v>High school diploma or equivalent</v>
          </cell>
          <cell r="F4474" t="str">
            <v>HS and Below</v>
          </cell>
          <cell r="G4474">
            <v>33487</v>
          </cell>
          <cell r="H4474">
            <v>2</v>
          </cell>
          <cell r="I4474">
            <v>325</v>
          </cell>
          <cell r="J4474">
            <v>31</v>
          </cell>
          <cell r="K4474">
            <v>36</v>
          </cell>
          <cell r="L4474">
            <v>5</v>
          </cell>
          <cell r="M4474">
            <v>24</v>
          </cell>
          <cell r="N4474">
            <v>0</v>
          </cell>
          <cell r="O4474">
            <v>23</v>
          </cell>
          <cell r="P4474" t="str">
            <v>Not Licensed</v>
          </cell>
          <cell r="Q4474">
            <v>0</v>
          </cell>
          <cell r="R4474">
            <v>0</v>
          </cell>
        </row>
        <row r="4475">
          <cell r="B4475" t="str">
            <v>514081</v>
          </cell>
          <cell r="C4475" t="str">
            <v>Multiple Machine Tool Setters, Operators, and Tenders, Metal and Plastic</v>
          </cell>
          <cell r="D4475">
            <v>0</v>
          </cell>
          <cell r="E4475" t="str">
            <v>High school diploma or equivalent</v>
          </cell>
          <cell r="F4475" t="str">
            <v>HS and Below</v>
          </cell>
          <cell r="G4475">
            <v>36202</v>
          </cell>
          <cell r="H4475">
            <v>2</v>
          </cell>
          <cell r="I4475">
            <v>130</v>
          </cell>
          <cell r="J4475">
            <v>13</v>
          </cell>
          <cell r="K4475">
            <v>16</v>
          </cell>
          <cell r="L4475">
            <v>0</v>
          </cell>
          <cell r="M4475">
            <v>15</v>
          </cell>
          <cell r="N4475">
            <v>0</v>
          </cell>
          <cell r="O4475">
            <v>12</v>
          </cell>
          <cell r="P4475" t="str">
            <v>Not Licensed</v>
          </cell>
          <cell r="Q4475">
            <v>0</v>
          </cell>
          <cell r="R4475">
            <v>0</v>
          </cell>
        </row>
        <row r="4476">
          <cell r="B4476" t="str">
            <v>514111</v>
          </cell>
          <cell r="C4476" t="str">
            <v>Tool and Die Makers</v>
          </cell>
          <cell r="D4476">
            <v>0</v>
          </cell>
          <cell r="E4476" t="str">
            <v>High school diploma or equivalent</v>
          </cell>
          <cell r="F4476" t="str">
            <v>HS and Below</v>
          </cell>
          <cell r="G4476">
            <v>0</v>
          </cell>
          <cell r="H4476">
            <v>0</v>
          </cell>
          <cell r="I4476">
            <v>133</v>
          </cell>
          <cell r="J4476">
            <v>12</v>
          </cell>
          <cell r="K4476">
            <v>12</v>
          </cell>
          <cell r="L4476">
            <v>8</v>
          </cell>
          <cell r="M4476">
            <v>11</v>
          </cell>
          <cell r="N4476">
            <v>0</v>
          </cell>
          <cell r="O4476">
            <v>11</v>
          </cell>
          <cell r="P4476" t="str">
            <v>Not Licensed</v>
          </cell>
          <cell r="Q4476">
            <v>0</v>
          </cell>
          <cell r="R4476">
            <v>0</v>
          </cell>
        </row>
        <row r="4477">
          <cell r="B4477" t="str">
            <v>514121</v>
          </cell>
          <cell r="C4477" t="str">
            <v>Welders, Cutters, Solderers, and Brazers</v>
          </cell>
          <cell r="D4477">
            <v>0</v>
          </cell>
          <cell r="E4477" t="str">
            <v>High school diploma or equivalent</v>
          </cell>
          <cell r="F4477" t="str">
            <v>HS and Below</v>
          </cell>
          <cell r="G4477">
            <v>46538</v>
          </cell>
          <cell r="H4477">
            <v>3</v>
          </cell>
          <cell r="I4477">
            <v>142</v>
          </cell>
          <cell r="J4477">
            <v>17</v>
          </cell>
          <cell r="K4477">
            <v>17</v>
          </cell>
          <cell r="L4477">
            <v>20</v>
          </cell>
          <cell r="M4477">
            <v>18</v>
          </cell>
          <cell r="N4477">
            <v>0</v>
          </cell>
          <cell r="O4477">
            <v>56</v>
          </cell>
          <cell r="P4477" t="str">
            <v>Not Licensed</v>
          </cell>
          <cell r="Q4477">
            <v>0</v>
          </cell>
          <cell r="R4477">
            <v>0</v>
          </cell>
        </row>
        <row r="4478">
          <cell r="B4478" t="str">
            <v>514122</v>
          </cell>
          <cell r="C4478" t="str">
            <v>Welding, Soldering, and Brazing Machine Setters, Operators, and Tenders</v>
          </cell>
          <cell r="D4478">
            <v>0</v>
          </cell>
          <cell r="E4478" t="str">
            <v>High school diploma or equivalent</v>
          </cell>
          <cell r="F4478" t="str">
            <v>HS and Below</v>
          </cell>
          <cell r="G4478">
            <v>0</v>
          </cell>
          <cell r="H4478">
            <v>0</v>
          </cell>
          <cell r="I4478">
            <v>0</v>
          </cell>
          <cell r="J4478">
            <v>0</v>
          </cell>
          <cell r="K4478">
            <v>0</v>
          </cell>
          <cell r="L4478">
            <v>0</v>
          </cell>
          <cell r="M4478">
            <v>0</v>
          </cell>
          <cell r="N4478">
            <v>0</v>
          </cell>
          <cell r="O4478">
            <v>9</v>
          </cell>
          <cell r="P4478" t="str">
            <v>Not Licensed</v>
          </cell>
          <cell r="Q4478">
            <v>0</v>
          </cell>
          <cell r="R4478">
            <v>0</v>
          </cell>
        </row>
        <row r="4479">
          <cell r="B4479" t="str">
            <v>514191</v>
          </cell>
          <cell r="C4479" t="str">
            <v>Heat Treating Equipment Setters, Operators, and Tenders, Metal and Plastic</v>
          </cell>
          <cell r="D4479">
            <v>0</v>
          </cell>
          <cell r="E4479" t="str">
            <v>High school diploma or equivalent</v>
          </cell>
          <cell r="F4479" t="str">
            <v>HS and Below</v>
          </cell>
          <cell r="G4479">
            <v>0</v>
          </cell>
          <cell r="H4479">
            <v>0</v>
          </cell>
          <cell r="I4479">
            <v>127</v>
          </cell>
          <cell r="J4479">
            <v>12</v>
          </cell>
          <cell r="K4479">
            <v>12</v>
          </cell>
          <cell r="L4479">
            <v>0</v>
          </cell>
          <cell r="M4479">
            <v>12</v>
          </cell>
          <cell r="N4479">
            <v>0</v>
          </cell>
          <cell r="O4479">
            <v>3</v>
          </cell>
          <cell r="P4479" t="str">
            <v>Not Licensed</v>
          </cell>
          <cell r="Q4479">
            <v>0</v>
          </cell>
          <cell r="R4479">
            <v>0</v>
          </cell>
        </row>
        <row r="4480">
          <cell r="B4480" t="str">
            <v>514192</v>
          </cell>
          <cell r="C4480" t="str">
            <v>Layout Workers, Metal and Plastic</v>
          </cell>
          <cell r="D4480">
            <v>0</v>
          </cell>
          <cell r="E4480" t="str">
            <v>High school diploma or equivalent</v>
          </cell>
          <cell r="F4480" t="str">
            <v>HS and Below</v>
          </cell>
          <cell r="G4480">
            <v>0</v>
          </cell>
          <cell r="H4480">
            <v>0</v>
          </cell>
          <cell r="I4480">
            <v>0</v>
          </cell>
          <cell r="J4480">
            <v>0</v>
          </cell>
          <cell r="K4480">
            <v>0</v>
          </cell>
          <cell r="L4480">
            <v>0</v>
          </cell>
          <cell r="M4480">
            <v>0</v>
          </cell>
          <cell r="N4480">
            <v>0</v>
          </cell>
          <cell r="O4480">
            <v>0</v>
          </cell>
          <cell r="P4480" t="str">
            <v>Not Licensed</v>
          </cell>
          <cell r="Q4480">
            <v>0</v>
          </cell>
          <cell r="R4480">
            <v>0</v>
          </cell>
        </row>
        <row r="4481">
          <cell r="B4481" t="str">
            <v>514193</v>
          </cell>
          <cell r="C4481" t="str">
            <v>Plating and Coating Machine Setters, Operators, and Tenders, Metal and Plastic</v>
          </cell>
          <cell r="D4481">
            <v>0</v>
          </cell>
          <cell r="E4481" t="str">
            <v>High school diploma or equivalent</v>
          </cell>
          <cell r="F4481" t="str">
            <v>HS and Below</v>
          </cell>
          <cell r="G4481">
            <v>0</v>
          </cell>
          <cell r="H4481">
            <v>0</v>
          </cell>
          <cell r="I4481">
            <v>324</v>
          </cell>
          <cell r="J4481">
            <v>28</v>
          </cell>
          <cell r="K4481">
            <v>33</v>
          </cell>
          <cell r="L4481">
            <v>0</v>
          </cell>
          <cell r="M4481">
            <v>31</v>
          </cell>
          <cell r="N4481">
            <v>0</v>
          </cell>
          <cell r="O4481">
            <v>13</v>
          </cell>
          <cell r="P4481" t="str">
            <v>Not Licensed</v>
          </cell>
          <cell r="Q4481">
            <v>0</v>
          </cell>
          <cell r="R4481">
            <v>0</v>
          </cell>
        </row>
        <row r="4482">
          <cell r="B4482" t="str">
            <v>514194</v>
          </cell>
          <cell r="C4482" t="str">
            <v>Tool Grinders, Filers, and Sharpeners</v>
          </cell>
          <cell r="D4482">
            <v>0</v>
          </cell>
          <cell r="E4482" t="str">
            <v>High school diploma or equivalent</v>
          </cell>
          <cell r="F4482" t="str">
            <v>HS and Below</v>
          </cell>
          <cell r="G4482">
            <v>0</v>
          </cell>
          <cell r="H4482">
            <v>0</v>
          </cell>
          <cell r="I4482">
            <v>0</v>
          </cell>
          <cell r="J4482">
            <v>0</v>
          </cell>
          <cell r="K4482">
            <v>0</v>
          </cell>
          <cell r="L4482">
            <v>0</v>
          </cell>
          <cell r="M4482">
            <v>0</v>
          </cell>
          <cell r="N4482">
            <v>0</v>
          </cell>
          <cell r="O4482">
            <v>3</v>
          </cell>
          <cell r="P4482" t="str">
            <v>Not Licensed</v>
          </cell>
          <cell r="Q4482">
            <v>0</v>
          </cell>
          <cell r="R4482">
            <v>0</v>
          </cell>
        </row>
        <row r="4483">
          <cell r="B4483" t="str">
            <v>515111</v>
          </cell>
          <cell r="C4483" t="str">
            <v>Prepress Technicians and Workers</v>
          </cell>
          <cell r="D4483">
            <v>0</v>
          </cell>
          <cell r="E4483" t="str">
            <v>Postsecondary non-degree award</v>
          </cell>
          <cell r="F4483" t="str">
            <v>Sub-BA</v>
          </cell>
          <cell r="G4483">
            <v>0</v>
          </cell>
          <cell r="H4483">
            <v>0</v>
          </cell>
          <cell r="I4483">
            <v>0</v>
          </cell>
          <cell r="J4483">
            <v>0</v>
          </cell>
          <cell r="K4483">
            <v>0</v>
          </cell>
          <cell r="L4483">
            <v>7</v>
          </cell>
          <cell r="M4483">
            <v>7</v>
          </cell>
          <cell r="N4483">
            <v>584</v>
          </cell>
          <cell r="O4483">
            <v>9</v>
          </cell>
          <cell r="P4483" t="str">
            <v>Not Licensed</v>
          </cell>
          <cell r="Q4483">
            <v>0</v>
          </cell>
          <cell r="R4483">
            <v>0</v>
          </cell>
        </row>
        <row r="4484">
          <cell r="B4484" t="str">
            <v>515112</v>
          </cell>
          <cell r="C4484" t="str">
            <v>Printing Press Operators</v>
          </cell>
          <cell r="D4484">
            <v>0</v>
          </cell>
          <cell r="E4484" t="str">
            <v>High school diploma or equivalent</v>
          </cell>
          <cell r="F4484" t="str">
            <v>HS and Below</v>
          </cell>
          <cell r="G4484">
            <v>39432</v>
          </cell>
          <cell r="H4484">
            <v>2</v>
          </cell>
          <cell r="I4484">
            <v>345</v>
          </cell>
          <cell r="J4484">
            <v>34</v>
          </cell>
          <cell r="K4484">
            <v>22</v>
          </cell>
          <cell r="L4484">
            <v>14</v>
          </cell>
          <cell r="M4484">
            <v>23</v>
          </cell>
          <cell r="N4484">
            <v>0</v>
          </cell>
          <cell r="O4484">
            <v>35</v>
          </cell>
          <cell r="P4484" t="str">
            <v>Not Licensed</v>
          </cell>
          <cell r="Q4484">
            <v>0</v>
          </cell>
          <cell r="R4484">
            <v>0</v>
          </cell>
        </row>
        <row r="4485">
          <cell r="B4485" t="str">
            <v>515113</v>
          </cell>
          <cell r="C4485" t="str">
            <v>Print Binding and Finishing Workers</v>
          </cell>
          <cell r="D4485">
            <v>0</v>
          </cell>
          <cell r="E4485" t="str">
            <v>High school diploma or equivalent</v>
          </cell>
          <cell r="F4485" t="str">
            <v>HS and Below</v>
          </cell>
          <cell r="G4485">
            <v>0</v>
          </cell>
          <cell r="H4485">
            <v>0</v>
          </cell>
          <cell r="I4485">
            <v>0</v>
          </cell>
          <cell r="J4485">
            <v>0</v>
          </cell>
          <cell r="K4485">
            <v>0</v>
          </cell>
          <cell r="L4485">
            <v>0</v>
          </cell>
          <cell r="M4485">
            <v>0</v>
          </cell>
          <cell r="N4485">
            <v>0</v>
          </cell>
          <cell r="O4485">
            <v>4</v>
          </cell>
          <cell r="P4485" t="str">
            <v>Not Licensed</v>
          </cell>
          <cell r="Q4485">
            <v>0</v>
          </cell>
          <cell r="R4485">
            <v>0</v>
          </cell>
        </row>
        <row r="4486">
          <cell r="B4486" t="str">
            <v>516011</v>
          </cell>
          <cell r="C4486" t="str">
            <v>Laundry and Dry-Cleaning Workers</v>
          </cell>
          <cell r="D4486">
            <v>0</v>
          </cell>
          <cell r="E4486" t="str">
            <v>No formal educational credential</v>
          </cell>
          <cell r="F4486" t="str">
            <v>HS and Below</v>
          </cell>
          <cell r="G4486">
            <v>0</v>
          </cell>
          <cell r="H4486">
            <v>0</v>
          </cell>
          <cell r="I4486">
            <v>332</v>
          </cell>
          <cell r="J4486">
            <v>35</v>
          </cell>
          <cell r="K4486">
            <v>68</v>
          </cell>
          <cell r="L4486">
            <v>23</v>
          </cell>
          <cell r="M4486">
            <v>42</v>
          </cell>
          <cell r="N4486">
            <v>0</v>
          </cell>
          <cell r="O4486">
            <v>15</v>
          </cell>
          <cell r="P4486" t="str">
            <v>Not Licensed</v>
          </cell>
          <cell r="Q4486">
            <v>0</v>
          </cell>
          <cell r="R4486">
            <v>0</v>
          </cell>
        </row>
        <row r="4487">
          <cell r="B4487" t="str">
            <v>516021</v>
          </cell>
          <cell r="C4487" t="str">
            <v>Pressers, Textile, Garment, and Related Materials</v>
          </cell>
          <cell r="D4487">
            <v>0</v>
          </cell>
          <cell r="E4487" t="str">
            <v>No formal educational credential</v>
          </cell>
          <cell r="F4487" t="str">
            <v>HS and Below</v>
          </cell>
          <cell r="G4487">
            <v>35583</v>
          </cell>
          <cell r="H4487">
            <v>0</v>
          </cell>
          <cell r="I4487">
            <v>0</v>
          </cell>
          <cell r="J4487">
            <v>0</v>
          </cell>
          <cell r="K4487">
            <v>0</v>
          </cell>
          <cell r="L4487">
            <v>0</v>
          </cell>
          <cell r="M4487">
            <v>0</v>
          </cell>
          <cell r="N4487">
            <v>0</v>
          </cell>
          <cell r="O4487">
            <v>1</v>
          </cell>
          <cell r="P4487" t="str">
            <v>Not Licensed</v>
          </cell>
          <cell r="Q4487">
            <v>0</v>
          </cell>
          <cell r="R4487">
            <v>0</v>
          </cell>
        </row>
        <row r="4488">
          <cell r="B4488" t="str">
            <v>516031</v>
          </cell>
          <cell r="C4488" t="str">
            <v>Sewing Machine Operators</v>
          </cell>
          <cell r="D4488">
            <v>0</v>
          </cell>
          <cell r="E4488" t="str">
            <v>No formal educational credential</v>
          </cell>
          <cell r="F4488" t="str">
            <v>HS and Below</v>
          </cell>
          <cell r="G4488">
            <v>0</v>
          </cell>
          <cell r="H4488">
            <v>0</v>
          </cell>
          <cell r="I4488">
            <v>134</v>
          </cell>
          <cell r="J4488">
            <v>14</v>
          </cell>
          <cell r="K4488">
            <v>14</v>
          </cell>
          <cell r="L4488">
            <v>5</v>
          </cell>
          <cell r="M4488">
            <v>11</v>
          </cell>
          <cell r="N4488">
            <v>0</v>
          </cell>
          <cell r="O4488">
            <v>10</v>
          </cell>
          <cell r="P4488" t="str">
            <v>Not Licensed</v>
          </cell>
          <cell r="Q4488">
            <v>0</v>
          </cell>
          <cell r="R4488">
            <v>0</v>
          </cell>
        </row>
        <row r="4489">
          <cell r="B4489" t="str">
            <v>516041</v>
          </cell>
          <cell r="C4489" t="str">
            <v>Shoe and Leather Workers and Repairers</v>
          </cell>
          <cell r="D4489">
            <v>0</v>
          </cell>
          <cell r="E4489" t="str">
            <v>High school diploma or equivalent</v>
          </cell>
          <cell r="F4489" t="str">
            <v>HS and Below</v>
          </cell>
          <cell r="G4489">
            <v>0</v>
          </cell>
          <cell r="H4489">
            <v>0</v>
          </cell>
          <cell r="I4489">
            <v>0</v>
          </cell>
          <cell r="J4489">
            <v>0</v>
          </cell>
          <cell r="K4489">
            <v>0</v>
          </cell>
          <cell r="L4489">
            <v>0</v>
          </cell>
          <cell r="M4489">
            <v>0</v>
          </cell>
          <cell r="N4489">
            <v>0</v>
          </cell>
          <cell r="O4489">
            <v>0</v>
          </cell>
          <cell r="P4489" t="str">
            <v>Not Licensed</v>
          </cell>
          <cell r="Q4489">
            <v>0</v>
          </cell>
          <cell r="R4489">
            <v>0</v>
          </cell>
        </row>
        <row r="4490">
          <cell r="B4490" t="str">
            <v>516042</v>
          </cell>
          <cell r="C4490" t="str">
            <v>Shoe Machine Operators and Tenders</v>
          </cell>
          <cell r="D4490">
            <v>0</v>
          </cell>
          <cell r="E4490" t="str">
            <v>High school diploma or equivalent</v>
          </cell>
          <cell r="F4490" t="str">
            <v>HS and Below</v>
          </cell>
          <cell r="G4490">
            <v>0</v>
          </cell>
          <cell r="H4490">
            <v>0</v>
          </cell>
          <cell r="I4490">
            <v>0</v>
          </cell>
          <cell r="J4490">
            <v>0</v>
          </cell>
          <cell r="K4490">
            <v>0</v>
          </cell>
          <cell r="L4490">
            <v>0</v>
          </cell>
          <cell r="M4490">
            <v>0</v>
          </cell>
          <cell r="N4490">
            <v>0</v>
          </cell>
          <cell r="O4490">
            <v>0</v>
          </cell>
          <cell r="P4490" t="str">
            <v>Not Licensed</v>
          </cell>
          <cell r="Q4490">
            <v>0</v>
          </cell>
          <cell r="R4490">
            <v>0</v>
          </cell>
        </row>
        <row r="4491">
          <cell r="B4491" t="str">
            <v>516051</v>
          </cell>
          <cell r="C4491" t="str">
            <v>Sewers, Hand</v>
          </cell>
          <cell r="D4491">
            <v>0</v>
          </cell>
          <cell r="E4491" t="str">
            <v>No formal educational credential</v>
          </cell>
          <cell r="F4491" t="str">
            <v>HS and Below</v>
          </cell>
          <cell r="G4491">
            <v>30179</v>
          </cell>
          <cell r="H4491">
            <v>0</v>
          </cell>
          <cell r="I4491">
            <v>0</v>
          </cell>
          <cell r="J4491">
            <v>0</v>
          </cell>
          <cell r="K4491">
            <v>0</v>
          </cell>
          <cell r="L4491">
            <v>0</v>
          </cell>
          <cell r="M4491">
            <v>0</v>
          </cell>
          <cell r="N4491">
            <v>0</v>
          </cell>
          <cell r="O4491">
            <v>1</v>
          </cell>
          <cell r="P4491" t="str">
            <v>Not Licensed</v>
          </cell>
          <cell r="Q4491">
            <v>0</v>
          </cell>
          <cell r="R4491">
            <v>0</v>
          </cell>
        </row>
        <row r="4492">
          <cell r="B4492" t="str">
            <v>516052</v>
          </cell>
          <cell r="C4492" t="str">
            <v>Tailors, Dressmakers, and Custom Sewers</v>
          </cell>
          <cell r="D4492">
            <v>0</v>
          </cell>
          <cell r="E4492" t="str">
            <v>No formal educational credential</v>
          </cell>
          <cell r="F4492" t="str">
            <v>HS and Below</v>
          </cell>
          <cell r="G4492">
            <v>0</v>
          </cell>
          <cell r="H4492">
            <v>0</v>
          </cell>
          <cell r="I4492">
            <v>0</v>
          </cell>
          <cell r="J4492">
            <v>0</v>
          </cell>
          <cell r="K4492">
            <v>0</v>
          </cell>
          <cell r="L4492">
            <v>9</v>
          </cell>
          <cell r="M4492">
            <v>9</v>
          </cell>
          <cell r="N4492">
            <v>0</v>
          </cell>
          <cell r="O4492">
            <v>5</v>
          </cell>
          <cell r="P4492" t="str">
            <v>Not Licensed</v>
          </cell>
          <cell r="Q4492">
            <v>0</v>
          </cell>
          <cell r="R4492">
            <v>0</v>
          </cell>
        </row>
        <row r="4493">
          <cell r="B4493" t="str">
            <v>516061</v>
          </cell>
          <cell r="C4493" t="str">
            <v>Textile Bleaching and Dyeing Machine Operators and Tenders</v>
          </cell>
          <cell r="D4493">
            <v>0</v>
          </cell>
          <cell r="E4493" t="str">
            <v>High school diploma or equivalent</v>
          </cell>
          <cell r="F4493" t="str">
            <v>HS and Below</v>
          </cell>
          <cell r="G4493">
            <v>0</v>
          </cell>
          <cell r="H4493">
            <v>0</v>
          </cell>
          <cell r="I4493">
            <v>0</v>
          </cell>
          <cell r="J4493">
            <v>0</v>
          </cell>
          <cell r="K4493">
            <v>0</v>
          </cell>
          <cell r="L4493">
            <v>0</v>
          </cell>
          <cell r="M4493">
            <v>0</v>
          </cell>
          <cell r="N4493">
            <v>0</v>
          </cell>
          <cell r="O4493">
            <v>1</v>
          </cell>
          <cell r="P4493" t="str">
            <v>Not Licensed</v>
          </cell>
          <cell r="Q4493">
            <v>0</v>
          </cell>
          <cell r="R4493">
            <v>0</v>
          </cell>
        </row>
        <row r="4494">
          <cell r="B4494" t="str">
            <v>516062</v>
          </cell>
          <cell r="C4494" t="str">
            <v>Textile Cutting Machine Setters, Operators, and Tenders</v>
          </cell>
          <cell r="D4494">
            <v>0</v>
          </cell>
          <cell r="E4494" t="str">
            <v>High school diploma or equivalent</v>
          </cell>
          <cell r="F4494" t="str">
            <v>HS and Below</v>
          </cell>
          <cell r="G4494">
            <v>0</v>
          </cell>
          <cell r="H4494">
            <v>0</v>
          </cell>
          <cell r="I4494">
            <v>0</v>
          </cell>
          <cell r="J4494">
            <v>0</v>
          </cell>
          <cell r="K4494">
            <v>0</v>
          </cell>
          <cell r="L4494">
            <v>0</v>
          </cell>
          <cell r="M4494">
            <v>0</v>
          </cell>
          <cell r="N4494">
            <v>0</v>
          </cell>
          <cell r="O4494">
            <v>0</v>
          </cell>
          <cell r="P4494" t="str">
            <v>Not Licensed</v>
          </cell>
          <cell r="Q4494">
            <v>0</v>
          </cell>
          <cell r="R4494">
            <v>0</v>
          </cell>
        </row>
        <row r="4495">
          <cell r="B4495" t="str">
            <v>516063</v>
          </cell>
          <cell r="C4495" t="str">
            <v>Textile Knitting and Weaving Machine Setters, Operators, and Tenders</v>
          </cell>
          <cell r="D4495">
            <v>0</v>
          </cell>
          <cell r="E4495" t="str">
            <v>High school diploma or equivalent</v>
          </cell>
          <cell r="F4495" t="str">
            <v>HS and Below</v>
          </cell>
          <cell r="G4495">
            <v>0</v>
          </cell>
          <cell r="H4495">
            <v>0</v>
          </cell>
          <cell r="I4495">
            <v>0</v>
          </cell>
          <cell r="J4495">
            <v>0</v>
          </cell>
          <cell r="K4495">
            <v>0</v>
          </cell>
          <cell r="L4495">
            <v>0</v>
          </cell>
          <cell r="M4495">
            <v>0</v>
          </cell>
          <cell r="N4495">
            <v>0</v>
          </cell>
          <cell r="O4495">
            <v>0</v>
          </cell>
          <cell r="P4495" t="str">
            <v>Not Licensed</v>
          </cell>
          <cell r="Q4495">
            <v>0</v>
          </cell>
          <cell r="R4495">
            <v>0</v>
          </cell>
        </row>
        <row r="4496">
          <cell r="B4496" t="str">
            <v>516064</v>
          </cell>
          <cell r="C4496" t="str">
            <v>Textile Winding, Twisting, and Drawing Out Machine Setters, Operators, and Tenders</v>
          </cell>
          <cell r="D4496">
            <v>0</v>
          </cell>
          <cell r="E4496" t="str">
            <v>High school diploma or equivalent</v>
          </cell>
          <cell r="F4496" t="str">
            <v>HS and Below</v>
          </cell>
          <cell r="G4496">
            <v>0</v>
          </cell>
          <cell r="H4496">
            <v>0</v>
          </cell>
          <cell r="I4496">
            <v>0</v>
          </cell>
          <cell r="J4496">
            <v>0</v>
          </cell>
          <cell r="K4496">
            <v>0</v>
          </cell>
          <cell r="L4496">
            <v>0</v>
          </cell>
          <cell r="M4496">
            <v>0</v>
          </cell>
          <cell r="N4496">
            <v>0</v>
          </cell>
          <cell r="O4496">
            <v>2</v>
          </cell>
          <cell r="P4496" t="str">
            <v>Not Licensed</v>
          </cell>
          <cell r="Q4496">
            <v>0</v>
          </cell>
          <cell r="R4496">
            <v>0</v>
          </cell>
        </row>
        <row r="4497">
          <cell r="B4497" t="str">
            <v>516091</v>
          </cell>
          <cell r="C4497" t="str">
            <v>Extruding and Forming Machine Setters, Operators, and Tenders, Synthetic and Glass Fibers</v>
          </cell>
          <cell r="D4497">
            <v>0</v>
          </cell>
          <cell r="E4497" t="str">
            <v>High school diploma or equivalent</v>
          </cell>
          <cell r="F4497" t="str">
            <v>HS and Below</v>
          </cell>
          <cell r="G4497">
            <v>0</v>
          </cell>
          <cell r="H4497">
            <v>0</v>
          </cell>
          <cell r="I4497">
            <v>0</v>
          </cell>
          <cell r="J4497">
            <v>0</v>
          </cell>
          <cell r="K4497">
            <v>0</v>
          </cell>
          <cell r="L4497">
            <v>5</v>
          </cell>
          <cell r="M4497">
            <v>5</v>
          </cell>
          <cell r="N4497">
            <v>0</v>
          </cell>
          <cell r="O4497">
            <v>3</v>
          </cell>
          <cell r="P4497" t="str">
            <v>Not Licensed</v>
          </cell>
          <cell r="Q4497">
            <v>0</v>
          </cell>
          <cell r="R4497">
            <v>0</v>
          </cell>
        </row>
        <row r="4498">
          <cell r="B4498" t="str">
            <v>516092</v>
          </cell>
          <cell r="C4498" t="str">
            <v>Fabric and Apparel Patternmakers</v>
          </cell>
          <cell r="D4498">
            <v>0</v>
          </cell>
          <cell r="E4498" t="str">
            <v>High school diploma or equivalent</v>
          </cell>
          <cell r="F4498" t="str">
            <v>HS and Below</v>
          </cell>
          <cell r="G4498">
            <v>0</v>
          </cell>
          <cell r="H4498">
            <v>0</v>
          </cell>
          <cell r="I4498">
            <v>0</v>
          </cell>
          <cell r="J4498">
            <v>0</v>
          </cell>
          <cell r="K4498">
            <v>0</v>
          </cell>
          <cell r="L4498">
            <v>0</v>
          </cell>
          <cell r="M4498">
            <v>0</v>
          </cell>
          <cell r="N4498">
            <v>0</v>
          </cell>
          <cell r="O4498">
            <v>3</v>
          </cell>
          <cell r="P4498" t="str">
            <v>Not Licensed</v>
          </cell>
          <cell r="Q4498">
            <v>0</v>
          </cell>
          <cell r="R4498">
            <v>0</v>
          </cell>
        </row>
        <row r="4499">
          <cell r="B4499" t="str">
            <v>516093</v>
          </cell>
          <cell r="C4499" t="str">
            <v>Upholsterers</v>
          </cell>
          <cell r="D4499">
            <v>0</v>
          </cell>
          <cell r="E4499" t="str">
            <v>High school diploma or equivalent</v>
          </cell>
          <cell r="F4499" t="str">
            <v>HS and Below</v>
          </cell>
          <cell r="G4499">
            <v>0</v>
          </cell>
          <cell r="H4499">
            <v>0</v>
          </cell>
          <cell r="I4499">
            <v>0</v>
          </cell>
          <cell r="J4499">
            <v>0</v>
          </cell>
          <cell r="K4499">
            <v>0</v>
          </cell>
          <cell r="L4499">
            <v>0</v>
          </cell>
          <cell r="M4499">
            <v>0</v>
          </cell>
          <cell r="N4499">
            <v>0</v>
          </cell>
          <cell r="O4499">
            <v>3</v>
          </cell>
          <cell r="P4499" t="str">
            <v>Not Licensed</v>
          </cell>
          <cell r="Q4499">
            <v>0</v>
          </cell>
          <cell r="R4499">
            <v>0</v>
          </cell>
        </row>
        <row r="4500">
          <cell r="B4500" t="str">
            <v>517011</v>
          </cell>
          <cell r="C4500" t="str">
            <v>Cabinetmakers and Bench Carpenters</v>
          </cell>
          <cell r="D4500">
            <v>0</v>
          </cell>
          <cell r="E4500" t="str">
            <v>High school diploma or equivalent</v>
          </cell>
          <cell r="F4500" t="str">
            <v>HS and Below</v>
          </cell>
          <cell r="G4500">
            <v>42205</v>
          </cell>
          <cell r="H4500">
            <v>0</v>
          </cell>
          <cell r="I4500">
            <v>0</v>
          </cell>
          <cell r="J4500">
            <v>0</v>
          </cell>
          <cell r="K4500">
            <v>0</v>
          </cell>
          <cell r="L4500">
            <v>3</v>
          </cell>
          <cell r="M4500">
            <v>3</v>
          </cell>
          <cell r="N4500">
            <v>42</v>
          </cell>
          <cell r="O4500">
            <v>15</v>
          </cell>
          <cell r="P4500" t="str">
            <v>Not Licensed</v>
          </cell>
          <cell r="Q4500">
            <v>0</v>
          </cell>
          <cell r="R4500">
            <v>0</v>
          </cell>
        </row>
        <row r="4501">
          <cell r="B4501" t="str">
            <v>517021</v>
          </cell>
          <cell r="C4501" t="str">
            <v>Furniture Finishers</v>
          </cell>
          <cell r="D4501">
            <v>0</v>
          </cell>
          <cell r="E4501" t="str">
            <v>High school diploma or equivalent</v>
          </cell>
          <cell r="F4501" t="str">
            <v>HS and Below</v>
          </cell>
          <cell r="G4501">
            <v>47027</v>
          </cell>
          <cell r="H4501">
            <v>0</v>
          </cell>
          <cell r="I4501">
            <v>0</v>
          </cell>
          <cell r="J4501">
            <v>0</v>
          </cell>
          <cell r="K4501">
            <v>0</v>
          </cell>
          <cell r="L4501">
            <v>0</v>
          </cell>
          <cell r="M4501">
            <v>0</v>
          </cell>
          <cell r="N4501">
            <v>0</v>
          </cell>
          <cell r="O4501">
            <v>6</v>
          </cell>
          <cell r="P4501" t="str">
            <v>Not Licensed</v>
          </cell>
          <cell r="Q4501">
            <v>0</v>
          </cell>
          <cell r="R4501">
            <v>0</v>
          </cell>
        </row>
        <row r="4502">
          <cell r="B4502" t="str">
            <v>517031</v>
          </cell>
          <cell r="C4502" t="str">
            <v>Model Makers, Wood</v>
          </cell>
          <cell r="D4502">
            <v>0</v>
          </cell>
          <cell r="E4502">
            <v>0</v>
          </cell>
          <cell r="F4502">
            <v>0</v>
          </cell>
          <cell r="G4502">
            <v>0</v>
          </cell>
          <cell r="H4502">
            <v>0</v>
          </cell>
          <cell r="I4502">
            <v>0</v>
          </cell>
          <cell r="J4502">
            <v>0</v>
          </cell>
          <cell r="K4502">
            <v>0</v>
          </cell>
          <cell r="L4502">
            <v>0</v>
          </cell>
          <cell r="M4502">
            <v>0</v>
          </cell>
          <cell r="N4502">
            <v>0</v>
          </cell>
          <cell r="O4502">
            <v>0</v>
          </cell>
          <cell r="P4502" t="str">
            <v>Not Licensed</v>
          </cell>
          <cell r="Q4502">
            <v>0</v>
          </cell>
          <cell r="R4502">
            <v>0</v>
          </cell>
        </row>
        <row r="4503">
          <cell r="B4503" t="str">
            <v>517032</v>
          </cell>
          <cell r="C4503" t="str">
            <v>Patternmakers, Wood</v>
          </cell>
          <cell r="D4503">
            <v>0</v>
          </cell>
          <cell r="E4503">
            <v>0</v>
          </cell>
          <cell r="F4503">
            <v>0</v>
          </cell>
          <cell r="G4503">
            <v>0</v>
          </cell>
          <cell r="H4503">
            <v>0</v>
          </cell>
          <cell r="I4503">
            <v>0</v>
          </cell>
          <cell r="J4503">
            <v>0</v>
          </cell>
          <cell r="K4503">
            <v>0</v>
          </cell>
          <cell r="L4503">
            <v>0</v>
          </cell>
          <cell r="M4503">
            <v>0</v>
          </cell>
          <cell r="N4503">
            <v>0</v>
          </cell>
          <cell r="O4503">
            <v>0</v>
          </cell>
          <cell r="P4503" t="str">
            <v>Not Licensed</v>
          </cell>
          <cell r="Q4503">
            <v>0</v>
          </cell>
          <cell r="R4503">
            <v>0</v>
          </cell>
        </row>
        <row r="4504">
          <cell r="B4504" t="str">
            <v>517041</v>
          </cell>
          <cell r="C4504" t="str">
            <v>Sawing Machine Setters, Operators, and Tenders, Wood</v>
          </cell>
          <cell r="D4504">
            <v>0</v>
          </cell>
          <cell r="E4504" t="str">
            <v>High school diploma or equivalent</v>
          </cell>
          <cell r="F4504" t="str">
            <v>HS and Below</v>
          </cell>
          <cell r="G4504">
            <v>37008</v>
          </cell>
          <cell r="H4504">
            <v>0</v>
          </cell>
          <cell r="I4504">
            <v>0</v>
          </cell>
          <cell r="J4504">
            <v>0</v>
          </cell>
          <cell r="K4504">
            <v>0</v>
          </cell>
          <cell r="L4504">
            <v>0</v>
          </cell>
          <cell r="M4504">
            <v>0</v>
          </cell>
          <cell r="N4504">
            <v>0</v>
          </cell>
          <cell r="O4504">
            <v>0</v>
          </cell>
          <cell r="P4504" t="str">
            <v>Not Licensed</v>
          </cell>
          <cell r="Q4504">
            <v>0</v>
          </cell>
          <cell r="R4504">
            <v>0</v>
          </cell>
        </row>
        <row r="4505">
          <cell r="B4505" t="str">
            <v>517042</v>
          </cell>
          <cell r="C4505" t="str">
            <v>Woodworking Machine Setters, Operators, and Tenders, Except Sawing</v>
          </cell>
          <cell r="D4505">
            <v>0</v>
          </cell>
          <cell r="E4505" t="str">
            <v>High school diploma or equivalent</v>
          </cell>
          <cell r="F4505" t="str">
            <v>HS and Below</v>
          </cell>
          <cell r="G4505">
            <v>0</v>
          </cell>
          <cell r="H4505">
            <v>0</v>
          </cell>
          <cell r="I4505">
            <v>0</v>
          </cell>
          <cell r="J4505">
            <v>0</v>
          </cell>
          <cell r="K4505">
            <v>0</v>
          </cell>
          <cell r="L4505">
            <v>0</v>
          </cell>
          <cell r="M4505">
            <v>0</v>
          </cell>
          <cell r="N4505">
            <v>0</v>
          </cell>
          <cell r="O4505">
            <v>3</v>
          </cell>
          <cell r="P4505" t="str">
            <v>Not Licensed</v>
          </cell>
          <cell r="Q4505">
            <v>0</v>
          </cell>
          <cell r="R4505">
            <v>0</v>
          </cell>
        </row>
        <row r="4506">
          <cell r="B4506" t="str">
            <v>518011</v>
          </cell>
          <cell r="C4506" t="str">
            <v>Nuclear Power Reactor Operators</v>
          </cell>
          <cell r="D4506">
            <v>0</v>
          </cell>
          <cell r="E4506">
            <v>0</v>
          </cell>
          <cell r="F4506">
            <v>0</v>
          </cell>
          <cell r="G4506">
            <v>0</v>
          </cell>
          <cell r="H4506">
            <v>0</v>
          </cell>
          <cell r="I4506">
            <v>0</v>
          </cell>
          <cell r="J4506">
            <v>0</v>
          </cell>
          <cell r="K4506">
            <v>0</v>
          </cell>
          <cell r="L4506">
            <v>4</v>
          </cell>
          <cell r="M4506">
            <v>4</v>
          </cell>
          <cell r="N4506">
            <v>0</v>
          </cell>
          <cell r="O4506">
            <v>0</v>
          </cell>
          <cell r="P4506" t="str">
            <v>Not Licensed</v>
          </cell>
          <cell r="Q4506">
            <v>0</v>
          </cell>
          <cell r="R4506">
            <v>0</v>
          </cell>
        </row>
        <row r="4507">
          <cell r="B4507" t="str">
            <v>518012</v>
          </cell>
          <cell r="C4507" t="str">
            <v>Power Distributors and Dispatchers</v>
          </cell>
          <cell r="D4507">
            <v>0</v>
          </cell>
          <cell r="E4507" t="str">
            <v>High school diploma or equivalent</v>
          </cell>
          <cell r="F4507" t="str">
            <v>HS and Below</v>
          </cell>
          <cell r="G4507">
            <v>0</v>
          </cell>
          <cell r="H4507">
            <v>0</v>
          </cell>
          <cell r="I4507">
            <v>0</v>
          </cell>
          <cell r="J4507">
            <v>0</v>
          </cell>
          <cell r="K4507">
            <v>0</v>
          </cell>
          <cell r="L4507">
            <v>5</v>
          </cell>
          <cell r="M4507">
            <v>5</v>
          </cell>
          <cell r="N4507">
            <v>0</v>
          </cell>
          <cell r="O4507">
            <v>1</v>
          </cell>
          <cell r="P4507" t="str">
            <v>Not Licensed</v>
          </cell>
          <cell r="Q4507">
            <v>0</v>
          </cell>
          <cell r="R4507">
            <v>0</v>
          </cell>
        </row>
        <row r="4508">
          <cell r="B4508" t="str">
            <v>518013</v>
          </cell>
          <cell r="C4508" t="str">
            <v>Power Plant Operators</v>
          </cell>
          <cell r="D4508">
            <v>0</v>
          </cell>
          <cell r="E4508" t="str">
            <v>High school diploma or equivalent</v>
          </cell>
          <cell r="F4508" t="str">
            <v>HS and Below</v>
          </cell>
          <cell r="G4508">
            <v>0</v>
          </cell>
          <cell r="H4508">
            <v>0</v>
          </cell>
          <cell r="I4508">
            <v>172</v>
          </cell>
          <cell r="J4508">
            <v>15</v>
          </cell>
          <cell r="K4508">
            <v>16</v>
          </cell>
          <cell r="L4508">
            <v>6</v>
          </cell>
          <cell r="M4508">
            <v>12</v>
          </cell>
          <cell r="N4508">
            <v>0</v>
          </cell>
          <cell r="O4508">
            <v>2</v>
          </cell>
          <cell r="P4508" t="str">
            <v>Not Licensed</v>
          </cell>
          <cell r="Q4508">
            <v>0</v>
          </cell>
          <cell r="R4508">
            <v>0</v>
          </cell>
        </row>
        <row r="4509">
          <cell r="B4509" t="str">
            <v>518021</v>
          </cell>
          <cell r="C4509" t="str">
            <v>Stationary Engineers and Boiler Operators</v>
          </cell>
          <cell r="D4509">
            <v>0</v>
          </cell>
          <cell r="E4509" t="str">
            <v>High school diploma or equivalent</v>
          </cell>
          <cell r="F4509" t="str">
            <v>HS and Below</v>
          </cell>
          <cell r="G4509">
            <v>56578</v>
          </cell>
          <cell r="H4509">
            <v>0</v>
          </cell>
          <cell r="I4509">
            <v>0</v>
          </cell>
          <cell r="J4509">
            <v>0</v>
          </cell>
          <cell r="K4509">
            <v>0</v>
          </cell>
          <cell r="L4509">
            <v>19</v>
          </cell>
          <cell r="M4509">
            <v>19</v>
          </cell>
          <cell r="N4509">
            <v>0</v>
          </cell>
          <cell r="O4509">
            <v>6</v>
          </cell>
          <cell r="P4509" t="str">
            <v>Not Licensed</v>
          </cell>
          <cell r="Q4509">
            <v>0</v>
          </cell>
          <cell r="R4509">
            <v>0</v>
          </cell>
        </row>
        <row r="4510">
          <cell r="B4510" t="str">
            <v>518031</v>
          </cell>
          <cell r="C4510" t="str">
            <v>Water and Wastewater Treatment Plant and System Operators</v>
          </cell>
          <cell r="D4510">
            <v>0</v>
          </cell>
          <cell r="E4510" t="str">
            <v>High school diploma or equivalent</v>
          </cell>
          <cell r="F4510" t="str">
            <v>HS and Below</v>
          </cell>
          <cell r="G4510">
            <v>0</v>
          </cell>
          <cell r="H4510">
            <v>0</v>
          </cell>
          <cell r="I4510">
            <v>111</v>
          </cell>
          <cell r="J4510">
            <v>8</v>
          </cell>
          <cell r="K4510">
            <v>9</v>
          </cell>
          <cell r="L4510">
            <v>12</v>
          </cell>
          <cell r="M4510">
            <v>10</v>
          </cell>
          <cell r="N4510">
            <v>0</v>
          </cell>
          <cell r="O4510">
            <v>9</v>
          </cell>
          <cell r="P4510" t="str">
            <v>Licensed</v>
          </cell>
          <cell r="Q4510">
            <v>714</v>
          </cell>
          <cell r="R4510" t="str">
            <v xml:space="preserve"> 5,326</v>
          </cell>
        </row>
        <row r="4511">
          <cell r="B4511" t="str">
            <v>518091</v>
          </cell>
          <cell r="C4511" t="str">
            <v>Chemical Plant and System Operators</v>
          </cell>
          <cell r="D4511">
            <v>0</v>
          </cell>
          <cell r="E4511" t="str">
            <v>High school diploma or equivalent</v>
          </cell>
          <cell r="F4511" t="str">
            <v>HS and Below</v>
          </cell>
          <cell r="G4511">
            <v>0</v>
          </cell>
          <cell r="H4511">
            <v>0</v>
          </cell>
          <cell r="I4511">
            <v>0</v>
          </cell>
          <cell r="J4511">
            <v>0</v>
          </cell>
          <cell r="K4511">
            <v>0</v>
          </cell>
          <cell r="L4511">
            <v>0</v>
          </cell>
          <cell r="M4511">
            <v>0</v>
          </cell>
          <cell r="N4511">
            <v>0</v>
          </cell>
          <cell r="O4511">
            <v>5</v>
          </cell>
          <cell r="P4511" t="str">
            <v>Not Licensed</v>
          </cell>
          <cell r="Q4511">
            <v>0</v>
          </cell>
          <cell r="R4511">
            <v>0</v>
          </cell>
        </row>
        <row r="4512">
          <cell r="B4512" t="str">
            <v>518092</v>
          </cell>
          <cell r="C4512" t="str">
            <v>Gas Plant Operators</v>
          </cell>
          <cell r="D4512">
            <v>0</v>
          </cell>
          <cell r="E4512" t="str">
            <v>High school diploma or equivalent</v>
          </cell>
          <cell r="F4512" t="str">
            <v>HS and Below</v>
          </cell>
          <cell r="G4512">
            <v>0</v>
          </cell>
          <cell r="H4512">
            <v>0</v>
          </cell>
          <cell r="I4512">
            <v>0</v>
          </cell>
          <cell r="J4512">
            <v>0</v>
          </cell>
          <cell r="K4512">
            <v>0</v>
          </cell>
          <cell r="L4512">
            <v>0</v>
          </cell>
          <cell r="M4512">
            <v>0</v>
          </cell>
          <cell r="N4512">
            <v>0</v>
          </cell>
          <cell r="O4512">
            <v>2</v>
          </cell>
          <cell r="P4512" t="str">
            <v>Not Licensed</v>
          </cell>
          <cell r="Q4512">
            <v>0</v>
          </cell>
          <cell r="R4512">
            <v>0</v>
          </cell>
        </row>
        <row r="4513">
          <cell r="B4513" t="str">
            <v>518093</v>
          </cell>
          <cell r="C4513" t="str">
            <v>Petroleum Pump System Operators, Refinery Operators, and Gaugers</v>
          </cell>
          <cell r="D4513">
            <v>0</v>
          </cell>
          <cell r="E4513" t="str">
            <v>High school diploma or equivalent</v>
          </cell>
          <cell r="F4513" t="str">
            <v>HS and Below</v>
          </cell>
          <cell r="G4513">
            <v>0</v>
          </cell>
          <cell r="H4513">
            <v>0</v>
          </cell>
          <cell r="I4513">
            <v>0</v>
          </cell>
          <cell r="J4513">
            <v>0</v>
          </cell>
          <cell r="K4513">
            <v>0</v>
          </cell>
          <cell r="L4513">
            <v>8</v>
          </cell>
          <cell r="M4513">
            <v>8</v>
          </cell>
          <cell r="N4513">
            <v>0</v>
          </cell>
          <cell r="O4513">
            <v>0</v>
          </cell>
          <cell r="P4513" t="str">
            <v>Not Licensed</v>
          </cell>
          <cell r="Q4513">
            <v>0</v>
          </cell>
          <cell r="R4513">
            <v>0</v>
          </cell>
        </row>
        <row r="4514">
          <cell r="B4514" t="str">
            <v>519011</v>
          </cell>
          <cell r="C4514" t="str">
            <v>Chemical Equipment Operators and Tenders</v>
          </cell>
          <cell r="D4514">
            <v>0</v>
          </cell>
          <cell r="E4514" t="str">
            <v>High school diploma or equivalent</v>
          </cell>
          <cell r="F4514" t="str">
            <v>HS and Below</v>
          </cell>
          <cell r="G4514">
            <v>0</v>
          </cell>
          <cell r="H4514">
            <v>0</v>
          </cell>
          <cell r="I4514">
            <v>0</v>
          </cell>
          <cell r="J4514">
            <v>0</v>
          </cell>
          <cell r="K4514">
            <v>0</v>
          </cell>
          <cell r="L4514">
            <v>4</v>
          </cell>
          <cell r="M4514">
            <v>4</v>
          </cell>
          <cell r="N4514">
            <v>0</v>
          </cell>
          <cell r="O4514">
            <v>2</v>
          </cell>
          <cell r="P4514" t="str">
            <v>Not Licensed</v>
          </cell>
          <cell r="Q4514">
            <v>0</v>
          </cell>
          <cell r="R4514">
            <v>0</v>
          </cell>
        </row>
        <row r="4515">
          <cell r="B4515" t="str">
            <v>519012</v>
          </cell>
          <cell r="C4515" t="str">
            <v>Separating, Filtering, Clarifying, Precipitating, and Still Machine Setters, Operators, and Tenders</v>
          </cell>
          <cell r="D4515">
            <v>0</v>
          </cell>
          <cell r="E4515" t="str">
            <v>High school diploma or equivalent</v>
          </cell>
          <cell r="F4515" t="str">
            <v>HS and Below</v>
          </cell>
          <cell r="G4515">
            <v>0</v>
          </cell>
          <cell r="H4515">
            <v>0</v>
          </cell>
          <cell r="I4515">
            <v>0</v>
          </cell>
          <cell r="J4515">
            <v>0</v>
          </cell>
          <cell r="K4515">
            <v>0</v>
          </cell>
          <cell r="L4515">
            <v>13</v>
          </cell>
          <cell r="M4515">
            <v>13</v>
          </cell>
          <cell r="N4515">
            <v>0</v>
          </cell>
          <cell r="O4515">
            <v>1</v>
          </cell>
          <cell r="P4515" t="str">
            <v>Not Licensed</v>
          </cell>
          <cell r="Q4515">
            <v>0</v>
          </cell>
          <cell r="R4515">
            <v>0</v>
          </cell>
        </row>
        <row r="4516">
          <cell r="B4516" t="str">
            <v>519021</v>
          </cell>
          <cell r="C4516" t="str">
            <v>Crushing, Grinding, and Polishing Machine Setters, Operators, and Tenders</v>
          </cell>
          <cell r="D4516">
            <v>0</v>
          </cell>
          <cell r="E4516" t="str">
            <v>High school diploma or equivalent</v>
          </cell>
          <cell r="F4516" t="str">
            <v>HS and Below</v>
          </cell>
          <cell r="G4516">
            <v>0</v>
          </cell>
          <cell r="H4516">
            <v>0</v>
          </cell>
          <cell r="I4516">
            <v>0</v>
          </cell>
          <cell r="J4516">
            <v>0</v>
          </cell>
          <cell r="K4516">
            <v>0</v>
          </cell>
          <cell r="L4516">
            <v>0</v>
          </cell>
          <cell r="M4516">
            <v>0</v>
          </cell>
          <cell r="N4516">
            <v>0</v>
          </cell>
          <cell r="O4516">
            <v>3</v>
          </cell>
          <cell r="P4516" t="str">
            <v>Not Licensed</v>
          </cell>
          <cell r="Q4516">
            <v>0</v>
          </cell>
          <cell r="R4516">
            <v>0</v>
          </cell>
        </row>
        <row r="4517">
          <cell r="B4517" t="str">
            <v>519022</v>
          </cell>
          <cell r="C4517" t="str">
            <v>Grinding and Polishing Workers, Hand</v>
          </cell>
          <cell r="D4517">
            <v>0</v>
          </cell>
          <cell r="E4517" t="str">
            <v>No formal educational credential</v>
          </cell>
          <cell r="F4517" t="str">
            <v>HS and Below</v>
          </cell>
          <cell r="G4517">
            <v>0</v>
          </cell>
          <cell r="H4517">
            <v>0</v>
          </cell>
          <cell r="I4517">
            <v>0</v>
          </cell>
          <cell r="J4517">
            <v>0</v>
          </cell>
          <cell r="K4517">
            <v>0</v>
          </cell>
          <cell r="L4517">
            <v>0</v>
          </cell>
          <cell r="M4517">
            <v>0</v>
          </cell>
          <cell r="N4517">
            <v>0</v>
          </cell>
          <cell r="O4517">
            <v>4</v>
          </cell>
          <cell r="P4517" t="str">
            <v>Not Licensed</v>
          </cell>
          <cell r="Q4517">
            <v>0</v>
          </cell>
          <cell r="R4517">
            <v>0</v>
          </cell>
        </row>
        <row r="4518">
          <cell r="B4518" t="str">
            <v>519023</v>
          </cell>
          <cell r="C4518" t="str">
            <v>Mixing and Blending Machine Setters, Operators, and Tenders</v>
          </cell>
          <cell r="D4518">
            <v>0</v>
          </cell>
          <cell r="E4518" t="str">
            <v>High school diploma or equivalent</v>
          </cell>
          <cell r="F4518" t="str">
            <v>HS and Below</v>
          </cell>
          <cell r="G4518">
            <v>0</v>
          </cell>
          <cell r="H4518">
            <v>0</v>
          </cell>
          <cell r="I4518">
            <v>0</v>
          </cell>
          <cell r="J4518">
            <v>0</v>
          </cell>
          <cell r="K4518">
            <v>0</v>
          </cell>
          <cell r="L4518">
            <v>6</v>
          </cell>
          <cell r="M4518">
            <v>6</v>
          </cell>
          <cell r="N4518">
            <v>0</v>
          </cell>
          <cell r="O4518">
            <v>15</v>
          </cell>
          <cell r="P4518" t="str">
            <v>Not Licensed</v>
          </cell>
          <cell r="Q4518">
            <v>0</v>
          </cell>
          <cell r="R4518">
            <v>0</v>
          </cell>
        </row>
        <row r="4519">
          <cell r="B4519" t="str">
            <v>519031</v>
          </cell>
          <cell r="C4519" t="str">
            <v>Cutters and Trimmers, Hand</v>
          </cell>
          <cell r="D4519">
            <v>0</v>
          </cell>
          <cell r="E4519" t="str">
            <v>No formal educational credential</v>
          </cell>
          <cell r="F4519" t="str">
            <v>HS and Below</v>
          </cell>
          <cell r="G4519">
            <v>0</v>
          </cell>
          <cell r="H4519">
            <v>0</v>
          </cell>
          <cell r="I4519">
            <v>0</v>
          </cell>
          <cell r="J4519">
            <v>0</v>
          </cell>
          <cell r="K4519">
            <v>0</v>
          </cell>
          <cell r="L4519">
            <v>0</v>
          </cell>
          <cell r="M4519">
            <v>0</v>
          </cell>
          <cell r="N4519">
            <v>0</v>
          </cell>
          <cell r="O4519">
            <v>1</v>
          </cell>
          <cell r="P4519" t="str">
            <v>Not Licensed</v>
          </cell>
          <cell r="Q4519">
            <v>0</v>
          </cell>
          <cell r="R4519">
            <v>0</v>
          </cell>
        </row>
        <row r="4520">
          <cell r="B4520" t="str">
            <v>519032</v>
          </cell>
          <cell r="C4520" t="str">
            <v>Cutting and Slicing Machine Setters, Operators, and Tenders</v>
          </cell>
          <cell r="D4520">
            <v>0</v>
          </cell>
          <cell r="E4520" t="str">
            <v>High school diploma or equivalent</v>
          </cell>
          <cell r="F4520" t="str">
            <v>HS and Below</v>
          </cell>
          <cell r="G4520">
            <v>0</v>
          </cell>
          <cell r="H4520">
            <v>0</v>
          </cell>
          <cell r="I4520">
            <v>103</v>
          </cell>
          <cell r="J4520">
            <v>0</v>
          </cell>
          <cell r="K4520">
            <v>10</v>
          </cell>
          <cell r="L4520">
            <v>0</v>
          </cell>
          <cell r="M4520">
            <v>10</v>
          </cell>
          <cell r="N4520">
            <v>0</v>
          </cell>
          <cell r="O4520">
            <v>11</v>
          </cell>
          <cell r="P4520" t="str">
            <v>Not Licensed</v>
          </cell>
          <cell r="Q4520">
            <v>0</v>
          </cell>
          <cell r="R4520">
            <v>0</v>
          </cell>
        </row>
        <row r="4521">
          <cell r="B4521" t="str">
            <v>519041</v>
          </cell>
          <cell r="C4521" t="str">
            <v>Extruding, Forming, Pressing, and Compacting Machine Setters, Operators, and Tenders</v>
          </cell>
          <cell r="D4521">
            <v>0</v>
          </cell>
          <cell r="E4521" t="str">
            <v>High school diploma or equivalent</v>
          </cell>
          <cell r="F4521" t="str">
            <v>HS and Below</v>
          </cell>
          <cell r="G4521">
            <v>0</v>
          </cell>
          <cell r="H4521">
            <v>0</v>
          </cell>
          <cell r="I4521">
            <v>577</v>
          </cell>
          <cell r="J4521">
            <v>62</v>
          </cell>
          <cell r="K4521">
            <v>66</v>
          </cell>
          <cell r="L4521">
            <v>4</v>
          </cell>
          <cell r="M4521">
            <v>44</v>
          </cell>
          <cell r="N4521">
            <v>0</v>
          </cell>
          <cell r="O4521">
            <v>4</v>
          </cell>
          <cell r="P4521" t="str">
            <v>Not Licensed</v>
          </cell>
          <cell r="Q4521">
            <v>0</v>
          </cell>
          <cell r="R4521">
            <v>0</v>
          </cell>
        </row>
        <row r="4522">
          <cell r="B4522" t="str">
            <v>519051</v>
          </cell>
          <cell r="C4522" t="str">
            <v>Furnace, Kiln, Oven, Drier, and Kettle Operators and Tenders</v>
          </cell>
          <cell r="D4522">
            <v>0</v>
          </cell>
          <cell r="E4522" t="str">
            <v>High school diploma or equivalent</v>
          </cell>
          <cell r="F4522" t="str">
            <v>HS and Below</v>
          </cell>
          <cell r="G4522">
            <v>0</v>
          </cell>
          <cell r="H4522">
            <v>0</v>
          </cell>
          <cell r="I4522">
            <v>0</v>
          </cell>
          <cell r="J4522">
            <v>0</v>
          </cell>
          <cell r="K4522">
            <v>0</v>
          </cell>
          <cell r="L4522">
            <v>0</v>
          </cell>
          <cell r="M4522">
            <v>0</v>
          </cell>
          <cell r="N4522">
            <v>0</v>
          </cell>
          <cell r="O4522">
            <v>2</v>
          </cell>
          <cell r="P4522" t="str">
            <v>Not Licensed</v>
          </cell>
          <cell r="Q4522">
            <v>0</v>
          </cell>
          <cell r="R4522">
            <v>0</v>
          </cell>
        </row>
        <row r="4523">
          <cell r="B4523" t="str">
            <v>519061</v>
          </cell>
          <cell r="C4523" t="str">
            <v>Inspectors, Testers, Sorters, Samplers, and Weighers</v>
          </cell>
          <cell r="D4523">
            <v>0</v>
          </cell>
          <cell r="E4523" t="str">
            <v>High school diploma or equivalent</v>
          </cell>
          <cell r="F4523" t="str">
            <v>HS and Below</v>
          </cell>
          <cell r="G4523">
            <v>40016</v>
          </cell>
          <cell r="H4523">
            <v>3</v>
          </cell>
          <cell r="I4523">
            <v>1187</v>
          </cell>
          <cell r="J4523">
            <v>117</v>
          </cell>
          <cell r="K4523">
            <v>131</v>
          </cell>
          <cell r="L4523">
            <v>95</v>
          </cell>
          <cell r="M4523">
            <v>114</v>
          </cell>
          <cell r="N4523">
            <v>0</v>
          </cell>
          <cell r="O4523">
            <v>80</v>
          </cell>
          <cell r="P4523" t="str">
            <v>Not Licensed</v>
          </cell>
          <cell r="Q4523">
            <v>0</v>
          </cell>
          <cell r="R4523">
            <v>0</v>
          </cell>
        </row>
        <row r="4524">
          <cell r="B4524" t="str">
            <v>519071</v>
          </cell>
          <cell r="C4524" t="str">
            <v>Jewelers and Precious Stone and Metal Workers</v>
          </cell>
          <cell r="D4524">
            <v>0</v>
          </cell>
          <cell r="E4524" t="str">
            <v>High school diploma or equivalent</v>
          </cell>
          <cell r="F4524" t="str">
            <v>HS and Below</v>
          </cell>
          <cell r="G4524">
            <v>31575</v>
          </cell>
          <cell r="H4524">
            <v>0</v>
          </cell>
          <cell r="I4524">
            <v>0</v>
          </cell>
          <cell r="J4524">
            <v>0</v>
          </cell>
          <cell r="K4524">
            <v>0</v>
          </cell>
          <cell r="L4524">
            <v>0</v>
          </cell>
          <cell r="M4524">
            <v>0</v>
          </cell>
          <cell r="N4524">
            <v>0</v>
          </cell>
          <cell r="O4524">
            <v>1</v>
          </cell>
          <cell r="P4524" t="str">
            <v>Not Licensed</v>
          </cell>
          <cell r="Q4524">
            <v>0</v>
          </cell>
          <cell r="R4524">
            <v>0</v>
          </cell>
        </row>
        <row r="4525">
          <cell r="B4525" t="str">
            <v>519081</v>
          </cell>
          <cell r="C4525" t="str">
            <v>Dental Laboratory Technicians</v>
          </cell>
          <cell r="D4525">
            <v>0</v>
          </cell>
          <cell r="E4525" t="str">
            <v>High school diploma or equivalent</v>
          </cell>
          <cell r="F4525" t="str">
            <v>HS and Below</v>
          </cell>
          <cell r="G4525">
            <v>31257</v>
          </cell>
          <cell r="H4525">
            <v>0</v>
          </cell>
          <cell r="I4525">
            <v>0</v>
          </cell>
          <cell r="J4525">
            <v>0</v>
          </cell>
          <cell r="K4525">
            <v>0</v>
          </cell>
          <cell r="L4525">
            <v>11</v>
          </cell>
          <cell r="M4525">
            <v>11</v>
          </cell>
          <cell r="N4525">
            <v>0</v>
          </cell>
          <cell r="O4525">
            <v>1</v>
          </cell>
          <cell r="P4525" t="str">
            <v>Not Licensed</v>
          </cell>
          <cell r="Q4525">
            <v>0</v>
          </cell>
          <cell r="R4525">
            <v>0</v>
          </cell>
        </row>
        <row r="4526">
          <cell r="B4526" t="str">
            <v>519082</v>
          </cell>
          <cell r="C4526" t="str">
            <v>Medical Appliance Technicians</v>
          </cell>
          <cell r="D4526">
            <v>0</v>
          </cell>
          <cell r="E4526" t="str">
            <v>High school diploma or equivalent</v>
          </cell>
          <cell r="F4526" t="str">
            <v>HS and Below</v>
          </cell>
          <cell r="G4526">
            <v>41133</v>
          </cell>
          <cell r="H4526">
            <v>0</v>
          </cell>
          <cell r="I4526">
            <v>0</v>
          </cell>
          <cell r="J4526">
            <v>0</v>
          </cell>
          <cell r="K4526">
            <v>0</v>
          </cell>
          <cell r="L4526">
            <v>0</v>
          </cell>
          <cell r="M4526">
            <v>0</v>
          </cell>
          <cell r="N4526">
            <v>0</v>
          </cell>
          <cell r="O4526">
            <v>0</v>
          </cell>
          <cell r="P4526" t="str">
            <v>Not Licensed</v>
          </cell>
          <cell r="Q4526">
            <v>0</v>
          </cell>
          <cell r="R4526">
            <v>0</v>
          </cell>
        </row>
        <row r="4527">
          <cell r="B4527" t="str">
            <v>519083</v>
          </cell>
          <cell r="C4527" t="str">
            <v>Ophthalmic Laboratory Technicians</v>
          </cell>
          <cell r="D4527">
            <v>0</v>
          </cell>
          <cell r="E4527" t="str">
            <v>High school diploma or equivalent</v>
          </cell>
          <cell r="F4527" t="str">
            <v>HS and Below</v>
          </cell>
          <cell r="G4527">
            <v>0</v>
          </cell>
          <cell r="H4527">
            <v>0</v>
          </cell>
          <cell r="I4527">
            <v>0</v>
          </cell>
          <cell r="J4527">
            <v>0</v>
          </cell>
          <cell r="K4527">
            <v>0</v>
          </cell>
          <cell r="L4527">
            <v>0</v>
          </cell>
          <cell r="M4527">
            <v>0</v>
          </cell>
          <cell r="N4527">
            <v>0</v>
          </cell>
          <cell r="O4527">
            <v>0</v>
          </cell>
          <cell r="P4527" t="str">
            <v>Not Licensed</v>
          </cell>
          <cell r="Q4527">
            <v>0</v>
          </cell>
          <cell r="R4527">
            <v>0</v>
          </cell>
        </row>
        <row r="4528">
          <cell r="B4528" t="str">
            <v>519111</v>
          </cell>
          <cell r="C4528" t="str">
            <v>Packaging and Filling Machine Operators and Tenders</v>
          </cell>
          <cell r="D4528">
            <v>0</v>
          </cell>
          <cell r="E4528" t="str">
            <v>High school diploma or equivalent</v>
          </cell>
          <cell r="F4528" t="str">
            <v>HS and Below</v>
          </cell>
          <cell r="G4528">
            <v>29132</v>
          </cell>
          <cell r="H4528">
            <v>1</v>
          </cell>
          <cell r="I4528">
            <v>825</v>
          </cell>
          <cell r="J4528">
            <v>91</v>
          </cell>
          <cell r="K4528">
            <v>98</v>
          </cell>
          <cell r="L4528">
            <v>13</v>
          </cell>
          <cell r="M4528">
            <v>67</v>
          </cell>
          <cell r="N4528">
            <v>0</v>
          </cell>
          <cell r="O4528">
            <v>162</v>
          </cell>
          <cell r="P4528" t="str">
            <v>Not Licensed</v>
          </cell>
          <cell r="Q4528">
            <v>0</v>
          </cell>
          <cell r="R4528">
            <v>0</v>
          </cell>
        </row>
        <row r="4529">
          <cell r="B4529" t="str">
            <v>519121</v>
          </cell>
          <cell r="C4529" t="str">
            <v>Coating, Painting, and Spraying Machine Setters, Operators, and Tenders</v>
          </cell>
          <cell r="D4529">
            <v>0</v>
          </cell>
          <cell r="E4529" t="str">
            <v>High school diploma or equivalent</v>
          </cell>
          <cell r="F4529" t="str">
            <v>HS and Below</v>
          </cell>
          <cell r="G4529">
            <v>28653</v>
          </cell>
          <cell r="H4529">
            <v>1</v>
          </cell>
          <cell r="I4529">
            <v>395</v>
          </cell>
          <cell r="J4529">
            <v>39</v>
          </cell>
          <cell r="K4529">
            <v>46</v>
          </cell>
          <cell r="L4529">
            <v>3</v>
          </cell>
          <cell r="M4529">
            <v>29</v>
          </cell>
          <cell r="N4529">
            <v>0</v>
          </cell>
          <cell r="O4529">
            <v>8</v>
          </cell>
          <cell r="P4529" t="str">
            <v>Not Licensed</v>
          </cell>
          <cell r="Q4529">
            <v>0</v>
          </cell>
          <cell r="R4529">
            <v>0</v>
          </cell>
        </row>
        <row r="4530">
          <cell r="B4530" t="str">
            <v>519122</v>
          </cell>
          <cell r="C4530" t="str">
            <v>Painters, Transportation Equipment</v>
          </cell>
          <cell r="D4530">
            <v>0</v>
          </cell>
          <cell r="E4530" t="str">
            <v>High school diploma or equivalent</v>
          </cell>
          <cell r="F4530" t="str">
            <v>HS and Below</v>
          </cell>
          <cell r="G4530">
            <v>45021</v>
          </cell>
          <cell r="H4530">
            <v>0</v>
          </cell>
          <cell r="I4530">
            <v>0</v>
          </cell>
          <cell r="J4530">
            <v>0</v>
          </cell>
          <cell r="K4530">
            <v>0</v>
          </cell>
          <cell r="L4530">
            <v>0</v>
          </cell>
          <cell r="M4530">
            <v>0</v>
          </cell>
          <cell r="N4530">
            <v>0</v>
          </cell>
          <cell r="O4530">
            <v>1</v>
          </cell>
          <cell r="P4530" t="str">
            <v>Not Licensed</v>
          </cell>
          <cell r="Q4530">
            <v>0</v>
          </cell>
          <cell r="R4530">
            <v>0</v>
          </cell>
        </row>
        <row r="4531">
          <cell r="B4531" t="str">
            <v>519123</v>
          </cell>
          <cell r="C4531" t="str">
            <v>Painting, Coating, and Decorating Workers</v>
          </cell>
          <cell r="D4531">
            <v>0</v>
          </cell>
          <cell r="E4531" t="str">
            <v>No formal educational credential</v>
          </cell>
          <cell r="F4531" t="str">
            <v>HS and Below</v>
          </cell>
          <cell r="G4531">
            <v>0</v>
          </cell>
          <cell r="H4531">
            <v>0</v>
          </cell>
          <cell r="I4531">
            <v>226</v>
          </cell>
          <cell r="J4531">
            <v>25</v>
          </cell>
          <cell r="K4531">
            <v>25</v>
          </cell>
          <cell r="L4531">
            <v>6</v>
          </cell>
          <cell r="M4531">
            <v>19</v>
          </cell>
          <cell r="N4531">
            <v>0</v>
          </cell>
          <cell r="O4531">
            <v>5</v>
          </cell>
          <cell r="P4531" t="str">
            <v>Not Licensed</v>
          </cell>
          <cell r="Q4531">
            <v>0</v>
          </cell>
          <cell r="R4531">
            <v>0</v>
          </cell>
        </row>
        <row r="4532">
          <cell r="B4532" t="str">
            <v>519141</v>
          </cell>
          <cell r="C4532" t="str">
            <v>Semiconductor Processors</v>
          </cell>
          <cell r="D4532">
            <v>0</v>
          </cell>
          <cell r="E4532" t="str">
            <v>Associate's degree</v>
          </cell>
          <cell r="F4532" t="str">
            <v>Sub-BA</v>
          </cell>
          <cell r="G4532">
            <v>0</v>
          </cell>
          <cell r="H4532">
            <v>0</v>
          </cell>
          <cell r="I4532">
            <v>0</v>
          </cell>
          <cell r="J4532">
            <v>0</v>
          </cell>
          <cell r="K4532">
            <v>0</v>
          </cell>
          <cell r="L4532">
            <v>0</v>
          </cell>
          <cell r="M4532">
            <v>0</v>
          </cell>
          <cell r="N4532">
            <v>0</v>
          </cell>
          <cell r="O4532">
            <v>0</v>
          </cell>
          <cell r="P4532" t="str">
            <v>Not Licensed</v>
          </cell>
          <cell r="Q4532">
            <v>0</v>
          </cell>
          <cell r="R4532">
            <v>0</v>
          </cell>
        </row>
        <row r="4533">
          <cell r="B4533" t="str">
            <v>519151</v>
          </cell>
          <cell r="C4533" t="str">
            <v>Photographic Process Workers and Processing Machine Operators</v>
          </cell>
          <cell r="D4533">
            <v>0</v>
          </cell>
          <cell r="E4533" t="str">
            <v>High school diploma or equivalent</v>
          </cell>
          <cell r="F4533" t="str">
            <v>HS and Below</v>
          </cell>
          <cell r="G4533">
            <v>24254</v>
          </cell>
          <cell r="H4533">
            <v>0</v>
          </cell>
          <cell r="I4533">
            <v>0</v>
          </cell>
          <cell r="J4533">
            <v>0</v>
          </cell>
          <cell r="K4533">
            <v>0</v>
          </cell>
          <cell r="L4533">
            <v>0</v>
          </cell>
          <cell r="M4533">
            <v>0</v>
          </cell>
          <cell r="N4533">
            <v>0</v>
          </cell>
          <cell r="O4533">
            <v>2</v>
          </cell>
          <cell r="P4533" t="str">
            <v>Not Licensed</v>
          </cell>
          <cell r="Q4533">
            <v>0</v>
          </cell>
          <cell r="R4533">
            <v>0</v>
          </cell>
        </row>
        <row r="4534">
          <cell r="B4534" t="str">
            <v>519191</v>
          </cell>
          <cell r="C4534" t="str">
            <v>Adhesive Bonding Machine Operators and Tenders</v>
          </cell>
          <cell r="D4534">
            <v>0</v>
          </cell>
          <cell r="E4534" t="str">
            <v>High school diploma or equivalent</v>
          </cell>
          <cell r="F4534" t="str">
            <v>HS and Below</v>
          </cell>
          <cell r="G4534">
            <v>29679</v>
          </cell>
          <cell r="H4534">
            <v>0</v>
          </cell>
          <cell r="I4534">
            <v>0</v>
          </cell>
          <cell r="J4534">
            <v>0</v>
          </cell>
          <cell r="K4534">
            <v>0</v>
          </cell>
          <cell r="L4534">
            <v>0</v>
          </cell>
          <cell r="M4534">
            <v>0</v>
          </cell>
          <cell r="N4534">
            <v>0</v>
          </cell>
          <cell r="O4534">
            <v>0</v>
          </cell>
          <cell r="P4534" t="str">
            <v>Not Licensed</v>
          </cell>
          <cell r="Q4534">
            <v>0</v>
          </cell>
          <cell r="R4534">
            <v>0</v>
          </cell>
        </row>
        <row r="4535">
          <cell r="B4535" t="str">
            <v>519192</v>
          </cell>
          <cell r="C4535" t="str">
            <v>Cleaning, Washing, and Metal Pickling Equipment Operators and Tenders</v>
          </cell>
          <cell r="D4535">
            <v>0</v>
          </cell>
          <cell r="E4535" t="str">
            <v>No formal educational credential</v>
          </cell>
          <cell r="F4535" t="str">
            <v>HS and Below</v>
          </cell>
          <cell r="G4535">
            <v>0</v>
          </cell>
          <cell r="H4535">
            <v>0</v>
          </cell>
          <cell r="I4535">
            <v>0</v>
          </cell>
          <cell r="J4535">
            <v>0</v>
          </cell>
          <cell r="K4535">
            <v>0</v>
          </cell>
          <cell r="L4535">
            <v>0</v>
          </cell>
          <cell r="M4535">
            <v>0</v>
          </cell>
          <cell r="N4535">
            <v>0</v>
          </cell>
          <cell r="O4535">
            <v>1</v>
          </cell>
          <cell r="P4535" t="str">
            <v>Not Licensed</v>
          </cell>
          <cell r="Q4535">
            <v>0</v>
          </cell>
          <cell r="R4535">
            <v>0</v>
          </cell>
        </row>
        <row r="4536">
          <cell r="B4536" t="str">
            <v>519193</v>
          </cell>
          <cell r="C4536" t="str">
            <v>Cooling and Freezing Equipment Operators and Tenders</v>
          </cell>
          <cell r="D4536">
            <v>0</v>
          </cell>
          <cell r="E4536" t="str">
            <v>High school diploma or equivalent</v>
          </cell>
          <cell r="F4536" t="str">
            <v>HS and Below</v>
          </cell>
          <cell r="G4536">
            <v>0</v>
          </cell>
          <cell r="H4536">
            <v>0</v>
          </cell>
          <cell r="I4536">
            <v>0</v>
          </cell>
          <cell r="J4536">
            <v>0</v>
          </cell>
          <cell r="K4536">
            <v>0</v>
          </cell>
          <cell r="L4536">
            <v>0</v>
          </cell>
          <cell r="M4536">
            <v>0</v>
          </cell>
          <cell r="N4536">
            <v>0</v>
          </cell>
          <cell r="O4536">
            <v>0</v>
          </cell>
          <cell r="P4536" t="str">
            <v>Not Licensed</v>
          </cell>
          <cell r="Q4536">
            <v>0</v>
          </cell>
          <cell r="R4536">
            <v>0</v>
          </cell>
        </row>
        <row r="4537">
          <cell r="B4537" t="str">
            <v>519194</v>
          </cell>
          <cell r="C4537" t="str">
            <v>Etchers and Engravers</v>
          </cell>
          <cell r="D4537">
            <v>0</v>
          </cell>
          <cell r="E4537" t="str">
            <v>High school diploma or equivalent</v>
          </cell>
          <cell r="F4537" t="str">
            <v>HS and Below</v>
          </cell>
          <cell r="G4537">
            <v>0</v>
          </cell>
          <cell r="H4537">
            <v>0</v>
          </cell>
          <cell r="I4537">
            <v>0</v>
          </cell>
          <cell r="J4537">
            <v>0</v>
          </cell>
          <cell r="K4537">
            <v>0</v>
          </cell>
          <cell r="L4537">
            <v>4</v>
          </cell>
          <cell r="M4537">
            <v>4</v>
          </cell>
          <cell r="N4537">
            <v>0</v>
          </cell>
          <cell r="O4537">
            <v>1</v>
          </cell>
          <cell r="P4537" t="str">
            <v>Not Licensed</v>
          </cell>
          <cell r="Q4537">
            <v>0</v>
          </cell>
          <cell r="R4537">
            <v>0</v>
          </cell>
        </row>
        <row r="4538">
          <cell r="B4538" t="str">
            <v>519195</v>
          </cell>
          <cell r="C4538" t="str">
            <v>Molders, Shapers, and Casters, Except Metal and Plastic</v>
          </cell>
          <cell r="D4538">
            <v>0</v>
          </cell>
          <cell r="E4538" t="str">
            <v>High school diploma or equivalent</v>
          </cell>
          <cell r="F4538" t="str">
            <v>HS and Below</v>
          </cell>
          <cell r="G4538">
            <v>0</v>
          </cell>
          <cell r="H4538">
            <v>0</v>
          </cell>
          <cell r="I4538">
            <v>0</v>
          </cell>
          <cell r="J4538">
            <v>0</v>
          </cell>
          <cell r="K4538">
            <v>0</v>
          </cell>
          <cell r="L4538">
            <v>19</v>
          </cell>
          <cell r="M4538">
            <v>19</v>
          </cell>
          <cell r="N4538">
            <v>0</v>
          </cell>
          <cell r="O4538">
            <v>7</v>
          </cell>
          <cell r="P4538" t="str">
            <v>Not Licensed</v>
          </cell>
          <cell r="Q4538">
            <v>0</v>
          </cell>
          <cell r="R4538">
            <v>0</v>
          </cell>
        </row>
        <row r="4539">
          <cell r="B4539" t="str">
            <v>519196</v>
          </cell>
          <cell r="C4539" t="str">
            <v>Paper Goods Machine Setters, Operators, and Tenders</v>
          </cell>
          <cell r="D4539">
            <v>0</v>
          </cell>
          <cell r="E4539" t="str">
            <v>High school diploma or equivalent</v>
          </cell>
          <cell r="F4539" t="str">
            <v>HS and Below</v>
          </cell>
          <cell r="G4539">
            <v>0</v>
          </cell>
          <cell r="H4539">
            <v>0</v>
          </cell>
          <cell r="I4539">
            <v>213</v>
          </cell>
          <cell r="J4539">
            <v>14</v>
          </cell>
          <cell r="K4539">
            <v>16</v>
          </cell>
          <cell r="L4539">
            <v>0</v>
          </cell>
          <cell r="M4539">
            <v>15</v>
          </cell>
          <cell r="N4539">
            <v>0</v>
          </cell>
          <cell r="O4539">
            <v>39</v>
          </cell>
          <cell r="P4539" t="str">
            <v>Not Licensed</v>
          </cell>
          <cell r="Q4539">
            <v>0</v>
          </cell>
          <cell r="R4539">
            <v>0</v>
          </cell>
        </row>
        <row r="4540">
          <cell r="B4540" t="str">
            <v>519197</v>
          </cell>
          <cell r="C4540" t="str">
            <v>Tire Builders</v>
          </cell>
          <cell r="D4540">
            <v>0</v>
          </cell>
          <cell r="E4540">
            <v>0</v>
          </cell>
          <cell r="F4540">
            <v>0</v>
          </cell>
          <cell r="G4540">
            <v>0</v>
          </cell>
          <cell r="H4540">
            <v>0</v>
          </cell>
          <cell r="I4540">
            <v>0</v>
          </cell>
          <cell r="J4540">
            <v>0</v>
          </cell>
          <cell r="K4540">
            <v>0</v>
          </cell>
          <cell r="L4540">
            <v>20</v>
          </cell>
          <cell r="M4540">
            <v>20</v>
          </cell>
          <cell r="N4540">
            <v>0</v>
          </cell>
          <cell r="O4540">
            <v>0</v>
          </cell>
          <cell r="P4540" t="str">
            <v>Not Licensed</v>
          </cell>
          <cell r="Q4540">
            <v>0</v>
          </cell>
          <cell r="R4540">
            <v>0</v>
          </cell>
        </row>
        <row r="4541">
          <cell r="B4541" t="str">
            <v>519198</v>
          </cell>
          <cell r="C4541" t="str">
            <v>Helpers--Production Workers</v>
          </cell>
          <cell r="D4541">
            <v>0</v>
          </cell>
          <cell r="E4541" t="str">
            <v>No formal educational credential</v>
          </cell>
          <cell r="F4541" t="str">
            <v>HS and Below</v>
          </cell>
          <cell r="G4541">
            <v>26036</v>
          </cell>
          <cell r="H4541">
            <v>1</v>
          </cell>
          <cell r="I4541">
            <v>933</v>
          </cell>
          <cell r="J4541">
            <v>152</v>
          </cell>
          <cell r="K4541">
            <v>148</v>
          </cell>
          <cell r="L4541">
            <v>25</v>
          </cell>
          <cell r="M4541">
            <v>108</v>
          </cell>
          <cell r="N4541">
            <v>0</v>
          </cell>
          <cell r="O4541">
            <v>121</v>
          </cell>
          <cell r="P4541" t="str">
            <v>Not Licensed</v>
          </cell>
          <cell r="Q4541">
            <v>0</v>
          </cell>
          <cell r="R4541">
            <v>0</v>
          </cell>
        </row>
        <row r="4542">
          <cell r="B4542" t="str">
            <v>531011</v>
          </cell>
          <cell r="C4542" t="str">
            <v>Aircraft Cargo Handling Supervisors</v>
          </cell>
          <cell r="D4542">
            <v>0</v>
          </cell>
          <cell r="E4542" t="str">
            <v>High school diploma or equivalent</v>
          </cell>
          <cell r="F4542" t="str">
            <v>HS and Below</v>
          </cell>
          <cell r="G4542">
            <v>0</v>
          </cell>
          <cell r="H4542">
            <v>0</v>
          </cell>
          <cell r="I4542">
            <v>0</v>
          </cell>
          <cell r="J4542">
            <v>0</v>
          </cell>
          <cell r="K4542">
            <v>0</v>
          </cell>
          <cell r="L4542">
            <v>0</v>
          </cell>
          <cell r="M4542">
            <v>0</v>
          </cell>
          <cell r="N4542">
            <v>0</v>
          </cell>
          <cell r="O4542">
            <v>1</v>
          </cell>
          <cell r="P4542" t="str">
            <v>Not Licensed</v>
          </cell>
          <cell r="Q4542">
            <v>0</v>
          </cell>
          <cell r="R4542">
            <v>0</v>
          </cell>
        </row>
        <row r="4543">
          <cell r="B4543" t="str">
            <v>531021</v>
          </cell>
          <cell r="C4543" t="str">
            <v>First-Line Supervisors of Helpers, Laborers, and Material Movers, Hand</v>
          </cell>
          <cell r="D4543">
            <v>0</v>
          </cell>
          <cell r="E4543" t="str">
            <v>High school diploma or equivalent</v>
          </cell>
          <cell r="F4543" t="str">
            <v>HS and Below</v>
          </cell>
          <cell r="G4543">
            <v>51606</v>
          </cell>
          <cell r="H4543">
            <v>3</v>
          </cell>
          <cell r="I4543">
            <v>305</v>
          </cell>
          <cell r="J4543">
            <v>32</v>
          </cell>
          <cell r="K4543">
            <v>37</v>
          </cell>
          <cell r="L4543">
            <v>24</v>
          </cell>
          <cell r="M4543">
            <v>31</v>
          </cell>
          <cell r="N4543">
            <v>0</v>
          </cell>
          <cell r="O4543">
            <v>32</v>
          </cell>
          <cell r="P4543" t="str">
            <v>Not Licensed</v>
          </cell>
          <cell r="Q4543">
            <v>0</v>
          </cell>
          <cell r="R4543">
            <v>0</v>
          </cell>
        </row>
        <row r="4544">
          <cell r="B4544" t="str">
            <v>531031</v>
          </cell>
          <cell r="C4544" t="str">
            <v>First-Line Supervisors of Transportation and Material-Moving Machine and Vehicle Operators</v>
          </cell>
          <cell r="D4544">
            <v>0</v>
          </cell>
          <cell r="E4544" t="str">
            <v>High school diploma or equivalent</v>
          </cell>
          <cell r="F4544" t="str">
            <v>HS and Below</v>
          </cell>
          <cell r="G4544">
            <v>52184</v>
          </cell>
          <cell r="H4544">
            <v>3</v>
          </cell>
          <cell r="I4544">
            <v>276</v>
          </cell>
          <cell r="J4544">
            <v>28</v>
          </cell>
          <cell r="K4544">
            <v>30</v>
          </cell>
          <cell r="L4544">
            <v>78</v>
          </cell>
          <cell r="M4544">
            <v>45</v>
          </cell>
          <cell r="N4544">
            <v>0</v>
          </cell>
          <cell r="O4544">
            <v>37</v>
          </cell>
          <cell r="P4544" t="str">
            <v>Not Licensed</v>
          </cell>
          <cell r="Q4544">
            <v>0</v>
          </cell>
          <cell r="R4544">
            <v>0</v>
          </cell>
        </row>
        <row r="4545">
          <cell r="B4545" t="str">
            <v>532011</v>
          </cell>
          <cell r="C4545" t="str">
            <v>Airline Pilots, Copilots, and Flight Engineers</v>
          </cell>
          <cell r="D4545">
            <v>0</v>
          </cell>
          <cell r="E4545">
            <v>0</v>
          </cell>
          <cell r="F4545">
            <v>0</v>
          </cell>
          <cell r="G4545">
            <v>0</v>
          </cell>
          <cell r="H4545">
            <v>0</v>
          </cell>
          <cell r="I4545">
            <v>0</v>
          </cell>
          <cell r="J4545">
            <v>0</v>
          </cell>
          <cell r="K4545">
            <v>0</v>
          </cell>
          <cell r="L4545">
            <v>6</v>
          </cell>
          <cell r="M4545">
            <v>6</v>
          </cell>
          <cell r="N4545">
            <v>0</v>
          </cell>
          <cell r="O4545">
            <v>1</v>
          </cell>
          <cell r="P4545" t="str">
            <v>Not Licensed</v>
          </cell>
          <cell r="Q4545">
            <v>0</v>
          </cell>
          <cell r="R4545">
            <v>0</v>
          </cell>
        </row>
        <row r="4546">
          <cell r="B4546" t="str">
            <v>532012</v>
          </cell>
          <cell r="C4546" t="str">
            <v>Commercial Pilots</v>
          </cell>
          <cell r="D4546">
            <v>0</v>
          </cell>
          <cell r="E4546" t="str">
            <v>High school diploma or equivalent</v>
          </cell>
          <cell r="F4546" t="str">
            <v>HS and Below</v>
          </cell>
          <cell r="G4546">
            <v>0</v>
          </cell>
          <cell r="H4546">
            <v>0</v>
          </cell>
          <cell r="I4546">
            <v>0</v>
          </cell>
          <cell r="J4546">
            <v>0</v>
          </cell>
          <cell r="K4546">
            <v>0</v>
          </cell>
          <cell r="L4546">
            <v>0</v>
          </cell>
          <cell r="M4546">
            <v>0</v>
          </cell>
          <cell r="N4546">
            <v>0</v>
          </cell>
          <cell r="O4546">
            <v>2</v>
          </cell>
          <cell r="P4546" t="str">
            <v>Not Licensed</v>
          </cell>
          <cell r="Q4546">
            <v>0</v>
          </cell>
          <cell r="R4546">
            <v>0</v>
          </cell>
        </row>
        <row r="4547">
          <cell r="B4547" t="str">
            <v>532021</v>
          </cell>
          <cell r="C4547" t="str">
            <v>Air Traffic Controllers</v>
          </cell>
          <cell r="D4547">
            <v>0</v>
          </cell>
          <cell r="E4547" t="str">
            <v>Associate's degree</v>
          </cell>
          <cell r="F4547" t="str">
            <v>Sub-BA</v>
          </cell>
          <cell r="G4547">
            <v>0</v>
          </cell>
          <cell r="H4547">
            <v>0</v>
          </cell>
          <cell r="I4547">
            <v>0</v>
          </cell>
          <cell r="J4547">
            <v>0</v>
          </cell>
          <cell r="K4547">
            <v>0</v>
          </cell>
          <cell r="L4547">
            <v>0</v>
          </cell>
          <cell r="M4547">
            <v>0</v>
          </cell>
          <cell r="N4547">
            <v>0</v>
          </cell>
          <cell r="O4547">
            <v>0</v>
          </cell>
          <cell r="P4547" t="str">
            <v>Not Licensed</v>
          </cell>
          <cell r="Q4547">
            <v>0</v>
          </cell>
          <cell r="R4547">
            <v>0</v>
          </cell>
        </row>
        <row r="4548">
          <cell r="B4548" t="str">
            <v>532022</v>
          </cell>
          <cell r="C4548" t="str">
            <v>Airfield Operations Specialists</v>
          </cell>
          <cell r="D4548">
            <v>0</v>
          </cell>
          <cell r="E4548" t="str">
            <v>High school diploma or equivalent</v>
          </cell>
          <cell r="F4548" t="str">
            <v>HS and Below</v>
          </cell>
          <cell r="G4548">
            <v>0</v>
          </cell>
          <cell r="H4548">
            <v>0</v>
          </cell>
          <cell r="I4548">
            <v>0</v>
          </cell>
          <cell r="J4548">
            <v>0</v>
          </cell>
          <cell r="K4548">
            <v>0</v>
          </cell>
          <cell r="L4548">
            <v>0</v>
          </cell>
          <cell r="M4548">
            <v>0</v>
          </cell>
          <cell r="N4548">
            <v>0</v>
          </cell>
          <cell r="O4548">
            <v>0</v>
          </cell>
          <cell r="P4548" t="str">
            <v>Not Licensed</v>
          </cell>
          <cell r="Q4548">
            <v>0</v>
          </cell>
          <cell r="R4548">
            <v>0</v>
          </cell>
        </row>
        <row r="4549">
          <cell r="B4549" t="str">
            <v>532031</v>
          </cell>
          <cell r="C4549" t="str">
            <v>Flight Attendants</v>
          </cell>
          <cell r="D4549">
            <v>0</v>
          </cell>
          <cell r="E4549" t="str">
            <v>High school diploma or equivalent</v>
          </cell>
          <cell r="F4549" t="str">
            <v>HS and Below</v>
          </cell>
          <cell r="G4549">
            <v>0</v>
          </cell>
          <cell r="H4549">
            <v>0</v>
          </cell>
          <cell r="I4549">
            <v>0</v>
          </cell>
          <cell r="J4549">
            <v>0</v>
          </cell>
          <cell r="K4549">
            <v>0</v>
          </cell>
          <cell r="L4549">
            <v>0</v>
          </cell>
          <cell r="M4549">
            <v>0</v>
          </cell>
          <cell r="N4549">
            <v>0</v>
          </cell>
          <cell r="O4549">
            <v>0</v>
          </cell>
          <cell r="P4549" t="str">
            <v>Not Licensed</v>
          </cell>
          <cell r="Q4549">
            <v>0</v>
          </cell>
          <cell r="R4549">
            <v>0</v>
          </cell>
        </row>
        <row r="4550">
          <cell r="B4550" t="str">
            <v>533011</v>
          </cell>
          <cell r="C4550" t="str">
            <v>Ambulance Drivers and Attendants, Except Emergency Medical Technicians</v>
          </cell>
          <cell r="D4550">
            <v>0</v>
          </cell>
          <cell r="E4550" t="str">
            <v>High school diploma or equivalent</v>
          </cell>
          <cell r="F4550" t="str">
            <v>HS and Below</v>
          </cell>
          <cell r="G4550">
            <v>0</v>
          </cell>
          <cell r="H4550">
            <v>0</v>
          </cell>
          <cell r="I4550">
            <v>0</v>
          </cell>
          <cell r="J4550">
            <v>0</v>
          </cell>
          <cell r="K4550">
            <v>0</v>
          </cell>
          <cell r="L4550">
            <v>0</v>
          </cell>
          <cell r="M4550">
            <v>0</v>
          </cell>
          <cell r="N4550">
            <v>0</v>
          </cell>
          <cell r="O4550">
            <v>1</v>
          </cell>
          <cell r="P4550" t="str">
            <v>Not Licensed</v>
          </cell>
          <cell r="Q4550">
            <v>0</v>
          </cell>
          <cell r="R4550">
            <v>0</v>
          </cell>
        </row>
        <row r="4551">
          <cell r="B4551" t="str">
            <v>533021</v>
          </cell>
          <cell r="C4551" t="str">
            <v>Bus Drivers, Transit and Intercity</v>
          </cell>
          <cell r="D4551">
            <v>0</v>
          </cell>
          <cell r="E4551" t="str">
            <v>High school diploma or equivalent</v>
          </cell>
          <cell r="F4551" t="str">
            <v>HS and Below</v>
          </cell>
          <cell r="G4551">
            <v>52894</v>
          </cell>
          <cell r="H4551">
            <v>4</v>
          </cell>
          <cell r="I4551">
            <v>682</v>
          </cell>
          <cell r="J4551">
            <v>76</v>
          </cell>
          <cell r="K4551">
            <v>92</v>
          </cell>
          <cell r="L4551">
            <v>19</v>
          </cell>
          <cell r="M4551">
            <v>62</v>
          </cell>
          <cell r="N4551">
            <v>0</v>
          </cell>
          <cell r="O4551">
            <v>27</v>
          </cell>
          <cell r="P4551" t="str">
            <v>Not Licensed</v>
          </cell>
          <cell r="Q4551">
            <v>0</v>
          </cell>
          <cell r="R4551">
            <v>0</v>
          </cell>
        </row>
        <row r="4552">
          <cell r="B4552" t="str">
            <v>533022</v>
          </cell>
          <cell r="C4552" t="str">
            <v>Bus Drivers, School or Special Client</v>
          </cell>
          <cell r="D4552">
            <v>0</v>
          </cell>
          <cell r="E4552" t="str">
            <v>High school diploma or equivalent</v>
          </cell>
          <cell r="F4552" t="str">
            <v>HS and Below</v>
          </cell>
          <cell r="G4552">
            <v>30427</v>
          </cell>
          <cell r="H4552">
            <v>2</v>
          </cell>
          <cell r="I4552">
            <v>2779</v>
          </cell>
          <cell r="J4552">
            <v>312</v>
          </cell>
          <cell r="K4552">
            <v>383</v>
          </cell>
          <cell r="L4552">
            <v>13</v>
          </cell>
          <cell r="M4552">
            <v>236</v>
          </cell>
          <cell r="N4552">
            <v>0</v>
          </cell>
          <cell r="O4552">
            <v>887</v>
          </cell>
          <cell r="P4552" t="str">
            <v>Not Licensed</v>
          </cell>
          <cell r="Q4552">
            <v>0</v>
          </cell>
          <cell r="R4552">
            <v>0</v>
          </cell>
        </row>
        <row r="4553">
          <cell r="B4553" t="str">
            <v>533031</v>
          </cell>
          <cell r="C4553" t="str">
            <v>Driver/Sales Workers</v>
          </cell>
          <cell r="D4553">
            <v>0</v>
          </cell>
          <cell r="E4553" t="str">
            <v>High school diploma or equivalent</v>
          </cell>
          <cell r="F4553" t="str">
            <v>HS and Below</v>
          </cell>
          <cell r="G4553">
            <v>0</v>
          </cell>
          <cell r="H4553">
            <v>0</v>
          </cell>
          <cell r="I4553">
            <v>302</v>
          </cell>
          <cell r="J4553">
            <v>28</v>
          </cell>
          <cell r="K4553">
            <v>32</v>
          </cell>
          <cell r="L4553">
            <v>235</v>
          </cell>
          <cell r="M4553">
            <v>98</v>
          </cell>
          <cell r="N4553">
            <v>0</v>
          </cell>
          <cell r="O4553">
            <v>39</v>
          </cell>
          <cell r="P4553" t="str">
            <v>Not Licensed</v>
          </cell>
          <cell r="Q4553">
            <v>0</v>
          </cell>
          <cell r="R4553">
            <v>0</v>
          </cell>
        </row>
        <row r="4554">
          <cell r="B4554" t="str">
            <v>533032</v>
          </cell>
          <cell r="C4554" t="str">
            <v>Heavy and Tractor-Trailer Truck Drivers</v>
          </cell>
          <cell r="D4554">
            <v>0</v>
          </cell>
          <cell r="E4554" t="str">
            <v>Postsecondary non-degree award</v>
          </cell>
          <cell r="F4554" t="str">
            <v>Sub-BA</v>
          </cell>
          <cell r="G4554">
            <v>46232</v>
          </cell>
          <cell r="H4554">
            <v>4</v>
          </cell>
          <cell r="I4554">
            <v>3594</v>
          </cell>
          <cell r="J4554">
            <v>369</v>
          </cell>
          <cell r="K4554">
            <v>409</v>
          </cell>
          <cell r="L4554">
            <v>2119</v>
          </cell>
          <cell r="M4554">
            <v>966</v>
          </cell>
          <cell r="N4554">
            <v>0</v>
          </cell>
          <cell r="O4554">
            <v>545</v>
          </cell>
          <cell r="P4554" t="str">
            <v>Not Licensed</v>
          </cell>
          <cell r="Q4554">
            <v>0</v>
          </cell>
          <cell r="R4554">
            <v>0</v>
          </cell>
        </row>
        <row r="4555">
          <cell r="B4555" t="str">
            <v>533033</v>
          </cell>
          <cell r="C4555" t="str">
            <v>Light Truck or Delivery Services Drivers</v>
          </cell>
          <cell r="D4555">
            <v>0</v>
          </cell>
          <cell r="E4555" t="str">
            <v>High school diploma or equivalent</v>
          </cell>
          <cell r="F4555" t="str">
            <v>HS and Below</v>
          </cell>
          <cell r="G4555">
            <v>33594</v>
          </cell>
          <cell r="H4555">
            <v>2</v>
          </cell>
          <cell r="I4555">
            <v>2076</v>
          </cell>
          <cell r="J4555">
            <v>208</v>
          </cell>
          <cell r="K4555">
            <v>241</v>
          </cell>
          <cell r="L4555">
            <v>212</v>
          </cell>
          <cell r="M4555">
            <v>220</v>
          </cell>
          <cell r="N4555">
            <v>0</v>
          </cell>
          <cell r="O4555">
            <v>186</v>
          </cell>
          <cell r="P4555" t="str">
            <v>Not Licensed</v>
          </cell>
          <cell r="Q4555">
            <v>0</v>
          </cell>
          <cell r="R4555">
            <v>0</v>
          </cell>
        </row>
        <row r="4556">
          <cell r="B4556" t="str">
            <v>533041</v>
          </cell>
          <cell r="C4556" t="str">
            <v>Taxi Drivers and Chauffeurs</v>
          </cell>
          <cell r="D4556">
            <v>0</v>
          </cell>
          <cell r="E4556" t="str">
            <v>No formal educational credential</v>
          </cell>
          <cell r="F4556" t="str">
            <v>HS and Below</v>
          </cell>
          <cell r="G4556">
            <v>27386</v>
          </cell>
          <cell r="H4556">
            <v>1</v>
          </cell>
          <cell r="I4556">
            <v>1664</v>
          </cell>
          <cell r="J4556">
            <v>161</v>
          </cell>
          <cell r="K4556">
            <v>186</v>
          </cell>
          <cell r="L4556">
            <v>60</v>
          </cell>
          <cell r="M4556">
            <v>136</v>
          </cell>
          <cell r="N4556">
            <v>0</v>
          </cell>
          <cell r="O4556">
            <v>14</v>
          </cell>
          <cell r="P4556" t="str">
            <v>Not Licensed</v>
          </cell>
          <cell r="Q4556">
            <v>0</v>
          </cell>
          <cell r="R4556">
            <v>0</v>
          </cell>
        </row>
        <row r="4557">
          <cell r="B4557" t="str">
            <v>534011</v>
          </cell>
          <cell r="C4557" t="str">
            <v>Locomotive Engineers</v>
          </cell>
          <cell r="D4557">
            <v>0</v>
          </cell>
          <cell r="E4557" t="str">
            <v>High school diploma or equivalent</v>
          </cell>
          <cell r="F4557" t="str">
            <v>HS and Below</v>
          </cell>
          <cell r="G4557">
            <v>0</v>
          </cell>
          <cell r="H4557">
            <v>0</v>
          </cell>
          <cell r="I4557">
            <v>0</v>
          </cell>
          <cell r="J4557">
            <v>0</v>
          </cell>
          <cell r="K4557">
            <v>0</v>
          </cell>
          <cell r="L4557">
            <v>6</v>
          </cell>
          <cell r="M4557">
            <v>6</v>
          </cell>
          <cell r="N4557">
            <v>0</v>
          </cell>
          <cell r="O4557">
            <v>0</v>
          </cell>
          <cell r="P4557" t="str">
            <v>Not Licensed</v>
          </cell>
          <cell r="Q4557">
            <v>0</v>
          </cell>
          <cell r="R4557">
            <v>0</v>
          </cell>
        </row>
        <row r="4558">
          <cell r="B4558" t="str">
            <v>534012</v>
          </cell>
          <cell r="C4558" t="str">
            <v>Locomotive Firers</v>
          </cell>
          <cell r="D4558">
            <v>0</v>
          </cell>
          <cell r="E4558">
            <v>0</v>
          </cell>
          <cell r="F4558">
            <v>0</v>
          </cell>
          <cell r="G4558">
            <v>0</v>
          </cell>
          <cell r="H4558">
            <v>0</v>
          </cell>
          <cell r="I4558">
            <v>0</v>
          </cell>
          <cell r="J4558">
            <v>0</v>
          </cell>
          <cell r="K4558">
            <v>0</v>
          </cell>
          <cell r="L4558">
            <v>0</v>
          </cell>
          <cell r="M4558">
            <v>0</v>
          </cell>
          <cell r="N4558">
            <v>0</v>
          </cell>
          <cell r="O4558">
            <v>0</v>
          </cell>
          <cell r="P4558" t="str">
            <v>Not Licensed</v>
          </cell>
          <cell r="Q4558">
            <v>0</v>
          </cell>
          <cell r="R4558">
            <v>0</v>
          </cell>
        </row>
        <row r="4559">
          <cell r="B4559" t="str">
            <v>534013</v>
          </cell>
          <cell r="C4559" t="str">
            <v>Rail Yard Engineers, Dinkey Operators, and Hostlers</v>
          </cell>
          <cell r="D4559">
            <v>0</v>
          </cell>
          <cell r="E4559" t="str">
            <v>High school diploma or equivalent</v>
          </cell>
          <cell r="F4559" t="str">
            <v>HS and Below</v>
          </cell>
          <cell r="G4559">
            <v>0</v>
          </cell>
          <cell r="H4559">
            <v>0</v>
          </cell>
          <cell r="I4559">
            <v>0</v>
          </cell>
          <cell r="J4559">
            <v>0</v>
          </cell>
          <cell r="K4559">
            <v>0</v>
          </cell>
          <cell r="L4559">
            <v>0</v>
          </cell>
          <cell r="M4559">
            <v>0</v>
          </cell>
          <cell r="N4559">
            <v>0</v>
          </cell>
          <cell r="O4559">
            <v>0</v>
          </cell>
          <cell r="P4559" t="str">
            <v>Not Licensed</v>
          </cell>
          <cell r="Q4559">
            <v>0</v>
          </cell>
          <cell r="R4559">
            <v>0</v>
          </cell>
        </row>
        <row r="4560">
          <cell r="B4560" t="str">
            <v>534021</v>
          </cell>
          <cell r="C4560" t="str">
            <v>Railroad Brake, Signal, and Switch Operators</v>
          </cell>
          <cell r="D4560">
            <v>0</v>
          </cell>
          <cell r="E4560" t="str">
            <v>High school diploma or equivalent</v>
          </cell>
          <cell r="F4560" t="str">
            <v>HS and Below</v>
          </cell>
          <cell r="G4560">
            <v>0</v>
          </cell>
          <cell r="H4560">
            <v>0</v>
          </cell>
          <cell r="I4560">
            <v>0</v>
          </cell>
          <cell r="J4560">
            <v>0</v>
          </cell>
          <cell r="K4560">
            <v>0</v>
          </cell>
          <cell r="L4560">
            <v>0</v>
          </cell>
          <cell r="M4560">
            <v>0</v>
          </cell>
          <cell r="N4560">
            <v>0</v>
          </cell>
          <cell r="O4560">
            <v>0</v>
          </cell>
          <cell r="P4560" t="str">
            <v>Not Licensed</v>
          </cell>
          <cell r="Q4560">
            <v>0</v>
          </cell>
          <cell r="R4560">
            <v>0</v>
          </cell>
        </row>
        <row r="4561">
          <cell r="B4561" t="str">
            <v>534031</v>
          </cell>
          <cell r="C4561" t="str">
            <v>Railroad Conductors and Yardmasters</v>
          </cell>
          <cell r="D4561">
            <v>0</v>
          </cell>
          <cell r="E4561" t="str">
            <v>High school diploma or equivalent</v>
          </cell>
          <cell r="F4561" t="str">
            <v>HS and Below</v>
          </cell>
          <cell r="G4561">
            <v>0</v>
          </cell>
          <cell r="H4561">
            <v>0</v>
          </cell>
          <cell r="I4561">
            <v>0</v>
          </cell>
          <cell r="J4561">
            <v>0</v>
          </cell>
          <cell r="K4561">
            <v>0</v>
          </cell>
          <cell r="L4561">
            <v>0</v>
          </cell>
          <cell r="M4561">
            <v>0</v>
          </cell>
          <cell r="N4561">
            <v>0</v>
          </cell>
          <cell r="O4561">
            <v>1</v>
          </cell>
          <cell r="P4561" t="str">
            <v>Not Licensed</v>
          </cell>
          <cell r="Q4561">
            <v>0</v>
          </cell>
          <cell r="R4561">
            <v>0</v>
          </cell>
        </row>
        <row r="4562">
          <cell r="B4562" t="str">
            <v>534041</v>
          </cell>
          <cell r="C4562" t="str">
            <v>Subway and Streetcar Operators</v>
          </cell>
          <cell r="D4562">
            <v>0</v>
          </cell>
          <cell r="E4562">
            <v>0</v>
          </cell>
          <cell r="F4562">
            <v>0</v>
          </cell>
          <cell r="G4562">
            <v>0</v>
          </cell>
          <cell r="H4562">
            <v>0</v>
          </cell>
          <cell r="I4562">
            <v>0</v>
          </cell>
          <cell r="J4562">
            <v>0</v>
          </cell>
          <cell r="K4562">
            <v>0</v>
          </cell>
          <cell r="L4562">
            <v>0</v>
          </cell>
          <cell r="M4562">
            <v>0</v>
          </cell>
          <cell r="N4562">
            <v>0</v>
          </cell>
          <cell r="O4562">
            <v>1</v>
          </cell>
          <cell r="P4562" t="str">
            <v>Not Licensed</v>
          </cell>
          <cell r="Q4562">
            <v>0</v>
          </cell>
          <cell r="R4562">
            <v>0</v>
          </cell>
        </row>
        <row r="4563">
          <cell r="B4563" t="str">
            <v>535011</v>
          </cell>
          <cell r="C4563" t="str">
            <v>Sailors and Marine Oilers</v>
          </cell>
          <cell r="D4563">
            <v>0</v>
          </cell>
          <cell r="E4563" t="str">
            <v>No formal educational credential</v>
          </cell>
          <cell r="F4563" t="str">
            <v>HS and Below</v>
          </cell>
          <cell r="G4563">
            <v>0</v>
          </cell>
          <cell r="H4563">
            <v>0</v>
          </cell>
          <cell r="I4563">
            <v>0</v>
          </cell>
          <cell r="J4563">
            <v>0</v>
          </cell>
          <cell r="K4563">
            <v>0</v>
          </cell>
          <cell r="L4563">
            <v>0</v>
          </cell>
          <cell r="M4563">
            <v>0</v>
          </cell>
          <cell r="N4563">
            <v>0</v>
          </cell>
          <cell r="O4563">
            <v>1</v>
          </cell>
          <cell r="P4563" t="str">
            <v>Not Licensed</v>
          </cell>
          <cell r="Q4563">
            <v>0</v>
          </cell>
          <cell r="R4563">
            <v>0</v>
          </cell>
        </row>
        <row r="4564">
          <cell r="B4564" t="str">
            <v>535021</v>
          </cell>
          <cell r="C4564" t="str">
            <v>Captains, Mates, and Pilots of Water Vessels</v>
          </cell>
          <cell r="D4564">
            <v>0</v>
          </cell>
          <cell r="E4564" t="str">
            <v>Postsecondary non-degree award</v>
          </cell>
          <cell r="F4564" t="str">
            <v>Sub-BA</v>
          </cell>
          <cell r="G4564">
            <v>0</v>
          </cell>
          <cell r="H4564">
            <v>0</v>
          </cell>
          <cell r="I4564">
            <v>0</v>
          </cell>
          <cell r="J4564">
            <v>0</v>
          </cell>
          <cell r="K4564">
            <v>0</v>
          </cell>
          <cell r="L4564">
            <v>0</v>
          </cell>
          <cell r="M4564">
            <v>0</v>
          </cell>
          <cell r="N4564">
            <v>0</v>
          </cell>
          <cell r="O4564">
            <v>0</v>
          </cell>
          <cell r="P4564" t="str">
            <v>Not Licensed</v>
          </cell>
          <cell r="Q4564">
            <v>0</v>
          </cell>
          <cell r="R4564">
            <v>0</v>
          </cell>
        </row>
        <row r="4565">
          <cell r="B4565" t="str">
            <v>535022</v>
          </cell>
          <cell r="C4565" t="str">
            <v>Motorboat Operators</v>
          </cell>
          <cell r="D4565">
            <v>0</v>
          </cell>
          <cell r="E4565" t="str">
            <v>Postsecondary non-degree award</v>
          </cell>
          <cell r="F4565" t="str">
            <v>Sub-BA</v>
          </cell>
          <cell r="G4565">
            <v>0</v>
          </cell>
          <cell r="H4565">
            <v>0</v>
          </cell>
          <cell r="I4565">
            <v>0</v>
          </cell>
          <cell r="J4565">
            <v>0</v>
          </cell>
          <cell r="K4565">
            <v>0</v>
          </cell>
          <cell r="L4565">
            <v>0</v>
          </cell>
          <cell r="M4565">
            <v>0</v>
          </cell>
          <cell r="N4565">
            <v>0</v>
          </cell>
          <cell r="O4565">
            <v>1</v>
          </cell>
          <cell r="P4565" t="str">
            <v>Not Licensed</v>
          </cell>
          <cell r="Q4565">
            <v>0</v>
          </cell>
          <cell r="R4565">
            <v>0</v>
          </cell>
        </row>
        <row r="4566">
          <cell r="B4566" t="str">
            <v>535031</v>
          </cell>
          <cell r="C4566" t="str">
            <v>Ship Engineers</v>
          </cell>
          <cell r="D4566">
            <v>0</v>
          </cell>
          <cell r="E4566" t="str">
            <v>Postsecondary non-degree award</v>
          </cell>
          <cell r="F4566" t="str">
            <v>Sub-BA</v>
          </cell>
          <cell r="G4566">
            <v>0</v>
          </cell>
          <cell r="H4566">
            <v>0</v>
          </cell>
          <cell r="I4566">
            <v>0</v>
          </cell>
          <cell r="J4566">
            <v>0</v>
          </cell>
          <cell r="K4566">
            <v>0</v>
          </cell>
          <cell r="L4566">
            <v>0</v>
          </cell>
          <cell r="M4566">
            <v>0</v>
          </cell>
          <cell r="N4566">
            <v>0</v>
          </cell>
          <cell r="O4566">
            <v>0</v>
          </cell>
          <cell r="P4566" t="str">
            <v>Not Licensed</v>
          </cell>
          <cell r="Q4566">
            <v>0</v>
          </cell>
          <cell r="R4566">
            <v>0</v>
          </cell>
        </row>
        <row r="4567">
          <cell r="B4567" t="str">
            <v>536011</v>
          </cell>
          <cell r="C4567" t="str">
            <v>Bridge and Lock Tenders</v>
          </cell>
          <cell r="D4567">
            <v>0</v>
          </cell>
          <cell r="E4567" t="str">
            <v>High school diploma or equivalent</v>
          </cell>
          <cell r="F4567" t="str">
            <v>HS and Below</v>
          </cell>
          <cell r="G4567">
            <v>0</v>
          </cell>
          <cell r="H4567">
            <v>0</v>
          </cell>
          <cell r="I4567">
            <v>0</v>
          </cell>
          <cell r="J4567">
            <v>0</v>
          </cell>
          <cell r="K4567">
            <v>0</v>
          </cell>
          <cell r="L4567">
            <v>0</v>
          </cell>
          <cell r="M4567">
            <v>0</v>
          </cell>
          <cell r="N4567">
            <v>0</v>
          </cell>
          <cell r="O4567">
            <v>0</v>
          </cell>
          <cell r="P4567" t="str">
            <v>Not Licensed</v>
          </cell>
          <cell r="Q4567">
            <v>0</v>
          </cell>
          <cell r="R4567">
            <v>0</v>
          </cell>
        </row>
        <row r="4568">
          <cell r="B4568" t="str">
            <v>536021</v>
          </cell>
          <cell r="C4568" t="str">
            <v>Parking Lot Attendants</v>
          </cell>
          <cell r="D4568">
            <v>0</v>
          </cell>
          <cell r="E4568" t="str">
            <v>No formal educational credential</v>
          </cell>
          <cell r="F4568" t="str">
            <v>HS and Below</v>
          </cell>
          <cell r="G4568">
            <v>29325</v>
          </cell>
          <cell r="H4568">
            <v>0</v>
          </cell>
          <cell r="I4568">
            <v>0</v>
          </cell>
          <cell r="J4568">
            <v>0</v>
          </cell>
          <cell r="K4568">
            <v>0</v>
          </cell>
          <cell r="L4568">
            <v>16</v>
          </cell>
          <cell r="M4568">
            <v>16</v>
          </cell>
          <cell r="N4568">
            <v>0</v>
          </cell>
          <cell r="O4568">
            <v>12</v>
          </cell>
          <cell r="P4568" t="str">
            <v>Not Licensed</v>
          </cell>
          <cell r="Q4568">
            <v>0</v>
          </cell>
          <cell r="R4568">
            <v>0</v>
          </cell>
        </row>
        <row r="4569">
          <cell r="B4569" t="str">
            <v>536031</v>
          </cell>
          <cell r="C4569" t="str">
            <v>Automotive and Watercraft Service Attendants</v>
          </cell>
          <cell r="D4569">
            <v>0</v>
          </cell>
          <cell r="E4569" t="str">
            <v>No formal educational credential</v>
          </cell>
          <cell r="F4569" t="str">
            <v>HS and Below</v>
          </cell>
          <cell r="G4569">
            <v>25762</v>
          </cell>
          <cell r="H4569">
            <v>1</v>
          </cell>
          <cell r="I4569">
            <v>333</v>
          </cell>
          <cell r="J4569">
            <v>65</v>
          </cell>
          <cell r="K4569">
            <v>54</v>
          </cell>
          <cell r="L4569">
            <v>10</v>
          </cell>
          <cell r="M4569">
            <v>43</v>
          </cell>
          <cell r="N4569">
            <v>0</v>
          </cell>
          <cell r="O4569">
            <v>3</v>
          </cell>
          <cell r="P4569" t="str">
            <v>Not Licensed</v>
          </cell>
          <cell r="Q4569">
            <v>0</v>
          </cell>
          <cell r="R4569">
            <v>0</v>
          </cell>
        </row>
        <row r="4570">
          <cell r="B4570" t="str">
            <v>536041</v>
          </cell>
          <cell r="C4570" t="str">
            <v>Traffic Technicians</v>
          </cell>
          <cell r="D4570">
            <v>0</v>
          </cell>
          <cell r="E4570" t="str">
            <v>High school diploma or equivalent</v>
          </cell>
          <cell r="F4570" t="str">
            <v>HS and Below</v>
          </cell>
          <cell r="G4570">
            <v>0</v>
          </cell>
          <cell r="H4570">
            <v>0</v>
          </cell>
          <cell r="I4570">
            <v>0</v>
          </cell>
          <cell r="J4570">
            <v>0</v>
          </cell>
          <cell r="K4570">
            <v>0</v>
          </cell>
          <cell r="L4570">
            <v>0</v>
          </cell>
          <cell r="M4570">
            <v>0</v>
          </cell>
          <cell r="N4570">
            <v>0</v>
          </cell>
          <cell r="O4570">
            <v>1</v>
          </cell>
          <cell r="P4570" t="str">
            <v>Not Licensed</v>
          </cell>
          <cell r="Q4570">
            <v>0</v>
          </cell>
          <cell r="R4570">
            <v>0</v>
          </cell>
        </row>
        <row r="4571">
          <cell r="B4571" t="str">
            <v>536051</v>
          </cell>
          <cell r="C4571" t="str">
            <v>Transportation Inspectors</v>
          </cell>
          <cell r="D4571">
            <v>0</v>
          </cell>
          <cell r="E4571" t="str">
            <v>High school diploma or equivalent</v>
          </cell>
          <cell r="F4571" t="str">
            <v>HS and Below</v>
          </cell>
          <cell r="G4571">
            <v>30802</v>
          </cell>
          <cell r="H4571">
            <v>0</v>
          </cell>
          <cell r="I4571">
            <v>0</v>
          </cell>
          <cell r="J4571">
            <v>0</v>
          </cell>
          <cell r="K4571">
            <v>0</v>
          </cell>
          <cell r="L4571">
            <v>9</v>
          </cell>
          <cell r="M4571">
            <v>9</v>
          </cell>
          <cell r="N4571">
            <v>0</v>
          </cell>
          <cell r="O4571">
            <v>4</v>
          </cell>
          <cell r="P4571" t="str">
            <v>Not Licensed</v>
          </cell>
          <cell r="Q4571">
            <v>0</v>
          </cell>
          <cell r="R4571">
            <v>0</v>
          </cell>
        </row>
        <row r="4572">
          <cell r="B4572" t="str">
            <v>536061</v>
          </cell>
          <cell r="C4572" t="str">
            <v>Transportation Attendants, Except Flight Attendants</v>
          </cell>
          <cell r="D4572">
            <v>0</v>
          </cell>
          <cell r="E4572" t="str">
            <v>High school diploma or equivalent</v>
          </cell>
          <cell r="F4572" t="str">
            <v>HS and Below</v>
          </cell>
          <cell r="G4572">
            <v>0</v>
          </cell>
          <cell r="H4572">
            <v>0</v>
          </cell>
          <cell r="I4572">
            <v>0</v>
          </cell>
          <cell r="J4572">
            <v>0</v>
          </cell>
          <cell r="K4572">
            <v>0</v>
          </cell>
          <cell r="L4572">
            <v>6</v>
          </cell>
          <cell r="M4572">
            <v>6</v>
          </cell>
          <cell r="N4572">
            <v>0</v>
          </cell>
          <cell r="O4572">
            <v>6</v>
          </cell>
          <cell r="P4572" t="str">
            <v>Not Licensed</v>
          </cell>
          <cell r="Q4572">
            <v>0</v>
          </cell>
          <cell r="R4572">
            <v>0</v>
          </cell>
        </row>
        <row r="4573">
          <cell r="B4573" t="str">
            <v>537011</v>
          </cell>
          <cell r="C4573" t="str">
            <v>Conveyor Operators and Tenders</v>
          </cell>
          <cell r="D4573">
            <v>0</v>
          </cell>
          <cell r="E4573" t="str">
            <v>No formal educational credential</v>
          </cell>
          <cell r="F4573" t="str">
            <v>HS and Below</v>
          </cell>
          <cell r="G4573">
            <v>0</v>
          </cell>
          <cell r="H4573">
            <v>0</v>
          </cell>
          <cell r="I4573">
            <v>0</v>
          </cell>
          <cell r="J4573">
            <v>0</v>
          </cell>
          <cell r="K4573">
            <v>0</v>
          </cell>
          <cell r="L4573">
            <v>0</v>
          </cell>
          <cell r="M4573">
            <v>0</v>
          </cell>
          <cell r="N4573">
            <v>0</v>
          </cell>
          <cell r="O4573">
            <v>0</v>
          </cell>
          <cell r="P4573" t="str">
            <v>Not Licensed</v>
          </cell>
          <cell r="Q4573">
            <v>0</v>
          </cell>
          <cell r="R4573">
            <v>0</v>
          </cell>
        </row>
        <row r="4574">
          <cell r="B4574" t="str">
            <v>537021</v>
          </cell>
          <cell r="C4574" t="str">
            <v>Crane and Tower Operators</v>
          </cell>
          <cell r="D4574">
            <v>0</v>
          </cell>
          <cell r="E4574" t="str">
            <v>High school diploma or equivalent</v>
          </cell>
          <cell r="F4574" t="str">
            <v>HS and Below</v>
          </cell>
          <cell r="G4574">
            <v>45569</v>
          </cell>
          <cell r="H4574">
            <v>0</v>
          </cell>
          <cell r="I4574">
            <v>0</v>
          </cell>
          <cell r="J4574">
            <v>0</v>
          </cell>
          <cell r="K4574">
            <v>0</v>
          </cell>
          <cell r="L4574">
            <v>0</v>
          </cell>
          <cell r="M4574">
            <v>0</v>
          </cell>
          <cell r="N4574">
            <v>0</v>
          </cell>
          <cell r="O4574">
            <v>6</v>
          </cell>
          <cell r="P4574" t="str">
            <v>Not Licensed</v>
          </cell>
          <cell r="Q4574">
            <v>0</v>
          </cell>
          <cell r="R4574">
            <v>0</v>
          </cell>
        </row>
        <row r="4575">
          <cell r="B4575" t="str">
            <v>537031</v>
          </cell>
          <cell r="C4575" t="str">
            <v>Dredge Operators</v>
          </cell>
          <cell r="D4575">
            <v>0</v>
          </cell>
          <cell r="E4575">
            <v>0</v>
          </cell>
          <cell r="F4575">
            <v>0</v>
          </cell>
          <cell r="G4575">
            <v>0</v>
          </cell>
          <cell r="H4575">
            <v>0</v>
          </cell>
          <cell r="I4575">
            <v>0</v>
          </cell>
          <cell r="J4575">
            <v>0</v>
          </cell>
          <cell r="K4575">
            <v>0</v>
          </cell>
          <cell r="L4575">
            <v>0</v>
          </cell>
          <cell r="M4575">
            <v>0</v>
          </cell>
          <cell r="N4575">
            <v>0</v>
          </cell>
          <cell r="O4575">
            <v>0</v>
          </cell>
          <cell r="P4575" t="str">
            <v>Not Licensed</v>
          </cell>
          <cell r="Q4575">
            <v>0</v>
          </cell>
          <cell r="R4575">
            <v>0</v>
          </cell>
        </row>
        <row r="4576">
          <cell r="B4576" t="str">
            <v>537032</v>
          </cell>
          <cell r="C4576" t="str">
            <v>Excavating and Loading Machine and Dragline Operators</v>
          </cell>
          <cell r="D4576">
            <v>0</v>
          </cell>
          <cell r="E4576" t="str">
            <v>High school diploma or equivalent</v>
          </cell>
          <cell r="F4576" t="str">
            <v>HS and Below</v>
          </cell>
          <cell r="G4576">
            <v>0</v>
          </cell>
          <cell r="H4576">
            <v>0</v>
          </cell>
          <cell r="I4576">
            <v>0</v>
          </cell>
          <cell r="J4576">
            <v>0</v>
          </cell>
          <cell r="K4576">
            <v>0</v>
          </cell>
          <cell r="L4576">
            <v>0</v>
          </cell>
          <cell r="M4576">
            <v>0</v>
          </cell>
          <cell r="N4576">
            <v>0</v>
          </cell>
          <cell r="O4576">
            <v>21</v>
          </cell>
          <cell r="P4576" t="str">
            <v>Not Licensed</v>
          </cell>
          <cell r="Q4576">
            <v>0</v>
          </cell>
          <cell r="R4576">
            <v>0</v>
          </cell>
        </row>
        <row r="4577">
          <cell r="B4577" t="str">
            <v>537033</v>
          </cell>
          <cell r="C4577" t="str">
            <v>Loading Machine Operators, Underground Mining</v>
          </cell>
          <cell r="D4577">
            <v>0</v>
          </cell>
          <cell r="E4577">
            <v>0</v>
          </cell>
          <cell r="F4577">
            <v>0</v>
          </cell>
          <cell r="G4577">
            <v>0</v>
          </cell>
          <cell r="H4577">
            <v>0</v>
          </cell>
          <cell r="I4577">
            <v>0</v>
          </cell>
          <cell r="J4577">
            <v>0</v>
          </cell>
          <cell r="K4577">
            <v>0</v>
          </cell>
          <cell r="L4577">
            <v>4</v>
          </cell>
          <cell r="M4577">
            <v>4</v>
          </cell>
          <cell r="N4577">
            <v>0</v>
          </cell>
          <cell r="O4577">
            <v>1</v>
          </cell>
          <cell r="P4577" t="str">
            <v>Not Licensed</v>
          </cell>
          <cell r="Q4577">
            <v>0</v>
          </cell>
          <cell r="R4577">
            <v>0</v>
          </cell>
        </row>
        <row r="4578">
          <cell r="B4578" t="str">
            <v>537041</v>
          </cell>
          <cell r="C4578" t="str">
            <v>Hoist and Winch Operators</v>
          </cell>
          <cell r="D4578">
            <v>0</v>
          </cell>
          <cell r="E4578">
            <v>0</v>
          </cell>
          <cell r="F4578">
            <v>0</v>
          </cell>
          <cell r="G4578">
            <v>0</v>
          </cell>
          <cell r="H4578">
            <v>0</v>
          </cell>
          <cell r="I4578">
            <v>0</v>
          </cell>
          <cell r="J4578">
            <v>0</v>
          </cell>
          <cell r="K4578">
            <v>0</v>
          </cell>
          <cell r="L4578">
            <v>0</v>
          </cell>
          <cell r="M4578">
            <v>0</v>
          </cell>
          <cell r="N4578">
            <v>0</v>
          </cell>
          <cell r="O4578">
            <v>0</v>
          </cell>
          <cell r="P4578" t="str">
            <v>Not Licensed</v>
          </cell>
          <cell r="Q4578">
            <v>0</v>
          </cell>
          <cell r="R4578">
            <v>0</v>
          </cell>
        </row>
        <row r="4579">
          <cell r="B4579" t="str">
            <v>537051</v>
          </cell>
          <cell r="C4579" t="str">
            <v>Industrial Truck and Tractor Operators</v>
          </cell>
          <cell r="D4579">
            <v>0</v>
          </cell>
          <cell r="E4579" t="str">
            <v>No formal educational credential</v>
          </cell>
          <cell r="F4579" t="str">
            <v>HS and Below</v>
          </cell>
          <cell r="G4579">
            <v>37036</v>
          </cell>
          <cell r="H4579">
            <v>3</v>
          </cell>
          <cell r="I4579">
            <v>784</v>
          </cell>
          <cell r="J4579">
            <v>77</v>
          </cell>
          <cell r="K4579">
            <v>85</v>
          </cell>
          <cell r="L4579">
            <v>94</v>
          </cell>
          <cell r="M4579">
            <v>85</v>
          </cell>
          <cell r="N4579">
            <v>0</v>
          </cell>
          <cell r="O4579">
            <v>109</v>
          </cell>
          <cell r="P4579" t="str">
            <v>Not Licensed</v>
          </cell>
          <cell r="Q4579">
            <v>0</v>
          </cell>
          <cell r="R4579">
            <v>0</v>
          </cell>
        </row>
        <row r="4580">
          <cell r="B4580" t="str">
            <v>537061</v>
          </cell>
          <cell r="C4580" t="str">
            <v>Cleaners of Vehicles and Equipment</v>
          </cell>
          <cell r="D4580">
            <v>0</v>
          </cell>
          <cell r="E4580" t="str">
            <v>No formal educational credential</v>
          </cell>
          <cell r="F4580" t="str">
            <v>HS and Below</v>
          </cell>
          <cell r="G4580">
            <v>26660</v>
          </cell>
          <cell r="H4580">
            <v>1</v>
          </cell>
          <cell r="I4580">
            <v>331</v>
          </cell>
          <cell r="J4580">
            <v>48</v>
          </cell>
          <cell r="K4580">
            <v>49</v>
          </cell>
          <cell r="L4580">
            <v>31</v>
          </cell>
          <cell r="M4580">
            <v>43</v>
          </cell>
          <cell r="N4580">
            <v>0</v>
          </cell>
          <cell r="O4580">
            <v>30</v>
          </cell>
          <cell r="P4580" t="str">
            <v>Not Licensed</v>
          </cell>
          <cell r="Q4580">
            <v>0</v>
          </cell>
          <cell r="R4580">
            <v>0</v>
          </cell>
        </row>
        <row r="4581">
          <cell r="B4581" t="str">
            <v>537062</v>
          </cell>
          <cell r="C4581" t="str">
            <v>Laborers and Freight, Stock, and Material Movers, Hand</v>
          </cell>
          <cell r="D4581">
            <v>0</v>
          </cell>
          <cell r="E4581" t="str">
            <v>No formal educational credential</v>
          </cell>
          <cell r="F4581" t="str">
            <v>HS and Below</v>
          </cell>
          <cell r="G4581">
            <v>29438</v>
          </cell>
          <cell r="H4581">
            <v>2</v>
          </cell>
          <cell r="I4581">
            <v>2695</v>
          </cell>
          <cell r="J4581">
            <v>346</v>
          </cell>
          <cell r="K4581">
            <v>390</v>
          </cell>
          <cell r="L4581">
            <v>397</v>
          </cell>
          <cell r="M4581">
            <v>378</v>
          </cell>
          <cell r="N4581">
            <v>0</v>
          </cell>
          <cell r="O4581">
            <v>264</v>
          </cell>
          <cell r="P4581" t="str">
            <v>Not Licensed</v>
          </cell>
          <cell r="Q4581">
            <v>0</v>
          </cell>
          <cell r="R4581">
            <v>0</v>
          </cell>
        </row>
        <row r="4582">
          <cell r="B4582" t="str">
            <v>537063</v>
          </cell>
          <cell r="C4582" t="str">
            <v>Machine Feeders and Offbearers</v>
          </cell>
          <cell r="D4582">
            <v>0</v>
          </cell>
          <cell r="E4582" t="str">
            <v>No formal educational credential</v>
          </cell>
          <cell r="F4582" t="str">
            <v>HS and Below</v>
          </cell>
          <cell r="G4582">
            <v>0</v>
          </cell>
          <cell r="H4582">
            <v>0</v>
          </cell>
          <cell r="I4582">
            <v>210</v>
          </cell>
          <cell r="J4582">
            <v>22</v>
          </cell>
          <cell r="K4582">
            <v>23</v>
          </cell>
          <cell r="L4582">
            <v>0</v>
          </cell>
          <cell r="M4582">
            <v>23</v>
          </cell>
          <cell r="N4582">
            <v>0</v>
          </cell>
          <cell r="O4582">
            <v>11</v>
          </cell>
          <cell r="P4582" t="str">
            <v>Not Licensed</v>
          </cell>
          <cell r="Q4582">
            <v>0</v>
          </cell>
          <cell r="R4582">
            <v>0</v>
          </cell>
        </row>
        <row r="4583">
          <cell r="B4583" t="str">
            <v>537064</v>
          </cell>
          <cell r="C4583" t="str">
            <v>Packers and Packagers, Hand</v>
          </cell>
          <cell r="D4583">
            <v>0</v>
          </cell>
          <cell r="E4583" t="str">
            <v>No formal educational credential</v>
          </cell>
          <cell r="F4583" t="str">
            <v>HS and Below</v>
          </cell>
          <cell r="G4583">
            <v>0</v>
          </cell>
          <cell r="H4583">
            <v>0</v>
          </cell>
          <cell r="I4583">
            <v>1001</v>
          </cell>
          <cell r="J4583">
            <v>145</v>
          </cell>
          <cell r="K4583">
            <v>154</v>
          </cell>
          <cell r="L4583">
            <v>28</v>
          </cell>
          <cell r="M4583">
            <v>109</v>
          </cell>
          <cell r="N4583">
            <v>0</v>
          </cell>
          <cell r="O4583">
            <v>145</v>
          </cell>
          <cell r="P4583" t="str">
            <v>Not Licensed</v>
          </cell>
          <cell r="Q4583">
            <v>0</v>
          </cell>
          <cell r="R4583">
            <v>0</v>
          </cell>
        </row>
        <row r="4584">
          <cell r="B4584" t="str">
            <v>537071</v>
          </cell>
          <cell r="C4584" t="str">
            <v>Gas Compressor and Gas Pumping Station Operators</v>
          </cell>
          <cell r="D4584">
            <v>0</v>
          </cell>
          <cell r="E4584" t="str">
            <v>High school diploma or equivalent</v>
          </cell>
          <cell r="F4584" t="str">
            <v>HS and Below</v>
          </cell>
          <cell r="G4584">
            <v>0</v>
          </cell>
          <cell r="H4584">
            <v>0</v>
          </cell>
          <cell r="I4584">
            <v>0</v>
          </cell>
          <cell r="J4584">
            <v>0</v>
          </cell>
          <cell r="K4584">
            <v>0</v>
          </cell>
          <cell r="L4584">
            <v>0</v>
          </cell>
          <cell r="M4584">
            <v>0</v>
          </cell>
          <cell r="N4584">
            <v>0</v>
          </cell>
          <cell r="O4584">
            <v>0</v>
          </cell>
          <cell r="P4584" t="str">
            <v>Not Licensed</v>
          </cell>
          <cell r="Q4584">
            <v>0</v>
          </cell>
          <cell r="R4584">
            <v>0</v>
          </cell>
        </row>
        <row r="4585">
          <cell r="B4585" t="str">
            <v>537072</v>
          </cell>
          <cell r="C4585" t="str">
            <v>Pump Operators, Except Wellhead Pumpers</v>
          </cell>
          <cell r="D4585">
            <v>0</v>
          </cell>
          <cell r="E4585">
            <v>0</v>
          </cell>
          <cell r="F4585">
            <v>0</v>
          </cell>
          <cell r="G4585">
            <v>0</v>
          </cell>
          <cell r="H4585">
            <v>0</v>
          </cell>
          <cell r="I4585">
            <v>0</v>
          </cell>
          <cell r="J4585">
            <v>0</v>
          </cell>
          <cell r="K4585">
            <v>0</v>
          </cell>
          <cell r="L4585">
            <v>0</v>
          </cell>
          <cell r="M4585">
            <v>0</v>
          </cell>
          <cell r="N4585">
            <v>0</v>
          </cell>
          <cell r="O4585">
            <v>0</v>
          </cell>
          <cell r="P4585" t="str">
            <v>Not Licensed</v>
          </cell>
          <cell r="Q4585">
            <v>0</v>
          </cell>
          <cell r="R4585">
            <v>0</v>
          </cell>
        </row>
        <row r="4586">
          <cell r="B4586" t="str">
            <v>537073</v>
          </cell>
          <cell r="C4586" t="str">
            <v>Wellhead Pumpers</v>
          </cell>
          <cell r="D4586">
            <v>0</v>
          </cell>
          <cell r="E4586">
            <v>0</v>
          </cell>
          <cell r="F4586">
            <v>0</v>
          </cell>
          <cell r="G4586">
            <v>0</v>
          </cell>
          <cell r="H4586">
            <v>0</v>
          </cell>
          <cell r="I4586">
            <v>0</v>
          </cell>
          <cell r="J4586">
            <v>0</v>
          </cell>
          <cell r="K4586">
            <v>0</v>
          </cell>
          <cell r="L4586">
            <v>0</v>
          </cell>
          <cell r="M4586">
            <v>0</v>
          </cell>
          <cell r="N4586">
            <v>0</v>
          </cell>
          <cell r="O4586">
            <v>0</v>
          </cell>
          <cell r="P4586" t="str">
            <v>Not Licensed</v>
          </cell>
          <cell r="Q4586">
            <v>0</v>
          </cell>
          <cell r="R4586">
            <v>0</v>
          </cell>
        </row>
        <row r="4587">
          <cell r="B4587" t="str">
            <v>537081</v>
          </cell>
          <cell r="C4587" t="str">
            <v>Refuse and Recyclable Material Collectors</v>
          </cell>
          <cell r="D4587">
            <v>0</v>
          </cell>
          <cell r="E4587" t="str">
            <v>No formal educational credential</v>
          </cell>
          <cell r="F4587" t="str">
            <v>HS and Below</v>
          </cell>
          <cell r="G4587">
            <v>40163</v>
          </cell>
          <cell r="H4587">
            <v>2</v>
          </cell>
          <cell r="I4587">
            <v>136</v>
          </cell>
          <cell r="J4587">
            <v>15</v>
          </cell>
          <cell r="K4587">
            <v>20</v>
          </cell>
          <cell r="L4587">
            <v>0</v>
          </cell>
          <cell r="M4587">
            <v>18</v>
          </cell>
          <cell r="N4587">
            <v>0</v>
          </cell>
          <cell r="O4587">
            <v>10</v>
          </cell>
          <cell r="P4587" t="str">
            <v>Not Licensed</v>
          </cell>
          <cell r="Q4587">
            <v>0</v>
          </cell>
          <cell r="R4587">
            <v>0</v>
          </cell>
        </row>
        <row r="4588">
          <cell r="B4588" t="str">
            <v>537111</v>
          </cell>
          <cell r="C4588" t="str">
            <v>Mine Shuttle Car Operators</v>
          </cell>
          <cell r="D4588">
            <v>0</v>
          </cell>
          <cell r="E4588">
            <v>0</v>
          </cell>
          <cell r="F4588">
            <v>0</v>
          </cell>
          <cell r="G4588">
            <v>0</v>
          </cell>
          <cell r="H4588">
            <v>0</v>
          </cell>
          <cell r="I4588">
            <v>0</v>
          </cell>
          <cell r="J4588">
            <v>0</v>
          </cell>
          <cell r="K4588">
            <v>0</v>
          </cell>
          <cell r="L4588">
            <v>0</v>
          </cell>
          <cell r="M4588">
            <v>0</v>
          </cell>
          <cell r="N4588">
            <v>0</v>
          </cell>
          <cell r="O4588">
            <v>0</v>
          </cell>
          <cell r="P4588" t="str">
            <v>Not Licensed</v>
          </cell>
          <cell r="Q4588">
            <v>0</v>
          </cell>
          <cell r="R4588">
            <v>0</v>
          </cell>
        </row>
        <row r="4589">
          <cell r="B4589" t="str">
            <v>537121</v>
          </cell>
          <cell r="C4589" t="str">
            <v>Tank Car, Truck, and Ship Loaders</v>
          </cell>
          <cell r="D4589">
            <v>0</v>
          </cell>
          <cell r="E4589" t="str">
            <v>No formal educational credential</v>
          </cell>
          <cell r="F4589" t="str">
            <v>HS and Below</v>
          </cell>
          <cell r="G4589">
            <v>0</v>
          </cell>
          <cell r="H4589">
            <v>0</v>
          </cell>
          <cell r="I4589">
            <v>0</v>
          </cell>
          <cell r="J4589">
            <v>0</v>
          </cell>
          <cell r="K4589">
            <v>0</v>
          </cell>
          <cell r="L4589">
            <v>0</v>
          </cell>
          <cell r="M4589">
            <v>0</v>
          </cell>
          <cell r="N4589">
            <v>0</v>
          </cell>
          <cell r="O4589">
            <v>2</v>
          </cell>
          <cell r="P4589" t="str">
            <v>Not Licensed</v>
          </cell>
          <cell r="Q4589">
            <v>0</v>
          </cell>
          <cell r="R4589">
            <v>0</v>
          </cell>
        </row>
        <row r="4590">
          <cell r="B4590" t="str">
            <v>551011</v>
          </cell>
          <cell r="C4590" t="str">
            <v>Air Crew Officers</v>
          </cell>
          <cell r="D4590">
            <v>0</v>
          </cell>
          <cell r="E4590">
            <v>0</v>
          </cell>
          <cell r="F4590">
            <v>0</v>
          </cell>
          <cell r="G4590">
            <v>0</v>
          </cell>
          <cell r="H4590">
            <v>0</v>
          </cell>
          <cell r="I4590">
            <v>0</v>
          </cell>
          <cell r="J4590">
            <v>0</v>
          </cell>
          <cell r="K4590">
            <v>0</v>
          </cell>
          <cell r="L4590">
            <v>0</v>
          </cell>
          <cell r="M4590">
            <v>0</v>
          </cell>
          <cell r="N4590">
            <v>0</v>
          </cell>
          <cell r="O4590">
            <v>0</v>
          </cell>
          <cell r="P4590" t="str">
            <v>Not Licensed</v>
          </cell>
          <cell r="Q4590">
            <v>0</v>
          </cell>
          <cell r="R4590">
            <v>0</v>
          </cell>
        </row>
        <row r="4591">
          <cell r="B4591" t="str">
            <v>551012</v>
          </cell>
          <cell r="C4591" t="str">
            <v>Aircraft Launch and Recovery Officers</v>
          </cell>
          <cell r="D4591">
            <v>0</v>
          </cell>
          <cell r="E4591">
            <v>0</v>
          </cell>
          <cell r="F4591">
            <v>0</v>
          </cell>
          <cell r="G4591">
            <v>0</v>
          </cell>
          <cell r="H4591">
            <v>0</v>
          </cell>
          <cell r="I4591">
            <v>0</v>
          </cell>
          <cell r="J4591">
            <v>0</v>
          </cell>
          <cell r="K4591">
            <v>0</v>
          </cell>
          <cell r="L4591">
            <v>0</v>
          </cell>
          <cell r="M4591">
            <v>0</v>
          </cell>
          <cell r="N4591">
            <v>0</v>
          </cell>
          <cell r="O4591">
            <v>0</v>
          </cell>
          <cell r="P4591" t="str">
            <v>Not Licensed</v>
          </cell>
          <cell r="Q4591">
            <v>0</v>
          </cell>
          <cell r="R4591">
            <v>0</v>
          </cell>
        </row>
        <row r="4592">
          <cell r="B4592" t="str">
            <v>551013</v>
          </cell>
          <cell r="C4592" t="str">
            <v>Armored Assault Vehicle Officers</v>
          </cell>
          <cell r="D4592">
            <v>0</v>
          </cell>
          <cell r="E4592">
            <v>0</v>
          </cell>
          <cell r="F4592">
            <v>0</v>
          </cell>
          <cell r="G4592">
            <v>0</v>
          </cell>
          <cell r="H4592">
            <v>0</v>
          </cell>
          <cell r="I4592">
            <v>0</v>
          </cell>
          <cell r="J4592">
            <v>0</v>
          </cell>
          <cell r="K4592">
            <v>0</v>
          </cell>
          <cell r="L4592">
            <v>0</v>
          </cell>
          <cell r="M4592">
            <v>0</v>
          </cell>
          <cell r="N4592">
            <v>0</v>
          </cell>
          <cell r="O4592">
            <v>0</v>
          </cell>
          <cell r="P4592" t="str">
            <v>Not Licensed</v>
          </cell>
          <cell r="Q4592">
            <v>0</v>
          </cell>
          <cell r="R4592">
            <v>0</v>
          </cell>
        </row>
        <row r="4593">
          <cell r="B4593" t="str">
            <v>551014</v>
          </cell>
          <cell r="C4593" t="str">
            <v>Artillery and Missile Officers</v>
          </cell>
          <cell r="D4593">
            <v>0</v>
          </cell>
          <cell r="E4593">
            <v>0</v>
          </cell>
          <cell r="F4593">
            <v>0</v>
          </cell>
          <cell r="G4593">
            <v>0</v>
          </cell>
          <cell r="H4593">
            <v>0</v>
          </cell>
          <cell r="I4593">
            <v>0</v>
          </cell>
          <cell r="J4593">
            <v>0</v>
          </cell>
          <cell r="K4593">
            <v>0</v>
          </cell>
          <cell r="L4593">
            <v>0</v>
          </cell>
          <cell r="M4593">
            <v>0</v>
          </cell>
          <cell r="N4593">
            <v>0</v>
          </cell>
          <cell r="O4593">
            <v>0</v>
          </cell>
          <cell r="P4593" t="str">
            <v>Not Licensed</v>
          </cell>
          <cell r="Q4593">
            <v>0</v>
          </cell>
          <cell r="R4593">
            <v>0</v>
          </cell>
        </row>
        <row r="4594">
          <cell r="B4594" t="str">
            <v>551015</v>
          </cell>
          <cell r="C4594" t="str">
            <v>Command and Control Center Officers</v>
          </cell>
          <cell r="D4594">
            <v>0</v>
          </cell>
          <cell r="E4594">
            <v>0</v>
          </cell>
          <cell r="F4594">
            <v>0</v>
          </cell>
          <cell r="G4594">
            <v>0</v>
          </cell>
          <cell r="H4594">
            <v>0</v>
          </cell>
          <cell r="I4594">
            <v>0</v>
          </cell>
          <cell r="J4594">
            <v>0</v>
          </cell>
          <cell r="K4594">
            <v>0</v>
          </cell>
          <cell r="L4594">
            <v>0</v>
          </cell>
          <cell r="M4594">
            <v>0</v>
          </cell>
          <cell r="N4594">
            <v>0</v>
          </cell>
          <cell r="O4594">
            <v>0</v>
          </cell>
          <cell r="P4594" t="str">
            <v>Not Licensed</v>
          </cell>
          <cell r="Q4594">
            <v>0</v>
          </cell>
          <cell r="R4594">
            <v>0</v>
          </cell>
        </row>
        <row r="4595">
          <cell r="B4595" t="str">
            <v>551016</v>
          </cell>
          <cell r="C4595" t="str">
            <v>Infantry Officers</v>
          </cell>
          <cell r="D4595">
            <v>0</v>
          </cell>
          <cell r="E4595">
            <v>0</v>
          </cell>
          <cell r="F4595">
            <v>0</v>
          </cell>
          <cell r="G4595">
            <v>0</v>
          </cell>
          <cell r="H4595">
            <v>0</v>
          </cell>
          <cell r="I4595">
            <v>0</v>
          </cell>
          <cell r="J4595">
            <v>0</v>
          </cell>
          <cell r="K4595">
            <v>0</v>
          </cell>
          <cell r="L4595">
            <v>0</v>
          </cell>
          <cell r="M4595">
            <v>0</v>
          </cell>
          <cell r="N4595">
            <v>0</v>
          </cell>
          <cell r="O4595">
            <v>0</v>
          </cell>
          <cell r="P4595" t="str">
            <v>Not Licensed</v>
          </cell>
          <cell r="Q4595">
            <v>0</v>
          </cell>
          <cell r="R4595">
            <v>0</v>
          </cell>
        </row>
        <row r="4596">
          <cell r="B4596" t="str">
            <v>551017</v>
          </cell>
          <cell r="C4596" t="str">
            <v>Special Forces Officers</v>
          </cell>
          <cell r="D4596">
            <v>0</v>
          </cell>
          <cell r="E4596">
            <v>0</v>
          </cell>
          <cell r="F4596">
            <v>0</v>
          </cell>
          <cell r="G4596">
            <v>0</v>
          </cell>
          <cell r="H4596">
            <v>0</v>
          </cell>
          <cell r="I4596">
            <v>0</v>
          </cell>
          <cell r="J4596">
            <v>0</v>
          </cell>
          <cell r="K4596">
            <v>0</v>
          </cell>
          <cell r="L4596">
            <v>0</v>
          </cell>
          <cell r="M4596">
            <v>0</v>
          </cell>
          <cell r="N4596">
            <v>0</v>
          </cell>
          <cell r="O4596">
            <v>1</v>
          </cell>
          <cell r="P4596" t="str">
            <v>Not Licensed</v>
          </cell>
          <cell r="Q4596">
            <v>0</v>
          </cell>
          <cell r="R4596">
            <v>0</v>
          </cell>
        </row>
        <row r="4597">
          <cell r="B4597" t="str">
            <v>552011</v>
          </cell>
          <cell r="C4597" t="str">
            <v>First-Line Supervisors of Air Crew Members</v>
          </cell>
          <cell r="D4597">
            <v>0</v>
          </cell>
          <cell r="E4597">
            <v>0</v>
          </cell>
          <cell r="F4597">
            <v>0</v>
          </cell>
          <cell r="G4597">
            <v>0</v>
          </cell>
          <cell r="H4597">
            <v>0</v>
          </cell>
          <cell r="I4597">
            <v>0</v>
          </cell>
          <cell r="J4597">
            <v>0</v>
          </cell>
          <cell r="K4597">
            <v>0</v>
          </cell>
          <cell r="L4597">
            <v>0</v>
          </cell>
          <cell r="M4597">
            <v>0</v>
          </cell>
          <cell r="N4597">
            <v>0</v>
          </cell>
          <cell r="O4597">
            <v>1</v>
          </cell>
          <cell r="P4597" t="str">
            <v>Not Licensed</v>
          </cell>
          <cell r="Q4597">
            <v>0</v>
          </cell>
          <cell r="R4597">
            <v>0</v>
          </cell>
        </row>
        <row r="4598">
          <cell r="B4598" t="str">
            <v>552012</v>
          </cell>
          <cell r="C4598" t="str">
            <v>First-Line Supervisors of Weapons Specialists/Crew Members</v>
          </cell>
          <cell r="D4598">
            <v>0</v>
          </cell>
          <cell r="E4598">
            <v>0</v>
          </cell>
          <cell r="F4598">
            <v>0</v>
          </cell>
          <cell r="G4598">
            <v>0</v>
          </cell>
          <cell r="H4598">
            <v>0</v>
          </cell>
          <cell r="I4598">
            <v>0</v>
          </cell>
          <cell r="J4598">
            <v>0</v>
          </cell>
          <cell r="K4598">
            <v>0</v>
          </cell>
          <cell r="L4598">
            <v>0</v>
          </cell>
          <cell r="M4598">
            <v>0</v>
          </cell>
          <cell r="N4598">
            <v>0</v>
          </cell>
          <cell r="O4598">
            <v>0</v>
          </cell>
          <cell r="P4598" t="str">
            <v>Not Licensed</v>
          </cell>
          <cell r="Q4598">
            <v>0</v>
          </cell>
          <cell r="R4598">
            <v>0</v>
          </cell>
        </row>
        <row r="4599">
          <cell r="B4599" t="str">
            <v>553011</v>
          </cell>
          <cell r="C4599" t="str">
            <v>Air Crew Members</v>
          </cell>
          <cell r="D4599">
            <v>0</v>
          </cell>
          <cell r="E4599">
            <v>0</v>
          </cell>
          <cell r="F4599">
            <v>0</v>
          </cell>
          <cell r="G4599">
            <v>0</v>
          </cell>
          <cell r="H4599">
            <v>0</v>
          </cell>
          <cell r="I4599">
            <v>0</v>
          </cell>
          <cell r="J4599">
            <v>0</v>
          </cell>
          <cell r="K4599">
            <v>0</v>
          </cell>
          <cell r="L4599">
            <v>12</v>
          </cell>
          <cell r="M4599">
            <v>12</v>
          </cell>
          <cell r="N4599">
            <v>0</v>
          </cell>
          <cell r="O4599">
            <v>1</v>
          </cell>
          <cell r="P4599" t="str">
            <v>Not Licensed</v>
          </cell>
          <cell r="Q4599">
            <v>0</v>
          </cell>
          <cell r="R4599">
            <v>0</v>
          </cell>
        </row>
        <row r="4600">
          <cell r="B4600" t="str">
            <v>553012</v>
          </cell>
          <cell r="C4600" t="str">
            <v>Aircraft Launch and Recovery Specialists</v>
          </cell>
          <cell r="D4600">
            <v>0</v>
          </cell>
          <cell r="E4600">
            <v>0</v>
          </cell>
          <cell r="F4600">
            <v>0</v>
          </cell>
          <cell r="G4600">
            <v>0</v>
          </cell>
          <cell r="H4600">
            <v>0</v>
          </cell>
          <cell r="I4600">
            <v>0</v>
          </cell>
          <cell r="J4600">
            <v>0</v>
          </cell>
          <cell r="K4600">
            <v>0</v>
          </cell>
          <cell r="L4600">
            <v>0</v>
          </cell>
          <cell r="M4600">
            <v>0</v>
          </cell>
          <cell r="N4600">
            <v>0</v>
          </cell>
          <cell r="O4600">
            <v>0</v>
          </cell>
          <cell r="P4600" t="str">
            <v>Not Licensed</v>
          </cell>
          <cell r="Q4600">
            <v>0</v>
          </cell>
          <cell r="R4600">
            <v>0</v>
          </cell>
        </row>
        <row r="4601">
          <cell r="B4601" t="str">
            <v>553013</v>
          </cell>
          <cell r="C4601" t="str">
            <v>Armored Assault Vehicle Crew Members</v>
          </cell>
          <cell r="D4601">
            <v>0</v>
          </cell>
          <cell r="E4601">
            <v>0</v>
          </cell>
          <cell r="F4601">
            <v>0</v>
          </cell>
          <cell r="G4601">
            <v>0</v>
          </cell>
          <cell r="H4601">
            <v>0</v>
          </cell>
          <cell r="I4601">
            <v>0</v>
          </cell>
          <cell r="J4601">
            <v>0</v>
          </cell>
          <cell r="K4601">
            <v>0</v>
          </cell>
          <cell r="L4601">
            <v>0</v>
          </cell>
          <cell r="M4601">
            <v>0</v>
          </cell>
          <cell r="N4601">
            <v>0</v>
          </cell>
          <cell r="O4601">
            <v>1</v>
          </cell>
          <cell r="P4601" t="str">
            <v>Not Licensed</v>
          </cell>
          <cell r="Q4601">
            <v>0</v>
          </cell>
          <cell r="R4601">
            <v>0</v>
          </cell>
        </row>
        <row r="4602">
          <cell r="B4602" t="str">
            <v>553014</v>
          </cell>
          <cell r="C4602" t="str">
            <v>Artillery and Missile Crew Members</v>
          </cell>
          <cell r="D4602">
            <v>0</v>
          </cell>
          <cell r="E4602">
            <v>0</v>
          </cell>
          <cell r="F4602">
            <v>0</v>
          </cell>
          <cell r="G4602">
            <v>0</v>
          </cell>
          <cell r="H4602">
            <v>0</v>
          </cell>
          <cell r="I4602">
            <v>0</v>
          </cell>
          <cell r="J4602">
            <v>0</v>
          </cell>
          <cell r="K4602">
            <v>0</v>
          </cell>
          <cell r="L4602">
            <v>0</v>
          </cell>
          <cell r="M4602">
            <v>0</v>
          </cell>
          <cell r="N4602">
            <v>0</v>
          </cell>
          <cell r="O4602">
            <v>1</v>
          </cell>
          <cell r="P4602" t="str">
            <v>Not Licensed</v>
          </cell>
          <cell r="Q4602">
            <v>0</v>
          </cell>
          <cell r="R4602">
            <v>0</v>
          </cell>
        </row>
        <row r="4603">
          <cell r="B4603" t="str">
            <v>553015</v>
          </cell>
          <cell r="C4603" t="str">
            <v>Command and Control Center Specialists</v>
          </cell>
          <cell r="D4603">
            <v>0</v>
          </cell>
          <cell r="E4603">
            <v>0</v>
          </cell>
          <cell r="F4603">
            <v>0</v>
          </cell>
          <cell r="G4603">
            <v>0</v>
          </cell>
          <cell r="H4603">
            <v>0</v>
          </cell>
          <cell r="I4603">
            <v>0</v>
          </cell>
          <cell r="J4603">
            <v>0</v>
          </cell>
          <cell r="K4603">
            <v>0</v>
          </cell>
          <cell r="L4603">
            <v>0</v>
          </cell>
          <cell r="M4603">
            <v>0</v>
          </cell>
          <cell r="N4603">
            <v>0</v>
          </cell>
          <cell r="O4603">
            <v>0</v>
          </cell>
          <cell r="P4603" t="str">
            <v>Not Licensed</v>
          </cell>
          <cell r="Q4603">
            <v>0</v>
          </cell>
          <cell r="R4603">
            <v>0</v>
          </cell>
        </row>
        <row r="4604">
          <cell r="B4604" t="str">
            <v>553016</v>
          </cell>
          <cell r="C4604" t="str">
            <v>Infantry</v>
          </cell>
          <cell r="D4604">
            <v>0</v>
          </cell>
          <cell r="E4604">
            <v>0</v>
          </cell>
          <cell r="F4604">
            <v>0</v>
          </cell>
          <cell r="G4604">
            <v>0</v>
          </cell>
          <cell r="H4604">
            <v>0</v>
          </cell>
          <cell r="I4604">
            <v>0</v>
          </cell>
          <cell r="J4604">
            <v>0</v>
          </cell>
          <cell r="K4604">
            <v>0</v>
          </cell>
          <cell r="L4604">
            <v>14</v>
          </cell>
          <cell r="M4604">
            <v>14</v>
          </cell>
          <cell r="N4604">
            <v>0</v>
          </cell>
          <cell r="O4604">
            <v>13</v>
          </cell>
          <cell r="P4604" t="str">
            <v>Not Licensed</v>
          </cell>
          <cell r="Q4604">
            <v>0</v>
          </cell>
          <cell r="R4604">
            <v>0</v>
          </cell>
        </row>
        <row r="4605">
          <cell r="B4605" t="str">
            <v>553017</v>
          </cell>
          <cell r="C4605" t="str">
            <v>Radar and Sonar Technicians</v>
          </cell>
          <cell r="D4605">
            <v>0</v>
          </cell>
          <cell r="E4605">
            <v>0</v>
          </cell>
          <cell r="F4605">
            <v>0</v>
          </cell>
          <cell r="G4605">
            <v>0</v>
          </cell>
          <cell r="H4605">
            <v>0</v>
          </cell>
          <cell r="I4605">
            <v>0</v>
          </cell>
          <cell r="J4605">
            <v>0</v>
          </cell>
          <cell r="K4605">
            <v>0</v>
          </cell>
          <cell r="L4605">
            <v>0</v>
          </cell>
          <cell r="M4605">
            <v>0</v>
          </cell>
          <cell r="N4605">
            <v>0</v>
          </cell>
          <cell r="O4605">
            <v>0</v>
          </cell>
          <cell r="P4605" t="str">
            <v>Not Licensed</v>
          </cell>
          <cell r="Q4605">
            <v>0</v>
          </cell>
          <cell r="R4605">
            <v>0</v>
          </cell>
        </row>
        <row r="4606">
          <cell r="B4606" t="str">
            <v>553018</v>
          </cell>
          <cell r="C4606" t="str">
            <v>Special Forces</v>
          </cell>
          <cell r="D4606">
            <v>0</v>
          </cell>
          <cell r="E4606">
            <v>0</v>
          </cell>
          <cell r="F4606">
            <v>0</v>
          </cell>
          <cell r="G4606">
            <v>0</v>
          </cell>
          <cell r="H4606">
            <v>0</v>
          </cell>
          <cell r="I4606">
            <v>0</v>
          </cell>
          <cell r="J4606">
            <v>0</v>
          </cell>
          <cell r="K4606">
            <v>0</v>
          </cell>
          <cell r="L4606">
            <v>0</v>
          </cell>
          <cell r="M4606">
            <v>0</v>
          </cell>
          <cell r="N4606">
            <v>0</v>
          </cell>
          <cell r="O4606">
            <v>0</v>
          </cell>
          <cell r="P4606" t="str">
            <v>Not Licensed</v>
          </cell>
          <cell r="Q4606">
            <v>0</v>
          </cell>
          <cell r="R4606">
            <v>0</v>
          </cell>
        </row>
        <row r="4607">
          <cell r="A4607" t="str">
            <v>Pioneer Valley Total</v>
          </cell>
          <cell r="C4607"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4607" t="str">
            <v>; Electrical Technician; Carpenter Assistant; Plumber Assistant; Auto Mechanic Technician; Diesel Mechanic Technician; HVAC Technician; Advanced Manufacturing Technician; Building and Maintenance Technician</v>
          </cell>
          <cell r="E4607" t="str">
            <v>Bachelor's degree; High school diploma or equivalent; Master's degree; Associate's degree; ; Postsecondary non-degree award; Doctoral or professional degree; Some college, no degree; No formal educational credential</v>
          </cell>
          <cell r="F4607" t="str">
            <v xml:space="preserve">BA+; HS and Below; Sub-BA; </v>
          </cell>
          <cell r="G4607">
            <v>20102739</v>
          </cell>
          <cell r="H4607" t="str">
            <v>; 5; 4; 3; 2; 1</v>
          </cell>
          <cell r="I4607">
            <v>286839</v>
          </cell>
          <cell r="J4607">
            <v>31965</v>
          </cell>
          <cell r="K4607">
            <v>35449</v>
          </cell>
          <cell r="L4607">
            <v>40408</v>
          </cell>
          <cell r="M4607" t="str">
            <v>12; 107; ; 34; 35; 37; 16; 9; 32; 4; 5; 7; 23; 8; 19; 20; 53; 24; 25; 10; 50; 18; 6; 11; 3; 15; 14; 49; 13; 42; 102; 21; 54; 27; 40; 17; 26; 36; 51; 61; 47; 44; 71; 68; 22; 31; 52; 28; 67; 33; 63; 203; 94; 165; 43; 75; 108; 74; 30; 64; 78; 38; 66; 46; 133; 41; 29; 80; 92; 39; 58; 60; 59; 129; 113; 182; 155; 98; 653; 45; 99; 220; 86; 70; 145; 72; 57; 170; 96; 134; 111; 77; 85; 143; 76; 93; 169; 116; 120; 62; 224; 84; 55; 149; 79; 126; 158; 230; 123; 101; 277; 163; 413; 142; 154; 189; 342; 136; 312; 109; 266; 237; 325; 567; 378; 114; 233; 274; 380; 271; 140; 139; 168; 318; 122; 642; 166; 231; 200; 215; 2095; 193; 437; 222; 211; 172; 236; 519; 1470; 384; 503; 240; 259; 1088; 526; 243; 1625; 445; 740; 414; 804; 381; 966</v>
          </cell>
          <cell r="N4607" t="str">
            <v>; 315; 75; 169; 511; 186; 42; 104; 793; 178; 503; 528; 222; 311; 99; 92; 74; 547; 922; 612; 338; 1,796; 29; 218; 713; 584</v>
          </cell>
          <cell r="O4607" t="str">
            <v>19; 79; ; 20; 3; 18; 10; 24; 6; 4; 2; 1; 37; 8; 7; 5; 14; 9; 13; 22; 11; 17; 12; 23; 16; 15; 61; 27; 30; 56; 47; 21; 28; 33; 26; 77; 115; 29; 117; 31; 91; 35; 84; 54; 97; 162; 32; 39; 41; 118; 45; 53; 168; 174; 36; 70; 123; 104; 40; 69; 134; 95; 86; 46; 254; 126; 49; 82; 63; 148; 73; 114; 192; 76; 225; 143; 122; 65; 80; 44; 87; 129; 121; 208; 100; 62; 34; 67; 105; 917; 93; 186; 139; 173; 279; 120; 1,072; 384; 157; 138; 109; 298; 150; 194; 209; 286; 96; 355; 202; 108; 647; 1,139; 367; 244; 111; 887; 545; 264; 145</v>
          </cell>
          <cell r="P4607" t="str">
            <v>Not Licensed; Licensed</v>
          </cell>
          <cell r="Q4607" t="str">
            <v>;  106;  11;  3;  50;  138;  65;  48;  10;  27;  619;  157;  43;  178;  45;  104;  756;  817;  665;  1,441;  155;  201;  85;  220;  38;  585;  696;  478;  62;  149;  119;  6,760;  183;  387;  753;  142;  419;  3,791;  1,029;  534;  942;  2,749;  2,990;  1,354;  921;  426;  714</v>
          </cell>
          <cell r="R4607" t="str">
            <v>;  15,541;  1,766;  4,265;  539;  866;  316;  2,083;  319;  618;  6,449;  212;  5,458;  5,211;  12,706;  1,062;  1,454;  2,429;  1,165;  857;  395;  5,183;  8,347;  5,023;  2,380;  488;  1,266;  373;  1,168;  51,518;  1,758;  2,941;  7,742;  191;  436;  1,202;  5,160;  37,775;  15,882;  10,915;  45;  40;  20,415;  46,536;  32,546;  17,394;  9,502;  5,294;  507;  5,326;  83</v>
          </cell>
        </row>
        <row r="4608">
          <cell r="A4608" t="str">
            <v>Southeast</v>
          </cell>
          <cell r="B4608" t="str">
            <v>111011</v>
          </cell>
          <cell r="C4608" t="str">
            <v>Chief Executives</v>
          </cell>
          <cell r="D4608">
            <v>0</v>
          </cell>
          <cell r="E4608" t="str">
            <v>Bachelor's degree</v>
          </cell>
          <cell r="F4608" t="str">
            <v>BA+</v>
          </cell>
          <cell r="G4608">
            <v>178330</v>
          </cell>
          <cell r="H4608">
            <v>0</v>
          </cell>
          <cell r="I4608">
            <v>0</v>
          </cell>
          <cell r="J4608">
            <v>0</v>
          </cell>
          <cell r="K4608">
            <v>0</v>
          </cell>
          <cell r="L4608">
            <v>21</v>
          </cell>
          <cell r="M4608">
            <v>21</v>
          </cell>
          <cell r="N4608">
            <v>0</v>
          </cell>
          <cell r="O4608">
            <v>225</v>
          </cell>
          <cell r="P4608" t="str">
            <v>Not Licensed</v>
          </cell>
          <cell r="Q4608">
            <v>0</v>
          </cell>
          <cell r="R4608">
            <v>0</v>
          </cell>
        </row>
        <row r="4609">
          <cell r="B4609" t="str">
            <v>111021</v>
          </cell>
          <cell r="C4609" t="str">
            <v>General and Operations Managers</v>
          </cell>
          <cell r="D4609">
            <v>0</v>
          </cell>
          <cell r="E4609" t="str">
            <v>Bachelor's degree</v>
          </cell>
          <cell r="F4609" t="str">
            <v>BA+</v>
          </cell>
          <cell r="G4609">
            <v>97173</v>
          </cell>
          <cell r="H4609">
            <v>5</v>
          </cell>
          <cell r="I4609">
            <v>13238</v>
          </cell>
          <cell r="J4609">
            <v>1121</v>
          </cell>
          <cell r="K4609">
            <v>1227</v>
          </cell>
          <cell r="L4609">
            <v>375</v>
          </cell>
          <cell r="M4609">
            <v>908</v>
          </cell>
          <cell r="N4609">
            <v>0</v>
          </cell>
          <cell r="O4609" t="str">
            <v>1,601</v>
          </cell>
          <cell r="P4609" t="str">
            <v>Not Licensed</v>
          </cell>
          <cell r="Q4609">
            <v>0</v>
          </cell>
          <cell r="R4609">
            <v>0</v>
          </cell>
        </row>
        <row r="4610">
          <cell r="B4610" t="str">
            <v>111031</v>
          </cell>
          <cell r="C4610" t="str">
            <v>Legislators</v>
          </cell>
          <cell r="D4610">
            <v>0</v>
          </cell>
          <cell r="E4610" t="str">
            <v>Bachelor's degree</v>
          </cell>
          <cell r="F4610" t="str">
            <v>BA+</v>
          </cell>
          <cell r="G4610">
            <v>0</v>
          </cell>
          <cell r="H4610">
            <v>0</v>
          </cell>
          <cell r="I4610">
            <v>0</v>
          </cell>
          <cell r="J4610">
            <v>0</v>
          </cell>
          <cell r="K4610">
            <v>0</v>
          </cell>
          <cell r="L4610">
            <v>0</v>
          </cell>
          <cell r="M4610">
            <v>0</v>
          </cell>
          <cell r="N4610">
            <v>0</v>
          </cell>
          <cell r="O4610">
            <v>2</v>
          </cell>
          <cell r="P4610" t="str">
            <v>Not Licensed</v>
          </cell>
          <cell r="Q4610">
            <v>0</v>
          </cell>
          <cell r="R4610">
            <v>0</v>
          </cell>
        </row>
        <row r="4611">
          <cell r="B4611" t="str">
            <v>112011</v>
          </cell>
          <cell r="C4611" t="str">
            <v>Advertising and Promotions Managers</v>
          </cell>
          <cell r="D4611">
            <v>0</v>
          </cell>
          <cell r="E4611" t="str">
            <v>Bachelor's degree</v>
          </cell>
          <cell r="F4611" t="str">
            <v>BA+</v>
          </cell>
          <cell r="G4611">
            <v>101813</v>
          </cell>
          <cell r="H4611">
            <v>0</v>
          </cell>
          <cell r="I4611">
            <v>0</v>
          </cell>
          <cell r="J4611">
            <v>0</v>
          </cell>
          <cell r="K4611">
            <v>0</v>
          </cell>
          <cell r="L4611">
            <v>6</v>
          </cell>
          <cell r="M4611">
            <v>6</v>
          </cell>
          <cell r="N4611">
            <v>0</v>
          </cell>
          <cell r="O4611">
            <v>56</v>
          </cell>
          <cell r="P4611" t="str">
            <v>Not Licensed</v>
          </cell>
          <cell r="Q4611">
            <v>0</v>
          </cell>
          <cell r="R4611">
            <v>0</v>
          </cell>
        </row>
        <row r="4612">
          <cell r="B4612" t="str">
            <v>112021</v>
          </cell>
          <cell r="C4612" t="str">
            <v>Marketing Managers</v>
          </cell>
          <cell r="D4612">
            <v>0</v>
          </cell>
          <cell r="E4612" t="str">
            <v>Bachelor's degree</v>
          </cell>
          <cell r="F4612" t="str">
            <v>BA+</v>
          </cell>
          <cell r="G4612">
            <v>119453</v>
          </cell>
          <cell r="H4612">
            <v>5</v>
          </cell>
          <cell r="I4612">
            <v>835</v>
          </cell>
          <cell r="J4612">
            <v>63</v>
          </cell>
          <cell r="K4612">
            <v>80</v>
          </cell>
          <cell r="L4612">
            <v>408</v>
          </cell>
          <cell r="M4612">
            <v>184</v>
          </cell>
          <cell r="N4612" t="str">
            <v>1,968</v>
          </cell>
          <cell r="O4612">
            <v>362</v>
          </cell>
          <cell r="P4612" t="str">
            <v>Not Licensed</v>
          </cell>
          <cell r="Q4612">
            <v>0</v>
          </cell>
          <cell r="R4612">
            <v>0</v>
          </cell>
        </row>
        <row r="4613">
          <cell r="B4613" t="str">
            <v>112022</v>
          </cell>
          <cell r="C4613" t="str">
            <v>Sales Managers</v>
          </cell>
          <cell r="D4613">
            <v>0</v>
          </cell>
          <cell r="E4613" t="str">
            <v>Bachelor's degree</v>
          </cell>
          <cell r="F4613" t="str">
            <v>BA+</v>
          </cell>
          <cell r="G4613">
            <v>119574</v>
          </cell>
          <cell r="H4613">
            <v>5</v>
          </cell>
          <cell r="I4613">
            <v>2254</v>
          </cell>
          <cell r="J4613">
            <v>206</v>
          </cell>
          <cell r="K4613">
            <v>212</v>
          </cell>
          <cell r="L4613">
            <v>308</v>
          </cell>
          <cell r="M4613">
            <v>242</v>
          </cell>
          <cell r="N4613">
            <v>0</v>
          </cell>
          <cell r="O4613">
            <v>949</v>
          </cell>
          <cell r="P4613" t="str">
            <v>Not Licensed</v>
          </cell>
          <cell r="Q4613">
            <v>0</v>
          </cell>
          <cell r="R4613">
            <v>0</v>
          </cell>
        </row>
        <row r="4614">
          <cell r="B4614" t="str">
            <v>112031</v>
          </cell>
          <cell r="C4614" t="str">
            <v>Public Relations and Fundraising Managers</v>
          </cell>
          <cell r="D4614">
            <v>0</v>
          </cell>
          <cell r="E4614" t="str">
            <v>Bachelor's degree</v>
          </cell>
          <cell r="F4614" t="str">
            <v>BA+</v>
          </cell>
          <cell r="G4614">
            <v>104480</v>
          </cell>
          <cell r="H4614">
            <v>0</v>
          </cell>
          <cell r="I4614">
            <v>0</v>
          </cell>
          <cell r="J4614">
            <v>0</v>
          </cell>
          <cell r="K4614">
            <v>0</v>
          </cell>
          <cell r="L4614">
            <v>59</v>
          </cell>
          <cell r="M4614">
            <v>59</v>
          </cell>
          <cell r="N4614">
            <v>0</v>
          </cell>
          <cell r="O4614">
            <v>59</v>
          </cell>
          <cell r="P4614" t="str">
            <v>Not Licensed</v>
          </cell>
          <cell r="Q4614">
            <v>0</v>
          </cell>
          <cell r="R4614">
            <v>0</v>
          </cell>
        </row>
        <row r="4615">
          <cell r="B4615" t="str">
            <v>113011</v>
          </cell>
          <cell r="C4615" t="str">
            <v>Administrative Services Managers</v>
          </cell>
          <cell r="D4615">
            <v>0</v>
          </cell>
          <cell r="E4615" t="str">
            <v>Bachelor's degree</v>
          </cell>
          <cell r="F4615" t="str">
            <v>BA+</v>
          </cell>
          <cell r="G4615">
            <v>97292</v>
          </cell>
          <cell r="H4615">
            <v>5</v>
          </cell>
          <cell r="I4615">
            <v>1839</v>
          </cell>
          <cell r="J4615">
            <v>153</v>
          </cell>
          <cell r="K4615">
            <v>163</v>
          </cell>
          <cell r="L4615">
            <v>89</v>
          </cell>
          <cell r="M4615">
            <v>135</v>
          </cell>
          <cell r="N4615">
            <v>0</v>
          </cell>
          <cell r="O4615">
            <v>292</v>
          </cell>
          <cell r="P4615" t="str">
            <v>Not Licensed</v>
          </cell>
          <cell r="Q4615">
            <v>0</v>
          </cell>
          <cell r="R4615">
            <v>0</v>
          </cell>
        </row>
        <row r="4616">
          <cell r="B4616" t="str">
            <v>113021</v>
          </cell>
          <cell r="C4616" t="str">
            <v>Computer and Information Systems Managers</v>
          </cell>
          <cell r="D4616">
            <v>0</v>
          </cell>
          <cell r="E4616" t="str">
            <v>Bachelor's degree</v>
          </cell>
          <cell r="F4616" t="str">
            <v>BA+</v>
          </cell>
          <cell r="G4616">
            <v>141265</v>
          </cell>
          <cell r="H4616">
            <v>4</v>
          </cell>
          <cell r="I4616">
            <v>930</v>
          </cell>
          <cell r="J4616">
            <v>72</v>
          </cell>
          <cell r="K4616">
            <v>79</v>
          </cell>
          <cell r="L4616">
            <v>16</v>
          </cell>
          <cell r="M4616">
            <v>56</v>
          </cell>
          <cell r="N4616">
            <v>712</v>
          </cell>
          <cell r="O4616">
            <v>287</v>
          </cell>
          <cell r="P4616" t="str">
            <v>Not Licensed</v>
          </cell>
          <cell r="Q4616">
            <v>0</v>
          </cell>
          <cell r="R4616">
            <v>0</v>
          </cell>
        </row>
        <row r="4617">
          <cell r="B4617" t="str">
            <v>113031</v>
          </cell>
          <cell r="C4617" t="str">
            <v>Financial Managers</v>
          </cell>
          <cell r="D4617">
            <v>0</v>
          </cell>
          <cell r="E4617" t="str">
            <v>Bachelor's degree</v>
          </cell>
          <cell r="F4617" t="str">
            <v>BA+</v>
          </cell>
          <cell r="G4617">
            <v>113776</v>
          </cell>
          <cell r="H4617">
            <v>5</v>
          </cell>
          <cell r="I4617">
            <v>2768</v>
          </cell>
          <cell r="J4617">
            <v>237</v>
          </cell>
          <cell r="K4617">
            <v>253</v>
          </cell>
          <cell r="L4617">
            <v>290</v>
          </cell>
          <cell r="M4617">
            <v>260</v>
          </cell>
          <cell r="N4617">
            <v>0</v>
          </cell>
          <cell r="O4617">
            <v>479</v>
          </cell>
          <cell r="P4617" t="str">
            <v>Not Licensed</v>
          </cell>
          <cell r="Q4617">
            <v>0</v>
          </cell>
          <cell r="R4617">
            <v>0</v>
          </cell>
        </row>
        <row r="4618">
          <cell r="B4618" t="str">
            <v>113051</v>
          </cell>
          <cell r="C4618" t="str">
            <v>Industrial Production Managers</v>
          </cell>
          <cell r="D4618">
            <v>0</v>
          </cell>
          <cell r="E4618" t="str">
            <v>Bachelor's degree</v>
          </cell>
          <cell r="F4618" t="str">
            <v>BA+</v>
          </cell>
          <cell r="G4618">
            <v>112690</v>
          </cell>
          <cell r="H4618">
            <v>4</v>
          </cell>
          <cell r="I4618">
            <v>603</v>
          </cell>
          <cell r="J4618">
            <v>39</v>
          </cell>
          <cell r="K4618">
            <v>46</v>
          </cell>
          <cell r="L4618">
            <v>100</v>
          </cell>
          <cell r="M4618">
            <v>62</v>
          </cell>
          <cell r="N4618">
            <v>0</v>
          </cell>
          <cell r="O4618">
            <v>88</v>
          </cell>
          <cell r="P4618" t="str">
            <v>Not Licensed</v>
          </cell>
          <cell r="Q4618">
            <v>0</v>
          </cell>
          <cell r="R4618">
            <v>0</v>
          </cell>
        </row>
        <row r="4619">
          <cell r="B4619" t="str">
            <v>113061</v>
          </cell>
          <cell r="C4619" t="str">
            <v>Purchasing Managers</v>
          </cell>
          <cell r="D4619">
            <v>0</v>
          </cell>
          <cell r="E4619" t="str">
            <v>Bachelor's degree</v>
          </cell>
          <cell r="F4619" t="str">
            <v>BA+</v>
          </cell>
          <cell r="G4619">
            <v>113772</v>
          </cell>
          <cell r="H4619">
            <v>4</v>
          </cell>
          <cell r="I4619">
            <v>334</v>
          </cell>
          <cell r="J4619">
            <v>26</v>
          </cell>
          <cell r="K4619">
            <v>30</v>
          </cell>
          <cell r="L4619">
            <v>43</v>
          </cell>
          <cell r="M4619">
            <v>33</v>
          </cell>
          <cell r="N4619">
            <v>0</v>
          </cell>
          <cell r="O4619">
            <v>62</v>
          </cell>
          <cell r="P4619" t="str">
            <v>Not Licensed</v>
          </cell>
          <cell r="Q4619">
            <v>0</v>
          </cell>
          <cell r="R4619">
            <v>0</v>
          </cell>
        </row>
        <row r="4620">
          <cell r="B4620" t="str">
            <v>113071</v>
          </cell>
          <cell r="C4620" t="str">
            <v>Transportation, Storage, and Distribution Managers</v>
          </cell>
          <cell r="D4620">
            <v>0</v>
          </cell>
          <cell r="E4620" t="str">
            <v>High school diploma or equivalent</v>
          </cell>
          <cell r="F4620" t="str">
            <v>HS and Below</v>
          </cell>
          <cell r="G4620">
            <v>97780</v>
          </cell>
          <cell r="H4620">
            <v>4</v>
          </cell>
          <cell r="I4620">
            <v>554</v>
          </cell>
          <cell r="J4620">
            <v>36</v>
          </cell>
          <cell r="K4620">
            <v>45</v>
          </cell>
          <cell r="L4620">
            <v>109</v>
          </cell>
          <cell r="M4620">
            <v>63</v>
          </cell>
          <cell r="N4620">
            <v>0</v>
          </cell>
          <cell r="O4620">
            <v>141</v>
          </cell>
          <cell r="P4620" t="str">
            <v>Not Licensed</v>
          </cell>
          <cell r="Q4620">
            <v>0</v>
          </cell>
          <cell r="R4620">
            <v>0</v>
          </cell>
        </row>
        <row r="4621">
          <cell r="B4621" t="str">
            <v>113111</v>
          </cell>
          <cell r="C4621" t="str">
            <v>Compensation and Benefits Managers</v>
          </cell>
          <cell r="D4621">
            <v>0</v>
          </cell>
          <cell r="E4621" t="str">
            <v>Bachelor's degree</v>
          </cell>
          <cell r="F4621" t="str">
            <v>BA+</v>
          </cell>
          <cell r="G4621">
            <v>120652</v>
          </cell>
          <cell r="H4621">
            <v>0</v>
          </cell>
          <cell r="I4621">
            <v>0</v>
          </cell>
          <cell r="J4621">
            <v>0</v>
          </cell>
          <cell r="K4621">
            <v>0</v>
          </cell>
          <cell r="L4621">
            <v>24</v>
          </cell>
          <cell r="M4621">
            <v>24</v>
          </cell>
          <cell r="N4621">
            <v>0</v>
          </cell>
          <cell r="O4621">
            <v>21</v>
          </cell>
          <cell r="P4621" t="str">
            <v>Not Licensed</v>
          </cell>
          <cell r="Q4621">
            <v>0</v>
          </cell>
          <cell r="R4621">
            <v>0</v>
          </cell>
        </row>
        <row r="4622">
          <cell r="B4622" t="str">
            <v>113121</v>
          </cell>
          <cell r="C4622" t="str">
            <v>Human Resources Managers</v>
          </cell>
          <cell r="D4622">
            <v>0</v>
          </cell>
          <cell r="E4622" t="str">
            <v>Bachelor's degree</v>
          </cell>
          <cell r="F4622" t="str">
            <v>BA+</v>
          </cell>
          <cell r="G4622">
            <v>113277</v>
          </cell>
          <cell r="H4622">
            <v>4</v>
          </cell>
          <cell r="I4622">
            <v>560</v>
          </cell>
          <cell r="J4622">
            <v>45</v>
          </cell>
          <cell r="K4622">
            <v>53</v>
          </cell>
          <cell r="L4622">
            <v>104</v>
          </cell>
          <cell r="M4622">
            <v>67</v>
          </cell>
          <cell r="N4622">
            <v>0</v>
          </cell>
          <cell r="O4622">
            <v>167</v>
          </cell>
          <cell r="P4622" t="str">
            <v>Not Licensed</v>
          </cell>
          <cell r="Q4622">
            <v>0</v>
          </cell>
          <cell r="R4622">
            <v>0</v>
          </cell>
        </row>
        <row r="4623">
          <cell r="B4623" t="str">
            <v>113131</v>
          </cell>
          <cell r="C4623" t="str">
            <v>Training and Development Managers</v>
          </cell>
          <cell r="D4623">
            <v>0</v>
          </cell>
          <cell r="E4623" t="str">
            <v>Bachelor's degree</v>
          </cell>
          <cell r="F4623" t="str">
            <v>BA+</v>
          </cell>
          <cell r="G4623">
            <v>106813</v>
          </cell>
          <cell r="H4623">
            <v>0</v>
          </cell>
          <cell r="I4623">
            <v>0</v>
          </cell>
          <cell r="J4623">
            <v>0</v>
          </cell>
          <cell r="K4623">
            <v>0</v>
          </cell>
          <cell r="L4623">
            <v>13</v>
          </cell>
          <cell r="M4623">
            <v>13</v>
          </cell>
          <cell r="N4623">
            <v>0</v>
          </cell>
          <cell r="O4623">
            <v>40</v>
          </cell>
          <cell r="P4623" t="str">
            <v>Not Licensed</v>
          </cell>
          <cell r="Q4623">
            <v>0</v>
          </cell>
          <cell r="R4623">
            <v>0</v>
          </cell>
        </row>
        <row r="4624">
          <cell r="B4624" t="str">
            <v>119013</v>
          </cell>
          <cell r="C4624" t="str">
            <v>Farmers, Ranchers, and Other Agricultural Managers</v>
          </cell>
          <cell r="D4624">
            <v>0</v>
          </cell>
          <cell r="E4624" t="str">
            <v>High school diploma or equivalent</v>
          </cell>
          <cell r="F4624" t="str">
            <v>HS and Below</v>
          </cell>
          <cell r="G4624">
            <v>60698</v>
          </cell>
          <cell r="H4624">
            <v>3</v>
          </cell>
          <cell r="I4624">
            <v>409</v>
          </cell>
          <cell r="J4624">
            <v>40</v>
          </cell>
          <cell r="K4624">
            <v>32</v>
          </cell>
          <cell r="L4624">
            <v>15</v>
          </cell>
          <cell r="M4624">
            <v>29</v>
          </cell>
          <cell r="N4624">
            <v>520</v>
          </cell>
          <cell r="O4624">
            <v>60</v>
          </cell>
          <cell r="P4624" t="str">
            <v>Not Licensed</v>
          </cell>
          <cell r="Q4624">
            <v>0</v>
          </cell>
          <cell r="R4624">
            <v>0</v>
          </cell>
        </row>
        <row r="4625">
          <cell r="B4625" t="str">
            <v>119021</v>
          </cell>
          <cell r="C4625" t="str">
            <v>Construction Managers</v>
          </cell>
          <cell r="D4625">
            <v>0</v>
          </cell>
          <cell r="E4625" t="str">
            <v>Bachelor's degree</v>
          </cell>
          <cell r="F4625" t="str">
            <v>BA+</v>
          </cell>
          <cell r="G4625">
            <v>97402</v>
          </cell>
          <cell r="H4625">
            <v>5</v>
          </cell>
          <cell r="I4625">
            <v>1828</v>
          </cell>
          <cell r="J4625">
            <v>129</v>
          </cell>
          <cell r="K4625">
            <v>176</v>
          </cell>
          <cell r="L4625">
            <v>140</v>
          </cell>
          <cell r="M4625">
            <v>148</v>
          </cell>
          <cell r="N4625">
            <v>0</v>
          </cell>
          <cell r="O4625">
            <v>349</v>
          </cell>
          <cell r="P4625" t="str">
            <v>Not Licensed</v>
          </cell>
          <cell r="Q4625">
            <v>0</v>
          </cell>
          <cell r="R4625">
            <v>0</v>
          </cell>
        </row>
        <row r="4626">
          <cell r="B4626" t="str">
            <v>119031</v>
          </cell>
          <cell r="C4626" t="str">
            <v>Education Administrators, Preschool and Childcare Center/Program</v>
          </cell>
          <cell r="D4626">
            <v>0</v>
          </cell>
          <cell r="E4626" t="str">
            <v>Bachelor's degree</v>
          </cell>
          <cell r="F4626" t="str">
            <v>BA+</v>
          </cell>
          <cell r="G4626">
            <v>51225</v>
          </cell>
          <cell r="H4626">
            <v>2</v>
          </cell>
          <cell r="I4626">
            <v>136</v>
          </cell>
          <cell r="J4626">
            <v>11</v>
          </cell>
          <cell r="K4626">
            <v>12</v>
          </cell>
          <cell r="L4626">
            <v>25</v>
          </cell>
          <cell r="M4626">
            <v>16</v>
          </cell>
          <cell r="N4626">
            <v>0</v>
          </cell>
          <cell r="O4626">
            <v>43</v>
          </cell>
          <cell r="P4626" t="str">
            <v>Not Licensed</v>
          </cell>
          <cell r="Q4626">
            <v>0</v>
          </cell>
          <cell r="R4626">
            <v>0</v>
          </cell>
        </row>
        <row r="4627">
          <cell r="B4627" t="str">
            <v>119032</v>
          </cell>
          <cell r="C4627" t="str">
            <v>Education Administrators, Elementary and Secondary School</v>
          </cell>
          <cell r="D4627">
            <v>0</v>
          </cell>
          <cell r="E4627" t="str">
            <v>Master's degree</v>
          </cell>
          <cell r="F4627" t="str">
            <v>BA+</v>
          </cell>
          <cell r="G4627">
            <v>105082</v>
          </cell>
          <cell r="H4627">
            <v>5</v>
          </cell>
          <cell r="I4627">
            <v>1393</v>
          </cell>
          <cell r="J4627">
            <v>117</v>
          </cell>
          <cell r="K4627">
            <v>115</v>
          </cell>
          <cell r="L4627">
            <v>224</v>
          </cell>
          <cell r="M4627">
            <v>152</v>
          </cell>
          <cell r="N4627">
            <v>0</v>
          </cell>
          <cell r="O4627">
            <v>50</v>
          </cell>
          <cell r="P4627" t="str">
            <v>Not Licensed</v>
          </cell>
          <cell r="Q4627">
            <v>0</v>
          </cell>
          <cell r="R4627">
            <v>0</v>
          </cell>
        </row>
        <row r="4628">
          <cell r="B4628" t="str">
            <v>119033</v>
          </cell>
          <cell r="C4628" t="str">
            <v>Education Administrators, Postsecondary</v>
          </cell>
          <cell r="D4628">
            <v>0</v>
          </cell>
          <cell r="E4628" t="str">
            <v>Master's degree</v>
          </cell>
          <cell r="F4628" t="str">
            <v>BA+</v>
          </cell>
          <cell r="G4628">
            <v>0</v>
          </cell>
          <cell r="H4628">
            <v>0</v>
          </cell>
          <cell r="I4628">
            <v>0</v>
          </cell>
          <cell r="J4628">
            <v>0</v>
          </cell>
          <cell r="K4628">
            <v>0</v>
          </cell>
          <cell r="L4628">
            <v>158</v>
          </cell>
          <cell r="M4628">
            <v>158</v>
          </cell>
          <cell r="N4628">
            <v>0</v>
          </cell>
          <cell r="O4628">
            <v>61</v>
          </cell>
          <cell r="P4628" t="str">
            <v>Not Licensed</v>
          </cell>
          <cell r="Q4628">
            <v>0</v>
          </cell>
          <cell r="R4628">
            <v>0</v>
          </cell>
        </row>
        <row r="4629">
          <cell r="B4629" t="str">
            <v>119041</v>
          </cell>
          <cell r="C4629" t="str">
            <v>Architectural and Engineering Managers</v>
          </cell>
          <cell r="D4629">
            <v>0</v>
          </cell>
          <cell r="E4629" t="str">
            <v>Bachelor's degree</v>
          </cell>
          <cell r="F4629" t="str">
            <v>BA+</v>
          </cell>
          <cell r="G4629">
            <v>142972</v>
          </cell>
          <cell r="H4629">
            <v>4</v>
          </cell>
          <cell r="I4629">
            <v>487</v>
          </cell>
          <cell r="J4629">
            <v>35</v>
          </cell>
          <cell r="K4629">
            <v>35</v>
          </cell>
          <cell r="L4629">
            <v>91</v>
          </cell>
          <cell r="M4629">
            <v>54</v>
          </cell>
          <cell r="N4629">
            <v>0</v>
          </cell>
          <cell r="O4629">
            <v>61</v>
          </cell>
          <cell r="P4629" t="str">
            <v>Not Licensed</v>
          </cell>
          <cell r="Q4629">
            <v>0</v>
          </cell>
          <cell r="R4629">
            <v>0</v>
          </cell>
        </row>
        <row r="4630">
          <cell r="B4630" t="str">
            <v>119051</v>
          </cell>
          <cell r="C4630" t="str">
            <v>Food Service Managers</v>
          </cell>
          <cell r="D4630">
            <v>0</v>
          </cell>
          <cell r="E4630" t="str">
            <v>High school diploma or equivalent</v>
          </cell>
          <cell r="F4630" t="str">
            <v>HS and Below</v>
          </cell>
          <cell r="G4630">
            <v>60698</v>
          </cell>
          <cell r="H4630">
            <v>4</v>
          </cell>
          <cell r="I4630">
            <v>1582</v>
          </cell>
          <cell r="J4630">
            <v>167</v>
          </cell>
          <cell r="K4630">
            <v>183</v>
          </cell>
          <cell r="L4630">
            <v>359</v>
          </cell>
          <cell r="M4630">
            <v>236</v>
          </cell>
          <cell r="N4630">
            <v>0</v>
          </cell>
          <cell r="O4630">
            <v>649</v>
          </cell>
          <cell r="P4630" t="str">
            <v>Not Licensed</v>
          </cell>
          <cell r="Q4630">
            <v>0</v>
          </cell>
          <cell r="R4630">
            <v>0</v>
          </cell>
        </row>
        <row r="4631">
          <cell r="B4631" t="str">
            <v>119061</v>
          </cell>
          <cell r="C4631" t="str">
            <v>Funeral Service Managers</v>
          </cell>
          <cell r="D4631">
            <v>0</v>
          </cell>
          <cell r="E4631" t="str">
            <v>Associate's degree</v>
          </cell>
          <cell r="F4631" t="str">
            <v>Sub-BA</v>
          </cell>
          <cell r="G4631">
            <v>91259</v>
          </cell>
          <cell r="H4631">
            <v>3</v>
          </cell>
          <cell r="I4631">
            <v>148</v>
          </cell>
          <cell r="J4631">
            <v>11</v>
          </cell>
          <cell r="K4631">
            <v>13</v>
          </cell>
          <cell r="L4631">
            <v>0</v>
          </cell>
          <cell r="M4631">
            <v>12</v>
          </cell>
          <cell r="N4631">
            <v>0</v>
          </cell>
          <cell r="O4631">
            <v>1</v>
          </cell>
          <cell r="P4631" t="str">
            <v>Not Licensed</v>
          </cell>
          <cell r="Q4631">
            <v>0</v>
          </cell>
          <cell r="R4631">
            <v>0</v>
          </cell>
        </row>
        <row r="4632">
          <cell r="B4632" t="str">
            <v>119071</v>
          </cell>
          <cell r="C4632" t="str">
            <v>Gaming Managers</v>
          </cell>
          <cell r="D4632">
            <v>0</v>
          </cell>
          <cell r="E4632">
            <v>0</v>
          </cell>
          <cell r="F4632">
            <v>0</v>
          </cell>
          <cell r="G4632">
            <v>0</v>
          </cell>
          <cell r="H4632">
            <v>0</v>
          </cell>
          <cell r="I4632">
            <v>0</v>
          </cell>
          <cell r="J4632">
            <v>0</v>
          </cell>
          <cell r="K4632">
            <v>0</v>
          </cell>
          <cell r="L4632">
            <v>0</v>
          </cell>
          <cell r="M4632">
            <v>0</v>
          </cell>
          <cell r="N4632">
            <v>0</v>
          </cell>
          <cell r="O4632">
            <v>1</v>
          </cell>
          <cell r="P4632" t="str">
            <v>Not Licensed</v>
          </cell>
          <cell r="Q4632">
            <v>0</v>
          </cell>
          <cell r="R4632">
            <v>0</v>
          </cell>
        </row>
        <row r="4633">
          <cell r="B4633" t="str">
            <v>119081</v>
          </cell>
          <cell r="C4633" t="str">
            <v>Lodging Managers</v>
          </cell>
          <cell r="D4633">
            <v>0</v>
          </cell>
          <cell r="E4633" t="str">
            <v>High school diploma or equivalent</v>
          </cell>
          <cell r="F4633" t="str">
            <v>HS and Below</v>
          </cell>
          <cell r="G4633">
            <v>84920</v>
          </cell>
          <cell r="H4633">
            <v>0</v>
          </cell>
          <cell r="I4633">
            <v>0</v>
          </cell>
          <cell r="J4633">
            <v>12</v>
          </cell>
          <cell r="K4633">
            <v>0</v>
          </cell>
          <cell r="L4633">
            <v>7</v>
          </cell>
          <cell r="M4633">
            <v>10</v>
          </cell>
          <cell r="N4633">
            <v>0</v>
          </cell>
          <cell r="O4633">
            <v>74</v>
          </cell>
          <cell r="P4633" t="str">
            <v>Not Licensed</v>
          </cell>
          <cell r="Q4633">
            <v>0</v>
          </cell>
          <cell r="R4633">
            <v>0</v>
          </cell>
        </row>
        <row r="4634">
          <cell r="B4634" t="str">
            <v>119111</v>
          </cell>
          <cell r="C4634" t="str">
            <v>Medical and Health Services Managers</v>
          </cell>
          <cell r="D4634">
            <v>0</v>
          </cell>
          <cell r="E4634" t="str">
            <v>Bachelor's degree</v>
          </cell>
          <cell r="F4634" t="str">
            <v>BA+</v>
          </cell>
          <cell r="G4634">
            <v>100050</v>
          </cell>
          <cell r="H4634">
            <v>5</v>
          </cell>
          <cell r="I4634">
            <v>2001</v>
          </cell>
          <cell r="J4634">
            <v>184</v>
          </cell>
          <cell r="K4634">
            <v>190</v>
          </cell>
          <cell r="L4634">
            <v>700</v>
          </cell>
          <cell r="M4634">
            <v>358</v>
          </cell>
          <cell r="N4634">
            <v>0</v>
          </cell>
          <cell r="O4634">
            <v>282</v>
          </cell>
          <cell r="P4634" t="str">
            <v>Licensed</v>
          </cell>
          <cell r="Q4634">
            <v>11</v>
          </cell>
          <cell r="R4634">
            <v>83</v>
          </cell>
        </row>
        <row r="4635">
          <cell r="B4635" t="str">
            <v>119121</v>
          </cell>
          <cell r="C4635" t="str">
            <v>Natural Sciences Managers</v>
          </cell>
          <cell r="D4635">
            <v>0</v>
          </cell>
          <cell r="E4635" t="str">
            <v>Bachelor's degree</v>
          </cell>
          <cell r="F4635" t="str">
            <v>BA+</v>
          </cell>
          <cell r="G4635">
            <v>0</v>
          </cell>
          <cell r="H4635">
            <v>0</v>
          </cell>
          <cell r="I4635">
            <v>0</v>
          </cell>
          <cell r="J4635">
            <v>0</v>
          </cell>
          <cell r="K4635">
            <v>0</v>
          </cell>
          <cell r="L4635">
            <v>55</v>
          </cell>
          <cell r="M4635">
            <v>55</v>
          </cell>
          <cell r="N4635">
            <v>0</v>
          </cell>
          <cell r="O4635">
            <v>20</v>
          </cell>
          <cell r="P4635" t="str">
            <v>Not Licensed</v>
          </cell>
          <cell r="Q4635">
            <v>0</v>
          </cell>
          <cell r="R4635">
            <v>0</v>
          </cell>
        </row>
        <row r="4636">
          <cell r="B4636" t="str">
            <v>119131</v>
          </cell>
          <cell r="C4636" t="str">
            <v>Postmasters and Mail Superintendents</v>
          </cell>
          <cell r="D4636">
            <v>0</v>
          </cell>
          <cell r="E4636" t="str">
            <v>High school diploma or equivalent</v>
          </cell>
          <cell r="F4636" t="str">
            <v>HS and Below</v>
          </cell>
          <cell r="G4636">
            <v>0</v>
          </cell>
          <cell r="H4636">
            <v>0</v>
          </cell>
          <cell r="I4636">
            <v>0</v>
          </cell>
          <cell r="J4636">
            <v>0</v>
          </cell>
          <cell r="K4636">
            <v>0</v>
          </cell>
          <cell r="L4636">
            <v>0</v>
          </cell>
          <cell r="M4636">
            <v>0</v>
          </cell>
          <cell r="N4636">
            <v>0</v>
          </cell>
          <cell r="O4636">
            <v>1</v>
          </cell>
          <cell r="P4636" t="str">
            <v>Not Licensed</v>
          </cell>
          <cell r="Q4636">
            <v>0</v>
          </cell>
          <cell r="R4636">
            <v>0</v>
          </cell>
        </row>
        <row r="4637">
          <cell r="B4637" t="str">
            <v>119141</v>
          </cell>
          <cell r="C4637" t="str">
            <v>Property, Real Estate, and Community Association Managers</v>
          </cell>
          <cell r="D4637">
            <v>0</v>
          </cell>
          <cell r="E4637" t="str">
            <v>High school diploma or equivalent</v>
          </cell>
          <cell r="F4637" t="str">
            <v>HS and Below</v>
          </cell>
          <cell r="G4637">
            <v>0</v>
          </cell>
          <cell r="H4637">
            <v>0</v>
          </cell>
          <cell r="I4637">
            <v>1255</v>
          </cell>
          <cell r="J4637">
            <v>95</v>
          </cell>
          <cell r="K4637">
            <v>116</v>
          </cell>
          <cell r="L4637">
            <v>81</v>
          </cell>
          <cell r="M4637">
            <v>97</v>
          </cell>
          <cell r="N4637">
            <v>0</v>
          </cell>
          <cell r="O4637">
            <v>93</v>
          </cell>
          <cell r="P4637" t="str">
            <v>Not Licensed</v>
          </cell>
          <cell r="Q4637">
            <v>0</v>
          </cell>
          <cell r="R4637">
            <v>0</v>
          </cell>
        </row>
        <row r="4638">
          <cell r="B4638" t="str">
            <v>119151</v>
          </cell>
          <cell r="C4638" t="str">
            <v>Social and Community Service Managers</v>
          </cell>
          <cell r="D4638">
            <v>0</v>
          </cell>
          <cell r="E4638" t="str">
            <v>Bachelor's degree</v>
          </cell>
          <cell r="F4638" t="str">
            <v>BA+</v>
          </cell>
          <cell r="G4638">
            <v>60516</v>
          </cell>
          <cell r="H4638">
            <v>4</v>
          </cell>
          <cell r="I4638">
            <v>1264</v>
          </cell>
          <cell r="J4638">
            <v>119</v>
          </cell>
          <cell r="K4638">
            <v>131</v>
          </cell>
          <cell r="L4638">
            <v>136</v>
          </cell>
          <cell r="M4638">
            <v>129</v>
          </cell>
          <cell r="N4638">
            <v>0</v>
          </cell>
          <cell r="O4638">
            <v>107</v>
          </cell>
          <cell r="P4638" t="str">
            <v>Not Licensed</v>
          </cell>
          <cell r="Q4638">
            <v>0</v>
          </cell>
          <cell r="R4638">
            <v>0</v>
          </cell>
        </row>
        <row r="4639">
          <cell r="B4639" t="str">
            <v>119161</v>
          </cell>
          <cell r="C4639" t="str">
            <v>Emergency Management Directors</v>
          </cell>
          <cell r="D4639">
            <v>0</v>
          </cell>
          <cell r="E4639" t="str">
            <v>Bachelor's degree</v>
          </cell>
          <cell r="F4639" t="str">
            <v>BA+</v>
          </cell>
          <cell r="G4639">
            <v>81154</v>
          </cell>
          <cell r="H4639">
            <v>0</v>
          </cell>
          <cell r="I4639">
            <v>0</v>
          </cell>
          <cell r="J4639">
            <v>0</v>
          </cell>
          <cell r="K4639">
            <v>0</v>
          </cell>
          <cell r="L4639">
            <v>11</v>
          </cell>
          <cell r="M4639">
            <v>11</v>
          </cell>
          <cell r="N4639">
            <v>0</v>
          </cell>
          <cell r="O4639">
            <v>5</v>
          </cell>
          <cell r="P4639" t="str">
            <v>Not Licensed</v>
          </cell>
          <cell r="Q4639">
            <v>0</v>
          </cell>
          <cell r="R4639">
            <v>0</v>
          </cell>
        </row>
        <row r="4640">
          <cell r="B4640" t="str">
            <v>131011</v>
          </cell>
          <cell r="C4640" t="str">
            <v>Agents and Business Managers of Artists, Performers, and Athletes</v>
          </cell>
          <cell r="D4640">
            <v>0</v>
          </cell>
          <cell r="E4640" t="str">
            <v>Bachelor's degree</v>
          </cell>
          <cell r="F4640" t="str">
            <v>BA+</v>
          </cell>
          <cell r="G4640">
            <v>73862</v>
          </cell>
          <cell r="H4640">
            <v>0</v>
          </cell>
          <cell r="I4640">
            <v>0</v>
          </cell>
          <cell r="J4640">
            <v>0</v>
          </cell>
          <cell r="K4640">
            <v>0</v>
          </cell>
          <cell r="L4640">
            <v>0</v>
          </cell>
          <cell r="M4640">
            <v>0</v>
          </cell>
          <cell r="N4640">
            <v>0</v>
          </cell>
          <cell r="O4640">
            <v>3</v>
          </cell>
          <cell r="P4640" t="str">
            <v>Not Licensed</v>
          </cell>
          <cell r="Q4640">
            <v>0</v>
          </cell>
          <cell r="R4640">
            <v>0</v>
          </cell>
        </row>
        <row r="4641">
          <cell r="B4641" t="str">
            <v>131021</v>
          </cell>
          <cell r="C4641" t="str">
            <v>Buyers and Purchasing Agents, Farm Products</v>
          </cell>
          <cell r="D4641">
            <v>0</v>
          </cell>
          <cell r="E4641">
            <v>0</v>
          </cell>
          <cell r="F4641">
            <v>0</v>
          </cell>
          <cell r="G4641">
            <v>0</v>
          </cell>
          <cell r="H4641">
            <v>0</v>
          </cell>
          <cell r="I4641">
            <v>0</v>
          </cell>
          <cell r="J4641">
            <v>0</v>
          </cell>
          <cell r="K4641">
            <v>0</v>
          </cell>
          <cell r="L4641">
            <v>0</v>
          </cell>
          <cell r="M4641">
            <v>0</v>
          </cell>
          <cell r="N4641">
            <v>0</v>
          </cell>
          <cell r="O4641">
            <v>2</v>
          </cell>
          <cell r="P4641" t="str">
            <v>Not Licensed</v>
          </cell>
          <cell r="Q4641">
            <v>0</v>
          </cell>
          <cell r="R4641">
            <v>0</v>
          </cell>
        </row>
        <row r="4642">
          <cell r="B4642" t="str">
            <v>131022</v>
          </cell>
          <cell r="C4642" t="str">
            <v>Wholesale and Retail Buyers, Except Farm Products</v>
          </cell>
          <cell r="D4642">
            <v>0</v>
          </cell>
          <cell r="E4642" t="str">
            <v>Bachelor's degree</v>
          </cell>
          <cell r="F4642" t="str">
            <v>BA+</v>
          </cell>
          <cell r="G4642">
            <v>61479</v>
          </cell>
          <cell r="H4642">
            <v>3</v>
          </cell>
          <cell r="I4642">
            <v>239</v>
          </cell>
          <cell r="J4642">
            <v>27</v>
          </cell>
          <cell r="K4642">
            <v>28</v>
          </cell>
          <cell r="L4642">
            <v>0</v>
          </cell>
          <cell r="M4642">
            <v>28</v>
          </cell>
          <cell r="N4642">
            <v>0</v>
          </cell>
          <cell r="O4642">
            <v>50</v>
          </cell>
          <cell r="P4642" t="str">
            <v>Not Licensed</v>
          </cell>
          <cell r="Q4642">
            <v>0</v>
          </cell>
          <cell r="R4642">
            <v>0</v>
          </cell>
        </row>
        <row r="4643">
          <cell r="B4643" t="str">
            <v>131023</v>
          </cell>
          <cell r="C4643" t="str">
            <v>Purchasing Agents, Except Wholesale, Retail, and Farm Products</v>
          </cell>
          <cell r="D4643">
            <v>0</v>
          </cell>
          <cell r="E4643" t="str">
            <v>Bachelor's degree</v>
          </cell>
          <cell r="F4643" t="str">
            <v>BA+</v>
          </cell>
          <cell r="G4643">
            <v>63414</v>
          </cell>
          <cell r="H4643">
            <v>3</v>
          </cell>
          <cell r="I4643">
            <v>605</v>
          </cell>
          <cell r="J4643">
            <v>41</v>
          </cell>
          <cell r="K4643">
            <v>48</v>
          </cell>
          <cell r="L4643">
            <v>116</v>
          </cell>
          <cell r="M4643">
            <v>68</v>
          </cell>
          <cell r="N4643">
            <v>0</v>
          </cell>
          <cell r="O4643">
            <v>62</v>
          </cell>
          <cell r="P4643" t="str">
            <v>Not Licensed</v>
          </cell>
          <cell r="Q4643">
            <v>0</v>
          </cell>
          <cell r="R4643">
            <v>0</v>
          </cell>
        </row>
        <row r="4644">
          <cell r="B4644" t="str">
            <v>131031</v>
          </cell>
          <cell r="C4644" t="str">
            <v>Claims Adjusters, Examiners, and Investigators</v>
          </cell>
          <cell r="D4644">
            <v>0</v>
          </cell>
          <cell r="E4644" t="str">
            <v>High school diploma or equivalent</v>
          </cell>
          <cell r="F4644" t="str">
            <v>HS and Below</v>
          </cell>
          <cell r="G4644">
            <v>76384</v>
          </cell>
          <cell r="H4644">
            <v>4</v>
          </cell>
          <cell r="I4644">
            <v>1302</v>
          </cell>
          <cell r="J4644">
            <v>101</v>
          </cell>
          <cell r="K4644">
            <v>106</v>
          </cell>
          <cell r="L4644">
            <v>42</v>
          </cell>
          <cell r="M4644">
            <v>83</v>
          </cell>
          <cell r="N4644">
            <v>0</v>
          </cell>
          <cell r="O4644">
            <v>48</v>
          </cell>
          <cell r="P4644" t="str">
            <v>Not Licensed</v>
          </cell>
          <cell r="Q4644">
            <v>0</v>
          </cell>
          <cell r="R4644">
            <v>0</v>
          </cell>
        </row>
        <row r="4645">
          <cell r="B4645" t="str">
            <v>131032</v>
          </cell>
          <cell r="C4645" t="str">
            <v>Insurance Appraisers, Auto Damage</v>
          </cell>
          <cell r="D4645">
            <v>0</v>
          </cell>
          <cell r="E4645" t="str">
            <v>Postsecondary non-degree award</v>
          </cell>
          <cell r="F4645" t="str">
            <v>Sub-BA</v>
          </cell>
          <cell r="G4645">
            <v>67057</v>
          </cell>
          <cell r="H4645">
            <v>0</v>
          </cell>
          <cell r="I4645">
            <v>0</v>
          </cell>
          <cell r="J4645">
            <v>0</v>
          </cell>
          <cell r="K4645">
            <v>0</v>
          </cell>
          <cell r="L4645">
            <v>12</v>
          </cell>
          <cell r="M4645">
            <v>12</v>
          </cell>
          <cell r="N4645">
            <v>557</v>
          </cell>
          <cell r="O4645">
            <v>11</v>
          </cell>
          <cell r="P4645" t="str">
            <v>Not Licensed</v>
          </cell>
          <cell r="Q4645">
            <v>0</v>
          </cell>
          <cell r="R4645">
            <v>0</v>
          </cell>
        </row>
        <row r="4646">
          <cell r="B4646" t="str">
            <v>131041</v>
          </cell>
          <cell r="C4646" t="str">
            <v>Compliance Officers</v>
          </cell>
          <cell r="D4646">
            <v>0</v>
          </cell>
          <cell r="E4646" t="str">
            <v>Bachelor's degree</v>
          </cell>
          <cell r="F4646" t="str">
            <v>BA+</v>
          </cell>
          <cell r="G4646">
            <v>76541</v>
          </cell>
          <cell r="H4646">
            <v>4</v>
          </cell>
          <cell r="I4646">
            <v>731</v>
          </cell>
          <cell r="J4646">
            <v>60</v>
          </cell>
          <cell r="K4646">
            <v>71</v>
          </cell>
          <cell r="L4646">
            <v>127</v>
          </cell>
          <cell r="M4646">
            <v>86</v>
          </cell>
          <cell r="N4646">
            <v>0</v>
          </cell>
          <cell r="O4646">
            <v>74</v>
          </cell>
          <cell r="P4646" t="str">
            <v>Not Licensed</v>
          </cell>
          <cell r="Q4646">
            <v>0</v>
          </cell>
          <cell r="R4646">
            <v>0</v>
          </cell>
        </row>
        <row r="4647">
          <cell r="B4647" t="str">
            <v>131051</v>
          </cell>
          <cell r="C4647" t="str">
            <v>Cost Estimators</v>
          </cell>
          <cell r="D4647">
            <v>0</v>
          </cell>
          <cell r="E4647" t="str">
            <v>Bachelor's degree</v>
          </cell>
          <cell r="F4647" t="str">
            <v>BA+</v>
          </cell>
          <cell r="G4647">
            <v>74196</v>
          </cell>
          <cell r="H4647">
            <v>4</v>
          </cell>
          <cell r="I4647">
            <v>1289</v>
          </cell>
          <cell r="J4647">
            <v>131</v>
          </cell>
          <cell r="K4647">
            <v>161</v>
          </cell>
          <cell r="L4647">
            <v>73</v>
          </cell>
          <cell r="M4647">
            <v>122</v>
          </cell>
          <cell r="N4647">
            <v>0</v>
          </cell>
          <cell r="O4647">
            <v>71</v>
          </cell>
          <cell r="P4647" t="str">
            <v>Not Licensed</v>
          </cell>
          <cell r="Q4647">
            <v>0</v>
          </cell>
          <cell r="R4647">
            <v>0</v>
          </cell>
        </row>
        <row r="4648">
          <cell r="B4648" t="str">
            <v>131071</v>
          </cell>
          <cell r="C4648" t="str">
            <v>Human Resources Specialists</v>
          </cell>
          <cell r="D4648">
            <v>0</v>
          </cell>
          <cell r="E4648" t="str">
            <v>Bachelor's degree</v>
          </cell>
          <cell r="F4648" t="str">
            <v>BA+</v>
          </cell>
          <cell r="G4648">
            <v>60622</v>
          </cell>
          <cell r="H4648">
            <v>4</v>
          </cell>
          <cell r="I4648">
            <v>2132</v>
          </cell>
          <cell r="J4648">
            <v>195</v>
          </cell>
          <cell r="K4648">
            <v>221</v>
          </cell>
          <cell r="L4648">
            <v>350</v>
          </cell>
          <cell r="M4648">
            <v>255</v>
          </cell>
          <cell r="N4648">
            <v>0</v>
          </cell>
          <cell r="O4648">
            <v>189</v>
          </cell>
          <cell r="P4648" t="str">
            <v>Not Licensed</v>
          </cell>
          <cell r="Q4648">
            <v>0</v>
          </cell>
          <cell r="R4648">
            <v>0</v>
          </cell>
        </row>
        <row r="4649">
          <cell r="B4649" t="str">
            <v>131074</v>
          </cell>
          <cell r="C4649" t="str">
            <v>Farm Labor Contractors</v>
          </cell>
          <cell r="D4649">
            <v>0</v>
          </cell>
          <cell r="E4649">
            <v>0</v>
          </cell>
          <cell r="F4649">
            <v>0</v>
          </cell>
          <cell r="G4649">
            <v>0</v>
          </cell>
          <cell r="H4649">
            <v>0</v>
          </cell>
          <cell r="I4649">
            <v>0</v>
          </cell>
          <cell r="J4649">
            <v>0</v>
          </cell>
          <cell r="K4649">
            <v>0</v>
          </cell>
          <cell r="L4649">
            <v>0</v>
          </cell>
          <cell r="M4649">
            <v>0</v>
          </cell>
          <cell r="N4649">
            <v>0</v>
          </cell>
          <cell r="O4649">
            <v>12</v>
          </cell>
          <cell r="P4649" t="str">
            <v>Not Licensed</v>
          </cell>
          <cell r="Q4649">
            <v>0</v>
          </cell>
          <cell r="R4649">
            <v>0</v>
          </cell>
        </row>
        <row r="4650">
          <cell r="B4650" t="str">
            <v>131075</v>
          </cell>
          <cell r="C4650" t="str">
            <v>Labor Relations Specialists</v>
          </cell>
          <cell r="D4650">
            <v>0</v>
          </cell>
          <cell r="E4650" t="str">
            <v>Bachelor's degree</v>
          </cell>
          <cell r="F4650" t="str">
            <v>BA+</v>
          </cell>
          <cell r="G4650">
            <v>70186</v>
          </cell>
          <cell r="H4650">
            <v>0</v>
          </cell>
          <cell r="I4650">
            <v>0</v>
          </cell>
          <cell r="J4650">
            <v>0</v>
          </cell>
          <cell r="K4650">
            <v>0</v>
          </cell>
          <cell r="L4650">
            <v>0</v>
          </cell>
          <cell r="M4650">
            <v>0</v>
          </cell>
          <cell r="N4650">
            <v>0</v>
          </cell>
          <cell r="O4650">
            <v>3</v>
          </cell>
          <cell r="P4650" t="str">
            <v>Not Licensed</v>
          </cell>
          <cell r="Q4650">
            <v>0</v>
          </cell>
          <cell r="R4650">
            <v>0</v>
          </cell>
        </row>
        <row r="4651">
          <cell r="B4651" t="str">
            <v>131081</v>
          </cell>
          <cell r="C4651" t="str">
            <v>Logisticians</v>
          </cell>
          <cell r="D4651">
            <v>0</v>
          </cell>
          <cell r="E4651" t="str">
            <v>Bachelor's degree</v>
          </cell>
          <cell r="F4651" t="str">
            <v>BA+</v>
          </cell>
          <cell r="G4651">
            <v>0</v>
          </cell>
          <cell r="H4651">
            <v>0</v>
          </cell>
          <cell r="I4651">
            <v>177</v>
          </cell>
          <cell r="J4651">
            <v>11</v>
          </cell>
          <cell r="K4651">
            <v>20</v>
          </cell>
          <cell r="L4651">
            <v>110</v>
          </cell>
          <cell r="M4651">
            <v>47</v>
          </cell>
          <cell r="N4651">
            <v>0</v>
          </cell>
          <cell r="O4651">
            <v>40</v>
          </cell>
          <cell r="P4651" t="str">
            <v>Not Licensed</v>
          </cell>
          <cell r="Q4651">
            <v>0</v>
          </cell>
          <cell r="R4651">
            <v>0</v>
          </cell>
        </row>
        <row r="4652">
          <cell r="B4652" t="str">
            <v>131111</v>
          </cell>
          <cell r="C4652" t="str">
            <v>Management Analysts</v>
          </cell>
          <cell r="D4652">
            <v>0</v>
          </cell>
          <cell r="E4652" t="str">
            <v>Bachelor's degree</v>
          </cell>
          <cell r="F4652" t="str">
            <v>BA+</v>
          </cell>
          <cell r="G4652">
            <v>88441</v>
          </cell>
          <cell r="H4652">
            <v>5</v>
          </cell>
          <cell r="I4652">
            <v>2337</v>
          </cell>
          <cell r="J4652">
            <v>214</v>
          </cell>
          <cell r="K4652">
            <v>239</v>
          </cell>
          <cell r="L4652">
            <v>186</v>
          </cell>
          <cell r="M4652">
            <v>213</v>
          </cell>
          <cell r="N4652">
            <v>0</v>
          </cell>
          <cell r="O4652">
            <v>74</v>
          </cell>
          <cell r="P4652" t="str">
            <v>Not Licensed</v>
          </cell>
          <cell r="Q4652">
            <v>0</v>
          </cell>
          <cell r="R4652">
            <v>0</v>
          </cell>
        </row>
        <row r="4653">
          <cell r="B4653" t="str">
            <v>131121</v>
          </cell>
          <cell r="C4653" t="str">
            <v>Meeting, Convention, and Event Planners</v>
          </cell>
          <cell r="D4653">
            <v>0</v>
          </cell>
          <cell r="E4653" t="str">
            <v>Bachelor's degree</v>
          </cell>
          <cell r="F4653" t="str">
            <v>BA+</v>
          </cell>
          <cell r="G4653">
            <v>0</v>
          </cell>
          <cell r="H4653">
            <v>0</v>
          </cell>
          <cell r="I4653">
            <v>172</v>
          </cell>
          <cell r="J4653">
            <v>19</v>
          </cell>
          <cell r="K4653">
            <v>20</v>
          </cell>
          <cell r="L4653">
            <v>62</v>
          </cell>
          <cell r="M4653">
            <v>34</v>
          </cell>
          <cell r="N4653">
            <v>0</v>
          </cell>
          <cell r="O4653">
            <v>85</v>
          </cell>
          <cell r="P4653" t="str">
            <v>Not Licensed</v>
          </cell>
          <cell r="Q4653">
            <v>0</v>
          </cell>
          <cell r="R4653">
            <v>0</v>
          </cell>
        </row>
        <row r="4654">
          <cell r="B4654" t="str">
            <v>131131</v>
          </cell>
          <cell r="C4654" t="str">
            <v>Fundraisers</v>
          </cell>
          <cell r="D4654">
            <v>0</v>
          </cell>
          <cell r="E4654" t="str">
            <v>Bachelor's degree</v>
          </cell>
          <cell r="F4654" t="str">
            <v>BA+</v>
          </cell>
          <cell r="G4654">
            <v>59679</v>
          </cell>
          <cell r="H4654">
            <v>0</v>
          </cell>
          <cell r="I4654">
            <v>0</v>
          </cell>
          <cell r="J4654">
            <v>0</v>
          </cell>
          <cell r="K4654">
            <v>0</v>
          </cell>
          <cell r="L4654">
            <v>13</v>
          </cell>
          <cell r="M4654">
            <v>13</v>
          </cell>
          <cell r="N4654">
            <v>0</v>
          </cell>
          <cell r="O4654">
            <v>14</v>
          </cell>
          <cell r="P4654" t="str">
            <v>Not Licensed</v>
          </cell>
          <cell r="Q4654">
            <v>0</v>
          </cell>
          <cell r="R4654">
            <v>0</v>
          </cell>
        </row>
        <row r="4655">
          <cell r="B4655" t="str">
            <v>131141</v>
          </cell>
          <cell r="C4655" t="str">
            <v>Compensation, Benefits, and Job Analysis Specialists</v>
          </cell>
          <cell r="D4655">
            <v>0</v>
          </cell>
          <cell r="E4655" t="str">
            <v>Bachelor's degree</v>
          </cell>
          <cell r="F4655" t="str">
            <v>BA+</v>
          </cell>
          <cell r="G4655">
            <v>63393</v>
          </cell>
          <cell r="H4655">
            <v>0</v>
          </cell>
          <cell r="I4655">
            <v>0</v>
          </cell>
          <cell r="J4655">
            <v>0</v>
          </cell>
          <cell r="K4655">
            <v>0</v>
          </cell>
          <cell r="L4655">
            <v>75</v>
          </cell>
          <cell r="M4655">
            <v>75</v>
          </cell>
          <cell r="N4655">
            <v>0</v>
          </cell>
          <cell r="O4655">
            <v>47</v>
          </cell>
          <cell r="P4655" t="str">
            <v>Not Licensed</v>
          </cell>
          <cell r="Q4655">
            <v>0</v>
          </cell>
          <cell r="R4655">
            <v>0</v>
          </cell>
        </row>
        <row r="4656">
          <cell r="B4656" t="str">
            <v>131151</v>
          </cell>
          <cell r="C4656" t="str">
            <v>Training and Development Specialists</v>
          </cell>
          <cell r="D4656">
            <v>0</v>
          </cell>
          <cell r="E4656" t="str">
            <v>Bachelor's degree</v>
          </cell>
          <cell r="F4656" t="str">
            <v>BA+</v>
          </cell>
          <cell r="G4656">
            <v>69956</v>
          </cell>
          <cell r="H4656">
            <v>4</v>
          </cell>
          <cell r="I4656">
            <v>825</v>
          </cell>
          <cell r="J4656">
            <v>79</v>
          </cell>
          <cell r="K4656">
            <v>87</v>
          </cell>
          <cell r="L4656">
            <v>70</v>
          </cell>
          <cell r="M4656">
            <v>79</v>
          </cell>
          <cell r="N4656">
            <v>0</v>
          </cell>
          <cell r="O4656">
            <v>73</v>
          </cell>
          <cell r="P4656" t="str">
            <v>Not Licensed</v>
          </cell>
          <cell r="Q4656">
            <v>0</v>
          </cell>
          <cell r="R4656">
            <v>0</v>
          </cell>
        </row>
        <row r="4657">
          <cell r="B4657" t="str">
            <v>131161</v>
          </cell>
          <cell r="C4657" t="str">
            <v>Market Research Analysts and Marketing Specialists</v>
          </cell>
          <cell r="D4657">
            <v>0</v>
          </cell>
          <cell r="E4657" t="str">
            <v>Bachelor's degree</v>
          </cell>
          <cell r="F4657" t="str">
            <v>BA+</v>
          </cell>
          <cell r="G4657">
            <v>67183</v>
          </cell>
          <cell r="H4657">
            <v>5</v>
          </cell>
          <cell r="I4657">
            <v>2502</v>
          </cell>
          <cell r="J4657">
            <v>274</v>
          </cell>
          <cell r="K4657">
            <v>294</v>
          </cell>
          <cell r="L4657">
            <v>210</v>
          </cell>
          <cell r="M4657">
            <v>259</v>
          </cell>
          <cell r="N4657">
            <v>0</v>
          </cell>
          <cell r="O4657">
            <v>76</v>
          </cell>
          <cell r="P4657" t="str">
            <v>Not Licensed</v>
          </cell>
          <cell r="Q4657">
            <v>0</v>
          </cell>
          <cell r="R4657">
            <v>0</v>
          </cell>
        </row>
        <row r="4658">
          <cell r="B4658" t="str">
            <v>132011</v>
          </cell>
          <cell r="C4658" t="str">
            <v>Accountants and Auditors</v>
          </cell>
          <cell r="D4658">
            <v>0</v>
          </cell>
          <cell r="E4658" t="str">
            <v>Bachelor's degree</v>
          </cell>
          <cell r="F4658" t="str">
            <v>BA+</v>
          </cell>
          <cell r="G4658">
            <v>75697</v>
          </cell>
          <cell r="H4658">
            <v>5</v>
          </cell>
          <cell r="I4658">
            <v>4022</v>
          </cell>
          <cell r="J4658">
            <v>365</v>
          </cell>
          <cell r="K4658">
            <v>411</v>
          </cell>
          <cell r="L4658">
            <v>213</v>
          </cell>
          <cell r="M4658">
            <v>330</v>
          </cell>
          <cell r="N4658">
            <v>0</v>
          </cell>
          <cell r="O4658">
            <v>310</v>
          </cell>
          <cell r="P4658" t="str">
            <v>Licensed</v>
          </cell>
          <cell r="Q4658" t="str">
            <v xml:space="preserve"> 2,655</v>
          </cell>
          <cell r="R4658" t="str">
            <v xml:space="preserve"> 15,541</v>
          </cell>
        </row>
        <row r="4659">
          <cell r="B4659" t="str">
            <v>132021</v>
          </cell>
          <cell r="C4659" t="str">
            <v>Appraisers and Assessors of Real Estate</v>
          </cell>
          <cell r="D4659">
            <v>0</v>
          </cell>
          <cell r="E4659" t="str">
            <v>Bachelor's degree</v>
          </cell>
          <cell r="F4659" t="str">
            <v>BA+</v>
          </cell>
          <cell r="G4659">
            <v>68022</v>
          </cell>
          <cell r="H4659">
            <v>0</v>
          </cell>
          <cell r="I4659">
            <v>0</v>
          </cell>
          <cell r="J4659">
            <v>0</v>
          </cell>
          <cell r="K4659">
            <v>0</v>
          </cell>
          <cell r="L4659">
            <v>19</v>
          </cell>
          <cell r="M4659">
            <v>19</v>
          </cell>
          <cell r="N4659">
            <v>0</v>
          </cell>
          <cell r="O4659">
            <v>3</v>
          </cell>
          <cell r="P4659" t="str">
            <v>Licensed</v>
          </cell>
          <cell r="Q4659">
            <v>402</v>
          </cell>
          <cell r="R4659" t="str">
            <v xml:space="preserve"> 1,766</v>
          </cell>
        </row>
        <row r="4660">
          <cell r="B4660" t="str">
            <v>132031</v>
          </cell>
          <cell r="C4660" t="str">
            <v>Budget Analysts</v>
          </cell>
          <cell r="D4660">
            <v>0</v>
          </cell>
          <cell r="E4660" t="str">
            <v>Bachelor's degree</v>
          </cell>
          <cell r="F4660" t="str">
            <v>BA+</v>
          </cell>
          <cell r="G4660">
            <v>78913</v>
          </cell>
          <cell r="H4660">
            <v>0</v>
          </cell>
          <cell r="I4660">
            <v>0</v>
          </cell>
          <cell r="J4660">
            <v>0</v>
          </cell>
          <cell r="K4660">
            <v>0</v>
          </cell>
          <cell r="L4660">
            <v>5</v>
          </cell>
          <cell r="M4660">
            <v>5</v>
          </cell>
          <cell r="N4660">
            <v>0</v>
          </cell>
          <cell r="O4660">
            <v>12</v>
          </cell>
          <cell r="P4660" t="str">
            <v>Not Licensed</v>
          </cell>
          <cell r="Q4660">
            <v>0</v>
          </cell>
          <cell r="R4660">
            <v>0</v>
          </cell>
        </row>
        <row r="4661">
          <cell r="B4661" t="str">
            <v>132041</v>
          </cell>
          <cell r="C4661" t="str">
            <v>Credit Analysts</v>
          </cell>
          <cell r="D4661">
            <v>0</v>
          </cell>
          <cell r="E4661" t="str">
            <v>Bachelor's degree</v>
          </cell>
          <cell r="F4661" t="str">
            <v>BA+</v>
          </cell>
          <cell r="G4661">
            <v>76134</v>
          </cell>
          <cell r="H4661">
            <v>3</v>
          </cell>
          <cell r="I4661">
            <v>697</v>
          </cell>
          <cell r="J4661">
            <v>57</v>
          </cell>
          <cell r="K4661">
            <v>61</v>
          </cell>
          <cell r="L4661">
            <v>13</v>
          </cell>
          <cell r="M4661">
            <v>44</v>
          </cell>
          <cell r="N4661">
            <v>0</v>
          </cell>
          <cell r="O4661">
            <v>14</v>
          </cell>
          <cell r="P4661" t="str">
            <v>Not Licensed</v>
          </cell>
          <cell r="Q4661">
            <v>0</v>
          </cell>
          <cell r="R4661">
            <v>0</v>
          </cell>
        </row>
        <row r="4662">
          <cell r="B4662" t="str">
            <v>132051</v>
          </cell>
          <cell r="C4662" t="str">
            <v>Financial Analysts</v>
          </cell>
          <cell r="D4662">
            <v>0</v>
          </cell>
          <cell r="E4662" t="str">
            <v>Bachelor's degree</v>
          </cell>
          <cell r="F4662" t="str">
            <v>BA+</v>
          </cell>
          <cell r="G4662">
            <v>85128</v>
          </cell>
          <cell r="H4662">
            <v>4</v>
          </cell>
          <cell r="I4662">
            <v>630</v>
          </cell>
          <cell r="J4662">
            <v>55</v>
          </cell>
          <cell r="K4662">
            <v>58</v>
          </cell>
          <cell r="L4662">
            <v>138</v>
          </cell>
          <cell r="M4662">
            <v>84</v>
          </cell>
          <cell r="N4662">
            <v>0</v>
          </cell>
          <cell r="O4662">
            <v>91</v>
          </cell>
          <cell r="P4662" t="str">
            <v>Not Licensed</v>
          </cell>
          <cell r="Q4662">
            <v>0</v>
          </cell>
          <cell r="R4662">
            <v>0</v>
          </cell>
        </row>
        <row r="4663">
          <cell r="B4663" t="str">
            <v>132052</v>
          </cell>
          <cell r="C4663" t="str">
            <v>Personal Financial Advisors</v>
          </cell>
          <cell r="D4663">
            <v>0</v>
          </cell>
          <cell r="E4663" t="str">
            <v>Bachelor's degree</v>
          </cell>
          <cell r="F4663" t="str">
            <v>BA+</v>
          </cell>
          <cell r="G4663">
            <v>0</v>
          </cell>
          <cell r="H4663">
            <v>0</v>
          </cell>
          <cell r="I4663">
            <v>715</v>
          </cell>
          <cell r="J4663">
            <v>63</v>
          </cell>
          <cell r="K4663">
            <v>55</v>
          </cell>
          <cell r="L4663">
            <v>115</v>
          </cell>
          <cell r="M4663">
            <v>78</v>
          </cell>
          <cell r="N4663">
            <v>0</v>
          </cell>
          <cell r="O4663">
            <v>20</v>
          </cell>
          <cell r="P4663" t="str">
            <v>Not Licensed</v>
          </cell>
          <cell r="Q4663">
            <v>0</v>
          </cell>
          <cell r="R4663">
            <v>0</v>
          </cell>
        </row>
        <row r="4664">
          <cell r="B4664" t="str">
            <v>132053</v>
          </cell>
          <cell r="C4664" t="str">
            <v>Insurance Underwriters</v>
          </cell>
          <cell r="D4664">
            <v>0</v>
          </cell>
          <cell r="E4664" t="str">
            <v>Bachelor's degree</v>
          </cell>
          <cell r="F4664" t="str">
            <v>BA+</v>
          </cell>
          <cell r="G4664">
            <v>77571</v>
          </cell>
          <cell r="H4664">
            <v>3</v>
          </cell>
          <cell r="I4664">
            <v>622</v>
          </cell>
          <cell r="J4664">
            <v>44</v>
          </cell>
          <cell r="K4664">
            <v>48</v>
          </cell>
          <cell r="L4664">
            <v>13</v>
          </cell>
          <cell r="M4664">
            <v>35</v>
          </cell>
          <cell r="N4664">
            <v>0</v>
          </cell>
          <cell r="O4664">
            <v>28</v>
          </cell>
          <cell r="P4664" t="str">
            <v>Not Licensed</v>
          </cell>
          <cell r="Q4664">
            <v>0</v>
          </cell>
          <cell r="R4664">
            <v>0</v>
          </cell>
        </row>
        <row r="4665">
          <cell r="B4665" t="str">
            <v>132061</v>
          </cell>
          <cell r="C4665" t="str">
            <v>Financial Examiners</v>
          </cell>
          <cell r="D4665">
            <v>0</v>
          </cell>
          <cell r="E4665" t="str">
            <v>Bachelor's degree</v>
          </cell>
          <cell r="F4665" t="str">
            <v>BA+</v>
          </cell>
          <cell r="G4665">
            <v>91476</v>
          </cell>
          <cell r="H4665">
            <v>0</v>
          </cell>
          <cell r="I4665">
            <v>0</v>
          </cell>
          <cell r="J4665">
            <v>0</v>
          </cell>
          <cell r="K4665">
            <v>0</v>
          </cell>
          <cell r="L4665">
            <v>0</v>
          </cell>
          <cell r="M4665">
            <v>0</v>
          </cell>
          <cell r="N4665">
            <v>0</v>
          </cell>
          <cell r="O4665">
            <v>13</v>
          </cell>
          <cell r="P4665" t="str">
            <v>Not Licensed</v>
          </cell>
          <cell r="Q4665">
            <v>0</v>
          </cell>
          <cell r="R4665">
            <v>0</v>
          </cell>
        </row>
        <row r="4666">
          <cell r="B4666" t="str">
            <v>132071</v>
          </cell>
          <cell r="C4666" t="str">
            <v>Credit Counselors</v>
          </cell>
          <cell r="D4666">
            <v>0</v>
          </cell>
          <cell r="E4666" t="str">
            <v>Bachelor's degree</v>
          </cell>
          <cell r="F4666" t="str">
            <v>BA+</v>
          </cell>
          <cell r="G4666">
            <v>0</v>
          </cell>
          <cell r="H4666">
            <v>0</v>
          </cell>
          <cell r="I4666">
            <v>155</v>
          </cell>
          <cell r="J4666">
            <v>14</v>
          </cell>
          <cell r="K4666">
            <v>14</v>
          </cell>
          <cell r="L4666">
            <v>18</v>
          </cell>
          <cell r="M4666">
            <v>15</v>
          </cell>
          <cell r="N4666">
            <v>0</v>
          </cell>
          <cell r="O4666">
            <v>2</v>
          </cell>
          <cell r="P4666" t="str">
            <v>Not Licensed</v>
          </cell>
          <cell r="Q4666">
            <v>0</v>
          </cell>
          <cell r="R4666">
            <v>0</v>
          </cell>
        </row>
        <row r="4667">
          <cell r="B4667" t="str">
            <v>132072</v>
          </cell>
          <cell r="C4667" t="str">
            <v>Loan Officers</v>
          </cell>
          <cell r="D4667">
            <v>0</v>
          </cell>
          <cell r="E4667" t="str">
            <v>Bachelor's degree</v>
          </cell>
          <cell r="F4667" t="str">
            <v>BA+</v>
          </cell>
          <cell r="G4667">
            <v>80132</v>
          </cell>
          <cell r="H4667">
            <v>5</v>
          </cell>
          <cell r="I4667">
            <v>3703</v>
          </cell>
          <cell r="J4667">
            <v>313</v>
          </cell>
          <cell r="K4667">
            <v>320</v>
          </cell>
          <cell r="L4667">
            <v>54</v>
          </cell>
          <cell r="M4667">
            <v>229</v>
          </cell>
          <cell r="N4667">
            <v>0</v>
          </cell>
          <cell r="O4667">
            <v>70</v>
          </cell>
          <cell r="P4667" t="str">
            <v>Not Licensed</v>
          </cell>
          <cell r="Q4667">
            <v>0</v>
          </cell>
          <cell r="R4667">
            <v>0</v>
          </cell>
        </row>
        <row r="4668">
          <cell r="B4668" t="str">
            <v>132081</v>
          </cell>
          <cell r="C4668" t="str">
            <v>Tax Examiners and Collectors, and Revenue Agents</v>
          </cell>
          <cell r="D4668">
            <v>0</v>
          </cell>
          <cell r="E4668" t="str">
            <v>Bachelor's degree</v>
          </cell>
          <cell r="F4668" t="str">
            <v>BA+</v>
          </cell>
          <cell r="G4668">
            <v>0</v>
          </cell>
          <cell r="H4668">
            <v>0</v>
          </cell>
          <cell r="I4668">
            <v>0</v>
          </cell>
          <cell r="J4668">
            <v>0</v>
          </cell>
          <cell r="K4668">
            <v>0</v>
          </cell>
          <cell r="L4668">
            <v>28</v>
          </cell>
          <cell r="M4668">
            <v>28</v>
          </cell>
          <cell r="N4668">
            <v>0</v>
          </cell>
          <cell r="O4668">
            <v>16</v>
          </cell>
          <cell r="P4668" t="str">
            <v>Not Licensed</v>
          </cell>
          <cell r="Q4668">
            <v>0</v>
          </cell>
          <cell r="R4668">
            <v>0</v>
          </cell>
        </row>
        <row r="4669">
          <cell r="B4669" t="str">
            <v>132082</v>
          </cell>
          <cell r="C4669" t="str">
            <v>Tax Preparers</v>
          </cell>
          <cell r="D4669">
            <v>0</v>
          </cell>
          <cell r="E4669" t="str">
            <v>High school diploma or equivalent</v>
          </cell>
          <cell r="F4669" t="str">
            <v>HS and Below</v>
          </cell>
          <cell r="G4669">
            <v>57420</v>
          </cell>
          <cell r="H4669">
            <v>0</v>
          </cell>
          <cell r="I4669">
            <v>0</v>
          </cell>
          <cell r="J4669">
            <v>0</v>
          </cell>
          <cell r="K4669">
            <v>0</v>
          </cell>
          <cell r="L4669">
            <v>141</v>
          </cell>
          <cell r="M4669">
            <v>141</v>
          </cell>
          <cell r="N4669">
            <v>0</v>
          </cell>
          <cell r="O4669">
            <v>170</v>
          </cell>
          <cell r="P4669" t="str">
            <v>Not Licensed</v>
          </cell>
          <cell r="Q4669">
            <v>0</v>
          </cell>
          <cell r="R4669">
            <v>0</v>
          </cell>
        </row>
        <row r="4670">
          <cell r="B4670" t="str">
            <v>151111</v>
          </cell>
          <cell r="C4670" t="str">
            <v>Computer and Information Research Scientists</v>
          </cell>
          <cell r="D4670">
            <v>0</v>
          </cell>
          <cell r="E4670" t="str">
            <v>Doctoral or professional degree</v>
          </cell>
          <cell r="F4670" t="str">
            <v>BA+</v>
          </cell>
          <cell r="G4670">
            <v>0</v>
          </cell>
          <cell r="H4670">
            <v>0</v>
          </cell>
          <cell r="I4670">
            <v>0</v>
          </cell>
          <cell r="J4670">
            <v>0</v>
          </cell>
          <cell r="K4670">
            <v>0</v>
          </cell>
          <cell r="L4670">
            <v>15</v>
          </cell>
          <cell r="M4670">
            <v>15</v>
          </cell>
          <cell r="N4670">
            <v>0</v>
          </cell>
          <cell r="O4670">
            <v>3</v>
          </cell>
          <cell r="P4670" t="str">
            <v>Not Licensed</v>
          </cell>
          <cell r="Q4670">
            <v>0</v>
          </cell>
          <cell r="R4670">
            <v>0</v>
          </cell>
        </row>
        <row r="4671">
          <cell r="B4671" t="str">
            <v>151121</v>
          </cell>
          <cell r="C4671" t="str">
            <v>Computer Systems Analysts</v>
          </cell>
          <cell r="D4671">
            <v>0</v>
          </cell>
          <cell r="E4671" t="str">
            <v>Bachelor's degree</v>
          </cell>
          <cell r="F4671" t="str">
            <v>BA+</v>
          </cell>
          <cell r="G4671">
            <v>89513</v>
          </cell>
          <cell r="H4671">
            <v>4</v>
          </cell>
          <cell r="I4671">
            <v>976</v>
          </cell>
          <cell r="J4671">
            <v>62</v>
          </cell>
          <cell r="K4671">
            <v>68</v>
          </cell>
          <cell r="L4671">
            <v>135</v>
          </cell>
          <cell r="M4671">
            <v>88</v>
          </cell>
          <cell r="N4671">
            <v>0</v>
          </cell>
          <cell r="O4671">
            <v>179</v>
          </cell>
          <cell r="P4671" t="str">
            <v>Not Licensed</v>
          </cell>
          <cell r="Q4671">
            <v>0</v>
          </cell>
          <cell r="R4671">
            <v>0</v>
          </cell>
        </row>
        <row r="4672">
          <cell r="B4672" t="str">
            <v>151122</v>
          </cell>
          <cell r="C4672" t="str">
            <v>Information Security Analysts</v>
          </cell>
          <cell r="D4672">
            <v>0</v>
          </cell>
          <cell r="E4672" t="str">
            <v>Bachelor's degree</v>
          </cell>
          <cell r="F4672" t="str">
            <v>BA+</v>
          </cell>
          <cell r="G4672">
            <v>0</v>
          </cell>
          <cell r="H4672">
            <v>0</v>
          </cell>
          <cell r="I4672">
            <v>0</v>
          </cell>
          <cell r="J4672">
            <v>0</v>
          </cell>
          <cell r="K4672">
            <v>0</v>
          </cell>
          <cell r="L4672">
            <v>53</v>
          </cell>
          <cell r="M4672">
            <v>53</v>
          </cell>
          <cell r="N4672">
            <v>0</v>
          </cell>
          <cell r="O4672">
            <v>14</v>
          </cell>
          <cell r="P4672" t="str">
            <v>Not Licensed</v>
          </cell>
          <cell r="Q4672">
            <v>0</v>
          </cell>
          <cell r="R4672">
            <v>0</v>
          </cell>
        </row>
        <row r="4673">
          <cell r="B4673" t="str">
            <v>151131</v>
          </cell>
          <cell r="C4673" t="str">
            <v>Computer Programmers</v>
          </cell>
          <cell r="D4673">
            <v>0</v>
          </cell>
          <cell r="E4673" t="str">
            <v>Bachelor's degree</v>
          </cell>
          <cell r="F4673" t="str">
            <v>BA+</v>
          </cell>
          <cell r="G4673">
            <v>0</v>
          </cell>
          <cell r="H4673">
            <v>0</v>
          </cell>
          <cell r="I4673">
            <v>145</v>
          </cell>
          <cell r="J4673">
            <v>5</v>
          </cell>
          <cell r="K4673">
            <v>8</v>
          </cell>
          <cell r="L4673">
            <v>56</v>
          </cell>
          <cell r="M4673">
            <v>23</v>
          </cell>
          <cell r="N4673">
            <v>484</v>
          </cell>
          <cell r="O4673">
            <v>35</v>
          </cell>
          <cell r="P4673" t="str">
            <v>Not Licensed</v>
          </cell>
          <cell r="Q4673">
            <v>0</v>
          </cell>
          <cell r="R4673">
            <v>0</v>
          </cell>
        </row>
        <row r="4674">
          <cell r="B4674" t="str">
            <v>151132</v>
          </cell>
          <cell r="C4674" t="str">
            <v>Software Developers, Applications</v>
          </cell>
          <cell r="D4674">
            <v>0</v>
          </cell>
          <cell r="E4674" t="str">
            <v>Bachelor's degree</v>
          </cell>
          <cell r="F4674" t="str">
            <v>BA+</v>
          </cell>
          <cell r="G4674">
            <v>99856</v>
          </cell>
          <cell r="H4674">
            <v>5</v>
          </cell>
          <cell r="I4674">
            <v>1160</v>
          </cell>
          <cell r="J4674">
            <v>97</v>
          </cell>
          <cell r="K4674">
            <v>107</v>
          </cell>
          <cell r="L4674">
            <v>333</v>
          </cell>
          <cell r="M4674">
            <v>179</v>
          </cell>
          <cell r="N4674">
            <v>0</v>
          </cell>
          <cell r="O4674">
            <v>160</v>
          </cell>
          <cell r="P4674" t="str">
            <v>Not Licensed</v>
          </cell>
          <cell r="Q4674">
            <v>0</v>
          </cell>
          <cell r="R4674">
            <v>0</v>
          </cell>
        </row>
        <row r="4675">
          <cell r="B4675" t="str">
            <v>151133</v>
          </cell>
          <cell r="C4675" t="str">
            <v>Software Developers, Systems Software</v>
          </cell>
          <cell r="D4675">
            <v>0</v>
          </cell>
          <cell r="E4675" t="str">
            <v>Bachelor's degree</v>
          </cell>
          <cell r="F4675" t="str">
            <v>BA+</v>
          </cell>
          <cell r="G4675">
            <v>0</v>
          </cell>
          <cell r="H4675">
            <v>0</v>
          </cell>
          <cell r="I4675">
            <v>730</v>
          </cell>
          <cell r="J4675">
            <v>47</v>
          </cell>
          <cell r="K4675">
            <v>55</v>
          </cell>
          <cell r="L4675">
            <v>6</v>
          </cell>
          <cell r="M4675">
            <v>36</v>
          </cell>
          <cell r="N4675">
            <v>0</v>
          </cell>
          <cell r="O4675">
            <v>55</v>
          </cell>
          <cell r="P4675" t="str">
            <v>Not Licensed</v>
          </cell>
          <cell r="Q4675">
            <v>0</v>
          </cell>
          <cell r="R4675">
            <v>0</v>
          </cell>
        </row>
        <row r="4676">
          <cell r="B4676" t="str">
            <v>151134</v>
          </cell>
          <cell r="C4676" t="str">
            <v>Web Developers</v>
          </cell>
          <cell r="D4676">
            <v>0</v>
          </cell>
          <cell r="E4676" t="str">
            <v>Associate's degree</v>
          </cell>
          <cell r="F4676" t="str">
            <v>Sub-BA</v>
          </cell>
          <cell r="G4676">
            <v>0</v>
          </cell>
          <cell r="H4676">
            <v>0</v>
          </cell>
          <cell r="I4676">
            <v>105</v>
          </cell>
          <cell r="J4676">
            <v>0</v>
          </cell>
          <cell r="K4676">
            <v>9</v>
          </cell>
          <cell r="L4676">
            <v>152</v>
          </cell>
          <cell r="M4676">
            <v>81</v>
          </cell>
          <cell r="N4676">
            <v>0</v>
          </cell>
          <cell r="O4676">
            <v>42</v>
          </cell>
          <cell r="P4676" t="str">
            <v>Not Licensed</v>
          </cell>
          <cell r="Q4676">
            <v>0</v>
          </cell>
          <cell r="R4676">
            <v>0</v>
          </cell>
        </row>
        <row r="4677">
          <cell r="B4677" t="str">
            <v>151141</v>
          </cell>
          <cell r="C4677" t="str">
            <v>Database Administrators</v>
          </cell>
          <cell r="D4677">
            <v>0</v>
          </cell>
          <cell r="E4677" t="str">
            <v>Bachelor's degree</v>
          </cell>
          <cell r="F4677" t="str">
            <v>BA+</v>
          </cell>
          <cell r="G4677">
            <v>89702</v>
          </cell>
          <cell r="H4677">
            <v>0</v>
          </cell>
          <cell r="I4677">
            <v>0</v>
          </cell>
          <cell r="J4677">
            <v>0</v>
          </cell>
          <cell r="K4677">
            <v>0</v>
          </cell>
          <cell r="L4677">
            <v>71</v>
          </cell>
          <cell r="M4677">
            <v>71</v>
          </cell>
          <cell r="N4677">
            <v>0</v>
          </cell>
          <cell r="O4677">
            <v>34</v>
          </cell>
          <cell r="P4677" t="str">
            <v>Not Licensed</v>
          </cell>
          <cell r="Q4677">
            <v>0</v>
          </cell>
          <cell r="R4677">
            <v>0</v>
          </cell>
        </row>
        <row r="4678">
          <cell r="B4678" t="str">
            <v>151142</v>
          </cell>
          <cell r="C4678" t="str">
            <v>Network and Computer Systems Administrators</v>
          </cell>
          <cell r="D4678">
            <v>0</v>
          </cell>
          <cell r="E4678" t="str">
            <v>Bachelor's degree</v>
          </cell>
          <cell r="F4678" t="str">
            <v>BA+</v>
          </cell>
          <cell r="G4678">
            <v>80672</v>
          </cell>
          <cell r="H4678">
            <v>4</v>
          </cell>
          <cell r="I4678">
            <v>700</v>
          </cell>
          <cell r="J4678">
            <v>42</v>
          </cell>
          <cell r="K4678">
            <v>47</v>
          </cell>
          <cell r="L4678">
            <v>83</v>
          </cell>
          <cell r="M4678">
            <v>57</v>
          </cell>
          <cell r="N4678">
            <v>0</v>
          </cell>
          <cell r="O4678">
            <v>138</v>
          </cell>
          <cell r="P4678" t="str">
            <v>Not Licensed</v>
          </cell>
          <cell r="Q4678">
            <v>0</v>
          </cell>
          <cell r="R4678">
            <v>0</v>
          </cell>
        </row>
        <row r="4679">
          <cell r="B4679" t="str">
            <v>151143</v>
          </cell>
          <cell r="C4679" t="str">
            <v>Computer Network Architects</v>
          </cell>
          <cell r="D4679">
            <v>0</v>
          </cell>
          <cell r="E4679" t="str">
            <v>Bachelor's degree</v>
          </cell>
          <cell r="F4679" t="str">
            <v>BA+</v>
          </cell>
          <cell r="G4679">
            <v>120931</v>
          </cell>
          <cell r="H4679">
            <v>4</v>
          </cell>
          <cell r="I4679">
            <v>329</v>
          </cell>
          <cell r="J4679">
            <v>21</v>
          </cell>
          <cell r="K4679">
            <v>27</v>
          </cell>
          <cell r="L4679">
            <v>39</v>
          </cell>
          <cell r="M4679">
            <v>29</v>
          </cell>
          <cell r="N4679">
            <v>0</v>
          </cell>
          <cell r="O4679">
            <v>18</v>
          </cell>
          <cell r="P4679" t="str">
            <v>Not Licensed</v>
          </cell>
          <cell r="Q4679">
            <v>0</v>
          </cell>
          <cell r="R4679">
            <v>0</v>
          </cell>
        </row>
        <row r="4680">
          <cell r="B4680" t="str">
            <v>151151</v>
          </cell>
          <cell r="C4680" t="str">
            <v>Computer User Support Specialists</v>
          </cell>
          <cell r="D4680">
            <v>0</v>
          </cell>
          <cell r="E4680" t="str">
            <v>Some college, no degree</v>
          </cell>
          <cell r="F4680" t="str">
            <v>Sub-BA</v>
          </cell>
          <cell r="G4680">
            <v>53219</v>
          </cell>
          <cell r="H4680">
            <v>4</v>
          </cell>
          <cell r="I4680">
            <v>1533</v>
          </cell>
          <cell r="J4680">
            <v>116</v>
          </cell>
          <cell r="K4680">
            <v>134</v>
          </cell>
          <cell r="L4680">
            <v>227</v>
          </cell>
          <cell r="M4680">
            <v>159</v>
          </cell>
          <cell r="N4680">
            <v>0</v>
          </cell>
          <cell r="O4680">
            <v>213</v>
          </cell>
          <cell r="P4680" t="str">
            <v>Not Licensed</v>
          </cell>
          <cell r="Q4680">
            <v>0</v>
          </cell>
          <cell r="R4680">
            <v>0</v>
          </cell>
        </row>
        <row r="4681">
          <cell r="B4681" t="str">
            <v>151152</v>
          </cell>
          <cell r="C4681" t="str">
            <v>Computer Network Support Specialists</v>
          </cell>
          <cell r="D4681">
            <v>0</v>
          </cell>
          <cell r="E4681" t="str">
            <v>Associate's degree</v>
          </cell>
          <cell r="F4681" t="str">
            <v>Sub-BA</v>
          </cell>
          <cell r="G4681">
            <v>0</v>
          </cell>
          <cell r="H4681">
            <v>0</v>
          </cell>
          <cell r="I4681">
            <v>246</v>
          </cell>
          <cell r="J4681">
            <v>19</v>
          </cell>
          <cell r="K4681">
            <v>19</v>
          </cell>
          <cell r="L4681">
            <v>28</v>
          </cell>
          <cell r="M4681">
            <v>22</v>
          </cell>
          <cell r="N4681">
            <v>0</v>
          </cell>
          <cell r="O4681">
            <v>42</v>
          </cell>
          <cell r="P4681" t="str">
            <v>Not Licensed</v>
          </cell>
          <cell r="Q4681">
            <v>0</v>
          </cell>
          <cell r="R4681">
            <v>0</v>
          </cell>
        </row>
        <row r="4682">
          <cell r="B4682" t="str">
            <v>152011</v>
          </cell>
          <cell r="C4682" t="str">
            <v>Actuaries</v>
          </cell>
          <cell r="D4682">
            <v>0</v>
          </cell>
          <cell r="E4682" t="str">
            <v>Bachelor's degree</v>
          </cell>
          <cell r="F4682" t="str">
            <v>BA+</v>
          </cell>
          <cell r="G4682">
            <v>105194</v>
          </cell>
          <cell r="H4682">
            <v>0</v>
          </cell>
          <cell r="I4682">
            <v>0</v>
          </cell>
          <cell r="J4682">
            <v>0</v>
          </cell>
          <cell r="K4682">
            <v>0</v>
          </cell>
          <cell r="L4682">
            <v>13</v>
          </cell>
          <cell r="M4682">
            <v>13</v>
          </cell>
          <cell r="N4682">
            <v>0</v>
          </cell>
          <cell r="O4682">
            <v>6</v>
          </cell>
          <cell r="P4682" t="str">
            <v>Not Licensed</v>
          </cell>
          <cell r="Q4682">
            <v>0</v>
          </cell>
          <cell r="R4682">
            <v>0</v>
          </cell>
        </row>
        <row r="4683">
          <cell r="B4683" t="str">
            <v>152021</v>
          </cell>
          <cell r="C4683" t="str">
            <v>Mathematicians</v>
          </cell>
          <cell r="D4683">
            <v>0</v>
          </cell>
          <cell r="E4683" t="str">
            <v>Master's degree</v>
          </cell>
          <cell r="F4683" t="str">
            <v>BA+</v>
          </cell>
          <cell r="G4683">
            <v>0</v>
          </cell>
          <cell r="H4683">
            <v>0</v>
          </cell>
          <cell r="I4683">
            <v>0</v>
          </cell>
          <cell r="J4683">
            <v>0</v>
          </cell>
          <cell r="K4683">
            <v>0</v>
          </cell>
          <cell r="L4683">
            <v>0</v>
          </cell>
          <cell r="M4683">
            <v>0</v>
          </cell>
          <cell r="N4683">
            <v>0</v>
          </cell>
          <cell r="O4683">
            <v>0</v>
          </cell>
          <cell r="P4683" t="str">
            <v>Not Licensed</v>
          </cell>
          <cell r="Q4683">
            <v>0</v>
          </cell>
          <cell r="R4683">
            <v>0</v>
          </cell>
        </row>
        <row r="4684">
          <cell r="B4684" t="str">
            <v>152031</v>
          </cell>
          <cell r="C4684" t="str">
            <v>Operations Research Analysts</v>
          </cell>
          <cell r="D4684">
            <v>0</v>
          </cell>
          <cell r="E4684" t="str">
            <v>Bachelor's degree</v>
          </cell>
          <cell r="F4684" t="str">
            <v>BA+</v>
          </cell>
          <cell r="G4684">
            <v>77365</v>
          </cell>
          <cell r="H4684">
            <v>4</v>
          </cell>
          <cell r="I4684">
            <v>206</v>
          </cell>
          <cell r="J4684">
            <v>17</v>
          </cell>
          <cell r="K4684">
            <v>17</v>
          </cell>
          <cell r="L4684">
            <v>76</v>
          </cell>
          <cell r="M4684">
            <v>37</v>
          </cell>
          <cell r="N4684">
            <v>0</v>
          </cell>
          <cell r="O4684">
            <v>27</v>
          </cell>
          <cell r="P4684" t="str">
            <v>Not Licensed</v>
          </cell>
          <cell r="Q4684">
            <v>0</v>
          </cell>
          <cell r="R4684">
            <v>0</v>
          </cell>
        </row>
        <row r="4685">
          <cell r="B4685" t="str">
            <v>152041</v>
          </cell>
          <cell r="C4685" t="str">
            <v>Statisticians</v>
          </cell>
          <cell r="D4685">
            <v>0</v>
          </cell>
          <cell r="E4685" t="str">
            <v>Master's degree</v>
          </cell>
          <cell r="F4685" t="str">
            <v>BA+</v>
          </cell>
          <cell r="G4685">
            <v>98649</v>
          </cell>
          <cell r="H4685">
            <v>0</v>
          </cell>
          <cell r="I4685">
            <v>0</v>
          </cell>
          <cell r="J4685">
            <v>0</v>
          </cell>
          <cell r="K4685">
            <v>0</v>
          </cell>
          <cell r="L4685">
            <v>14</v>
          </cell>
          <cell r="M4685">
            <v>14</v>
          </cell>
          <cell r="N4685">
            <v>0</v>
          </cell>
          <cell r="O4685">
            <v>2</v>
          </cell>
          <cell r="P4685" t="str">
            <v>Not Licensed</v>
          </cell>
          <cell r="Q4685">
            <v>0</v>
          </cell>
          <cell r="R4685">
            <v>0</v>
          </cell>
        </row>
        <row r="4686">
          <cell r="B4686" t="str">
            <v>152091</v>
          </cell>
          <cell r="C4686" t="str">
            <v>Mathematical Technicians</v>
          </cell>
          <cell r="D4686">
            <v>0</v>
          </cell>
          <cell r="E4686">
            <v>0</v>
          </cell>
          <cell r="F4686">
            <v>0</v>
          </cell>
          <cell r="G4686">
            <v>0</v>
          </cell>
          <cell r="H4686">
            <v>0</v>
          </cell>
          <cell r="I4686">
            <v>0</v>
          </cell>
          <cell r="J4686">
            <v>0</v>
          </cell>
          <cell r="K4686">
            <v>0</v>
          </cell>
          <cell r="L4686">
            <v>0</v>
          </cell>
          <cell r="M4686">
            <v>0</v>
          </cell>
          <cell r="N4686">
            <v>0</v>
          </cell>
          <cell r="O4686">
            <v>0</v>
          </cell>
          <cell r="P4686" t="str">
            <v>Not Licensed</v>
          </cell>
          <cell r="Q4686">
            <v>0</v>
          </cell>
          <cell r="R4686">
            <v>0</v>
          </cell>
        </row>
        <row r="4687">
          <cell r="B4687" t="str">
            <v>171011</v>
          </cell>
          <cell r="C4687" t="str">
            <v>Architects, Except Landscape and Naval</v>
          </cell>
          <cell r="D4687">
            <v>0</v>
          </cell>
          <cell r="E4687" t="str">
            <v>Bachelor's degree</v>
          </cell>
          <cell r="F4687" t="str">
            <v>BA+</v>
          </cell>
          <cell r="G4687">
            <v>75405</v>
          </cell>
          <cell r="H4687">
            <v>0</v>
          </cell>
          <cell r="I4687">
            <v>0</v>
          </cell>
          <cell r="J4687">
            <v>0</v>
          </cell>
          <cell r="K4687">
            <v>0</v>
          </cell>
          <cell r="L4687">
            <v>11</v>
          </cell>
          <cell r="M4687">
            <v>11</v>
          </cell>
          <cell r="N4687">
            <v>0</v>
          </cell>
          <cell r="O4687">
            <v>17</v>
          </cell>
          <cell r="P4687" t="str">
            <v>Licensed</v>
          </cell>
          <cell r="Q4687">
            <v>460</v>
          </cell>
          <cell r="R4687" t="str">
            <v xml:space="preserve"> 4,265</v>
          </cell>
        </row>
        <row r="4688">
          <cell r="B4688" t="str">
            <v>171012</v>
          </cell>
          <cell r="C4688" t="str">
            <v>Landscape Architects</v>
          </cell>
          <cell r="D4688">
            <v>0</v>
          </cell>
          <cell r="E4688" t="str">
            <v>Bachelor's degree</v>
          </cell>
          <cell r="F4688" t="str">
            <v>BA+</v>
          </cell>
          <cell r="G4688">
            <v>64217</v>
          </cell>
          <cell r="H4688">
            <v>0</v>
          </cell>
          <cell r="I4688">
            <v>0</v>
          </cell>
          <cell r="J4688">
            <v>0</v>
          </cell>
          <cell r="K4688">
            <v>0</v>
          </cell>
          <cell r="L4688">
            <v>4</v>
          </cell>
          <cell r="M4688">
            <v>4</v>
          </cell>
          <cell r="N4688">
            <v>0</v>
          </cell>
          <cell r="O4688">
            <v>21</v>
          </cell>
          <cell r="P4688" t="str">
            <v>Licensed</v>
          </cell>
          <cell r="Q4688">
            <v>45</v>
          </cell>
          <cell r="R4688">
            <v>539</v>
          </cell>
        </row>
        <row r="4689">
          <cell r="B4689" t="str">
            <v>171021</v>
          </cell>
          <cell r="C4689" t="str">
            <v>Cartographers and Photogrammetrists</v>
          </cell>
          <cell r="D4689">
            <v>0</v>
          </cell>
          <cell r="E4689" t="str">
            <v>Bachelor's degree</v>
          </cell>
          <cell r="F4689" t="str">
            <v>BA+</v>
          </cell>
          <cell r="G4689">
            <v>0</v>
          </cell>
          <cell r="H4689">
            <v>0</v>
          </cell>
          <cell r="I4689">
            <v>0</v>
          </cell>
          <cell r="J4689">
            <v>0</v>
          </cell>
          <cell r="K4689">
            <v>0</v>
          </cell>
          <cell r="L4689">
            <v>0</v>
          </cell>
          <cell r="M4689">
            <v>0</v>
          </cell>
          <cell r="N4689">
            <v>0</v>
          </cell>
          <cell r="O4689">
            <v>1</v>
          </cell>
          <cell r="P4689" t="str">
            <v>Not Licensed</v>
          </cell>
          <cell r="Q4689">
            <v>0</v>
          </cell>
          <cell r="R4689">
            <v>0</v>
          </cell>
        </row>
        <row r="4690">
          <cell r="B4690" t="str">
            <v>171022</v>
          </cell>
          <cell r="C4690" t="str">
            <v>Surveyors</v>
          </cell>
          <cell r="D4690">
            <v>0</v>
          </cell>
          <cell r="E4690" t="str">
            <v>Bachelor's degree</v>
          </cell>
          <cell r="F4690" t="str">
            <v>BA+</v>
          </cell>
          <cell r="G4690">
            <v>61402</v>
          </cell>
          <cell r="H4690">
            <v>3</v>
          </cell>
          <cell r="I4690">
            <v>203</v>
          </cell>
          <cell r="J4690">
            <v>13</v>
          </cell>
          <cell r="K4690">
            <v>18</v>
          </cell>
          <cell r="L4690">
            <v>21</v>
          </cell>
          <cell r="M4690">
            <v>17</v>
          </cell>
          <cell r="N4690">
            <v>0</v>
          </cell>
          <cell r="O4690">
            <v>21</v>
          </cell>
          <cell r="P4690" t="str">
            <v>Licensed</v>
          </cell>
          <cell r="Q4690">
            <v>211</v>
          </cell>
          <cell r="R4690">
            <v>866</v>
          </cell>
        </row>
        <row r="4691">
          <cell r="B4691" t="str">
            <v>172011</v>
          </cell>
          <cell r="C4691" t="str">
            <v>Aerospace Engineers</v>
          </cell>
          <cell r="D4691">
            <v>0</v>
          </cell>
          <cell r="E4691" t="str">
            <v>Bachelor's degree</v>
          </cell>
          <cell r="F4691" t="str">
            <v>BA+</v>
          </cell>
          <cell r="G4691">
            <v>0</v>
          </cell>
          <cell r="H4691">
            <v>0</v>
          </cell>
          <cell r="I4691">
            <v>0</v>
          </cell>
          <cell r="J4691">
            <v>0</v>
          </cell>
          <cell r="K4691">
            <v>0</v>
          </cell>
          <cell r="L4691">
            <v>8</v>
          </cell>
          <cell r="M4691">
            <v>8</v>
          </cell>
          <cell r="N4691">
            <v>0</v>
          </cell>
          <cell r="O4691">
            <v>0</v>
          </cell>
          <cell r="P4691" t="str">
            <v>Not Licensed</v>
          </cell>
          <cell r="Q4691">
            <v>0</v>
          </cell>
          <cell r="R4691">
            <v>0</v>
          </cell>
        </row>
        <row r="4692">
          <cell r="B4692" t="str">
            <v>172021</v>
          </cell>
          <cell r="C4692" t="str">
            <v>Agricultural Engineers</v>
          </cell>
          <cell r="D4692">
            <v>0</v>
          </cell>
          <cell r="E4692">
            <v>0</v>
          </cell>
          <cell r="F4692">
            <v>0</v>
          </cell>
          <cell r="G4692">
            <v>0</v>
          </cell>
          <cell r="H4692">
            <v>0</v>
          </cell>
          <cell r="I4692">
            <v>0</v>
          </cell>
          <cell r="J4692">
            <v>0</v>
          </cell>
          <cell r="K4692">
            <v>0</v>
          </cell>
          <cell r="L4692">
            <v>0</v>
          </cell>
          <cell r="M4692">
            <v>0</v>
          </cell>
          <cell r="N4692">
            <v>0</v>
          </cell>
          <cell r="O4692">
            <v>0</v>
          </cell>
          <cell r="P4692" t="str">
            <v>Not Licensed</v>
          </cell>
          <cell r="Q4692">
            <v>0</v>
          </cell>
          <cell r="R4692">
            <v>0</v>
          </cell>
        </row>
        <row r="4693">
          <cell r="B4693" t="str">
            <v>172031</v>
          </cell>
          <cell r="C4693" t="str">
            <v>Biomedical Engineers</v>
          </cell>
          <cell r="D4693">
            <v>0</v>
          </cell>
          <cell r="E4693" t="str">
            <v>Bachelor's degree</v>
          </cell>
          <cell r="F4693" t="str">
            <v>BA+</v>
          </cell>
          <cell r="G4693">
            <v>88614</v>
          </cell>
          <cell r="H4693">
            <v>3</v>
          </cell>
          <cell r="I4693">
            <v>201</v>
          </cell>
          <cell r="J4693">
            <v>16</v>
          </cell>
          <cell r="K4693">
            <v>12</v>
          </cell>
          <cell r="L4693">
            <v>8</v>
          </cell>
          <cell r="M4693">
            <v>12</v>
          </cell>
          <cell r="N4693">
            <v>0</v>
          </cell>
          <cell r="O4693">
            <v>5</v>
          </cell>
          <cell r="P4693" t="str">
            <v>Not Licensed</v>
          </cell>
          <cell r="Q4693">
            <v>0</v>
          </cell>
          <cell r="R4693">
            <v>0</v>
          </cell>
        </row>
        <row r="4694">
          <cell r="B4694" t="str">
            <v>172041</v>
          </cell>
          <cell r="C4694" t="str">
            <v>Chemical Engineers</v>
          </cell>
          <cell r="D4694">
            <v>0</v>
          </cell>
          <cell r="E4694" t="str">
            <v>Bachelor's degree</v>
          </cell>
          <cell r="F4694" t="str">
            <v>BA+</v>
          </cell>
          <cell r="G4694">
            <v>86608</v>
          </cell>
          <cell r="H4694">
            <v>0</v>
          </cell>
          <cell r="I4694">
            <v>0</v>
          </cell>
          <cell r="J4694">
            <v>0</v>
          </cell>
          <cell r="K4694">
            <v>0</v>
          </cell>
          <cell r="L4694">
            <v>30</v>
          </cell>
          <cell r="M4694">
            <v>30</v>
          </cell>
          <cell r="N4694">
            <v>0</v>
          </cell>
          <cell r="O4694">
            <v>12</v>
          </cell>
          <cell r="P4694" t="str">
            <v>Not Licensed</v>
          </cell>
          <cell r="Q4694">
            <v>0</v>
          </cell>
          <cell r="R4694">
            <v>0</v>
          </cell>
        </row>
        <row r="4695">
          <cell r="B4695" t="str">
            <v>172051</v>
          </cell>
          <cell r="C4695" t="str">
            <v>Civil Engineers</v>
          </cell>
          <cell r="D4695">
            <v>0</v>
          </cell>
          <cell r="E4695" t="str">
            <v>Bachelor's degree</v>
          </cell>
          <cell r="F4695" t="str">
            <v>BA+</v>
          </cell>
          <cell r="G4695">
            <v>0</v>
          </cell>
          <cell r="H4695">
            <v>0</v>
          </cell>
          <cell r="I4695">
            <v>1202</v>
          </cell>
          <cell r="J4695">
            <v>88</v>
          </cell>
          <cell r="K4695">
            <v>113</v>
          </cell>
          <cell r="L4695">
            <v>100</v>
          </cell>
          <cell r="M4695">
            <v>100</v>
          </cell>
          <cell r="N4695">
            <v>0</v>
          </cell>
          <cell r="O4695">
            <v>39</v>
          </cell>
          <cell r="P4695" t="str">
            <v>Not Licensed</v>
          </cell>
          <cell r="Q4695">
            <v>0</v>
          </cell>
          <cell r="R4695">
            <v>0</v>
          </cell>
        </row>
        <row r="4696">
          <cell r="B4696" t="str">
            <v>172061</v>
          </cell>
          <cell r="C4696" t="str">
            <v>Computer Hardware Engineers</v>
          </cell>
          <cell r="D4696">
            <v>0</v>
          </cell>
          <cell r="E4696" t="str">
            <v>Bachelor's degree</v>
          </cell>
          <cell r="F4696" t="str">
            <v>BA+</v>
          </cell>
          <cell r="G4696">
            <v>107350</v>
          </cell>
          <cell r="H4696">
            <v>0</v>
          </cell>
          <cell r="I4696">
            <v>0</v>
          </cell>
          <cell r="J4696">
            <v>0</v>
          </cell>
          <cell r="K4696">
            <v>0</v>
          </cell>
          <cell r="L4696">
            <v>4</v>
          </cell>
          <cell r="M4696">
            <v>4</v>
          </cell>
          <cell r="N4696">
            <v>0</v>
          </cell>
          <cell r="O4696">
            <v>20</v>
          </cell>
          <cell r="P4696" t="str">
            <v>Not Licensed</v>
          </cell>
          <cell r="Q4696">
            <v>0</v>
          </cell>
          <cell r="R4696">
            <v>0</v>
          </cell>
        </row>
        <row r="4697">
          <cell r="B4697" t="str">
            <v>172071</v>
          </cell>
          <cell r="C4697" t="str">
            <v>Electrical Engineers</v>
          </cell>
          <cell r="D4697">
            <v>0</v>
          </cell>
          <cell r="E4697" t="str">
            <v>Bachelor's degree</v>
          </cell>
          <cell r="F4697" t="str">
            <v>BA+</v>
          </cell>
          <cell r="G4697">
            <v>106963</v>
          </cell>
          <cell r="H4697">
            <v>4</v>
          </cell>
          <cell r="I4697">
            <v>703</v>
          </cell>
          <cell r="J4697">
            <v>48</v>
          </cell>
          <cell r="K4697">
            <v>52</v>
          </cell>
          <cell r="L4697">
            <v>107</v>
          </cell>
          <cell r="M4697">
            <v>69</v>
          </cell>
          <cell r="N4697">
            <v>0</v>
          </cell>
          <cell r="O4697">
            <v>35</v>
          </cell>
          <cell r="P4697" t="str">
            <v>Not Licensed</v>
          </cell>
          <cell r="Q4697">
            <v>0</v>
          </cell>
          <cell r="R4697">
            <v>0</v>
          </cell>
        </row>
        <row r="4698">
          <cell r="B4698" t="str">
            <v>172072</v>
          </cell>
          <cell r="C4698" t="str">
            <v>Electronics Engineers, Except Computer</v>
          </cell>
          <cell r="D4698">
            <v>0</v>
          </cell>
          <cell r="E4698" t="str">
            <v>Bachelor's degree</v>
          </cell>
          <cell r="F4698" t="str">
            <v>BA+</v>
          </cell>
          <cell r="G4698">
            <v>0</v>
          </cell>
          <cell r="H4698">
            <v>0</v>
          </cell>
          <cell r="I4698">
            <v>128</v>
          </cell>
          <cell r="J4698">
            <v>8</v>
          </cell>
          <cell r="K4698">
            <v>8</v>
          </cell>
          <cell r="L4698">
            <v>20</v>
          </cell>
          <cell r="M4698">
            <v>12</v>
          </cell>
          <cell r="N4698">
            <v>0</v>
          </cell>
          <cell r="O4698">
            <v>15</v>
          </cell>
          <cell r="P4698" t="str">
            <v>Not Licensed</v>
          </cell>
          <cell r="Q4698">
            <v>0</v>
          </cell>
          <cell r="R4698">
            <v>0</v>
          </cell>
        </row>
        <row r="4699">
          <cell r="B4699" t="str">
            <v>172081</v>
          </cell>
          <cell r="C4699" t="str">
            <v>Environmental Engineers</v>
          </cell>
          <cell r="D4699">
            <v>0</v>
          </cell>
          <cell r="E4699" t="str">
            <v>Bachelor's degree</v>
          </cell>
          <cell r="F4699" t="str">
            <v>BA+</v>
          </cell>
          <cell r="G4699">
            <v>79607</v>
          </cell>
          <cell r="H4699">
            <v>3</v>
          </cell>
          <cell r="I4699">
            <v>313</v>
          </cell>
          <cell r="J4699">
            <v>21</v>
          </cell>
          <cell r="K4699">
            <v>24</v>
          </cell>
          <cell r="L4699">
            <v>7</v>
          </cell>
          <cell r="M4699">
            <v>17</v>
          </cell>
          <cell r="N4699">
            <v>0</v>
          </cell>
          <cell r="O4699">
            <v>10</v>
          </cell>
          <cell r="P4699" t="str">
            <v>Not Licensed</v>
          </cell>
          <cell r="Q4699">
            <v>0</v>
          </cell>
          <cell r="R4699">
            <v>0</v>
          </cell>
        </row>
        <row r="4700">
          <cell r="B4700" t="str">
            <v>172111</v>
          </cell>
          <cell r="C4700" t="str">
            <v>Health and Safety Engineers, Except Mining Safety Engineers and Inspectors</v>
          </cell>
          <cell r="D4700">
            <v>0</v>
          </cell>
          <cell r="E4700" t="str">
            <v>Bachelor's degree</v>
          </cell>
          <cell r="F4700" t="str">
            <v>BA+</v>
          </cell>
          <cell r="G4700">
            <v>96605</v>
          </cell>
          <cell r="H4700">
            <v>0</v>
          </cell>
          <cell r="I4700">
            <v>0</v>
          </cell>
          <cell r="J4700">
            <v>0</v>
          </cell>
          <cell r="K4700">
            <v>0</v>
          </cell>
          <cell r="L4700">
            <v>22</v>
          </cell>
          <cell r="M4700">
            <v>22</v>
          </cell>
          <cell r="N4700">
            <v>0</v>
          </cell>
          <cell r="O4700">
            <v>15</v>
          </cell>
          <cell r="P4700" t="str">
            <v>Not Licensed</v>
          </cell>
          <cell r="Q4700">
            <v>0</v>
          </cell>
          <cell r="R4700">
            <v>0</v>
          </cell>
        </row>
        <row r="4701">
          <cell r="B4701" t="str">
            <v>172112</v>
          </cell>
          <cell r="C4701" t="str">
            <v>Industrial Engineers</v>
          </cell>
          <cell r="D4701">
            <v>0</v>
          </cell>
          <cell r="E4701" t="str">
            <v>Bachelor's degree</v>
          </cell>
          <cell r="F4701" t="str">
            <v>BA+</v>
          </cell>
          <cell r="G4701">
            <v>92198</v>
          </cell>
          <cell r="H4701">
            <v>4</v>
          </cell>
          <cell r="I4701">
            <v>692</v>
          </cell>
          <cell r="J4701">
            <v>48</v>
          </cell>
          <cell r="K4701">
            <v>47</v>
          </cell>
          <cell r="L4701">
            <v>94</v>
          </cell>
          <cell r="M4701">
            <v>63</v>
          </cell>
          <cell r="N4701">
            <v>0</v>
          </cell>
          <cell r="O4701">
            <v>28</v>
          </cell>
          <cell r="P4701" t="str">
            <v>Not Licensed</v>
          </cell>
          <cell r="Q4701">
            <v>0</v>
          </cell>
          <cell r="R4701">
            <v>0</v>
          </cell>
        </row>
        <row r="4702">
          <cell r="B4702" t="str">
            <v>172121</v>
          </cell>
          <cell r="C4702" t="str">
            <v>Marine Engineers and Naval Architects</v>
          </cell>
          <cell r="D4702">
            <v>0</v>
          </cell>
          <cell r="E4702" t="str">
            <v>Bachelor's degree</v>
          </cell>
          <cell r="F4702" t="str">
            <v>BA+</v>
          </cell>
          <cell r="G4702">
            <v>0</v>
          </cell>
          <cell r="H4702">
            <v>0</v>
          </cell>
          <cell r="I4702">
            <v>0</v>
          </cell>
          <cell r="J4702">
            <v>0</v>
          </cell>
          <cell r="K4702">
            <v>0</v>
          </cell>
          <cell r="L4702">
            <v>0</v>
          </cell>
          <cell r="M4702">
            <v>0</v>
          </cell>
          <cell r="N4702">
            <v>0</v>
          </cell>
          <cell r="O4702">
            <v>8</v>
          </cell>
          <cell r="P4702" t="str">
            <v>Not Licensed</v>
          </cell>
          <cell r="Q4702">
            <v>0</v>
          </cell>
          <cell r="R4702">
            <v>0</v>
          </cell>
        </row>
        <row r="4703">
          <cell r="B4703" t="str">
            <v>172131</v>
          </cell>
          <cell r="C4703" t="str">
            <v>Materials Engineers</v>
          </cell>
          <cell r="D4703">
            <v>0</v>
          </cell>
          <cell r="E4703" t="str">
            <v>Bachelor's degree</v>
          </cell>
          <cell r="F4703" t="str">
            <v>BA+</v>
          </cell>
          <cell r="G4703">
            <v>0</v>
          </cell>
          <cell r="H4703">
            <v>0</v>
          </cell>
          <cell r="I4703">
            <v>0</v>
          </cell>
          <cell r="J4703">
            <v>0</v>
          </cell>
          <cell r="K4703">
            <v>0</v>
          </cell>
          <cell r="L4703">
            <v>14</v>
          </cell>
          <cell r="M4703">
            <v>14</v>
          </cell>
          <cell r="N4703">
            <v>0</v>
          </cell>
          <cell r="O4703">
            <v>6</v>
          </cell>
          <cell r="P4703" t="str">
            <v>Not Licensed</v>
          </cell>
          <cell r="Q4703">
            <v>0</v>
          </cell>
          <cell r="R4703">
            <v>0</v>
          </cell>
        </row>
        <row r="4704">
          <cell r="B4704" t="str">
            <v>172141</v>
          </cell>
          <cell r="C4704" t="str">
            <v>Mechanical Engineers</v>
          </cell>
          <cell r="D4704">
            <v>0</v>
          </cell>
          <cell r="E4704" t="str">
            <v>Bachelor's degree</v>
          </cell>
          <cell r="F4704" t="str">
            <v>BA+</v>
          </cell>
          <cell r="G4704">
            <v>90565</v>
          </cell>
          <cell r="H4704">
            <v>4</v>
          </cell>
          <cell r="I4704">
            <v>876</v>
          </cell>
          <cell r="J4704">
            <v>56</v>
          </cell>
          <cell r="K4704">
            <v>62</v>
          </cell>
          <cell r="L4704">
            <v>160</v>
          </cell>
          <cell r="M4704">
            <v>93</v>
          </cell>
          <cell r="N4704">
            <v>0</v>
          </cell>
          <cell r="O4704">
            <v>99</v>
          </cell>
          <cell r="P4704" t="str">
            <v>Not Licensed</v>
          </cell>
          <cell r="Q4704">
            <v>0</v>
          </cell>
          <cell r="R4704">
            <v>0</v>
          </cell>
        </row>
        <row r="4705">
          <cell r="B4705" t="str">
            <v>172151</v>
          </cell>
          <cell r="C4705" t="str">
            <v>Mining and Geological Engineers, Including Mining Safety Engineers</v>
          </cell>
          <cell r="D4705">
            <v>0</v>
          </cell>
          <cell r="E4705" t="str">
            <v>Bachelor's degree</v>
          </cell>
          <cell r="F4705" t="str">
            <v>BA+</v>
          </cell>
          <cell r="G4705">
            <v>0</v>
          </cell>
          <cell r="H4705">
            <v>0</v>
          </cell>
          <cell r="I4705">
            <v>0</v>
          </cell>
          <cell r="J4705">
            <v>0</v>
          </cell>
          <cell r="K4705">
            <v>0</v>
          </cell>
          <cell r="L4705">
            <v>0</v>
          </cell>
          <cell r="M4705">
            <v>0</v>
          </cell>
          <cell r="N4705">
            <v>0</v>
          </cell>
          <cell r="O4705">
            <v>1</v>
          </cell>
          <cell r="P4705" t="str">
            <v>Not Licensed</v>
          </cell>
          <cell r="Q4705">
            <v>0</v>
          </cell>
          <cell r="R4705">
            <v>0</v>
          </cell>
        </row>
        <row r="4706">
          <cell r="B4706" t="str">
            <v>172161</v>
          </cell>
          <cell r="C4706" t="str">
            <v>Nuclear Engineers</v>
          </cell>
          <cell r="D4706">
            <v>0</v>
          </cell>
          <cell r="E4706">
            <v>0</v>
          </cell>
          <cell r="F4706">
            <v>0</v>
          </cell>
          <cell r="G4706">
            <v>0</v>
          </cell>
          <cell r="H4706">
            <v>0</v>
          </cell>
          <cell r="I4706">
            <v>0</v>
          </cell>
          <cell r="J4706">
            <v>0</v>
          </cell>
          <cell r="K4706">
            <v>0</v>
          </cell>
          <cell r="L4706">
            <v>5</v>
          </cell>
          <cell r="M4706">
            <v>5</v>
          </cell>
          <cell r="N4706">
            <v>0</v>
          </cell>
          <cell r="O4706">
            <v>2</v>
          </cell>
          <cell r="P4706" t="str">
            <v>Not Licensed</v>
          </cell>
          <cell r="Q4706">
            <v>0</v>
          </cell>
          <cell r="R4706">
            <v>0</v>
          </cell>
        </row>
        <row r="4707">
          <cell r="B4707" t="str">
            <v>172171</v>
          </cell>
          <cell r="C4707" t="str">
            <v>Petroleum Engineers</v>
          </cell>
          <cell r="D4707">
            <v>0</v>
          </cell>
          <cell r="E4707">
            <v>0</v>
          </cell>
          <cell r="F4707">
            <v>0</v>
          </cell>
          <cell r="G4707">
            <v>0</v>
          </cell>
          <cell r="H4707">
            <v>0</v>
          </cell>
          <cell r="I4707">
            <v>0</v>
          </cell>
          <cell r="J4707">
            <v>0</v>
          </cell>
          <cell r="K4707">
            <v>0</v>
          </cell>
          <cell r="L4707">
            <v>9</v>
          </cell>
          <cell r="M4707">
            <v>9</v>
          </cell>
          <cell r="N4707">
            <v>0</v>
          </cell>
          <cell r="O4707">
            <v>0</v>
          </cell>
          <cell r="P4707" t="str">
            <v>Not Licensed</v>
          </cell>
          <cell r="Q4707">
            <v>0</v>
          </cell>
          <cell r="R4707">
            <v>0</v>
          </cell>
        </row>
        <row r="4708">
          <cell r="B4708" t="str">
            <v>173011</v>
          </cell>
          <cell r="C4708" t="str">
            <v>Architectural and Civil Drafters</v>
          </cell>
          <cell r="D4708">
            <v>0</v>
          </cell>
          <cell r="E4708" t="str">
            <v>Associate's degree</v>
          </cell>
          <cell r="F4708" t="str">
            <v>Sub-BA</v>
          </cell>
          <cell r="G4708">
            <v>53398</v>
          </cell>
          <cell r="H4708">
            <v>0</v>
          </cell>
          <cell r="I4708">
            <v>0</v>
          </cell>
          <cell r="J4708">
            <v>0</v>
          </cell>
          <cell r="K4708">
            <v>0</v>
          </cell>
          <cell r="L4708">
            <v>8</v>
          </cell>
          <cell r="M4708">
            <v>8</v>
          </cell>
          <cell r="N4708" t="str">
            <v>1,028</v>
          </cell>
          <cell r="O4708">
            <v>15</v>
          </cell>
          <cell r="P4708" t="str">
            <v>Not Licensed</v>
          </cell>
          <cell r="Q4708">
            <v>0</v>
          </cell>
          <cell r="R4708">
            <v>0</v>
          </cell>
        </row>
        <row r="4709">
          <cell r="B4709" t="str">
            <v>173012</v>
          </cell>
          <cell r="C4709" t="str">
            <v>Electrical and Electronics Drafters</v>
          </cell>
          <cell r="D4709">
            <v>0</v>
          </cell>
          <cell r="E4709" t="str">
            <v>Associate's degree</v>
          </cell>
          <cell r="F4709" t="str">
            <v>Sub-BA</v>
          </cell>
          <cell r="G4709">
            <v>41087</v>
          </cell>
          <cell r="H4709">
            <v>0</v>
          </cell>
          <cell r="I4709">
            <v>0</v>
          </cell>
          <cell r="J4709">
            <v>0</v>
          </cell>
          <cell r="K4709">
            <v>0</v>
          </cell>
          <cell r="L4709">
            <v>7</v>
          </cell>
          <cell r="M4709">
            <v>7</v>
          </cell>
          <cell r="N4709">
            <v>0</v>
          </cell>
          <cell r="O4709">
            <v>12</v>
          </cell>
          <cell r="P4709" t="str">
            <v>Not Licensed</v>
          </cell>
          <cell r="Q4709">
            <v>0</v>
          </cell>
          <cell r="R4709">
            <v>0</v>
          </cell>
        </row>
        <row r="4710">
          <cell r="B4710" t="str">
            <v>173013</v>
          </cell>
          <cell r="C4710" t="str">
            <v>Mechanical Drafters</v>
          </cell>
          <cell r="D4710">
            <v>0</v>
          </cell>
          <cell r="E4710" t="str">
            <v>Associate's degree</v>
          </cell>
          <cell r="F4710" t="str">
            <v>Sub-BA</v>
          </cell>
          <cell r="G4710">
            <v>53611</v>
          </cell>
          <cell r="H4710">
            <v>3</v>
          </cell>
          <cell r="I4710">
            <v>120</v>
          </cell>
          <cell r="J4710">
            <v>9</v>
          </cell>
          <cell r="K4710">
            <v>12</v>
          </cell>
          <cell r="L4710">
            <v>20</v>
          </cell>
          <cell r="M4710">
            <v>14</v>
          </cell>
          <cell r="N4710">
            <v>0</v>
          </cell>
          <cell r="O4710">
            <v>14</v>
          </cell>
          <cell r="P4710" t="str">
            <v>Not Licensed</v>
          </cell>
          <cell r="Q4710">
            <v>0</v>
          </cell>
          <cell r="R4710">
            <v>0</v>
          </cell>
        </row>
        <row r="4711">
          <cell r="B4711" t="str">
            <v>173021</v>
          </cell>
          <cell r="C4711" t="str">
            <v>Aerospace Engineering and Operations Technicians</v>
          </cell>
          <cell r="D4711">
            <v>0</v>
          </cell>
          <cell r="E4711">
            <v>0</v>
          </cell>
          <cell r="F4711">
            <v>0</v>
          </cell>
          <cell r="G4711">
            <v>0</v>
          </cell>
          <cell r="H4711">
            <v>0</v>
          </cell>
          <cell r="I4711">
            <v>0</v>
          </cell>
          <cell r="J4711">
            <v>0</v>
          </cell>
          <cell r="K4711">
            <v>0</v>
          </cell>
          <cell r="L4711">
            <v>0</v>
          </cell>
          <cell r="M4711">
            <v>0</v>
          </cell>
          <cell r="N4711">
            <v>0</v>
          </cell>
          <cell r="O4711">
            <v>0</v>
          </cell>
          <cell r="P4711" t="str">
            <v>Not Licensed</v>
          </cell>
          <cell r="Q4711">
            <v>0</v>
          </cell>
          <cell r="R4711">
            <v>0</v>
          </cell>
        </row>
        <row r="4712">
          <cell r="B4712" t="str">
            <v>173022</v>
          </cell>
          <cell r="C4712" t="str">
            <v>Civil Engineering Technicians</v>
          </cell>
          <cell r="D4712">
            <v>0</v>
          </cell>
          <cell r="E4712" t="str">
            <v>Associate's degree</v>
          </cell>
          <cell r="F4712" t="str">
            <v>Sub-BA</v>
          </cell>
          <cell r="G4712">
            <v>48093</v>
          </cell>
          <cell r="H4712">
            <v>0</v>
          </cell>
          <cell r="I4712">
            <v>0</v>
          </cell>
          <cell r="J4712">
            <v>0</v>
          </cell>
          <cell r="K4712">
            <v>0</v>
          </cell>
          <cell r="L4712">
            <v>10</v>
          </cell>
          <cell r="M4712">
            <v>10</v>
          </cell>
          <cell r="N4712">
            <v>0</v>
          </cell>
          <cell r="O4712">
            <v>5</v>
          </cell>
          <cell r="P4712" t="str">
            <v>Not Licensed</v>
          </cell>
          <cell r="Q4712">
            <v>0</v>
          </cell>
          <cell r="R4712">
            <v>0</v>
          </cell>
        </row>
        <row r="4713">
          <cell r="B4713" t="str">
            <v>173023</v>
          </cell>
          <cell r="C4713" t="str">
            <v>Electrical and Electronics Engineering Technicians</v>
          </cell>
          <cell r="D4713">
            <v>0</v>
          </cell>
          <cell r="E4713" t="str">
            <v>Associate's degree</v>
          </cell>
          <cell r="F4713" t="str">
            <v>Sub-BA</v>
          </cell>
          <cell r="G4713">
            <v>66099</v>
          </cell>
          <cell r="H4713">
            <v>3</v>
          </cell>
          <cell r="I4713">
            <v>253</v>
          </cell>
          <cell r="J4713">
            <v>20</v>
          </cell>
          <cell r="K4713">
            <v>23</v>
          </cell>
          <cell r="L4713">
            <v>31</v>
          </cell>
          <cell r="M4713">
            <v>25</v>
          </cell>
          <cell r="N4713">
            <v>431</v>
          </cell>
          <cell r="O4713">
            <v>73</v>
          </cell>
          <cell r="P4713" t="str">
            <v>Not Licensed</v>
          </cell>
          <cell r="Q4713">
            <v>0</v>
          </cell>
          <cell r="R4713">
            <v>0</v>
          </cell>
        </row>
        <row r="4714">
          <cell r="B4714" t="str">
            <v>173024</v>
          </cell>
          <cell r="C4714" t="str">
            <v>Electro-Mechanical Technicians</v>
          </cell>
          <cell r="D4714">
            <v>0</v>
          </cell>
          <cell r="E4714" t="str">
            <v>Associate's degree</v>
          </cell>
          <cell r="F4714" t="str">
            <v>Sub-BA</v>
          </cell>
          <cell r="G4714">
            <v>56816</v>
          </cell>
          <cell r="H4714">
            <v>0</v>
          </cell>
          <cell r="I4714">
            <v>0</v>
          </cell>
          <cell r="J4714">
            <v>0</v>
          </cell>
          <cell r="K4714">
            <v>0</v>
          </cell>
          <cell r="L4714">
            <v>25</v>
          </cell>
          <cell r="M4714">
            <v>25</v>
          </cell>
          <cell r="N4714">
            <v>27</v>
          </cell>
          <cell r="O4714">
            <v>18</v>
          </cell>
          <cell r="P4714" t="str">
            <v>Not Licensed</v>
          </cell>
          <cell r="Q4714">
            <v>0</v>
          </cell>
          <cell r="R4714">
            <v>0</v>
          </cell>
        </row>
        <row r="4715">
          <cell r="B4715" t="str">
            <v>173025</v>
          </cell>
          <cell r="C4715" t="str">
            <v>Environmental Engineering Technicians</v>
          </cell>
          <cell r="D4715">
            <v>0</v>
          </cell>
          <cell r="E4715" t="str">
            <v>Associate's degree</v>
          </cell>
          <cell r="F4715" t="str">
            <v>Sub-BA</v>
          </cell>
          <cell r="G4715">
            <v>52348</v>
          </cell>
          <cell r="H4715">
            <v>0</v>
          </cell>
          <cell r="I4715">
            <v>0</v>
          </cell>
          <cell r="J4715">
            <v>0</v>
          </cell>
          <cell r="K4715">
            <v>0</v>
          </cell>
          <cell r="L4715">
            <v>0</v>
          </cell>
          <cell r="M4715">
            <v>0</v>
          </cell>
          <cell r="N4715">
            <v>599</v>
          </cell>
          <cell r="O4715">
            <v>2</v>
          </cell>
          <cell r="P4715" t="str">
            <v>Not Licensed</v>
          </cell>
          <cell r="Q4715">
            <v>0</v>
          </cell>
          <cell r="R4715">
            <v>0</v>
          </cell>
        </row>
        <row r="4716">
          <cell r="B4716" t="str">
            <v>173026</v>
          </cell>
          <cell r="C4716" t="str">
            <v>Industrial Engineering Technicians</v>
          </cell>
          <cell r="D4716">
            <v>0</v>
          </cell>
          <cell r="E4716" t="str">
            <v>Associate's degree</v>
          </cell>
          <cell r="F4716" t="str">
            <v>Sub-BA</v>
          </cell>
          <cell r="G4716">
            <v>58208</v>
          </cell>
          <cell r="H4716">
            <v>0</v>
          </cell>
          <cell r="I4716">
            <v>0</v>
          </cell>
          <cell r="J4716">
            <v>0</v>
          </cell>
          <cell r="K4716">
            <v>0</v>
          </cell>
          <cell r="L4716">
            <v>106</v>
          </cell>
          <cell r="M4716">
            <v>106</v>
          </cell>
          <cell r="N4716">
            <v>0</v>
          </cell>
          <cell r="O4716">
            <v>16</v>
          </cell>
          <cell r="P4716" t="str">
            <v>Not Licensed</v>
          </cell>
          <cell r="Q4716">
            <v>0</v>
          </cell>
          <cell r="R4716">
            <v>0</v>
          </cell>
        </row>
        <row r="4717">
          <cell r="B4717" t="str">
            <v>173027</v>
          </cell>
          <cell r="C4717" t="str">
            <v>Mechanical Engineering Technicians</v>
          </cell>
          <cell r="D4717">
            <v>0</v>
          </cell>
          <cell r="E4717" t="str">
            <v>Associate's degree</v>
          </cell>
          <cell r="F4717" t="str">
            <v>Sub-BA</v>
          </cell>
          <cell r="G4717">
            <v>62110</v>
          </cell>
          <cell r="H4717">
            <v>0</v>
          </cell>
          <cell r="I4717">
            <v>0</v>
          </cell>
          <cell r="J4717">
            <v>0</v>
          </cell>
          <cell r="K4717">
            <v>0</v>
          </cell>
          <cell r="L4717">
            <v>16</v>
          </cell>
          <cell r="M4717">
            <v>16</v>
          </cell>
          <cell r="N4717">
            <v>0</v>
          </cell>
          <cell r="O4717">
            <v>18</v>
          </cell>
          <cell r="P4717" t="str">
            <v>Not Licensed</v>
          </cell>
          <cell r="Q4717">
            <v>0</v>
          </cell>
          <cell r="R4717">
            <v>0</v>
          </cell>
        </row>
        <row r="4718">
          <cell r="B4718" t="str">
            <v>173031</v>
          </cell>
          <cell r="C4718" t="str">
            <v>Surveying and Mapping Technicians</v>
          </cell>
          <cell r="D4718">
            <v>0</v>
          </cell>
          <cell r="E4718" t="str">
            <v>High school diploma or equivalent</v>
          </cell>
          <cell r="F4718" t="str">
            <v>HS and Below</v>
          </cell>
          <cell r="G4718">
            <v>52162</v>
          </cell>
          <cell r="H4718">
            <v>0</v>
          </cell>
          <cell r="I4718">
            <v>0</v>
          </cell>
          <cell r="J4718">
            <v>0</v>
          </cell>
          <cell r="K4718">
            <v>0</v>
          </cell>
          <cell r="L4718">
            <v>12</v>
          </cell>
          <cell r="M4718">
            <v>12</v>
          </cell>
          <cell r="N4718">
            <v>0</v>
          </cell>
          <cell r="O4718">
            <v>18</v>
          </cell>
          <cell r="P4718" t="str">
            <v>Not Licensed</v>
          </cell>
          <cell r="Q4718">
            <v>0</v>
          </cell>
          <cell r="R4718">
            <v>0</v>
          </cell>
        </row>
        <row r="4719">
          <cell r="B4719" t="str">
            <v>191011</v>
          </cell>
          <cell r="C4719" t="str">
            <v>Animal Scientists</v>
          </cell>
          <cell r="D4719">
            <v>0</v>
          </cell>
          <cell r="E4719">
            <v>0</v>
          </cell>
          <cell r="F4719">
            <v>0</v>
          </cell>
          <cell r="G4719">
            <v>0</v>
          </cell>
          <cell r="H4719">
            <v>0</v>
          </cell>
          <cell r="I4719">
            <v>0</v>
          </cell>
          <cell r="J4719">
            <v>0</v>
          </cell>
          <cell r="K4719">
            <v>0</v>
          </cell>
          <cell r="L4719">
            <v>0</v>
          </cell>
          <cell r="M4719">
            <v>0</v>
          </cell>
          <cell r="N4719">
            <v>0</v>
          </cell>
          <cell r="O4719">
            <v>2</v>
          </cell>
          <cell r="P4719" t="str">
            <v>Not Licensed</v>
          </cell>
          <cell r="Q4719">
            <v>0</v>
          </cell>
          <cell r="R4719">
            <v>0</v>
          </cell>
        </row>
        <row r="4720">
          <cell r="B4720" t="str">
            <v>191012</v>
          </cell>
          <cell r="C4720" t="str">
            <v>Food Scientists and Technologists</v>
          </cell>
          <cell r="D4720">
            <v>0</v>
          </cell>
          <cell r="E4720" t="str">
            <v>Bachelor's degree</v>
          </cell>
          <cell r="F4720" t="str">
            <v>BA+</v>
          </cell>
          <cell r="G4720">
            <v>98575</v>
          </cell>
          <cell r="H4720">
            <v>0</v>
          </cell>
          <cell r="I4720">
            <v>0</v>
          </cell>
          <cell r="J4720">
            <v>0</v>
          </cell>
          <cell r="K4720">
            <v>0</v>
          </cell>
          <cell r="L4720">
            <v>0</v>
          </cell>
          <cell r="M4720">
            <v>0</v>
          </cell>
          <cell r="N4720">
            <v>0</v>
          </cell>
          <cell r="O4720">
            <v>6</v>
          </cell>
          <cell r="P4720" t="str">
            <v>Not Licensed</v>
          </cell>
          <cell r="Q4720">
            <v>0</v>
          </cell>
          <cell r="R4720">
            <v>0</v>
          </cell>
        </row>
        <row r="4721">
          <cell r="B4721" t="str">
            <v>191013</v>
          </cell>
          <cell r="C4721" t="str">
            <v>Soil and Plant Scientists</v>
          </cell>
          <cell r="D4721">
            <v>0</v>
          </cell>
          <cell r="E4721" t="str">
            <v>Bachelor's degree</v>
          </cell>
          <cell r="F4721" t="str">
            <v>BA+</v>
          </cell>
          <cell r="G4721">
            <v>94281</v>
          </cell>
          <cell r="H4721">
            <v>0</v>
          </cell>
          <cell r="I4721">
            <v>0</v>
          </cell>
          <cell r="J4721">
            <v>0</v>
          </cell>
          <cell r="K4721">
            <v>0</v>
          </cell>
          <cell r="L4721">
            <v>0</v>
          </cell>
          <cell r="M4721">
            <v>0</v>
          </cell>
          <cell r="N4721">
            <v>0</v>
          </cell>
          <cell r="O4721">
            <v>7</v>
          </cell>
          <cell r="P4721" t="str">
            <v>Not Licensed</v>
          </cell>
          <cell r="Q4721">
            <v>0</v>
          </cell>
          <cell r="R4721">
            <v>0</v>
          </cell>
        </row>
        <row r="4722">
          <cell r="B4722" t="str">
            <v>191021</v>
          </cell>
          <cell r="C4722" t="str">
            <v>Biochemists and Biophysicists</v>
          </cell>
          <cell r="D4722">
            <v>0</v>
          </cell>
          <cell r="E4722" t="str">
            <v>Doctoral or professional degree</v>
          </cell>
          <cell r="F4722" t="str">
            <v>BA+</v>
          </cell>
          <cell r="G4722">
            <v>0</v>
          </cell>
          <cell r="H4722">
            <v>0</v>
          </cell>
          <cell r="I4722">
            <v>0</v>
          </cell>
          <cell r="J4722">
            <v>0</v>
          </cell>
          <cell r="K4722">
            <v>0</v>
          </cell>
          <cell r="L4722">
            <v>0</v>
          </cell>
          <cell r="M4722">
            <v>0</v>
          </cell>
          <cell r="N4722">
            <v>0</v>
          </cell>
          <cell r="O4722">
            <v>3</v>
          </cell>
          <cell r="P4722" t="str">
            <v>Not Licensed</v>
          </cell>
          <cell r="Q4722">
            <v>0</v>
          </cell>
          <cell r="R4722">
            <v>0</v>
          </cell>
        </row>
        <row r="4723">
          <cell r="B4723" t="str">
            <v>191022</v>
          </cell>
          <cell r="C4723" t="str">
            <v>Microbiologists</v>
          </cell>
          <cell r="D4723">
            <v>0</v>
          </cell>
          <cell r="E4723" t="str">
            <v>Bachelor's degree</v>
          </cell>
          <cell r="F4723" t="str">
            <v>BA+</v>
          </cell>
          <cell r="G4723">
            <v>68254</v>
          </cell>
          <cell r="H4723">
            <v>0</v>
          </cell>
          <cell r="I4723">
            <v>0</v>
          </cell>
          <cell r="J4723">
            <v>0</v>
          </cell>
          <cell r="K4723">
            <v>0</v>
          </cell>
          <cell r="L4723">
            <v>0</v>
          </cell>
          <cell r="M4723">
            <v>0</v>
          </cell>
          <cell r="N4723">
            <v>0</v>
          </cell>
          <cell r="O4723">
            <v>4</v>
          </cell>
          <cell r="P4723" t="str">
            <v>Not Licensed</v>
          </cell>
          <cell r="Q4723">
            <v>0</v>
          </cell>
          <cell r="R4723">
            <v>0</v>
          </cell>
        </row>
        <row r="4724">
          <cell r="B4724" t="str">
            <v>191023</v>
          </cell>
          <cell r="C4724" t="str">
            <v>Zoologists and Wildlife Biologists</v>
          </cell>
          <cell r="D4724">
            <v>0</v>
          </cell>
          <cell r="E4724" t="str">
            <v>Bachelor's degree</v>
          </cell>
          <cell r="F4724" t="str">
            <v>BA+</v>
          </cell>
          <cell r="G4724">
            <v>61657</v>
          </cell>
          <cell r="H4724">
            <v>0</v>
          </cell>
          <cell r="I4724">
            <v>0</v>
          </cell>
          <cell r="J4724">
            <v>0</v>
          </cell>
          <cell r="K4724">
            <v>0</v>
          </cell>
          <cell r="L4724">
            <v>0</v>
          </cell>
          <cell r="M4724">
            <v>0</v>
          </cell>
          <cell r="N4724">
            <v>0</v>
          </cell>
          <cell r="O4724">
            <v>3</v>
          </cell>
          <cell r="P4724" t="str">
            <v>Not Licensed</v>
          </cell>
          <cell r="Q4724">
            <v>0</v>
          </cell>
          <cell r="R4724">
            <v>0</v>
          </cell>
        </row>
        <row r="4725">
          <cell r="B4725" t="str">
            <v>191031</v>
          </cell>
          <cell r="C4725" t="str">
            <v>Conservation Scientists</v>
          </cell>
          <cell r="D4725">
            <v>0</v>
          </cell>
          <cell r="E4725" t="str">
            <v>Bachelor's degree</v>
          </cell>
          <cell r="F4725" t="str">
            <v>BA+</v>
          </cell>
          <cell r="G4725">
            <v>0</v>
          </cell>
          <cell r="H4725">
            <v>0</v>
          </cell>
          <cell r="I4725">
            <v>0</v>
          </cell>
          <cell r="J4725">
            <v>0</v>
          </cell>
          <cell r="K4725">
            <v>0</v>
          </cell>
          <cell r="L4725">
            <v>0</v>
          </cell>
          <cell r="M4725">
            <v>0</v>
          </cell>
          <cell r="N4725">
            <v>0</v>
          </cell>
          <cell r="O4725">
            <v>12</v>
          </cell>
          <cell r="P4725" t="str">
            <v>Not Licensed</v>
          </cell>
          <cell r="Q4725">
            <v>0</v>
          </cell>
          <cell r="R4725">
            <v>0</v>
          </cell>
        </row>
        <row r="4726">
          <cell r="B4726" t="str">
            <v>191032</v>
          </cell>
          <cell r="C4726" t="str">
            <v>Foresters</v>
          </cell>
          <cell r="D4726">
            <v>0</v>
          </cell>
          <cell r="E4726" t="str">
            <v>Bachelor's degree</v>
          </cell>
          <cell r="F4726" t="str">
            <v>BA+</v>
          </cell>
          <cell r="G4726">
            <v>0</v>
          </cell>
          <cell r="H4726">
            <v>0</v>
          </cell>
          <cell r="I4726">
            <v>0</v>
          </cell>
          <cell r="J4726">
            <v>0</v>
          </cell>
          <cell r="K4726">
            <v>0</v>
          </cell>
          <cell r="L4726">
            <v>0</v>
          </cell>
          <cell r="M4726">
            <v>0</v>
          </cell>
          <cell r="N4726">
            <v>0</v>
          </cell>
          <cell r="O4726">
            <v>3</v>
          </cell>
          <cell r="P4726" t="str">
            <v>Not Licensed</v>
          </cell>
          <cell r="Q4726">
            <v>0</v>
          </cell>
          <cell r="R4726">
            <v>0</v>
          </cell>
        </row>
        <row r="4727">
          <cell r="B4727" t="str">
            <v>191041</v>
          </cell>
          <cell r="C4727" t="str">
            <v>Epidemiologists</v>
          </cell>
          <cell r="D4727">
            <v>0</v>
          </cell>
          <cell r="E4727" t="str">
            <v>Master's degree</v>
          </cell>
          <cell r="F4727" t="str">
            <v>BA+</v>
          </cell>
          <cell r="G4727">
            <v>0</v>
          </cell>
          <cell r="H4727">
            <v>0</v>
          </cell>
          <cell r="I4727">
            <v>0</v>
          </cell>
          <cell r="J4727">
            <v>0</v>
          </cell>
          <cell r="K4727">
            <v>0</v>
          </cell>
          <cell r="L4727">
            <v>7</v>
          </cell>
          <cell r="M4727">
            <v>7</v>
          </cell>
          <cell r="N4727">
            <v>0</v>
          </cell>
          <cell r="O4727">
            <v>0</v>
          </cell>
          <cell r="P4727" t="str">
            <v>Not Licensed</v>
          </cell>
          <cell r="Q4727">
            <v>0</v>
          </cell>
          <cell r="R4727">
            <v>0</v>
          </cell>
        </row>
        <row r="4728">
          <cell r="B4728" t="str">
            <v>191042</v>
          </cell>
          <cell r="C4728" t="str">
            <v>Medical Scientists, Except Epidemiologists</v>
          </cell>
          <cell r="D4728">
            <v>0</v>
          </cell>
          <cell r="E4728" t="str">
            <v>Doctoral or professional degree</v>
          </cell>
          <cell r="F4728" t="str">
            <v>BA+</v>
          </cell>
          <cell r="G4728">
            <v>96015</v>
          </cell>
          <cell r="H4728">
            <v>0</v>
          </cell>
          <cell r="I4728">
            <v>0</v>
          </cell>
          <cell r="J4728">
            <v>0</v>
          </cell>
          <cell r="K4728">
            <v>0</v>
          </cell>
          <cell r="L4728">
            <v>31</v>
          </cell>
          <cell r="M4728">
            <v>31</v>
          </cell>
          <cell r="N4728">
            <v>0</v>
          </cell>
          <cell r="O4728">
            <v>21</v>
          </cell>
          <cell r="P4728" t="str">
            <v>Not Licensed</v>
          </cell>
          <cell r="Q4728">
            <v>0</v>
          </cell>
          <cell r="R4728">
            <v>0</v>
          </cell>
        </row>
        <row r="4729">
          <cell r="B4729" t="str">
            <v>192011</v>
          </cell>
          <cell r="C4729" t="str">
            <v>Astronomers</v>
          </cell>
          <cell r="D4729">
            <v>0</v>
          </cell>
          <cell r="E4729">
            <v>0</v>
          </cell>
          <cell r="F4729">
            <v>0</v>
          </cell>
          <cell r="G4729">
            <v>0</v>
          </cell>
          <cell r="H4729">
            <v>0</v>
          </cell>
          <cell r="I4729">
            <v>0</v>
          </cell>
          <cell r="J4729">
            <v>0</v>
          </cell>
          <cell r="K4729">
            <v>0</v>
          </cell>
          <cell r="L4729">
            <v>0</v>
          </cell>
          <cell r="M4729">
            <v>0</v>
          </cell>
          <cell r="N4729">
            <v>0</v>
          </cell>
          <cell r="O4729">
            <v>0</v>
          </cell>
          <cell r="P4729" t="str">
            <v>Not Licensed</v>
          </cell>
          <cell r="Q4729">
            <v>0</v>
          </cell>
          <cell r="R4729">
            <v>0</v>
          </cell>
        </row>
        <row r="4730">
          <cell r="B4730" t="str">
            <v>192012</v>
          </cell>
          <cell r="C4730" t="str">
            <v>Physicists</v>
          </cell>
          <cell r="D4730">
            <v>0</v>
          </cell>
          <cell r="E4730" t="str">
            <v>Doctoral or professional degree</v>
          </cell>
          <cell r="F4730" t="str">
            <v>BA+</v>
          </cell>
          <cell r="G4730">
            <v>0</v>
          </cell>
          <cell r="H4730">
            <v>0</v>
          </cell>
          <cell r="I4730">
            <v>0</v>
          </cell>
          <cell r="J4730">
            <v>0</v>
          </cell>
          <cell r="K4730">
            <v>0</v>
          </cell>
          <cell r="L4730">
            <v>0</v>
          </cell>
          <cell r="M4730">
            <v>0</v>
          </cell>
          <cell r="N4730">
            <v>0</v>
          </cell>
          <cell r="O4730">
            <v>0</v>
          </cell>
          <cell r="P4730" t="str">
            <v>Not Licensed</v>
          </cell>
          <cell r="Q4730">
            <v>0</v>
          </cell>
          <cell r="R4730">
            <v>0</v>
          </cell>
        </row>
        <row r="4731">
          <cell r="B4731" t="str">
            <v>192021</v>
          </cell>
          <cell r="C4731" t="str">
            <v>Atmospheric and Space Scientists</v>
          </cell>
          <cell r="D4731">
            <v>0</v>
          </cell>
          <cell r="E4731" t="str">
            <v>Bachelor's degree</v>
          </cell>
          <cell r="F4731" t="str">
            <v>BA+</v>
          </cell>
          <cell r="G4731">
            <v>0</v>
          </cell>
          <cell r="H4731">
            <v>0</v>
          </cell>
          <cell r="I4731">
            <v>0</v>
          </cell>
          <cell r="J4731">
            <v>0</v>
          </cell>
          <cell r="K4731">
            <v>0</v>
          </cell>
          <cell r="L4731">
            <v>0</v>
          </cell>
          <cell r="M4731">
            <v>0</v>
          </cell>
          <cell r="N4731">
            <v>0</v>
          </cell>
          <cell r="O4731">
            <v>1</v>
          </cell>
          <cell r="P4731" t="str">
            <v>Not Licensed</v>
          </cell>
          <cell r="Q4731">
            <v>0</v>
          </cell>
          <cell r="R4731">
            <v>0</v>
          </cell>
        </row>
        <row r="4732">
          <cell r="B4732" t="str">
            <v>192031</v>
          </cell>
          <cell r="C4732" t="str">
            <v>Chemists</v>
          </cell>
          <cell r="D4732">
            <v>0</v>
          </cell>
          <cell r="E4732" t="str">
            <v>Bachelor's degree</v>
          </cell>
          <cell r="F4732" t="str">
            <v>BA+</v>
          </cell>
          <cell r="G4732">
            <v>91794</v>
          </cell>
          <cell r="H4732">
            <v>3</v>
          </cell>
          <cell r="I4732">
            <v>241</v>
          </cell>
          <cell r="J4732">
            <v>23</v>
          </cell>
          <cell r="K4732">
            <v>25</v>
          </cell>
          <cell r="L4732">
            <v>13</v>
          </cell>
          <cell r="M4732">
            <v>20</v>
          </cell>
          <cell r="N4732">
            <v>0</v>
          </cell>
          <cell r="O4732">
            <v>27</v>
          </cell>
          <cell r="P4732" t="str">
            <v>Not Licensed</v>
          </cell>
          <cell r="Q4732">
            <v>0</v>
          </cell>
          <cell r="R4732">
            <v>0</v>
          </cell>
        </row>
        <row r="4733">
          <cell r="B4733" t="str">
            <v>192032</v>
          </cell>
          <cell r="C4733" t="str">
            <v>Materials Scientists</v>
          </cell>
          <cell r="D4733">
            <v>0</v>
          </cell>
          <cell r="E4733" t="str">
            <v>Bachelor's degree</v>
          </cell>
          <cell r="F4733" t="str">
            <v>BA+</v>
          </cell>
          <cell r="G4733">
            <v>103382</v>
          </cell>
          <cell r="H4733">
            <v>0</v>
          </cell>
          <cell r="I4733">
            <v>0</v>
          </cell>
          <cell r="J4733">
            <v>0</v>
          </cell>
          <cell r="K4733">
            <v>0</v>
          </cell>
          <cell r="L4733">
            <v>0</v>
          </cell>
          <cell r="M4733">
            <v>0</v>
          </cell>
          <cell r="N4733">
            <v>0</v>
          </cell>
          <cell r="O4733">
            <v>4</v>
          </cell>
          <cell r="P4733" t="str">
            <v>Not Licensed</v>
          </cell>
          <cell r="Q4733">
            <v>0</v>
          </cell>
          <cell r="R4733">
            <v>0</v>
          </cell>
        </row>
        <row r="4734">
          <cell r="B4734" t="str">
            <v>192041</v>
          </cell>
          <cell r="C4734" t="str">
            <v>Environmental Scientists and Specialists, Including Health</v>
          </cell>
          <cell r="D4734">
            <v>0</v>
          </cell>
          <cell r="E4734" t="str">
            <v>Bachelor's degree</v>
          </cell>
          <cell r="F4734" t="str">
            <v>BA+</v>
          </cell>
          <cell r="G4734">
            <v>80218</v>
          </cell>
          <cell r="H4734">
            <v>0</v>
          </cell>
          <cell r="I4734">
            <v>0</v>
          </cell>
          <cell r="J4734">
            <v>0</v>
          </cell>
          <cell r="K4734">
            <v>0</v>
          </cell>
          <cell r="L4734">
            <v>10</v>
          </cell>
          <cell r="M4734">
            <v>10</v>
          </cell>
          <cell r="N4734">
            <v>0</v>
          </cell>
          <cell r="O4734">
            <v>11</v>
          </cell>
          <cell r="P4734" t="str">
            <v>Not Licensed</v>
          </cell>
          <cell r="Q4734">
            <v>0</v>
          </cell>
          <cell r="R4734">
            <v>0</v>
          </cell>
        </row>
        <row r="4735">
          <cell r="B4735" t="str">
            <v>192042</v>
          </cell>
          <cell r="C4735" t="str">
            <v>Geoscientists, Except Hydrologists and Geographers</v>
          </cell>
          <cell r="D4735">
            <v>0</v>
          </cell>
          <cell r="E4735" t="str">
            <v>Bachelor's degree</v>
          </cell>
          <cell r="F4735" t="str">
            <v>BA+</v>
          </cell>
          <cell r="G4735">
            <v>0</v>
          </cell>
          <cell r="H4735">
            <v>0</v>
          </cell>
          <cell r="I4735">
            <v>0</v>
          </cell>
          <cell r="J4735">
            <v>0</v>
          </cell>
          <cell r="K4735">
            <v>0</v>
          </cell>
          <cell r="L4735">
            <v>0</v>
          </cell>
          <cell r="M4735">
            <v>0</v>
          </cell>
          <cell r="N4735">
            <v>0</v>
          </cell>
          <cell r="O4735">
            <v>0</v>
          </cell>
          <cell r="P4735" t="str">
            <v>Not Licensed</v>
          </cell>
          <cell r="Q4735">
            <v>0</v>
          </cell>
          <cell r="R4735">
            <v>0</v>
          </cell>
        </row>
        <row r="4736">
          <cell r="B4736" t="str">
            <v>192043</v>
          </cell>
          <cell r="C4736" t="str">
            <v>Hydrologists</v>
          </cell>
          <cell r="D4736">
            <v>0</v>
          </cell>
          <cell r="E4736" t="str">
            <v>Bachelor's degree</v>
          </cell>
          <cell r="F4736" t="str">
            <v>BA+</v>
          </cell>
          <cell r="G4736">
            <v>0</v>
          </cell>
          <cell r="H4736">
            <v>0</v>
          </cell>
          <cell r="I4736">
            <v>0</v>
          </cell>
          <cell r="J4736">
            <v>0</v>
          </cell>
          <cell r="K4736">
            <v>0</v>
          </cell>
          <cell r="L4736">
            <v>0</v>
          </cell>
          <cell r="M4736">
            <v>0</v>
          </cell>
          <cell r="N4736">
            <v>0</v>
          </cell>
          <cell r="O4736">
            <v>1</v>
          </cell>
          <cell r="P4736" t="str">
            <v>Not Licensed</v>
          </cell>
          <cell r="Q4736">
            <v>0</v>
          </cell>
          <cell r="R4736">
            <v>0</v>
          </cell>
        </row>
        <row r="4737">
          <cell r="B4737" t="str">
            <v>193011</v>
          </cell>
          <cell r="C4737" t="str">
            <v>Economists</v>
          </cell>
          <cell r="D4737">
            <v>0</v>
          </cell>
          <cell r="E4737" t="str">
            <v>Master's degree</v>
          </cell>
          <cell r="F4737" t="str">
            <v>BA+</v>
          </cell>
          <cell r="G4737">
            <v>93759</v>
          </cell>
          <cell r="H4737">
            <v>0</v>
          </cell>
          <cell r="I4737">
            <v>0</v>
          </cell>
          <cell r="J4737">
            <v>0</v>
          </cell>
          <cell r="K4737">
            <v>0</v>
          </cell>
          <cell r="L4737">
            <v>4</v>
          </cell>
          <cell r="M4737">
            <v>4</v>
          </cell>
          <cell r="N4737">
            <v>0</v>
          </cell>
          <cell r="O4737">
            <v>2</v>
          </cell>
          <cell r="P4737" t="str">
            <v>Not Licensed</v>
          </cell>
          <cell r="Q4737">
            <v>0</v>
          </cell>
          <cell r="R4737">
            <v>0</v>
          </cell>
        </row>
        <row r="4738">
          <cell r="B4738" t="str">
            <v>193022</v>
          </cell>
          <cell r="C4738" t="str">
            <v>Survey Researchers</v>
          </cell>
          <cell r="D4738">
            <v>0</v>
          </cell>
          <cell r="E4738" t="str">
            <v>Master's degree</v>
          </cell>
          <cell r="F4738" t="str">
            <v>BA+</v>
          </cell>
          <cell r="G4738">
            <v>0</v>
          </cell>
          <cell r="H4738">
            <v>0</v>
          </cell>
          <cell r="I4738">
            <v>0</v>
          </cell>
          <cell r="J4738">
            <v>0</v>
          </cell>
          <cell r="K4738">
            <v>0</v>
          </cell>
          <cell r="L4738">
            <v>5</v>
          </cell>
          <cell r="M4738">
            <v>5</v>
          </cell>
          <cell r="N4738">
            <v>0</v>
          </cell>
          <cell r="O4738">
            <v>4</v>
          </cell>
          <cell r="P4738" t="str">
            <v>Not Licensed</v>
          </cell>
          <cell r="Q4738">
            <v>0</v>
          </cell>
          <cell r="R4738">
            <v>0</v>
          </cell>
        </row>
        <row r="4739">
          <cell r="B4739" t="str">
            <v>193031</v>
          </cell>
          <cell r="C4739" t="str">
            <v>Clinical, Counseling, and School Psychologists</v>
          </cell>
          <cell r="D4739">
            <v>0</v>
          </cell>
          <cell r="E4739" t="str">
            <v>Doctoral or professional degree</v>
          </cell>
          <cell r="F4739" t="str">
            <v>BA+</v>
          </cell>
          <cell r="G4739">
            <v>79362</v>
          </cell>
          <cell r="H4739">
            <v>5</v>
          </cell>
          <cell r="I4739">
            <v>973</v>
          </cell>
          <cell r="J4739">
            <v>71</v>
          </cell>
          <cell r="K4739">
            <v>80</v>
          </cell>
          <cell r="L4739">
            <v>147</v>
          </cell>
          <cell r="M4739">
            <v>99</v>
          </cell>
          <cell r="N4739">
            <v>0</v>
          </cell>
          <cell r="O4739">
            <v>20</v>
          </cell>
          <cell r="P4739" t="str">
            <v>Not Licensed</v>
          </cell>
          <cell r="Q4739">
            <v>0</v>
          </cell>
          <cell r="R4739">
            <v>0</v>
          </cell>
        </row>
        <row r="4740">
          <cell r="B4740" t="str">
            <v>193032</v>
          </cell>
          <cell r="C4740" t="str">
            <v>Industrial-Organizational Psychologists</v>
          </cell>
          <cell r="D4740">
            <v>0</v>
          </cell>
          <cell r="E4740" t="str">
            <v>Master's degree</v>
          </cell>
          <cell r="F4740" t="str">
            <v>BA+</v>
          </cell>
          <cell r="G4740">
            <v>0</v>
          </cell>
          <cell r="H4740">
            <v>0</v>
          </cell>
          <cell r="I4740">
            <v>0</v>
          </cell>
          <cell r="J4740">
            <v>0</v>
          </cell>
          <cell r="K4740">
            <v>0</v>
          </cell>
          <cell r="L4740">
            <v>0</v>
          </cell>
          <cell r="M4740">
            <v>0</v>
          </cell>
          <cell r="N4740">
            <v>0</v>
          </cell>
          <cell r="O4740">
            <v>1</v>
          </cell>
          <cell r="P4740" t="str">
            <v>Not Licensed</v>
          </cell>
          <cell r="Q4740">
            <v>0</v>
          </cell>
          <cell r="R4740">
            <v>0</v>
          </cell>
        </row>
        <row r="4741">
          <cell r="B4741" t="str">
            <v>193041</v>
          </cell>
          <cell r="C4741" t="str">
            <v>Sociologists</v>
          </cell>
          <cell r="D4741">
            <v>0</v>
          </cell>
          <cell r="E4741" t="str">
            <v>Master's degree</v>
          </cell>
          <cell r="F4741" t="str">
            <v>BA+</v>
          </cell>
          <cell r="G4741">
            <v>0</v>
          </cell>
          <cell r="H4741">
            <v>0</v>
          </cell>
          <cell r="I4741">
            <v>0</v>
          </cell>
          <cell r="J4741">
            <v>0</v>
          </cell>
          <cell r="K4741">
            <v>0</v>
          </cell>
          <cell r="L4741">
            <v>0</v>
          </cell>
          <cell r="M4741">
            <v>0</v>
          </cell>
          <cell r="N4741">
            <v>0</v>
          </cell>
          <cell r="O4741">
            <v>1</v>
          </cell>
          <cell r="P4741" t="str">
            <v>Not Licensed</v>
          </cell>
          <cell r="Q4741">
            <v>0</v>
          </cell>
          <cell r="R4741">
            <v>0</v>
          </cell>
        </row>
        <row r="4742">
          <cell r="B4742" t="str">
            <v>193051</v>
          </cell>
          <cell r="C4742" t="str">
            <v>Urban and Regional Planners</v>
          </cell>
          <cell r="D4742">
            <v>0</v>
          </cell>
          <cell r="E4742" t="str">
            <v>Master's degree</v>
          </cell>
          <cell r="F4742" t="str">
            <v>BA+</v>
          </cell>
          <cell r="G4742">
            <v>76376</v>
          </cell>
          <cell r="H4742">
            <v>0</v>
          </cell>
          <cell r="I4742">
            <v>0</v>
          </cell>
          <cell r="J4742">
            <v>0</v>
          </cell>
          <cell r="K4742">
            <v>0</v>
          </cell>
          <cell r="L4742">
            <v>0</v>
          </cell>
          <cell r="M4742">
            <v>0</v>
          </cell>
          <cell r="N4742">
            <v>0</v>
          </cell>
          <cell r="O4742">
            <v>9</v>
          </cell>
          <cell r="P4742" t="str">
            <v>Not Licensed</v>
          </cell>
          <cell r="Q4742">
            <v>0</v>
          </cell>
          <cell r="R4742">
            <v>0</v>
          </cell>
        </row>
        <row r="4743">
          <cell r="B4743" t="str">
            <v>193091</v>
          </cell>
          <cell r="C4743" t="str">
            <v>Anthropologists and Archeologists</v>
          </cell>
          <cell r="D4743">
            <v>0</v>
          </cell>
          <cell r="E4743" t="str">
            <v>Master's degree</v>
          </cell>
          <cell r="F4743" t="str">
            <v>BA+</v>
          </cell>
          <cell r="G4743">
            <v>0</v>
          </cell>
          <cell r="H4743">
            <v>0</v>
          </cell>
          <cell r="I4743">
            <v>0</v>
          </cell>
          <cell r="J4743">
            <v>0</v>
          </cell>
          <cell r="K4743">
            <v>0</v>
          </cell>
          <cell r="L4743">
            <v>0</v>
          </cell>
          <cell r="M4743">
            <v>0</v>
          </cell>
          <cell r="N4743">
            <v>0</v>
          </cell>
          <cell r="O4743">
            <v>2</v>
          </cell>
          <cell r="P4743" t="str">
            <v>Not Licensed</v>
          </cell>
          <cell r="Q4743">
            <v>0</v>
          </cell>
          <cell r="R4743">
            <v>0</v>
          </cell>
        </row>
        <row r="4744">
          <cell r="B4744" t="str">
            <v>193092</v>
          </cell>
          <cell r="C4744" t="str">
            <v>Geographers</v>
          </cell>
          <cell r="D4744">
            <v>0</v>
          </cell>
          <cell r="E4744">
            <v>0</v>
          </cell>
          <cell r="F4744">
            <v>0</v>
          </cell>
          <cell r="G4744">
            <v>0</v>
          </cell>
          <cell r="H4744">
            <v>0</v>
          </cell>
          <cell r="I4744">
            <v>0</v>
          </cell>
          <cell r="J4744">
            <v>0</v>
          </cell>
          <cell r="K4744">
            <v>0</v>
          </cell>
          <cell r="L4744">
            <v>0</v>
          </cell>
          <cell r="M4744">
            <v>0</v>
          </cell>
          <cell r="N4744">
            <v>0</v>
          </cell>
          <cell r="O4744">
            <v>0</v>
          </cell>
          <cell r="P4744" t="str">
            <v>Not Licensed</v>
          </cell>
          <cell r="Q4744">
            <v>0</v>
          </cell>
          <cell r="R4744">
            <v>0</v>
          </cell>
        </row>
        <row r="4745">
          <cell r="B4745" t="str">
            <v>193093</v>
          </cell>
          <cell r="C4745" t="str">
            <v>Historians</v>
          </cell>
          <cell r="D4745">
            <v>0</v>
          </cell>
          <cell r="E4745" t="str">
            <v>Master's degree</v>
          </cell>
          <cell r="F4745" t="str">
            <v>BA+</v>
          </cell>
          <cell r="G4745">
            <v>0</v>
          </cell>
          <cell r="H4745">
            <v>0</v>
          </cell>
          <cell r="I4745">
            <v>0</v>
          </cell>
          <cell r="J4745">
            <v>0</v>
          </cell>
          <cell r="K4745">
            <v>0</v>
          </cell>
          <cell r="L4745">
            <v>0</v>
          </cell>
          <cell r="M4745">
            <v>0</v>
          </cell>
          <cell r="N4745">
            <v>0</v>
          </cell>
          <cell r="O4745">
            <v>6</v>
          </cell>
          <cell r="P4745" t="str">
            <v>Not Licensed</v>
          </cell>
          <cell r="Q4745">
            <v>0</v>
          </cell>
          <cell r="R4745">
            <v>0</v>
          </cell>
        </row>
        <row r="4746">
          <cell r="B4746" t="str">
            <v>193094</v>
          </cell>
          <cell r="C4746" t="str">
            <v>Political Scientists</v>
          </cell>
          <cell r="D4746">
            <v>0</v>
          </cell>
          <cell r="E4746" t="str">
            <v>Master's degree</v>
          </cell>
          <cell r="F4746" t="str">
            <v>BA+</v>
          </cell>
          <cell r="G4746">
            <v>0</v>
          </cell>
          <cell r="H4746">
            <v>0</v>
          </cell>
          <cell r="I4746">
            <v>0</v>
          </cell>
          <cell r="J4746">
            <v>0</v>
          </cell>
          <cell r="K4746">
            <v>0</v>
          </cell>
          <cell r="L4746">
            <v>0</v>
          </cell>
          <cell r="M4746">
            <v>0</v>
          </cell>
          <cell r="N4746">
            <v>0</v>
          </cell>
          <cell r="O4746">
            <v>0</v>
          </cell>
          <cell r="P4746" t="str">
            <v>Not Licensed</v>
          </cell>
          <cell r="Q4746">
            <v>0</v>
          </cell>
          <cell r="R4746">
            <v>0</v>
          </cell>
        </row>
        <row r="4747">
          <cell r="B4747" t="str">
            <v>194011</v>
          </cell>
          <cell r="C4747" t="str">
            <v>Agricultural and Food Science Technicians</v>
          </cell>
          <cell r="D4747">
            <v>0</v>
          </cell>
          <cell r="E4747" t="str">
            <v>Associate's degree</v>
          </cell>
          <cell r="F4747" t="str">
            <v>Sub-BA</v>
          </cell>
          <cell r="G4747">
            <v>46467</v>
          </cell>
          <cell r="H4747">
            <v>0</v>
          </cell>
          <cell r="I4747">
            <v>0</v>
          </cell>
          <cell r="J4747">
            <v>0</v>
          </cell>
          <cell r="K4747">
            <v>0</v>
          </cell>
          <cell r="L4747">
            <v>4</v>
          </cell>
          <cell r="M4747">
            <v>4</v>
          </cell>
          <cell r="N4747">
            <v>0</v>
          </cell>
          <cell r="O4747">
            <v>11</v>
          </cell>
          <cell r="P4747" t="str">
            <v>Not Licensed</v>
          </cell>
          <cell r="Q4747">
            <v>0</v>
          </cell>
          <cell r="R4747">
            <v>0</v>
          </cell>
        </row>
        <row r="4748">
          <cell r="B4748" t="str">
            <v>194021</v>
          </cell>
          <cell r="C4748" t="str">
            <v>Biological Technicians</v>
          </cell>
          <cell r="D4748">
            <v>0</v>
          </cell>
          <cell r="E4748" t="str">
            <v>Bachelor's degree</v>
          </cell>
          <cell r="F4748" t="str">
            <v>BA+</v>
          </cell>
          <cell r="G4748">
            <v>54723</v>
          </cell>
          <cell r="H4748">
            <v>0</v>
          </cell>
          <cell r="I4748">
            <v>0</v>
          </cell>
          <cell r="J4748">
            <v>0</v>
          </cell>
          <cell r="K4748">
            <v>0</v>
          </cell>
          <cell r="L4748">
            <v>0</v>
          </cell>
          <cell r="M4748">
            <v>0</v>
          </cell>
          <cell r="N4748">
            <v>0</v>
          </cell>
          <cell r="O4748">
            <v>31</v>
          </cell>
          <cell r="P4748" t="str">
            <v>Not Licensed</v>
          </cell>
          <cell r="Q4748">
            <v>0</v>
          </cell>
          <cell r="R4748">
            <v>0</v>
          </cell>
        </row>
        <row r="4749">
          <cell r="B4749" t="str">
            <v>194031</v>
          </cell>
          <cell r="C4749" t="str">
            <v>Chemical Technicians</v>
          </cell>
          <cell r="D4749">
            <v>0</v>
          </cell>
          <cell r="E4749" t="str">
            <v>Associate's degree</v>
          </cell>
          <cell r="F4749" t="str">
            <v>Sub-BA</v>
          </cell>
          <cell r="G4749">
            <v>49498</v>
          </cell>
          <cell r="H4749">
            <v>0</v>
          </cell>
          <cell r="I4749">
            <v>0</v>
          </cell>
          <cell r="J4749">
            <v>0</v>
          </cell>
          <cell r="K4749">
            <v>0</v>
          </cell>
          <cell r="L4749">
            <v>0</v>
          </cell>
          <cell r="M4749">
            <v>0</v>
          </cell>
          <cell r="N4749">
            <v>0</v>
          </cell>
          <cell r="O4749">
            <v>26</v>
          </cell>
          <cell r="P4749" t="str">
            <v>Not Licensed</v>
          </cell>
          <cell r="Q4749">
            <v>0</v>
          </cell>
          <cell r="R4749">
            <v>0</v>
          </cell>
        </row>
        <row r="4750">
          <cell r="B4750" t="str">
            <v>194041</v>
          </cell>
          <cell r="C4750" t="str">
            <v>Geological and Petroleum Technicians</v>
          </cell>
          <cell r="D4750">
            <v>0</v>
          </cell>
          <cell r="E4750" t="str">
            <v>Associate's degree</v>
          </cell>
          <cell r="F4750" t="str">
            <v>Sub-BA</v>
          </cell>
          <cell r="G4750">
            <v>0</v>
          </cell>
          <cell r="H4750">
            <v>0</v>
          </cell>
          <cell r="I4750">
            <v>0</v>
          </cell>
          <cell r="J4750">
            <v>0</v>
          </cell>
          <cell r="K4750">
            <v>0</v>
          </cell>
          <cell r="L4750">
            <v>0</v>
          </cell>
          <cell r="M4750">
            <v>0</v>
          </cell>
          <cell r="N4750">
            <v>0</v>
          </cell>
          <cell r="O4750">
            <v>1</v>
          </cell>
          <cell r="P4750" t="str">
            <v>Not Licensed</v>
          </cell>
          <cell r="Q4750">
            <v>0</v>
          </cell>
          <cell r="R4750">
            <v>0</v>
          </cell>
        </row>
        <row r="4751">
          <cell r="B4751" t="str">
            <v>194051</v>
          </cell>
          <cell r="C4751" t="str">
            <v>Nuclear Technicians</v>
          </cell>
          <cell r="D4751">
            <v>0</v>
          </cell>
          <cell r="E4751">
            <v>0</v>
          </cell>
          <cell r="F4751">
            <v>0</v>
          </cell>
          <cell r="G4751">
            <v>0</v>
          </cell>
          <cell r="H4751">
            <v>0</v>
          </cell>
          <cell r="I4751">
            <v>0</v>
          </cell>
          <cell r="J4751">
            <v>0</v>
          </cell>
          <cell r="K4751">
            <v>0</v>
          </cell>
          <cell r="L4751">
            <v>0</v>
          </cell>
          <cell r="M4751">
            <v>0</v>
          </cell>
          <cell r="N4751">
            <v>0</v>
          </cell>
          <cell r="O4751">
            <v>3</v>
          </cell>
          <cell r="P4751" t="str">
            <v>Not Licensed</v>
          </cell>
          <cell r="Q4751">
            <v>0</v>
          </cell>
          <cell r="R4751">
            <v>0</v>
          </cell>
        </row>
        <row r="4752">
          <cell r="B4752" t="str">
            <v>194061</v>
          </cell>
          <cell r="C4752" t="str">
            <v>Social Science Research Assistants</v>
          </cell>
          <cell r="D4752">
            <v>0</v>
          </cell>
          <cell r="E4752" t="str">
            <v>Bachelor's degree</v>
          </cell>
          <cell r="F4752" t="str">
            <v>BA+</v>
          </cell>
          <cell r="G4752">
            <v>54253</v>
          </cell>
          <cell r="H4752">
            <v>0</v>
          </cell>
          <cell r="I4752">
            <v>0</v>
          </cell>
          <cell r="J4752">
            <v>0</v>
          </cell>
          <cell r="K4752">
            <v>0</v>
          </cell>
          <cell r="L4752">
            <v>7</v>
          </cell>
          <cell r="M4752">
            <v>7</v>
          </cell>
          <cell r="N4752">
            <v>0</v>
          </cell>
          <cell r="O4752">
            <v>2</v>
          </cell>
          <cell r="P4752" t="str">
            <v>Not Licensed</v>
          </cell>
          <cell r="Q4752">
            <v>0</v>
          </cell>
          <cell r="R4752">
            <v>0</v>
          </cell>
        </row>
        <row r="4753">
          <cell r="B4753" t="str">
            <v>194091</v>
          </cell>
          <cell r="C4753" t="str">
            <v>Environmental Science and Protection Technicians, Including Health</v>
          </cell>
          <cell r="D4753">
            <v>0</v>
          </cell>
          <cell r="E4753" t="str">
            <v>Associate's degree</v>
          </cell>
          <cell r="F4753" t="str">
            <v>Sub-BA</v>
          </cell>
          <cell r="G4753">
            <v>59665</v>
          </cell>
          <cell r="H4753">
            <v>0</v>
          </cell>
          <cell r="I4753">
            <v>0</v>
          </cell>
          <cell r="J4753">
            <v>0</v>
          </cell>
          <cell r="K4753">
            <v>0</v>
          </cell>
          <cell r="L4753">
            <v>19</v>
          </cell>
          <cell r="M4753">
            <v>19</v>
          </cell>
          <cell r="N4753">
            <v>0</v>
          </cell>
          <cell r="O4753">
            <v>11</v>
          </cell>
          <cell r="P4753" t="str">
            <v>Licensed</v>
          </cell>
          <cell r="Q4753">
            <v>46</v>
          </cell>
          <cell r="R4753">
            <v>316</v>
          </cell>
        </row>
        <row r="4754">
          <cell r="B4754" t="str">
            <v>194092</v>
          </cell>
          <cell r="C4754" t="str">
            <v>Forensic Science Technicians</v>
          </cell>
          <cell r="D4754">
            <v>0</v>
          </cell>
          <cell r="E4754" t="str">
            <v>Bachelor's degree</v>
          </cell>
          <cell r="F4754" t="str">
            <v>BA+</v>
          </cell>
          <cell r="G4754">
            <v>0</v>
          </cell>
          <cell r="H4754">
            <v>0</v>
          </cell>
          <cell r="I4754">
            <v>0</v>
          </cell>
          <cell r="J4754">
            <v>0</v>
          </cell>
          <cell r="K4754">
            <v>0</v>
          </cell>
          <cell r="L4754">
            <v>0</v>
          </cell>
          <cell r="M4754">
            <v>0</v>
          </cell>
          <cell r="N4754">
            <v>0</v>
          </cell>
          <cell r="O4754">
            <v>1</v>
          </cell>
          <cell r="P4754" t="str">
            <v>Not Licensed</v>
          </cell>
          <cell r="Q4754">
            <v>0</v>
          </cell>
          <cell r="R4754">
            <v>0</v>
          </cell>
        </row>
        <row r="4755">
          <cell r="B4755" t="str">
            <v>194093</v>
          </cell>
          <cell r="C4755" t="str">
            <v>Forest and Conservation Technicians</v>
          </cell>
          <cell r="D4755">
            <v>0</v>
          </cell>
          <cell r="E4755" t="str">
            <v>Associate's degree</v>
          </cell>
          <cell r="F4755" t="str">
            <v>Sub-BA</v>
          </cell>
          <cell r="G4755">
            <v>42198</v>
          </cell>
          <cell r="H4755">
            <v>0</v>
          </cell>
          <cell r="I4755">
            <v>0</v>
          </cell>
          <cell r="J4755">
            <v>0</v>
          </cell>
          <cell r="K4755">
            <v>0</v>
          </cell>
          <cell r="L4755">
            <v>13</v>
          </cell>
          <cell r="M4755">
            <v>13</v>
          </cell>
          <cell r="N4755">
            <v>0</v>
          </cell>
          <cell r="O4755">
            <v>5</v>
          </cell>
          <cell r="P4755" t="str">
            <v>Not Licensed</v>
          </cell>
          <cell r="Q4755">
            <v>0</v>
          </cell>
          <cell r="R4755">
            <v>0</v>
          </cell>
        </row>
        <row r="4756">
          <cell r="B4756" t="str">
            <v>211011</v>
          </cell>
          <cell r="C4756" t="str">
            <v>Substance Abuse and Behavioral Disorder Counselors</v>
          </cell>
          <cell r="D4756">
            <v>0</v>
          </cell>
          <cell r="E4756" t="str">
            <v>Bachelor's degree</v>
          </cell>
          <cell r="F4756" t="str">
            <v>BA+</v>
          </cell>
          <cell r="G4756">
            <v>42249</v>
          </cell>
          <cell r="H4756">
            <v>3</v>
          </cell>
          <cell r="I4756">
            <v>757</v>
          </cell>
          <cell r="J4756">
            <v>86</v>
          </cell>
          <cell r="K4756">
            <v>93</v>
          </cell>
          <cell r="L4756">
            <v>44</v>
          </cell>
          <cell r="M4756">
            <v>74</v>
          </cell>
          <cell r="N4756">
            <v>0</v>
          </cell>
          <cell r="O4756">
            <v>37</v>
          </cell>
          <cell r="P4756" t="str">
            <v>Licensed</v>
          </cell>
          <cell r="Q4756">
            <v>342</v>
          </cell>
          <cell r="R4756" t="str">
            <v xml:space="preserve"> 2,083</v>
          </cell>
        </row>
        <row r="4757">
          <cell r="B4757" t="str">
            <v>211012</v>
          </cell>
          <cell r="C4757" t="str">
            <v>Educational, Guidance, School, and Vocational Counselors</v>
          </cell>
          <cell r="D4757">
            <v>0</v>
          </cell>
          <cell r="E4757" t="str">
            <v>Master's degree</v>
          </cell>
          <cell r="F4757" t="str">
            <v>BA+</v>
          </cell>
          <cell r="G4757">
            <v>68080</v>
          </cell>
          <cell r="H4757">
            <v>4</v>
          </cell>
          <cell r="I4757">
            <v>1213</v>
          </cell>
          <cell r="J4757">
            <v>138</v>
          </cell>
          <cell r="K4757">
            <v>141</v>
          </cell>
          <cell r="L4757">
            <v>273</v>
          </cell>
          <cell r="M4757">
            <v>184</v>
          </cell>
          <cell r="N4757">
            <v>0</v>
          </cell>
          <cell r="O4757">
            <v>49</v>
          </cell>
          <cell r="P4757" t="str">
            <v>Licensed</v>
          </cell>
          <cell r="Q4757">
            <v>58</v>
          </cell>
          <cell r="R4757">
            <v>319</v>
          </cell>
        </row>
        <row r="4758">
          <cell r="B4758" t="str">
            <v>211013</v>
          </cell>
          <cell r="C4758" t="str">
            <v>Marriage and Family Therapists</v>
          </cell>
          <cell r="D4758">
            <v>0</v>
          </cell>
          <cell r="E4758" t="str">
            <v>Master's degree</v>
          </cell>
          <cell r="F4758" t="str">
            <v>BA+</v>
          </cell>
          <cell r="G4758">
            <v>0</v>
          </cell>
          <cell r="H4758">
            <v>0</v>
          </cell>
          <cell r="I4758">
            <v>0</v>
          </cell>
          <cell r="J4758">
            <v>0</v>
          </cell>
          <cell r="K4758">
            <v>0</v>
          </cell>
          <cell r="L4758">
            <v>85</v>
          </cell>
          <cell r="M4758">
            <v>85</v>
          </cell>
          <cell r="N4758">
            <v>0</v>
          </cell>
          <cell r="O4758">
            <v>4</v>
          </cell>
          <cell r="P4758" t="str">
            <v>Licensed</v>
          </cell>
          <cell r="Q4758">
            <v>100</v>
          </cell>
          <cell r="R4758">
            <v>618</v>
          </cell>
        </row>
        <row r="4759">
          <cell r="B4759" t="str">
            <v>211014</v>
          </cell>
          <cell r="C4759" t="str">
            <v>Mental Health Counselors</v>
          </cell>
          <cell r="D4759">
            <v>0</v>
          </cell>
          <cell r="E4759" t="str">
            <v>Master's degree</v>
          </cell>
          <cell r="F4759" t="str">
            <v>BA+</v>
          </cell>
          <cell r="G4759">
            <v>51252</v>
          </cell>
          <cell r="H4759">
            <v>4</v>
          </cell>
          <cell r="I4759">
            <v>1704</v>
          </cell>
          <cell r="J4759">
            <v>195</v>
          </cell>
          <cell r="K4759">
            <v>204</v>
          </cell>
          <cell r="L4759">
            <v>220</v>
          </cell>
          <cell r="M4759">
            <v>206</v>
          </cell>
          <cell r="N4759">
            <v>0</v>
          </cell>
          <cell r="O4759">
            <v>90</v>
          </cell>
          <cell r="P4759" t="str">
            <v>Licensed</v>
          </cell>
          <cell r="Q4759" t="str">
            <v xml:space="preserve"> 1,189</v>
          </cell>
          <cell r="R4759" t="str">
            <v xml:space="preserve"> 6,449</v>
          </cell>
        </row>
        <row r="4760">
          <cell r="B4760" t="str">
            <v>211015</v>
          </cell>
          <cell r="C4760" t="str">
            <v>Rehabilitation Counselors</v>
          </cell>
          <cell r="D4760">
            <v>0</v>
          </cell>
          <cell r="E4760" t="str">
            <v>Master's degree</v>
          </cell>
          <cell r="F4760" t="str">
            <v>BA+</v>
          </cell>
          <cell r="G4760">
            <v>37464</v>
          </cell>
          <cell r="H4760">
            <v>2</v>
          </cell>
          <cell r="I4760">
            <v>733</v>
          </cell>
          <cell r="J4760">
            <v>75</v>
          </cell>
          <cell r="K4760">
            <v>87</v>
          </cell>
          <cell r="L4760">
            <v>7</v>
          </cell>
          <cell r="M4760">
            <v>56</v>
          </cell>
          <cell r="N4760">
            <v>0</v>
          </cell>
          <cell r="O4760">
            <v>18</v>
          </cell>
          <cell r="P4760" t="str">
            <v>Licensed</v>
          </cell>
          <cell r="Q4760">
            <v>44</v>
          </cell>
          <cell r="R4760">
            <v>212</v>
          </cell>
        </row>
        <row r="4761">
          <cell r="B4761" t="str">
            <v>211021</v>
          </cell>
          <cell r="C4761" t="str">
            <v>Child, Family, and School Social Workers</v>
          </cell>
          <cell r="D4761">
            <v>0</v>
          </cell>
          <cell r="E4761" t="str">
            <v>Bachelor's degree</v>
          </cell>
          <cell r="F4761" t="str">
            <v>BA+</v>
          </cell>
          <cell r="G4761">
            <v>0</v>
          </cell>
          <cell r="H4761">
            <v>0</v>
          </cell>
          <cell r="I4761">
            <v>1344</v>
          </cell>
          <cell r="J4761">
            <v>143</v>
          </cell>
          <cell r="K4761">
            <v>155</v>
          </cell>
          <cell r="L4761">
            <v>67</v>
          </cell>
          <cell r="M4761">
            <v>122</v>
          </cell>
          <cell r="N4761">
            <v>0</v>
          </cell>
          <cell r="O4761">
            <v>69</v>
          </cell>
          <cell r="P4761" t="str">
            <v>Licensed</v>
          </cell>
          <cell r="Q4761" t="str">
            <v xml:space="preserve"> 1,295</v>
          </cell>
          <cell r="R4761" t="str">
            <v xml:space="preserve"> 5,458</v>
          </cell>
        </row>
        <row r="4762">
          <cell r="B4762" t="str">
            <v>211022</v>
          </cell>
          <cell r="C4762" t="str">
            <v>Healthcare Social Workers</v>
          </cell>
          <cell r="D4762">
            <v>0</v>
          </cell>
          <cell r="E4762" t="str">
            <v>Master's degree</v>
          </cell>
          <cell r="F4762" t="str">
            <v>BA+</v>
          </cell>
          <cell r="G4762">
            <v>67688</v>
          </cell>
          <cell r="H4762">
            <v>4</v>
          </cell>
          <cell r="I4762">
            <v>2060</v>
          </cell>
          <cell r="J4762">
            <v>227</v>
          </cell>
          <cell r="K4762">
            <v>240</v>
          </cell>
          <cell r="L4762">
            <v>113</v>
          </cell>
          <cell r="M4762">
            <v>193</v>
          </cell>
          <cell r="N4762">
            <v>0</v>
          </cell>
          <cell r="O4762">
            <v>29</v>
          </cell>
          <cell r="P4762" t="str">
            <v>Licensed</v>
          </cell>
          <cell r="Q4762">
            <v>814</v>
          </cell>
          <cell r="R4762" t="str">
            <v xml:space="preserve"> 5,211</v>
          </cell>
        </row>
        <row r="4763">
          <cell r="B4763" t="str">
            <v>211023</v>
          </cell>
          <cell r="C4763" t="str">
            <v>Mental Health and Substance Abuse Social Workers</v>
          </cell>
          <cell r="D4763">
            <v>0</v>
          </cell>
          <cell r="E4763" t="str">
            <v>Bachelor's degree</v>
          </cell>
          <cell r="F4763" t="str">
            <v>BA+</v>
          </cell>
          <cell r="G4763">
            <v>37097</v>
          </cell>
          <cell r="H4763">
            <v>3</v>
          </cell>
          <cell r="I4763">
            <v>1063</v>
          </cell>
          <cell r="J4763">
            <v>120</v>
          </cell>
          <cell r="K4763">
            <v>124</v>
          </cell>
          <cell r="L4763">
            <v>62</v>
          </cell>
          <cell r="M4763">
            <v>102</v>
          </cell>
          <cell r="N4763">
            <v>0</v>
          </cell>
          <cell r="O4763">
            <v>110</v>
          </cell>
          <cell r="P4763" t="str">
            <v>Licensed</v>
          </cell>
          <cell r="Q4763" t="str">
            <v xml:space="preserve"> 1,911</v>
          </cell>
          <cell r="R4763" t="str">
            <v xml:space="preserve"> 12,706</v>
          </cell>
        </row>
        <row r="4764">
          <cell r="B4764" t="str">
            <v>211091</v>
          </cell>
          <cell r="C4764" t="str">
            <v>Health Educators</v>
          </cell>
          <cell r="D4764">
            <v>0</v>
          </cell>
          <cell r="E4764" t="str">
            <v>Bachelor's degree</v>
          </cell>
          <cell r="F4764" t="str">
            <v>BA+</v>
          </cell>
          <cell r="G4764">
            <v>0</v>
          </cell>
          <cell r="H4764">
            <v>0</v>
          </cell>
          <cell r="I4764">
            <v>122</v>
          </cell>
          <cell r="J4764">
            <v>15</v>
          </cell>
          <cell r="K4764">
            <v>17</v>
          </cell>
          <cell r="L4764">
            <v>104</v>
          </cell>
          <cell r="M4764">
            <v>45</v>
          </cell>
          <cell r="N4764">
            <v>0</v>
          </cell>
          <cell r="O4764">
            <v>5</v>
          </cell>
          <cell r="P4764" t="str">
            <v>Not Licensed</v>
          </cell>
          <cell r="Q4764">
            <v>0</v>
          </cell>
          <cell r="R4764">
            <v>0</v>
          </cell>
        </row>
        <row r="4765">
          <cell r="B4765" t="str">
            <v>211092</v>
          </cell>
          <cell r="C4765" t="str">
            <v>Probation Officers and Correctional Treatment Specialists</v>
          </cell>
          <cell r="D4765">
            <v>0</v>
          </cell>
          <cell r="E4765" t="str">
            <v>Bachelor's degree</v>
          </cell>
          <cell r="F4765" t="str">
            <v>BA+</v>
          </cell>
          <cell r="G4765">
            <v>0</v>
          </cell>
          <cell r="H4765">
            <v>0</v>
          </cell>
          <cell r="I4765">
            <v>0</v>
          </cell>
          <cell r="J4765">
            <v>0</v>
          </cell>
          <cell r="K4765">
            <v>0</v>
          </cell>
          <cell r="L4765">
            <v>0</v>
          </cell>
          <cell r="M4765">
            <v>0</v>
          </cell>
          <cell r="N4765">
            <v>0</v>
          </cell>
          <cell r="O4765">
            <v>9</v>
          </cell>
          <cell r="P4765" t="str">
            <v>Not Licensed</v>
          </cell>
          <cell r="Q4765">
            <v>0</v>
          </cell>
          <cell r="R4765">
            <v>0</v>
          </cell>
        </row>
        <row r="4766">
          <cell r="B4766" t="str">
            <v>211093</v>
          </cell>
          <cell r="C4766" t="str">
            <v>Social and Human Service Assistants</v>
          </cell>
          <cell r="D4766">
            <v>0</v>
          </cell>
          <cell r="E4766" t="str">
            <v>High school diploma or equivalent</v>
          </cell>
          <cell r="F4766" t="str">
            <v>HS and Below</v>
          </cell>
          <cell r="G4766">
            <v>30008</v>
          </cell>
          <cell r="H4766">
            <v>2</v>
          </cell>
          <cell r="I4766">
            <v>2362</v>
          </cell>
          <cell r="J4766">
            <v>296</v>
          </cell>
          <cell r="K4766">
            <v>315</v>
          </cell>
          <cell r="L4766">
            <v>86</v>
          </cell>
          <cell r="M4766">
            <v>232</v>
          </cell>
          <cell r="N4766">
            <v>0</v>
          </cell>
          <cell r="O4766">
            <v>230</v>
          </cell>
          <cell r="P4766" t="str">
            <v>Not Licensed</v>
          </cell>
          <cell r="Q4766">
            <v>0</v>
          </cell>
          <cell r="R4766">
            <v>0</v>
          </cell>
        </row>
        <row r="4767">
          <cell r="B4767" t="str">
            <v>211094</v>
          </cell>
          <cell r="C4767" t="str">
            <v>Community Health Workers</v>
          </cell>
          <cell r="D4767">
            <v>0</v>
          </cell>
          <cell r="E4767" t="str">
            <v>High school diploma or equivalent</v>
          </cell>
          <cell r="F4767" t="str">
            <v>HS and Below</v>
          </cell>
          <cell r="G4767">
            <v>37817</v>
          </cell>
          <cell r="H4767">
            <v>2</v>
          </cell>
          <cell r="I4767">
            <v>346</v>
          </cell>
          <cell r="J4767">
            <v>42</v>
          </cell>
          <cell r="K4767">
            <v>46</v>
          </cell>
          <cell r="L4767">
            <v>0</v>
          </cell>
          <cell r="M4767">
            <v>44</v>
          </cell>
          <cell r="N4767">
            <v>0</v>
          </cell>
          <cell r="O4767">
            <v>8</v>
          </cell>
          <cell r="P4767" t="str">
            <v>Not Licensed</v>
          </cell>
          <cell r="Q4767">
            <v>0</v>
          </cell>
          <cell r="R4767">
            <v>0</v>
          </cell>
        </row>
        <row r="4768">
          <cell r="B4768" t="str">
            <v>212011</v>
          </cell>
          <cell r="C4768" t="str">
            <v>Clergy</v>
          </cell>
          <cell r="D4768">
            <v>0</v>
          </cell>
          <cell r="E4768" t="str">
            <v>Bachelor's degree</v>
          </cell>
          <cell r="F4768" t="str">
            <v>BA+</v>
          </cell>
          <cell r="G4768">
            <v>61858</v>
          </cell>
          <cell r="H4768">
            <v>0</v>
          </cell>
          <cell r="I4768">
            <v>0</v>
          </cell>
          <cell r="J4768">
            <v>0</v>
          </cell>
          <cell r="K4768">
            <v>0</v>
          </cell>
          <cell r="L4768">
            <v>17</v>
          </cell>
          <cell r="M4768">
            <v>17</v>
          </cell>
          <cell r="N4768">
            <v>0</v>
          </cell>
          <cell r="O4768">
            <v>2</v>
          </cell>
          <cell r="P4768" t="str">
            <v>Not Licensed</v>
          </cell>
          <cell r="Q4768">
            <v>0</v>
          </cell>
          <cell r="R4768">
            <v>0</v>
          </cell>
        </row>
        <row r="4769">
          <cell r="B4769" t="str">
            <v>212021</v>
          </cell>
          <cell r="C4769" t="str">
            <v>Directors, Religious Activities and Education</v>
          </cell>
          <cell r="D4769">
            <v>0</v>
          </cell>
          <cell r="E4769" t="str">
            <v>Bachelor's degree</v>
          </cell>
          <cell r="F4769" t="str">
            <v>BA+</v>
          </cell>
          <cell r="G4769">
            <v>71139</v>
          </cell>
          <cell r="H4769">
            <v>0</v>
          </cell>
          <cell r="I4769">
            <v>0</v>
          </cell>
          <cell r="J4769">
            <v>0</v>
          </cell>
          <cell r="K4769">
            <v>0</v>
          </cell>
          <cell r="L4769">
            <v>5</v>
          </cell>
          <cell r="M4769">
            <v>5</v>
          </cell>
          <cell r="N4769">
            <v>0</v>
          </cell>
          <cell r="O4769">
            <v>9</v>
          </cell>
          <cell r="P4769" t="str">
            <v>Not Licensed</v>
          </cell>
          <cell r="Q4769">
            <v>0</v>
          </cell>
          <cell r="R4769">
            <v>0</v>
          </cell>
        </row>
        <row r="4770">
          <cell r="B4770" t="str">
            <v>231011</v>
          </cell>
          <cell r="C4770" t="str">
            <v>Lawyers</v>
          </cell>
          <cell r="D4770">
            <v>0</v>
          </cell>
          <cell r="E4770" t="str">
            <v>Doctoral or professional degree</v>
          </cell>
          <cell r="F4770" t="str">
            <v>BA+</v>
          </cell>
          <cell r="G4770">
            <v>105964</v>
          </cell>
          <cell r="H4770">
            <v>5</v>
          </cell>
          <cell r="I4770">
            <v>1594</v>
          </cell>
          <cell r="J4770">
            <v>70</v>
          </cell>
          <cell r="K4770">
            <v>97</v>
          </cell>
          <cell r="L4770">
            <v>63</v>
          </cell>
          <cell r="M4770">
            <v>77</v>
          </cell>
          <cell r="N4770">
            <v>0</v>
          </cell>
          <cell r="O4770">
            <v>90</v>
          </cell>
          <cell r="P4770" t="str">
            <v>Not Licensed</v>
          </cell>
          <cell r="Q4770">
            <v>0</v>
          </cell>
          <cell r="R4770">
            <v>0</v>
          </cell>
        </row>
        <row r="4771">
          <cell r="B4771" t="str">
            <v>231012</v>
          </cell>
          <cell r="C4771" t="str">
            <v>Judicial Law Clerks</v>
          </cell>
          <cell r="D4771">
            <v>0</v>
          </cell>
          <cell r="E4771">
            <v>0</v>
          </cell>
          <cell r="F4771">
            <v>0</v>
          </cell>
          <cell r="G4771">
            <v>0</v>
          </cell>
          <cell r="H4771">
            <v>0</v>
          </cell>
          <cell r="I4771">
            <v>0</v>
          </cell>
          <cell r="J4771">
            <v>0</v>
          </cell>
          <cell r="K4771">
            <v>0</v>
          </cell>
          <cell r="L4771">
            <v>0</v>
          </cell>
          <cell r="M4771">
            <v>0</v>
          </cell>
          <cell r="N4771">
            <v>0</v>
          </cell>
          <cell r="O4771">
            <v>0</v>
          </cell>
          <cell r="P4771" t="str">
            <v>Not Licensed</v>
          </cell>
          <cell r="Q4771">
            <v>0</v>
          </cell>
          <cell r="R4771">
            <v>0</v>
          </cell>
        </row>
        <row r="4772">
          <cell r="B4772" t="str">
            <v>231021</v>
          </cell>
          <cell r="C4772" t="str">
            <v>Administrative Law Judges, Adjudicators, and Hearing Officers</v>
          </cell>
          <cell r="D4772">
            <v>0</v>
          </cell>
          <cell r="E4772" t="str">
            <v>Doctoral or professional degree</v>
          </cell>
          <cell r="F4772" t="str">
            <v>BA+</v>
          </cell>
          <cell r="G4772">
            <v>0</v>
          </cell>
          <cell r="H4772">
            <v>0</v>
          </cell>
          <cell r="I4772">
            <v>0</v>
          </cell>
          <cell r="J4772">
            <v>0</v>
          </cell>
          <cell r="K4772">
            <v>0</v>
          </cell>
          <cell r="L4772">
            <v>0</v>
          </cell>
          <cell r="M4772">
            <v>0</v>
          </cell>
          <cell r="N4772">
            <v>0</v>
          </cell>
          <cell r="O4772">
            <v>1</v>
          </cell>
          <cell r="P4772" t="str">
            <v>Not Licensed</v>
          </cell>
          <cell r="Q4772">
            <v>0</v>
          </cell>
          <cell r="R4772">
            <v>0</v>
          </cell>
        </row>
        <row r="4773">
          <cell r="B4773" t="str">
            <v>231022</v>
          </cell>
          <cell r="C4773" t="str">
            <v>Arbitrators, Mediators, and Conciliators</v>
          </cell>
          <cell r="D4773">
            <v>0</v>
          </cell>
          <cell r="E4773" t="str">
            <v>Bachelor's degree</v>
          </cell>
          <cell r="F4773" t="str">
            <v>BA+</v>
          </cell>
          <cell r="G4773">
            <v>0</v>
          </cell>
          <cell r="H4773">
            <v>0</v>
          </cell>
          <cell r="I4773">
            <v>0</v>
          </cell>
          <cell r="J4773">
            <v>0</v>
          </cell>
          <cell r="K4773">
            <v>0</v>
          </cell>
          <cell r="L4773">
            <v>0</v>
          </cell>
          <cell r="M4773">
            <v>0</v>
          </cell>
          <cell r="N4773">
            <v>0</v>
          </cell>
          <cell r="O4773">
            <v>1</v>
          </cell>
          <cell r="P4773" t="str">
            <v>Not Licensed</v>
          </cell>
          <cell r="Q4773">
            <v>0</v>
          </cell>
          <cell r="R4773">
            <v>0</v>
          </cell>
        </row>
        <row r="4774">
          <cell r="B4774" t="str">
            <v>231023</v>
          </cell>
          <cell r="C4774" t="str">
            <v>Judges, Magistrate Judges, and Magistrates</v>
          </cell>
          <cell r="D4774">
            <v>0</v>
          </cell>
          <cell r="E4774">
            <v>0</v>
          </cell>
          <cell r="F4774">
            <v>0</v>
          </cell>
          <cell r="G4774">
            <v>0</v>
          </cell>
          <cell r="H4774">
            <v>0</v>
          </cell>
          <cell r="I4774">
            <v>0</v>
          </cell>
          <cell r="J4774">
            <v>0</v>
          </cell>
          <cell r="K4774">
            <v>0</v>
          </cell>
          <cell r="L4774">
            <v>0</v>
          </cell>
          <cell r="M4774">
            <v>0</v>
          </cell>
          <cell r="N4774">
            <v>0</v>
          </cell>
          <cell r="O4774">
            <v>0</v>
          </cell>
          <cell r="P4774" t="str">
            <v>Not Licensed</v>
          </cell>
          <cell r="Q4774">
            <v>0</v>
          </cell>
          <cell r="R4774">
            <v>0</v>
          </cell>
        </row>
        <row r="4775">
          <cell r="B4775" t="str">
            <v>232011</v>
          </cell>
          <cell r="C4775" t="str">
            <v>Paralegals and Legal Assistants</v>
          </cell>
          <cell r="D4775">
            <v>0</v>
          </cell>
          <cell r="E4775" t="str">
            <v>Associate's degree</v>
          </cell>
          <cell r="F4775" t="str">
            <v>Sub-BA</v>
          </cell>
          <cell r="G4775">
            <v>0</v>
          </cell>
          <cell r="H4775">
            <v>0</v>
          </cell>
          <cell r="I4775">
            <v>442</v>
          </cell>
          <cell r="J4775">
            <v>47</v>
          </cell>
          <cell r="K4775">
            <v>54</v>
          </cell>
          <cell r="L4775">
            <v>64</v>
          </cell>
          <cell r="M4775">
            <v>55</v>
          </cell>
          <cell r="N4775">
            <v>0</v>
          </cell>
          <cell r="O4775">
            <v>90</v>
          </cell>
          <cell r="P4775" t="str">
            <v>Not Licensed</v>
          </cell>
          <cell r="Q4775">
            <v>0</v>
          </cell>
          <cell r="R4775">
            <v>0</v>
          </cell>
        </row>
        <row r="4776">
          <cell r="B4776" t="str">
            <v>232091</v>
          </cell>
          <cell r="C4776" t="str">
            <v>Court Reporters</v>
          </cell>
          <cell r="D4776">
            <v>0</v>
          </cell>
          <cell r="E4776" t="str">
            <v>Postsecondary non-degree award</v>
          </cell>
          <cell r="F4776" t="str">
            <v>Sub-BA</v>
          </cell>
          <cell r="G4776">
            <v>0</v>
          </cell>
          <cell r="H4776">
            <v>0</v>
          </cell>
          <cell r="I4776">
            <v>0</v>
          </cell>
          <cell r="J4776">
            <v>0</v>
          </cell>
          <cell r="K4776">
            <v>0</v>
          </cell>
          <cell r="L4776">
            <v>0</v>
          </cell>
          <cell r="M4776">
            <v>0</v>
          </cell>
          <cell r="N4776">
            <v>0</v>
          </cell>
          <cell r="O4776">
            <v>4</v>
          </cell>
          <cell r="P4776" t="str">
            <v>Not Licensed</v>
          </cell>
          <cell r="Q4776">
            <v>0</v>
          </cell>
          <cell r="R4776">
            <v>0</v>
          </cell>
        </row>
        <row r="4777">
          <cell r="B4777" t="str">
            <v>232093</v>
          </cell>
          <cell r="C4777" t="str">
            <v>Title Examiners, Abstractors, and Searchers</v>
          </cell>
          <cell r="D4777">
            <v>0</v>
          </cell>
          <cell r="E4777" t="str">
            <v>High school diploma or equivalent</v>
          </cell>
          <cell r="F4777" t="str">
            <v>HS and Below</v>
          </cell>
          <cell r="G4777">
            <v>38702</v>
          </cell>
          <cell r="H4777">
            <v>0</v>
          </cell>
          <cell r="I4777">
            <v>0</v>
          </cell>
          <cell r="J4777">
            <v>0</v>
          </cell>
          <cell r="K4777">
            <v>0</v>
          </cell>
          <cell r="L4777">
            <v>0</v>
          </cell>
          <cell r="M4777">
            <v>0</v>
          </cell>
          <cell r="N4777">
            <v>0</v>
          </cell>
          <cell r="O4777">
            <v>5</v>
          </cell>
          <cell r="P4777" t="str">
            <v>Not Licensed</v>
          </cell>
          <cell r="Q4777">
            <v>0</v>
          </cell>
          <cell r="R4777">
            <v>0</v>
          </cell>
        </row>
        <row r="4778">
          <cell r="B4778" t="str">
            <v>251011</v>
          </cell>
          <cell r="C4778" t="str">
            <v>Business Teachers, Postsecondary</v>
          </cell>
          <cell r="D4778">
            <v>0</v>
          </cell>
          <cell r="E4778" t="str">
            <v>Doctoral or professional degree</v>
          </cell>
          <cell r="F4778" t="str">
            <v>BA+</v>
          </cell>
          <cell r="G4778">
            <v>82398</v>
          </cell>
          <cell r="H4778">
            <v>3</v>
          </cell>
          <cell r="I4778">
            <v>162</v>
          </cell>
          <cell r="J4778">
            <v>18</v>
          </cell>
          <cell r="K4778">
            <v>16</v>
          </cell>
          <cell r="L4778">
            <v>17</v>
          </cell>
          <cell r="M4778">
            <v>17</v>
          </cell>
          <cell r="N4778">
            <v>0</v>
          </cell>
          <cell r="O4778">
            <v>18</v>
          </cell>
          <cell r="P4778" t="str">
            <v>Not Licensed</v>
          </cell>
          <cell r="Q4778">
            <v>0</v>
          </cell>
          <cell r="R4778">
            <v>0</v>
          </cell>
        </row>
        <row r="4779">
          <cell r="B4779" t="str">
            <v>251021</v>
          </cell>
          <cell r="C4779" t="str">
            <v>Computer Science Teachers, Postsecondary</v>
          </cell>
          <cell r="D4779">
            <v>0</v>
          </cell>
          <cell r="E4779" t="str">
            <v>Doctoral or professional degree</v>
          </cell>
          <cell r="F4779" t="str">
            <v>BA+</v>
          </cell>
          <cell r="G4779">
            <v>84576</v>
          </cell>
          <cell r="H4779">
            <v>0</v>
          </cell>
          <cell r="I4779">
            <v>0</v>
          </cell>
          <cell r="J4779">
            <v>0</v>
          </cell>
          <cell r="K4779">
            <v>0</v>
          </cell>
          <cell r="L4779">
            <v>9</v>
          </cell>
          <cell r="M4779">
            <v>9</v>
          </cell>
          <cell r="N4779">
            <v>0</v>
          </cell>
          <cell r="O4779">
            <v>5</v>
          </cell>
          <cell r="P4779" t="str">
            <v>Not Licensed</v>
          </cell>
          <cell r="Q4779">
            <v>0</v>
          </cell>
          <cell r="R4779">
            <v>0</v>
          </cell>
        </row>
        <row r="4780">
          <cell r="B4780" t="str">
            <v>251022</v>
          </cell>
          <cell r="C4780" t="str">
            <v>Mathematical Science Teachers, Postsecondary</v>
          </cell>
          <cell r="D4780">
            <v>0</v>
          </cell>
          <cell r="E4780" t="str">
            <v>Doctoral or professional degree</v>
          </cell>
          <cell r="F4780" t="str">
            <v>BA+</v>
          </cell>
          <cell r="G4780">
            <v>71763</v>
          </cell>
          <cell r="H4780">
            <v>3</v>
          </cell>
          <cell r="I4780">
            <v>181</v>
          </cell>
          <cell r="J4780">
            <v>18</v>
          </cell>
          <cell r="K4780">
            <v>15</v>
          </cell>
          <cell r="L4780">
            <v>9</v>
          </cell>
          <cell r="M4780">
            <v>14</v>
          </cell>
          <cell r="N4780">
            <v>0</v>
          </cell>
          <cell r="O4780">
            <v>11</v>
          </cell>
          <cell r="P4780" t="str">
            <v>Not Licensed</v>
          </cell>
          <cell r="Q4780">
            <v>0</v>
          </cell>
          <cell r="R4780">
            <v>0</v>
          </cell>
        </row>
        <row r="4781">
          <cell r="B4781" t="str">
            <v>251031</v>
          </cell>
          <cell r="C4781" t="str">
            <v>Architecture Teachers, Postsecondary</v>
          </cell>
          <cell r="D4781">
            <v>0</v>
          </cell>
          <cell r="E4781" t="str">
            <v>Doctoral or professional degree</v>
          </cell>
          <cell r="F4781" t="str">
            <v>BA+</v>
          </cell>
          <cell r="G4781">
            <v>0</v>
          </cell>
          <cell r="H4781">
            <v>0</v>
          </cell>
          <cell r="I4781">
            <v>0</v>
          </cell>
          <cell r="J4781">
            <v>0</v>
          </cell>
          <cell r="K4781">
            <v>0</v>
          </cell>
          <cell r="L4781">
            <v>0</v>
          </cell>
          <cell r="M4781">
            <v>0</v>
          </cell>
          <cell r="N4781">
            <v>0</v>
          </cell>
          <cell r="O4781">
            <v>0</v>
          </cell>
          <cell r="P4781" t="str">
            <v>Not Licensed</v>
          </cell>
          <cell r="Q4781">
            <v>0</v>
          </cell>
          <cell r="R4781">
            <v>0</v>
          </cell>
        </row>
        <row r="4782">
          <cell r="B4782" t="str">
            <v>251032</v>
          </cell>
          <cell r="C4782" t="str">
            <v>Engineering Teachers, Postsecondary</v>
          </cell>
          <cell r="D4782">
            <v>0</v>
          </cell>
          <cell r="E4782" t="str">
            <v>Doctoral or professional degree</v>
          </cell>
          <cell r="F4782" t="str">
            <v>BA+</v>
          </cell>
          <cell r="G4782">
            <v>124831</v>
          </cell>
          <cell r="H4782">
            <v>0</v>
          </cell>
          <cell r="I4782">
            <v>0</v>
          </cell>
          <cell r="J4782">
            <v>0</v>
          </cell>
          <cell r="K4782">
            <v>0</v>
          </cell>
          <cell r="L4782">
            <v>0</v>
          </cell>
          <cell r="M4782">
            <v>0</v>
          </cell>
          <cell r="N4782">
            <v>0</v>
          </cell>
          <cell r="O4782">
            <v>4</v>
          </cell>
          <cell r="P4782" t="str">
            <v>Not Licensed</v>
          </cell>
          <cell r="Q4782">
            <v>0</v>
          </cell>
          <cell r="R4782">
            <v>0</v>
          </cell>
        </row>
        <row r="4783">
          <cell r="B4783" t="str">
            <v>251041</v>
          </cell>
          <cell r="C4783" t="str">
            <v>Agricultural Sciences Teachers, Postsecondary</v>
          </cell>
          <cell r="D4783">
            <v>0</v>
          </cell>
          <cell r="E4783" t="str">
            <v>Doctoral or professional degree</v>
          </cell>
          <cell r="F4783" t="str">
            <v>BA+</v>
          </cell>
          <cell r="G4783">
            <v>0</v>
          </cell>
          <cell r="H4783">
            <v>0</v>
          </cell>
          <cell r="I4783">
            <v>0</v>
          </cell>
          <cell r="J4783">
            <v>0</v>
          </cell>
          <cell r="K4783">
            <v>0</v>
          </cell>
          <cell r="L4783">
            <v>0</v>
          </cell>
          <cell r="M4783">
            <v>0</v>
          </cell>
          <cell r="N4783">
            <v>148</v>
          </cell>
          <cell r="O4783">
            <v>0</v>
          </cell>
          <cell r="P4783" t="str">
            <v>Not Licensed</v>
          </cell>
          <cell r="Q4783">
            <v>0</v>
          </cell>
          <cell r="R4783">
            <v>0</v>
          </cell>
        </row>
        <row r="4784">
          <cell r="B4784" t="str">
            <v>251042</v>
          </cell>
          <cell r="C4784" t="str">
            <v>Biological Science Teachers, Postsecondary</v>
          </cell>
          <cell r="D4784">
            <v>0</v>
          </cell>
          <cell r="E4784" t="str">
            <v>Doctoral or professional degree</v>
          </cell>
          <cell r="F4784" t="str">
            <v>BA+</v>
          </cell>
          <cell r="G4784">
            <v>73624</v>
          </cell>
          <cell r="H4784">
            <v>0</v>
          </cell>
          <cell r="I4784">
            <v>0</v>
          </cell>
          <cell r="J4784">
            <v>0</v>
          </cell>
          <cell r="K4784">
            <v>0</v>
          </cell>
          <cell r="L4784">
            <v>6</v>
          </cell>
          <cell r="M4784">
            <v>6</v>
          </cell>
          <cell r="N4784">
            <v>0</v>
          </cell>
          <cell r="O4784">
            <v>9</v>
          </cell>
          <cell r="P4784" t="str">
            <v>Not Licensed</v>
          </cell>
          <cell r="Q4784">
            <v>0</v>
          </cell>
          <cell r="R4784">
            <v>0</v>
          </cell>
        </row>
        <row r="4785">
          <cell r="B4785" t="str">
            <v>251043</v>
          </cell>
          <cell r="C4785" t="str">
            <v>Forestry and Conservation Science Teachers, Postsecondary</v>
          </cell>
          <cell r="D4785">
            <v>0</v>
          </cell>
          <cell r="E4785">
            <v>0</v>
          </cell>
          <cell r="F4785">
            <v>0</v>
          </cell>
          <cell r="G4785">
            <v>0</v>
          </cell>
          <cell r="H4785">
            <v>0</v>
          </cell>
          <cell r="I4785">
            <v>0</v>
          </cell>
          <cell r="J4785">
            <v>0</v>
          </cell>
          <cell r="K4785">
            <v>0</v>
          </cell>
          <cell r="L4785">
            <v>0</v>
          </cell>
          <cell r="M4785">
            <v>0</v>
          </cell>
          <cell r="N4785">
            <v>0</v>
          </cell>
          <cell r="O4785">
            <v>0</v>
          </cell>
          <cell r="P4785" t="str">
            <v>Not Licensed</v>
          </cell>
          <cell r="Q4785">
            <v>0</v>
          </cell>
          <cell r="R4785">
            <v>0</v>
          </cell>
        </row>
        <row r="4786">
          <cell r="B4786" t="str">
            <v>251051</v>
          </cell>
          <cell r="C4786" t="str">
            <v>Atmospheric, Earth, Marine, and Space Sciences Teachers, Postsecondary</v>
          </cell>
          <cell r="D4786">
            <v>0</v>
          </cell>
          <cell r="E4786" t="str">
            <v>Doctoral or professional degree</v>
          </cell>
          <cell r="F4786" t="str">
            <v>BA+</v>
          </cell>
          <cell r="G4786">
            <v>0</v>
          </cell>
          <cell r="H4786">
            <v>0</v>
          </cell>
          <cell r="I4786">
            <v>0</v>
          </cell>
          <cell r="J4786">
            <v>0</v>
          </cell>
          <cell r="K4786">
            <v>0</v>
          </cell>
          <cell r="L4786">
            <v>0</v>
          </cell>
          <cell r="M4786">
            <v>0</v>
          </cell>
          <cell r="N4786">
            <v>0</v>
          </cell>
          <cell r="O4786">
            <v>2</v>
          </cell>
          <cell r="P4786" t="str">
            <v>Not Licensed</v>
          </cell>
          <cell r="Q4786">
            <v>0</v>
          </cell>
          <cell r="R4786">
            <v>0</v>
          </cell>
        </row>
        <row r="4787">
          <cell r="B4787" t="str">
            <v>251052</v>
          </cell>
          <cell r="C4787" t="str">
            <v>Chemistry Teachers, Postsecondary</v>
          </cell>
          <cell r="D4787">
            <v>0</v>
          </cell>
          <cell r="E4787" t="str">
            <v>Doctoral or professional degree</v>
          </cell>
          <cell r="F4787" t="str">
            <v>BA+</v>
          </cell>
          <cell r="G4787">
            <v>79541</v>
          </cell>
          <cell r="H4787">
            <v>0</v>
          </cell>
          <cell r="I4787">
            <v>0</v>
          </cell>
          <cell r="J4787">
            <v>0</v>
          </cell>
          <cell r="K4787">
            <v>0</v>
          </cell>
          <cell r="L4787">
            <v>7</v>
          </cell>
          <cell r="M4787">
            <v>7</v>
          </cell>
          <cell r="N4787">
            <v>0</v>
          </cell>
          <cell r="O4787">
            <v>1</v>
          </cell>
          <cell r="P4787" t="str">
            <v>Not Licensed</v>
          </cell>
          <cell r="Q4787">
            <v>0</v>
          </cell>
          <cell r="R4787">
            <v>0</v>
          </cell>
        </row>
        <row r="4788">
          <cell r="B4788" t="str">
            <v>251053</v>
          </cell>
          <cell r="C4788" t="str">
            <v>Environmental Science Teachers, Postsecondary</v>
          </cell>
          <cell r="D4788">
            <v>0</v>
          </cell>
          <cell r="E4788" t="str">
            <v>Doctoral or professional degree</v>
          </cell>
          <cell r="F4788" t="str">
            <v>BA+</v>
          </cell>
          <cell r="G4788">
            <v>0</v>
          </cell>
          <cell r="H4788">
            <v>0</v>
          </cell>
          <cell r="I4788">
            <v>0</v>
          </cell>
          <cell r="J4788">
            <v>0</v>
          </cell>
          <cell r="K4788">
            <v>0</v>
          </cell>
          <cell r="L4788">
            <v>5</v>
          </cell>
          <cell r="M4788">
            <v>5</v>
          </cell>
          <cell r="N4788">
            <v>0</v>
          </cell>
          <cell r="O4788">
            <v>0</v>
          </cell>
          <cell r="P4788" t="str">
            <v>Not Licensed</v>
          </cell>
          <cell r="Q4788">
            <v>0</v>
          </cell>
          <cell r="R4788">
            <v>0</v>
          </cell>
        </row>
        <row r="4789">
          <cell r="B4789" t="str">
            <v>251054</v>
          </cell>
          <cell r="C4789" t="str">
            <v>Physics Teachers, Postsecondary</v>
          </cell>
          <cell r="D4789">
            <v>0</v>
          </cell>
          <cell r="E4789" t="str">
            <v>Doctoral or professional degree</v>
          </cell>
          <cell r="F4789" t="str">
            <v>BA+</v>
          </cell>
          <cell r="G4789">
            <v>86645</v>
          </cell>
          <cell r="H4789">
            <v>0</v>
          </cell>
          <cell r="I4789">
            <v>0</v>
          </cell>
          <cell r="J4789">
            <v>0</v>
          </cell>
          <cell r="K4789">
            <v>0</v>
          </cell>
          <cell r="L4789">
            <v>0</v>
          </cell>
          <cell r="M4789">
            <v>0</v>
          </cell>
          <cell r="N4789">
            <v>0</v>
          </cell>
          <cell r="O4789">
            <v>1</v>
          </cell>
          <cell r="P4789" t="str">
            <v>Not Licensed</v>
          </cell>
          <cell r="Q4789">
            <v>0</v>
          </cell>
          <cell r="R4789">
            <v>0</v>
          </cell>
        </row>
        <row r="4790">
          <cell r="B4790" t="str">
            <v>251061</v>
          </cell>
          <cell r="C4790" t="str">
            <v>Anthropology and Archeology Teachers, Postsecondary</v>
          </cell>
          <cell r="D4790">
            <v>0</v>
          </cell>
          <cell r="E4790" t="str">
            <v>Doctoral or professional degree</v>
          </cell>
          <cell r="F4790" t="str">
            <v>BA+</v>
          </cell>
          <cell r="G4790">
            <v>71252</v>
          </cell>
          <cell r="H4790">
            <v>0</v>
          </cell>
          <cell r="I4790">
            <v>0</v>
          </cell>
          <cell r="J4790">
            <v>0</v>
          </cell>
          <cell r="K4790">
            <v>0</v>
          </cell>
          <cell r="L4790">
            <v>0</v>
          </cell>
          <cell r="M4790">
            <v>0</v>
          </cell>
          <cell r="N4790">
            <v>0</v>
          </cell>
          <cell r="O4790">
            <v>1</v>
          </cell>
          <cell r="P4790" t="str">
            <v>Not Licensed</v>
          </cell>
          <cell r="Q4790">
            <v>0</v>
          </cell>
          <cell r="R4790">
            <v>0</v>
          </cell>
        </row>
        <row r="4791">
          <cell r="B4791" t="str">
            <v>251062</v>
          </cell>
          <cell r="C4791" t="str">
            <v>Area, Ethnic, and Cultural Studies Teachers, Postsecondary</v>
          </cell>
          <cell r="D4791">
            <v>0</v>
          </cell>
          <cell r="E4791" t="str">
            <v>Doctoral or professional degree</v>
          </cell>
          <cell r="F4791" t="str">
            <v>BA+</v>
          </cell>
          <cell r="G4791">
            <v>0</v>
          </cell>
          <cell r="H4791">
            <v>0</v>
          </cell>
          <cell r="I4791">
            <v>0</v>
          </cell>
          <cell r="J4791">
            <v>0</v>
          </cell>
          <cell r="K4791">
            <v>0</v>
          </cell>
          <cell r="L4791">
            <v>0</v>
          </cell>
          <cell r="M4791">
            <v>0</v>
          </cell>
          <cell r="N4791">
            <v>0</v>
          </cell>
          <cell r="O4791">
            <v>1</v>
          </cell>
          <cell r="P4791" t="str">
            <v>Not Licensed</v>
          </cell>
          <cell r="Q4791">
            <v>0</v>
          </cell>
          <cell r="R4791">
            <v>0</v>
          </cell>
        </row>
        <row r="4792">
          <cell r="B4792" t="str">
            <v>251063</v>
          </cell>
          <cell r="C4792" t="str">
            <v>Economics Teachers, Postsecondary</v>
          </cell>
          <cell r="D4792">
            <v>0</v>
          </cell>
          <cell r="E4792" t="str">
            <v>Doctoral or professional degree</v>
          </cell>
          <cell r="F4792" t="str">
            <v>BA+</v>
          </cell>
          <cell r="G4792">
            <v>87526</v>
          </cell>
          <cell r="H4792">
            <v>0</v>
          </cell>
          <cell r="I4792">
            <v>0</v>
          </cell>
          <cell r="J4792">
            <v>0</v>
          </cell>
          <cell r="K4792">
            <v>0</v>
          </cell>
          <cell r="L4792">
            <v>0</v>
          </cell>
          <cell r="M4792">
            <v>0</v>
          </cell>
          <cell r="N4792">
            <v>0</v>
          </cell>
          <cell r="O4792">
            <v>2</v>
          </cell>
          <cell r="P4792" t="str">
            <v>Not Licensed</v>
          </cell>
          <cell r="Q4792">
            <v>0</v>
          </cell>
          <cell r="R4792">
            <v>0</v>
          </cell>
        </row>
        <row r="4793">
          <cell r="B4793" t="str">
            <v>251064</v>
          </cell>
          <cell r="C4793" t="str">
            <v>Geography Teachers, Postsecondary</v>
          </cell>
          <cell r="D4793">
            <v>0</v>
          </cell>
          <cell r="E4793" t="str">
            <v>Doctoral or professional degree</v>
          </cell>
          <cell r="F4793" t="str">
            <v>BA+</v>
          </cell>
          <cell r="G4793">
            <v>0</v>
          </cell>
          <cell r="H4793">
            <v>0</v>
          </cell>
          <cell r="I4793">
            <v>0</v>
          </cell>
          <cell r="J4793">
            <v>0</v>
          </cell>
          <cell r="K4793">
            <v>0</v>
          </cell>
          <cell r="L4793">
            <v>0</v>
          </cell>
          <cell r="M4793">
            <v>0</v>
          </cell>
          <cell r="N4793">
            <v>0</v>
          </cell>
          <cell r="O4793">
            <v>0</v>
          </cell>
          <cell r="P4793" t="str">
            <v>Not Licensed</v>
          </cell>
          <cell r="Q4793">
            <v>0</v>
          </cell>
          <cell r="R4793">
            <v>0</v>
          </cell>
        </row>
        <row r="4794">
          <cell r="B4794" t="str">
            <v>251065</v>
          </cell>
          <cell r="C4794" t="str">
            <v>Political Science Teachers, Postsecondary</v>
          </cell>
          <cell r="D4794">
            <v>0</v>
          </cell>
          <cell r="E4794" t="str">
            <v>Doctoral or professional degree</v>
          </cell>
          <cell r="F4794" t="str">
            <v>BA+</v>
          </cell>
          <cell r="G4794">
            <v>80106</v>
          </cell>
          <cell r="H4794">
            <v>0</v>
          </cell>
          <cell r="I4794">
            <v>0</v>
          </cell>
          <cell r="J4794">
            <v>0</v>
          </cell>
          <cell r="K4794">
            <v>0</v>
          </cell>
          <cell r="L4794">
            <v>0</v>
          </cell>
          <cell r="M4794">
            <v>0</v>
          </cell>
          <cell r="N4794">
            <v>0</v>
          </cell>
          <cell r="O4794">
            <v>1</v>
          </cell>
          <cell r="P4794" t="str">
            <v>Not Licensed</v>
          </cell>
          <cell r="Q4794">
            <v>0</v>
          </cell>
          <cell r="R4794">
            <v>0</v>
          </cell>
        </row>
        <row r="4795">
          <cell r="B4795" t="str">
            <v>251066</v>
          </cell>
          <cell r="C4795" t="str">
            <v>Psychology Teachers, Postsecondary</v>
          </cell>
          <cell r="D4795">
            <v>0</v>
          </cell>
          <cell r="E4795" t="str">
            <v>Doctoral or professional degree</v>
          </cell>
          <cell r="F4795" t="str">
            <v>BA+</v>
          </cell>
          <cell r="G4795">
            <v>77307</v>
          </cell>
          <cell r="H4795">
            <v>0</v>
          </cell>
          <cell r="I4795">
            <v>0</v>
          </cell>
          <cell r="J4795">
            <v>0</v>
          </cell>
          <cell r="K4795">
            <v>0</v>
          </cell>
          <cell r="L4795">
            <v>8</v>
          </cell>
          <cell r="M4795">
            <v>8</v>
          </cell>
          <cell r="N4795">
            <v>0</v>
          </cell>
          <cell r="O4795">
            <v>11</v>
          </cell>
          <cell r="P4795" t="str">
            <v>Not Licensed</v>
          </cell>
          <cell r="Q4795">
            <v>0</v>
          </cell>
          <cell r="R4795">
            <v>0</v>
          </cell>
        </row>
        <row r="4796">
          <cell r="B4796" t="str">
            <v>251067</v>
          </cell>
          <cell r="C4796" t="str">
            <v>Sociology Teachers, Postsecondary</v>
          </cell>
          <cell r="D4796">
            <v>0</v>
          </cell>
          <cell r="E4796" t="str">
            <v>Doctoral or professional degree</v>
          </cell>
          <cell r="F4796" t="str">
            <v>BA+</v>
          </cell>
          <cell r="G4796">
            <v>75121</v>
          </cell>
          <cell r="H4796">
            <v>0</v>
          </cell>
          <cell r="I4796">
            <v>0</v>
          </cell>
          <cell r="J4796">
            <v>0</v>
          </cell>
          <cell r="K4796">
            <v>0</v>
          </cell>
          <cell r="L4796">
            <v>0</v>
          </cell>
          <cell r="M4796">
            <v>0</v>
          </cell>
          <cell r="N4796">
            <v>0</v>
          </cell>
          <cell r="O4796">
            <v>1</v>
          </cell>
          <cell r="P4796" t="str">
            <v>Not Licensed</v>
          </cell>
          <cell r="Q4796">
            <v>0</v>
          </cell>
          <cell r="R4796">
            <v>0</v>
          </cell>
        </row>
        <row r="4797">
          <cell r="B4797" t="str">
            <v>251071</v>
          </cell>
          <cell r="C4797" t="str">
            <v>Health Specialties Teachers, Postsecondary</v>
          </cell>
          <cell r="D4797">
            <v>0</v>
          </cell>
          <cell r="E4797" t="str">
            <v>Doctoral or professional degree</v>
          </cell>
          <cell r="F4797" t="str">
            <v>BA+</v>
          </cell>
          <cell r="G4797">
            <v>78085</v>
          </cell>
          <cell r="H4797">
            <v>0</v>
          </cell>
          <cell r="I4797">
            <v>0</v>
          </cell>
          <cell r="J4797">
            <v>0</v>
          </cell>
          <cell r="K4797">
            <v>0</v>
          </cell>
          <cell r="L4797">
            <v>18</v>
          </cell>
          <cell r="M4797">
            <v>18</v>
          </cell>
          <cell r="N4797">
            <v>659</v>
          </cell>
          <cell r="O4797">
            <v>24</v>
          </cell>
          <cell r="P4797" t="str">
            <v>Not Licensed</v>
          </cell>
          <cell r="Q4797">
            <v>0</v>
          </cell>
          <cell r="R4797">
            <v>0</v>
          </cell>
        </row>
        <row r="4798">
          <cell r="B4798" t="str">
            <v>251072</v>
          </cell>
          <cell r="C4798" t="str">
            <v>Nursing Instructors and Teachers, Postsecondary</v>
          </cell>
          <cell r="D4798">
            <v>0</v>
          </cell>
          <cell r="E4798" t="str">
            <v>Master's degree</v>
          </cell>
          <cell r="F4798" t="str">
            <v>BA+</v>
          </cell>
          <cell r="G4798">
            <v>74648</v>
          </cell>
          <cell r="H4798">
            <v>0</v>
          </cell>
          <cell r="I4798">
            <v>0</v>
          </cell>
          <cell r="J4798">
            <v>0</v>
          </cell>
          <cell r="K4798">
            <v>0</v>
          </cell>
          <cell r="L4798">
            <v>15</v>
          </cell>
          <cell r="M4798">
            <v>15</v>
          </cell>
          <cell r="N4798">
            <v>0</v>
          </cell>
          <cell r="O4798">
            <v>9</v>
          </cell>
          <cell r="P4798" t="str">
            <v>Not Licensed</v>
          </cell>
          <cell r="Q4798">
            <v>0</v>
          </cell>
          <cell r="R4798">
            <v>0</v>
          </cell>
        </row>
        <row r="4799">
          <cell r="B4799" t="str">
            <v>251081</v>
          </cell>
          <cell r="C4799" t="str">
            <v>Education Teachers, Postsecondary</v>
          </cell>
          <cell r="D4799">
            <v>0</v>
          </cell>
          <cell r="E4799" t="str">
            <v>Doctoral or professional degree</v>
          </cell>
          <cell r="F4799" t="str">
            <v>BA+</v>
          </cell>
          <cell r="G4799">
            <v>67635</v>
          </cell>
          <cell r="H4799">
            <v>3</v>
          </cell>
          <cell r="I4799">
            <v>167</v>
          </cell>
          <cell r="J4799">
            <v>17</v>
          </cell>
          <cell r="K4799">
            <v>14</v>
          </cell>
          <cell r="L4799">
            <v>23</v>
          </cell>
          <cell r="M4799">
            <v>18</v>
          </cell>
          <cell r="N4799">
            <v>0</v>
          </cell>
          <cell r="O4799">
            <v>8</v>
          </cell>
          <cell r="P4799" t="str">
            <v>Not Licensed</v>
          </cell>
          <cell r="Q4799">
            <v>0</v>
          </cell>
          <cell r="R4799">
            <v>0</v>
          </cell>
        </row>
        <row r="4800">
          <cell r="B4800" t="str">
            <v>251082</v>
          </cell>
          <cell r="C4800" t="str">
            <v>Library Science Teachers, Postsecondary</v>
          </cell>
          <cell r="D4800">
            <v>0</v>
          </cell>
          <cell r="E4800">
            <v>0</v>
          </cell>
          <cell r="F4800">
            <v>0</v>
          </cell>
          <cell r="G4800">
            <v>0</v>
          </cell>
          <cell r="H4800">
            <v>0</v>
          </cell>
          <cell r="I4800">
            <v>0</v>
          </cell>
          <cell r="J4800">
            <v>0</v>
          </cell>
          <cell r="K4800">
            <v>0</v>
          </cell>
          <cell r="L4800">
            <v>0</v>
          </cell>
          <cell r="M4800">
            <v>0</v>
          </cell>
          <cell r="N4800">
            <v>0</v>
          </cell>
          <cell r="O4800">
            <v>0</v>
          </cell>
          <cell r="P4800" t="str">
            <v>Not Licensed</v>
          </cell>
          <cell r="Q4800">
            <v>0</v>
          </cell>
          <cell r="R4800">
            <v>0</v>
          </cell>
        </row>
        <row r="4801">
          <cell r="B4801" t="str">
            <v>251111</v>
          </cell>
          <cell r="C4801" t="str">
            <v>Criminal Justice and Law Enforcement Teachers, Postsecondary</v>
          </cell>
          <cell r="D4801">
            <v>0</v>
          </cell>
          <cell r="E4801" t="str">
            <v>Doctoral or professional degree</v>
          </cell>
          <cell r="F4801" t="str">
            <v>BA+</v>
          </cell>
          <cell r="G4801">
            <v>70553</v>
          </cell>
          <cell r="H4801">
            <v>0</v>
          </cell>
          <cell r="I4801">
            <v>0</v>
          </cell>
          <cell r="J4801">
            <v>0</v>
          </cell>
          <cell r="K4801">
            <v>0</v>
          </cell>
          <cell r="L4801">
            <v>12</v>
          </cell>
          <cell r="M4801">
            <v>12</v>
          </cell>
          <cell r="N4801">
            <v>702</v>
          </cell>
          <cell r="O4801">
            <v>2</v>
          </cell>
          <cell r="P4801" t="str">
            <v>Not Licensed</v>
          </cell>
          <cell r="Q4801">
            <v>0</v>
          </cell>
          <cell r="R4801">
            <v>0</v>
          </cell>
        </row>
        <row r="4802">
          <cell r="B4802" t="str">
            <v>251112</v>
          </cell>
          <cell r="C4802" t="str">
            <v>Law Teachers, Postsecondary</v>
          </cell>
          <cell r="D4802">
            <v>0</v>
          </cell>
          <cell r="E4802" t="str">
            <v>Doctoral or professional degree</v>
          </cell>
          <cell r="F4802" t="str">
            <v>BA+</v>
          </cell>
          <cell r="G4802">
            <v>0</v>
          </cell>
          <cell r="H4802">
            <v>0</v>
          </cell>
          <cell r="I4802">
            <v>0</v>
          </cell>
          <cell r="J4802">
            <v>0</v>
          </cell>
          <cell r="K4802">
            <v>0</v>
          </cell>
          <cell r="L4802">
            <v>0</v>
          </cell>
          <cell r="M4802">
            <v>0</v>
          </cell>
          <cell r="N4802">
            <v>0</v>
          </cell>
          <cell r="O4802">
            <v>0</v>
          </cell>
          <cell r="P4802" t="str">
            <v>Not Licensed</v>
          </cell>
          <cell r="Q4802">
            <v>0</v>
          </cell>
          <cell r="R4802">
            <v>0</v>
          </cell>
        </row>
        <row r="4803">
          <cell r="B4803" t="str">
            <v>251113</v>
          </cell>
          <cell r="C4803" t="str">
            <v>Social Work Teachers, Postsecondary</v>
          </cell>
          <cell r="D4803">
            <v>0</v>
          </cell>
          <cell r="E4803" t="str">
            <v>Doctoral or professional degree</v>
          </cell>
          <cell r="F4803" t="str">
            <v>BA+</v>
          </cell>
          <cell r="G4803">
            <v>61903</v>
          </cell>
          <cell r="H4803">
            <v>0</v>
          </cell>
          <cell r="I4803">
            <v>0</v>
          </cell>
          <cell r="J4803">
            <v>0</v>
          </cell>
          <cell r="K4803">
            <v>0</v>
          </cell>
          <cell r="L4803">
            <v>7</v>
          </cell>
          <cell r="M4803">
            <v>7</v>
          </cell>
          <cell r="N4803">
            <v>0</v>
          </cell>
          <cell r="O4803">
            <v>0</v>
          </cell>
          <cell r="P4803" t="str">
            <v>Not Licensed</v>
          </cell>
          <cell r="Q4803">
            <v>0</v>
          </cell>
          <cell r="R4803">
            <v>0</v>
          </cell>
        </row>
        <row r="4804">
          <cell r="B4804" t="str">
            <v>251121</v>
          </cell>
          <cell r="C4804" t="str">
            <v>Art, Drama, and Music Teachers, Postsecondary</v>
          </cell>
          <cell r="D4804">
            <v>0</v>
          </cell>
          <cell r="E4804" t="str">
            <v>Master's degree</v>
          </cell>
          <cell r="F4804" t="str">
            <v>BA+</v>
          </cell>
          <cell r="G4804">
            <v>72197</v>
          </cell>
          <cell r="H4804">
            <v>3</v>
          </cell>
          <cell r="I4804">
            <v>272</v>
          </cell>
          <cell r="J4804">
            <v>28</v>
          </cell>
          <cell r="K4804">
            <v>24</v>
          </cell>
          <cell r="L4804">
            <v>15</v>
          </cell>
          <cell r="M4804">
            <v>22</v>
          </cell>
          <cell r="N4804" t="str">
            <v>1,447</v>
          </cell>
          <cell r="O4804">
            <v>27</v>
          </cell>
          <cell r="P4804" t="str">
            <v>Not Licensed</v>
          </cell>
          <cell r="Q4804">
            <v>0</v>
          </cell>
          <cell r="R4804">
            <v>0</v>
          </cell>
        </row>
        <row r="4805">
          <cell r="B4805" t="str">
            <v>251122</v>
          </cell>
          <cell r="C4805" t="str">
            <v>Communications Teachers, Postsecondary</v>
          </cell>
          <cell r="D4805">
            <v>0</v>
          </cell>
          <cell r="E4805" t="str">
            <v>Doctoral or professional degree</v>
          </cell>
          <cell r="F4805" t="str">
            <v>BA+</v>
          </cell>
          <cell r="G4805">
            <v>71975</v>
          </cell>
          <cell r="H4805">
            <v>0</v>
          </cell>
          <cell r="I4805">
            <v>0</v>
          </cell>
          <cell r="J4805">
            <v>0</v>
          </cell>
          <cell r="K4805">
            <v>0</v>
          </cell>
          <cell r="L4805">
            <v>5</v>
          </cell>
          <cell r="M4805">
            <v>5</v>
          </cell>
          <cell r="N4805">
            <v>844</v>
          </cell>
          <cell r="O4805">
            <v>3</v>
          </cell>
          <cell r="P4805" t="str">
            <v>Not Licensed</v>
          </cell>
          <cell r="Q4805">
            <v>0</v>
          </cell>
          <cell r="R4805">
            <v>0</v>
          </cell>
        </row>
        <row r="4806">
          <cell r="B4806" t="str">
            <v>251123</v>
          </cell>
          <cell r="C4806" t="str">
            <v>English Language and Literature Teachers, Postsecondary</v>
          </cell>
          <cell r="D4806">
            <v>0</v>
          </cell>
          <cell r="E4806" t="str">
            <v>Doctoral or professional degree</v>
          </cell>
          <cell r="F4806" t="str">
            <v>BA+</v>
          </cell>
          <cell r="G4806">
            <v>74351</v>
          </cell>
          <cell r="H4806">
            <v>0</v>
          </cell>
          <cell r="I4806">
            <v>104</v>
          </cell>
          <cell r="J4806">
            <v>0</v>
          </cell>
          <cell r="K4806">
            <v>9</v>
          </cell>
          <cell r="L4806">
            <v>34</v>
          </cell>
          <cell r="M4806">
            <v>22</v>
          </cell>
          <cell r="N4806">
            <v>0</v>
          </cell>
          <cell r="O4806">
            <v>43</v>
          </cell>
          <cell r="P4806" t="str">
            <v>Not Licensed</v>
          </cell>
          <cell r="Q4806">
            <v>0</v>
          </cell>
          <cell r="R4806">
            <v>0</v>
          </cell>
        </row>
        <row r="4807">
          <cell r="B4807" t="str">
            <v>251124</v>
          </cell>
          <cell r="C4807" t="str">
            <v>Foreign Language and Literature Teachers, Postsecondary</v>
          </cell>
          <cell r="D4807">
            <v>0</v>
          </cell>
          <cell r="E4807" t="str">
            <v>Doctoral or professional degree</v>
          </cell>
          <cell r="F4807" t="str">
            <v>BA+</v>
          </cell>
          <cell r="G4807">
            <v>72085</v>
          </cell>
          <cell r="H4807">
            <v>0</v>
          </cell>
          <cell r="I4807">
            <v>0</v>
          </cell>
          <cell r="J4807">
            <v>0</v>
          </cell>
          <cell r="K4807">
            <v>0</v>
          </cell>
          <cell r="L4807">
            <v>7</v>
          </cell>
          <cell r="M4807">
            <v>7</v>
          </cell>
          <cell r="N4807">
            <v>0</v>
          </cell>
          <cell r="O4807">
            <v>5</v>
          </cell>
          <cell r="P4807" t="str">
            <v>Not Licensed</v>
          </cell>
          <cell r="Q4807">
            <v>0</v>
          </cell>
          <cell r="R4807">
            <v>0</v>
          </cell>
        </row>
        <row r="4808">
          <cell r="B4808" t="str">
            <v>251125</v>
          </cell>
          <cell r="C4808" t="str">
            <v>History Teachers, Postsecondary</v>
          </cell>
          <cell r="D4808">
            <v>0</v>
          </cell>
          <cell r="E4808" t="str">
            <v>Doctoral or professional degree</v>
          </cell>
          <cell r="F4808" t="str">
            <v>BA+</v>
          </cell>
          <cell r="G4808">
            <v>78832</v>
          </cell>
          <cell r="H4808">
            <v>0</v>
          </cell>
          <cell r="I4808">
            <v>0</v>
          </cell>
          <cell r="J4808">
            <v>0</v>
          </cell>
          <cell r="K4808">
            <v>0</v>
          </cell>
          <cell r="L4808">
            <v>0</v>
          </cell>
          <cell r="M4808">
            <v>0</v>
          </cell>
          <cell r="N4808">
            <v>0</v>
          </cell>
          <cell r="O4808">
            <v>4</v>
          </cell>
          <cell r="P4808" t="str">
            <v>Not Licensed</v>
          </cell>
          <cell r="Q4808">
            <v>0</v>
          </cell>
          <cell r="R4808">
            <v>0</v>
          </cell>
        </row>
        <row r="4809">
          <cell r="B4809" t="str">
            <v>251126</v>
          </cell>
          <cell r="C4809" t="str">
            <v>Philosophy and Religion Teachers, Postsecondary</v>
          </cell>
          <cell r="D4809">
            <v>0</v>
          </cell>
          <cell r="E4809" t="str">
            <v>Doctoral or professional degree</v>
          </cell>
          <cell r="F4809" t="str">
            <v>BA+</v>
          </cell>
          <cell r="G4809">
            <v>76864</v>
          </cell>
          <cell r="H4809">
            <v>0</v>
          </cell>
          <cell r="I4809">
            <v>0</v>
          </cell>
          <cell r="J4809">
            <v>0</v>
          </cell>
          <cell r="K4809">
            <v>0</v>
          </cell>
          <cell r="L4809">
            <v>0</v>
          </cell>
          <cell r="M4809">
            <v>0</v>
          </cell>
          <cell r="N4809">
            <v>0</v>
          </cell>
          <cell r="O4809">
            <v>0</v>
          </cell>
          <cell r="P4809" t="str">
            <v>Not Licensed</v>
          </cell>
          <cell r="Q4809">
            <v>0</v>
          </cell>
          <cell r="R4809">
            <v>0</v>
          </cell>
        </row>
        <row r="4810">
          <cell r="B4810" t="str">
            <v>251191</v>
          </cell>
          <cell r="C4810" t="str">
            <v>Graduate Teaching Assistants</v>
          </cell>
          <cell r="D4810">
            <v>0</v>
          </cell>
          <cell r="E4810" t="str">
            <v>Bachelor's degree</v>
          </cell>
          <cell r="F4810" t="str">
            <v>BA+</v>
          </cell>
          <cell r="G4810">
            <v>53807</v>
          </cell>
          <cell r="H4810">
            <v>0</v>
          </cell>
          <cell r="I4810">
            <v>0</v>
          </cell>
          <cell r="J4810">
            <v>0</v>
          </cell>
          <cell r="K4810">
            <v>0</v>
          </cell>
          <cell r="L4810">
            <v>11</v>
          </cell>
          <cell r="M4810">
            <v>11</v>
          </cell>
          <cell r="N4810">
            <v>0</v>
          </cell>
          <cell r="O4810">
            <v>0</v>
          </cell>
          <cell r="P4810" t="str">
            <v>Not Licensed</v>
          </cell>
          <cell r="Q4810">
            <v>0</v>
          </cell>
          <cell r="R4810">
            <v>0</v>
          </cell>
        </row>
        <row r="4811">
          <cell r="B4811" t="str">
            <v>251192</v>
          </cell>
          <cell r="C4811" t="str">
            <v>Home Economics Teachers, Postsecondary</v>
          </cell>
          <cell r="D4811">
            <v>0</v>
          </cell>
          <cell r="E4811" t="str">
            <v>Master's degree</v>
          </cell>
          <cell r="F4811" t="str">
            <v>BA+</v>
          </cell>
          <cell r="G4811">
            <v>0</v>
          </cell>
          <cell r="H4811">
            <v>0</v>
          </cell>
          <cell r="I4811">
            <v>0</v>
          </cell>
          <cell r="J4811">
            <v>0</v>
          </cell>
          <cell r="K4811">
            <v>0</v>
          </cell>
          <cell r="L4811">
            <v>0</v>
          </cell>
          <cell r="M4811">
            <v>0</v>
          </cell>
          <cell r="N4811">
            <v>0</v>
          </cell>
          <cell r="O4811">
            <v>0</v>
          </cell>
          <cell r="P4811" t="str">
            <v>Not Licensed</v>
          </cell>
          <cell r="Q4811">
            <v>0</v>
          </cell>
          <cell r="R4811">
            <v>0</v>
          </cell>
        </row>
        <row r="4812">
          <cell r="B4812" t="str">
            <v>251193</v>
          </cell>
          <cell r="C4812" t="str">
            <v>Recreation and Fitness Studies Teachers, Postsecondary</v>
          </cell>
          <cell r="D4812">
            <v>0</v>
          </cell>
          <cell r="E4812" t="str">
            <v>Doctoral or professional degree</v>
          </cell>
          <cell r="F4812" t="str">
            <v>BA+</v>
          </cell>
          <cell r="G4812">
            <v>0</v>
          </cell>
          <cell r="H4812">
            <v>0</v>
          </cell>
          <cell r="I4812">
            <v>0</v>
          </cell>
          <cell r="J4812">
            <v>0</v>
          </cell>
          <cell r="K4812">
            <v>0</v>
          </cell>
          <cell r="L4812">
            <v>0</v>
          </cell>
          <cell r="M4812">
            <v>0</v>
          </cell>
          <cell r="N4812">
            <v>0</v>
          </cell>
          <cell r="O4812">
            <v>1</v>
          </cell>
          <cell r="P4812" t="str">
            <v>Not Licensed</v>
          </cell>
          <cell r="Q4812">
            <v>0</v>
          </cell>
          <cell r="R4812">
            <v>0</v>
          </cell>
        </row>
        <row r="4813">
          <cell r="B4813" t="str">
            <v>251194</v>
          </cell>
          <cell r="C4813" t="str">
            <v>Vocational Education Teachers, Postsecondary</v>
          </cell>
          <cell r="D4813">
            <v>0</v>
          </cell>
          <cell r="E4813" t="str">
            <v>Bachelor's degree</v>
          </cell>
          <cell r="F4813" t="str">
            <v>BA+</v>
          </cell>
          <cell r="G4813">
            <v>58584</v>
          </cell>
          <cell r="H4813">
            <v>3</v>
          </cell>
          <cell r="I4813">
            <v>258</v>
          </cell>
          <cell r="J4813">
            <v>23</v>
          </cell>
          <cell r="K4813">
            <v>21</v>
          </cell>
          <cell r="L4813">
            <v>78</v>
          </cell>
          <cell r="M4813">
            <v>41</v>
          </cell>
          <cell r="N4813">
            <v>0</v>
          </cell>
          <cell r="O4813">
            <v>15</v>
          </cell>
          <cell r="P4813" t="str">
            <v>Licensed</v>
          </cell>
          <cell r="Q4813">
            <v>240</v>
          </cell>
          <cell r="R4813" t="str">
            <v xml:space="preserve"> 1,062</v>
          </cell>
        </row>
        <row r="4814">
          <cell r="B4814" t="str">
            <v>252011</v>
          </cell>
          <cell r="C4814" t="str">
            <v>Preschool Teachers, Except Special Education</v>
          </cell>
          <cell r="D4814">
            <v>0</v>
          </cell>
          <cell r="E4814" t="str">
            <v>Associate's degree</v>
          </cell>
          <cell r="F4814" t="str">
            <v>Sub-BA</v>
          </cell>
          <cell r="G4814">
            <v>31657</v>
          </cell>
          <cell r="H4814">
            <v>2</v>
          </cell>
          <cell r="I4814">
            <v>3205</v>
          </cell>
          <cell r="J4814">
            <v>286</v>
          </cell>
          <cell r="K4814">
            <v>370</v>
          </cell>
          <cell r="L4814">
            <v>332</v>
          </cell>
          <cell r="M4814">
            <v>329</v>
          </cell>
          <cell r="N4814" t="str">
            <v>1,466</v>
          </cell>
          <cell r="O4814">
            <v>237</v>
          </cell>
          <cell r="P4814" t="str">
            <v>Not Licensed</v>
          </cell>
          <cell r="Q4814">
            <v>0</v>
          </cell>
          <cell r="R4814">
            <v>0</v>
          </cell>
        </row>
        <row r="4815">
          <cell r="B4815" t="str">
            <v>252012</v>
          </cell>
          <cell r="C4815" t="str">
            <v>Kindergarten Teachers, Except Special Education</v>
          </cell>
          <cell r="D4815">
            <v>0</v>
          </cell>
          <cell r="E4815" t="str">
            <v>Bachelor's degree</v>
          </cell>
          <cell r="F4815" t="str">
            <v>BA+</v>
          </cell>
          <cell r="G4815">
            <v>75673</v>
          </cell>
          <cell r="H4815">
            <v>4</v>
          </cell>
          <cell r="I4815">
            <v>548</v>
          </cell>
          <cell r="J4815">
            <v>60</v>
          </cell>
          <cell r="K4815">
            <v>57</v>
          </cell>
          <cell r="L4815">
            <v>41</v>
          </cell>
          <cell r="M4815">
            <v>53</v>
          </cell>
          <cell r="N4815">
            <v>0</v>
          </cell>
          <cell r="O4815">
            <v>3</v>
          </cell>
          <cell r="P4815" t="str">
            <v>Not Licensed</v>
          </cell>
          <cell r="Q4815">
            <v>0</v>
          </cell>
          <cell r="R4815">
            <v>0</v>
          </cell>
        </row>
        <row r="4816">
          <cell r="B4816" t="str">
            <v>252021</v>
          </cell>
          <cell r="C4816" t="str">
            <v>Elementary School Teachers, Except Special Education</v>
          </cell>
          <cell r="D4816">
            <v>0</v>
          </cell>
          <cell r="E4816" t="str">
            <v>Bachelor's degree</v>
          </cell>
          <cell r="F4816" t="str">
            <v>BA+</v>
          </cell>
          <cell r="G4816">
            <v>78289</v>
          </cell>
          <cell r="H4816">
            <v>5</v>
          </cell>
          <cell r="I4816">
            <v>5457</v>
          </cell>
          <cell r="J4816">
            <v>443</v>
          </cell>
          <cell r="K4816">
            <v>430</v>
          </cell>
          <cell r="L4816">
            <v>533</v>
          </cell>
          <cell r="M4816">
            <v>469</v>
          </cell>
          <cell r="N4816">
            <v>0</v>
          </cell>
          <cell r="O4816">
            <v>117</v>
          </cell>
          <cell r="P4816" t="str">
            <v>Not Licensed</v>
          </cell>
          <cell r="Q4816">
            <v>0</v>
          </cell>
          <cell r="R4816">
            <v>0</v>
          </cell>
        </row>
        <row r="4817">
          <cell r="B4817" t="str">
            <v>252022</v>
          </cell>
          <cell r="C4817" t="str">
            <v>Middle School Teachers, Except Special and Career/Technical Education</v>
          </cell>
          <cell r="D4817">
            <v>0</v>
          </cell>
          <cell r="E4817" t="str">
            <v>Bachelor's degree</v>
          </cell>
          <cell r="F4817" t="str">
            <v>BA+</v>
          </cell>
          <cell r="G4817">
            <v>76618</v>
          </cell>
          <cell r="H4817">
            <v>5</v>
          </cell>
          <cell r="I4817">
            <v>3596</v>
          </cell>
          <cell r="J4817">
            <v>290</v>
          </cell>
          <cell r="K4817">
            <v>285</v>
          </cell>
          <cell r="L4817">
            <v>841</v>
          </cell>
          <cell r="M4817">
            <v>472</v>
          </cell>
          <cell r="N4817">
            <v>0</v>
          </cell>
          <cell r="O4817">
            <v>83</v>
          </cell>
          <cell r="P4817" t="str">
            <v>Not Licensed</v>
          </cell>
          <cell r="Q4817">
            <v>0</v>
          </cell>
          <cell r="R4817">
            <v>0</v>
          </cell>
        </row>
        <row r="4818">
          <cell r="B4818" t="str">
            <v>252023</v>
          </cell>
          <cell r="C4818" t="str">
            <v>Career/Technical Education Teachers, Middle School</v>
          </cell>
          <cell r="D4818">
            <v>0</v>
          </cell>
          <cell r="E4818" t="str">
            <v>Bachelor's degree</v>
          </cell>
          <cell r="F4818" t="str">
            <v>BA+</v>
          </cell>
          <cell r="G4818">
            <v>71515</v>
          </cell>
          <cell r="H4818">
            <v>0</v>
          </cell>
          <cell r="I4818">
            <v>0</v>
          </cell>
          <cell r="J4818">
            <v>0</v>
          </cell>
          <cell r="K4818">
            <v>0</v>
          </cell>
          <cell r="L4818">
            <v>0</v>
          </cell>
          <cell r="M4818">
            <v>0</v>
          </cell>
          <cell r="N4818">
            <v>0</v>
          </cell>
          <cell r="O4818">
            <v>0</v>
          </cell>
          <cell r="P4818" t="str">
            <v>Not Licensed</v>
          </cell>
          <cell r="Q4818">
            <v>0</v>
          </cell>
          <cell r="R4818">
            <v>0</v>
          </cell>
        </row>
        <row r="4819">
          <cell r="B4819" t="str">
            <v>252031</v>
          </cell>
          <cell r="C4819" t="str">
            <v>Secondary School Teachers, Except Special and Career/Technical Education</v>
          </cell>
          <cell r="D4819">
            <v>0</v>
          </cell>
          <cell r="E4819" t="str">
            <v>Bachelor's degree</v>
          </cell>
          <cell r="F4819" t="str">
            <v>BA+</v>
          </cell>
          <cell r="G4819">
            <v>77385</v>
          </cell>
          <cell r="H4819">
            <v>5</v>
          </cell>
          <cell r="I4819">
            <v>4757</v>
          </cell>
          <cell r="J4819">
            <v>377</v>
          </cell>
          <cell r="K4819">
            <v>367</v>
          </cell>
          <cell r="L4819">
            <v>299</v>
          </cell>
          <cell r="M4819">
            <v>348</v>
          </cell>
          <cell r="N4819">
            <v>0</v>
          </cell>
          <cell r="O4819">
            <v>119</v>
          </cell>
          <cell r="P4819" t="str">
            <v>Not Licensed</v>
          </cell>
          <cell r="Q4819">
            <v>0</v>
          </cell>
          <cell r="R4819">
            <v>0</v>
          </cell>
        </row>
        <row r="4820">
          <cell r="B4820" t="str">
            <v>252032</v>
          </cell>
          <cell r="C4820" t="str">
            <v>Career/Technical Education Teachers, Secondary School</v>
          </cell>
          <cell r="D4820">
            <v>0</v>
          </cell>
          <cell r="E4820" t="str">
            <v>Bachelor's degree</v>
          </cell>
          <cell r="F4820" t="str">
            <v>BA+</v>
          </cell>
          <cell r="G4820">
            <v>0</v>
          </cell>
          <cell r="H4820">
            <v>0</v>
          </cell>
          <cell r="I4820">
            <v>328</v>
          </cell>
          <cell r="J4820">
            <v>25</v>
          </cell>
          <cell r="K4820">
            <v>25</v>
          </cell>
          <cell r="L4820">
            <v>36</v>
          </cell>
          <cell r="M4820">
            <v>29</v>
          </cell>
          <cell r="N4820">
            <v>0</v>
          </cell>
          <cell r="O4820">
            <v>23</v>
          </cell>
          <cell r="P4820" t="str">
            <v>Not Licensed</v>
          </cell>
          <cell r="Q4820">
            <v>0</v>
          </cell>
          <cell r="R4820">
            <v>0</v>
          </cell>
        </row>
        <row r="4821">
          <cell r="B4821" t="str">
            <v>252051</v>
          </cell>
          <cell r="C4821" t="str">
            <v>Special Education Teachers, Preschool</v>
          </cell>
          <cell r="D4821">
            <v>0</v>
          </cell>
          <cell r="E4821" t="str">
            <v>Bachelor's degree</v>
          </cell>
          <cell r="F4821" t="str">
            <v>BA+</v>
          </cell>
          <cell r="G4821">
            <v>0</v>
          </cell>
          <cell r="H4821">
            <v>0</v>
          </cell>
          <cell r="I4821">
            <v>0</v>
          </cell>
          <cell r="J4821">
            <v>0</v>
          </cell>
          <cell r="K4821">
            <v>0</v>
          </cell>
          <cell r="L4821">
            <v>30</v>
          </cell>
          <cell r="M4821">
            <v>30</v>
          </cell>
          <cell r="N4821">
            <v>0</v>
          </cell>
          <cell r="O4821">
            <v>4</v>
          </cell>
          <cell r="P4821" t="str">
            <v>Not Licensed</v>
          </cell>
          <cell r="Q4821">
            <v>0</v>
          </cell>
          <cell r="R4821">
            <v>0</v>
          </cell>
        </row>
        <row r="4822">
          <cell r="B4822" t="str">
            <v>252052</v>
          </cell>
          <cell r="C4822" t="str">
            <v>Special Education Teachers, Kindergarten and Elementary School</v>
          </cell>
          <cell r="D4822">
            <v>0</v>
          </cell>
          <cell r="E4822" t="str">
            <v>Bachelor's degree</v>
          </cell>
          <cell r="F4822" t="str">
            <v>BA+</v>
          </cell>
          <cell r="G4822">
            <v>72828</v>
          </cell>
          <cell r="H4822">
            <v>4</v>
          </cell>
          <cell r="I4822">
            <v>1080</v>
          </cell>
          <cell r="J4822">
            <v>88</v>
          </cell>
          <cell r="K4822">
            <v>85</v>
          </cell>
          <cell r="L4822">
            <v>62</v>
          </cell>
          <cell r="M4822">
            <v>78</v>
          </cell>
          <cell r="N4822">
            <v>0</v>
          </cell>
          <cell r="O4822">
            <v>63</v>
          </cell>
          <cell r="P4822" t="str">
            <v>Not Licensed</v>
          </cell>
          <cell r="Q4822">
            <v>0</v>
          </cell>
          <cell r="R4822">
            <v>0</v>
          </cell>
        </row>
        <row r="4823">
          <cell r="B4823" t="str">
            <v>252053</v>
          </cell>
          <cell r="C4823" t="str">
            <v>Special Education Teachers, Middle School</v>
          </cell>
          <cell r="D4823">
            <v>0</v>
          </cell>
          <cell r="E4823" t="str">
            <v>Bachelor's degree</v>
          </cell>
          <cell r="F4823" t="str">
            <v>BA+</v>
          </cell>
          <cell r="G4823">
            <v>73988</v>
          </cell>
          <cell r="H4823">
            <v>4</v>
          </cell>
          <cell r="I4823">
            <v>570</v>
          </cell>
          <cell r="J4823">
            <v>45</v>
          </cell>
          <cell r="K4823">
            <v>44</v>
          </cell>
          <cell r="L4823">
            <v>247</v>
          </cell>
          <cell r="M4823">
            <v>112</v>
          </cell>
          <cell r="N4823">
            <v>0</v>
          </cell>
          <cell r="O4823">
            <v>24</v>
          </cell>
          <cell r="P4823" t="str">
            <v>Not Licensed</v>
          </cell>
          <cell r="Q4823">
            <v>0</v>
          </cell>
          <cell r="R4823">
            <v>0</v>
          </cell>
        </row>
        <row r="4824">
          <cell r="B4824" t="str">
            <v>252054</v>
          </cell>
          <cell r="C4824" t="str">
            <v>Special Education Teachers, Secondary School</v>
          </cell>
          <cell r="D4824">
            <v>0</v>
          </cell>
          <cell r="E4824" t="str">
            <v>Bachelor's degree</v>
          </cell>
          <cell r="F4824" t="str">
            <v>BA+</v>
          </cell>
          <cell r="G4824">
            <v>73247</v>
          </cell>
          <cell r="H4824">
            <v>4</v>
          </cell>
          <cell r="I4824">
            <v>753</v>
          </cell>
          <cell r="J4824">
            <v>50</v>
          </cell>
          <cell r="K4824">
            <v>60</v>
          </cell>
          <cell r="L4824">
            <v>20</v>
          </cell>
          <cell r="M4824">
            <v>43</v>
          </cell>
          <cell r="N4824">
            <v>0</v>
          </cell>
          <cell r="O4824">
            <v>34</v>
          </cell>
          <cell r="P4824" t="str">
            <v>Not Licensed</v>
          </cell>
          <cell r="Q4824">
            <v>0</v>
          </cell>
          <cell r="R4824">
            <v>0</v>
          </cell>
        </row>
        <row r="4825">
          <cell r="B4825" t="str">
            <v>253011</v>
          </cell>
          <cell r="C4825" t="str">
            <v>Adult Basic and Secondary Education and Literacy Teachers and Instructors</v>
          </cell>
          <cell r="D4825">
            <v>0</v>
          </cell>
          <cell r="E4825" t="str">
            <v>Bachelor's degree</v>
          </cell>
          <cell r="F4825" t="str">
            <v>BA+</v>
          </cell>
          <cell r="G4825">
            <v>59059</v>
          </cell>
          <cell r="H4825">
            <v>2</v>
          </cell>
          <cell r="I4825">
            <v>144</v>
          </cell>
          <cell r="J4825">
            <v>14</v>
          </cell>
          <cell r="K4825">
            <v>15</v>
          </cell>
          <cell r="L4825">
            <v>18</v>
          </cell>
          <cell r="M4825">
            <v>16</v>
          </cell>
          <cell r="N4825">
            <v>0</v>
          </cell>
          <cell r="O4825">
            <v>13</v>
          </cell>
          <cell r="P4825" t="str">
            <v>Not Licensed</v>
          </cell>
          <cell r="Q4825">
            <v>0</v>
          </cell>
          <cell r="R4825">
            <v>0</v>
          </cell>
        </row>
        <row r="4826">
          <cell r="B4826" t="str">
            <v>253021</v>
          </cell>
          <cell r="C4826" t="str">
            <v>Self-Enrichment Education Teachers</v>
          </cell>
          <cell r="D4826">
            <v>0</v>
          </cell>
          <cell r="E4826" t="str">
            <v>High school diploma or equivalent</v>
          </cell>
          <cell r="F4826" t="str">
            <v>HS and Below</v>
          </cell>
          <cell r="G4826">
            <v>41641</v>
          </cell>
          <cell r="H4826">
            <v>4</v>
          </cell>
          <cell r="I4826">
            <v>1195</v>
          </cell>
          <cell r="J4826">
            <v>160</v>
          </cell>
          <cell r="K4826">
            <v>156</v>
          </cell>
          <cell r="L4826">
            <v>114</v>
          </cell>
          <cell r="M4826">
            <v>143</v>
          </cell>
          <cell r="N4826">
            <v>0</v>
          </cell>
          <cell r="O4826">
            <v>12</v>
          </cell>
          <cell r="P4826" t="str">
            <v>Not Licensed</v>
          </cell>
          <cell r="Q4826">
            <v>0</v>
          </cell>
          <cell r="R4826">
            <v>0</v>
          </cell>
        </row>
        <row r="4827">
          <cell r="B4827" t="str">
            <v>254011</v>
          </cell>
          <cell r="C4827" t="str">
            <v>Archivists</v>
          </cell>
          <cell r="D4827">
            <v>0</v>
          </cell>
          <cell r="E4827" t="str">
            <v>Master's degree</v>
          </cell>
          <cell r="F4827" t="str">
            <v>BA+</v>
          </cell>
          <cell r="G4827">
            <v>0</v>
          </cell>
          <cell r="H4827">
            <v>0</v>
          </cell>
          <cell r="I4827">
            <v>0</v>
          </cell>
          <cell r="J4827">
            <v>0</v>
          </cell>
          <cell r="K4827">
            <v>0</v>
          </cell>
          <cell r="L4827">
            <v>0</v>
          </cell>
          <cell r="M4827">
            <v>0</v>
          </cell>
          <cell r="N4827">
            <v>0</v>
          </cell>
          <cell r="O4827">
            <v>3</v>
          </cell>
          <cell r="P4827" t="str">
            <v>Not Licensed</v>
          </cell>
          <cell r="Q4827">
            <v>0</v>
          </cell>
          <cell r="R4827">
            <v>0</v>
          </cell>
        </row>
        <row r="4828">
          <cell r="B4828" t="str">
            <v>254012</v>
          </cell>
          <cell r="C4828" t="str">
            <v>Curators</v>
          </cell>
          <cell r="D4828">
            <v>0</v>
          </cell>
          <cell r="E4828" t="str">
            <v>Master's degree</v>
          </cell>
          <cell r="F4828" t="str">
            <v>BA+</v>
          </cell>
          <cell r="G4828">
            <v>61851</v>
          </cell>
          <cell r="H4828">
            <v>0</v>
          </cell>
          <cell r="I4828">
            <v>0</v>
          </cell>
          <cell r="J4828">
            <v>0</v>
          </cell>
          <cell r="K4828">
            <v>0</v>
          </cell>
          <cell r="L4828">
            <v>4</v>
          </cell>
          <cell r="M4828">
            <v>4</v>
          </cell>
          <cell r="N4828">
            <v>0</v>
          </cell>
          <cell r="O4828">
            <v>7</v>
          </cell>
          <cell r="P4828" t="str">
            <v>Not Licensed</v>
          </cell>
          <cell r="Q4828">
            <v>0</v>
          </cell>
          <cell r="R4828">
            <v>0</v>
          </cell>
        </row>
        <row r="4829">
          <cell r="B4829" t="str">
            <v>254013</v>
          </cell>
          <cell r="C4829" t="str">
            <v>Museum Technicians and Conservators</v>
          </cell>
          <cell r="D4829">
            <v>0</v>
          </cell>
          <cell r="E4829" t="str">
            <v>Bachelor's degree</v>
          </cell>
          <cell r="F4829" t="str">
            <v>BA+</v>
          </cell>
          <cell r="G4829">
            <v>37078</v>
          </cell>
          <cell r="H4829">
            <v>0</v>
          </cell>
          <cell r="I4829">
            <v>0</v>
          </cell>
          <cell r="J4829">
            <v>0</v>
          </cell>
          <cell r="K4829">
            <v>0</v>
          </cell>
          <cell r="L4829">
            <v>0</v>
          </cell>
          <cell r="M4829">
            <v>0</v>
          </cell>
          <cell r="N4829">
            <v>0</v>
          </cell>
          <cell r="O4829">
            <v>1</v>
          </cell>
          <cell r="P4829" t="str">
            <v>Not Licensed</v>
          </cell>
          <cell r="Q4829">
            <v>0</v>
          </cell>
          <cell r="R4829">
            <v>0</v>
          </cell>
        </row>
        <row r="4830">
          <cell r="B4830" t="str">
            <v>254021</v>
          </cell>
          <cell r="C4830" t="str">
            <v>Librarians</v>
          </cell>
          <cell r="D4830">
            <v>0</v>
          </cell>
          <cell r="E4830" t="str">
            <v>Master's degree</v>
          </cell>
          <cell r="F4830" t="str">
            <v>BA+</v>
          </cell>
          <cell r="G4830">
            <v>67591</v>
          </cell>
          <cell r="H4830">
            <v>3</v>
          </cell>
          <cell r="I4830">
            <v>216</v>
          </cell>
          <cell r="J4830">
            <v>22</v>
          </cell>
          <cell r="K4830">
            <v>22</v>
          </cell>
          <cell r="L4830">
            <v>69</v>
          </cell>
          <cell r="M4830">
            <v>38</v>
          </cell>
          <cell r="N4830">
            <v>0</v>
          </cell>
          <cell r="O4830">
            <v>17</v>
          </cell>
          <cell r="P4830" t="str">
            <v>Not Licensed</v>
          </cell>
          <cell r="Q4830">
            <v>0</v>
          </cell>
          <cell r="R4830">
            <v>0</v>
          </cell>
        </row>
        <row r="4831">
          <cell r="B4831" t="str">
            <v>254031</v>
          </cell>
          <cell r="C4831" t="str">
            <v>Library Technicians</v>
          </cell>
          <cell r="D4831">
            <v>0</v>
          </cell>
          <cell r="E4831" t="str">
            <v>Postsecondary non-degree award</v>
          </cell>
          <cell r="F4831" t="str">
            <v>Sub-BA</v>
          </cell>
          <cell r="G4831">
            <v>45497</v>
          </cell>
          <cell r="H4831">
            <v>3</v>
          </cell>
          <cell r="I4831">
            <v>286</v>
          </cell>
          <cell r="J4831">
            <v>39</v>
          </cell>
          <cell r="K4831">
            <v>39</v>
          </cell>
          <cell r="L4831">
            <v>20</v>
          </cell>
          <cell r="M4831">
            <v>33</v>
          </cell>
          <cell r="N4831">
            <v>0</v>
          </cell>
          <cell r="O4831">
            <v>3</v>
          </cell>
          <cell r="P4831" t="str">
            <v>Not Licensed</v>
          </cell>
          <cell r="Q4831">
            <v>0</v>
          </cell>
          <cell r="R4831">
            <v>0</v>
          </cell>
        </row>
        <row r="4832">
          <cell r="B4832" t="str">
            <v>259011</v>
          </cell>
          <cell r="C4832" t="str">
            <v>Audio-Visual and Multimedia Collections Specialists</v>
          </cell>
          <cell r="D4832">
            <v>0</v>
          </cell>
          <cell r="E4832" t="str">
            <v>Bachelor's degree</v>
          </cell>
          <cell r="F4832" t="str">
            <v>BA+</v>
          </cell>
          <cell r="G4832">
            <v>59304</v>
          </cell>
          <cell r="H4832">
            <v>0</v>
          </cell>
          <cell r="I4832">
            <v>0</v>
          </cell>
          <cell r="J4832">
            <v>0</v>
          </cell>
          <cell r="K4832">
            <v>0</v>
          </cell>
          <cell r="L4832">
            <v>0</v>
          </cell>
          <cell r="M4832">
            <v>0</v>
          </cell>
          <cell r="N4832">
            <v>0</v>
          </cell>
          <cell r="O4832">
            <v>2</v>
          </cell>
          <cell r="P4832" t="str">
            <v>Not Licensed</v>
          </cell>
          <cell r="Q4832">
            <v>0</v>
          </cell>
          <cell r="R4832">
            <v>0</v>
          </cell>
        </row>
        <row r="4833">
          <cell r="B4833" t="str">
            <v>259021</v>
          </cell>
          <cell r="C4833" t="str">
            <v>Farm and Home Management Advisors</v>
          </cell>
          <cell r="D4833">
            <v>0</v>
          </cell>
          <cell r="E4833">
            <v>0</v>
          </cell>
          <cell r="F4833">
            <v>0</v>
          </cell>
          <cell r="G4833">
            <v>0</v>
          </cell>
          <cell r="H4833">
            <v>0</v>
          </cell>
          <cell r="I4833">
            <v>0</v>
          </cell>
          <cell r="J4833">
            <v>0</v>
          </cell>
          <cell r="K4833">
            <v>0</v>
          </cell>
          <cell r="L4833">
            <v>9</v>
          </cell>
          <cell r="M4833">
            <v>9</v>
          </cell>
          <cell r="N4833">
            <v>0</v>
          </cell>
          <cell r="O4833">
            <v>0</v>
          </cell>
          <cell r="P4833" t="str">
            <v>Not Licensed</v>
          </cell>
          <cell r="Q4833">
            <v>0</v>
          </cell>
          <cell r="R4833">
            <v>0</v>
          </cell>
        </row>
        <row r="4834">
          <cell r="B4834" t="str">
            <v>259031</v>
          </cell>
          <cell r="C4834" t="str">
            <v>Instructional Coordinators</v>
          </cell>
          <cell r="D4834">
            <v>0</v>
          </cell>
          <cell r="E4834" t="str">
            <v>Master's degree</v>
          </cell>
          <cell r="F4834" t="str">
            <v>BA+</v>
          </cell>
          <cell r="G4834">
            <v>73898</v>
          </cell>
          <cell r="H4834">
            <v>3</v>
          </cell>
          <cell r="I4834">
            <v>157</v>
          </cell>
          <cell r="J4834">
            <v>15</v>
          </cell>
          <cell r="K4834">
            <v>16</v>
          </cell>
          <cell r="L4834">
            <v>67</v>
          </cell>
          <cell r="M4834">
            <v>33</v>
          </cell>
          <cell r="N4834">
            <v>0</v>
          </cell>
          <cell r="O4834">
            <v>18</v>
          </cell>
          <cell r="P4834" t="str">
            <v>Not Licensed</v>
          </cell>
          <cell r="Q4834">
            <v>0</v>
          </cell>
          <cell r="R4834">
            <v>0</v>
          </cell>
        </row>
        <row r="4835">
          <cell r="B4835" t="str">
            <v>259041</v>
          </cell>
          <cell r="C4835" t="str">
            <v>Teacher Assistants</v>
          </cell>
          <cell r="D4835">
            <v>0</v>
          </cell>
          <cell r="E4835" t="str">
            <v>Some college, no degree</v>
          </cell>
          <cell r="F4835" t="str">
            <v>Sub-BA</v>
          </cell>
          <cell r="G4835">
            <v>31395</v>
          </cell>
          <cell r="H4835">
            <v>2</v>
          </cell>
          <cell r="I4835">
            <v>6623</v>
          </cell>
          <cell r="J4835">
            <v>722</v>
          </cell>
          <cell r="K4835">
            <v>738</v>
          </cell>
          <cell r="L4835">
            <v>816</v>
          </cell>
          <cell r="M4835">
            <v>759</v>
          </cell>
          <cell r="N4835">
            <v>0</v>
          </cell>
          <cell r="O4835">
            <v>171</v>
          </cell>
          <cell r="P4835" t="str">
            <v>Not Licensed</v>
          </cell>
          <cell r="Q4835">
            <v>0</v>
          </cell>
          <cell r="R4835">
            <v>0</v>
          </cell>
        </row>
        <row r="4836">
          <cell r="B4836" t="str">
            <v>271011</v>
          </cell>
          <cell r="C4836" t="str">
            <v>Art Directors</v>
          </cell>
          <cell r="D4836">
            <v>0</v>
          </cell>
          <cell r="E4836" t="str">
            <v>Bachelor's degree</v>
          </cell>
          <cell r="F4836" t="str">
            <v>BA+</v>
          </cell>
          <cell r="G4836">
            <v>94123</v>
          </cell>
          <cell r="H4836">
            <v>0</v>
          </cell>
          <cell r="I4836">
            <v>0</v>
          </cell>
          <cell r="J4836">
            <v>0</v>
          </cell>
          <cell r="K4836">
            <v>0</v>
          </cell>
          <cell r="L4836">
            <v>6</v>
          </cell>
          <cell r="M4836">
            <v>6</v>
          </cell>
          <cell r="N4836">
            <v>0</v>
          </cell>
          <cell r="O4836">
            <v>40</v>
          </cell>
          <cell r="P4836" t="str">
            <v>Not Licensed</v>
          </cell>
          <cell r="Q4836">
            <v>0</v>
          </cell>
          <cell r="R4836">
            <v>0</v>
          </cell>
        </row>
        <row r="4837">
          <cell r="B4837" t="str">
            <v>271012</v>
          </cell>
          <cell r="C4837" t="str">
            <v>Craft Artists</v>
          </cell>
          <cell r="D4837">
            <v>0</v>
          </cell>
          <cell r="E4837" t="str">
            <v>No formal educational credential</v>
          </cell>
          <cell r="F4837" t="str">
            <v>HS and Below</v>
          </cell>
          <cell r="G4837">
            <v>0</v>
          </cell>
          <cell r="H4837">
            <v>0</v>
          </cell>
          <cell r="I4837">
            <v>0</v>
          </cell>
          <cell r="J4837">
            <v>0</v>
          </cell>
          <cell r="K4837">
            <v>0</v>
          </cell>
          <cell r="L4837">
            <v>0</v>
          </cell>
          <cell r="M4837">
            <v>0</v>
          </cell>
          <cell r="N4837">
            <v>0</v>
          </cell>
          <cell r="O4837">
            <v>5</v>
          </cell>
          <cell r="P4837" t="str">
            <v>Not Licensed</v>
          </cell>
          <cell r="Q4837">
            <v>0</v>
          </cell>
          <cell r="R4837">
            <v>0</v>
          </cell>
        </row>
        <row r="4838">
          <cell r="B4838" t="str">
            <v>271013</v>
          </cell>
          <cell r="C4838" t="str">
            <v>Fine Artists, Including Painters, Sculptors, and Illustrators</v>
          </cell>
          <cell r="D4838">
            <v>0</v>
          </cell>
          <cell r="E4838" t="str">
            <v>Bachelor's degree</v>
          </cell>
          <cell r="F4838" t="str">
            <v>BA+</v>
          </cell>
          <cell r="G4838">
            <v>0</v>
          </cell>
          <cell r="H4838">
            <v>0</v>
          </cell>
          <cell r="I4838">
            <v>0</v>
          </cell>
          <cell r="J4838">
            <v>0</v>
          </cell>
          <cell r="K4838">
            <v>0</v>
          </cell>
          <cell r="L4838">
            <v>15</v>
          </cell>
          <cell r="M4838">
            <v>15</v>
          </cell>
          <cell r="N4838">
            <v>0</v>
          </cell>
          <cell r="O4838">
            <v>12</v>
          </cell>
          <cell r="P4838" t="str">
            <v>Not Licensed</v>
          </cell>
          <cell r="Q4838">
            <v>0</v>
          </cell>
          <cell r="R4838">
            <v>0</v>
          </cell>
        </row>
        <row r="4839">
          <cell r="B4839" t="str">
            <v>271014</v>
          </cell>
          <cell r="C4839" t="str">
            <v>Multimedia Artists and Animators</v>
          </cell>
          <cell r="D4839">
            <v>0</v>
          </cell>
          <cell r="E4839" t="str">
            <v>Bachelor's degree</v>
          </cell>
          <cell r="F4839" t="str">
            <v>BA+</v>
          </cell>
          <cell r="G4839">
            <v>66864</v>
          </cell>
          <cell r="H4839">
            <v>0</v>
          </cell>
          <cell r="I4839">
            <v>0</v>
          </cell>
          <cell r="J4839">
            <v>0</v>
          </cell>
          <cell r="K4839">
            <v>0</v>
          </cell>
          <cell r="L4839">
            <v>0</v>
          </cell>
          <cell r="M4839">
            <v>0</v>
          </cell>
          <cell r="N4839">
            <v>0</v>
          </cell>
          <cell r="O4839">
            <v>9</v>
          </cell>
          <cell r="P4839" t="str">
            <v>Not Licensed</v>
          </cell>
          <cell r="Q4839">
            <v>0</v>
          </cell>
          <cell r="R4839">
            <v>0</v>
          </cell>
        </row>
        <row r="4840">
          <cell r="B4840" t="str">
            <v>271021</v>
          </cell>
          <cell r="C4840" t="str">
            <v>Commercial and Industrial Designers</v>
          </cell>
          <cell r="D4840">
            <v>0</v>
          </cell>
          <cell r="E4840" t="str">
            <v>Bachelor's degree</v>
          </cell>
          <cell r="F4840" t="str">
            <v>BA+</v>
          </cell>
          <cell r="G4840">
            <v>63292</v>
          </cell>
          <cell r="H4840">
            <v>0</v>
          </cell>
          <cell r="I4840">
            <v>0</v>
          </cell>
          <cell r="J4840">
            <v>0</v>
          </cell>
          <cell r="K4840">
            <v>0</v>
          </cell>
          <cell r="L4840">
            <v>68</v>
          </cell>
          <cell r="M4840">
            <v>68</v>
          </cell>
          <cell r="N4840">
            <v>0</v>
          </cell>
          <cell r="O4840">
            <v>13</v>
          </cell>
          <cell r="P4840" t="str">
            <v>Not Licensed</v>
          </cell>
          <cell r="Q4840">
            <v>0</v>
          </cell>
          <cell r="R4840">
            <v>0</v>
          </cell>
        </row>
        <row r="4841">
          <cell r="B4841" t="str">
            <v>271022</v>
          </cell>
          <cell r="C4841" t="str">
            <v>Fashion Designers</v>
          </cell>
          <cell r="D4841">
            <v>0</v>
          </cell>
          <cell r="E4841" t="str">
            <v>Bachelor's degree</v>
          </cell>
          <cell r="F4841" t="str">
            <v>BA+</v>
          </cell>
          <cell r="G4841">
            <v>65810</v>
          </cell>
          <cell r="H4841">
            <v>0</v>
          </cell>
          <cell r="I4841">
            <v>0</v>
          </cell>
          <cell r="J4841">
            <v>0</v>
          </cell>
          <cell r="K4841">
            <v>0</v>
          </cell>
          <cell r="L4841">
            <v>9</v>
          </cell>
          <cell r="M4841">
            <v>9</v>
          </cell>
          <cell r="N4841">
            <v>0</v>
          </cell>
          <cell r="O4841">
            <v>8</v>
          </cell>
          <cell r="P4841" t="str">
            <v>Not Licensed</v>
          </cell>
          <cell r="Q4841">
            <v>0</v>
          </cell>
          <cell r="R4841">
            <v>0</v>
          </cell>
        </row>
        <row r="4842">
          <cell r="B4842" t="str">
            <v>271023</v>
          </cell>
          <cell r="C4842" t="str">
            <v>Floral Designers</v>
          </cell>
          <cell r="D4842">
            <v>0</v>
          </cell>
          <cell r="E4842" t="str">
            <v>High school diploma or equivalent</v>
          </cell>
          <cell r="F4842" t="str">
            <v>HS and Below</v>
          </cell>
          <cell r="G4842">
            <v>29644</v>
          </cell>
          <cell r="H4842">
            <v>1</v>
          </cell>
          <cell r="I4842">
            <v>156</v>
          </cell>
          <cell r="J4842">
            <v>10</v>
          </cell>
          <cell r="K4842">
            <v>14</v>
          </cell>
          <cell r="L4842">
            <v>0</v>
          </cell>
          <cell r="M4842">
            <v>12</v>
          </cell>
          <cell r="N4842">
            <v>0</v>
          </cell>
          <cell r="O4842">
            <v>21</v>
          </cell>
          <cell r="P4842" t="str">
            <v>Not Licensed</v>
          </cell>
          <cell r="Q4842">
            <v>0</v>
          </cell>
          <cell r="R4842">
            <v>0</v>
          </cell>
        </row>
        <row r="4843">
          <cell r="B4843" t="str">
            <v>271024</v>
          </cell>
          <cell r="C4843" t="str">
            <v>Graphic Designers</v>
          </cell>
          <cell r="D4843">
            <v>0</v>
          </cell>
          <cell r="E4843" t="str">
            <v>Bachelor's degree</v>
          </cell>
          <cell r="F4843" t="str">
            <v>BA+</v>
          </cell>
          <cell r="G4843">
            <v>55490</v>
          </cell>
          <cell r="H4843">
            <v>3</v>
          </cell>
          <cell r="I4843">
            <v>561</v>
          </cell>
          <cell r="J4843">
            <v>57</v>
          </cell>
          <cell r="K4843">
            <v>53</v>
          </cell>
          <cell r="L4843">
            <v>43</v>
          </cell>
          <cell r="M4843">
            <v>51</v>
          </cell>
          <cell r="N4843">
            <v>0</v>
          </cell>
          <cell r="O4843">
            <v>125</v>
          </cell>
          <cell r="P4843" t="str">
            <v>Not Licensed</v>
          </cell>
          <cell r="Q4843">
            <v>0</v>
          </cell>
          <cell r="R4843">
            <v>0</v>
          </cell>
        </row>
        <row r="4844">
          <cell r="B4844" t="str">
            <v>271025</v>
          </cell>
          <cell r="C4844" t="str">
            <v>Interior Designers</v>
          </cell>
          <cell r="D4844">
            <v>0</v>
          </cell>
          <cell r="E4844" t="str">
            <v>Bachelor's degree</v>
          </cell>
          <cell r="F4844" t="str">
            <v>BA+</v>
          </cell>
          <cell r="G4844">
            <v>66182</v>
          </cell>
          <cell r="H4844">
            <v>0</v>
          </cell>
          <cell r="I4844">
            <v>0</v>
          </cell>
          <cell r="J4844">
            <v>0</v>
          </cell>
          <cell r="K4844">
            <v>0</v>
          </cell>
          <cell r="L4844">
            <v>40</v>
          </cell>
          <cell r="M4844">
            <v>40</v>
          </cell>
          <cell r="N4844">
            <v>0</v>
          </cell>
          <cell r="O4844">
            <v>34</v>
          </cell>
          <cell r="P4844" t="str">
            <v>Not Licensed</v>
          </cell>
          <cell r="Q4844">
            <v>0</v>
          </cell>
          <cell r="R4844">
            <v>0</v>
          </cell>
        </row>
        <row r="4845">
          <cell r="B4845" t="str">
            <v>271026</v>
          </cell>
          <cell r="C4845" t="str">
            <v>Merchandise Displayers and Window Trimmers</v>
          </cell>
          <cell r="D4845">
            <v>0</v>
          </cell>
          <cell r="E4845" t="str">
            <v>High school diploma or equivalent</v>
          </cell>
          <cell r="F4845" t="str">
            <v>HS and Below</v>
          </cell>
          <cell r="G4845">
            <v>0</v>
          </cell>
          <cell r="H4845">
            <v>0</v>
          </cell>
          <cell r="I4845">
            <v>270</v>
          </cell>
          <cell r="J4845">
            <v>25</v>
          </cell>
          <cell r="K4845">
            <v>20</v>
          </cell>
          <cell r="L4845">
            <v>472</v>
          </cell>
          <cell r="M4845">
            <v>172</v>
          </cell>
          <cell r="N4845">
            <v>0</v>
          </cell>
          <cell r="O4845">
            <v>78</v>
          </cell>
          <cell r="P4845" t="str">
            <v>Not Licensed</v>
          </cell>
          <cell r="Q4845">
            <v>0</v>
          </cell>
          <cell r="R4845">
            <v>0</v>
          </cell>
        </row>
        <row r="4846">
          <cell r="B4846" t="str">
            <v>271027</v>
          </cell>
          <cell r="C4846" t="str">
            <v>Set and Exhibit Designers</v>
          </cell>
          <cell r="D4846">
            <v>0</v>
          </cell>
          <cell r="E4846" t="str">
            <v>Bachelor's degree</v>
          </cell>
          <cell r="F4846" t="str">
            <v>BA+</v>
          </cell>
          <cell r="G4846">
            <v>0</v>
          </cell>
          <cell r="H4846">
            <v>0</v>
          </cell>
          <cell r="I4846">
            <v>0</v>
          </cell>
          <cell r="J4846">
            <v>0</v>
          </cell>
          <cell r="K4846">
            <v>0</v>
          </cell>
          <cell r="L4846">
            <v>0</v>
          </cell>
          <cell r="M4846">
            <v>0</v>
          </cell>
          <cell r="N4846">
            <v>0</v>
          </cell>
          <cell r="O4846">
            <v>16</v>
          </cell>
          <cell r="P4846" t="str">
            <v>Not Licensed</v>
          </cell>
          <cell r="Q4846">
            <v>0</v>
          </cell>
          <cell r="R4846">
            <v>0</v>
          </cell>
        </row>
        <row r="4847">
          <cell r="B4847" t="str">
            <v>272011</v>
          </cell>
          <cell r="C4847" t="str">
            <v>Actors</v>
          </cell>
          <cell r="D4847">
            <v>0</v>
          </cell>
          <cell r="E4847" t="str">
            <v>Some college, no degree</v>
          </cell>
          <cell r="F4847" t="str">
            <v>Sub-BA</v>
          </cell>
          <cell r="G4847">
            <v>0</v>
          </cell>
          <cell r="H4847">
            <v>0</v>
          </cell>
          <cell r="I4847">
            <v>0</v>
          </cell>
          <cell r="J4847">
            <v>0</v>
          </cell>
          <cell r="K4847">
            <v>0</v>
          </cell>
          <cell r="L4847">
            <v>8</v>
          </cell>
          <cell r="M4847">
            <v>8</v>
          </cell>
          <cell r="N4847">
            <v>0</v>
          </cell>
          <cell r="O4847">
            <v>9</v>
          </cell>
          <cell r="P4847" t="str">
            <v>Not Licensed</v>
          </cell>
          <cell r="Q4847">
            <v>0</v>
          </cell>
          <cell r="R4847">
            <v>0</v>
          </cell>
        </row>
        <row r="4848">
          <cell r="B4848" t="str">
            <v>272012</v>
          </cell>
          <cell r="C4848" t="str">
            <v>Producers and Directors</v>
          </cell>
          <cell r="D4848">
            <v>0</v>
          </cell>
          <cell r="E4848" t="str">
            <v>Bachelor's degree</v>
          </cell>
          <cell r="F4848" t="str">
            <v>BA+</v>
          </cell>
          <cell r="G4848">
            <v>48192</v>
          </cell>
          <cell r="H4848">
            <v>2</v>
          </cell>
          <cell r="I4848">
            <v>221</v>
          </cell>
          <cell r="J4848">
            <v>16</v>
          </cell>
          <cell r="K4848">
            <v>21</v>
          </cell>
          <cell r="L4848">
            <v>5</v>
          </cell>
          <cell r="M4848">
            <v>14</v>
          </cell>
          <cell r="N4848">
            <v>0</v>
          </cell>
          <cell r="O4848">
            <v>46</v>
          </cell>
          <cell r="P4848" t="str">
            <v>Not Licensed</v>
          </cell>
          <cell r="Q4848">
            <v>0</v>
          </cell>
          <cell r="R4848">
            <v>0</v>
          </cell>
        </row>
        <row r="4849">
          <cell r="B4849" t="str">
            <v>272021</v>
          </cell>
          <cell r="C4849" t="str">
            <v>Athletes and Sports Competitors</v>
          </cell>
          <cell r="D4849">
            <v>0</v>
          </cell>
          <cell r="E4849" t="str">
            <v>No formal educational credential</v>
          </cell>
          <cell r="F4849" t="str">
            <v>HS and Below</v>
          </cell>
          <cell r="G4849">
            <v>53062</v>
          </cell>
          <cell r="H4849">
            <v>0</v>
          </cell>
          <cell r="I4849">
            <v>0</v>
          </cell>
          <cell r="J4849">
            <v>0</v>
          </cell>
          <cell r="K4849">
            <v>0</v>
          </cell>
          <cell r="L4849">
            <v>4</v>
          </cell>
          <cell r="M4849">
            <v>4</v>
          </cell>
          <cell r="N4849">
            <v>0</v>
          </cell>
          <cell r="O4849">
            <v>7</v>
          </cell>
          <cell r="P4849" t="str">
            <v>Not Licensed</v>
          </cell>
          <cell r="Q4849">
            <v>0</v>
          </cell>
          <cell r="R4849">
            <v>0</v>
          </cell>
        </row>
        <row r="4850">
          <cell r="B4850" t="str">
            <v>272022</v>
          </cell>
          <cell r="C4850" t="str">
            <v>Coaches and Scouts</v>
          </cell>
          <cell r="D4850">
            <v>0</v>
          </cell>
          <cell r="E4850" t="str">
            <v>Bachelor's degree</v>
          </cell>
          <cell r="F4850" t="str">
            <v>BA+</v>
          </cell>
          <cell r="G4850">
            <v>0</v>
          </cell>
          <cell r="H4850">
            <v>0</v>
          </cell>
          <cell r="I4850">
            <v>1221</v>
          </cell>
          <cell r="J4850">
            <v>166</v>
          </cell>
          <cell r="K4850">
            <v>178</v>
          </cell>
          <cell r="L4850">
            <v>424</v>
          </cell>
          <cell r="M4850">
            <v>256</v>
          </cell>
          <cell r="N4850">
            <v>0</v>
          </cell>
          <cell r="O4850">
            <v>48</v>
          </cell>
          <cell r="P4850" t="str">
            <v>Not Licensed</v>
          </cell>
          <cell r="Q4850">
            <v>0</v>
          </cell>
          <cell r="R4850">
            <v>0</v>
          </cell>
        </row>
        <row r="4851">
          <cell r="B4851" t="str">
            <v>272023</v>
          </cell>
          <cell r="C4851" t="str">
            <v>Umpires, Referees, and Other Sports Officials</v>
          </cell>
          <cell r="D4851">
            <v>0</v>
          </cell>
          <cell r="E4851" t="str">
            <v>High school diploma or equivalent</v>
          </cell>
          <cell r="F4851" t="str">
            <v>HS and Below</v>
          </cell>
          <cell r="G4851">
            <v>0</v>
          </cell>
          <cell r="H4851">
            <v>0</v>
          </cell>
          <cell r="I4851">
            <v>112</v>
          </cell>
          <cell r="J4851">
            <v>14</v>
          </cell>
          <cell r="K4851">
            <v>14</v>
          </cell>
          <cell r="L4851">
            <v>5</v>
          </cell>
          <cell r="M4851">
            <v>11</v>
          </cell>
          <cell r="N4851">
            <v>0</v>
          </cell>
          <cell r="O4851">
            <v>9</v>
          </cell>
          <cell r="P4851" t="str">
            <v>Not Licensed</v>
          </cell>
          <cell r="Q4851">
            <v>0</v>
          </cell>
          <cell r="R4851">
            <v>0</v>
          </cell>
        </row>
        <row r="4852">
          <cell r="B4852" t="str">
            <v>272031</v>
          </cell>
          <cell r="C4852" t="str">
            <v>Dancers</v>
          </cell>
          <cell r="D4852">
            <v>0</v>
          </cell>
          <cell r="E4852" t="str">
            <v>No formal educational credential</v>
          </cell>
          <cell r="F4852" t="str">
            <v>HS and Below</v>
          </cell>
          <cell r="G4852">
            <v>0</v>
          </cell>
          <cell r="H4852">
            <v>0</v>
          </cell>
          <cell r="I4852">
            <v>0</v>
          </cell>
          <cell r="J4852">
            <v>0</v>
          </cell>
          <cell r="K4852">
            <v>0</v>
          </cell>
          <cell r="L4852">
            <v>0</v>
          </cell>
          <cell r="M4852">
            <v>0</v>
          </cell>
          <cell r="N4852">
            <v>0</v>
          </cell>
          <cell r="O4852">
            <v>3</v>
          </cell>
          <cell r="P4852" t="str">
            <v>Not Licensed</v>
          </cell>
          <cell r="Q4852">
            <v>0</v>
          </cell>
          <cell r="R4852">
            <v>0</v>
          </cell>
        </row>
        <row r="4853">
          <cell r="B4853" t="str">
            <v>272032</v>
          </cell>
          <cell r="C4853" t="str">
            <v>Choreographers</v>
          </cell>
          <cell r="D4853">
            <v>0</v>
          </cell>
          <cell r="E4853" t="str">
            <v>High school diploma or equivalent</v>
          </cell>
          <cell r="F4853" t="str">
            <v>HS and Below</v>
          </cell>
          <cell r="G4853">
            <v>0</v>
          </cell>
          <cell r="H4853">
            <v>0</v>
          </cell>
          <cell r="I4853">
            <v>0</v>
          </cell>
          <cell r="J4853">
            <v>0</v>
          </cell>
          <cell r="K4853">
            <v>0</v>
          </cell>
          <cell r="L4853">
            <v>0</v>
          </cell>
          <cell r="M4853">
            <v>0</v>
          </cell>
          <cell r="N4853">
            <v>0</v>
          </cell>
          <cell r="O4853">
            <v>2</v>
          </cell>
          <cell r="P4853" t="str">
            <v>Not Licensed</v>
          </cell>
          <cell r="Q4853">
            <v>0</v>
          </cell>
          <cell r="R4853">
            <v>0</v>
          </cell>
        </row>
        <row r="4854">
          <cell r="B4854" t="str">
            <v>272041</v>
          </cell>
          <cell r="C4854" t="str">
            <v>Music Directors and Composers</v>
          </cell>
          <cell r="D4854">
            <v>0</v>
          </cell>
          <cell r="E4854" t="str">
            <v>Bachelor's degree</v>
          </cell>
          <cell r="F4854" t="str">
            <v>BA+</v>
          </cell>
          <cell r="G4854">
            <v>0</v>
          </cell>
          <cell r="H4854">
            <v>0</v>
          </cell>
          <cell r="I4854">
            <v>0</v>
          </cell>
          <cell r="J4854">
            <v>0</v>
          </cell>
          <cell r="K4854">
            <v>0</v>
          </cell>
          <cell r="L4854">
            <v>0</v>
          </cell>
          <cell r="M4854">
            <v>0</v>
          </cell>
          <cell r="N4854">
            <v>0</v>
          </cell>
          <cell r="O4854">
            <v>1</v>
          </cell>
          <cell r="P4854" t="str">
            <v>Not Licensed</v>
          </cell>
          <cell r="Q4854">
            <v>0</v>
          </cell>
          <cell r="R4854">
            <v>0</v>
          </cell>
        </row>
        <row r="4855">
          <cell r="B4855" t="str">
            <v>272042</v>
          </cell>
          <cell r="C4855" t="str">
            <v>Musicians and Singers</v>
          </cell>
          <cell r="D4855">
            <v>0</v>
          </cell>
          <cell r="E4855" t="str">
            <v>No formal educational credential</v>
          </cell>
          <cell r="F4855" t="str">
            <v>HS and Below</v>
          </cell>
          <cell r="G4855">
            <v>0</v>
          </cell>
          <cell r="H4855">
            <v>0</v>
          </cell>
          <cell r="I4855">
            <v>0</v>
          </cell>
          <cell r="J4855">
            <v>0</v>
          </cell>
          <cell r="K4855">
            <v>0</v>
          </cell>
          <cell r="L4855">
            <v>12</v>
          </cell>
          <cell r="M4855">
            <v>12</v>
          </cell>
          <cell r="N4855">
            <v>0</v>
          </cell>
          <cell r="O4855">
            <v>2</v>
          </cell>
          <cell r="P4855" t="str">
            <v>Not Licensed</v>
          </cell>
          <cell r="Q4855">
            <v>0</v>
          </cell>
          <cell r="R4855">
            <v>0</v>
          </cell>
        </row>
        <row r="4856">
          <cell r="B4856" t="str">
            <v>273011</v>
          </cell>
          <cell r="C4856" t="str">
            <v>Radio and Television Announcers</v>
          </cell>
          <cell r="D4856">
            <v>0</v>
          </cell>
          <cell r="E4856" t="str">
            <v>Bachelor's degree</v>
          </cell>
          <cell r="F4856" t="str">
            <v>BA+</v>
          </cell>
          <cell r="G4856">
            <v>0</v>
          </cell>
          <cell r="H4856">
            <v>0</v>
          </cell>
          <cell r="I4856">
            <v>0</v>
          </cell>
          <cell r="J4856">
            <v>0</v>
          </cell>
          <cell r="K4856">
            <v>0</v>
          </cell>
          <cell r="L4856">
            <v>5</v>
          </cell>
          <cell r="M4856">
            <v>5</v>
          </cell>
          <cell r="N4856">
            <v>0</v>
          </cell>
          <cell r="O4856">
            <v>4</v>
          </cell>
          <cell r="P4856" t="str">
            <v>Not Licensed</v>
          </cell>
          <cell r="Q4856">
            <v>0</v>
          </cell>
          <cell r="R4856">
            <v>0</v>
          </cell>
        </row>
        <row r="4857">
          <cell r="B4857" t="str">
            <v>273012</v>
          </cell>
          <cell r="C4857" t="str">
            <v>Public Address System and Other Announcers</v>
          </cell>
          <cell r="D4857">
            <v>0</v>
          </cell>
          <cell r="E4857" t="str">
            <v>High school diploma or equivalent</v>
          </cell>
          <cell r="F4857" t="str">
            <v>HS and Below</v>
          </cell>
          <cell r="G4857">
            <v>45476</v>
          </cell>
          <cell r="H4857">
            <v>0</v>
          </cell>
          <cell r="I4857">
            <v>0</v>
          </cell>
          <cell r="J4857">
            <v>0</v>
          </cell>
          <cell r="K4857">
            <v>0</v>
          </cell>
          <cell r="L4857">
            <v>0</v>
          </cell>
          <cell r="M4857">
            <v>0</v>
          </cell>
          <cell r="N4857">
            <v>0</v>
          </cell>
          <cell r="O4857">
            <v>0</v>
          </cell>
          <cell r="P4857" t="str">
            <v>Not Licensed</v>
          </cell>
          <cell r="Q4857">
            <v>0</v>
          </cell>
          <cell r="R4857">
            <v>0</v>
          </cell>
        </row>
        <row r="4858">
          <cell r="B4858" t="str">
            <v>273021</v>
          </cell>
          <cell r="C4858" t="str">
            <v>Broadcast News Analysts</v>
          </cell>
          <cell r="D4858">
            <v>0</v>
          </cell>
          <cell r="E4858" t="str">
            <v>Bachelor's degree</v>
          </cell>
          <cell r="F4858" t="str">
            <v>BA+</v>
          </cell>
          <cell r="G4858">
            <v>0</v>
          </cell>
          <cell r="H4858">
            <v>0</v>
          </cell>
          <cell r="I4858">
            <v>0</v>
          </cell>
          <cell r="J4858">
            <v>0</v>
          </cell>
          <cell r="K4858">
            <v>0</v>
          </cell>
          <cell r="L4858">
            <v>0</v>
          </cell>
          <cell r="M4858">
            <v>0</v>
          </cell>
          <cell r="N4858">
            <v>0</v>
          </cell>
          <cell r="O4858">
            <v>1</v>
          </cell>
          <cell r="P4858" t="str">
            <v>Not Licensed</v>
          </cell>
          <cell r="Q4858">
            <v>0</v>
          </cell>
          <cell r="R4858">
            <v>0</v>
          </cell>
        </row>
        <row r="4859">
          <cell r="B4859" t="str">
            <v>273022</v>
          </cell>
          <cell r="C4859" t="str">
            <v>Reporters and Correspondents</v>
          </cell>
          <cell r="D4859">
            <v>0</v>
          </cell>
          <cell r="E4859" t="str">
            <v>Bachelor's degree</v>
          </cell>
          <cell r="F4859" t="str">
            <v>BA+</v>
          </cell>
          <cell r="G4859">
            <v>0</v>
          </cell>
          <cell r="H4859">
            <v>0</v>
          </cell>
          <cell r="I4859">
            <v>0</v>
          </cell>
          <cell r="J4859">
            <v>0</v>
          </cell>
          <cell r="K4859">
            <v>0</v>
          </cell>
          <cell r="L4859">
            <v>0</v>
          </cell>
          <cell r="M4859">
            <v>0</v>
          </cell>
          <cell r="N4859">
            <v>0</v>
          </cell>
          <cell r="O4859">
            <v>10</v>
          </cell>
          <cell r="P4859" t="str">
            <v>Not Licensed</v>
          </cell>
          <cell r="Q4859">
            <v>0</v>
          </cell>
          <cell r="R4859">
            <v>0</v>
          </cell>
        </row>
        <row r="4860">
          <cell r="B4860" t="str">
            <v>273031</v>
          </cell>
          <cell r="C4860" t="str">
            <v>Public Relations Specialists</v>
          </cell>
          <cell r="D4860">
            <v>0</v>
          </cell>
          <cell r="E4860" t="str">
            <v>Bachelor's degree</v>
          </cell>
          <cell r="F4860" t="str">
            <v>BA+</v>
          </cell>
          <cell r="G4860">
            <v>58167</v>
          </cell>
          <cell r="H4860">
            <v>3</v>
          </cell>
          <cell r="I4860">
            <v>248</v>
          </cell>
          <cell r="J4860">
            <v>24</v>
          </cell>
          <cell r="K4860">
            <v>27</v>
          </cell>
          <cell r="L4860">
            <v>81</v>
          </cell>
          <cell r="M4860">
            <v>44</v>
          </cell>
          <cell r="N4860">
            <v>0</v>
          </cell>
          <cell r="O4860">
            <v>41</v>
          </cell>
          <cell r="P4860" t="str">
            <v>Not Licensed</v>
          </cell>
          <cell r="Q4860">
            <v>0</v>
          </cell>
          <cell r="R4860">
            <v>0</v>
          </cell>
        </row>
        <row r="4861">
          <cell r="B4861" t="str">
            <v>273041</v>
          </cell>
          <cell r="C4861" t="str">
            <v>Editors</v>
          </cell>
          <cell r="D4861">
            <v>0</v>
          </cell>
          <cell r="E4861" t="str">
            <v>Bachelor's degree</v>
          </cell>
          <cell r="F4861" t="str">
            <v>BA+</v>
          </cell>
          <cell r="G4861">
            <v>78271</v>
          </cell>
          <cell r="H4861">
            <v>3</v>
          </cell>
          <cell r="I4861">
            <v>278</v>
          </cell>
          <cell r="J4861">
            <v>19</v>
          </cell>
          <cell r="K4861">
            <v>26</v>
          </cell>
          <cell r="L4861">
            <v>8</v>
          </cell>
          <cell r="M4861">
            <v>18</v>
          </cell>
          <cell r="N4861">
            <v>0</v>
          </cell>
          <cell r="O4861">
            <v>42</v>
          </cell>
          <cell r="P4861" t="str">
            <v>Not Licensed</v>
          </cell>
          <cell r="Q4861">
            <v>0</v>
          </cell>
          <cell r="R4861">
            <v>0</v>
          </cell>
        </row>
        <row r="4862">
          <cell r="B4862" t="str">
            <v>273042</v>
          </cell>
          <cell r="C4862" t="str">
            <v>Technical Writers</v>
          </cell>
          <cell r="D4862">
            <v>0</v>
          </cell>
          <cell r="E4862" t="str">
            <v>Bachelor's degree</v>
          </cell>
          <cell r="F4862" t="str">
            <v>BA+</v>
          </cell>
          <cell r="G4862">
            <v>80100</v>
          </cell>
          <cell r="H4862">
            <v>0</v>
          </cell>
          <cell r="I4862">
            <v>0</v>
          </cell>
          <cell r="J4862">
            <v>0</v>
          </cell>
          <cell r="K4862">
            <v>0</v>
          </cell>
          <cell r="L4862">
            <v>40</v>
          </cell>
          <cell r="M4862">
            <v>40</v>
          </cell>
          <cell r="N4862">
            <v>0</v>
          </cell>
          <cell r="O4862">
            <v>23</v>
          </cell>
          <cell r="P4862" t="str">
            <v>Not Licensed</v>
          </cell>
          <cell r="Q4862">
            <v>0</v>
          </cell>
          <cell r="R4862">
            <v>0</v>
          </cell>
        </row>
        <row r="4863">
          <cell r="B4863" t="str">
            <v>273043</v>
          </cell>
          <cell r="C4863" t="str">
            <v>Writers and Authors</v>
          </cell>
          <cell r="D4863">
            <v>0</v>
          </cell>
          <cell r="E4863" t="str">
            <v>Bachelor's degree</v>
          </cell>
          <cell r="F4863" t="str">
            <v>BA+</v>
          </cell>
          <cell r="G4863">
            <v>58622</v>
          </cell>
          <cell r="H4863">
            <v>0</v>
          </cell>
          <cell r="I4863">
            <v>0</v>
          </cell>
          <cell r="J4863">
            <v>0</v>
          </cell>
          <cell r="K4863">
            <v>0</v>
          </cell>
          <cell r="L4863">
            <v>18</v>
          </cell>
          <cell r="M4863">
            <v>18</v>
          </cell>
          <cell r="N4863">
            <v>0</v>
          </cell>
          <cell r="O4863">
            <v>13</v>
          </cell>
          <cell r="P4863" t="str">
            <v>Not Licensed</v>
          </cell>
          <cell r="Q4863">
            <v>0</v>
          </cell>
          <cell r="R4863">
            <v>0</v>
          </cell>
        </row>
        <row r="4864">
          <cell r="B4864" t="str">
            <v>273091</v>
          </cell>
          <cell r="C4864" t="str">
            <v>Interpreters and Translators</v>
          </cell>
          <cell r="D4864">
            <v>0</v>
          </cell>
          <cell r="E4864" t="str">
            <v>Bachelor's degree</v>
          </cell>
          <cell r="F4864" t="str">
            <v>BA+</v>
          </cell>
          <cell r="G4864">
            <v>46176</v>
          </cell>
          <cell r="H4864">
            <v>0</v>
          </cell>
          <cell r="I4864">
            <v>0</v>
          </cell>
          <cell r="J4864">
            <v>0</v>
          </cell>
          <cell r="K4864">
            <v>0</v>
          </cell>
          <cell r="L4864">
            <v>33</v>
          </cell>
          <cell r="M4864">
            <v>33</v>
          </cell>
          <cell r="N4864">
            <v>0</v>
          </cell>
          <cell r="O4864">
            <v>13</v>
          </cell>
          <cell r="P4864" t="str">
            <v>Not Licensed</v>
          </cell>
          <cell r="Q4864">
            <v>0</v>
          </cell>
          <cell r="R4864">
            <v>0</v>
          </cell>
        </row>
        <row r="4865">
          <cell r="B4865" t="str">
            <v>274011</v>
          </cell>
          <cell r="C4865" t="str">
            <v>Audio and Video Equipment Technicians</v>
          </cell>
          <cell r="D4865">
            <v>0</v>
          </cell>
          <cell r="E4865" t="str">
            <v>Postsecondary non-degree award</v>
          </cell>
          <cell r="F4865" t="str">
            <v>Sub-BA</v>
          </cell>
          <cell r="G4865">
            <v>49304</v>
          </cell>
          <cell r="H4865">
            <v>0</v>
          </cell>
          <cell r="I4865">
            <v>0</v>
          </cell>
          <cell r="J4865">
            <v>0</v>
          </cell>
          <cell r="K4865">
            <v>0</v>
          </cell>
          <cell r="L4865">
            <v>11</v>
          </cell>
          <cell r="M4865">
            <v>11</v>
          </cell>
          <cell r="N4865">
            <v>0</v>
          </cell>
          <cell r="O4865">
            <v>29</v>
          </cell>
          <cell r="P4865" t="str">
            <v>Not Licensed</v>
          </cell>
          <cell r="Q4865">
            <v>0</v>
          </cell>
          <cell r="R4865">
            <v>0</v>
          </cell>
        </row>
        <row r="4866">
          <cell r="B4866" t="str">
            <v>274012</v>
          </cell>
          <cell r="C4866" t="str">
            <v>Broadcast Technicians</v>
          </cell>
          <cell r="D4866">
            <v>0</v>
          </cell>
          <cell r="E4866" t="str">
            <v>Associate's degree</v>
          </cell>
          <cell r="F4866" t="str">
            <v>Sub-BA</v>
          </cell>
          <cell r="G4866">
            <v>0</v>
          </cell>
          <cell r="H4866">
            <v>0</v>
          </cell>
          <cell r="I4866">
            <v>0</v>
          </cell>
          <cell r="J4866">
            <v>0</v>
          </cell>
          <cell r="K4866">
            <v>0</v>
          </cell>
          <cell r="L4866">
            <v>0</v>
          </cell>
          <cell r="M4866">
            <v>0</v>
          </cell>
          <cell r="N4866">
            <v>0</v>
          </cell>
          <cell r="O4866">
            <v>5</v>
          </cell>
          <cell r="P4866" t="str">
            <v>Not Licensed</v>
          </cell>
          <cell r="Q4866">
            <v>0</v>
          </cell>
          <cell r="R4866">
            <v>0</v>
          </cell>
        </row>
        <row r="4867">
          <cell r="B4867" t="str">
            <v>274013</v>
          </cell>
          <cell r="C4867" t="str">
            <v>Radio Operators</v>
          </cell>
          <cell r="D4867">
            <v>0</v>
          </cell>
          <cell r="E4867" t="str">
            <v>High school diploma or equivalent</v>
          </cell>
          <cell r="F4867" t="str">
            <v>HS and Below</v>
          </cell>
          <cell r="G4867">
            <v>0</v>
          </cell>
          <cell r="H4867">
            <v>0</v>
          </cell>
          <cell r="I4867">
            <v>0</v>
          </cell>
          <cell r="J4867">
            <v>0</v>
          </cell>
          <cell r="K4867">
            <v>0</v>
          </cell>
          <cell r="L4867">
            <v>0</v>
          </cell>
          <cell r="M4867">
            <v>0</v>
          </cell>
          <cell r="N4867">
            <v>0</v>
          </cell>
          <cell r="O4867">
            <v>2</v>
          </cell>
          <cell r="P4867" t="str">
            <v>Not Licensed</v>
          </cell>
          <cell r="Q4867">
            <v>0</v>
          </cell>
          <cell r="R4867">
            <v>0</v>
          </cell>
        </row>
        <row r="4868">
          <cell r="B4868" t="str">
            <v>274014</v>
          </cell>
          <cell r="C4868" t="str">
            <v>Sound Engineering Technicians</v>
          </cell>
          <cell r="D4868">
            <v>0</v>
          </cell>
          <cell r="E4868" t="str">
            <v>Postsecondary non-degree award</v>
          </cell>
          <cell r="F4868" t="str">
            <v>Sub-BA</v>
          </cell>
          <cell r="G4868">
            <v>0</v>
          </cell>
          <cell r="H4868">
            <v>0</v>
          </cell>
          <cell r="I4868">
            <v>0</v>
          </cell>
          <cell r="J4868">
            <v>0</v>
          </cell>
          <cell r="K4868">
            <v>0</v>
          </cell>
          <cell r="L4868">
            <v>0</v>
          </cell>
          <cell r="M4868">
            <v>0</v>
          </cell>
          <cell r="N4868">
            <v>0</v>
          </cell>
          <cell r="O4868">
            <v>8</v>
          </cell>
          <cell r="P4868" t="str">
            <v>Not Licensed</v>
          </cell>
          <cell r="Q4868">
            <v>0</v>
          </cell>
          <cell r="R4868">
            <v>0</v>
          </cell>
        </row>
        <row r="4869">
          <cell r="B4869" t="str">
            <v>274021</v>
          </cell>
          <cell r="C4869" t="str">
            <v>Photographers</v>
          </cell>
          <cell r="D4869">
            <v>0</v>
          </cell>
          <cell r="E4869" t="str">
            <v>High school diploma or equivalent</v>
          </cell>
          <cell r="F4869" t="str">
            <v>HS and Below</v>
          </cell>
          <cell r="G4869">
            <v>51459</v>
          </cell>
          <cell r="H4869">
            <v>3</v>
          </cell>
          <cell r="I4869">
            <v>369</v>
          </cell>
          <cell r="J4869">
            <v>13</v>
          </cell>
          <cell r="K4869">
            <v>35</v>
          </cell>
          <cell r="L4869">
            <v>21</v>
          </cell>
          <cell r="M4869">
            <v>23</v>
          </cell>
          <cell r="N4869">
            <v>0</v>
          </cell>
          <cell r="O4869">
            <v>55</v>
          </cell>
          <cell r="P4869" t="str">
            <v>Not Licensed</v>
          </cell>
          <cell r="Q4869">
            <v>0</v>
          </cell>
          <cell r="R4869">
            <v>0</v>
          </cell>
        </row>
        <row r="4870">
          <cell r="B4870" t="str">
            <v>274031</v>
          </cell>
          <cell r="C4870" t="str">
            <v>Camera Operators, Television, Video, and Motion Picture</v>
          </cell>
          <cell r="D4870">
            <v>0</v>
          </cell>
          <cell r="E4870" t="str">
            <v>Bachelor's degree</v>
          </cell>
          <cell r="F4870" t="str">
            <v>BA+</v>
          </cell>
          <cell r="G4870">
            <v>70711</v>
          </cell>
          <cell r="H4870">
            <v>0</v>
          </cell>
          <cell r="I4870">
            <v>0</v>
          </cell>
          <cell r="J4870">
            <v>0</v>
          </cell>
          <cell r="K4870">
            <v>0</v>
          </cell>
          <cell r="L4870">
            <v>6</v>
          </cell>
          <cell r="M4870">
            <v>6</v>
          </cell>
          <cell r="N4870">
            <v>0</v>
          </cell>
          <cell r="O4870">
            <v>14</v>
          </cell>
          <cell r="P4870" t="str">
            <v>Not Licensed</v>
          </cell>
          <cell r="Q4870">
            <v>0</v>
          </cell>
          <cell r="R4870">
            <v>0</v>
          </cell>
        </row>
        <row r="4871">
          <cell r="B4871" t="str">
            <v>274032</v>
          </cell>
          <cell r="C4871" t="str">
            <v>Film and Video Editors</v>
          </cell>
          <cell r="D4871">
            <v>0</v>
          </cell>
          <cell r="E4871" t="str">
            <v>Bachelor's degree</v>
          </cell>
          <cell r="F4871" t="str">
            <v>BA+</v>
          </cell>
          <cell r="G4871">
            <v>43716</v>
          </cell>
          <cell r="H4871">
            <v>0</v>
          </cell>
          <cell r="I4871">
            <v>0</v>
          </cell>
          <cell r="J4871">
            <v>0</v>
          </cell>
          <cell r="K4871">
            <v>0</v>
          </cell>
          <cell r="L4871">
            <v>0</v>
          </cell>
          <cell r="M4871">
            <v>0</v>
          </cell>
          <cell r="N4871">
            <v>0</v>
          </cell>
          <cell r="O4871">
            <v>9</v>
          </cell>
          <cell r="P4871" t="str">
            <v>Not Licensed</v>
          </cell>
          <cell r="Q4871">
            <v>0</v>
          </cell>
          <cell r="R4871">
            <v>0</v>
          </cell>
        </row>
        <row r="4872">
          <cell r="B4872" t="str">
            <v>29035</v>
          </cell>
          <cell r="C4872" t="str">
            <v>Magnetic Resonance Imaging Technologists</v>
          </cell>
          <cell r="D4872">
            <v>0</v>
          </cell>
          <cell r="E4872">
            <v>0</v>
          </cell>
          <cell r="F4872">
            <v>0</v>
          </cell>
          <cell r="G4872">
            <v>0</v>
          </cell>
          <cell r="H4872">
            <v>0</v>
          </cell>
          <cell r="I4872">
            <v>0</v>
          </cell>
          <cell r="J4872">
            <v>0</v>
          </cell>
          <cell r="K4872">
            <v>0</v>
          </cell>
          <cell r="L4872">
            <v>0</v>
          </cell>
          <cell r="M4872">
            <v>0</v>
          </cell>
          <cell r="N4872">
            <v>0</v>
          </cell>
          <cell r="O4872">
            <v>0</v>
          </cell>
          <cell r="P4872" t="str">
            <v>Not Licensed</v>
          </cell>
          <cell r="Q4872">
            <v>0</v>
          </cell>
          <cell r="R4872">
            <v>0</v>
          </cell>
        </row>
        <row r="4873">
          <cell r="B4873" t="str">
            <v>291011</v>
          </cell>
          <cell r="C4873" t="str">
            <v>Chiropractors</v>
          </cell>
          <cell r="D4873">
            <v>0</v>
          </cell>
          <cell r="E4873" t="str">
            <v>Doctoral or professional degree</v>
          </cell>
          <cell r="F4873" t="str">
            <v>BA+</v>
          </cell>
          <cell r="G4873">
            <v>0</v>
          </cell>
          <cell r="H4873">
            <v>0</v>
          </cell>
          <cell r="I4873">
            <v>0</v>
          </cell>
          <cell r="J4873">
            <v>0</v>
          </cell>
          <cell r="K4873">
            <v>0</v>
          </cell>
          <cell r="L4873">
            <v>4</v>
          </cell>
          <cell r="M4873">
            <v>4</v>
          </cell>
          <cell r="N4873">
            <v>0</v>
          </cell>
          <cell r="O4873">
            <v>2</v>
          </cell>
          <cell r="P4873" t="str">
            <v>Licensed</v>
          </cell>
          <cell r="Q4873">
            <v>304</v>
          </cell>
          <cell r="R4873" t="str">
            <v xml:space="preserve"> 1,454</v>
          </cell>
        </row>
        <row r="4874">
          <cell r="B4874" t="str">
            <v>291021</v>
          </cell>
          <cell r="C4874" t="str">
            <v>Dentists, General</v>
          </cell>
          <cell r="D4874">
            <v>0</v>
          </cell>
          <cell r="E4874" t="str">
            <v>Doctoral or professional degree</v>
          </cell>
          <cell r="F4874" t="str">
            <v>BA+</v>
          </cell>
          <cell r="G4874">
            <v>123887</v>
          </cell>
          <cell r="H4874">
            <v>5</v>
          </cell>
          <cell r="I4874">
            <v>1362</v>
          </cell>
          <cell r="J4874">
            <v>38</v>
          </cell>
          <cell r="K4874">
            <v>51</v>
          </cell>
          <cell r="L4874">
            <v>69</v>
          </cell>
          <cell r="M4874">
            <v>53</v>
          </cell>
          <cell r="N4874">
            <v>0</v>
          </cell>
          <cell r="O4874">
            <v>8</v>
          </cell>
          <cell r="P4874" t="str">
            <v>Not Licensed</v>
          </cell>
          <cell r="Q4874">
            <v>0</v>
          </cell>
          <cell r="R4874">
            <v>0</v>
          </cell>
        </row>
        <row r="4875">
          <cell r="B4875" t="str">
            <v>291022</v>
          </cell>
          <cell r="C4875" t="str">
            <v>Oral and Maxillofacial Surgeons</v>
          </cell>
          <cell r="D4875">
            <v>0</v>
          </cell>
          <cell r="E4875" t="str">
            <v>Doctoral or professional degree</v>
          </cell>
          <cell r="F4875" t="str">
            <v>BA+</v>
          </cell>
          <cell r="G4875">
            <v>0</v>
          </cell>
          <cell r="H4875">
            <v>0</v>
          </cell>
          <cell r="I4875">
            <v>0</v>
          </cell>
          <cell r="J4875">
            <v>0</v>
          </cell>
          <cell r="K4875">
            <v>0</v>
          </cell>
          <cell r="L4875">
            <v>15</v>
          </cell>
          <cell r="M4875">
            <v>15</v>
          </cell>
          <cell r="N4875">
            <v>0</v>
          </cell>
          <cell r="O4875">
            <v>0</v>
          </cell>
          <cell r="P4875" t="str">
            <v>Not Licensed</v>
          </cell>
          <cell r="Q4875">
            <v>0</v>
          </cell>
          <cell r="R4875">
            <v>0</v>
          </cell>
        </row>
        <row r="4876">
          <cell r="B4876" t="str">
            <v>291023</v>
          </cell>
          <cell r="C4876" t="str">
            <v>Orthodontists</v>
          </cell>
          <cell r="D4876">
            <v>0</v>
          </cell>
          <cell r="E4876" t="str">
            <v>Doctoral or professional degree</v>
          </cell>
          <cell r="F4876" t="str">
            <v>BA+</v>
          </cell>
          <cell r="G4876">
            <v>203256</v>
          </cell>
          <cell r="H4876">
            <v>0</v>
          </cell>
          <cell r="I4876">
            <v>0</v>
          </cell>
          <cell r="J4876">
            <v>0</v>
          </cell>
          <cell r="K4876">
            <v>0</v>
          </cell>
          <cell r="L4876">
            <v>5</v>
          </cell>
          <cell r="M4876">
            <v>5</v>
          </cell>
          <cell r="N4876">
            <v>0</v>
          </cell>
          <cell r="O4876">
            <v>0</v>
          </cell>
          <cell r="P4876" t="str">
            <v>Not Licensed</v>
          </cell>
          <cell r="Q4876">
            <v>0</v>
          </cell>
          <cell r="R4876">
            <v>0</v>
          </cell>
        </row>
        <row r="4877">
          <cell r="B4877" t="str">
            <v>291024</v>
          </cell>
          <cell r="C4877" t="str">
            <v>Prosthodontists</v>
          </cell>
          <cell r="D4877">
            <v>0</v>
          </cell>
          <cell r="E4877">
            <v>0</v>
          </cell>
          <cell r="F4877">
            <v>0</v>
          </cell>
          <cell r="G4877">
            <v>0</v>
          </cell>
          <cell r="H4877">
            <v>0</v>
          </cell>
          <cell r="I4877">
            <v>0</v>
          </cell>
          <cell r="J4877">
            <v>0</v>
          </cell>
          <cell r="K4877">
            <v>0</v>
          </cell>
          <cell r="L4877">
            <v>0</v>
          </cell>
          <cell r="M4877">
            <v>0</v>
          </cell>
          <cell r="N4877">
            <v>0</v>
          </cell>
          <cell r="O4877">
            <v>0</v>
          </cell>
          <cell r="P4877" t="str">
            <v>Not Licensed</v>
          </cell>
          <cell r="Q4877">
            <v>0</v>
          </cell>
          <cell r="R4877">
            <v>0</v>
          </cell>
        </row>
        <row r="4878">
          <cell r="B4878" t="str">
            <v>291031</v>
          </cell>
          <cell r="C4878" t="str">
            <v>Dietitians and Nutritionists</v>
          </cell>
          <cell r="D4878">
            <v>0</v>
          </cell>
          <cell r="E4878" t="str">
            <v>Bachelor's degree</v>
          </cell>
          <cell r="F4878" t="str">
            <v>BA+</v>
          </cell>
          <cell r="G4878">
            <v>60015</v>
          </cell>
          <cell r="H4878">
            <v>3</v>
          </cell>
          <cell r="I4878">
            <v>272</v>
          </cell>
          <cell r="J4878">
            <v>18</v>
          </cell>
          <cell r="K4878">
            <v>18</v>
          </cell>
          <cell r="L4878">
            <v>116</v>
          </cell>
          <cell r="M4878">
            <v>51</v>
          </cell>
          <cell r="N4878">
            <v>0</v>
          </cell>
          <cell r="O4878">
            <v>18</v>
          </cell>
          <cell r="P4878" t="str">
            <v>Licensed</v>
          </cell>
          <cell r="Q4878">
            <v>393</v>
          </cell>
          <cell r="R4878" t="str">
            <v xml:space="preserve"> 2,429</v>
          </cell>
        </row>
        <row r="4879">
          <cell r="B4879" t="str">
            <v>291041</v>
          </cell>
          <cell r="C4879" t="str">
            <v>Optometrists</v>
          </cell>
          <cell r="D4879">
            <v>0</v>
          </cell>
          <cell r="E4879" t="str">
            <v>Doctoral or professional degree</v>
          </cell>
          <cell r="F4879" t="str">
            <v>BA+</v>
          </cell>
          <cell r="G4879">
            <v>116197</v>
          </cell>
          <cell r="H4879">
            <v>0</v>
          </cell>
          <cell r="I4879">
            <v>0</v>
          </cell>
          <cell r="J4879">
            <v>0</v>
          </cell>
          <cell r="K4879">
            <v>0</v>
          </cell>
          <cell r="L4879">
            <v>32</v>
          </cell>
          <cell r="M4879">
            <v>32</v>
          </cell>
          <cell r="N4879">
            <v>0</v>
          </cell>
          <cell r="O4879">
            <v>0</v>
          </cell>
          <cell r="P4879" t="str">
            <v>Licensed</v>
          </cell>
          <cell r="Q4879">
            <v>200</v>
          </cell>
          <cell r="R4879" t="str">
            <v xml:space="preserve"> 1,165</v>
          </cell>
        </row>
        <row r="4880">
          <cell r="B4880" t="str">
            <v>291051</v>
          </cell>
          <cell r="C4880" t="str">
            <v>Pharmacists</v>
          </cell>
          <cell r="D4880">
            <v>0</v>
          </cell>
          <cell r="E4880" t="str">
            <v>Doctoral or professional degree</v>
          </cell>
          <cell r="F4880" t="str">
            <v>BA+</v>
          </cell>
          <cell r="G4880">
            <v>121367</v>
          </cell>
          <cell r="H4880">
            <v>5</v>
          </cell>
          <cell r="I4880">
            <v>1268</v>
          </cell>
          <cell r="J4880">
            <v>53</v>
          </cell>
          <cell r="K4880">
            <v>61</v>
          </cell>
          <cell r="L4880">
            <v>164</v>
          </cell>
          <cell r="M4880">
            <v>93</v>
          </cell>
          <cell r="N4880">
            <v>0</v>
          </cell>
          <cell r="O4880">
            <v>50</v>
          </cell>
          <cell r="P4880" t="str">
            <v>Not Licensed</v>
          </cell>
          <cell r="Q4880">
            <v>0</v>
          </cell>
          <cell r="R4880">
            <v>0</v>
          </cell>
        </row>
        <row r="4881">
          <cell r="B4881" t="str">
            <v>291061</v>
          </cell>
          <cell r="C4881" t="str">
            <v>Anesthesiologists</v>
          </cell>
          <cell r="D4881">
            <v>0</v>
          </cell>
          <cell r="E4881" t="str">
            <v>Doctoral or professional degree</v>
          </cell>
          <cell r="F4881" t="str">
            <v>BA+</v>
          </cell>
          <cell r="G4881">
            <v>0</v>
          </cell>
          <cell r="H4881">
            <v>0</v>
          </cell>
          <cell r="I4881">
            <v>157</v>
          </cell>
          <cell r="J4881">
            <v>4</v>
          </cell>
          <cell r="K4881">
            <v>4</v>
          </cell>
          <cell r="L4881">
            <v>76</v>
          </cell>
          <cell r="M4881">
            <v>28</v>
          </cell>
          <cell r="N4881">
            <v>0</v>
          </cell>
          <cell r="O4881">
            <v>0</v>
          </cell>
          <cell r="P4881" t="str">
            <v>Not Licensed</v>
          </cell>
          <cell r="Q4881">
            <v>0</v>
          </cell>
          <cell r="R4881">
            <v>0</v>
          </cell>
        </row>
        <row r="4882">
          <cell r="B4882" t="str">
            <v>291062</v>
          </cell>
          <cell r="C4882" t="str">
            <v>Family and General Practitioners</v>
          </cell>
          <cell r="D4882">
            <v>0</v>
          </cell>
          <cell r="E4882" t="str">
            <v>Doctoral or professional degree</v>
          </cell>
          <cell r="F4882" t="str">
            <v>BA+</v>
          </cell>
          <cell r="G4882">
            <v>0</v>
          </cell>
          <cell r="H4882">
            <v>0</v>
          </cell>
          <cell r="I4882">
            <v>398</v>
          </cell>
          <cell r="J4882">
            <v>11</v>
          </cell>
          <cell r="K4882">
            <v>15</v>
          </cell>
          <cell r="L4882">
            <v>131</v>
          </cell>
          <cell r="M4882">
            <v>52</v>
          </cell>
          <cell r="N4882">
            <v>0</v>
          </cell>
          <cell r="O4882">
            <v>2</v>
          </cell>
          <cell r="P4882" t="str">
            <v>Not Licensed</v>
          </cell>
          <cell r="Q4882">
            <v>0</v>
          </cell>
          <cell r="R4882">
            <v>0</v>
          </cell>
        </row>
        <row r="4883">
          <cell r="B4883" t="str">
            <v>291063</v>
          </cell>
          <cell r="C4883" t="str">
            <v>Internists, General</v>
          </cell>
          <cell r="D4883">
            <v>0</v>
          </cell>
          <cell r="E4883" t="str">
            <v>Doctoral or professional degree</v>
          </cell>
          <cell r="F4883" t="str">
            <v>BA+</v>
          </cell>
          <cell r="G4883">
            <v>0</v>
          </cell>
          <cell r="H4883">
            <v>0</v>
          </cell>
          <cell r="I4883">
            <v>176</v>
          </cell>
          <cell r="J4883">
            <v>5</v>
          </cell>
          <cell r="K4883">
            <v>5</v>
          </cell>
          <cell r="L4883">
            <v>182</v>
          </cell>
          <cell r="M4883">
            <v>64</v>
          </cell>
          <cell r="N4883">
            <v>0</v>
          </cell>
          <cell r="O4883">
            <v>1</v>
          </cell>
          <cell r="P4883" t="str">
            <v>Not Licensed</v>
          </cell>
          <cell r="Q4883">
            <v>0</v>
          </cell>
          <cell r="R4883">
            <v>0</v>
          </cell>
        </row>
        <row r="4884">
          <cell r="B4884" t="str">
            <v>291064</v>
          </cell>
          <cell r="C4884" t="str">
            <v>Obstetricians and Gynecologists</v>
          </cell>
          <cell r="D4884">
            <v>0</v>
          </cell>
          <cell r="E4884" t="str">
            <v>Doctoral or professional degree</v>
          </cell>
          <cell r="F4884" t="str">
            <v>BA+</v>
          </cell>
          <cell r="G4884">
            <v>0</v>
          </cell>
          <cell r="H4884">
            <v>0</v>
          </cell>
          <cell r="I4884">
            <v>0</v>
          </cell>
          <cell r="J4884">
            <v>0</v>
          </cell>
          <cell r="K4884">
            <v>0</v>
          </cell>
          <cell r="L4884">
            <v>68</v>
          </cell>
          <cell r="M4884">
            <v>68</v>
          </cell>
          <cell r="N4884">
            <v>0</v>
          </cell>
          <cell r="O4884">
            <v>0</v>
          </cell>
          <cell r="P4884" t="str">
            <v>Not Licensed</v>
          </cell>
          <cell r="Q4884">
            <v>0</v>
          </cell>
          <cell r="R4884">
            <v>0</v>
          </cell>
        </row>
        <row r="4885">
          <cell r="B4885" t="str">
            <v>291065</v>
          </cell>
          <cell r="C4885" t="str">
            <v>Pediatricians, General</v>
          </cell>
          <cell r="D4885">
            <v>0</v>
          </cell>
          <cell r="E4885" t="str">
            <v>Doctoral or professional degree</v>
          </cell>
          <cell r="F4885" t="str">
            <v>BA+</v>
          </cell>
          <cell r="G4885">
            <v>0</v>
          </cell>
          <cell r="H4885">
            <v>0</v>
          </cell>
          <cell r="I4885">
            <v>0</v>
          </cell>
          <cell r="J4885">
            <v>0</v>
          </cell>
          <cell r="K4885">
            <v>0</v>
          </cell>
          <cell r="L4885">
            <v>38</v>
          </cell>
          <cell r="M4885">
            <v>38</v>
          </cell>
          <cell r="N4885">
            <v>0</v>
          </cell>
          <cell r="O4885">
            <v>0</v>
          </cell>
          <cell r="P4885" t="str">
            <v>Not Licensed</v>
          </cell>
          <cell r="Q4885">
            <v>0</v>
          </cell>
          <cell r="R4885">
            <v>0</v>
          </cell>
        </row>
        <row r="4886">
          <cell r="B4886" t="str">
            <v>291066</v>
          </cell>
          <cell r="C4886" t="str">
            <v>Psychiatrists</v>
          </cell>
          <cell r="D4886">
            <v>0</v>
          </cell>
          <cell r="E4886" t="str">
            <v>Doctoral or professional degree</v>
          </cell>
          <cell r="F4886" t="str">
            <v>BA+</v>
          </cell>
          <cell r="G4886">
            <v>197109</v>
          </cell>
          <cell r="H4886">
            <v>0</v>
          </cell>
          <cell r="I4886">
            <v>0</v>
          </cell>
          <cell r="J4886">
            <v>0</v>
          </cell>
          <cell r="K4886">
            <v>0</v>
          </cell>
          <cell r="L4886">
            <v>337</v>
          </cell>
          <cell r="M4886">
            <v>337</v>
          </cell>
          <cell r="N4886">
            <v>0</v>
          </cell>
          <cell r="O4886">
            <v>0</v>
          </cell>
          <cell r="P4886" t="str">
            <v>Not Licensed</v>
          </cell>
          <cell r="Q4886">
            <v>0</v>
          </cell>
          <cell r="R4886">
            <v>0</v>
          </cell>
        </row>
        <row r="4887">
          <cell r="B4887" t="str">
            <v>291067</v>
          </cell>
          <cell r="C4887" t="str">
            <v>Surgeons</v>
          </cell>
          <cell r="D4887">
            <v>0</v>
          </cell>
          <cell r="E4887" t="str">
            <v>Doctoral or professional degree</v>
          </cell>
          <cell r="F4887" t="str">
            <v>BA+</v>
          </cell>
          <cell r="G4887">
            <v>0</v>
          </cell>
          <cell r="H4887">
            <v>0</v>
          </cell>
          <cell r="I4887">
            <v>0</v>
          </cell>
          <cell r="J4887">
            <v>0</v>
          </cell>
          <cell r="K4887">
            <v>0</v>
          </cell>
          <cell r="L4887">
            <v>44</v>
          </cell>
          <cell r="M4887">
            <v>44</v>
          </cell>
          <cell r="N4887">
            <v>0</v>
          </cell>
          <cell r="O4887">
            <v>1</v>
          </cell>
          <cell r="P4887" t="str">
            <v>Not Licensed</v>
          </cell>
          <cell r="Q4887">
            <v>0</v>
          </cell>
          <cell r="R4887">
            <v>0</v>
          </cell>
        </row>
        <row r="4888">
          <cell r="B4888" t="str">
            <v>291071</v>
          </cell>
          <cell r="C4888" t="str">
            <v>Physician Assistants</v>
          </cell>
          <cell r="D4888">
            <v>0</v>
          </cell>
          <cell r="E4888" t="str">
            <v>Master's degree</v>
          </cell>
          <cell r="F4888" t="str">
            <v>BA+</v>
          </cell>
          <cell r="G4888">
            <v>100339</v>
          </cell>
          <cell r="H4888">
            <v>4</v>
          </cell>
          <cell r="I4888">
            <v>189</v>
          </cell>
          <cell r="J4888">
            <v>13</v>
          </cell>
          <cell r="K4888">
            <v>14</v>
          </cell>
          <cell r="L4888">
            <v>92</v>
          </cell>
          <cell r="M4888">
            <v>40</v>
          </cell>
          <cell r="N4888">
            <v>0</v>
          </cell>
          <cell r="O4888">
            <v>4</v>
          </cell>
          <cell r="P4888" t="str">
            <v>Licensed</v>
          </cell>
          <cell r="Q4888">
            <v>215</v>
          </cell>
          <cell r="R4888">
            <v>857</v>
          </cell>
        </row>
        <row r="4889">
          <cell r="B4889" t="str">
            <v>291081</v>
          </cell>
          <cell r="C4889" t="str">
            <v>Podiatrists</v>
          </cell>
          <cell r="D4889">
            <v>0</v>
          </cell>
          <cell r="E4889" t="str">
            <v>Doctoral or professional degree</v>
          </cell>
          <cell r="F4889" t="str">
            <v>BA+</v>
          </cell>
          <cell r="G4889">
            <v>162990</v>
          </cell>
          <cell r="H4889">
            <v>0</v>
          </cell>
          <cell r="I4889">
            <v>0</v>
          </cell>
          <cell r="J4889">
            <v>0</v>
          </cell>
          <cell r="K4889">
            <v>0</v>
          </cell>
          <cell r="L4889">
            <v>0</v>
          </cell>
          <cell r="M4889">
            <v>0</v>
          </cell>
          <cell r="N4889">
            <v>0</v>
          </cell>
          <cell r="O4889">
            <v>0</v>
          </cell>
          <cell r="P4889" t="str">
            <v>Licensed</v>
          </cell>
          <cell r="Q4889">
            <v>66</v>
          </cell>
          <cell r="R4889">
            <v>395</v>
          </cell>
        </row>
        <row r="4890">
          <cell r="B4890" t="str">
            <v>291122</v>
          </cell>
          <cell r="C4890" t="str">
            <v>Occupational Therapists</v>
          </cell>
          <cell r="D4890">
            <v>0</v>
          </cell>
          <cell r="E4890" t="str">
            <v>Master's degree</v>
          </cell>
          <cell r="F4890" t="str">
            <v>BA+</v>
          </cell>
          <cell r="G4890">
            <v>91048</v>
          </cell>
          <cell r="H4890">
            <v>5</v>
          </cell>
          <cell r="I4890">
            <v>1263</v>
          </cell>
          <cell r="J4890">
            <v>81</v>
          </cell>
          <cell r="K4890">
            <v>90</v>
          </cell>
          <cell r="L4890">
            <v>250</v>
          </cell>
          <cell r="M4890">
            <v>140</v>
          </cell>
          <cell r="N4890">
            <v>0</v>
          </cell>
          <cell r="O4890">
            <v>12</v>
          </cell>
          <cell r="P4890" t="str">
            <v>Licensed</v>
          </cell>
          <cell r="Q4890">
            <v>981</v>
          </cell>
          <cell r="R4890" t="str">
            <v xml:space="preserve"> 5,183</v>
          </cell>
        </row>
        <row r="4891">
          <cell r="B4891" t="str">
            <v>291123</v>
          </cell>
          <cell r="C4891" t="str">
            <v>Physical Therapists</v>
          </cell>
          <cell r="D4891">
            <v>0</v>
          </cell>
          <cell r="E4891" t="str">
            <v>Doctoral or professional degree</v>
          </cell>
          <cell r="F4891" t="str">
            <v>BA+</v>
          </cell>
          <cell r="G4891">
            <v>95417</v>
          </cell>
          <cell r="H4891">
            <v>5</v>
          </cell>
          <cell r="I4891">
            <v>2108</v>
          </cell>
          <cell r="J4891">
            <v>120</v>
          </cell>
          <cell r="K4891">
            <v>130</v>
          </cell>
          <cell r="L4891">
            <v>1013</v>
          </cell>
          <cell r="M4891">
            <v>421</v>
          </cell>
          <cell r="N4891">
            <v>0</v>
          </cell>
          <cell r="O4891">
            <v>11</v>
          </cell>
          <cell r="P4891" t="str">
            <v>Licensed</v>
          </cell>
          <cell r="Q4891" t="str">
            <v xml:space="preserve"> 1,559</v>
          </cell>
          <cell r="R4891" t="str">
            <v xml:space="preserve"> 8,347</v>
          </cell>
        </row>
        <row r="4892">
          <cell r="B4892" t="str">
            <v>291124</v>
          </cell>
          <cell r="C4892" t="str">
            <v>Radiation Therapists</v>
          </cell>
          <cell r="D4892">
            <v>0</v>
          </cell>
          <cell r="E4892" t="str">
            <v>Associate's degree</v>
          </cell>
          <cell r="F4892" t="str">
            <v>Sub-BA</v>
          </cell>
          <cell r="G4892">
            <v>85039</v>
          </cell>
          <cell r="H4892">
            <v>0</v>
          </cell>
          <cell r="I4892">
            <v>0</v>
          </cell>
          <cell r="J4892">
            <v>0</v>
          </cell>
          <cell r="K4892">
            <v>0</v>
          </cell>
          <cell r="L4892">
            <v>16</v>
          </cell>
          <cell r="M4892">
            <v>16</v>
          </cell>
          <cell r="N4892">
            <v>0</v>
          </cell>
          <cell r="O4892">
            <v>4</v>
          </cell>
          <cell r="P4892" t="str">
            <v>Not Licensed</v>
          </cell>
          <cell r="Q4892">
            <v>0</v>
          </cell>
          <cell r="R4892">
            <v>0</v>
          </cell>
        </row>
        <row r="4893">
          <cell r="B4893" t="str">
            <v>291125</v>
          </cell>
          <cell r="C4893" t="str">
            <v>Recreational Therapists</v>
          </cell>
          <cell r="D4893">
            <v>0</v>
          </cell>
          <cell r="E4893" t="str">
            <v>Bachelor's degree</v>
          </cell>
          <cell r="F4893" t="str">
            <v>BA+</v>
          </cell>
          <cell r="G4893">
            <v>56033</v>
          </cell>
          <cell r="H4893">
            <v>0</v>
          </cell>
          <cell r="I4893">
            <v>0</v>
          </cell>
          <cell r="J4893">
            <v>0</v>
          </cell>
          <cell r="K4893">
            <v>0</v>
          </cell>
          <cell r="L4893">
            <v>47</v>
          </cell>
          <cell r="M4893">
            <v>47</v>
          </cell>
          <cell r="N4893">
            <v>0</v>
          </cell>
          <cell r="O4893">
            <v>13</v>
          </cell>
          <cell r="P4893" t="str">
            <v>Not Licensed</v>
          </cell>
          <cell r="Q4893">
            <v>0</v>
          </cell>
          <cell r="R4893">
            <v>0</v>
          </cell>
        </row>
        <row r="4894">
          <cell r="B4894" t="str">
            <v>291126</v>
          </cell>
          <cell r="C4894" t="str">
            <v>Respiratory Therapists</v>
          </cell>
          <cell r="D4894">
            <v>0</v>
          </cell>
          <cell r="E4894" t="str">
            <v>Associate's degree</v>
          </cell>
          <cell r="F4894" t="str">
            <v>Sub-BA</v>
          </cell>
          <cell r="G4894">
            <v>67196</v>
          </cell>
          <cell r="H4894">
            <v>4</v>
          </cell>
          <cell r="I4894">
            <v>289</v>
          </cell>
          <cell r="J4894">
            <v>19</v>
          </cell>
          <cell r="K4894">
            <v>20</v>
          </cell>
          <cell r="L4894">
            <v>57</v>
          </cell>
          <cell r="M4894">
            <v>32</v>
          </cell>
          <cell r="N4894">
            <v>0</v>
          </cell>
          <cell r="O4894">
            <v>14</v>
          </cell>
          <cell r="P4894" t="str">
            <v>Not Licensed</v>
          </cell>
          <cell r="Q4894">
            <v>0</v>
          </cell>
          <cell r="R4894">
            <v>0</v>
          </cell>
        </row>
        <row r="4895">
          <cell r="B4895" t="str">
            <v>291127</v>
          </cell>
          <cell r="C4895" t="str">
            <v>Speech-Language Pathologists</v>
          </cell>
          <cell r="D4895">
            <v>0</v>
          </cell>
          <cell r="E4895" t="str">
            <v>Master's degree</v>
          </cell>
          <cell r="F4895" t="str">
            <v>BA+</v>
          </cell>
          <cell r="G4895">
            <v>90076</v>
          </cell>
          <cell r="H4895">
            <v>5</v>
          </cell>
          <cell r="I4895">
            <v>931</v>
          </cell>
          <cell r="J4895">
            <v>58</v>
          </cell>
          <cell r="K4895">
            <v>67</v>
          </cell>
          <cell r="L4895">
            <v>299</v>
          </cell>
          <cell r="M4895">
            <v>141</v>
          </cell>
          <cell r="N4895">
            <v>0</v>
          </cell>
          <cell r="O4895">
            <v>5</v>
          </cell>
          <cell r="P4895" t="str">
            <v>Licensed</v>
          </cell>
          <cell r="Q4895">
            <v>885</v>
          </cell>
          <cell r="R4895" t="str">
            <v xml:space="preserve"> 5,023</v>
          </cell>
        </row>
        <row r="4896">
          <cell r="B4896" t="str">
            <v>291128</v>
          </cell>
          <cell r="C4896" t="str">
            <v>Exercise Physiologists</v>
          </cell>
          <cell r="D4896">
            <v>0</v>
          </cell>
          <cell r="E4896" t="str">
            <v>Bachelor's degree</v>
          </cell>
          <cell r="F4896" t="str">
            <v>BA+</v>
          </cell>
          <cell r="G4896">
            <v>50158</v>
          </cell>
          <cell r="H4896">
            <v>0</v>
          </cell>
          <cell r="I4896">
            <v>0</v>
          </cell>
          <cell r="J4896">
            <v>0</v>
          </cell>
          <cell r="K4896">
            <v>0</v>
          </cell>
          <cell r="L4896">
            <v>0</v>
          </cell>
          <cell r="M4896">
            <v>0</v>
          </cell>
          <cell r="N4896">
            <v>0</v>
          </cell>
          <cell r="O4896">
            <v>0</v>
          </cell>
          <cell r="P4896" t="str">
            <v>Not Licensed</v>
          </cell>
          <cell r="Q4896">
            <v>0</v>
          </cell>
          <cell r="R4896">
            <v>0</v>
          </cell>
        </row>
        <row r="4897">
          <cell r="B4897" t="str">
            <v>291131</v>
          </cell>
          <cell r="C4897" t="str">
            <v>Veterinarians</v>
          </cell>
          <cell r="D4897">
            <v>0</v>
          </cell>
          <cell r="E4897" t="str">
            <v>Doctoral or professional degree</v>
          </cell>
          <cell r="F4897" t="str">
            <v>BA+</v>
          </cell>
          <cell r="G4897">
            <v>0</v>
          </cell>
          <cell r="H4897">
            <v>0</v>
          </cell>
          <cell r="I4897">
            <v>299</v>
          </cell>
          <cell r="J4897">
            <v>12</v>
          </cell>
          <cell r="K4897">
            <v>20</v>
          </cell>
          <cell r="L4897">
            <v>46</v>
          </cell>
          <cell r="M4897">
            <v>26</v>
          </cell>
          <cell r="N4897">
            <v>0</v>
          </cell>
          <cell r="O4897">
            <v>5</v>
          </cell>
          <cell r="P4897" t="str">
            <v>Licensed</v>
          </cell>
          <cell r="Q4897">
            <v>407</v>
          </cell>
          <cell r="R4897" t="str">
            <v xml:space="preserve"> 2,380</v>
          </cell>
        </row>
        <row r="4898">
          <cell r="B4898" t="str">
            <v>291141</v>
          </cell>
          <cell r="C4898" t="str">
            <v>Registered Nurses</v>
          </cell>
          <cell r="D4898">
            <v>0</v>
          </cell>
          <cell r="E4898" t="str">
            <v>Bachelor's degree</v>
          </cell>
          <cell r="F4898" t="str">
            <v>BA+</v>
          </cell>
          <cell r="G4898">
            <v>81384</v>
          </cell>
          <cell r="H4898">
            <v>5</v>
          </cell>
          <cell r="I4898">
            <v>13798</v>
          </cell>
          <cell r="J4898">
            <v>853</v>
          </cell>
          <cell r="K4898">
            <v>877</v>
          </cell>
          <cell r="L4898">
            <v>3890</v>
          </cell>
          <cell r="M4898">
            <v>1873</v>
          </cell>
          <cell r="N4898">
            <v>0</v>
          </cell>
          <cell r="O4898">
            <v>349</v>
          </cell>
          <cell r="P4898" t="str">
            <v>Not Licensed</v>
          </cell>
          <cell r="Q4898">
            <v>0</v>
          </cell>
          <cell r="R4898">
            <v>0</v>
          </cell>
        </row>
        <row r="4899">
          <cell r="B4899" t="str">
            <v>291151</v>
          </cell>
          <cell r="C4899" t="str">
            <v>Nurse Anesthetists</v>
          </cell>
          <cell r="D4899">
            <v>0</v>
          </cell>
          <cell r="E4899" t="str">
            <v>Master's degree</v>
          </cell>
          <cell r="F4899" t="str">
            <v>BA+</v>
          </cell>
          <cell r="G4899">
            <v>150734</v>
          </cell>
          <cell r="H4899">
            <v>4</v>
          </cell>
          <cell r="I4899">
            <v>222</v>
          </cell>
          <cell r="J4899">
            <v>12</v>
          </cell>
          <cell r="K4899">
            <v>12</v>
          </cell>
          <cell r="L4899">
            <v>63</v>
          </cell>
          <cell r="M4899">
            <v>29</v>
          </cell>
          <cell r="N4899">
            <v>0</v>
          </cell>
          <cell r="O4899">
            <v>3</v>
          </cell>
          <cell r="P4899" t="str">
            <v>Not Licensed</v>
          </cell>
          <cell r="Q4899">
            <v>0</v>
          </cell>
          <cell r="R4899">
            <v>0</v>
          </cell>
        </row>
        <row r="4900">
          <cell r="B4900" t="str">
            <v>291161</v>
          </cell>
          <cell r="C4900" t="str">
            <v>Nurse Midwives</v>
          </cell>
          <cell r="D4900">
            <v>0</v>
          </cell>
          <cell r="E4900" t="str">
            <v>Master's degree</v>
          </cell>
          <cell r="F4900" t="str">
            <v>BA+</v>
          </cell>
          <cell r="G4900">
            <v>111733</v>
          </cell>
          <cell r="H4900">
            <v>0</v>
          </cell>
          <cell r="I4900">
            <v>0</v>
          </cell>
          <cell r="J4900">
            <v>0</v>
          </cell>
          <cell r="K4900">
            <v>0</v>
          </cell>
          <cell r="L4900">
            <v>7</v>
          </cell>
          <cell r="M4900">
            <v>7</v>
          </cell>
          <cell r="N4900">
            <v>0</v>
          </cell>
          <cell r="O4900">
            <v>0</v>
          </cell>
          <cell r="P4900" t="str">
            <v>Not Licensed</v>
          </cell>
          <cell r="Q4900">
            <v>0</v>
          </cell>
          <cell r="R4900">
            <v>0</v>
          </cell>
        </row>
        <row r="4901">
          <cell r="B4901" t="str">
            <v>291171</v>
          </cell>
          <cell r="C4901" t="str">
            <v>Nurse Practitioners</v>
          </cell>
          <cell r="D4901">
            <v>0</v>
          </cell>
          <cell r="E4901" t="str">
            <v>Master's degree</v>
          </cell>
          <cell r="F4901" t="str">
            <v>BA+</v>
          </cell>
          <cell r="G4901">
            <v>118606</v>
          </cell>
          <cell r="H4901">
            <v>5</v>
          </cell>
          <cell r="I4901">
            <v>906</v>
          </cell>
          <cell r="J4901">
            <v>64</v>
          </cell>
          <cell r="K4901">
            <v>69</v>
          </cell>
          <cell r="L4901">
            <v>439</v>
          </cell>
          <cell r="M4901">
            <v>191</v>
          </cell>
          <cell r="N4901">
            <v>0</v>
          </cell>
          <cell r="O4901">
            <v>37</v>
          </cell>
          <cell r="P4901" t="str">
            <v>Not Licensed</v>
          </cell>
          <cell r="Q4901">
            <v>0</v>
          </cell>
          <cell r="R4901">
            <v>0</v>
          </cell>
        </row>
        <row r="4902">
          <cell r="B4902" t="str">
            <v>291181</v>
          </cell>
          <cell r="C4902" t="str">
            <v>Audiologists</v>
          </cell>
          <cell r="D4902">
            <v>0</v>
          </cell>
          <cell r="E4902" t="str">
            <v>Doctoral or professional degree</v>
          </cell>
          <cell r="F4902" t="str">
            <v>BA+</v>
          </cell>
          <cell r="G4902">
            <v>89269</v>
          </cell>
          <cell r="H4902">
            <v>0</v>
          </cell>
          <cell r="I4902">
            <v>0</v>
          </cell>
          <cell r="J4902">
            <v>0</v>
          </cell>
          <cell r="K4902">
            <v>0</v>
          </cell>
          <cell r="L4902">
            <v>8</v>
          </cell>
          <cell r="M4902">
            <v>8</v>
          </cell>
          <cell r="N4902">
            <v>0</v>
          </cell>
          <cell r="O4902">
            <v>1</v>
          </cell>
          <cell r="P4902" t="str">
            <v>Licensed</v>
          </cell>
          <cell r="Q4902">
            <v>71</v>
          </cell>
          <cell r="R4902">
            <v>488</v>
          </cell>
        </row>
        <row r="4903">
          <cell r="B4903" t="str">
            <v>292011</v>
          </cell>
          <cell r="C4903" t="str">
            <v>Medical and Clinical Laboratory Technologists</v>
          </cell>
          <cell r="D4903">
            <v>0</v>
          </cell>
          <cell r="E4903" t="str">
            <v>Bachelor's degree</v>
          </cell>
          <cell r="F4903" t="str">
            <v>BA+</v>
          </cell>
          <cell r="G4903">
            <v>0</v>
          </cell>
          <cell r="H4903">
            <v>0</v>
          </cell>
          <cell r="I4903">
            <v>334</v>
          </cell>
          <cell r="J4903">
            <v>22</v>
          </cell>
          <cell r="K4903">
            <v>23</v>
          </cell>
          <cell r="L4903">
            <v>25</v>
          </cell>
          <cell r="M4903">
            <v>23</v>
          </cell>
          <cell r="N4903">
            <v>0</v>
          </cell>
          <cell r="O4903">
            <v>34</v>
          </cell>
          <cell r="P4903" t="str">
            <v>Not Licensed</v>
          </cell>
          <cell r="Q4903">
            <v>0</v>
          </cell>
          <cell r="R4903">
            <v>0</v>
          </cell>
        </row>
        <row r="4904">
          <cell r="B4904" t="str">
            <v>292012</v>
          </cell>
          <cell r="C4904" t="str">
            <v>Medical and Clinical Laboratory Technicians</v>
          </cell>
          <cell r="D4904">
            <v>0</v>
          </cell>
          <cell r="E4904" t="str">
            <v>Associate's degree</v>
          </cell>
          <cell r="F4904" t="str">
            <v>Sub-BA</v>
          </cell>
          <cell r="G4904">
            <v>46259</v>
          </cell>
          <cell r="H4904">
            <v>3</v>
          </cell>
          <cell r="I4904">
            <v>582</v>
          </cell>
          <cell r="J4904">
            <v>39</v>
          </cell>
          <cell r="K4904">
            <v>42</v>
          </cell>
          <cell r="L4904">
            <v>126</v>
          </cell>
          <cell r="M4904">
            <v>69</v>
          </cell>
          <cell r="N4904">
            <v>0</v>
          </cell>
          <cell r="O4904">
            <v>51</v>
          </cell>
          <cell r="P4904" t="str">
            <v>Not Licensed</v>
          </cell>
          <cell r="Q4904">
            <v>0</v>
          </cell>
          <cell r="R4904">
            <v>0</v>
          </cell>
        </row>
        <row r="4905">
          <cell r="B4905" t="str">
            <v>292021</v>
          </cell>
          <cell r="C4905" t="str">
            <v>Dental Hygienists</v>
          </cell>
          <cell r="D4905">
            <v>0</v>
          </cell>
          <cell r="E4905" t="str">
            <v>Associate's degree</v>
          </cell>
          <cell r="F4905" t="str">
            <v>Sub-BA</v>
          </cell>
          <cell r="G4905">
            <v>77799</v>
          </cell>
          <cell r="H4905">
            <v>4</v>
          </cell>
          <cell r="I4905">
            <v>715</v>
          </cell>
          <cell r="J4905">
            <v>44</v>
          </cell>
          <cell r="K4905">
            <v>50</v>
          </cell>
          <cell r="L4905">
            <v>38</v>
          </cell>
          <cell r="M4905">
            <v>44</v>
          </cell>
          <cell r="N4905">
            <v>0</v>
          </cell>
          <cell r="O4905">
            <v>47</v>
          </cell>
          <cell r="P4905" t="str">
            <v>Not Licensed</v>
          </cell>
          <cell r="Q4905">
            <v>0</v>
          </cell>
          <cell r="R4905">
            <v>0</v>
          </cell>
        </row>
        <row r="4906">
          <cell r="B4906" t="str">
            <v>292031</v>
          </cell>
          <cell r="C4906" t="str">
            <v>Cardiovascular Technologists and Technicians</v>
          </cell>
          <cell r="D4906">
            <v>0</v>
          </cell>
          <cell r="E4906" t="str">
            <v>Associate's degree</v>
          </cell>
          <cell r="F4906" t="str">
            <v>Sub-BA</v>
          </cell>
          <cell r="G4906">
            <v>74737</v>
          </cell>
          <cell r="H4906">
            <v>0</v>
          </cell>
          <cell r="I4906">
            <v>105</v>
          </cell>
          <cell r="J4906">
            <v>0</v>
          </cell>
          <cell r="K4906">
            <v>5</v>
          </cell>
          <cell r="L4906">
            <v>72</v>
          </cell>
          <cell r="M4906">
            <v>39</v>
          </cell>
          <cell r="N4906">
            <v>0</v>
          </cell>
          <cell r="O4906">
            <v>5</v>
          </cell>
          <cell r="P4906" t="str">
            <v>Not Licensed</v>
          </cell>
          <cell r="Q4906">
            <v>0</v>
          </cell>
          <cell r="R4906">
            <v>0</v>
          </cell>
        </row>
        <row r="4907">
          <cell r="B4907" t="str">
            <v>292032</v>
          </cell>
          <cell r="C4907" t="str">
            <v>Diagnostic Medical Sonographers</v>
          </cell>
          <cell r="D4907">
            <v>0</v>
          </cell>
          <cell r="E4907" t="str">
            <v>Associate's degree</v>
          </cell>
          <cell r="F4907" t="str">
            <v>Sub-BA</v>
          </cell>
          <cell r="G4907">
            <v>85677</v>
          </cell>
          <cell r="H4907">
            <v>4</v>
          </cell>
          <cell r="I4907">
            <v>128</v>
          </cell>
          <cell r="J4907">
            <v>10</v>
          </cell>
          <cell r="K4907">
            <v>9</v>
          </cell>
          <cell r="L4907">
            <v>90</v>
          </cell>
          <cell r="M4907">
            <v>36</v>
          </cell>
          <cell r="N4907">
            <v>0</v>
          </cell>
          <cell r="O4907">
            <v>9</v>
          </cell>
          <cell r="P4907" t="str">
            <v>Not Licensed</v>
          </cell>
          <cell r="Q4907">
            <v>0</v>
          </cell>
          <cell r="R4907">
            <v>0</v>
          </cell>
        </row>
        <row r="4908">
          <cell r="B4908" t="str">
            <v>292033</v>
          </cell>
          <cell r="C4908" t="str">
            <v>Nuclear Medicine Technologists</v>
          </cell>
          <cell r="D4908">
            <v>0</v>
          </cell>
          <cell r="E4908" t="str">
            <v>Associate's degree</v>
          </cell>
          <cell r="F4908" t="str">
            <v>Sub-BA</v>
          </cell>
          <cell r="G4908">
            <v>88848</v>
          </cell>
          <cell r="H4908">
            <v>0</v>
          </cell>
          <cell r="I4908">
            <v>0</v>
          </cell>
          <cell r="J4908">
            <v>0</v>
          </cell>
          <cell r="K4908">
            <v>0</v>
          </cell>
          <cell r="L4908">
            <v>0</v>
          </cell>
          <cell r="M4908">
            <v>0</v>
          </cell>
          <cell r="N4908">
            <v>0</v>
          </cell>
          <cell r="O4908">
            <v>2</v>
          </cell>
          <cell r="P4908" t="str">
            <v>Not Licensed</v>
          </cell>
          <cell r="Q4908">
            <v>0</v>
          </cell>
          <cell r="R4908">
            <v>0</v>
          </cell>
        </row>
        <row r="4909">
          <cell r="B4909" t="str">
            <v>292034</v>
          </cell>
          <cell r="C4909" t="str">
            <v>Radiologic Technologists</v>
          </cell>
          <cell r="D4909">
            <v>0</v>
          </cell>
          <cell r="E4909" t="str">
            <v>Associate's degree</v>
          </cell>
          <cell r="F4909" t="str">
            <v>Sub-BA</v>
          </cell>
          <cell r="G4909">
            <v>0</v>
          </cell>
          <cell r="H4909">
            <v>0</v>
          </cell>
          <cell r="I4909">
            <v>563</v>
          </cell>
          <cell r="J4909">
            <v>37</v>
          </cell>
          <cell r="K4909">
            <v>33</v>
          </cell>
          <cell r="L4909">
            <v>92</v>
          </cell>
          <cell r="M4909">
            <v>54</v>
          </cell>
          <cell r="N4909">
            <v>0</v>
          </cell>
          <cell r="O4909">
            <v>12</v>
          </cell>
          <cell r="P4909" t="str">
            <v>Not Licensed</v>
          </cell>
          <cell r="Q4909">
            <v>0</v>
          </cell>
          <cell r="R4909">
            <v>0</v>
          </cell>
        </row>
        <row r="4910">
          <cell r="B4910" t="str">
            <v>292041</v>
          </cell>
          <cell r="C4910" t="str">
            <v>Emergency Medical Technicians and Paramedics</v>
          </cell>
          <cell r="D4910">
            <v>0</v>
          </cell>
          <cell r="E4910" t="str">
            <v>Postsecondary non-degree award</v>
          </cell>
          <cell r="F4910" t="str">
            <v>Sub-BA</v>
          </cell>
          <cell r="G4910">
            <v>34723</v>
          </cell>
          <cell r="H4910">
            <v>2</v>
          </cell>
          <cell r="I4910">
            <v>271</v>
          </cell>
          <cell r="J4910">
            <v>17</v>
          </cell>
          <cell r="K4910">
            <v>15</v>
          </cell>
          <cell r="L4910">
            <v>45</v>
          </cell>
          <cell r="M4910">
            <v>26</v>
          </cell>
          <cell r="N4910">
            <v>0</v>
          </cell>
          <cell r="O4910">
            <v>36</v>
          </cell>
          <cell r="P4910" t="str">
            <v>Not Licensed</v>
          </cell>
          <cell r="Q4910">
            <v>0</v>
          </cell>
          <cell r="R4910">
            <v>0</v>
          </cell>
        </row>
        <row r="4911">
          <cell r="B4911" t="str">
            <v>292051</v>
          </cell>
          <cell r="C4911" t="str">
            <v>Dietetic Technicians</v>
          </cell>
          <cell r="D4911">
            <v>0</v>
          </cell>
          <cell r="E4911" t="str">
            <v>Associate's degree</v>
          </cell>
          <cell r="F4911" t="str">
            <v>Sub-BA</v>
          </cell>
          <cell r="G4911">
            <v>28431</v>
          </cell>
          <cell r="H4911">
            <v>0</v>
          </cell>
          <cell r="I4911">
            <v>0</v>
          </cell>
          <cell r="J4911">
            <v>0</v>
          </cell>
          <cell r="K4911">
            <v>0</v>
          </cell>
          <cell r="L4911">
            <v>23</v>
          </cell>
          <cell r="M4911">
            <v>23</v>
          </cell>
          <cell r="N4911">
            <v>0</v>
          </cell>
          <cell r="O4911">
            <v>16</v>
          </cell>
          <cell r="P4911" t="str">
            <v>Not Licensed</v>
          </cell>
          <cell r="Q4911">
            <v>0</v>
          </cell>
          <cell r="R4911">
            <v>0</v>
          </cell>
        </row>
        <row r="4912">
          <cell r="B4912" t="str">
            <v>292052</v>
          </cell>
          <cell r="C4912" t="str">
            <v>Pharmacy Technicians</v>
          </cell>
          <cell r="D4912">
            <v>0</v>
          </cell>
          <cell r="E4912" t="str">
            <v>High school diploma or equivalent</v>
          </cell>
          <cell r="F4912" t="str">
            <v>HS and Below</v>
          </cell>
          <cell r="G4912">
            <v>34836</v>
          </cell>
          <cell r="H4912">
            <v>2</v>
          </cell>
          <cell r="I4912">
            <v>1542</v>
          </cell>
          <cell r="J4912">
            <v>133</v>
          </cell>
          <cell r="K4912">
            <v>137</v>
          </cell>
          <cell r="L4912">
            <v>392</v>
          </cell>
          <cell r="M4912">
            <v>221</v>
          </cell>
          <cell r="N4912">
            <v>0</v>
          </cell>
          <cell r="O4912">
            <v>50</v>
          </cell>
          <cell r="P4912" t="str">
            <v>Not Licensed</v>
          </cell>
          <cell r="Q4912">
            <v>0</v>
          </cell>
          <cell r="R4912">
            <v>0</v>
          </cell>
        </row>
        <row r="4913">
          <cell r="B4913" t="str">
            <v>292053</v>
          </cell>
          <cell r="C4913" t="str">
            <v>Psychiatric Technicians</v>
          </cell>
          <cell r="D4913">
            <v>0</v>
          </cell>
          <cell r="E4913" t="str">
            <v>Postsecondary non-degree award</v>
          </cell>
          <cell r="F4913" t="str">
            <v>Sub-BA</v>
          </cell>
          <cell r="G4913">
            <v>44715</v>
          </cell>
          <cell r="H4913">
            <v>0</v>
          </cell>
          <cell r="I4913">
            <v>0</v>
          </cell>
          <cell r="J4913">
            <v>0</v>
          </cell>
          <cell r="K4913">
            <v>0</v>
          </cell>
          <cell r="L4913">
            <v>6</v>
          </cell>
          <cell r="M4913">
            <v>6</v>
          </cell>
          <cell r="N4913">
            <v>0</v>
          </cell>
          <cell r="O4913">
            <v>17</v>
          </cell>
          <cell r="P4913" t="str">
            <v>Not Licensed</v>
          </cell>
          <cell r="Q4913">
            <v>0</v>
          </cell>
          <cell r="R4913">
            <v>0</v>
          </cell>
        </row>
        <row r="4914">
          <cell r="B4914" t="str">
            <v>292054</v>
          </cell>
          <cell r="C4914" t="str">
            <v>Respiratory Therapy Technicians</v>
          </cell>
          <cell r="D4914">
            <v>0</v>
          </cell>
          <cell r="E4914" t="str">
            <v>Associate's degree</v>
          </cell>
          <cell r="F4914" t="str">
            <v>Sub-BA</v>
          </cell>
          <cell r="G4914">
            <v>45227</v>
          </cell>
          <cell r="H4914">
            <v>0</v>
          </cell>
          <cell r="I4914">
            <v>0</v>
          </cell>
          <cell r="J4914">
            <v>0</v>
          </cell>
          <cell r="K4914">
            <v>0</v>
          </cell>
          <cell r="L4914">
            <v>0</v>
          </cell>
          <cell r="M4914">
            <v>0</v>
          </cell>
          <cell r="N4914">
            <v>0</v>
          </cell>
          <cell r="O4914">
            <v>0</v>
          </cell>
          <cell r="P4914" t="str">
            <v>Not Licensed</v>
          </cell>
          <cell r="Q4914">
            <v>0</v>
          </cell>
          <cell r="R4914">
            <v>0</v>
          </cell>
        </row>
        <row r="4915">
          <cell r="B4915" t="str">
            <v>292055</v>
          </cell>
          <cell r="C4915" t="str">
            <v>Surgical Technologists</v>
          </cell>
          <cell r="D4915">
            <v>0</v>
          </cell>
          <cell r="E4915" t="str">
            <v>Postsecondary non-degree award</v>
          </cell>
          <cell r="F4915" t="str">
            <v>Sub-BA</v>
          </cell>
          <cell r="G4915">
            <v>46654</v>
          </cell>
          <cell r="H4915">
            <v>3</v>
          </cell>
          <cell r="I4915">
            <v>451</v>
          </cell>
          <cell r="J4915">
            <v>41</v>
          </cell>
          <cell r="K4915">
            <v>38</v>
          </cell>
          <cell r="L4915">
            <v>167</v>
          </cell>
          <cell r="M4915">
            <v>82</v>
          </cell>
          <cell r="N4915">
            <v>0</v>
          </cell>
          <cell r="O4915">
            <v>11</v>
          </cell>
          <cell r="P4915" t="str">
            <v>Not Licensed</v>
          </cell>
          <cell r="Q4915">
            <v>0</v>
          </cell>
          <cell r="R4915">
            <v>0</v>
          </cell>
        </row>
        <row r="4916">
          <cell r="B4916" t="str">
            <v>292056</v>
          </cell>
          <cell r="C4916" t="str">
            <v>Veterinary Technologists and Technicians</v>
          </cell>
          <cell r="D4916">
            <v>0</v>
          </cell>
          <cell r="E4916" t="str">
            <v>Associate's degree</v>
          </cell>
          <cell r="F4916" t="str">
            <v>Sub-BA</v>
          </cell>
          <cell r="G4916">
            <v>38615</v>
          </cell>
          <cell r="H4916">
            <v>3</v>
          </cell>
          <cell r="I4916">
            <v>620</v>
          </cell>
          <cell r="J4916">
            <v>47</v>
          </cell>
          <cell r="K4916">
            <v>65</v>
          </cell>
          <cell r="L4916">
            <v>15</v>
          </cell>
          <cell r="M4916">
            <v>42</v>
          </cell>
          <cell r="N4916">
            <v>0</v>
          </cell>
          <cell r="O4916">
            <v>26</v>
          </cell>
          <cell r="P4916" t="str">
            <v>Not Licensed</v>
          </cell>
          <cell r="Q4916">
            <v>0</v>
          </cell>
          <cell r="R4916">
            <v>0</v>
          </cell>
        </row>
        <row r="4917">
          <cell r="B4917" t="str">
            <v>292057</v>
          </cell>
          <cell r="C4917" t="str">
            <v>Ophthalmic Medical Technicians</v>
          </cell>
          <cell r="D4917">
            <v>0</v>
          </cell>
          <cell r="E4917" t="str">
            <v>Postsecondary non-degree award</v>
          </cell>
          <cell r="F4917" t="str">
            <v>Sub-BA</v>
          </cell>
          <cell r="G4917">
            <v>46400</v>
          </cell>
          <cell r="H4917">
            <v>0</v>
          </cell>
          <cell r="I4917">
            <v>0</v>
          </cell>
          <cell r="J4917">
            <v>0</v>
          </cell>
          <cell r="K4917">
            <v>0</v>
          </cell>
          <cell r="L4917">
            <v>7</v>
          </cell>
          <cell r="M4917">
            <v>7</v>
          </cell>
          <cell r="N4917">
            <v>0</v>
          </cell>
          <cell r="O4917">
            <v>11</v>
          </cell>
          <cell r="P4917" t="str">
            <v>Not Licensed</v>
          </cell>
          <cell r="Q4917">
            <v>0</v>
          </cell>
          <cell r="R4917">
            <v>0</v>
          </cell>
        </row>
        <row r="4918">
          <cell r="B4918" t="str">
            <v>292061</v>
          </cell>
          <cell r="C4918" t="str">
            <v>Licensed Practical and Licensed Vocational Nurses</v>
          </cell>
          <cell r="D4918">
            <v>0</v>
          </cell>
          <cell r="E4918" t="str">
            <v>Postsecondary non-degree award</v>
          </cell>
          <cell r="F4918" t="str">
            <v>Sub-BA</v>
          </cell>
          <cell r="G4918">
            <v>56867</v>
          </cell>
          <cell r="H4918">
            <v>4</v>
          </cell>
          <cell r="I4918">
            <v>3417</v>
          </cell>
          <cell r="J4918">
            <v>266</v>
          </cell>
          <cell r="K4918">
            <v>276</v>
          </cell>
          <cell r="L4918">
            <v>800</v>
          </cell>
          <cell r="M4918">
            <v>447</v>
          </cell>
          <cell r="N4918">
            <v>0</v>
          </cell>
          <cell r="O4918">
            <v>182</v>
          </cell>
          <cell r="P4918" t="str">
            <v>Not Licensed</v>
          </cell>
          <cell r="Q4918">
            <v>0</v>
          </cell>
          <cell r="R4918">
            <v>0</v>
          </cell>
        </row>
        <row r="4919">
          <cell r="B4919" t="str">
            <v>292071</v>
          </cell>
          <cell r="C4919" t="str">
            <v>Medical Records and Health Information Technicians</v>
          </cell>
          <cell r="D4919">
            <v>0</v>
          </cell>
          <cell r="E4919" t="str">
            <v>Postsecondary non-degree award</v>
          </cell>
          <cell r="F4919" t="str">
            <v>Sub-BA</v>
          </cell>
          <cell r="G4919">
            <v>46566</v>
          </cell>
          <cell r="H4919">
            <v>4</v>
          </cell>
          <cell r="I4919">
            <v>933</v>
          </cell>
          <cell r="J4919">
            <v>59</v>
          </cell>
          <cell r="K4919">
            <v>69</v>
          </cell>
          <cell r="L4919">
            <v>234</v>
          </cell>
          <cell r="M4919">
            <v>121</v>
          </cell>
          <cell r="N4919">
            <v>0</v>
          </cell>
          <cell r="O4919">
            <v>74</v>
          </cell>
          <cell r="P4919" t="str">
            <v>Not Licensed</v>
          </cell>
          <cell r="Q4919">
            <v>0</v>
          </cell>
          <cell r="R4919">
            <v>0</v>
          </cell>
        </row>
        <row r="4920">
          <cell r="B4920" t="str">
            <v>292081</v>
          </cell>
          <cell r="C4920" t="str">
            <v>Opticians, Dispensing</v>
          </cell>
          <cell r="D4920">
            <v>0</v>
          </cell>
          <cell r="E4920" t="str">
            <v>High school diploma or equivalent</v>
          </cell>
          <cell r="F4920" t="str">
            <v>HS and Below</v>
          </cell>
          <cell r="G4920">
            <v>53443</v>
          </cell>
          <cell r="H4920">
            <v>0</v>
          </cell>
          <cell r="I4920">
            <v>0</v>
          </cell>
          <cell r="J4920">
            <v>0</v>
          </cell>
          <cell r="K4920">
            <v>0</v>
          </cell>
          <cell r="L4920">
            <v>34</v>
          </cell>
          <cell r="M4920">
            <v>34</v>
          </cell>
          <cell r="N4920">
            <v>0</v>
          </cell>
          <cell r="O4920">
            <v>18</v>
          </cell>
          <cell r="P4920" t="str">
            <v>Licensed</v>
          </cell>
          <cell r="Q4920">
            <v>303</v>
          </cell>
          <cell r="R4920" t="str">
            <v xml:space="preserve"> 1,266</v>
          </cell>
        </row>
        <row r="4921">
          <cell r="B4921" t="str">
            <v>292091</v>
          </cell>
          <cell r="C4921" t="str">
            <v>Orthotists and Prosthetists</v>
          </cell>
          <cell r="D4921">
            <v>0</v>
          </cell>
          <cell r="E4921" t="str">
            <v>Master's degree</v>
          </cell>
          <cell r="F4921" t="str">
            <v>BA+</v>
          </cell>
          <cell r="G4921">
            <v>0</v>
          </cell>
          <cell r="H4921">
            <v>0</v>
          </cell>
          <cell r="I4921">
            <v>0</v>
          </cell>
          <cell r="J4921">
            <v>0</v>
          </cell>
          <cell r="K4921">
            <v>0</v>
          </cell>
          <cell r="L4921">
            <v>0</v>
          </cell>
          <cell r="M4921">
            <v>0</v>
          </cell>
          <cell r="N4921">
            <v>0</v>
          </cell>
          <cell r="O4921">
            <v>2</v>
          </cell>
          <cell r="P4921" t="str">
            <v>Not Licensed</v>
          </cell>
          <cell r="Q4921">
            <v>0</v>
          </cell>
          <cell r="R4921">
            <v>0</v>
          </cell>
        </row>
        <row r="4922">
          <cell r="B4922" t="str">
            <v>292092</v>
          </cell>
          <cell r="C4922" t="str">
            <v>Hearing Aid Specialists</v>
          </cell>
          <cell r="D4922">
            <v>0</v>
          </cell>
          <cell r="E4922" t="str">
            <v>High school diploma or equivalent</v>
          </cell>
          <cell r="F4922" t="str">
            <v>HS and Below</v>
          </cell>
          <cell r="G4922">
            <v>0</v>
          </cell>
          <cell r="H4922">
            <v>0</v>
          </cell>
          <cell r="I4922">
            <v>0</v>
          </cell>
          <cell r="J4922">
            <v>0</v>
          </cell>
          <cell r="K4922">
            <v>0</v>
          </cell>
          <cell r="L4922">
            <v>0</v>
          </cell>
          <cell r="M4922">
            <v>0</v>
          </cell>
          <cell r="N4922">
            <v>0</v>
          </cell>
          <cell r="O4922">
            <v>4</v>
          </cell>
          <cell r="P4922" t="str">
            <v>Licensed</v>
          </cell>
          <cell r="Q4922">
            <v>84</v>
          </cell>
          <cell r="R4922">
            <v>373</v>
          </cell>
        </row>
        <row r="4923">
          <cell r="B4923" t="str">
            <v>299011</v>
          </cell>
          <cell r="C4923" t="str">
            <v>Occupational Health and Safety Specialists</v>
          </cell>
          <cell r="D4923">
            <v>0</v>
          </cell>
          <cell r="E4923" t="str">
            <v>Bachelor's degree</v>
          </cell>
          <cell r="F4923" t="str">
            <v>BA+</v>
          </cell>
          <cell r="G4923">
            <v>80772</v>
          </cell>
          <cell r="H4923">
            <v>0</v>
          </cell>
          <cell r="I4923">
            <v>0</v>
          </cell>
          <cell r="J4923">
            <v>0</v>
          </cell>
          <cell r="K4923">
            <v>0</v>
          </cell>
          <cell r="L4923">
            <v>54</v>
          </cell>
          <cell r="M4923">
            <v>54</v>
          </cell>
          <cell r="N4923">
            <v>0</v>
          </cell>
          <cell r="O4923">
            <v>15</v>
          </cell>
          <cell r="P4923" t="str">
            <v>Not Licensed</v>
          </cell>
          <cell r="Q4923">
            <v>0</v>
          </cell>
          <cell r="R4923">
            <v>0</v>
          </cell>
        </row>
        <row r="4924">
          <cell r="B4924" t="str">
            <v>299012</v>
          </cell>
          <cell r="C4924" t="str">
            <v>Occupational Health and Safety Technicians</v>
          </cell>
          <cell r="D4924">
            <v>0</v>
          </cell>
          <cell r="E4924" t="str">
            <v>High school diploma or equivalent</v>
          </cell>
          <cell r="F4924" t="str">
            <v>HS and Below</v>
          </cell>
          <cell r="G4924">
            <v>56333</v>
          </cell>
          <cell r="H4924">
            <v>0</v>
          </cell>
          <cell r="I4924">
            <v>0</v>
          </cell>
          <cell r="J4924">
            <v>0</v>
          </cell>
          <cell r="K4924">
            <v>0</v>
          </cell>
          <cell r="L4924">
            <v>7</v>
          </cell>
          <cell r="M4924">
            <v>7</v>
          </cell>
          <cell r="N4924">
            <v>0</v>
          </cell>
          <cell r="O4924">
            <v>6</v>
          </cell>
          <cell r="P4924" t="str">
            <v>Not Licensed</v>
          </cell>
          <cell r="Q4924">
            <v>0</v>
          </cell>
          <cell r="R4924">
            <v>0</v>
          </cell>
        </row>
        <row r="4925">
          <cell r="B4925" t="str">
            <v>299091</v>
          </cell>
          <cell r="C4925" t="str">
            <v>Athletic Trainers</v>
          </cell>
          <cell r="D4925">
            <v>0</v>
          </cell>
          <cell r="E4925" t="str">
            <v>Bachelor's degree</v>
          </cell>
          <cell r="F4925" t="str">
            <v>BA+</v>
          </cell>
          <cell r="G4925">
            <v>57318</v>
          </cell>
          <cell r="H4925">
            <v>0</v>
          </cell>
          <cell r="I4925">
            <v>0</v>
          </cell>
          <cell r="J4925">
            <v>0</v>
          </cell>
          <cell r="K4925">
            <v>0</v>
          </cell>
          <cell r="L4925">
            <v>18</v>
          </cell>
          <cell r="M4925">
            <v>18</v>
          </cell>
          <cell r="N4925">
            <v>0</v>
          </cell>
          <cell r="O4925">
            <v>5</v>
          </cell>
          <cell r="P4925" t="str">
            <v>Licensed</v>
          </cell>
          <cell r="Q4925">
            <v>225</v>
          </cell>
          <cell r="R4925" t="str">
            <v xml:space="preserve"> 1,168</v>
          </cell>
        </row>
        <row r="4926">
          <cell r="B4926" t="str">
            <v>299092</v>
          </cell>
          <cell r="C4926" t="str">
            <v>Genetic Counselors</v>
          </cell>
          <cell r="D4926">
            <v>0</v>
          </cell>
          <cell r="E4926" t="str">
            <v>Master's degree</v>
          </cell>
          <cell r="F4926" t="str">
            <v>BA+</v>
          </cell>
          <cell r="G4926">
            <v>0</v>
          </cell>
          <cell r="H4926">
            <v>0</v>
          </cell>
          <cell r="I4926">
            <v>0</v>
          </cell>
          <cell r="J4926">
            <v>0</v>
          </cell>
          <cell r="K4926">
            <v>0</v>
          </cell>
          <cell r="L4926">
            <v>0</v>
          </cell>
          <cell r="M4926">
            <v>0</v>
          </cell>
          <cell r="N4926">
            <v>0</v>
          </cell>
          <cell r="O4926">
            <v>0</v>
          </cell>
          <cell r="P4926" t="str">
            <v>Not Licensed</v>
          </cell>
          <cell r="Q4926">
            <v>0</v>
          </cell>
          <cell r="R4926">
            <v>0</v>
          </cell>
        </row>
        <row r="4927">
          <cell r="B4927" t="str">
            <v>311011</v>
          </cell>
          <cell r="C4927" t="str">
            <v>Home Health Aides</v>
          </cell>
          <cell r="D4927">
            <v>0</v>
          </cell>
          <cell r="E4927" t="str">
            <v>No formal educational credential</v>
          </cell>
          <cell r="F4927" t="str">
            <v>HS and Below</v>
          </cell>
          <cell r="G4927">
            <v>29693</v>
          </cell>
          <cell r="H4927">
            <v>2</v>
          </cell>
          <cell r="I4927">
            <v>4098</v>
          </cell>
          <cell r="J4927">
            <v>565</v>
          </cell>
          <cell r="K4927">
            <v>590</v>
          </cell>
          <cell r="L4927">
            <v>540</v>
          </cell>
          <cell r="M4927">
            <v>565</v>
          </cell>
          <cell r="N4927">
            <v>0</v>
          </cell>
          <cell r="O4927">
            <v>181</v>
          </cell>
          <cell r="P4927" t="str">
            <v>Not Licensed</v>
          </cell>
          <cell r="Q4927">
            <v>0</v>
          </cell>
          <cell r="R4927">
            <v>0</v>
          </cell>
        </row>
        <row r="4928">
          <cell r="B4928" t="str">
            <v>311013</v>
          </cell>
          <cell r="C4928" t="str">
            <v>Psychiatric Aides</v>
          </cell>
          <cell r="D4928">
            <v>0</v>
          </cell>
          <cell r="E4928" t="str">
            <v>High school diploma or equivalent</v>
          </cell>
          <cell r="F4928" t="str">
            <v>HS and Below</v>
          </cell>
          <cell r="G4928">
            <v>29750</v>
          </cell>
          <cell r="H4928">
            <v>0</v>
          </cell>
          <cell r="I4928">
            <v>0</v>
          </cell>
          <cell r="J4928">
            <v>0</v>
          </cell>
          <cell r="K4928">
            <v>0</v>
          </cell>
          <cell r="L4928">
            <v>5</v>
          </cell>
          <cell r="M4928">
            <v>5</v>
          </cell>
          <cell r="N4928">
            <v>0</v>
          </cell>
          <cell r="O4928">
            <v>4</v>
          </cell>
          <cell r="P4928" t="str">
            <v>Not Licensed</v>
          </cell>
          <cell r="Q4928">
            <v>0</v>
          </cell>
          <cell r="R4928">
            <v>0</v>
          </cell>
        </row>
        <row r="4929">
          <cell r="B4929" t="str">
            <v>311014</v>
          </cell>
          <cell r="C4929" t="str">
            <v>Nursing Assistants</v>
          </cell>
          <cell r="D4929">
            <v>0</v>
          </cell>
          <cell r="E4929" t="str">
            <v>Postsecondary non-degree award</v>
          </cell>
          <cell r="F4929" t="str">
            <v>Sub-BA</v>
          </cell>
          <cell r="G4929">
            <v>31457</v>
          </cell>
          <cell r="H4929">
            <v>2</v>
          </cell>
          <cell r="I4929">
            <v>8816</v>
          </cell>
          <cell r="J4929">
            <v>1059</v>
          </cell>
          <cell r="K4929">
            <v>1051</v>
          </cell>
          <cell r="L4929">
            <v>510</v>
          </cell>
          <cell r="M4929">
            <v>873</v>
          </cell>
          <cell r="N4929">
            <v>0</v>
          </cell>
          <cell r="O4929">
            <v>353</v>
          </cell>
          <cell r="P4929" t="str">
            <v>Licensed</v>
          </cell>
          <cell r="Q4929" t="str">
            <v xml:space="preserve"> 11,014</v>
          </cell>
          <cell r="R4929" t="str">
            <v xml:space="preserve"> 51,518</v>
          </cell>
        </row>
        <row r="4930">
          <cell r="B4930" t="str">
            <v>311015</v>
          </cell>
          <cell r="C4930" t="str">
            <v>Orderlies</v>
          </cell>
          <cell r="D4930">
            <v>0</v>
          </cell>
          <cell r="E4930" t="str">
            <v>High school diploma or equivalent</v>
          </cell>
          <cell r="F4930" t="str">
            <v>HS and Below</v>
          </cell>
          <cell r="G4930">
            <v>33350</v>
          </cell>
          <cell r="H4930">
            <v>0</v>
          </cell>
          <cell r="I4930">
            <v>0</v>
          </cell>
          <cell r="J4930">
            <v>0</v>
          </cell>
          <cell r="K4930">
            <v>0</v>
          </cell>
          <cell r="L4930">
            <v>23</v>
          </cell>
          <cell r="M4930">
            <v>23</v>
          </cell>
          <cell r="N4930">
            <v>0</v>
          </cell>
          <cell r="O4930">
            <v>3</v>
          </cell>
          <cell r="P4930" t="str">
            <v>Not Licensed</v>
          </cell>
          <cell r="Q4930">
            <v>0</v>
          </cell>
          <cell r="R4930">
            <v>0</v>
          </cell>
        </row>
        <row r="4931">
          <cell r="B4931" t="str">
            <v>312011</v>
          </cell>
          <cell r="C4931" t="str">
            <v>Occupational Therapy Assistants</v>
          </cell>
          <cell r="D4931">
            <v>0</v>
          </cell>
          <cell r="E4931" t="str">
            <v>Associate's degree</v>
          </cell>
          <cell r="F4931" t="str">
            <v>Sub-BA</v>
          </cell>
          <cell r="G4931">
            <v>61646</v>
          </cell>
          <cell r="H4931">
            <v>3</v>
          </cell>
          <cell r="I4931">
            <v>262</v>
          </cell>
          <cell r="J4931">
            <v>34</v>
          </cell>
          <cell r="K4931">
            <v>37</v>
          </cell>
          <cell r="L4931">
            <v>71</v>
          </cell>
          <cell r="M4931">
            <v>47</v>
          </cell>
          <cell r="N4931">
            <v>0</v>
          </cell>
          <cell r="O4931">
            <v>26</v>
          </cell>
          <cell r="P4931" t="str">
            <v>Licensed</v>
          </cell>
          <cell r="Q4931">
            <v>530</v>
          </cell>
          <cell r="R4931" t="str">
            <v xml:space="preserve"> 1,758</v>
          </cell>
        </row>
        <row r="4932">
          <cell r="B4932" t="str">
            <v>312012</v>
          </cell>
          <cell r="C4932" t="str">
            <v>Occupational Therapy Aides</v>
          </cell>
          <cell r="D4932">
            <v>0</v>
          </cell>
          <cell r="E4932" t="str">
            <v>High school diploma or equivalent</v>
          </cell>
          <cell r="F4932" t="str">
            <v>HS and Below</v>
          </cell>
          <cell r="G4932">
            <v>32157</v>
          </cell>
          <cell r="H4932">
            <v>0</v>
          </cell>
          <cell r="I4932">
            <v>0</v>
          </cell>
          <cell r="J4932">
            <v>0</v>
          </cell>
          <cell r="K4932">
            <v>0</v>
          </cell>
          <cell r="L4932">
            <v>25</v>
          </cell>
          <cell r="M4932">
            <v>25</v>
          </cell>
          <cell r="N4932">
            <v>0</v>
          </cell>
          <cell r="O4932">
            <v>1</v>
          </cell>
          <cell r="P4932" t="str">
            <v>Not Licensed</v>
          </cell>
          <cell r="Q4932">
            <v>0</v>
          </cell>
          <cell r="R4932">
            <v>0</v>
          </cell>
        </row>
        <row r="4933">
          <cell r="B4933" t="str">
            <v>312021</v>
          </cell>
          <cell r="C4933" t="str">
            <v>Physical Therapist Assistants</v>
          </cell>
          <cell r="D4933">
            <v>0</v>
          </cell>
          <cell r="E4933" t="str">
            <v>Associate's degree</v>
          </cell>
          <cell r="F4933" t="str">
            <v>Sub-BA</v>
          </cell>
          <cell r="G4933">
            <v>69105</v>
          </cell>
          <cell r="H4933">
            <v>4</v>
          </cell>
          <cell r="I4933">
            <v>805</v>
          </cell>
          <cell r="J4933">
            <v>113</v>
          </cell>
          <cell r="K4933">
            <v>114</v>
          </cell>
          <cell r="L4933">
            <v>100</v>
          </cell>
          <cell r="M4933">
            <v>109</v>
          </cell>
          <cell r="N4933">
            <v>0</v>
          </cell>
          <cell r="O4933">
            <v>14</v>
          </cell>
          <cell r="P4933" t="str">
            <v>Licensed</v>
          </cell>
          <cell r="Q4933">
            <v>827</v>
          </cell>
          <cell r="R4933" t="str">
            <v xml:space="preserve"> 2,941</v>
          </cell>
        </row>
        <row r="4934">
          <cell r="B4934" t="str">
            <v>312022</v>
          </cell>
          <cell r="C4934" t="str">
            <v>Physical Therapist Aides</v>
          </cell>
          <cell r="D4934">
            <v>0</v>
          </cell>
          <cell r="E4934" t="str">
            <v>High school diploma or equivalent</v>
          </cell>
          <cell r="F4934" t="str">
            <v>HS and Below</v>
          </cell>
          <cell r="G4934">
            <v>32137</v>
          </cell>
          <cell r="H4934">
            <v>0</v>
          </cell>
          <cell r="I4934">
            <v>0</v>
          </cell>
          <cell r="J4934">
            <v>0</v>
          </cell>
          <cell r="K4934">
            <v>0</v>
          </cell>
          <cell r="L4934">
            <v>10</v>
          </cell>
          <cell r="M4934">
            <v>10</v>
          </cell>
          <cell r="N4934">
            <v>0</v>
          </cell>
          <cell r="O4934">
            <v>4</v>
          </cell>
          <cell r="P4934" t="str">
            <v>Not Licensed</v>
          </cell>
          <cell r="Q4934">
            <v>0</v>
          </cell>
          <cell r="R4934">
            <v>0</v>
          </cell>
        </row>
        <row r="4935">
          <cell r="B4935" t="str">
            <v>319011</v>
          </cell>
          <cell r="C4935" t="str">
            <v>Massage Therapists</v>
          </cell>
          <cell r="D4935">
            <v>0</v>
          </cell>
          <cell r="E4935" t="str">
            <v>Postsecondary non-degree award</v>
          </cell>
          <cell r="F4935" t="str">
            <v>Sub-BA</v>
          </cell>
          <cell r="G4935">
            <v>46716</v>
          </cell>
          <cell r="H4935">
            <v>0</v>
          </cell>
          <cell r="I4935">
            <v>0</v>
          </cell>
          <cell r="J4935">
            <v>0</v>
          </cell>
          <cell r="K4935">
            <v>0</v>
          </cell>
          <cell r="L4935">
            <v>41</v>
          </cell>
          <cell r="M4935">
            <v>41</v>
          </cell>
          <cell r="N4935">
            <v>0</v>
          </cell>
          <cell r="O4935">
            <v>39</v>
          </cell>
          <cell r="P4935" t="str">
            <v>Licensed</v>
          </cell>
          <cell r="Q4935" t="str">
            <v xml:space="preserve"> 1,599</v>
          </cell>
          <cell r="R4935" t="str">
            <v xml:space="preserve"> 7,742</v>
          </cell>
        </row>
        <row r="4936">
          <cell r="B4936" t="str">
            <v>319091</v>
          </cell>
          <cell r="C4936" t="str">
            <v>Dental Assistants</v>
          </cell>
          <cell r="D4936">
            <v>0</v>
          </cell>
          <cell r="E4936" t="str">
            <v>Postsecondary non-degree award</v>
          </cell>
          <cell r="F4936" t="str">
            <v>Sub-BA</v>
          </cell>
          <cell r="G4936">
            <v>44599</v>
          </cell>
          <cell r="H4936">
            <v>4</v>
          </cell>
          <cell r="I4936">
            <v>1546</v>
          </cell>
          <cell r="J4936">
            <v>169</v>
          </cell>
          <cell r="K4936">
            <v>187</v>
          </cell>
          <cell r="L4936">
            <v>77</v>
          </cell>
          <cell r="M4936">
            <v>144</v>
          </cell>
          <cell r="N4936">
            <v>0</v>
          </cell>
          <cell r="O4936">
            <v>75</v>
          </cell>
          <cell r="P4936" t="str">
            <v>Not Licensed</v>
          </cell>
          <cell r="Q4936">
            <v>0</v>
          </cell>
          <cell r="R4936">
            <v>0</v>
          </cell>
        </row>
        <row r="4937">
          <cell r="B4937" t="str">
            <v>319092</v>
          </cell>
          <cell r="C4937" t="str">
            <v>Medical Assistants</v>
          </cell>
          <cell r="D4937">
            <v>0</v>
          </cell>
          <cell r="E4937" t="str">
            <v>Postsecondary non-degree award</v>
          </cell>
          <cell r="F4937" t="str">
            <v>Sub-BA</v>
          </cell>
          <cell r="G4937">
            <v>37367</v>
          </cell>
          <cell r="H4937">
            <v>4</v>
          </cell>
          <cell r="I4937">
            <v>1885</v>
          </cell>
          <cell r="J4937">
            <v>229</v>
          </cell>
          <cell r="K4937">
            <v>234</v>
          </cell>
          <cell r="L4937">
            <v>324</v>
          </cell>
          <cell r="M4937">
            <v>262</v>
          </cell>
          <cell r="N4937">
            <v>897</v>
          </cell>
          <cell r="O4937">
            <v>182</v>
          </cell>
          <cell r="P4937" t="str">
            <v>Not Licensed</v>
          </cell>
          <cell r="Q4937">
            <v>0</v>
          </cell>
          <cell r="R4937">
            <v>0</v>
          </cell>
        </row>
        <row r="4938">
          <cell r="B4938" t="str">
            <v>319093</v>
          </cell>
          <cell r="C4938" t="str">
            <v>Medical Equipment Preparers</v>
          </cell>
          <cell r="D4938">
            <v>0</v>
          </cell>
          <cell r="E4938" t="str">
            <v>High school diploma or equivalent</v>
          </cell>
          <cell r="F4938" t="str">
            <v>HS and Below</v>
          </cell>
          <cell r="G4938">
            <v>0</v>
          </cell>
          <cell r="H4938">
            <v>0</v>
          </cell>
          <cell r="I4938">
            <v>0</v>
          </cell>
          <cell r="J4938">
            <v>0</v>
          </cell>
          <cell r="K4938">
            <v>0</v>
          </cell>
          <cell r="L4938">
            <v>40</v>
          </cell>
          <cell r="M4938">
            <v>40</v>
          </cell>
          <cell r="N4938">
            <v>0</v>
          </cell>
          <cell r="O4938">
            <v>9</v>
          </cell>
          <cell r="P4938" t="str">
            <v>Not Licensed</v>
          </cell>
          <cell r="Q4938">
            <v>0</v>
          </cell>
          <cell r="R4938">
            <v>0</v>
          </cell>
        </row>
        <row r="4939">
          <cell r="B4939" t="str">
            <v>319094</v>
          </cell>
          <cell r="C4939" t="str">
            <v>Medical Transcriptionists</v>
          </cell>
          <cell r="D4939">
            <v>0</v>
          </cell>
          <cell r="E4939" t="str">
            <v>Postsecondary non-degree award</v>
          </cell>
          <cell r="F4939" t="str">
            <v>Sub-BA</v>
          </cell>
          <cell r="G4939">
            <v>43398</v>
          </cell>
          <cell r="H4939">
            <v>0</v>
          </cell>
          <cell r="I4939">
            <v>0</v>
          </cell>
          <cell r="J4939">
            <v>0</v>
          </cell>
          <cell r="K4939">
            <v>0</v>
          </cell>
          <cell r="L4939">
            <v>22</v>
          </cell>
          <cell r="M4939">
            <v>22</v>
          </cell>
          <cell r="N4939">
            <v>0</v>
          </cell>
          <cell r="O4939">
            <v>11</v>
          </cell>
          <cell r="P4939" t="str">
            <v>Not Licensed</v>
          </cell>
          <cell r="Q4939">
            <v>0</v>
          </cell>
          <cell r="R4939">
            <v>0</v>
          </cell>
        </row>
        <row r="4940">
          <cell r="B4940" t="str">
            <v>319095</v>
          </cell>
          <cell r="C4940" t="str">
            <v>Pharmacy Aides</v>
          </cell>
          <cell r="D4940">
            <v>0</v>
          </cell>
          <cell r="E4940" t="str">
            <v>High school diploma or equivalent</v>
          </cell>
          <cell r="F4940" t="str">
            <v>HS and Below</v>
          </cell>
          <cell r="G4940">
            <v>31408</v>
          </cell>
          <cell r="H4940">
            <v>0</v>
          </cell>
          <cell r="I4940">
            <v>0</v>
          </cell>
          <cell r="J4940">
            <v>0</v>
          </cell>
          <cell r="K4940">
            <v>0</v>
          </cell>
          <cell r="L4940">
            <v>0</v>
          </cell>
          <cell r="M4940">
            <v>0</v>
          </cell>
          <cell r="N4940">
            <v>0</v>
          </cell>
          <cell r="O4940">
            <v>0</v>
          </cell>
          <cell r="P4940" t="str">
            <v>Not Licensed</v>
          </cell>
          <cell r="Q4940">
            <v>0</v>
          </cell>
          <cell r="R4940">
            <v>0</v>
          </cell>
        </row>
        <row r="4941">
          <cell r="B4941" t="str">
            <v>319096</v>
          </cell>
          <cell r="C4941" t="str">
            <v>Veterinary Assistants and Laboratory Animal Caretakers</v>
          </cell>
          <cell r="D4941">
            <v>0</v>
          </cell>
          <cell r="E4941" t="str">
            <v>High school diploma or equivalent</v>
          </cell>
          <cell r="F4941" t="str">
            <v>HS and Below</v>
          </cell>
          <cell r="G4941">
            <v>31678</v>
          </cell>
          <cell r="H4941">
            <v>0</v>
          </cell>
          <cell r="I4941">
            <v>0</v>
          </cell>
          <cell r="J4941">
            <v>0</v>
          </cell>
          <cell r="K4941">
            <v>0</v>
          </cell>
          <cell r="L4941">
            <v>18</v>
          </cell>
          <cell r="M4941">
            <v>18</v>
          </cell>
          <cell r="N4941">
            <v>0</v>
          </cell>
          <cell r="O4941">
            <v>9</v>
          </cell>
          <cell r="P4941" t="str">
            <v>Not Licensed</v>
          </cell>
          <cell r="Q4941">
            <v>0</v>
          </cell>
          <cell r="R4941">
            <v>0</v>
          </cell>
        </row>
        <row r="4942">
          <cell r="B4942" t="str">
            <v>319097</v>
          </cell>
          <cell r="C4942" t="str">
            <v>Phlebotomists</v>
          </cell>
          <cell r="D4942">
            <v>0</v>
          </cell>
          <cell r="E4942" t="str">
            <v>Postsecondary non-degree award</v>
          </cell>
          <cell r="F4942" t="str">
            <v>Sub-BA</v>
          </cell>
          <cell r="G4942">
            <v>0</v>
          </cell>
          <cell r="H4942">
            <v>0</v>
          </cell>
          <cell r="I4942">
            <v>704</v>
          </cell>
          <cell r="J4942">
            <v>83</v>
          </cell>
          <cell r="K4942">
            <v>85</v>
          </cell>
          <cell r="L4942">
            <v>56</v>
          </cell>
          <cell r="M4942">
            <v>75</v>
          </cell>
          <cell r="N4942">
            <v>0</v>
          </cell>
          <cell r="O4942">
            <v>48</v>
          </cell>
          <cell r="P4942" t="str">
            <v>Not Licensed</v>
          </cell>
          <cell r="Q4942">
            <v>0</v>
          </cell>
          <cell r="R4942">
            <v>0</v>
          </cell>
        </row>
        <row r="4943">
          <cell r="B4943" t="str">
            <v>33093</v>
          </cell>
          <cell r="C4943" t="str">
            <v>Transportation Security Screeners</v>
          </cell>
          <cell r="D4943">
            <v>0</v>
          </cell>
          <cell r="E4943">
            <v>0</v>
          </cell>
          <cell r="F4943">
            <v>0</v>
          </cell>
          <cell r="G4943">
            <v>0</v>
          </cell>
          <cell r="H4943">
            <v>0</v>
          </cell>
          <cell r="I4943">
            <v>0</v>
          </cell>
          <cell r="J4943">
            <v>0</v>
          </cell>
          <cell r="K4943">
            <v>0</v>
          </cell>
          <cell r="L4943">
            <v>0</v>
          </cell>
          <cell r="M4943">
            <v>0</v>
          </cell>
          <cell r="N4943">
            <v>0</v>
          </cell>
          <cell r="O4943">
            <v>0</v>
          </cell>
          <cell r="P4943" t="str">
            <v>Not Licensed</v>
          </cell>
          <cell r="Q4943">
            <v>0</v>
          </cell>
          <cell r="R4943">
            <v>0</v>
          </cell>
        </row>
        <row r="4944">
          <cell r="B4944" t="str">
            <v>331011</v>
          </cell>
          <cell r="C4944" t="str">
            <v>First-Line Supervisors of Correctional Officers</v>
          </cell>
          <cell r="D4944">
            <v>0</v>
          </cell>
          <cell r="E4944" t="str">
            <v>High school diploma or equivalent</v>
          </cell>
          <cell r="F4944" t="str">
            <v>HS and Below</v>
          </cell>
          <cell r="G4944">
            <v>59575</v>
          </cell>
          <cell r="H4944">
            <v>0</v>
          </cell>
          <cell r="I4944">
            <v>0</v>
          </cell>
          <cell r="J4944">
            <v>0</v>
          </cell>
          <cell r="K4944">
            <v>0</v>
          </cell>
          <cell r="L4944">
            <v>0</v>
          </cell>
          <cell r="M4944">
            <v>0</v>
          </cell>
          <cell r="N4944">
            <v>0</v>
          </cell>
          <cell r="O4944">
            <v>2</v>
          </cell>
          <cell r="P4944" t="str">
            <v>Not Licensed</v>
          </cell>
          <cell r="Q4944">
            <v>0</v>
          </cell>
          <cell r="R4944">
            <v>0</v>
          </cell>
        </row>
        <row r="4945">
          <cell r="B4945" t="str">
            <v>331012</v>
          </cell>
          <cell r="C4945" t="str">
            <v>First-Line Supervisors of Police and Detectives</v>
          </cell>
          <cell r="D4945">
            <v>0</v>
          </cell>
          <cell r="E4945" t="str">
            <v>High school diploma or equivalent</v>
          </cell>
          <cell r="F4945" t="str">
            <v>HS and Below</v>
          </cell>
          <cell r="G4945">
            <v>103041</v>
          </cell>
          <cell r="H4945">
            <v>4</v>
          </cell>
          <cell r="I4945">
            <v>779</v>
          </cell>
          <cell r="J4945">
            <v>50</v>
          </cell>
          <cell r="K4945">
            <v>54</v>
          </cell>
          <cell r="L4945">
            <v>0</v>
          </cell>
          <cell r="M4945">
            <v>52</v>
          </cell>
          <cell r="N4945">
            <v>0</v>
          </cell>
          <cell r="O4945">
            <v>12</v>
          </cell>
          <cell r="P4945" t="str">
            <v>Not Licensed</v>
          </cell>
          <cell r="Q4945">
            <v>0</v>
          </cell>
          <cell r="R4945">
            <v>0</v>
          </cell>
        </row>
        <row r="4946">
          <cell r="B4946" t="str">
            <v>331021</v>
          </cell>
          <cell r="C4946" t="str">
            <v>First-Line Supervisors of Fire Fighting and Prevention Workers</v>
          </cell>
          <cell r="D4946">
            <v>0</v>
          </cell>
          <cell r="E4946" t="str">
            <v>Postsecondary non-degree award</v>
          </cell>
          <cell r="F4946" t="str">
            <v>Sub-BA</v>
          </cell>
          <cell r="G4946">
            <v>0</v>
          </cell>
          <cell r="H4946">
            <v>0</v>
          </cell>
          <cell r="I4946">
            <v>334</v>
          </cell>
          <cell r="J4946">
            <v>30</v>
          </cell>
          <cell r="K4946">
            <v>25</v>
          </cell>
          <cell r="L4946">
            <v>0</v>
          </cell>
          <cell r="M4946">
            <v>28</v>
          </cell>
          <cell r="N4946">
            <v>0</v>
          </cell>
          <cell r="O4946">
            <v>9</v>
          </cell>
          <cell r="P4946" t="str">
            <v>Not Licensed</v>
          </cell>
          <cell r="Q4946">
            <v>0</v>
          </cell>
          <cell r="R4946">
            <v>0</v>
          </cell>
        </row>
        <row r="4947">
          <cell r="B4947" t="str">
            <v>332011</v>
          </cell>
          <cell r="C4947" t="str">
            <v>Firefighters</v>
          </cell>
          <cell r="D4947">
            <v>0</v>
          </cell>
          <cell r="E4947" t="str">
            <v>Postsecondary non-degree award</v>
          </cell>
          <cell r="F4947" t="str">
            <v>Sub-BA</v>
          </cell>
          <cell r="G4947">
            <v>59643</v>
          </cell>
          <cell r="H4947">
            <v>3</v>
          </cell>
          <cell r="I4947">
            <v>1675</v>
          </cell>
          <cell r="J4947">
            <v>116</v>
          </cell>
          <cell r="K4947">
            <v>120</v>
          </cell>
          <cell r="L4947">
            <v>4</v>
          </cell>
          <cell r="M4947">
            <v>80</v>
          </cell>
          <cell r="N4947">
            <v>0</v>
          </cell>
          <cell r="O4947">
            <v>18</v>
          </cell>
          <cell r="P4947" t="str">
            <v>Not Licensed</v>
          </cell>
          <cell r="Q4947">
            <v>0</v>
          </cell>
          <cell r="R4947">
            <v>0</v>
          </cell>
        </row>
        <row r="4948">
          <cell r="B4948" t="str">
            <v>332021</v>
          </cell>
          <cell r="C4948" t="str">
            <v>Fire Inspectors and Investigators</v>
          </cell>
          <cell r="D4948">
            <v>0</v>
          </cell>
          <cell r="E4948" t="str">
            <v>Postsecondary non-degree award</v>
          </cell>
          <cell r="F4948" t="str">
            <v>Sub-BA</v>
          </cell>
          <cell r="G4948">
            <v>73856</v>
          </cell>
          <cell r="H4948">
            <v>0</v>
          </cell>
          <cell r="I4948">
            <v>0</v>
          </cell>
          <cell r="J4948">
            <v>0</v>
          </cell>
          <cell r="K4948">
            <v>0</v>
          </cell>
          <cell r="L4948">
            <v>4</v>
          </cell>
          <cell r="M4948">
            <v>4</v>
          </cell>
          <cell r="N4948">
            <v>0</v>
          </cell>
          <cell r="O4948">
            <v>3</v>
          </cell>
          <cell r="P4948" t="str">
            <v>Not Licensed</v>
          </cell>
          <cell r="Q4948">
            <v>0</v>
          </cell>
          <cell r="R4948">
            <v>0</v>
          </cell>
        </row>
        <row r="4949">
          <cell r="B4949" t="str">
            <v>332022</v>
          </cell>
          <cell r="C4949" t="str">
            <v>Forest Fire Inspectors and Prevention Specialists</v>
          </cell>
          <cell r="D4949">
            <v>0</v>
          </cell>
          <cell r="E4949" t="str">
            <v>High school diploma or equivalent</v>
          </cell>
          <cell r="F4949" t="str">
            <v>HS and Below</v>
          </cell>
          <cell r="G4949">
            <v>0</v>
          </cell>
          <cell r="H4949">
            <v>0</v>
          </cell>
          <cell r="I4949">
            <v>0</v>
          </cell>
          <cell r="J4949">
            <v>0</v>
          </cell>
          <cell r="K4949">
            <v>0</v>
          </cell>
          <cell r="L4949">
            <v>0</v>
          </cell>
          <cell r="M4949">
            <v>0</v>
          </cell>
          <cell r="N4949">
            <v>0</v>
          </cell>
          <cell r="O4949">
            <v>0</v>
          </cell>
          <cell r="P4949" t="str">
            <v>Not Licensed</v>
          </cell>
          <cell r="Q4949">
            <v>0</v>
          </cell>
          <cell r="R4949">
            <v>0</v>
          </cell>
        </row>
        <row r="4950">
          <cell r="B4950" t="str">
            <v>333011</v>
          </cell>
          <cell r="C4950" t="str">
            <v>Bailiffs</v>
          </cell>
          <cell r="D4950">
            <v>0</v>
          </cell>
          <cell r="E4950">
            <v>0</v>
          </cell>
          <cell r="F4950">
            <v>0</v>
          </cell>
          <cell r="G4950">
            <v>0</v>
          </cell>
          <cell r="H4950">
            <v>0</v>
          </cell>
          <cell r="I4950">
            <v>0</v>
          </cell>
          <cell r="J4950">
            <v>0</v>
          </cell>
          <cell r="K4950">
            <v>0</v>
          </cell>
          <cell r="L4950">
            <v>0</v>
          </cell>
          <cell r="M4950">
            <v>0</v>
          </cell>
          <cell r="N4950">
            <v>0</v>
          </cell>
          <cell r="O4950">
            <v>2</v>
          </cell>
          <cell r="P4950" t="str">
            <v>Not Licensed</v>
          </cell>
          <cell r="Q4950">
            <v>0</v>
          </cell>
          <cell r="R4950">
            <v>0</v>
          </cell>
        </row>
        <row r="4951">
          <cell r="B4951" t="str">
            <v>333012</v>
          </cell>
          <cell r="C4951" t="str">
            <v>Correctional Officers and Jailers</v>
          </cell>
          <cell r="D4951">
            <v>0</v>
          </cell>
          <cell r="E4951" t="str">
            <v>High school diploma or equivalent</v>
          </cell>
          <cell r="F4951" t="str">
            <v>HS and Below</v>
          </cell>
          <cell r="G4951">
            <v>61807</v>
          </cell>
          <cell r="H4951">
            <v>3</v>
          </cell>
          <cell r="I4951">
            <v>787</v>
          </cell>
          <cell r="J4951">
            <v>60</v>
          </cell>
          <cell r="K4951">
            <v>50</v>
          </cell>
          <cell r="L4951">
            <v>0</v>
          </cell>
          <cell r="M4951">
            <v>55</v>
          </cell>
          <cell r="N4951">
            <v>0</v>
          </cell>
          <cell r="O4951">
            <v>16</v>
          </cell>
          <cell r="P4951" t="str">
            <v>Not Licensed</v>
          </cell>
          <cell r="Q4951">
            <v>0</v>
          </cell>
          <cell r="R4951">
            <v>0</v>
          </cell>
        </row>
        <row r="4952">
          <cell r="B4952" t="str">
            <v>333021</v>
          </cell>
          <cell r="C4952" t="str">
            <v>Detectives and Criminal Investigators</v>
          </cell>
          <cell r="D4952">
            <v>0</v>
          </cell>
          <cell r="E4952" t="str">
            <v>High school diploma or equivalent</v>
          </cell>
          <cell r="F4952" t="str">
            <v>HS and Below</v>
          </cell>
          <cell r="G4952">
            <v>97822</v>
          </cell>
          <cell r="H4952">
            <v>0</v>
          </cell>
          <cell r="I4952">
            <v>0</v>
          </cell>
          <cell r="J4952">
            <v>0</v>
          </cell>
          <cell r="K4952">
            <v>0</v>
          </cell>
          <cell r="L4952">
            <v>11</v>
          </cell>
          <cell r="M4952">
            <v>11</v>
          </cell>
          <cell r="N4952">
            <v>0</v>
          </cell>
          <cell r="O4952">
            <v>2</v>
          </cell>
          <cell r="P4952" t="str">
            <v>Not Licensed</v>
          </cell>
          <cell r="Q4952">
            <v>0</v>
          </cell>
          <cell r="R4952">
            <v>0</v>
          </cell>
        </row>
        <row r="4953">
          <cell r="B4953" t="str">
            <v>333031</v>
          </cell>
          <cell r="C4953" t="str">
            <v>Fish and Game Wardens</v>
          </cell>
          <cell r="D4953">
            <v>0</v>
          </cell>
          <cell r="E4953" t="str">
            <v>Bachelor's degree</v>
          </cell>
          <cell r="F4953" t="str">
            <v>BA+</v>
          </cell>
          <cell r="G4953">
            <v>51535</v>
          </cell>
          <cell r="H4953">
            <v>0</v>
          </cell>
          <cell r="I4953">
            <v>0</v>
          </cell>
          <cell r="J4953">
            <v>0</v>
          </cell>
          <cell r="K4953">
            <v>0</v>
          </cell>
          <cell r="L4953">
            <v>0</v>
          </cell>
          <cell r="M4953">
            <v>0</v>
          </cell>
          <cell r="N4953">
            <v>0</v>
          </cell>
          <cell r="O4953">
            <v>1</v>
          </cell>
          <cell r="P4953" t="str">
            <v>Not Licensed</v>
          </cell>
          <cell r="Q4953">
            <v>0</v>
          </cell>
          <cell r="R4953">
            <v>0</v>
          </cell>
        </row>
        <row r="4954">
          <cell r="B4954" t="str">
            <v>333041</v>
          </cell>
          <cell r="C4954" t="str">
            <v>Parking Enforcement Workers</v>
          </cell>
          <cell r="D4954">
            <v>0</v>
          </cell>
          <cell r="E4954" t="str">
            <v>High school diploma or equivalent</v>
          </cell>
          <cell r="F4954" t="str">
            <v>HS and Below</v>
          </cell>
          <cell r="G4954">
            <v>40770</v>
          </cell>
          <cell r="H4954">
            <v>0</v>
          </cell>
          <cell r="I4954">
            <v>0</v>
          </cell>
          <cell r="J4954">
            <v>0</v>
          </cell>
          <cell r="K4954">
            <v>0</v>
          </cell>
          <cell r="L4954">
            <v>0</v>
          </cell>
          <cell r="M4954">
            <v>0</v>
          </cell>
          <cell r="N4954">
            <v>0</v>
          </cell>
          <cell r="O4954">
            <v>6</v>
          </cell>
          <cell r="P4954" t="str">
            <v>Not Licensed</v>
          </cell>
          <cell r="Q4954">
            <v>0</v>
          </cell>
          <cell r="R4954">
            <v>0</v>
          </cell>
        </row>
        <row r="4955">
          <cell r="B4955" t="str">
            <v>333051</v>
          </cell>
          <cell r="C4955" t="str">
            <v>Police and Sheriff's Patrol Officers</v>
          </cell>
          <cell r="D4955">
            <v>0</v>
          </cell>
          <cell r="E4955" t="str">
            <v>High school diploma or equivalent</v>
          </cell>
          <cell r="F4955" t="str">
            <v>HS and Below</v>
          </cell>
          <cell r="G4955">
            <v>67041</v>
          </cell>
          <cell r="H4955">
            <v>4</v>
          </cell>
          <cell r="I4955">
            <v>2870</v>
          </cell>
          <cell r="J4955">
            <v>194</v>
          </cell>
          <cell r="K4955">
            <v>201</v>
          </cell>
          <cell r="L4955">
            <v>44</v>
          </cell>
          <cell r="M4955">
            <v>146</v>
          </cell>
          <cell r="N4955">
            <v>0</v>
          </cell>
          <cell r="O4955">
            <v>32</v>
          </cell>
          <cell r="P4955" t="str">
            <v>Not Licensed</v>
          </cell>
          <cell r="Q4955">
            <v>0</v>
          </cell>
          <cell r="R4955">
            <v>0</v>
          </cell>
        </row>
        <row r="4956">
          <cell r="B4956" t="str">
            <v>333052</v>
          </cell>
          <cell r="C4956" t="str">
            <v>Transit and Railroad Police</v>
          </cell>
          <cell r="D4956">
            <v>0</v>
          </cell>
          <cell r="E4956">
            <v>0</v>
          </cell>
          <cell r="F4956">
            <v>0</v>
          </cell>
          <cell r="G4956">
            <v>0</v>
          </cell>
          <cell r="H4956">
            <v>0</v>
          </cell>
          <cell r="I4956">
            <v>0</v>
          </cell>
          <cell r="J4956">
            <v>0</v>
          </cell>
          <cell r="K4956">
            <v>0</v>
          </cell>
          <cell r="L4956">
            <v>0</v>
          </cell>
          <cell r="M4956">
            <v>0</v>
          </cell>
          <cell r="N4956">
            <v>0</v>
          </cell>
          <cell r="O4956">
            <v>0</v>
          </cell>
          <cell r="P4956" t="str">
            <v>Not Licensed</v>
          </cell>
          <cell r="Q4956">
            <v>0</v>
          </cell>
          <cell r="R4956">
            <v>0</v>
          </cell>
        </row>
        <row r="4957">
          <cell r="B4957" t="str">
            <v>339011</v>
          </cell>
          <cell r="C4957" t="str">
            <v>Animal Control Workers</v>
          </cell>
          <cell r="D4957">
            <v>0</v>
          </cell>
          <cell r="E4957" t="str">
            <v>High school diploma or equivalent</v>
          </cell>
          <cell r="F4957" t="str">
            <v>HS and Below</v>
          </cell>
          <cell r="G4957">
            <v>48427</v>
          </cell>
          <cell r="H4957">
            <v>0</v>
          </cell>
          <cell r="I4957">
            <v>0</v>
          </cell>
          <cell r="J4957">
            <v>0</v>
          </cell>
          <cell r="K4957">
            <v>0</v>
          </cell>
          <cell r="L4957">
            <v>4</v>
          </cell>
          <cell r="M4957">
            <v>4</v>
          </cell>
          <cell r="N4957">
            <v>0</v>
          </cell>
          <cell r="O4957">
            <v>2</v>
          </cell>
          <cell r="P4957" t="str">
            <v>Not Licensed</v>
          </cell>
          <cell r="Q4957">
            <v>0</v>
          </cell>
          <cell r="R4957">
            <v>0</v>
          </cell>
        </row>
        <row r="4958">
          <cell r="B4958" t="str">
            <v>339021</v>
          </cell>
          <cell r="C4958" t="str">
            <v>Private Detectives and Investigators</v>
          </cell>
          <cell r="D4958">
            <v>0</v>
          </cell>
          <cell r="E4958" t="str">
            <v>High school diploma or equivalent</v>
          </cell>
          <cell r="F4958" t="str">
            <v>HS and Below</v>
          </cell>
          <cell r="G4958">
            <v>57682</v>
          </cell>
          <cell r="H4958">
            <v>0</v>
          </cell>
          <cell r="I4958">
            <v>0</v>
          </cell>
          <cell r="J4958">
            <v>0</v>
          </cell>
          <cell r="K4958">
            <v>0</v>
          </cell>
          <cell r="L4958">
            <v>29</v>
          </cell>
          <cell r="M4958">
            <v>29</v>
          </cell>
          <cell r="N4958">
            <v>0</v>
          </cell>
          <cell r="O4958">
            <v>11</v>
          </cell>
          <cell r="P4958" t="str">
            <v>Not Licensed</v>
          </cell>
          <cell r="Q4958">
            <v>0</v>
          </cell>
          <cell r="R4958">
            <v>0</v>
          </cell>
        </row>
        <row r="4959">
          <cell r="B4959" t="str">
            <v>339031</v>
          </cell>
          <cell r="C4959" t="str">
            <v>Gaming Surveillance Officers and Gaming Investigators</v>
          </cell>
          <cell r="D4959">
            <v>0</v>
          </cell>
          <cell r="E4959">
            <v>0</v>
          </cell>
          <cell r="F4959">
            <v>0</v>
          </cell>
          <cell r="G4959">
            <v>0</v>
          </cell>
          <cell r="H4959">
            <v>0</v>
          </cell>
          <cell r="I4959">
            <v>0</v>
          </cell>
          <cell r="J4959">
            <v>0</v>
          </cell>
          <cell r="K4959">
            <v>0</v>
          </cell>
          <cell r="L4959">
            <v>0</v>
          </cell>
          <cell r="M4959">
            <v>0</v>
          </cell>
          <cell r="N4959">
            <v>0</v>
          </cell>
          <cell r="O4959">
            <v>1</v>
          </cell>
          <cell r="P4959" t="str">
            <v>Not Licensed</v>
          </cell>
          <cell r="Q4959">
            <v>0</v>
          </cell>
          <cell r="R4959">
            <v>0</v>
          </cell>
        </row>
        <row r="4960">
          <cell r="B4960" t="str">
            <v>339032</v>
          </cell>
          <cell r="C4960" t="str">
            <v>Security Guards</v>
          </cell>
          <cell r="D4960">
            <v>0</v>
          </cell>
          <cell r="E4960" t="str">
            <v>High school diploma or equivalent</v>
          </cell>
          <cell r="F4960" t="str">
            <v>HS and Below</v>
          </cell>
          <cell r="G4960">
            <v>0</v>
          </cell>
          <cell r="H4960">
            <v>0</v>
          </cell>
          <cell r="I4960">
            <v>2802</v>
          </cell>
          <cell r="J4960">
            <v>358</v>
          </cell>
          <cell r="K4960">
            <v>383</v>
          </cell>
          <cell r="L4960">
            <v>274</v>
          </cell>
          <cell r="M4960">
            <v>338</v>
          </cell>
          <cell r="N4960">
            <v>0</v>
          </cell>
          <cell r="O4960">
            <v>224</v>
          </cell>
          <cell r="P4960" t="str">
            <v>Not Licensed</v>
          </cell>
          <cell r="Q4960">
            <v>0</v>
          </cell>
          <cell r="R4960">
            <v>0</v>
          </cell>
        </row>
        <row r="4961">
          <cell r="B4961" t="str">
            <v>339091</v>
          </cell>
          <cell r="C4961" t="str">
            <v>Crossing Guards</v>
          </cell>
          <cell r="D4961">
            <v>0</v>
          </cell>
          <cell r="E4961" t="str">
            <v>No formal educational credential</v>
          </cell>
          <cell r="F4961" t="str">
            <v>HS and Below</v>
          </cell>
          <cell r="G4961">
            <v>0</v>
          </cell>
          <cell r="H4961">
            <v>0</v>
          </cell>
          <cell r="I4961">
            <v>0</v>
          </cell>
          <cell r="J4961">
            <v>0</v>
          </cell>
          <cell r="K4961">
            <v>0</v>
          </cell>
          <cell r="L4961">
            <v>16</v>
          </cell>
          <cell r="M4961">
            <v>16</v>
          </cell>
          <cell r="N4961">
            <v>0</v>
          </cell>
          <cell r="O4961">
            <v>34</v>
          </cell>
          <cell r="P4961" t="str">
            <v>Not Licensed</v>
          </cell>
          <cell r="Q4961">
            <v>0</v>
          </cell>
          <cell r="R4961">
            <v>0</v>
          </cell>
        </row>
        <row r="4962">
          <cell r="B4962" t="str">
            <v>339092</v>
          </cell>
          <cell r="C4962" t="str">
            <v>Lifeguards, Ski Patrol, and Other Recreational Protective Service Workers</v>
          </cell>
          <cell r="D4962">
            <v>0</v>
          </cell>
          <cell r="E4962" t="str">
            <v>No formal educational credential</v>
          </cell>
          <cell r="F4962" t="str">
            <v>HS and Below</v>
          </cell>
          <cell r="G4962">
            <v>25557</v>
          </cell>
          <cell r="H4962">
            <v>1</v>
          </cell>
          <cell r="I4962">
            <v>636</v>
          </cell>
          <cell r="J4962">
            <v>145</v>
          </cell>
          <cell r="K4962">
            <v>160</v>
          </cell>
          <cell r="L4962">
            <v>27</v>
          </cell>
          <cell r="M4962">
            <v>111</v>
          </cell>
          <cell r="N4962">
            <v>0</v>
          </cell>
          <cell r="O4962">
            <v>18</v>
          </cell>
          <cell r="P4962" t="str">
            <v>Not Licensed</v>
          </cell>
          <cell r="Q4962">
            <v>0</v>
          </cell>
          <cell r="R4962">
            <v>0</v>
          </cell>
        </row>
        <row r="4963">
          <cell r="B4963" t="str">
            <v>351011</v>
          </cell>
          <cell r="C4963" t="str">
            <v>Chefs and Head Cooks</v>
          </cell>
          <cell r="D4963">
            <v>0</v>
          </cell>
          <cell r="E4963" t="str">
            <v>High school diploma or equivalent</v>
          </cell>
          <cell r="F4963" t="str">
            <v>HS and Below</v>
          </cell>
          <cell r="G4963">
            <v>54078</v>
          </cell>
          <cell r="H4963">
            <v>3</v>
          </cell>
          <cell r="I4963">
            <v>198</v>
          </cell>
          <cell r="J4963">
            <v>25</v>
          </cell>
          <cell r="K4963">
            <v>26</v>
          </cell>
          <cell r="L4963">
            <v>65</v>
          </cell>
          <cell r="M4963">
            <v>39</v>
          </cell>
          <cell r="N4963" t="str">
            <v>2,279</v>
          </cell>
          <cell r="O4963">
            <v>633</v>
          </cell>
          <cell r="P4963" t="str">
            <v>Not Licensed</v>
          </cell>
          <cell r="Q4963">
            <v>0</v>
          </cell>
          <cell r="R4963">
            <v>0</v>
          </cell>
        </row>
        <row r="4964">
          <cell r="B4964" t="str">
            <v>351012</v>
          </cell>
          <cell r="C4964" t="str">
            <v>First-Line Supervisors of Food Preparation and Serving Workers</v>
          </cell>
          <cell r="D4964">
            <v>0</v>
          </cell>
          <cell r="E4964" t="str">
            <v>High school diploma or equivalent</v>
          </cell>
          <cell r="F4964" t="str">
            <v>HS and Below</v>
          </cell>
          <cell r="G4964">
            <v>37966</v>
          </cell>
          <cell r="H4964">
            <v>3</v>
          </cell>
          <cell r="I4964">
            <v>2197</v>
          </cell>
          <cell r="J4964">
            <v>286</v>
          </cell>
          <cell r="K4964">
            <v>327</v>
          </cell>
          <cell r="L4964">
            <v>232</v>
          </cell>
          <cell r="M4964">
            <v>282</v>
          </cell>
          <cell r="N4964">
            <v>0</v>
          </cell>
          <cell r="O4964">
            <v>269</v>
          </cell>
          <cell r="P4964" t="str">
            <v>Not Licensed</v>
          </cell>
          <cell r="Q4964">
            <v>0</v>
          </cell>
          <cell r="R4964">
            <v>0</v>
          </cell>
        </row>
        <row r="4965">
          <cell r="B4965" t="str">
            <v>352011</v>
          </cell>
          <cell r="C4965" t="str">
            <v>Cooks, Fast Food</v>
          </cell>
          <cell r="D4965">
            <v>0</v>
          </cell>
          <cell r="E4965" t="str">
            <v>No formal educational credential</v>
          </cell>
          <cell r="F4965" t="str">
            <v>HS and Below</v>
          </cell>
          <cell r="G4965">
            <v>25768</v>
          </cell>
          <cell r="H4965">
            <v>1</v>
          </cell>
          <cell r="I4965">
            <v>462</v>
          </cell>
          <cell r="J4965">
            <v>52</v>
          </cell>
          <cell r="K4965">
            <v>62</v>
          </cell>
          <cell r="L4965">
            <v>0</v>
          </cell>
          <cell r="M4965">
            <v>57</v>
          </cell>
          <cell r="N4965">
            <v>0</v>
          </cell>
          <cell r="O4965">
            <v>62</v>
          </cell>
          <cell r="P4965" t="str">
            <v>Not Licensed</v>
          </cell>
          <cell r="Q4965">
            <v>0</v>
          </cell>
          <cell r="R4965">
            <v>0</v>
          </cell>
        </row>
        <row r="4966">
          <cell r="B4966" t="str">
            <v>352012</v>
          </cell>
          <cell r="C4966" t="str">
            <v>Cooks, Institution and Cafeteria</v>
          </cell>
          <cell r="D4966">
            <v>0</v>
          </cell>
          <cell r="E4966" t="str">
            <v>No formal educational credential</v>
          </cell>
          <cell r="F4966" t="str">
            <v>HS and Below</v>
          </cell>
          <cell r="G4966">
            <v>35755</v>
          </cell>
          <cell r="H4966">
            <v>3</v>
          </cell>
          <cell r="I4966">
            <v>1061</v>
          </cell>
          <cell r="J4966">
            <v>152</v>
          </cell>
          <cell r="K4966">
            <v>158</v>
          </cell>
          <cell r="L4966">
            <v>0</v>
          </cell>
          <cell r="M4966">
            <v>155</v>
          </cell>
          <cell r="N4966">
            <v>0</v>
          </cell>
          <cell r="O4966">
            <v>333</v>
          </cell>
          <cell r="P4966" t="str">
            <v>Not Licensed</v>
          </cell>
          <cell r="Q4966">
            <v>0</v>
          </cell>
          <cell r="R4966">
            <v>0</v>
          </cell>
        </row>
        <row r="4967">
          <cell r="B4967" t="str">
            <v>352013</v>
          </cell>
          <cell r="C4967" t="str">
            <v>Cooks, Private Household</v>
          </cell>
          <cell r="D4967">
            <v>0</v>
          </cell>
          <cell r="E4967">
            <v>0</v>
          </cell>
          <cell r="F4967">
            <v>0</v>
          </cell>
          <cell r="G4967">
            <v>0</v>
          </cell>
          <cell r="H4967">
            <v>0</v>
          </cell>
          <cell r="I4967">
            <v>0</v>
          </cell>
          <cell r="J4967">
            <v>0</v>
          </cell>
          <cell r="K4967">
            <v>0</v>
          </cell>
          <cell r="L4967">
            <v>0</v>
          </cell>
          <cell r="M4967">
            <v>0</v>
          </cell>
          <cell r="N4967">
            <v>0</v>
          </cell>
          <cell r="O4967">
            <v>1</v>
          </cell>
          <cell r="P4967" t="str">
            <v>Not Licensed</v>
          </cell>
          <cell r="Q4967">
            <v>0</v>
          </cell>
          <cell r="R4967">
            <v>0</v>
          </cell>
        </row>
        <row r="4968">
          <cell r="B4968" t="str">
            <v>352014</v>
          </cell>
          <cell r="C4968" t="str">
            <v>Cooks, Restaurant</v>
          </cell>
          <cell r="D4968">
            <v>0</v>
          </cell>
          <cell r="E4968" t="str">
            <v>No formal educational credential</v>
          </cell>
          <cell r="F4968" t="str">
            <v>HS and Below</v>
          </cell>
          <cell r="G4968">
            <v>29959</v>
          </cell>
          <cell r="H4968">
            <v>2</v>
          </cell>
          <cell r="I4968">
            <v>4648</v>
          </cell>
          <cell r="J4968">
            <v>644</v>
          </cell>
          <cell r="K4968">
            <v>704</v>
          </cell>
          <cell r="L4968">
            <v>338</v>
          </cell>
          <cell r="M4968">
            <v>562</v>
          </cell>
          <cell r="N4968">
            <v>0</v>
          </cell>
          <cell r="O4968">
            <v>569</v>
          </cell>
          <cell r="P4968" t="str">
            <v>Not Licensed</v>
          </cell>
          <cell r="Q4968">
            <v>0</v>
          </cell>
          <cell r="R4968">
            <v>0</v>
          </cell>
        </row>
        <row r="4969">
          <cell r="B4969" t="str">
            <v>352015</v>
          </cell>
          <cell r="C4969" t="str">
            <v>Cooks, Short Order</v>
          </cell>
          <cell r="D4969">
            <v>0</v>
          </cell>
          <cell r="E4969" t="str">
            <v>No formal educational credential</v>
          </cell>
          <cell r="F4969" t="str">
            <v>HS and Below</v>
          </cell>
          <cell r="G4969">
            <v>27864</v>
          </cell>
          <cell r="H4969">
            <v>0</v>
          </cell>
          <cell r="I4969">
            <v>0</v>
          </cell>
          <cell r="J4969">
            <v>0</v>
          </cell>
          <cell r="K4969">
            <v>0</v>
          </cell>
          <cell r="L4969">
            <v>48</v>
          </cell>
          <cell r="M4969">
            <v>48</v>
          </cell>
          <cell r="N4969">
            <v>0</v>
          </cell>
          <cell r="O4969">
            <v>60</v>
          </cell>
          <cell r="P4969" t="str">
            <v>Not Licensed</v>
          </cell>
          <cell r="Q4969">
            <v>0</v>
          </cell>
          <cell r="R4969">
            <v>0</v>
          </cell>
        </row>
        <row r="4970">
          <cell r="B4970" t="str">
            <v>352021</v>
          </cell>
          <cell r="C4970" t="str">
            <v>Food Preparation Workers</v>
          </cell>
          <cell r="D4970">
            <v>0</v>
          </cell>
          <cell r="E4970" t="str">
            <v>No formal educational credential</v>
          </cell>
          <cell r="F4970" t="str">
            <v>HS and Below</v>
          </cell>
          <cell r="G4970">
            <v>26628</v>
          </cell>
          <cell r="H4970">
            <v>1</v>
          </cell>
          <cell r="I4970">
            <v>1961</v>
          </cell>
          <cell r="J4970">
            <v>325</v>
          </cell>
          <cell r="K4970">
            <v>343</v>
          </cell>
          <cell r="L4970">
            <v>58</v>
          </cell>
          <cell r="M4970">
            <v>242</v>
          </cell>
          <cell r="N4970">
            <v>0</v>
          </cell>
          <cell r="O4970">
            <v>249</v>
          </cell>
          <cell r="P4970" t="str">
            <v>Not Licensed</v>
          </cell>
          <cell r="Q4970">
            <v>0</v>
          </cell>
          <cell r="R4970">
            <v>0</v>
          </cell>
        </row>
        <row r="4971">
          <cell r="B4971" t="str">
            <v>353011</v>
          </cell>
          <cell r="C4971" t="str">
            <v>Bartenders</v>
          </cell>
          <cell r="D4971">
            <v>0</v>
          </cell>
          <cell r="E4971" t="str">
            <v>No formal educational credential</v>
          </cell>
          <cell r="F4971" t="str">
            <v>HS and Below</v>
          </cell>
          <cell r="G4971">
            <v>25491</v>
          </cell>
          <cell r="H4971">
            <v>1</v>
          </cell>
          <cell r="I4971">
            <v>3859</v>
          </cell>
          <cell r="J4971">
            <v>566</v>
          </cell>
          <cell r="K4971">
            <v>651</v>
          </cell>
          <cell r="L4971">
            <v>93</v>
          </cell>
          <cell r="M4971">
            <v>437</v>
          </cell>
          <cell r="N4971">
            <v>0</v>
          </cell>
          <cell r="O4971">
            <v>551</v>
          </cell>
          <cell r="P4971" t="str">
            <v>Not Licensed</v>
          </cell>
          <cell r="Q4971">
            <v>0</v>
          </cell>
          <cell r="R4971">
            <v>0</v>
          </cell>
        </row>
        <row r="4972">
          <cell r="B4972" t="str">
            <v>353021</v>
          </cell>
          <cell r="C4972" t="str">
            <v>Combined Food Preparation and Serving Workers, Including Fast Food</v>
          </cell>
          <cell r="D4972">
            <v>0</v>
          </cell>
          <cell r="E4972" t="str">
            <v>No formal educational credential</v>
          </cell>
          <cell r="F4972" t="str">
            <v>HS and Below</v>
          </cell>
          <cell r="G4972">
            <v>25015</v>
          </cell>
          <cell r="H4972">
            <v>1</v>
          </cell>
          <cell r="I4972">
            <v>13899</v>
          </cell>
          <cell r="J4972">
            <v>2558</v>
          </cell>
          <cell r="K4972">
            <v>2725</v>
          </cell>
          <cell r="L4972">
            <v>790</v>
          </cell>
          <cell r="M4972">
            <v>2024</v>
          </cell>
          <cell r="N4972">
            <v>0</v>
          </cell>
          <cell r="O4972">
            <v>226</v>
          </cell>
          <cell r="P4972" t="str">
            <v>Not Licensed</v>
          </cell>
          <cell r="Q4972">
            <v>0</v>
          </cell>
          <cell r="R4972">
            <v>0</v>
          </cell>
        </row>
        <row r="4973">
          <cell r="B4973" t="str">
            <v>353022</v>
          </cell>
          <cell r="C4973" t="str">
            <v>Counter Attendants, Cafeteria, Food Concession, and Coffee Shop</v>
          </cell>
          <cell r="D4973">
            <v>0</v>
          </cell>
          <cell r="E4973" t="str">
            <v>No formal educational credential</v>
          </cell>
          <cell r="F4973" t="str">
            <v>HS and Below</v>
          </cell>
          <cell r="G4973">
            <v>0</v>
          </cell>
          <cell r="H4973">
            <v>0</v>
          </cell>
          <cell r="I4973">
            <v>6778</v>
          </cell>
          <cell r="J4973">
            <v>1371</v>
          </cell>
          <cell r="K4973">
            <v>1503</v>
          </cell>
          <cell r="L4973">
            <v>91</v>
          </cell>
          <cell r="M4973">
            <v>988</v>
          </cell>
          <cell r="N4973">
            <v>0</v>
          </cell>
          <cell r="O4973">
            <v>139</v>
          </cell>
          <cell r="P4973" t="str">
            <v>Not Licensed</v>
          </cell>
          <cell r="Q4973">
            <v>0</v>
          </cell>
          <cell r="R4973">
            <v>0</v>
          </cell>
        </row>
        <row r="4974">
          <cell r="B4974" t="str">
            <v>353031</v>
          </cell>
          <cell r="C4974" t="str">
            <v>Waiters and Waitresses</v>
          </cell>
          <cell r="D4974">
            <v>0</v>
          </cell>
          <cell r="E4974" t="str">
            <v>No formal educational credential</v>
          </cell>
          <cell r="F4974" t="str">
            <v>HS and Below</v>
          </cell>
          <cell r="G4974">
            <v>26670</v>
          </cell>
          <cell r="H4974">
            <v>1</v>
          </cell>
          <cell r="I4974">
            <v>10189</v>
          </cell>
          <cell r="J4974">
            <v>1822</v>
          </cell>
          <cell r="K4974">
            <v>2000</v>
          </cell>
          <cell r="L4974">
            <v>272</v>
          </cell>
          <cell r="M4974">
            <v>1365</v>
          </cell>
          <cell r="N4974">
            <v>0</v>
          </cell>
          <cell r="O4974" t="str">
            <v>1,137</v>
          </cell>
          <cell r="P4974" t="str">
            <v>Not Licensed</v>
          </cell>
          <cell r="Q4974">
            <v>0</v>
          </cell>
          <cell r="R4974">
            <v>0</v>
          </cell>
        </row>
        <row r="4975">
          <cell r="B4975" t="str">
            <v>353041</v>
          </cell>
          <cell r="C4975" t="str">
            <v>Food Servers, Nonrestaurant</v>
          </cell>
          <cell r="D4975">
            <v>0</v>
          </cell>
          <cell r="E4975" t="str">
            <v>No formal educational credential</v>
          </cell>
          <cell r="F4975" t="str">
            <v>HS and Below</v>
          </cell>
          <cell r="G4975">
            <v>26283</v>
          </cell>
          <cell r="H4975">
            <v>1</v>
          </cell>
          <cell r="I4975">
            <v>1251</v>
          </cell>
          <cell r="J4975">
            <v>206</v>
          </cell>
          <cell r="K4975">
            <v>198</v>
          </cell>
          <cell r="L4975">
            <v>13</v>
          </cell>
          <cell r="M4975">
            <v>139</v>
          </cell>
          <cell r="N4975">
            <v>0</v>
          </cell>
          <cell r="O4975">
            <v>118</v>
          </cell>
          <cell r="P4975" t="str">
            <v>Not Licensed</v>
          </cell>
          <cell r="Q4975">
            <v>0</v>
          </cell>
          <cell r="R4975">
            <v>0</v>
          </cell>
        </row>
        <row r="4976">
          <cell r="B4976" t="str">
            <v>359011</v>
          </cell>
          <cell r="C4976" t="str">
            <v>Dining Room and Cafeteria Attendants and Bartender Helpers</v>
          </cell>
          <cell r="D4976">
            <v>0</v>
          </cell>
          <cell r="E4976" t="str">
            <v>No formal educational credential</v>
          </cell>
          <cell r="F4976" t="str">
            <v>HS and Below</v>
          </cell>
          <cell r="G4976">
            <v>27573</v>
          </cell>
          <cell r="H4976">
            <v>1</v>
          </cell>
          <cell r="I4976">
            <v>1662</v>
          </cell>
          <cell r="J4976">
            <v>275</v>
          </cell>
          <cell r="K4976">
            <v>298</v>
          </cell>
          <cell r="L4976">
            <v>95</v>
          </cell>
          <cell r="M4976">
            <v>223</v>
          </cell>
          <cell r="N4976">
            <v>0</v>
          </cell>
          <cell r="O4976">
            <v>117</v>
          </cell>
          <cell r="P4976" t="str">
            <v>Not Licensed</v>
          </cell>
          <cell r="Q4976">
            <v>0</v>
          </cell>
          <cell r="R4976">
            <v>0</v>
          </cell>
        </row>
        <row r="4977">
          <cell r="B4977" t="str">
            <v>359021</v>
          </cell>
          <cell r="C4977" t="str">
            <v>Dishwashers</v>
          </cell>
          <cell r="D4977">
            <v>0</v>
          </cell>
          <cell r="E4977" t="str">
            <v>No formal educational credential</v>
          </cell>
          <cell r="F4977" t="str">
            <v>HS and Below</v>
          </cell>
          <cell r="G4977">
            <v>25267</v>
          </cell>
          <cell r="H4977">
            <v>1</v>
          </cell>
          <cell r="I4977">
            <v>1866</v>
          </cell>
          <cell r="J4977">
            <v>271</v>
          </cell>
          <cell r="K4977">
            <v>300</v>
          </cell>
          <cell r="L4977">
            <v>123</v>
          </cell>
          <cell r="M4977">
            <v>231</v>
          </cell>
          <cell r="N4977">
            <v>0</v>
          </cell>
          <cell r="O4977">
            <v>175</v>
          </cell>
          <cell r="P4977" t="str">
            <v>Not Licensed</v>
          </cell>
          <cell r="Q4977">
            <v>0</v>
          </cell>
          <cell r="R4977">
            <v>0</v>
          </cell>
        </row>
        <row r="4978">
          <cell r="B4978" t="str">
            <v>359031</v>
          </cell>
          <cell r="C4978" t="str">
            <v>Hosts and Hostesses, Restaurant, Lounge, and Coffee Shop</v>
          </cell>
          <cell r="D4978">
            <v>0</v>
          </cell>
          <cell r="E4978" t="str">
            <v>No formal educational credential</v>
          </cell>
          <cell r="F4978" t="str">
            <v>HS and Below</v>
          </cell>
          <cell r="G4978">
            <v>26579</v>
          </cell>
          <cell r="H4978">
            <v>1</v>
          </cell>
          <cell r="I4978">
            <v>672</v>
          </cell>
          <cell r="J4978">
            <v>119</v>
          </cell>
          <cell r="K4978">
            <v>155</v>
          </cell>
          <cell r="L4978">
            <v>99</v>
          </cell>
          <cell r="M4978">
            <v>124</v>
          </cell>
          <cell r="N4978">
            <v>0</v>
          </cell>
          <cell r="O4978">
            <v>70</v>
          </cell>
          <cell r="P4978" t="str">
            <v>Not Licensed</v>
          </cell>
          <cell r="Q4978">
            <v>0</v>
          </cell>
          <cell r="R4978">
            <v>0</v>
          </cell>
        </row>
        <row r="4979">
          <cell r="B4979" t="str">
            <v>371011</v>
          </cell>
          <cell r="C4979" t="str">
            <v>First-Line Supervisors of Housekeeping and Janitorial Workers</v>
          </cell>
          <cell r="D4979">
            <v>0</v>
          </cell>
          <cell r="E4979" t="str">
            <v>High school diploma or equivalent</v>
          </cell>
          <cell r="F4979" t="str">
            <v>HS and Below</v>
          </cell>
          <cell r="G4979">
            <v>51317</v>
          </cell>
          <cell r="H4979">
            <v>3</v>
          </cell>
          <cell r="I4979">
            <v>271</v>
          </cell>
          <cell r="J4979">
            <v>34</v>
          </cell>
          <cell r="K4979">
            <v>35</v>
          </cell>
          <cell r="L4979">
            <v>28</v>
          </cell>
          <cell r="M4979">
            <v>32</v>
          </cell>
          <cell r="N4979">
            <v>399</v>
          </cell>
          <cell r="O4979">
            <v>90</v>
          </cell>
          <cell r="P4979" t="str">
            <v>Not Licensed</v>
          </cell>
          <cell r="Q4979">
            <v>0</v>
          </cell>
          <cell r="R4979">
            <v>0</v>
          </cell>
        </row>
        <row r="4980">
          <cell r="B4980" t="str">
            <v>371012</v>
          </cell>
          <cell r="C4980" t="str">
            <v>First-Line Supervisors of Landscaping, Lawn Service, and Groundskeeping Workers</v>
          </cell>
          <cell r="D4980">
            <v>0</v>
          </cell>
          <cell r="E4980" t="str">
            <v>High school diploma or equivalent</v>
          </cell>
          <cell r="F4980" t="str">
            <v>HS and Below</v>
          </cell>
          <cell r="G4980">
            <v>0</v>
          </cell>
          <cell r="H4980">
            <v>0</v>
          </cell>
          <cell r="I4980">
            <v>476</v>
          </cell>
          <cell r="J4980">
            <v>50</v>
          </cell>
          <cell r="K4980">
            <v>53</v>
          </cell>
          <cell r="L4980">
            <v>28</v>
          </cell>
          <cell r="M4980">
            <v>44</v>
          </cell>
          <cell r="N4980">
            <v>0</v>
          </cell>
          <cell r="O4980">
            <v>607</v>
          </cell>
          <cell r="P4980" t="str">
            <v>Not Licensed</v>
          </cell>
          <cell r="Q4980">
            <v>0</v>
          </cell>
          <cell r="R4980">
            <v>0</v>
          </cell>
        </row>
        <row r="4981">
          <cell r="B4981" t="str">
            <v>372011</v>
          </cell>
          <cell r="C4981" t="str">
            <v>Janitors and Cleaners, Except Maids and Housekeeping Cleaners</v>
          </cell>
          <cell r="D4981">
            <v>0</v>
          </cell>
          <cell r="E4981" t="str">
            <v>No formal educational credential</v>
          </cell>
          <cell r="F4981" t="str">
            <v>HS and Below</v>
          </cell>
          <cell r="G4981">
            <v>31623</v>
          </cell>
          <cell r="H4981">
            <v>2</v>
          </cell>
          <cell r="I4981">
            <v>6754</v>
          </cell>
          <cell r="J4981">
            <v>908</v>
          </cell>
          <cell r="K4981">
            <v>941</v>
          </cell>
          <cell r="L4981">
            <v>364</v>
          </cell>
          <cell r="M4981">
            <v>738</v>
          </cell>
          <cell r="N4981">
            <v>0</v>
          </cell>
          <cell r="O4981">
            <v>371</v>
          </cell>
          <cell r="P4981" t="str">
            <v>Not Licensed</v>
          </cell>
          <cell r="Q4981">
            <v>0</v>
          </cell>
          <cell r="R4981">
            <v>0</v>
          </cell>
        </row>
        <row r="4982">
          <cell r="B4982" t="str">
            <v>372012</v>
          </cell>
          <cell r="C4982" t="str">
            <v>Maids and Housekeeping Cleaners</v>
          </cell>
          <cell r="D4982">
            <v>0</v>
          </cell>
          <cell r="E4982" t="str">
            <v>No formal educational credential</v>
          </cell>
          <cell r="F4982" t="str">
            <v>HS and Below</v>
          </cell>
          <cell r="G4982">
            <v>27616</v>
          </cell>
          <cell r="H4982">
            <v>1</v>
          </cell>
          <cell r="I4982">
            <v>892</v>
          </cell>
          <cell r="J4982">
            <v>157</v>
          </cell>
          <cell r="K4982">
            <v>120</v>
          </cell>
          <cell r="L4982">
            <v>287</v>
          </cell>
          <cell r="M4982">
            <v>188</v>
          </cell>
          <cell r="N4982">
            <v>0</v>
          </cell>
          <cell r="O4982">
            <v>502</v>
          </cell>
          <cell r="P4982" t="str">
            <v>Not Licensed</v>
          </cell>
          <cell r="Q4982">
            <v>0</v>
          </cell>
          <cell r="R4982">
            <v>0</v>
          </cell>
        </row>
        <row r="4983">
          <cell r="B4983" t="str">
            <v>372021</v>
          </cell>
          <cell r="C4983" t="str">
            <v>Pest Control Workers</v>
          </cell>
          <cell r="D4983">
            <v>0</v>
          </cell>
          <cell r="E4983" t="str">
            <v>High school diploma or equivalent</v>
          </cell>
          <cell r="F4983" t="str">
            <v>HS and Below</v>
          </cell>
          <cell r="G4983">
            <v>38718</v>
          </cell>
          <cell r="H4983">
            <v>0</v>
          </cell>
          <cell r="I4983">
            <v>0</v>
          </cell>
          <cell r="J4983">
            <v>0</v>
          </cell>
          <cell r="K4983">
            <v>0</v>
          </cell>
          <cell r="L4983">
            <v>25</v>
          </cell>
          <cell r="M4983">
            <v>25</v>
          </cell>
          <cell r="N4983">
            <v>0</v>
          </cell>
          <cell r="O4983">
            <v>44</v>
          </cell>
          <cell r="P4983" t="str">
            <v>Not Licensed</v>
          </cell>
          <cell r="Q4983">
            <v>0</v>
          </cell>
          <cell r="R4983">
            <v>0</v>
          </cell>
        </row>
        <row r="4984">
          <cell r="B4984" t="str">
            <v>373011</v>
          </cell>
          <cell r="C4984" t="str">
            <v>Landscaping and Groundskeeping Workers</v>
          </cell>
          <cell r="D4984">
            <v>0</v>
          </cell>
          <cell r="E4984" t="str">
            <v>No formal educational credential</v>
          </cell>
          <cell r="F4984" t="str">
            <v>HS and Below</v>
          </cell>
          <cell r="G4984">
            <v>34169</v>
          </cell>
          <cell r="H4984">
            <v>2</v>
          </cell>
          <cell r="I4984">
            <v>1863</v>
          </cell>
          <cell r="J4984">
            <v>439</v>
          </cell>
          <cell r="K4984">
            <v>258</v>
          </cell>
          <cell r="L4984">
            <v>126</v>
          </cell>
          <cell r="M4984">
            <v>274</v>
          </cell>
          <cell r="N4984">
            <v>0</v>
          </cell>
          <cell r="O4984" t="str">
            <v>3,811</v>
          </cell>
          <cell r="P4984" t="str">
            <v>Not Licensed</v>
          </cell>
          <cell r="Q4984">
            <v>0</v>
          </cell>
          <cell r="R4984">
            <v>0</v>
          </cell>
        </row>
        <row r="4985">
          <cell r="B4985" t="str">
            <v>373012</v>
          </cell>
          <cell r="C4985" t="str">
            <v>Pesticide Handlers, Sprayers, and Applicators, Vegetation</v>
          </cell>
          <cell r="D4985">
            <v>0</v>
          </cell>
          <cell r="E4985" t="str">
            <v>High school diploma or equivalent</v>
          </cell>
          <cell r="F4985" t="str">
            <v>HS and Below</v>
          </cell>
          <cell r="G4985">
            <v>0</v>
          </cell>
          <cell r="H4985">
            <v>0</v>
          </cell>
          <cell r="I4985">
            <v>0</v>
          </cell>
          <cell r="J4985">
            <v>0</v>
          </cell>
          <cell r="K4985">
            <v>0</v>
          </cell>
          <cell r="L4985">
            <v>9</v>
          </cell>
          <cell r="M4985">
            <v>9</v>
          </cell>
          <cell r="N4985">
            <v>0</v>
          </cell>
          <cell r="O4985">
            <v>133</v>
          </cell>
          <cell r="P4985" t="str">
            <v>Not Licensed</v>
          </cell>
          <cell r="Q4985">
            <v>0</v>
          </cell>
          <cell r="R4985">
            <v>0</v>
          </cell>
        </row>
        <row r="4986">
          <cell r="B4986" t="str">
            <v>373013</v>
          </cell>
          <cell r="C4986" t="str">
            <v>Tree Trimmers and Pruners</v>
          </cell>
          <cell r="D4986">
            <v>0</v>
          </cell>
          <cell r="E4986" t="str">
            <v>High school diploma or equivalent</v>
          </cell>
          <cell r="F4986" t="str">
            <v>HS and Below</v>
          </cell>
          <cell r="G4986">
            <v>44226</v>
          </cell>
          <cell r="H4986">
            <v>0</v>
          </cell>
          <cell r="I4986">
            <v>0</v>
          </cell>
          <cell r="J4986">
            <v>0</v>
          </cell>
          <cell r="K4986">
            <v>0</v>
          </cell>
          <cell r="L4986">
            <v>27</v>
          </cell>
          <cell r="M4986">
            <v>27</v>
          </cell>
          <cell r="N4986">
            <v>0</v>
          </cell>
          <cell r="O4986">
            <v>99</v>
          </cell>
          <cell r="P4986" t="str">
            <v>Not Licensed</v>
          </cell>
          <cell r="Q4986">
            <v>0</v>
          </cell>
          <cell r="R4986">
            <v>0</v>
          </cell>
        </row>
        <row r="4987">
          <cell r="B4987" t="str">
            <v>391011</v>
          </cell>
          <cell r="C4987" t="str">
            <v>Gaming Supervisors</v>
          </cell>
          <cell r="D4987">
            <v>0</v>
          </cell>
          <cell r="E4987">
            <v>0</v>
          </cell>
          <cell r="F4987">
            <v>0</v>
          </cell>
          <cell r="G4987">
            <v>0</v>
          </cell>
          <cell r="H4987">
            <v>0</v>
          </cell>
          <cell r="I4987">
            <v>0</v>
          </cell>
          <cell r="J4987">
            <v>0</v>
          </cell>
          <cell r="K4987">
            <v>0</v>
          </cell>
          <cell r="L4987">
            <v>0</v>
          </cell>
          <cell r="M4987">
            <v>0</v>
          </cell>
          <cell r="N4987">
            <v>0</v>
          </cell>
          <cell r="O4987">
            <v>1</v>
          </cell>
          <cell r="P4987" t="str">
            <v>Not Licensed</v>
          </cell>
          <cell r="Q4987">
            <v>0</v>
          </cell>
          <cell r="R4987">
            <v>0</v>
          </cell>
        </row>
        <row r="4988">
          <cell r="B4988" t="str">
            <v>391012</v>
          </cell>
          <cell r="C4988" t="str">
            <v>Slot Supervisors</v>
          </cell>
          <cell r="D4988">
            <v>0</v>
          </cell>
          <cell r="E4988">
            <v>0</v>
          </cell>
          <cell r="F4988">
            <v>0</v>
          </cell>
          <cell r="G4988">
            <v>0</v>
          </cell>
          <cell r="H4988">
            <v>0</v>
          </cell>
          <cell r="I4988">
            <v>0</v>
          </cell>
          <cell r="J4988">
            <v>0</v>
          </cell>
          <cell r="K4988">
            <v>0</v>
          </cell>
          <cell r="L4988">
            <v>0</v>
          </cell>
          <cell r="M4988">
            <v>0</v>
          </cell>
          <cell r="N4988">
            <v>0</v>
          </cell>
          <cell r="O4988">
            <v>0</v>
          </cell>
          <cell r="P4988" t="str">
            <v>Not Licensed</v>
          </cell>
          <cell r="Q4988">
            <v>0</v>
          </cell>
          <cell r="R4988">
            <v>0</v>
          </cell>
        </row>
        <row r="4989">
          <cell r="B4989" t="str">
            <v>391021</v>
          </cell>
          <cell r="C4989" t="str">
            <v>First-Line Supervisors of Personal Service Workers</v>
          </cell>
          <cell r="D4989">
            <v>0</v>
          </cell>
          <cell r="E4989" t="str">
            <v>High school diploma or equivalent</v>
          </cell>
          <cell r="F4989" t="str">
            <v>HS and Below</v>
          </cell>
          <cell r="G4989">
            <v>44034</v>
          </cell>
          <cell r="H4989">
            <v>3</v>
          </cell>
          <cell r="I4989">
            <v>1414</v>
          </cell>
          <cell r="J4989">
            <v>138</v>
          </cell>
          <cell r="K4989">
            <v>162</v>
          </cell>
          <cell r="L4989">
            <v>23</v>
          </cell>
          <cell r="M4989">
            <v>108</v>
          </cell>
          <cell r="N4989">
            <v>0</v>
          </cell>
          <cell r="O4989">
            <v>27</v>
          </cell>
          <cell r="P4989" t="str">
            <v>Not Licensed</v>
          </cell>
          <cell r="Q4989">
            <v>0</v>
          </cell>
          <cell r="R4989">
            <v>0</v>
          </cell>
        </row>
        <row r="4990">
          <cell r="B4990" t="str">
            <v>392011</v>
          </cell>
          <cell r="C4990" t="str">
            <v>Animal Trainers</v>
          </cell>
          <cell r="D4990">
            <v>0</v>
          </cell>
          <cell r="E4990" t="str">
            <v>High school diploma or equivalent</v>
          </cell>
          <cell r="F4990" t="str">
            <v>HS and Below</v>
          </cell>
          <cell r="G4990">
            <v>28688</v>
          </cell>
          <cell r="H4990">
            <v>0</v>
          </cell>
          <cell r="I4990">
            <v>0</v>
          </cell>
          <cell r="J4990">
            <v>0</v>
          </cell>
          <cell r="K4990">
            <v>0</v>
          </cell>
          <cell r="L4990">
            <v>13</v>
          </cell>
          <cell r="M4990">
            <v>13</v>
          </cell>
          <cell r="N4990">
            <v>0</v>
          </cell>
          <cell r="O4990">
            <v>6</v>
          </cell>
          <cell r="P4990" t="str">
            <v>Not Licensed</v>
          </cell>
          <cell r="Q4990">
            <v>0</v>
          </cell>
          <cell r="R4990">
            <v>0</v>
          </cell>
        </row>
        <row r="4991">
          <cell r="B4991" t="str">
            <v>392021</v>
          </cell>
          <cell r="C4991" t="str">
            <v>Nonfarm Animal Caretakers</v>
          </cell>
          <cell r="D4991">
            <v>0</v>
          </cell>
          <cell r="E4991" t="str">
            <v>High school diploma or equivalent</v>
          </cell>
          <cell r="F4991" t="str">
            <v>HS and Below</v>
          </cell>
          <cell r="G4991">
            <v>26927</v>
          </cell>
          <cell r="H4991">
            <v>1</v>
          </cell>
          <cell r="I4991">
            <v>182</v>
          </cell>
          <cell r="J4991">
            <v>32</v>
          </cell>
          <cell r="K4991">
            <v>33</v>
          </cell>
          <cell r="L4991">
            <v>138</v>
          </cell>
          <cell r="M4991">
            <v>68</v>
          </cell>
          <cell r="N4991">
            <v>0</v>
          </cell>
          <cell r="O4991">
            <v>21</v>
          </cell>
          <cell r="P4991" t="str">
            <v>Not Licensed</v>
          </cell>
          <cell r="Q4991">
            <v>0</v>
          </cell>
          <cell r="R4991">
            <v>0</v>
          </cell>
        </row>
        <row r="4992">
          <cell r="B4992" t="str">
            <v>393011</v>
          </cell>
          <cell r="C4992" t="str">
            <v>Gaming Dealers</v>
          </cell>
          <cell r="D4992">
            <v>0</v>
          </cell>
          <cell r="E4992">
            <v>0</v>
          </cell>
          <cell r="F4992">
            <v>0</v>
          </cell>
          <cell r="G4992">
            <v>0</v>
          </cell>
          <cell r="H4992">
            <v>0</v>
          </cell>
          <cell r="I4992">
            <v>0</v>
          </cell>
          <cell r="J4992">
            <v>0</v>
          </cell>
          <cell r="K4992">
            <v>0</v>
          </cell>
          <cell r="L4992">
            <v>0</v>
          </cell>
          <cell r="M4992">
            <v>0</v>
          </cell>
          <cell r="N4992">
            <v>0</v>
          </cell>
          <cell r="O4992">
            <v>0</v>
          </cell>
          <cell r="P4992" t="str">
            <v>Not Licensed</v>
          </cell>
          <cell r="Q4992">
            <v>0</v>
          </cell>
          <cell r="R4992">
            <v>0</v>
          </cell>
        </row>
        <row r="4993">
          <cell r="B4993" t="str">
            <v>393012</v>
          </cell>
          <cell r="C4993" t="str">
            <v>Gaming and Sports Book Writers and Runners</v>
          </cell>
          <cell r="D4993">
            <v>0</v>
          </cell>
          <cell r="E4993">
            <v>0</v>
          </cell>
          <cell r="F4993">
            <v>0</v>
          </cell>
          <cell r="G4993">
            <v>0</v>
          </cell>
          <cell r="H4993">
            <v>0</v>
          </cell>
          <cell r="I4993">
            <v>0</v>
          </cell>
          <cell r="J4993">
            <v>0</v>
          </cell>
          <cell r="K4993">
            <v>0</v>
          </cell>
          <cell r="L4993">
            <v>0</v>
          </cell>
          <cell r="M4993">
            <v>0</v>
          </cell>
          <cell r="N4993">
            <v>0</v>
          </cell>
          <cell r="O4993">
            <v>0</v>
          </cell>
          <cell r="P4993" t="str">
            <v>Not Licensed</v>
          </cell>
          <cell r="Q4993">
            <v>0</v>
          </cell>
          <cell r="R4993">
            <v>0</v>
          </cell>
        </row>
        <row r="4994">
          <cell r="B4994" t="str">
            <v>393021</v>
          </cell>
          <cell r="C4994" t="str">
            <v>Motion Picture Projectionists</v>
          </cell>
          <cell r="D4994">
            <v>0</v>
          </cell>
          <cell r="E4994" t="str">
            <v>No formal educational credential</v>
          </cell>
          <cell r="F4994" t="str">
            <v>HS and Below</v>
          </cell>
          <cell r="G4994">
            <v>0</v>
          </cell>
          <cell r="H4994">
            <v>0</v>
          </cell>
          <cell r="I4994">
            <v>0</v>
          </cell>
          <cell r="J4994">
            <v>0</v>
          </cell>
          <cell r="K4994">
            <v>0</v>
          </cell>
          <cell r="L4994">
            <v>0</v>
          </cell>
          <cell r="M4994">
            <v>0</v>
          </cell>
          <cell r="N4994">
            <v>0</v>
          </cell>
          <cell r="O4994">
            <v>1</v>
          </cell>
          <cell r="P4994" t="str">
            <v>Not Licensed</v>
          </cell>
          <cell r="Q4994">
            <v>0</v>
          </cell>
          <cell r="R4994">
            <v>0</v>
          </cell>
        </row>
        <row r="4995">
          <cell r="B4995" t="str">
            <v>393031</v>
          </cell>
          <cell r="C4995" t="str">
            <v>Ushers, Lobby Attendants, and Ticket Takers</v>
          </cell>
          <cell r="D4995">
            <v>0</v>
          </cell>
          <cell r="E4995" t="str">
            <v>No formal educational credential</v>
          </cell>
          <cell r="F4995" t="str">
            <v>HS and Below</v>
          </cell>
          <cell r="G4995">
            <v>24107</v>
          </cell>
          <cell r="H4995">
            <v>0</v>
          </cell>
          <cell r="I4995">
            <v>110</v>
          </cell>
          <cell r="J4995">
            <v>0</v>
          </cell>
          <cell r="K4995">
            <v>28</v>
          </cell>
          <cell r="L4995">
            <v>14</v>
          </cell>
          <cell r="M4995">
            <v>21</v>
          </cell>
          <cell r="N4995">
            <v>0</v>
          </cell>
          <cell r="O4995">
            <v>8</v>
          </cell>
          <cell r="P4995" t="str">
            <v>Not Licensed</v>
          </cell>
          <cell r="Q4995">
            <v>0</v>
          </cell>
          <cell r="R4995">
            <v>0</v>
          </cell>
        </row>
        <row r="4996">
          <cell r="B4996" t="str">
            <v>393091</v>
          </cell>
          <cell r="C4996" t="str">
            <v>Amusement and Recreation Attendants</v>
          </cell>
          <cell r="D4996">
            <v>0</v>
          </cell>
          <cell r="E4996" t="str">
            <v>No formal educational credential</v>
          </cell>
          <cell r="F4996" t="str">
            <v>HS and Below</v>
          </cell>
          <cell r="G4996">
            <v>25296</v>
          </cell>
          <cell r="H4996">
            <v>1</v>
          </cell>
          <cell r="I4996">
            <v>291</v>
          </cell>
          <cell r="J4996">
            <v>58</v>
          </cell>
          <cell r="K4996">
            <v>69</v>
          </cell>
          <cell r="L4996">
            <v>30</v>
          </cell>
          <cell r="M4996">
            <v>52</v>
          </cell>
          <cell r="N4996">
            <v>0</v>
          </cell>
          <cell r="O4996">
            <v>140</v>
          </cell>
          <cell r="P4996" t="str">
            <v>Not Licensed</v>
          </cell>
          <cell r="Q4996">
            <v>0</v>
          </cell>
          <cell r="R4996">
            <v>0</v>
          </cell>
        </row>
        <row r="4997">
          <cell r="B4997" t="str">
            <v>393092</v>
          </cell>
          <cell r="C4997" t="str">
            <v>Costume Attendants</v>
          </cell>
          <cell r="D4997">
            <v>0</v>
          </cell>
          <cell r="E4997" t="str">
            <v>High school diploma or equivalent</v>
          </cell>
          <cell r="F4997" t="str">
            <v>HS and Below</v>
          </cell>
          <cell r="G4997">
            <v>0</v>
          </cell>
          <cell r="H4997">
            <v>0</v>
          </cell>
          <cell r="I4997">
            <v>0</v>
          </cell>
          <cell r="J4997">
            <v>0</v>
          </cell>
          <cell r="K4997">
            <v>0</v>
          </cell>
          <cell r="L4997">
            <v>0</v>
          </cell>
          <cell r="M4997">
            <v>0</v>
          </cell>
          <cell r="N4997">
            <v>0</v>
          </cell>
          <cell r="O4997">
            <v>13</v>
          </cell>
          <cell r="P4997" t="str">
            <v>Not Licensed</v>
          </cell>
          <cell r="Q4997">
            <v>0</v>
          </cell>
          <cell r="R4997">
            <v>0</v>
          </cell>
        </row>
        <row r="4998">
          <cell r="B4998" t="str">
            <v>393093</v>
          </cell>
          <cell r="C4998" t="str">
            <v>Locker Room, Coatroom, and Dressing Room Attendants</v>
          </cell>
          <cell r="D4998">
            <v>0</v>
          </cell>
          <cell r="E4998" t="str">
            <v>High school diploma or equivalent</v>
          </cell>
          <cell r="F4998" t="str">
            <v>HS and Below</v>
          </cell>
          <cell r="G4998">
            <v>30963</v>
          </cell>
          <cell r="H4998">
            <v>0</v>
          </cell>
          <cell r="I4998">
            <v>0</v>
          </cell>
          <cell r="J4998">
            <v>0</v>
          </cell>
          <cell r="K4998">
            <v>0</v>
          </cell>
          <cell r="L4998">
            <v>19</v>
          </cell>
          <cell r="M4998">
            <v>19</v>
          </cell>
          <cell r="N4998">
            <v>0</v>
          </cell>
          <cell r="O4998">
            <v>13</v>
          </cell>
          <cell r="P4998" t="str">
            <v>Not Licensed</v>
          </cell>
          <cell r="Q4998">
            <v>0</v>
          </cell>
          <cell r="R4998">
            <v>0</v>
          </cell>
        </row>
        <row r="4999">
          <cell r="B4999" t="str">
            <v>394011</v>
          </cell>
          <cell r="C4999" t="str">
            <v>Embalmers</v>
          </cell>
          <cell r="D4999">
            <v>0</v>
          </cell>
          <cell r="E4999" t="str">
            <v>Postsecondary non-degree award</v>
          </cell>
          <cell r="F4999" t="str">
            <v>Sub-BA</v>
          </cell>
          <cell r="G4999">
            <v>0</v>
          </cell>
          <cell r="H4999">
            <v>0</v>
          </cell>
          <cell r="I4999">
            <v>0</v>
          </cell>
          <cell r="J4999">
            <v>0</v>
          </cell>
          <cell r="K4999">
            <v>0</v>
          </cell>
          <cell r="L4999">
            <v>0</v>
          </cell>
          <cell r="M4999">
            <v>0</v>
          </cell>
          <cell r="N4999">
            <v>0</v>
          </cell>
          <cell r="O4999">
            <v>0</v>
          </cell>
          <cell r="P4999" t="str">
            <v>Licensed</v>
          </cell>
          <cell r="Q4999">
            <v>44</v>
          </cell>
          <cell r="R4999">
            <v>191</v>
          </cell>
        </row>
        <row r="5000">
          <cell r="B5000" t="str">
            <v>394021</v>
          </cell>
          <cell r="C5000" t="str">
            <v>Funeral Attendants</v>
          </cell>
          <cell r="D5000">
            <v>0</v>
          </cell>
          <cell r="E5000" t="str">
            <v>High school diploma or equivalent</v>
          </cell>
          <cell r="F5000" t="str">
            <v>HS and Below</v>
          </cell>
          <cell r="G5000">
            <v>41651</v>
          </cell>
          <cell r="H5000">
            <v>0</v>
          </cell>
          <cell r="I5000">
            <v>0</v>
          </cell>
          <cell r="J5000">
            <v>0</v>
          </cell>
          <cell r="K5000">
            <v>0</v>
          </cell>
          <cell r="L5000">
            <v>0</v>
          </cell>
          <cell r="M5000">
            <v>0</v>
          </cell>
          <cell r="N5000">
            <v>0</v>
          </cell>
          <cell r="O5000">
            <v>2</v>
          </cell>
          <cell r="P5000" t="str">
            <v>Licensed</v>
          </cell>
          <cell r="Q5000">
            <v>94</v>
          </cell>
          <cell r="R5000">
            <v>436</v>
          </cell>
        </row>
        <row r="5001">
          <cell r="B5001" t="str">
            <v>394031</v>
          </cell>
          <cell r="C5001" t="str">
            <v>Morticians, Undertakers, and Funeral Directors</v>
          </cell>
          <cell r="D5001">
            <v>0</v>
          </cell>
          <cell r="E5001" t="str">
            <v>Associate's degree</v>
          </cell>
          <cell r="F5001" t="str">
            <v>Sub-BA</v>
          </cell>
          <cell r="G5001">
            <v>52152</v>
          </cell>
          <cell r="H5001">
            <v>0</v>
          </cell>
          <cell r="I5001">
            <v>0</v>
          </cell>
          <cell r="J5001">
            <v>0</v>
          </cell>
          <cell r="K5001">
            <v>0</v>
          </cell>
          <cell r="L5001">
            <v>0</v>
          </cell>
          <cell r="M5001">
            <v>0</v>
          </cell>
          <cell r="N5001">
            <v>0</v>
          </cell>
          <cell r="O5001">
            <v>1</v>
          </cell>
          <cell r="P5001" t="str">
            <v>Licensed</v>
          </cell>
          <cell r="Q5001">
            <v>282</v>
          </cell>
          <cell r="R5001" t="str">
            <v xml:space="preserve"> 1,202</v>
          </cell>
        </row>
        <row r="5002">
          <cell r="B5002" t="str">
            <v>395011</v>
          </cell>
          <cell r="C5002" t="str">
            <v>Barbers</v>
          </cell>
          <cell r="D5002">
            <v>0</v>
          </cell>
          <cell r="E5002" t="str">
            <v>Postsecondary non-degree award</v>
          </cell>
          <cell r="F5002" t="str">
            <v>Sub-BA</v>
          </cell>
          <cell r="G5002">
            <v>0</v>
          </cell>
          <cell r="H5002">
            <v>0</v>
          </cell>
          <cell r="I5002">
            <v>0</v>
          </cell>
          <cell r="J5002">
            <v>0</v>
          </cell>
          <cell r="K5002">
            <v>0</v>
          </cell>
          <cell r="L5002">
            <v>19</v>
          </cell>
          <cell r="M5002">
            <v>19</v>
          </cell>
          <cell r="N5002">
            <v>0</v>
          </cell>
          <cell r="O5002">
            <v>0</v>
          </cell>
          <cell r="P5002" t="str">
            <v>Licensed</v>
          </cell>
          <cell r="Q5002" t="str">
            <v xml:space="preserve"> 1,068</v>
          </cell>
          <cell r="R5002" t="str">
            <v xml:space="preserve"> 5,160</v>
          </cell>
        </row>
        <row r="5003">
          <cell r="B5003" t="str">
            <v>395012</v>
          </cell>
          <cell r="C5003" t="str">
            <v>Hairdressers, Hairstylists, and Cosmetologists</v>
          </cell>
          <cell r="D5003">
            <v>0</v>
          </cell>
          <cell r="E5003" t="str">
            <v>Postsecondary non-degree award</v>
          </cell>
          <cell r="F5003" t="str">
            <v>Sub-BA</v>
          </cell>
          <cell r="G5003">
            <v>35038</v>
          </cell>
          <cell r="H5003">
            <v>2</v>
          </cell>
          <cell r="I5003">
            <v>3763</v>
          </cell>
          <cell r="J5003">
            <v>448</v>
          </cell>
          <cell r="K5003">
            <v>518</v>
          </cell>
          <cell r="L5003">
            <v>164</v>
          </cell>
          <cell r="M5003">
            <v>377</v>
          </cell>
          <cell r="N5003">
            <v>927</v>
          </cell>
          <cell r="O5003">
            <v>61</v>
          </cell>
          <cell r="P5003" t="str">
            <v>Licensed</v>
          </cell>
          <cell r="Q5003" t="str">
            <v xml:space="preserve"> 8,981</v>
          </cell>
          <cell r="R5003" t="str">
            <v xml:space="preserve"> 37,775</v>
          </cell>
        </row>
        <row r="5004">
          <cell r="B5004" t="str">
            <v>395091</v>
          </cell>
          <cell r="C5004" t="str">
            <v>Makeup Artists, Theatrical and Performance</v>
          </cell>
          <cell r="D5004">
            <v>0</v>
          </cell>
          <cell r="E5004">
            <v>0</v>
          </cell>
          <cell r="F5004">
            <v>0</v>
          </cell>
          <cell r="G5004">
            <v>0</v>
          </cell>
          <cell r="H5004">
            <v>0</v>
          </cell>
          <cell r="I5004">
            <v>0</v>
          </cell>
          <cell r="J5004">
            <v>0</v>
          </cell>
          <cell r="K5004">
            <v>0</v>
          </cell>
          <cell r="L5004">
            <v>0</v>
          </cell>
          <cell r="M5004">
            <v>0</v>
          </cell>
          <cell r="N5004">
            <v>0</v>
          </cell>
          <cell r="O5004">
            <v>7</v>
          </cell>
          <cell r="P5004" t="str">
            <v>Not Licensed</v>
          </cell>
          <cell r="Q5004">
            <v>0</v>
          </cell>
          <cell r="R5004">
            <v>0</v>
          </cell>
        </row>
        <row r="5005">
          <cell r="B5005" t="str">
            <v>395092</v>
          </cell>
          <cell r="C5005" t="str">
            <v>Manicurists and Pedicurists</v>
          </cell>
          <cell r="D5005">
            <v>0</v>
          </cell>
          <cell r="E5005" t="str">
            <v>Postsecondary non-degree award</v>
          </cell>
          <cell r="F5005" t="str">
            <v>Sub-BA</v>
          </cell>
          <cell r="G5005">
            <v>25306</v>
          </cell>
          <cell r="H5005">
            <v>0</v>
          </cell>
          <cell r="I5005">
            <v>0</v>
          </cell>
          <cell r="J5005">
            <v>0</v>
          </cell>
          <cell r="K5005">
            <v>0</v>
          </cell>
          <cell r="L5005">
            <v>7</v>
          </cell>
          <cell r="M5005">
            <v>7</v>
          </cell>
          <cell r="N5005">
            <v>0</v>
          </cell>
          <cell r="O5005">
            <v>18</v>
          </cell>
          <cell r="P5005" t="str">
            <v>Licensed</v>
          </cell>
          <cell r="Q5005" t="str">
            <v xml:space="preserve"> 3,612</v>
          </cell>
          <cell r="R5005" t="str">
            <v xml:space="preserve"> 15,882</v>
          </cell>
        </row>
        <row r="5006">
          <cell r="B5006" t="str">
            <v>395093</v>
          </cell>
          <cell r="C5006" t="str">
            <v>Shampooers</v>
          </cell>
          <cell r="D5006">
            <v>0</v>
          </cell>
          <cell r="E5006" t="str">
            <v>No formal educational credential</v>
          </cell>
          <cell r="F5006" t="str">
            <v>HS and Below</v>
          </cell>
          <cell r="G5006">
            <v>25160</v>
          </cell>
          <cell r="H5006">
            <v>0</v>
          </cell>
          <cell r="I5006">
            <v>0</v>
          </cell>
          <cell r="J5006">
            <v>0</v>
          </cell>
          <cell r="K5006">
            <v>0</v>
          </cell>
          <cell r="L5006">
            <v>0</v>
          </cell>
          <cell r="M5006">
            <v>0</v>
          </cell>
          <cell r="N5006">
            <v>0</v>
          </cell>
          <cell r="O5006">
            <v>0</v>
          </cell>
          <cell r="P5006" t="str">
            <v>Not Licensed</v>
          </cell>
          <cell r="Q5006">
            <v>0</v>
          </cell>
          <cell r="R5006">
            <v>0</v>
          </cell>
        </row>
        <row r="5007">
          <cell r="B5007" t="str">
            <v>395094</v>
          </cell>
          <cell r="C5007" t="str">
            <v>Skincare Specialists</v>
          </cell>
          <cell r="D5007">
            <v>0</v>
          </cell>
          <cell r="E5007" t="str">
            <v>Postsecondary non-degree award</v>
          </cell>
          <cell r="F5007" t="str">
            <v>Sub-BA</v>
          </cell>
          <cell r="G5007">
            <v>45912</v>
          </cell>
          <cell r="H5007">
            <v>0</v>
          </cell>
          <cell r="I5007">
            <v>0</v>
          </cell>
          <cell r="J5007">
            <v>0</v>
          </cell>
          <cell r="K5007">
            <v>0</v>
          </cell>
          <cell r="L5007">
            <v>19</v>
          </cell>
          <cell r="M5007">
            <v>19</v>
          </cell>
          <cell r="N5007">
            <v>0</v>
          </cell>
          <cell r="O5007">
            <v>20</v>
          </cell>
          <cell r="P5007" t="str">
            <v>Licensed</v>
          </cell>
          <cell r="Q5007" t="str">
            <v xml:space="preserve"> 2,411</v>
          </cell>
          <cell r="R5007" t="str">
            <v xml:space="preserve"> 10,915</v>
          </cell>
        </row>
        <row r="5008">
          <cell r="B5008" t="str">
            <v>396011</v>
          </cell>
          <cell r="C5008" t="str">
            <v>Baggage Porters and Bellhops</v>
          </cell>
          <cell r="D5008">
            <v>0</v>
          </cell>
          <cell r="E5008" t="str">
            <v>High school diploma or equivalent</v>
          </cell>
          <cell r="F5008" t="str">
            <v>HS and Below</v>
          </cell>
          <cell r="G5008">
            <v>0</v>
          </cell>
          <cell r="H5008">
            <v>0</v>
          </cell>
          <cell r="I5008">
            <v>0</v>
          </cell>
          <cell r="J5008">
            <v>0</v>
          </cell>
          <cell r="K5008">
            <v>0</v>
          </cell>
          <cell r="L5008">
            <v>0</v>
          </cell>
          <cell r="M5008">
            <v>0</v>
          </cell>
          <cell r="N5008">
            <v>0</v>
          </cell>
          <cell r="O5008">
            <v>15</v>
          </cell>
          <cell r="P5008" t="str">
            <v>Not Licensed</v>
          </cell>
          <cell r="Q5008">
            <v>0</v>
          </cell>
          <cell r="R5008">
            <v>0</v>
          </cell>
        </row>
        <row r="5009">
          <cell r="B5009" t="str">
            <v>396012</v>
          </cell>
          <cell r="C5009" t="str">
            <v>Concierges</v>
          </cell>
          <cell r="D5009">
            <v>0</v>
          </cell>
          <cell r="E5009" t="str">
            <v>High school diploma or equivalent</v>
          </cell>
          <cell r="F5009" t="str">
            <v>HS and Below</v>
          </cell>
          <cell r="G5009">
            <v>0</v>
          </cell>
          <cell r="H5009">
            <v>0</v>
          </cell>
          <cell r="I5009">
            <v>0</v>
          </cell>
          <cell r="J5009">
            <v>0</v>
          </cell>
          <cell r="K5009">
            <v>0</v>
          </cell>
          <cell r="L5009">
            <v>13</v>
          </cell>
          <cell r="M5009">
            <v>13</v>
          </cell>
          <cell r="N5009">
            <v>0</v>
          </cell>
          <cell r="O5009">
            <v>32</v>
          </cell>
          <cell r="P5009" t="str">
            <v>Not Licensed</v>
          </cell>
          <cell r="Q5009">
            <v>0</v>
          </cell>
          <cell r="R5009">
            <v>0</v>
          </cell>
        </row>
        <row r="5010">
          <cell r="B5010" t="str">
            <v>397011</v>
          </cell>
          <cell r="C5010" t="str">
            <v>Tour Guides and Escorts</v>
          </cell>
          <cell r="D5010">
            <v>0</v>
          </cell>
          <cell r="E5010" t="str">
            <v>High school diploma or equivalent</v>
          </cell>
          <cell r="F5010" t="str">
            <v>HS and Below</v>
          </cell>
          <cell r="G5010">
            <v>29769</v>
          </cell>
          <cell r="H5010">
            <v>0</v>
          </cell>
          <cell r="I5010">
            <v>115</v>
          </cell>
          <cell r="J5010">
            <v>0</v>
          </cell>
          <cell r="K5010">
            <v>20</v>
          </cell>
          <cell r="L5010">
            <v>5</v>
          </cell>
          <cell r="M5010">
            <v>13</v>
          </cell>
          <cell r="N5010">
            <v>0</v>
          </cell>
          <cell r="O5010">
            <v>54</v>
          </cell>
          <cell r="P5010" t="str">
            <v>Not Licensed</v>
          </cell>
          <cell r="Q5010">
            <v>0</v>
          </cell>
          <cell r="R5010">
            <v>0</v>
          </cell>
        </row>
        <row r="5011">
          <cell r="B5011" t="str">
            <v>397012</v>
          </cell>
          <cell r="C5011" t="str">
            <v>Travel Guides</v>
          </cell>
          <cell r="D5011">
            <v>0</v>
          </cell>
          <cell r="E5011">
            <v>0</v>
          </cell>
          <cell r="F5011">
            <v>0</v>
          </cell>
          <cell r="G5011">
            <v>0</v>
          </cell>
          <cell r="H5011">
            <v>0</v>
          </cell>
          <cell r="I5011">
            <v>0</v>
          </cell>
          <cell r="J5011">
            <v>0</v>
          </cell>
          <cell r="K5011">
            <v>0</v>
          </cell>
          <cell r="L5011">
            <v>8</v>
          </cell>
          <cell r="M5011">
            <v>8</v>
          </cell>
          <cell r="N5011">
            <v>0</v>
          </cell>
          <cell r="O5011">
            <v>1</v>
          </cell>
          <cell r="P5011" t="str">
            <v>Not Licensed</v>
          </cell>
          <cell r="Q5011">
            <v>0</v>
          </cell>
          <cell r="R5011">
            <v>0</v>
          </cell>
        </row>
        <row r="5012">
          <cell r="B5012" t="str">
            <v>399011</v>
          </cell>
          <cell r="C5012" t="str">
            <v>Childcare Workers</v>
          </cell>
          <cell r="D5012">
            <v>0</v>
          </cell>
          <cell r="E5012" t="str">
            <v>High school diploma or equivalent</v>
          </cell>
          <cell r="F5012" t="str">
            <v>HS and Below</v>
          </cell>
          <cell r="G5012">
            <v>25602</v>
          </cell>
          <cell r="H5012">
            <v>1</v>
          </cell>
          <cell r="I5012">
            <v>4818</v>
          </cell>
          <cell r="J5012">
            <v>671</v>
          </cell>
          <cell r="K5012">
            <v>757</v>
          </cell>
          <cell r="L5012">
            <v>752</v>
          </cell>
          <cell r="M5012">
            <v>727</v>
          </cell>
          <cell r="N5012">
            <v>0</v>
          </cell>
          <cell r="O5012">
            <v>83</v>
          </cell>
          <cell r="P5012" t="str">
            <v>Not Licensed</v>
          </cell>
          <cell r="Q5012">
            <v>0</v>
          </cell>
          <cell r="R5012">
            <v>0</v>
          </cell>
        </row>
        <row r="5013">
          <cell r="B5013" t="str">
            <v>399021</v>
          </cell>
          <cell r="C5013" t="str">
            <v>Personal Care Aides</v>
          </cell>
          <cell r="D5013">
            <v>0</v>
          </cell>
          <cell r="E5013" t="str">
            <v>No formal educational credential</v>
          </cell>
          <cell r="F5013" t="str">
            <v>HS and Below</v>
          </cell>
          <cell r="G5013">
            <v>28740</v>
          </cell>
          <cell r="H5013">
            <v>1</v>
          </cell>
          <cell r="I5013">
            <v>14912</v>
          </cell>
          <cell r="J5013">
            <v>2553</v>
          </cell>
          <cell r="K5013">
            <v>2619</v>
          </cell>
          <cell r="L5013">
            <v>714</v>
          </cell>
          <cell r="M5013">
            <v>1962</v>
          </cell>
          <cell r="N5013">
            <v>0</v>
          </cell>
          <cell r="O5013">
            <v>740</v>
          </cell>
          <cell r="P5013" t="str">
            <v>Not Licensed</v>
          </cell>
          <cell r="Q5013">
            <v>0</v>
          </cell>
          <cell r="R5013">
            <v>0</v>
          </cell>
        </row>
        <row r="5014">
          <cell r="B5014" t="str">
            <v>399031</v>
          </cell>
          <cell r="C5014" t="str">
            <v>Fitness Trainers and Aerobics Instructors</v>
          </cell>
          <cell r="D5014">
            <v>0</v>
          </cell>
          <cell r="E5014" t="str">
            <v>High school diploma or equivalent</v>
          </cell>
          <cell r="F5014" t="str">
            <v>HS and Below</v>
          </cell>
          <cell r="G5014">
            <v>41368</v>
          </cell>
          <cell r="H5014">
            <v>4</v>
          </cell>
          <cell r="I5014">
            <v>1869</v>
          </cell>
          <cell r="J5014">
            <v>292</v>
          </cell>
          <cell r="K5014">
            <v>335</v>
          </cell>
          <cell r="L5014">
            <v>101</v>
          </cell>
          <cell r="M5014">
            <v>243</v>
          </cell>
          <cell r="N5014">
            <v>0</v>
          </cell>
          <cell r="O5014">
            <v>19</v>
          </cell>
          <cell r="P5014" t="str">
            <v>Not Licensed</v>
          </cell>
          <cell r="Q5014">
            <v>0</v>
          </cell>
          <cell r="R5014">
            <v>0</v>
          </cell>
        </row>
        <row r="5015">
          <cell r="B5015" t="str">
            <v>399032</v>
          </cell>
          <cell r="C5015" t="str">
            <v>Recreation Workers</v>
          </cell>
          <cell r="D5015">
            <v>0</v>
          </cell>
          <cell r="E5015" t="str">
            <v>High school diploma or equivalent</v>
          </cell>
          <cell r="F5015" t="str">
            <v>HS and Below</v>
          </cell>
          <cell r="G5015">
            <v>26880</v>
          </cell>
          <cell r="H5015">
            <v>1</v>
          </cell>
          <cell r="I5015">
            <v>1776</v>
          </cell>
          <cell r="J5015">
            <v>295</v>
          </cell>
          <cell r="K5015">
            <v>309</v>
          </cell>
          <cell r="L5015">
            <v>116</v>
          </cell>
          <cell r="M5015">
            <v>240</v>
          </cell>
          <cell r="N5015">
            <v>0</v>
          </cell>
          <cell r="O5015">
            <v>44</v>
          </cell>
          <cell r="P5015" t="str">
            <v>Not Licensed</v>
          </cell>
          <cell r="Q5015">
            <v>0</v>
          </cell>
          <cell r="R5015">
            <v>0</v>
          </cell>
        </row>
        <row r="5016">
          <cell r="B5016" t="str">
            <v>399041</v>
          </cell>
          <cell r="C5016" t="str">
            <v>Residential Advisors</v>
          </cell>
          <cell r="D5016">
            <v>0</v>
          </cell>
          <cell r="E5016" t="str">
            <v>High school diploma or equivalent</v>
          </cell>
          <cell r="F5016" t="str">
            <v>HS and Below</v>
          </cell>
          <cell r="G5016">
            <v>30194</v>
          </cell>
          <cell r="H5016">
            <v>2</v>
          </cell>
          <cell r="I5016">
            <v>490</v>
          </cell>
          <cell r="J5016">
            <v>81</v>
          </cell>
          <cell r="K5016">
            <v>90</v>
          </cell>
          <cell r="L5016">
            <v>178</v>
          </cell>
          <cell r="M5016">
            <v>116</v>
          </cell>
          <cell r="N5016">
            <v>0</v>
          </cell>
          <cell r="O5016">
            <v>42</v>
          </cell>
          <cell r="P5016" t="str">
            <v>Not Licensed</v>
          </cell>
          <cell r="Q5016">
            <v>0</v>
          </cell>
          <cell r="R5016">
            <v>0</v>
          </cell>
        </row>
        <row r="5017">
          <cell r="B5017" t="str">
            <v>411011</v>
          </cell>
          <cell r="C5017" t="str">
            <v>First-Line Supervisors of Retail Sales Workers</v>
          </cell>
          <cell r="D5017">
            <v>0</v>
          </cell>
          <cell r="E5017" t="str">
            <v>High school diploma or equivalent</v>
          </cell>
          <cell r="F5017" t="str">
            <v>HS and Below</v>
          </cell>
          <cell r="G5017">
            <v>39358</v>
          </cell>
          <cell r="H5017">
            <v>4</v>
          </cell>
          <cell r="I5017">
            <v>9671</v>
          </cell>
          <cell r="J5017">
            <v>1085</v>
          </cell>
          <cell r="K5017">
            <v>1048</v>
          </cell>
          <cell r="L5017">
            <v>1335</v>
          </cell>
          <cell r="M5017">
            <v>1156</v>
          </cell>
          <cell r="N5017">
            <v>0</v>
          </cell>
          <cell r="O5017">
            <v>537</v>
          </cell>
          <cell r="P5017" t="str">
            <v>Not Licensed</v>
          </cell>
          <cell r="Q5017">
            <v>0</v>
          </cell>
          <cell r="R5017">
            <v>0</v>
          </cell>
        </row>
        <row r="5018">
          <cell r="B5018" t="str">
            <v>411012</v>
          </cell>
          <cell r="C5018" t="str">
            <v>First-Line Supervisors of Non-Retail Sales Workers</v>
          </cell>
          <cell r="D5018">
            <v>0</v>
          </cell>
          <cell r="E5018" t="str">
            <v>High school diploma or equivalent</v>
          </cell>
          <cell r="F5018" t="str">
            <v>HS and Below</v>
          </cell>
          <cell r="G5018">
            <v>72078</v>
          </cell>
          <cell r="H5018">
            <v>4</v>
          </cell>
          <cell r="I5018">
            <v>957</v>
          </cell>
          <cell r="J5018">
            <v>86</v>
          </cell>
          <cell r="K5018">
            <v>93</v>
          </cell>
          <cell r="L5018">
            <v>112</v>
          </cell>
          <cell r="M5018">
            <v>97</v>
          </cell>
          <cell r="N5018">
            <v>0</v>
          </cell>
          <cell r="O5018">
            <v>41</v>
          </cell>
          <cell r="P5018" t="str">
            <v>Not Licensed</v>
          </cell>
          <cell r="Q5018">
            <v>0</v>
          </cell>
          <cell r="R5018">
            <v>0</v>
          </cell>
        </row>
        <row r="5019">
          <cell r="B5019" t="str">
            <v>412011</v>
          </cell>
          <cell r="C5019" t="str">
            <v>Cashiers</v>
          </cell>
          <cell r="D5019">
            <v>0</v>
          </cell>
          <cell r="E5019" t="str">
            <v>No formal educational credential</v>
          </cell>
          <cell r="F5019" t="str">
            <v>HS and Below</v>
          </cell>
          <cell r="G5019">
            <v>24758</v>
          </cell>
          <cell r="H5019">
            <v>1</v>
          </cell>
          <cell r="I5019">
            <v>16495</v>
          </cell>
          <cell r="J5019">
            <v>3036</v>
          </cell>
          <cell r="K5019">
            <v>3076</v>
          </cell>
          <cell r="L5019">
            <v>400</v>
          </cell>
          <cell r="M5019">
            <v>2171</v>
          </cell>
          <cell r="N5019">
            <v>0</v>
          </cell>
          <cell r="O5019">
            <v>552</v>
          </cell>
          <cell r="P5019" t="str">
            <v>Not Licensed</v>
          </cell>
          <cell r="Q5019">
            <v>0</v>
          </cell>
          <cell r="R5019">
            <v>0</v>
          </cell>
        </row>
        <row r="5020">
          <cell r="B5020" t="str">
            <v>412012</v>
          </cell>
          <cell r="C5020" t="str">
            <v>Gaming Change Persons and Booth Cashiers</v>
          </cell>
          <cell r="D5020">
            <v>0</v>
          </cell>
          <cell r="E5020">
            <v>0</v>
          </cell>
          <cell r="F5020">
            <v>0</v>
          </cell>
          <cell r="G5020">
            <v>0</v>
          </cell>
          <cell r="H5020">
            <v>0</v>
          </cell>
          <cell r="I5020">
            <v>0</v>
          </cell>
          <cell r="J5020">
            <v>0</v>
          </cell>
          <cell r="K5020">
            <v>0</v>
          </cell>
          <cell r="L5020">
            <v>0</v>
          </cell>
          <cell r="M5020">
            <v>0</v>
          </cell>
          <cell r="N5020">
            <v>0</v>
          </cell>
          <cell r="O5020">
            <v>0</v>
          </cell>
          <cell r="P5020" t="str">
            <v>Not Licensed</v>
          </cell>
          <cell r="Q5020">
            <v>0</v>
          </cell>
          <cell r="R5020">
            <v>0</v>
          </cell>
        </row>
        <row r="5021">
          <cell r="B5021" t="str">
            <v>412021</v>
          </cell>
          <cell r="C5021" t="str">
            <v>Counter and Rental Clerks</v>
          </cell>
          <cell r="D5021">
            <v>0</v>
          </cell>
          <cell r="E5021" t="str">
            <v>No formal educational credential</v>
          </cell>
          <cell r="F5021" t="str">
            <v>HS and Below</v>
          </cell>
          <cell r="G5021">
            <v>30827</v>
          </cell>
          <cell r="H5021">
            <v>2</v>
          </cell>
          <cell r="I5021">
            <v>2101</v>
          </cell>
          <cell r="J5021">
            <v>256</v>
          </cell>
          <cell r="K5021">
            <v>281</v>
          </cell>
          <cell r="L5021">
            <v>96</v>
          </cell>
          <cell r="M5021">
            <v>211</v>
          </cell>
          <cell r="N5021">
            <v>0</v>
          </cell>
          <cell r="O5021">
            <v>32</v>
          </cell>
          <cell r="P5021" t="str">
            <v>Not Licensed</v>
          </cell>
          <cell r="Q5021">
            <v>0</v>
          </cell>
          <cell r="R5021">
            <v>0</v>
          </cell>
        </row>
        <row r="5022">
          <cell r="B5022" t="str">
            <v>412022</v>
          </cell>
          <cell r="C5022" t="str">
            <v>Parts Salespersons</v>
          </cell>
          <cell r="D5022">
            <v>0</v>
          </cell>
          <cell r="E5022" t="str">
            <v>No formal educational credential</v>
          </cell>
          <cell r="F5022" t="str">
            <v>HS and Below</v>
          </cell>
          <cell r="G5022">
            <v>32394</v>
          </cell>
          <cell r="H5022">
            <v>2</v>
          </cell>
          <cell r="I5022">
            <v>1119</v>
          </cell>
          <cell r="J5022">
            <v>138</v>
          </cell>
          <cell r="K5022">
            <v>145</v>
          </cell>
          <cell r="L5022">
            <v>39</v>
          </cell>
          <cell r="M5022">
            <v>107</v>
          </cell>
          <cell r="N5022">
            <v>0</v>
          </cell>
          <cell r="O5022">
            <v>51</v>
          </cell>
          <cell r="P5022" t="str">
            <v>Not Licensed</v>
          </cell>
          <cell r="Q5022">
            <v>0</v>
          </cell>
          <cell r="R5022">
            <v>0</v>
          </cell>
        </row>
        <row r="5023">
          <cell r="B5023" t="str">
            <v>412031</v>
          </cell>
          <cell r="C5023" t="str">
            <v>Retail Salespersons</v>
          </cell>
          <cell r="D5023">
            <v>0</v>
          </cell>
          <cell r="E5023" t="str">
            <v>No formal educational credential</v>
          </cell>
          <cell r="F5023" t="str">
            <v>HS and Below</v>
          </cell>
          <cell r="G5023">
            <v>25425</v>
          </cell>
          <cell r="H5023">
            <v>1</v>
          </cell>
          <cell r="I5023">
            <v>23215</v>
          </cell>
          <cell r="J5023">
            <v>3456</v>
          </cell>
          <cell r="K5023">
            <v>3308</v>
          </cell>
          <cell r="L5023">
            <v>2994</v>
          </cell>
          <cell r="M5023">
            <v>3253</v>
          </cell>
          <cell r="N5023">
            <v>0</v>
          </cell>
          <cell r="O5023">
            <v>832</v>
          </cell>
          <cell r="P5023" t="str">
            <v>Not Licensed</v>
          </cell>
          <cell r="Q5023">
            <v>0</v>
          </cell>
          <cell r="R5023">
            <v>0</v>
          </cell>
        </row>
        <row r="5024">
          <cell r="B5024" t="str">
            <v>413011</v>
          </cell>
          <cell r="C5024" t="str">
            <v>Advertising Sales Agents</v>
          </cell>
          <cell r="D5024">
            <v>0</v>
          </cell>
          <cell r="E5024" t="str">
            <v>High school diploma or equivalent</v>
          </cell>
          <cell r="F5024" t="str">
            <v>HS and Below</v>
          </cell>
          <cell r="G5024">
            <v>55230</v>
          </cell>
          <cell r="H5024">
            <v>0</v>
          </cell>
          <cell r="I5024">
            <v>0</v>
          </cell>
          <cell r="J5024">
            <v>0</v>
          </cell>
          <cell r="K5024">
            <v>0</v>
          </cell>
          <cell r="L5024">
            <v>11</v>
          </cell>
          <cell r="M5024">
            <v>11</v>
          </cell>
          <cell r="N5024">
            <v>0</v>
          </cell>
          <cell r="O5024">
            <v>43</v>
          </cell>
          <cell r="P5024" t="str">
            <v>Licensed</v>
          </cell>
          <cell r="Q5024">
            <v>9</v>
          </cell>
          <cell r="R5024">
            <v>45</v>
          </cell>
        </row>
        <row r="5025">
          <cell r="B5025" t="str">
            <v>413021</v>
          </cell>
          <cell r="C5025" t="str">
            <v>Insurance Sales Agents</v>
          </cell>
          <cell r="D5025">
            <v>0</v>
          </cell>
          <cell r="E5025" t="str">
            <v>High school diploma or equivalent</v>
          </cell>
          <cell r="F5025" t="str">
            <v>HS and Below</v>
          </cell>
          <cell r="G5025">
            <v>62776</v>
          </cell>
          <cell r="H5025">
            <v>4</v>
          </cell>
          <cell r="I5025">
            <v>1123</v>
          </cell>
          <cell r="J5025">
            <v>115</v>
          </cell>
          <cell r="K5025">
            <v>111</v>
          </cell>
          <cell r="L5025">
            <v>203</v>
          </cell>
          <cell r="M5025">
            <v>143</v>
          </cell>
          <cell r="N5025">
            <v>0</v>
          </cell>
          <cell r="O5025">
            <v>63</v>
          </cell>
          <cell r="P5025" t="str">
            <v>Not Licensed</v>
          </cell>
          <cell r="Q5025">
            <v>0</v>
          </cell>
          <cell r="R5025">
            <v>0</v>
          </cell>
        </row>
        <row r="5026">
          <cell r="B5026" t="str">
            <v>413031</v>
          </cell>
          <cell r="C5026" t="str">
            <v>Securities, Commodities, and Financial Services Sales Agents</v>
          </cell>
          <cell r="D5026">
            <v>0</v>
          </cell>
          <cell r="E5026" t="str">
            <v>Bachelor's degree</v>
          </cell>
          <cell r="F5026" t="str">
            <v>BA+</v>
          </cell>
          <cell r="G5026">
            <v>0</v>
          </cell>
          <cell r="H5026">
            <v>0</v>
          </cell>
          <cell r="I5026">
            <v>574</v>
          </cell>
          <cell r="J5026">
            <v>55</v>
          </cell>
          <cell r="K5026">
            <v>53</v>
          </cell>
          <cell r="L5026">
            <v>320</v>
          </cell>
          <cell r="M5026">
            <v>143</v>
          </cell>
          <cell r="N5026">
            <v>0</v>
          </cell>
          <cell r="O5026">
            <v>76</v>
          </cell>
          <cell r="P5026" t="str">
            <v>Not Licensed</v>
          </cell>
          <cell r="Q5026">
            <v>0</v>
          </cell>
          <cell r="R5026">
            <v>0</v>
          </cell>
        </row>
        <row r="5027">
          <cell r="B5027" t="str">
            <v>413041</v>
          </cell>
          <cell r="C5027" t="str">
            <v>Travel Agents</v>
          </cell>
          <cell r="D5027">
            <v>0</v>
          </cell>
          <cell r="E5027" t="str">
            <v>High school diploma or equivalent</v>
          </cell>
          <cell r="F5027" t="str">
            <v>HS and Below</v>
          </cell>
          <cell r="G5027">
            <v>25321</v>
          </cell>
          <cell r="H5027">
            <v>0</v>
          </cell>
          <cell r="I5027">
            <v>119</v>
          </cell>
          <cell r="J5027">
            <v>0</v>
          </cell>
          <cell r="K5027">
            <v>12</v>
          </cell>
          <cell r="L5027">
            <v>0</v>
          </cell>
          <cell r="M5027">
            <v>12</v>
          </cell>
          <cell r="N5027">
            <v>0</v>
          </cell>
          <cell r="O5027">
            <v>14</v>
          </cell>
          <cell r="P5027" t="str">
            <v>Not Licensed</v>
          </cell>
          <cell r="Q5027">
            <v>0</v>
          </cell>
          <cell r="R5027">
            <v>0</v>
          </cell>
        </row>
        <row r="5028">
          <cell r="B5028" t="str">
            <v>414011</v>
          </cell>
          <cell r="C5028" t="str">
            <v>Sales Representatives, Wholesale and Manufacturing, Technical and Scientific Products</v>
          </cell>
          <cell r="D5028">
            <v>0</v>
          </cell>
          <cell r="E5028" t="str">
            <v>Bachelor's degree</v>
          </cell>
          <cell r="F5028" t="str">
            <v>BA+</v>
          </cell>
          <cell r="G5028">
            <v>80376</v>
          </cell>
          <cell r="H5028">
            <v>5</v>
          </cell>
          <cell r="I5028">
            <v>1922</v>
          </cell>
          <cell r="J5028">
            <v>180</v>
          </cell>
          <cell r="K5028">
            <v>222</v>
          </cell>
          <cell r="L5028">
            <v>92</v>
          </cell>
          <cell r="M5028">
            <v>165</v>
          </cell>
          <cell r="N5028">
            <v>0</v>
          </cell>
          <cell r="O5028">
            <v>218</v>
          </cell>
          <cell r="P5028" t="str">
            <v>Not Licensed</v>
          </cell>
          <cell r="Q5028">
            <v>0</v>
          </cell>
          <cell r="R5028">
            <v>0</v>
          </cell>
        </row>
        <row r="5029">
          <cell r="B5029" t="str">
            <v>414012</v>
          </cell>
          <cell r="C5029" t="str">
            <v>Sales Representatives, Wholesale and Manufacturing, Except Technical and Scientific Products</v>
          </cell>
          <cell r="D5029">
            <v>0</v>
          </cell>
          <cell r="E5029" t="str">
            <v>High school diploma or equivalent</v>
          </cell>
          <cell r="F5029" t="str">
            <v>HS and Below</v>
          </cell>
          <cell r="G5029">
            <v>72340</v>
          </cell>
          <cell r="H5029">
            <v>5</v>
          </cell>
          <cell r="I5029">
            <v>4518</v>
          </cell>
          <cell r="J5029">
            <v>504</v>
          </cell>
          <cell r="K5029">
            <v>496</v>
          </cell>
          <cell r="L5029">
            <v>1207</v>
          </cell>
          <cell r="M5029">
            <v>736</v>
          </cell>
          <cell r="N5029">
            <v>0</v>
          </cell>
          <cell r="O5029">
            <v>460</v>
          </cell>
          <cell r="P5029" t="str">
            <v>Not Licensed</v>
          </cell>
          <cell r="Q5029">
            <v>0</v>
          </cell>
          <cell r="R5029">
            <v>0</v>
          </cell>
        </row>
        <row r="5030">
          <cell r="B5030" t="str">
            <v>419011</v>
          </cell>
          <cell r="C5030" t="str">
            <v>Demonstrators and Product Promoters</v>
          </cell>
          <cell r="D5030">
            <v>0</v>
          </cell>
          <cell r="E5030" t="str">
            <v>High school diploma or equivalent</v>
          </cell>
          <cell r="F5030" t="str">
            <v>HS and Below</v>
          </cell>
          <cell r="G5030">
            <v>37844</v>
          </cell>
          <cell r="H5030">
            <v>0</v>
          </cell>
          <cell r="I5030">
            <v>0</v>
          </cell>
          <cell r="J5030">
            <v>0</v>
          </cell>
          <cell r="K5030">
            <v>0</v>
          </cell>
          <cell r="L5030">
            <v>153</v>
          </cell>
          <cell r="M5030">
            <v>153</v>
          </cell>
          <cell r="N5030">
            <v>0</v>
          </cell>
          <cell r="O5030">
            <v>16</v>
          </cell>
          <cell r="P5030" t="str">
            <v>Licensed</v>
          </cell>
          <cell r="Q5030">
            <v>7</v>
          </cell>
          <cell r="R5030">
            <v>40</v>
          </cell>
        </row>
        <row r="5031">
          <cell r="B5031" t="str">
            <v>419012</v>
          </cell>
          <cell r="C5031" t="str">
            <v>Models</v>
          </cell>
          <cell r="D5031">
            <v>0</v>
          </cell>
          <cell r="E5031" t="str">
            <v>No formal educational credential</v>
          </cell>
          <cell r="F5031" t="str">
            <v>HS and Below</v>
          </cell>
          <cell r="G5031">
            <v>0</v>
          </cell>
          <cell r="H5031">
            <v>0</v>
          </cell>
          <cell r="I5031">
            <v>0</v>
          </cell>
          <cell r="J5031">
            <v>0</v>
          </cell>
          <cell r="K5031">
            <v>0</v>
          </cell>
          <cell r="L5031">
            <v>0</v>
          </cell>
          <cell r="M5031">
            <v>0</v>
          </cell>
          <cell r="N5031">
            <v>0</v>
          </cell>
          <cell r="O5031">
            <v>2</v>
          </cell>
          <cell r="P5031" t="str">
            <v>Not Licensed</v>
          </cell>
          <cell r="Q5031">
            <v>0</v>
          </cell>
          <cell r="R5031">
            <v>0</v>
          </cell>
        </row>
        <row r="5032">
          <cell r="B5032" t="str">
            <v>419021</v>
          </cell>
          <cell r="C5032" t="str">
            <v>Real Estate Brokers</v>
          </cell>
          <cell r="D5032">
            <v>0</v>
          </cell>
          <cell r="E5032" t="str">
            <v>High school diploma or equivalent</v>
          </cell>
          <cell r="F5032" t="str">
            <v>HS and Below</v>
          </cell>
          <cell r="G5032">
            <v>0</v>
          </cell>
          <cell r="H5032">
            <v>0</v>
          </cell>
          <cell r="I5032">
            <v>0</v>
          </cell>
          <cell r="J5032">
            <v>0</v>
          </cell>
          <cell r="K5032">
            <v>0</v>
          </cell>
          <cell r="L5032">
            <v>0</v>
          </cell>
          <cell r="M5032">
            <v>0</v>
          </cell>
          <cell r="N5032">
            <v>0</v>
          </cell>
          <cell r="O5032">
            <v>5</v>
          </cell>
          <cell r="P5032" t="str">
            <v>Licensed</v>
          </cell>
          <cell r="Q5032" t="str">
            <v xml:space="preserve"> 3,933</v>
          </cell>
          <cell r="R5032" t="str">
            <v xml:space="preserve"> 20,415</v>
          </cell>
        </row>
        <row r="5033">
          <cell r="B5033" t="str">
            <v>419022</v>
          </cell>
          <cell r="C5033" t="str">
            <v>Real Estate Sales Agents</v>
          </cell>
          <cell r="D5033">
            <v>0</v>
          </cell>
          <cell r="E5033" t="str">
            <v>High school diploma or equivalent</v>
          </cell>
          <cell r="F5033" t="str">
            <v>HS and Below</v>
          </cell>
          <cell r="G5033">
            <v>56210</v>
          </cell>
          <cell r="H5033">
            <v>0</v>
          </cell>
          <cell r="I5033">
            <v>0</v>
          </cell>
          <cell r="J5033">
            <v>0</v>
          </cell>
          <cell r="K5033">
            <v>0</v>
          </cell>
          <cell r="L5033">
            <v>74</v>
          </cell>
          <cell r="M5033">
            <v>74</v>
          </cell>
          <cell r="N5033">
            <v>0</v>
          </cell>
          <cell r="O5033">
            <v>11</v>
          </cell>
          <cell r="P5033" t="str">
            <v>Licensed</v>
          </cell>
          <cell r="Q5033" t="str">
            <v xml:space="preserve"> 10,335</v>
          </cell>
          <cell r="R5033" t="str">
            <v xml:space="preserve"> 46,536</v>
          </cell>
        </row>
        <row r="5034">
          <cell r="B5034" t="str">
            <v>419031</v>
          </cell>
          <cell r="C5034" t="str">
            <v>Sales Engineers</v>
          </cell>
          <cell r="D5034">
            <v>0</v>
          </cell>
          <cell r="E5034" t="str">
            <v>Bachelor's degree</v>
          </cell>
          <cell r="F5034" t="str">
            <v>BA+</v>
          </cell>
          <cell r="G5034">
            <v>96917</v>
          </cell>
          <cell r="H5034">
            <v>4</v>
          </cell>
          <cell r="I5034">
            <v>234</v>
          </cell>
          <cell r="J5034">
            <v>24</v>
          </cell>
          <cell r="K5034">
            <v>28</v>
          </cell>
          <cell r="L5034">
            <v>16</v>
          </cell>
          <cell r="M5034">
            <v>23</v>
          </cell>
          <cell r="N5034">
            <v>0</v>
          </cell>
          <cell r="O5034">
            <v>31</v>
          </cell>
          <cell r="P5034" t="str">
            <v>Not Licensed</v>
          </cell>
          <cell r="Q5034">
            <v>0</v>
          </cell>
          <cell r="R5034">
            <v>0</v>
          </cell>
        </row>
        <row r="5035">
          <cell r="B5035" t="str">
            <v>419041</v>
          </cell>
          <cell r="C5035" t="str">
            <v>Telemarketers</v>
          </cell>
          <cell r="D5035">
            <v>0</v>
          </cell>
          <cell r="E5035" t="str">
            <v>No formal educational credential</v>
          </cell>
          <cell r="F5035" t="str">
            <v>HS and Below</v>
          </cell>
          <cell r="G5035">
            <v>28614</v>
          </cell>
          <cell r="H5035">
            <v>1</v>
          </cell>
          <cell r="I5035">
            <v>146</v>
          </cell>
          <cell r="J5035">
            <v>20</v>
          </cell>
          <cell r="K5035">
            <v>21</v>
          </cell>
          <cell r="L5035">
            <v>14</v>
          </cell>
          <cell r="M5035">
            <v>18</v>
          </cell>
          <cell r="N5035">
            <v>0</v>
          </cell>
          <cell r="O5035">
            <v>24</v>
          </cell>
          <cell r="P5035" t="str">
            <v>Not Licensed</v>
          </cell>
          <cell r="Q5035">
            <v>0</v>
          </cell>
          <cell r="R5035">
            <v>0</v>
          </cell>
        </row>
        <row r="5036">
          <cell r="B5036" t="str">
            <v>419091</v>
          </cell>
          <cell r="C5036" t="str">
            <v>Door-to-Door Sales Workers, News and Street Vendors, and Related Workers</v>
          </cell>
          <cell r="D5036">
            <v>0</v>
          </cell>
          <cell r="E5036" t="str">
            <v>No formal educational credential</v>
          </cell>
          <cell r="F5036" t="str">
            <v>HS and Below</v>
          </cell>
          <cell r="G5036">
            <v>0</v>
          </cell>
          <cell r="H5036">
            <v>0</v>
          </cell>
          <cell r="I5036">
            <v>0</v>
          </cell>
          <cell r="J5036">
            <v>0</v>
          </cell>
          <cell r="K5036">
            <v>0</v>
          </cell>
          <cell r="L5036">
            <v>11</v>
          </cell>
          <cell r="M5036">
            <v>11</v>
          </cell>
          <cell r="N5036">
            <v>0</v>
          </cell>
          <cell r="O5036">
            <v>17</v>
          </cell>
          <cell r="P5036" t="str">
            <v>Not Licensed</v>
          </cell>
          <cell r="Q5036">
            <v>0</v>
          </cell>
          <cell r="R5036">
            <v>0</v>
          </cell>
        </row>
        <row r="5037">
          <cell r="B5037" t="str">
            <v>431011</v>
          </cell>
          <cell r="C5037" t="str">
            <v>First-Line Supervisors of Office and Administrative Support Workers</v>
          </cell>
          <cell r="D5037">
            <v>0</v>
          </cell>
          <cell r="E5037" t="str">
            <v>High school diploma or equivalent</v>
          </cell>
          <cell r="F5037" t="str">
            <v>HS and Below</v>
          </cell>
          <cell r="G5037">
            <v>59101</v>
          </cell>
          <cell r="H5037">
            <v>4</v>
          </cell>
          <cell r="I5037">
            <v>6453</v>
          </cell>
          <cell r="J5037">
            <v>603</v>
          </cell>
          <cell r="K5037">
            <v>660</v>
          </cell>
          <cell r="L5037">
            <v>245</v>
          </cell>
          <cell r="M5037">
            <v>503</v>
          </cell>
          <cell r="N5037">
            <v>0</v>
          </cell>
          <cell r="O5037">
            <v>323</v>
          </cell>
          <cell r="P5037" t="str">
            <v>Not Licensed</v>
          </cell>
          <cell r="Q5037">
            <v>0</v>
          </cell>
          <cell r="R5037">
            <v>0</v>
          </cell>
        </row>
        <row r="5038">
          <cell r="B5038" t="str">
            <v>432011</v>
          </cell>
          <cell r="C5038" t="str">
            <v>Switchboard Operators, Including Answering Service</v>
          </cell>
          <cell r="D5038">
            <v>0</v>
          </cell>
          <cell r="E5038" t="str">
            <v>High school diploma or equivalent</v>
          </cell>
          <cell r="F5038" t="str">
            <v>HS and Below</v>
          </cell>
          <cell r="G5038">
            <v>0</v>
          </cell>
          <cell r="H5038">
            <v>0</v>
          </cell>
          <cell r="I5038">
            <v>0</v>
          </cell>
          <cell r="J5038">
            <v>0</v>
          </cell>
          <cell r="K5038">
            <v>0</v>
          </cell>
          <cell r="L5038">
            <v>18</v>
          </cell>
          <cell r="M5038">
            <v>18</v>
          </cell>
          <cell r="N5038">
            <v>0</v>
          </cell>
          <cell r="O5038">
            <v>15</v>
          </cell>
          <cell r="P5038" t="str">
            <v>Not Licensed</v>
          </cell>
          <cell r="Q5038">
            <v>0</v>
          </cell>
          <cell r="R5038">
            <v>0</v>
          </cell>
        </row>
        <row r="5039">
          <cell r="B5039" t="str">
            <v>432021</v>
          </cell>
          <cell r="C5039" t="str">
            <v>Telephone Operators</v>
          </cell>
          <cell r="D5039">
            <v>0</v>
          </cell>
          <cell r="E5039" t="str">
            <v>High school diploma or equivalent</v>
          </cell>
          <cell r="F5039" t="str">
            <v>HS and Below</v>
          </cell>
          <cell r="G5039">
            <v>33581</v>
          </cell>
          <cell r="H5039">
            <v>0</v>
          </cell>
          <cell r="I5039">
            <v>0</v>
          </cell>
          <cell r="J5039">
            <v>0</v>
          </cell>
          <cell r="K5039">
            <v>0</v>
          </cell>
          <cell r="L5039">
            <v>12</v>
          </cell>
          <cell r="M5039">
            <v>12</v>
          </cell>
          <cell r="N5039">
            <v>0</v>
          </cell>
          <cell r="O5039">
            <v>2</v>
          </cell>
          <cell r="P5039" t="str">
            <v>Not Licensed</v>
          </cell>
          <cell r="Q5039">
            <v>0</v>
          </cell>
          <cell r="R5039">
            <v>0</v>
          </cell>
        </row>
        <row r="5040">
          <cell r="B5040" t="str">
            <v>433011</v>
          </cell>
          <cell r="C5040" t="str">
            <v>Bill and Account Collectors</v>
          </cell>
          <cell r="D5040">
            <v>0</v>
          </cell>
          <cell r="E5040" t="str">
            <v>High school diploma or equivalent</v>
          </cell>
          <cell r="F5040" t="str">
            <v>HS and Below</v>
          </cell>
          <cell r="G5040">
            <v>40678</v>
          </cell>
          <cell r="H5040">
            <v>3</v>
          </cell>
          <cell r="I5040">
            <v>943</v>
          </cell>
          <cell r="J5040">
            <v>87</v>
          </cell>
          <cell r="K5040">
            <v>94</v>
          </cell>
          <cell r="L5040">
            <v>77</v>
          </cell>
          <cell r="M5040">
            <v>86</v>
          </cell>
          <cell r="N5040">
            <v>0</v>
          </cell>
          <cell r="O5040">
            <v>96</v>
          </cell>
          <cell r="P5040" t="str">
            <v>Not Licensed</v>
          </cell>
          <cell r="Q5040">
            <v>0</v>
          </cell>
          <cell r="R5040">
            <v>0</v>
          </cell>
        </row>
        <row r="5041">
          <cell r="B5041" t="str">
            <v>433021</v>
          </cell>
          <cell r="C5041" t="str">
            <v>Billing and Posting Clerks</v>
          </cell>
          <cell r="D5041">
            <v>0</v>
          </cell>
          <cell r="E5041" t="str">
            <v>High school diploma or equivalent</v>
          </cell>
          <cell r="F5041" t="str">
            <v>HS and Below</v>
          </cell>
          <cell r="G5041">
            <v>41689</v>
          </cell>
          <cell r="H5041">
            <v>4</v>
          </cell>
          <cell r="I5041">
            <v>2274</v>
          </cell>
          <cell r="J5041">
            <v>218</v>
          </cell>
          <cell r="K5041">
            <v>252</v>
          </cell>
          <cell r="L5041">
            <v>57</v>
          </cell>
          <cell r="M5041">
            <v>176</v>
          </cell>
          <cell r="N5041">
            <v>0</v>
          </cell>
          <cell r="O5041">
            <v>153</v>
          </cell>
          <cell r="P5041" t="str">
            <v>Not Licensed</v>
          </cell>
          <cell r="Q5041">
            <v>0</v>
          </cell>
          <cell r="R5041">
            <v>0</v>
          </cell>
        </row>
        <row r="5042">
          <cell r="B5042" t="str">
            <v>433031</v>
          </cell>
          <cell r="C5042" t="str">
            <v>Bookkeeping, Accounting, and Auditing Clerks</v>
          </cell>
          <cell r="D5042">
            <v>0</v>
          </cell>
          <cell r="E5042" t="str">
            <v>Some college, no degree</v>
          </cell>
          <cell r="F5042" t="str">
            <v>Sub-BA</v>
          </cell>
          <cell r="G5042">
            <v>42715</v>
          </cell>
          <cell r="H5042">
            <v>4</v>
          </cell>
          <cell r="I5042">
            <v>9000</v>
          </cell>
          <cell r="J5042">
            <v>893</v>
          </cell>
          <cell r="K5042">
            <v>1029</v>
          </cell>
          <cell r="L5042">
            <v>357</v>
          </cell>
          <cell r="M5042">
            <v>760</v>
          </cell>
          <cell r="N5042">
            <v>0</v>
          </cell>
          <cell r="O5042">
            <v>428</v>
          </cell>
          <cell r="P5042" t="str">
            <v>Not Licensed</v>
          </cell>
          <cell r="Q5042">
            <v>0</v>
          </cell>
          <cell r="R5042">
            <v>0</v>
          </cell>
        </row>
        <row r="5043">
          <cell r="B5043" t="str">
            <v>433041</v>
          </cell>
          <cell r="C5043" t="str">
            <v>Gaming Cage Workers</v>
          </cell>
          <cell r="D5043">
            <v>0</v>
          </cell>
          <cell r="E5043">
            <v>0</v>
          </cell>
          <cell r="F5043">
            <v>0</v>
          </cell>
          <cell r="G5043">
            <v>0</v>
          </cell>
          <cell r="H5043">
            <v>0</v>
          </cell>
          <cell r="I5043">
            <v>0</v>
          </cell>
          <cell r="J5043">
            <v>0</v>
          </cell>
          <cell r="K5043">
            <v>0</v>
          </cell>
          <cell r="L5043">
            <v>0</v>
          </cell>
          <cell r="M5043">
            <v>0</v>
          </cell>
          <cell r="N5043">
            <v>0</v>
          </cell>
          <cell r="O5043">
            <v>0</v>
          </cell>
          <cell r="P5043" t="str">
            <v>Not Licensed</v>
          </cell>
          <cell r="Q5043">
            <v>0</v>
          </cell>
          <cell r="R5043">
            <v>0</v>
          </cell>
        </row>
        <row r="5044">
          <cell r="B5044" t="str">
            <v>433051</v>
          </cell>
          <cell r="C5044" t="str">
            <v>Payroll and Timekeeping Clerks</v>
          </cell>
          <cell r="D5044">
            <v>0</v>
          </cell>
          <cell r="E5044" t="str">
            <v>High school diploma or equivalent</v>
          </cell>
          <cell r="F5044" t="str">
            <v>HS and Below</v>
          </cell>
          <cell r="G5044">
            <v>45247</v>
          </cell>
          <cell r="H5044">
            <v>3</v>
          </cell>
          <cell r="I5044">
            <v>840</v>
          </cell>
          <cell r="J5044">
            <v>70</v>
          </cell>
          <cell r="K5044">
            <v>89</v>
          </cell>
          <cell r="L5044">
            <v>72</v>
          </cell>
          <cell r="M5044">
            <v>77</v>
          </cell>
          <cell r="N5044">
            <v>0</v>
          </cell>
          <cell r="O5044">
            <v>57</v>
          </cell>
          <cell r="P5044" t="str">
            <v>Not Licensed</v>
          </cell>
          <cell r="Q5044">
            <v>0</v>
          </cell>
          <cell r="R5044">
            <v>0</v>
          </cell>
        </row>
        <row r="5045">
          <cell r="B5045" t="str">
            <v>433061</v>
          </cell>
          <cell r="C5045" t="str">
            <v>Procurement Clerks</v>
          </cell>
          <cell r="D5045">
            <v>0</v>
          </cell>
          <cell r="E5045" t="str">
            <v>High school diploma or equivalent</v>
          </cell>
          <cell r="F5045" t="str">
            <v>HS and Below</v>
          </cell>
          <cell r="G5045">
            <v>47827</v>
          </cell>
          <cell r="H5045">
            <v>2</v>
          </cell>
          <cell r="I5045">
            <v>261</v>
          </cell>
          <cell r="J5045">
            <v>23</v>
          </cell>
          <cell r="K5045">
            <v>29</v>
          </cell>
          <cell r="L5045">
            <v>28</v>
          </cell>
          <cell r="M5045">
            <v>27</v>
          </cell>
          <cell r="N5045">
            <v>0</v>
          </cell>
          <cell r="O5045">
            <v>12</v>
          </cell>
          <cell r="P5045" t="str">
            <v>Not Licensed</v>
          </cell>
          <cell r="Q5045">
            <v>0</v>
          </cell>
          <cell r="R5045">
            <v>0</v>
          </cell>
        </row>
        <row r="5046">
          <cell r="B5046" t="str">
            <v>433071</v>
          </cell>
          <cell r="C5046" t="str">
            <v>Tellers</v>
          </cell>
          <cell r="D5046">
            <v>0</v>
          </cell>
          <cell r="E5046" t="str">
            <v>High school diploma or equivalent</v>
          </cell>
          <cell r="F5046" t="str">
            <v>HS and Below</v>
          </cell>
          <cell r="G5046">
            <v>0</v>
          </cell>
          <cell r="H5046">
            <v>0</v>
          </cell>
          <cell r="I5046">
            <v>112</v>
          </cell>
          <cell r="J5046">
            <v>14</v>
          </cell>
          <cell r="K5046">
            <v>15</v>
          </cell>
          <cell r="L5046">
            <v>253</v>
          </cell>
          <cell r="M5046">
            <v>94</v>
          </cell>
          <cell r="N5046">
            <v>0</v>
          </cell>
          <cell r="O5046">
            <v>53</v>
          </cell>
          <cell r="P5046" t="str">
            <v>Not Licensed</v>
          </cell>
          <cell r="Q5046">
            <v>0</v>
          </cell>
          <cell r="R5046">
            <v>0</v>
          </cell>
        </row>
        <row r="5047">
          <cell r="B5047" t="str">
            <v>434011</v>
          </cell>
          <cell r="C5047" t="str">
            <v>Brokerage Clerks</v>
          </cell>
          <cell r="D5047">
            <v>0</v>
          </cell>
          <cell r="E5047" t="str">
            <v>High school diploma or equivalent</v>
          </cell>
          <cell r="F5047" t="str">
            <v>HS and Below</v>
          </cell>
          <cell r="G5047">
            <v>60389</v>
          </cell>
          <cell r="H5047">
            <v>0</v>
          </cell>
          <cell r="I5047">
            <v>0</v>
          </cell>
          <cell r="J5047">
            <v>0</v>
          </cell>
          <cell r="K5047">
            <v>0</v>
          </cell>
          <cell r="L5047">
            <v>0</v>
          </cell>
          <cell r="M5047">
            <v>0</v>
          </cell>
          <cell r="N5047">
            <v>0</v>
          </cell>
          <cell r="O5047">
            <v>2</v>
          </cell>
          <cell r="P5047" t="str">
            <v>Not Licensed</v>
          </cell>
          <cell r="Q5047">
            <v>0</v>
          </cell>
          <cell r="R5047">
            <v>0</v>
          </cell>
        </row>
        <row r="5048">
          <cell r="B5048" t="str">
            <v>434021</v>
          </cell>
          <cell r="C5048" t="str">
            <v>Correspondence Clerks</v>
          </cell>
          <cell r="D5048">
            <v>0</v>
          </cell>
          <cell r="E5048" t="str">
            <v>High school diploma or equivalent</v>
          </cell>
          <cell r="F5048" t="str">
            <v>HS and Below</v>
          </cell>
          <cell r="G5048">
            <v>48839</v>
          </cell>
          <cell r="H5048">
            <v>0</v>
          </cell>
          <cell r="I5048">
            <v>0</v>
          </cell>
          <cell r="J5048">
            <v>0</v>
          </cell>
          <cell r="K5048">
            <v>0</v>
          </cell>
          <cell r="L5048">
            <v>0</v>
          </cell>
          <cell r="M5048">
            <v>0</v>
          </cell>
          <cell r="N5048">
            <v>0</v>
          </cell>
          <cell r="O5048">
            <v>2</v>
          </cell>
          <cell r="P5048" t="str">
            <v>Not Licensed</v>
          </cell>
          <cell r="Q5048">
            <v>0</v>
          </cell>
          <cell r="R5048">
            <v>0</v>
          </cell>
        </row>
        <row r="5049">
          <cell r="B5049" t="str">
            <v>434031</v>
          </cell>
          <cell r="C5049" t="str">
            <v>Court, Municipal, and License Clerks</v>
          </cell>
          <cell r="D5049">
            <v>0</v>
          </cell>
          <cell r="E5049" t="str">
            <v>High school diploma or equivalent</v>
          </cell>
          <cell r="F5049" t="str">
            <v>HS and Below</v>
          </cell>
          <cell r="G5049">
            <v>47901</v>
          </cell>
          <cell r="H5049">
            <v>3</v>
          </cell>
          <cell r="I5049">
            <v>336</v>
          </cell>
          <cell r="J5049">
            <v>28</v>
          </cell>
          <cell r="K5049">
            <v>31</v>
          </cell>
          <cell r="L5049">
            <v>0</v>
          </cell>
          <cell r="M5049">
            <v>30</v>
          </cell>
          <cell r="N5049">
            <v>0</v>
          </cell>
          <cell r="O5049">
            <v>6</v>
          </cell>
          <cell r="P5049" t="str">
            <v>Not Licensed</v>
          </cell>
          <cell r="Q5049">
            <v>0</v>
          </cell>
          <cell r="R5049">
            <v>0</v>
          </cell>
        </row>
        <row r="5050">
          <cell r="B5050" t="str">
            <v>434041</v>
          </cell>
          <cell r="C5050" t="str">
            <v>Credit Authorizers, Checkers, and Clerks</v>
          </cell>
          <cell r="D5050">
            <v>0</v>
          </cell>
          <cell r="E5050" t="str">
            <v>High school diploma or equivalent</v>
          </cell>
          <cell r="F5050" t="str">
            <v>HS and Below</v>
          </cell>
          <cell r="G5050">
            <v>0</v>
          </cell>
          <cell r="H5050">
            <v>0</v>
          </cell>
          <cell r="I5050">
            <v>0</v>
          </cell>
          <cell r="J5050">
            <v>0</v>
          </cell>
          <cell r="K5050">
            <v>0</v>
          </cell>
          <cell r="L5050">
            <v>7</v>
          </cell>
          <cell r="M5050">
            <v>7</v>
          </cell>
          <cell r="N5050">
            <v>0</v>
          </cell>
          <cell r="O5050">
            <v>2</v>
          </cell>
          <cell r="P5050" t="str">
            <v>Not Licensed</v>
          </cell>
          <cell r="Q5050">
            <v>0</v>
          </cell>
          <cell r="R5050">
            <v>0</v>
          </cell>
        </row>
        <row r="5051">
          <cell r="B5051" t="str">
            <v>434051</v>
          </cell>
          <cell r="C5051" t="str">
            <v>Customer Service Representatives</v>
          </cell>
          <cell r="D5051">
            <v>0</v>
          </cell>
          <cell r="E5051" t="str">
            <v>High school diploma or equivalent</v>
          </cell>
          <cell r="F5051" t="str">
            <v>HS and Below</v>
          </cell>
          <cell r="G5051">
            <v>37998</v>
          </cell>
          <cell r="H5051">
            <v>4</v>
          </cell>
          <cell r="I5051">
            <v>11993</v>
          </cell>
          <cell r="J5051">
            <v>1467</v>
          </cell>
          <cell r="K5051">
            <v>1552</v>
          </cell>
          <cell r="L5051">
            <v>1592</v>
          </cell>
          <cell r="M5051">
            <v>1537</v>
          </cell>
          <cell r="N5051">
            <v>0</v>
          </cell>
          <cell r="O5051" t="str">
            <v>1,275</v>
          </cell>
          <cell r="P5051" t="str">
            <v>Not Licensed</v>
          </cell>
          <cell r="Q5051">
            <v>0</v>
          </cell>
          <cell r="R5051">
            <v>0</v>
          </cell>
        </row>
        <row r="5052">
          <cell r="B5052" t="str">
            <v>434061</v>
          </cell>
          <cell r="C5052" t="str">
            <v>Eligibility Interviewers, Government Programs</v>
          </cell>
          <cell r="D5052">
            <v>0</v>
          </cell>
          <cell r="E5052" t="str">
            <v>High school diploma or equivalent</v>
          </cell>
          <cell r="F5052" t="str">
            <v>HS and Below</v>
          </cell>
          <cell r="G5052">
            <v>49782</v>
          </cell>
          <cell r="H5052">
            <v>2</v>
          </cell>
          <cell r="I5052">
            <v>138</v>
          </cell>
          <cell r="J5052">
            <v>12</v>
          </cell>
          <cell r="K5052">
            <v>15</v>
          </cell>
          <cell r="L5052">
            <v>5</v>
          </cell>
          <cell r="M5052">
            <v>11</v>
          </cell>
          <cell r="N5052">
            <v>0</v>
          </cell>
          <cell r="O5052">
            <v>10</v>
          </cell>
          <cell r="P5052" t="str">
            <v>Not Licensed</v>
          </cell>
          <cell r="Q5052">
            <v>0</v>
          </cell>
          <cell r="R5052">
            <v>0</v>
          </cell>
        </row>
        <row r="5053">
          <cell r="B5053" t="str">
            <v>434071</v>
          </cell>
          <cell r="C5053" t="str">
            <v>File Clerks</v>
          </cell>
          <cell r="D5053">
            <v>0</v>
          </cell>
          <cell r="E5053" t="str">
            <v>High school diploma or equivalent</v>
          </cell>
          <cell r="F5053" t="str">
            <v>HS and Below</v>
          </cell>
          <cell r="G5053">
            <v>34568</v>
          </cell>
          <cell r="H5053">
            <v>0</v>
          </cell>
          <cell r="I5053">
            <v>0</v>
          </cell>
          <cell r="J5053">
            <v>0</v>
          </cell>
          <cell r="K5053">
            <v>0</v>
          </cell>
          <cell r="L5053">
            <v>8</v>
          </cell>
          <cell r="M5053">
            <v>8</v>
          </cell>
          <cell r="N5053">
            <v>0</v>
          </cell>
          <cell r="O5053">
            <v>14</v>
          </cell>
          <cell r="P5053" t="str">
            <v>Not Licensed</v>
          </cell>
          <cell r="Q5053">
            <v>0</v>
          </cell>
          <cell r="R5053">
            <v>0</v>
          </cell>
        </row>
        <row r="5054">
          <cell r="B5054" t="str">
            <v>434081</v>
          </cell>
          <cell r="C5054" t="str">
            <v>Hotel, Motel, and Resort Desk Clerks</v>
          </cell>
          <cell r="D5054">
            <v>0</v>
          </cell>
          <cell r="E5054" t="str">
            <v>High school diploma or equivalent</v>
          </cell>
          <cell r="F5054" t="str">
            <v>HS and Below</v>
          </cell>
          <cell r="G5054">
            <v>0</v>
          </cell>
          <cell r="H5054">
            <v>0</v>
          </cell>
          <cell r="I5054">
            <v>0</v>
          </cell>
          <cell r="J5054">
            <v>0</v>
          </cell>
          <cell r="K5054">
            <v>0</v>
          </cell>
          <cell r="L5054">
            <v>146</v>
          </cell>
          <cell r="M5054">
            <v>146</v>
          </cell>
          <cell r="N5054">
            <v>0</v>
          </cell>
          <cell r="O5054">
            <v>163</v>
          </cell>
          <cell r="P5054" t="str">
            <v>Not Licensed</v>
          </cell>
          <cell r="Q5054">
            <v>0</v>
          </cell>
          <cell r="R5054">
            <v>0</v>
          </cell>
        </row>
        <row r="5055">
          <cell r="B5055" t="str">
            <v>434111</v>
          </cell>
          <cell r="C5055" t="str">
            <v>Interviewers, Except Eligibility and Loan</v>
          </cell>
          <cell r="D5055">
            <v>0</v>
          </cell>
          <cell r="E5055" t="str">
            <v>High school diploma or equivalent</v>
          </cell>
          <cell r="F5055" t="str">
            <v>HS and Below</v>
          </cell>
          <cell r="G5055">
            <v>0</v>
          </cell>
          <cell r="H5055">
            <v>0</v>
          </cell>
          <cell r="I5055">
            <v>109</v>
          </cell>
          <cell r="J5055">
            <v>13</v>
          </cell>
          <cell r="K5055">
            <v>13</v>
          </cell>
          <cell r="L5055">
            <v>30</v>
          </cell>
          <cell r="M5055">
            <v>19</v>
          </cell>
          <cell r="N5055">
            <v>0</v>
          </cell>
          <cell r="O5055">
            <v>21</v>
          </cell>
          <cell r="P5055" t="str">
            <v>Not Licensed</v>
          </cell>
          <cell r="Q5055">
            <v>0</v>
          </cell>
          <cell r="R5055">
            <v>0</v>
          </cell>
        </row>
        <row r="5056">
          <cell r="B5056" t="str">
            <v>434121</v>
          </cell>
          <cell r="C5056" t="str">
            <v>Library Assistants, Clerical</v>
          </cell>
          <cell r="D5056">
            <v>0</v>
          </cell>
          <cell r="E5056" t="str">
            <v>High school diploma or equivalent</v>
          </cell>
          <cell r="F5056" t="str">
            <v>HS and Below</v>
          </cell>
          <cell r="G5056">
            <v>29517</v>
          </cell>
          <cell r="H5056">
            <v>1</v>
          </cell>
          <cell r="I5056">
            <v>116</v>
          </cell>
          <cell r="J5056">
            <v>17</v>
          </cell>
          <cell r="K5056">
            <v>17</v>
          </cell>
          <cell r="L5056">
            <v>19</v>
          </cell>
          <cell r="M5056">
            <v>18</v>
          </cell>
          <cell r="N5056">
            <v>0</v>
          </cell>
          <cell r="O5056">
            <v>4</v>
          </cell>
          <cell r="P5056" t="str">
            <v>Not Licensed</v>
          </cell>
          <cell r="Q5056">
            <v>0</v>
          </cell>
          <cell r="R5056">
            <v>0</v>
          </cell>
        </row>
        <row r="5057">
          <cell r="B5057" t="str">
            <v>434131</v>
          </cell>
          <cell r="C5057" t="str">
            <v>Loan Interviewers and Clerks</v>
          </cell>
          <cell r="D5057">
            <v>0</v>
          </cell>
          <cell r="E5057" t="str">
            <v>High school diploma or equivalent</v>
          </cell>
          <cell r="F5057" t="str">
            <v>HS and Below</v>
          </cell>
          <cell r="G5057">
            <v>39124</v>
          </cell>
          <cell r="H5057">
            <v>3</v>
          </cell>
          <cell r="I5057">
            <v>1528</v>
          </cell>
          <cell r="J5057">
            <v>148</v>
          </cell>
          <cell r="K5057">
            <v>154</v>
          </cell>
          <cell r="L5057">
            <v>39</v>
          </cell>
          <cell r="M5057">
            <v>114</v>
          </cell>
          <cell r="N5057">
            <v>0</v>
          </cell>
          <cell r="O5057">
            <v>42</v>
          </cell>
          <cell r="P5057" t="str">
            <v>Not Licensed</v>
          </cell>
          <cell r="Q5057">
            <v>0</v>
          </cell>
          <cell r="R5057">
            <v>0</v>
          </cell>
        </row>
        <row r="5058">
          <cell r="B5058" t="str">
            <v>434141</v>
          </cell>
          <cell r="C5058" t="str">
            <v>New Accounts Clerks</v>
          </cell>
          <cell r="D5058">
            <v>0</v>
          </cell>
          <cell r="E5058" t="str">
            <v>High school diploma or equivalent</v>
          </cell>
          <cell r="F5058" t="str">
            <v>HS and Below</v>
          </cell>
          <cell r="G5058">
            <v>51184</v>
          </cell>
          <cell r="H5058">
            <v>0</v>
          </cell>
          <cell r="I5058">
            <v>0</v>
          </cell>
          <cell r="J5058">
            <v>0</v>
          </cell>
          <cell r="K5058">
            <v>0</v>
          </cell>
          <cell r="L5058">
            <v>0</v>
          </cell>
          <cell r="M5058">
            <v>0</v>
          </cell>
          <cell r="N5058">
            <v>0</v>
          </cell>
          <cell r="O5058">
            <v>34</v>
          </cell>
          <cell r="P5058" t="str">
            <v>Not Licensed</v>
          </cell>
          <cell r="Q5058">
            <v>0</v>
          </cell>
          <cell r="R5058">
            <v>0</v>
          </cell>
        </row>
        <row r="5059">
          <cell r="B5059" t="str">
            <v>434151</v>
          </cell>
          <cell r="C5059" t="str">
            <v>Order Clerks</v>
          </cell>
          <cell r="D5059">
            <v>0</v>
          </cell>
          <cell r="E5059" t="str">
            <v>High school diploma or equivalent</v>
          </cell>
          <cell r="F5059" t="str">
            <v>HS and Below</v>
          </cell>
          <cell r="G5059">
            <v>37660</v>
          </cell>
          <cell r="H5059">
            <v>2</v>
          </cell>
          <cell r="I5059">
            <v>274</v>
          </cell>
          <cell r="J5059">
            <v>19</v>
          </cell>
          <cell r="K5059">
            <v>33</v>
          </cell>
          <cell r="L5059">
            <v>32</v>
          </cell>
          <cell r="M5059">
            <v>28</v>
          </cell>
          <cell r="N5059">
            <v>0</v>
          </cell>
          <cell r="O5059">
            <v>18</v>
          </cell>
          <cell r="P5059" t="str">
            <v>Not Licensed</v>
          </cell>
          <cell r="Q5059">
            <v>0</v>
          </cell>
          <cell r="R5059">
            <v>0</v>
          </cell>
        </row>
        <row r="5060">
          <cell r="B5060" t="str">
            <v>434161</v>
          </cell>
          <cell r="C5060" t="str">
            <v>Human Resources Assistants, Except Payroll and Timekeeping</v>
          </cell>
          <cell r="D5060">
            <v>0</v>
          </cell>
          <cell r="E5060" t="str">
            <v>Associate's degree</v>
          </cell>
          <cell r="F5060" t="str">
            <v>Sub-BA</v>
          </cell>
          <cell r="G5060">
            <v>45131</v>
          </cell>
          <cell r="H5060">
            <v>2</v>
          </cell>
          <cell r="I5060">
            <v>251</v>
          </cell>
          <cell r="J5060">
            <v>14</v>
          </cell>
          <cell r="K5060">
            <v>27</v>
          </cell>
          <cell r="L5060">
            <v>71</v>
          </cell>
          <cell r="M5060">
            <v>37</v>
          </cell>
          <cell r="N5060">
            <v>0</v>
          </cell>
          <cell r="O5060">
            <v>58</v>
          </cell>
          <cell r="P5060" t="str">
            <v>Not Licensed</v>
          </cell>
          <cell r="Q5060">
            <v>0</v>
          </cell>
          <cell r="R5060">
            <v>0</v>
          </cell>
        </row>
        <row r="5061">
          <cell r="B5061" t="str">
            <v>434171</v>
          </cell>
          <cell r="C5061" t="str">
            <v>Receptionists and Information Clerks</v>
          </cell>
          <cell r="D5061">
            <v>0</v>
          </cell>
          <cell r="E5061" t="str">
            <v>High school diploma or equivalent</v>
          </cell>
          <cell r="F5061" t="str">
            <v>HS and Below</v>
          </cell>
          <cell r="G5061">
            <v>28812</v>
          </cell>
          <cell r="H5061">
            <v>1</v>
          </cell>
          <cell r="I5061">
            <v>4178</v>
          </cell>
          <cell r="J5061">
            <v>505</v>
          </cell>
          <cell r="K5061">
            <v>576</v>
          </cell>
          <cell r="L5061">
            <v>257</v>
          </cell>
          <cell r="M5061">
            <v>446</v>
          </cell>
          <cell r="N5061">
            <v>0</v>
          </cell>
          <cell r="O5061">
            <v>228</v>
          </cell>
          <cell r="P5061" t="str">
            <v>Not Licensed</v>
          </cell>
          <cell r="Q5061">
            <v>0</v>
          </cell>
          <cell r="R5061">
            <v>0</v>
          </cell>
        </row>
        <row r="5062">
          <cell r="B5062" t="str">
            <v>434181</v>
          </cell>
          <cell r="C5062" t="str">
            <v>Reservation and Transportation Ticket Agents and Travel Clerks</v>
          </cell>
          <cell r="D5062">
            <v>0</v>
          </cell>
          <cell r="E5062" t="str">
            <v>High school diploma or equivalent</v>
          </cell>
          <cell r="F5062" t="str">
            <v>HS and Below</v>
          </cell>
          <cell r="G5062">
            <v>0</v>
          </cell>
          <cell r="H5062">
            <v>0</v>
          </cell>
          <cell r="I5062">
            <v>176</v>
          </cell>
          <cell r="J5062">
            <v>16</v>
          </cell>
          <cell r="K5062">
            <v>18</v>
          </cell>
          <cell r="L5062">
            <v>6</v>
          </cell>
          <cell r="M5062">
            <v>13</v>
          </cell>
          <cell r="N5062">
            <v>0</v>
          </cell>
          <cell r="O5062">
            <v>74</v>
          </cell>
          <cell r="P5062" t="str">
            <v>Not Licensed</v>
          </cell>
          <cell r="Q5062">
            <v>0</v>
          </cell>
          <cell r="R5062">
            <v>0</v>
          </cell>
        </row>
        <row r="5063">
          <cell r="B5063" t="str">
            <v>435011</v>
          </cell>
          <cell r="C5063" t="str">
            <v>Cargo and Freight Agents</v>
          </cell>
          <cell r="D5063">
            <v>0</v>
          </cell>
          <cell r="E5063" t="str">
            <v>High school diploma or equivalent</v>
          </cell>
          <cell r="F5063" t="str">
            <v>HS and Below</v>
          </cell>
          <cell r="G5063">
            <v>43905</v>
          </cell>
          <cell r="H5063">
            <v>0</v>
          </cell>
          <cell r="I5063">
            <v>0</v>
          </cell>
          <cell r="J5063">
            <v>0</v>
          </cell>
          <cell r="K5063">
            <v>0</v>
          </cell>
          <cell r="L5063">
            <v>32</v>
          </cell>
          <cell r="M5063">
            <v>32</v>
          </cell>
          <cell r="N5063">
            <v>0</v>
          </cell>
          <cell r="O5063">
            <v>16</v>
          </cell>
          <cell r="P5063" t="str">
            <v>Not Licensed</v>
          </cell>
          <cell r="Q5063">
            <v>0</v>
          </cell>
          <cell r="R5063">
            <v>0</v>
          </cell>
        </row>
        <row r="5064">
          <cell r="B5064" t="str">
            <v>435021</v>
          </cell>
          <cell r="C5064" t="str">
            <v>Couriers and Messengers</v>
          </cell>
          <cell r="D5064">
            <v>0</v>
          </cell>
          <cell r="E5064" t="str">
            <v>High school diploma or equivalent</v>
          </cell>
          <cell r="F5064" t="str">
            <v>HS and Below</v>
          </cell>
          <cell r="G5064">
            <v>0</v>
          </cell>
          <cell r="H5064">
            <v>0</v>
          </cell>
          <cell r="I5064">
            <v>441</v>
          </cell>
          <cell r="J5064">
            <v>31</v>
          </cell>
          <cell r="K5064">
            <v>50</v>
          </cell>
          <cell r="L5064">
            <v>19</v>
          </cell>
          <cell r="M5064">
            <v>33</v>
          </cell>
          <cell r="N5064">
            <v>0</v>
          </cell>
          <cell r="O5064">
            <v>21</v>
          </cell>
          <cell r="P5064" t="str">
            <v>Not Licensed</v>
          </cell>
          <cell r="Q5064">
            <v>0</v>
          </cell>
          <cell r="R5064">
            <v>0</v>
          </cell>
        </row>
        <row r="5065">
          <cell r="B5065" t="str">
            <v>435031</v>
          </cell>
          <cell r="C5065" t="str">
            <v>Police, Fire, and Ambulance Dispatchers</v>
          </cell>
          <cell r="D5065">
            <v>0</v>
          </cell>
          <cell r="E5065" t="str">
            <v>High school diploma or equivalent</v>
          </cell>
          <cell r="F5065" t="str">
            <v>HS and Below</v>
          </cell>
          <cell r="G5065">
            <v>46657</v>
          </cell>
          <cell r="H5065">
            <v>3</v>
          </cell>
          <cell r="I5065">
            <v>440</v>
          </cell>
          <cell r="J5065">
            <v>40</v>
          </cell>
          <cell r="K5065">
            <v>43</v>
          </cell>
          <cell r="L5065">
            <v>21</v>
          </cell>
          <cell r="M5065">
            <v>35</v>
          </cell>
          <cell r="N5065">
            <v>0</v>
          </cell>
          <cell r="O5065">
            <v>25</v>
          </cell>
          <cell r="P5065" t="str">
            <v>Not Licensed</v>
          </cell>
          <cell r="Q5065">
            <v>0</v>
          </cell>
          <cell r="R5065">
            <v>0</v>
          </cell>
        </row>
        <row r="5066">
          <cell r="B5066" t="str">
            <v>435032</v>
          </cell>
          <cell r="C5066" t="str">
            <v>Dispatchers, Except Police, Fire, and Ambulance</v>
          </cell>
          <cell r="D5066">
            <v>0</v>
          </cell>
          <cell r="E5066" t="str">
            <v>High school diploma or equivalent</v>
          </cell>
          <cell r="F5066" t="str">
            <v>HS and Below</v>
          </cell>
          <cell r="G5066">
            <v>45866</v>
          </cell>
          <cell r="H5066">
            <v>3</v>
          </cell>
          <cell r="I5066">
            <v>665</v>
          </cell>
          <cell r="J5066">
            <v>54</v>
          </cell>
          <cell r="K5066">
            <v>61</v>
          </cell>
          <cell r="L5066">
            <v>25</v>
          </cell>
          <cell r="M5066">
            <v>47</v>
          </cell>
          <cell r="N5066">
            <v>0</v>
          </cell>
          <cell r="O5066">
            <v>65</v>
          </cell>
          <cell r="P5066" t="str">
            <v>Not Licensed</v>
          </cell>
          <cell r="Q5066">
            <v>0</v>
          </cell>
          <cell r="R5066">
            <v>0</v>
          </cell>
        </row>
        <row r="5067">
          <cell r="B5067" t="str">
            <v>435041</v>
          </cell>
          <cell r="C5067" t="str">
            <v>Meter Readers, Utilities</v>
          </cell>
          <cell r="D5067">
            <v>0</v>
          </cell>
          <cell r="E5067" t="str">
            <v>High school diploma or equivalent</v>
          </cell>
          <cell r="F5067" t="str">
            <v>HS and Below</v>
          </cell>
          <cell r="G5067">
            <v>0</v>
          </cell>
          <cell r="H5067">
            <v>0</v>
          </cell>
          <cell r="I5067">
            <v>0</v>
          </cell>
          <cell r="J5067">
            <v>0</v>
          </cell>
          <cell r="K5067">
            <v>0</v>
          </cell>
          <cell r="L5067">
            <v>0</v>
          </cell>
          <cell r="M5067">
            <v>0</v>
          </cell>
          <cell r="N5067">
            <v>0</v>
          </cell>
          <cell r="O5067">
            <v>43</v>
          </cell>
          <cell r="P5067" t="str">
            <v>Not Licensed</v>
          </cell>
          <cell r="Q5067">
            <v>0</v>
          </cell>
          <cell r="R5067">
            <v>0</v>
          </cell>
        </row>
        <row r="5068">
          <cell r="B5068" t="str">
            <v>435051</v>
          </cell>
          <cell r="C5068" t="str">
            <v>Postal Service Clerks</v>
          </cell>
          <cell r="D5068">
            <v>0</v>
          </cell>
          <cell r="E5068" t="str">
            <v>High school diploma or equivalent</v>
          </cell>
          <cell r="F5068" t="str">
            <v>HS and Below</v>
          </cell>
          <cell r="G5068">
            <v>60097</v>
          </cell>
          <cell r="H5068">
            <v>3</v>
          </cell>
          <cell r="I5068">
            <v>268</v>
          </cell>
          <cell r="J5068">
            <v>11</v>
          </cell>
          <cell r="K5068">
            <v>20</v>
          </cell>
          <cell r="L5068">
            <v>33</v>
          </cell>
          <cell r="M5068">
            <v>21</v>
          </cell>
          <cell r="N5068">
            <v>0</v>
          </cell>
          <cell r="O5068">
            <v>3</v>
          </cell>
          <cell r="P5068" t="str">
            <v>Not Licensed</v>
          </cell>
          <cell r="Q5068">
            <v>0</v>
          </cell>
          <cell r="R5068">
            <v>0</v>
          </cell>
        </row>
        <row r="5069">
          <cell r="B5069" t="str">
            <v>435052</v>
          </cell>
          <cell r="C5069" t="str">
            <v>Postal Service Mail Carriers</v>
          </cell>
          <cell r="D5069">
            <v>0</v>
          </cell>
          <cell r="E5069" t="str">
            <v>High school diploma or equivalent</v>
          </cell>
          <cell r="F5069" t="str">
            <v>HS and Below</v>
          </cell>
          <cell r="G5069">
            <v>62026</v>
          </cell>
          <cell r="H5069">
            <v>3</v>
          </cell>
          <cell r="I5069">
            <v>1517</v>
          </cell>
          <cell r="J5069">
            <v>94</v>
          </cell>
          <cell r="K5069">
            <v>96</v>
          </cell>
          <cell r="L5069">
            <v>0</v>
          </cell>
          <cell r="M5069">
            <v>95</v>
          </cell>
          <cell r="N5069">
            <v>0</v>
          </cell>
          <cell r="O5069">
            <v>20</v>
          </cell>
          <cell r="P5069" t="str">
            <v>Not Licensed</v>
          </cell>
          <cell r="Q5069">
            <v>0</v>
          </cell>
          <cell r="R5069">
            <v>0</v>
          </cell>
        </row>
        <row r="5070">
          <cell r="B5070" t="str">
            <v>435053</v>
          </cell>
          <cell r="C5070" t="str">
            <v>Postal Service Mail Sorters, Processors, and Processing Machine Operators</v>
          </cell>
          <cell r="D5070">
            <v>0</v>
          </cell>
          <cell r="E5070" t="str">
            <v>High school diploma or equivalent</v>
          </cell>
          <cell r="F5070" t="str">
            <v>HS and Below</v>
          </cell>
          <cell r="G5070">
            <v>0</v>
          </cell>
          <cell r="H5070">
            <v>0</v>
          </cell>
          <cell r="I5070">
            <v>268</v>
          </cell>
          <cell r="J5070">
            <v>14</v>
          </cell>
          <cell r="K5070">
            <v>14</v>
          </cell>
          <cell r="L5070">
            <v>0</v>
          </cell>
          <cell r="M5070">
            <v>14</v>
          </cell>
          <cell r="N5070">
            <v>0</v>
          </cell>
          <cell r="O5070">
            <v>9</v>
          </cell>
          <cell r="P5070" t="str">
            <v>Not Licensed</v>
          </cell>
          <cell r="Q5070">
            <v>0</v>
          </cell>
          <cell r="R5070">
            <v>0</v>
          </cell>
        </row>
        <row r="5071">
          <cell r="B5071" t="str">
            <v>435061</v>
          </cell>
          <cell r="C5071" t="str">
            <v>Production, Planning, and Expediting Clerks</v>
          </cell>
          <cell r="D5071">
            <v>0</v>
          </cell>
          <cell r="E5071" t="str">
            <v>High school diploma or equivalent</v>
          </cell>
          <cell r="F5071" t="str">
            <v>HS and Below</v>
          </cell>
          <cell r="G5071">
            <v>50661</v>
          </cell>
          <cell r="H5071">
            <v>4</v>
          </cell>
          <cell r="I5071">
            <v>1601</v>
          </cell>
          <cell r="J5071">
            <v>153</v>
          </cell>
          <cell r="K5071">
            <v>177</v>
          </cell>
          <cell r="L5071">
            <v>117</v>
          </cell>
          <cell r="M5071">
            <v>149</v>
          </cell>
          <cell r="N5071">
            <v>0</v>
          </cell>
          <cell r="O5071">
            <v>91</v>
          </cell>
          <cell r="P5071" t="str">
            <v>Not Licensed</v>
          </cell>
          <cell r="Q5071">
            <v>0</v>
          </cell>
          <cell r="R5071">
            <v>0</v>
          </cell>
        </row>
        <row r="5072">
          <cell r="B5072" t="str">
            <v>435071</v>
          </cell>
          <cell r="C5072" t="str">
            <v>Shipping, Receiving, and Traffic Clerks</v>
          </cell>
          <cell r="D5072">
            <v>0</v>
          </cell>
          <cell r="E5072" t="str">
            <v>High school diploma or equivalent</v>
          </cell>
          <cell r="F5072" t="str">
            <v>HS and Below</v>
          </cell>
          <cell r="G5072">
            <v>38518</v>
          </cell>
          <cell r="H5072">
            <v>3</v>
          </cell>
          <cell r="I5072">
            <v>3928</v>
          </cell>
          <cell r="J5072">
            <v>351</v>
          </cell>
          <cell r="K5072">
            <v>403</v>
          </cell>
          <cell r="L5072">
            <v>202</v>
          </cell>
          <cell r="M5072">
            <v>319</v>
          </cell>
          <cell r="N5072">
            <v>0</v>
          </cell>
          <cell r="O5072">
            <v>326</v>
          </cell>
          <cell r="P5072" t="str">
            <v>Not Licensed</v>
          </cell>
          <cell r="Q5072">
            <v>0</v>
          </cell>
          <cell r="R5072">
            <v>0</v>
          </cell>
        </row>
        <row r="5073">
          <cell r="B5073" t="str">
            <v>435081</v>
          </cell>
          <cell r="C5073" t="str">
            <v>Stock Clerks and Order Fillers</v>
          </cell>
          <cell r="D5073">
            <v>0</v>
          </cell>
          <cell r="E5073" t="str">
            <v>No formal educational credential</v>
          </cell>
          <cell r="F5073" t="str">
            <v>HS and Below</v>
          </cell>
          <cell r="G5073">
            <v>27437</v>
          </cell>
          <cell r="H5073">
            <v>1</v>
          </cell>
          <cell r="I5073">
            <v>9184</v>
          </cell>
          <cell r="J5073">
            <v>1197</v>
          </cell>
          <cell r="K5073">
            <v>1187</v>
          </cell>
          <cell r="L5073">
            <v>745</v>
          </cell>
          <cell r="M5073">
            <v>1043</v>
          </cell>
          <cell r="N5073">
            <v>0</v>
          </cell>
          <cell r="O5073">
            <v>419</v>
          </cell>
          <cell r="P5073" t="str">
            <v>Not Licensed</v>
          </cell>
          <cell r="Q5073">
            <v>0</v>
          </cell>
          <cell r="R5073">
            <v>0</v>
          </cell>
        </row>
        <row r="5074">
          <cell r="B5074" t="str">
            <v>435111</v>
          </cell>
          <cell r="C5074" t="str">
            <v>Weighers, Measurers, Checkers, and Samplers, Recordkeeping</v>
          </cell>
          <cell r="D5074">
            <v>0</v>
          </cell>
          <cell r="E5074" t="str">
            <v>High school diploma or equivalent</v>
          </cell>
          <cell r="F5074" t="str">
            <v>HS and Below</v>
          </cell>
          <cell r="G5074">
            <v>45954</v>
          </cell>
          <cell r="H5074">
            <v>0</v>
          </cell>
          <cell r="I5074">
            <v>0</v>
          </cell>
          <cell r="J5074">
            <v>0</v>
          </cell>
          <cell r="K5074">
            <v>0</v>
          </cell>
          <cell r="L5074">
            <v>56</v>
          </cell>
          <cell r="M5074">
            <v>56</v>
          </cell>
          <cell r="N5074">
            <v>0</v>
          </cell>
          <cell r="O5074">
            <v>12</v>
          </cell>
          <cell r="P5074" t="str">
            <v>Not Licensed</v>
          </cell>
          <cell r="Q5074">
            <v>0</v>
          </cell>
          <cell r="R5074">
            <v>0</v>
          </cell>
        </row>
        <row r="5075">
          <cell r="B5075" t="str">
            <v>436011</v>
          </cell>
          <cell r="C5075" t="str">
            <v>Executive Secretaries and Executive Administrative Assistants</v>
          </cell>
          <cell r="D5075">
            <v>0</v>
          </cell>
          <cell r="E5075" t="str">
            <v>High school diploma or equivalent</v>
          </cell>
          <cell r="F5075" t="str">
            <v>HS and Below</v>
          </cell>
          <cell r="G5075">
            <v>55983</v>
          </cell>
          <cell r="H5075">
            <v>3</v>
          </cell>
          <cell r="I5075">
            <v>1130</v>
          </cell>
          <cell r="J5075">
            <v>88</v>
          </cell>
          <cell r="K5075">
            <v>104</v>
          </cell>
          <cell r="L5075">
            <v>58</v>
          </cell>
          <cell r="M5075">
            <v>83</v>
          </cell>
          <cell r="N5075">
            <v>0</v>
          </cell>
          <cell r="O5075">
            <v>368</v>
          </cell>
          <cell r="P5075" t="str">
            <v>Not Licensed</v>
          </cell>
          <cell r="Q5075">
            <v>0</v>
          </cell>
          <cell r="R5075">
            <v>0</v>
          </cell>
        </row>
        <row r="5076">
          <cell r="B5076" t="str">
            <v>436012</v>
          </cell>
          <cell r="C5076" t="str">
            <v>Legal Secretaries</v>
          </cell>
          <cell r="D5076">
            <v>0</v>
          </cell>
          <cell r="E5076" t="str">
            <v>High school diploma or equivalent</v>
          </cell>
          <cell r="F5076" t="str">
            <v>HS and Below</v>
          </cell>
          <cell r="G5076">
            <v>0</v>
          </cell>
          <cell r="H5076">
            <v>0</v>
          </cell>
          <cell r="I5076">
            <v>180</v>
          </cell>
          <cell r="J5076">
            <v>14</v>
          </cell>
          <cell r="K5076">
            <v>20</v>
          </cell>
          <cell r="L5076">
            <v>6</v>
          </cell>
          <cell r="M5076">
            <v>13</v>
          </cell>
          <cell r="N5076">
            <v>0</v>
          </cell>
          <cell r="O5076">
            <v>45</v>
          </cell>
          <cell r="P5076" t="str">
            <v>Not Licensed</v>
          </cell>
          <cell r="Q5076">
            <v>0</v>
          </cell>
          <cell r="R5076">
            <v>0</v>
          </cell>
        </row>
        <row r="5077">
          <cell r="B5077" t="str">
            <v>436013</v>
          </cell>
          <cell r="C5077" t="str">
            <v>Medical Secretaries</v>
          </cell>
          <cell r="D5077">
            <v>0</v>
          </cell>
          <cell r="E5077" t="str">
            <v>High school diploma or equivalent</v>
          </cell>
          <cell r="F5077" t="str">
            <v>HS and Below</v>
          </cell>
          <cell r="G5077">
            <v>39782</v>
          </cell>
          <cell r="H5077">
            <v>4</v>
          </cell>
          <cell r="I5077">
            <v>3455</v>
          </cell>
          <cell r="J5077">
            <v>396</v>
          </cell>
          <cell r="K5077">
            <v>425</v>
          </cell>
          <cell r="L5077">
            <v>266</v>
          </cell>
          <cell r="M5077">
            <v>362</v>
          </cell>
          <cell r="N5077">
            <v>0</v>
          </cell>
          <cell r="O5077">
            <v>262</v>
          </cell>
          <cell r="P5077" t="str">
            <v>Not Licensed</v>
          </cell>
          <cell r="Q5077">
            <v>0</v>
          </cell>
          <cell r="R5077">
            <v>0</v>
          </cell>
        </row>
        <row r="5078">
          <cell r="B5078" t="str">
            <v>436014</v>
          </cell>
          <cell r="C5078" t="str">
            <v>Secretaries and Administrative Assistants, Except Legal, Medical, and Executive</v>
          </cell>
          <cell r="D5078">
            <v>0</v>
          </cell>
          <cell r="E5078" t="str">
            <v>High school diploma or equivalent</v>
          </cell>
          <cell r="F5078" t="str">
            <v>HS and Below</v>
          </cell>
          <cell r="G5078">
            <v>43886</v>
          </cell>
          <cell r="H5078">
            <v>4</v>
          </cell>
          <cell r="I5078">
            <v>6981</v>
          </cell>
          <cell r="J5078">
            <v>640</v>
          </cell>
          <cell r="K5078">
            <v>753</v>
          </cell>
          <cell r="L5078">
            <v>708</v>
          </cell>
          <cell r="M5078">
            <v>700</v>
          </cell>
          <cell r="N5078">
            <v>0</v>
          </cell>
          <cell r="O5078">
            <v>526</v>
          </cell>
          <cell r="P5078" t="str">
            <v>Not Licensed</v>
          </cell>
          <cell r="Q5078">
            <v>0</v>
          </cell>
          <cell r="R5078">
            <v>0</v>
          </cell>
        </row>
        <row r="5079">
          <cell r="B5079" t="str">
            <v>439011</v>
          </cell>
          <cell r="C5079" t="str">
            <v>Computer Operators</v>
          </cell>
          <cell r="D5079">
            <v>0</v>
          </cell>
          <cell r="E5079" t="str">
            <v>High school diploma or equivalent</v>
          </cell>
          <cell r="F5079" t="str">
            <v>HS and Below</v>
          </cell>
          <cell r="G5079">
            <v>0</v>
          </cell>
          <cell r="H5079">
            <v>0</v>
          </cell>
          <cell r="I5079">
            <v>123</v>
          </cell>
          <cell r="J5079">
            <v>0</v>
          </cell>
          <cell r="K5079">
            <v>9</v>
          </cell>
          <cell r="L5079">
            <v>10</v>
          </cell>
          <cell r="M5079">
            <v>10</v>
          </cell>
          <cell r="N5079">
            <v>0</v>
          </cell>
          <cell r="O5079">
            <v>22</v>
          </cell>
          <cell r="P5079" t="str">
            <v>Not Licensed</v>
          </cell>
          <cell r="Q5079">
            <v>0</v>
          </cell>
          <cell r="R5079">
            <v>0</v>
          </cell>
        </row>
        <row r="5080">
          <cell r="B5080" t="str">
            <v>439021</v>
          </cell>
          <cell r="C5080" t="str">
            <v>Data Entry Keyers</v>
          </cell>
          <cell r="D5080">
            <v>0</v>
          </cell>
          <cell r="E5080" t="str">
            <v>High school diploma or equivalent</v>
          </cell>
          <cell r="F5080" t="str">
            <v>HS and Below</v>
          </cell>
          <cell r="G5080">
            <v>36183</v>
          </cell>
          <cell r="H5080">
            <v>0</v>
          </cell>
          <cell r="I5080">
            <v>114</v>
          </cell>
          <cell r="J5080">
            <v>0</v>
          </cell>
          <cell r="K5080">
            <v>12</v>
          </cell>
          <cell r="L5080">
            <v>76</v>
          </cell>
          <cell r="M5080">
            <v>44</v>
          </cell>
          <cell r="N5080">
            <v>967</v>
          </cell>
          <cell r="O5080">
            <v>62</v>
          </cell>
          <cell r="P5080" t="str">
            <v>Not Licensed</v>
          </cell>
          <cell r="Q5080">
            <v>0</v>
          </cell>
          <cell r="R5080">
            <v>0</v>
          </cell>
        </row>
        <row r="5081">
          <cell r="B5081" t="str">
            <v>439022</v>
          </cell>
          <cell r="C5081" t="str">
            <v>Word Processors and Typists</v>
          </cell>
          <cell r="D5081">
            <v>0</v>
          </cell>
          <cell r="E5081" t="str">
            <v>High school diploma or equivalent</v>
          </cell>
          <cell r="F5081" t="str">
            <v>HS and Below</v>
          </cell>
          <cell r="G5081">
            <v>43754</v>
          </cell>
          <cell r="H5081">
            <v>0</v>
          </cell>
          <cell r="I5081">
            <v>0</v>
          </cell>
          <cell r="J5081">
            <v>0</v>
          </cell>
          <cell r="K5081">
            <v>0</v>
          </cell>
          <cell r="L5081">
            <v>19</v>
          </cell>
          <cell r="M5081">
            <v>19</v>
          </cell>
          <cell r="N5081">
            <v>0</v>
          </cell>
          <cell r="O5081">
            <v>3</v>
          </cell>
          <cell r="P5081" t="str">
            <v>Not Licensed</v>
          </cell>
          <cell r="Q5081">
            <v>0</v>
          </cell>
          <cell r="R5081">
            <v>0</v>
          </cell>
        </row>
        <row r="5082">
          <cell r="B5082" t="str">
            <v>439031</v>
          </cell>
          <cell r="C5082" t="str">
            <v>Desktop Publishers</v>
          </cell>
          <cell r="D5082">
            <v>0</v>
          </cell>
          <cell r="E5082" t="str">
            <v>Associate's degree</v>
          </cell>
          <cell r="F5082" t="str">
            <v>Sub-BA</v>
          </cell>
          <cell r="G5082">
            <v>51186</v>
          </cell>
          <cell r="H5082">
            <v>0</v>
          </cell>
          <cell r="I5082">
            <v>0</v>
          </cell>
          <cell r="J5082">
            <v>0</v>
          </cell>
          <cell r="K5082">
            <v>0</v>
          </cell>
          <cell r="L5082">
            <v>0</v>
          </cell>
          <cell r="M5082">
            <v>0</v>
          </cell>
          <cell r="N5082">
            <v>0</v>
          </cell>
          <cell r="O5082">
            <v>6</v>
          </cell>
          <cell r="P5082" t="str">
            <v>Not Licensed</v>
          </cell>
          <cell r="Q5082">
            <v>0</v>
          </cell>
          <cell r="R5082">
            <v>0</v>
          </cell>
        </row>
        <row r="5083">
          <cell r="B5083" t="str">
            <v>439041</v>
          </cell>
          <cell r="C5083" t="str">
            <v>Insurance Claims and Policy Processing Clerks</v>
          </cell>
          <cell r="D5083">
            <v>0</v>
          </cell>
          <cell r="E5083" t="str">
            <v>High school diploma or equivalent</v>
          </cell>
          <cell r="F5083" t="str">
            <v>HS and Below</v>
          </cell>
          <cell r="G5083">
            <v>45425</v>
          </cell>
          <cell r="H5083">
            <v>3</v>
          </cell>
          <cell r="I5083">
            <v>929</v>
          </cell>
          <cell r="J5083">
            <v>101</v>
          </cell>
          <cell r="K5083">
            <v>98</v>
          </cell>
          <cell r="L5083">
            <v>44</v>
          </cell>
          <cell r="M5083">
            <v>81</v>
          </cell>
          <cell r="N5083">
            <v>0</v>
          </cell>
          <cell r="O5083">
            <v>53</v>
          </cell>
          <cell r="P5083" t="str">
            <v>Not Licensed</v>
          </cell>
          <cell r="Q5083">
            <v>0</v>
          </cell>
          <cell r="R5083">
            <v>0</v>
          </cell>
        </row>
        <row r="5084">
          <cell r="B5084" t="str">
            <v>439051</v>
          </cell>
          <cell r="C5084" t="str">
            <v>Mail Clerks and Mail Machine Operators, Except Postal Service</v>
          </cell>
          <cell r="D5084">
            <v>0</v>
          </cell>
          <cell r="E5084" t="str">
            <v>High school diploma or equivalent</v>
          </cell>
          <cell r="F5084" t="str">
            <v>HS and Below</v>
          </cell>
          <cell r="G5084">
            <v>0</v>
          </cell>
          <cell r="H5084">
            <v>0</v>
          </cell>
          <cell r="I5084">
            <v>0</v>
          </cell>
          <cell r="J5084">
            <v>0</v>
          </cell>
          <cell r="K5084">
            <v>0</v>
          </cell>
          <cell r="L5084">
            <v>18</v>
          </cell>
          <cell r="M5084">
            <v>18</v>
          </cell>
          <cell r="N5084">
            <v>0</v>
          </cell>
          <cell r="O5084">
            <v>25</v>
          </cell>
          <cell r="P5084" t="str">
            <v>Not Licensed</v>
          </cell>
          <cell r="Q5084">
            <v>0</v>
          </cell>
          <cell r="R5084">
            <v>0</v>
          </cell>
        </row>
        <row r="5085">
          <cell r="B5085" t="str">
            <v>439061</v>
          </cell>
          <cell r="C5085" t="str">
            <v>Office Clerks, General</v>
          </cell>
          <cell r="D5085">
            <v>0</v>
          </cell>
          <cell r="E5085" t="str">
            <v>High school diploma or equivalent</v>
          </cell>
          <cell r="F5085" t="str">
            <v>HS and Below</v>
          </cell>
          <cell r="G5085">
            <v>35830</v>
          </cell>
          <cell r="H5085">
            <v>4</v>
          </cell>
          <cell r="I5085">
            <v>11382</v>
          </cell>
          <cell r="J5085">
            <v>1197</v>
          </cell>
          <cell r="K5085">
            <v>1369</v>
          </cell>
          <cell r="L5085">
            <v>352</v>
          </cell>
          <cell r="M5085">
            <v>973</v>
          </cell>
          <cell r="N5085">
            <v>0</v>
          </cell>
          <cell r="O5085">
            <v>455</v>
          </cell>
          <cell r="P5085" t="str">
            <v>Not Licensed</v>
          </cell>
          <cell r="Q5085">
            <v>0</v>
          </cell>
          <cell r="R5085">
            <v>0</v>
          </cell>
        </row>
        <row r="5086">
          <cell r="B5086" t="str">
            <v>439071</v>
          </cell>
          <cell r="C5086" t="str">
            <v>Office Machine Operators, Except Computer</v>
          </cell>
          <cell r="D5086">
            <v>0</v>
          </cell>
          <cell r="E5086" t="str">
            <v>High school diploma or equivalent</v>
          </cell>
          <cell r="F5086" t="str">
            <v>HS and Below</v>
          </cell>
          <cell r="G5086">
            <v>38519</v>
          </cell>
          <cell r="H5086">
            <v>0</v>
          </cell>
          <cell r="I5086">
            <v>0</v>
          </cell>
          <cell r="J5086">
            <v>0</v>
          </cell>
          <cell r="K5086">
            <v>0</v>
          </cell>
          <cell r="L5086">
            <v>5</v>
          </cell>
          <cell r="M5086">
            <v>5</v>
          </cell>
          <cell r="N5086">
            <v>0</v>
          </cell>
          <cell r="O5086">
            <v>8</v>
          </cell>
          <cell r="P5086" t="str">
            <v>Not Licensed</v>
          </cell>
          <cell r="Q5086">
            <v>0</v>
          </cell>
          <cell r="R5086">
            <v>0</v>
          </cell>
        </row>
        <row r="5087">
          <cell r="B5087" t="str">
            <v>439081</v>
          </cell>
          <cell r="C5087" t="str">
            <v>Proofreaders and Copy Markers</v>
          </cell>
          <cell r="D5087">
            <v>0</v>
          </cell>
          <cell r="E5087" t="str">
            <v>Bachelor's degree</v>
          </cell>
          <cell r="F5087" t="str">
            <v>BA+</v>
          </cell>
          <cell r="G5087">
            <v>0</v>
          </cell>
          <cell r="H5087">
            <v>0</v>
          </cell>
          <cell r="I5087">
            <v>0</v>
          </cell>
          <cell r="J5087">
            <v>0</v>
          </cell>
          <cell r="K5087">
            <v>0</v>
          </cell>
          <cell r="L5087">
            <v>0</v>
          </cell>
          <cell r="M5087">
            <v>0</v>
          </cell>
          <cell r="N5087">
            <v>0</v>
          </cell>
          <cell r="O5087">
            <v>5</v>
          </cell>
          <cell r="P5087" t="str">
            <v>Not Licensed</v>
          </cell>
          <cell r="Q5087">
            <v>0</v>
          </cell>
          <cell r="R5087">
            <v>0</v>
          </cell>
        </row>
        <row r="5088">
          <cell r="B5088" t="str">
            <v>439111</v>
          </cell>
          <cell r="C5088" t="str">
            <v>Statistical Assistants</v>
          </cell>
          <cell r="D5088">
            <v>0</v>
          </cell>
          <cell r="E5088" t="str">
            <v>Bachelor's degree</v>
          </cell>
          <cell r="F5088" t="str">
            <v>BA+</v>
          </cell>
          <cell r="G5088">
            <v>51586</v>
          </cell>
          <cell r="H5088">
            <v>0</v>
          </cell>
          <cell r="I5088">
            <v>0</v>
          </cell>
          <cell r="J5088">
            <v>0</v>
          </cell>
          <cell r="K5088">
            <v>0</v>
          </cell>
          <cell r="L5088">
            <v>0</v>
          </cell>
          <cell r="M5088">
            <v>0</v>
          </cell>
          <cell r="N5088">
            <v>0</v>
          </cell>
          <cell r="O5088">
            <v>0</v>
          </cell>
          <cell r="P5088" t="str">
            <v>Not Licensed</v>
          </cell>
          <cell r="Q5088">
            <v>0</v>
          </cell>
          <cell r="R5088">
            <v>0</v>
          </cell>
        </row>
        <row r="5089">
          <cell r="B5089" t="str">
            <v>451011</v>
          </cell>
          <cell r="C5089" t="str">
            <v>First-Line Supervisors of Farming, Fishing, and Forestry Workers</v>
          </cell>
          <cell r="D5089">
            <v>0</v>
          </cell>
          <cell r="E5089" t="str">
            <v>High school diploma or equivalent</v>
          </cell>
          <cell r="F5089" t="str">
            <v>HS and Below</v>
          </cell>
          <cell r="G5089">
            <v>47477</v>
          </cell>
          <cell r="H5089">
            <v>0</v>
          </cell>
          <cell r="I5089">
            <v>0</v>
          </cell>
          <cell r="J5089">
            <v>0</v>
          </cell>
          <cell r="K5089">
            <v>0</v>
          </cell>
          <cell r="L5089">
            <v>4</v>
          </cell>
          <cell r="M5089">
            <v>4</v>
          </cell>
          <cell r="N5089">
            <v>0</v>
          </cell>
          <cell r="O5089">
            <v>31</v>
          </cell>
          <cell r="P5089" t="str">
            <v>Not Licensed</v>
          </cell>
          <cell r="Q5089">
            <v>0</v>
          </cell>
          <cell r="R5089">
            <v>0</v>
          </cell>
        </row>
        <row r="5090">
          <cell r="B5090" t="str">
            <v>452011</v>
          </cell>
          <cell r="C5090" t="str">
            <v>Agricultural Inspectors</v>
          </cell>
          <cell r="D5090">
            <v>0</v>
          </cell>
          <cell r="E5090">
            <v>0</v>
          </cell>
          <cell r="F5090">
            <v>0</v>
          </cell>
          <cell r="G5090">
            <v>0</v>
          </cell>
          <cell r="H5090">
            <v>0</v>
          </cell>
          <cell r="I5090">
            <v>0</v>
          </cell>
          <cell r="J5090">
            <v>0</v>
          </cell>
          <cell r="K5090">
            <v>0</v>
          </cell>
          <cell r="L5090">
            <v>0</v>
          </cell>
          <cell r="M5090">
            <v>0</v>
          </cell>
          <cell r="N5090">
            <v>0</v>
          </cell>
          <cell r="O5090">
            <v>1</v>
          </cell>
          <cell r="P5090" t="str">
            <v>Not Licensed</v>
          </cell>
          <cell r="Q5090">
            <v>0</v>
          </cell>
          <cell r="R5090">
            <v>0</v>
          </cell>
        </row>
        <row r="5091">
          <cell r="B5091" t="str">
            <v>452021</v>
          </cell>
          <cell r="C5091" t="str">
            <v>Animal Breeders</v>
          </cell>
          <cell r="D5091">
            <v>0</v>
          </cell>
          <cell r="E5091">
            <v>0</v>
          </cell>
          <cell r="F5091">
            <v>0</v>
          </cell>
          <cell r="G5091">
            <v>0</v>
          </cell>
          <cell r="H5091">
            <v>0</v>
          </cell>
          <cell r="I5091">
            <v>0</v>
          </cell>
          <cell r="J5091">
            <v>0</v>
          </cell>
          <cell r="K5091">
            <v>0</v>
          </cell>
          <cell r="L5091">
            <v>0</v>
          </cell>
          <cell r="M5091">
            <v>0</v>
          </cell>
          <cell r="N5091">
            <v>0</v>
          </cell>
          <cell r="O5091">
            <v>0</v>
          </cell>
          <cell r="P5091" t="str">
            <v>Not Licensed</v>
          </cell>
          <cell r="Q5091">
            <v>0</v>
          </cell>
          <cell r="R5091">
            <v>0</v>
          </cell>
        </row>
        <row r="5092">
          <cell r="B5092" t="str">
            <v>452041</v>
          </cell>
          <cell r="C5092" t="str">
            <v>Graders and Sorters, Agricultural Products</v>
          </cell>
          <cell r="D5092">
            <v>0</v>
          </cell>
          <cell r="E5092" t="str">
            <v>No formal educational credential</v>
          </cell>
          <cell r="F5092" t="str">
            <v>HS and Below</v>
          </cell>
          <cell r="G5092">
            <v>0</v>
          </cell>
          <cell r="H5092">
            <v>0</v>
          </cell>
          <cell r="I5092">
            <v>0</v>
          </cell>
          <cell r="J5092">
            <v>0</v>
          </cell>
          <cell r="K5092">
            <v>0</v>
          </cell>
          <cell r="L5092">
            <v>0</v>
          </cell>
          <cell r="M5092">
            <v>0</v>
          </cell>
          <cell r="N5092">
            <v>0</v>
          </cell>
          <cell r="O5092">
            <v>7</v>
          </cell>
          <cell r="P5092" t="str">
            <v>Not Licensed</v>
          </cell>
          <cell r="Q5092">
            <v>0</v>
          </cell>
          <cell r="R5092">
            <v>0</v>
          </cell>
        </row>
        <row r="5093">
          <cell r="B5093" t="str">
            <v>452091</v>
          </cell>
          <cell r="C5093" t="str">
            <v>Agricultural Equipment Operators</v>
          </cell>
          <cell r="D5093">
            <v>0</v>
          </cell>
          <cell r="E5093" t="str">
            <v>No formal educational credential</v>
          </cell>
          <cell r="F5093" t="str">
            <v>HS and Below</v>
          </cell>
          <cell r="G5093">
            <v>0</v>
          </cell>
          <cell r="H5093">
            <v>0</v>
          </cell>
          <cell r="I5093">
            <v>0</v>
          </cell>
          <cell r="J5093">
            <v>0</v>
          </cell>
          <cell r="K5093">
            <v>0</v>
          </cell>
          <cell r="L5093">
            <v>0</v>
          </cell>
          <cell r="M5093">
            <v>0</v>
          </cell>
          <cell r="N5093">
            <v>0</v>
          </cell>
          <cell r="O5093">
            <v>12</v>
          </cell>
          <cell r="P5093" t="str">
            <v>Not Licensed</v>
          </cell>
          <cell r="Q5093">
            <v>0</v>
          </cell>
          <cell r="R5093">
            <v>0</v>
          </cell>
        </row>
        <row r="5094">
          <cell r="B5094" t="str">
            <v>452092</v>
          </cell>
          <cell r="C5094" t="str">
            <v>Farmworkers and Laborers, Crop, Nursery, and Greenhouse</v>
          </cell>
          <cell r="D5094">
            <v>0</v>
          </cell>
          <cell r="E5094" t="str">
            <v>No formal educational credential</v>
          </cell>
          <cell r="F5094" t="str">
            <v>HS and Below</v>
          </cell>
          <cell r="G5094">
            <v>27501</v>
          </cell>
          <cell r="H5094">
            <v>1</v>
          </cell>
          <cell r="I5094">
            <v>200</v>
          </cell>
          <cell r="J5094">
            <v>33</v>
          </cell>
          <cell r="K5094">
            <v>30</v>
          </cell>
          <cell r="L5094">
            <v>10</v>
          </cell>
          <cell r="M5094">
            <v>24</v>
          </cell>
          <cell r="N5094">
            <v>0</v>
          </cell>
          <cell r="O5094">
            <v>277</v>
          </cell>
          <cell r="P5094" t="str">
            <v>Not Licensed</v>
          </cell>
          <cell r="Q5094">
            <v>0</v>
          </cell>
          <cell r="R5094">
            <v>0</v>
          </cell>
        </row>
        <row r="5095">
          <cell r="B5095" t="str">
            <v>452093</v>
          </cell>
          <cell r="C5095" t="str">
            <v>Farmworkers, Farm, Ranch, and Aquacultural Animals</v>
          </cell>
          <cell r="D5095">
            <v>0</v>
          </cell>
          <cell r="E5095" t="str">
            <v>No formal educational credential</v>
          </cell>
          <cell r="F5095" t="str">
            <v>HS and Below</v>
          </cell>
          <cell r="G5095">
            <v>0</v>
          </cell>
          <cell r="H5095">
            <v>0</v>
          </cell>
          <cell r="I5095">
            <v>0</v>
          </cell>
          <cell r="J5095">
            <v>0</v>
          </cell>
          <cell r="K5095">
            <v>0</v>
          </cell>
          <cell r="L5095">
            <v>8</v>
          </cell>
          <cell r="M5095">
            <v>8</v>
          </cell>
          <cell r="N5095">
            <v>0</v>
          </cell>
          <cell r="O5095">
            <v>17</v>
          </cell>
          <cell r="P5095" t="str">
            <v>Not Licensed</v>
          </cell>
          <cell r="Q5095">
            <v>0</v>
          </cell>
          <cell r="R5095">
            <v>0</v>
          </cell>
        </row>
        <row r="5096">
          <cell r="B5096" t="str">
            <v>453011</v>
          </cell>
          <cell r="C5096" t="str">
            <v>Fishers and Related Fishing Workers</v>
          </cell>
          <cell r="D5096">
            <v>0</v>
          </cell>
          <cell r="E5096">
            <v>0</v>
          </cell>
          <cell r="F5096">
            <v>0</v>
          </cell>
          <cell r="G5096">
            <v>0</v>
          </cell>
          <cell r="H5096">
            <v>0</v>
          </cell>
          <cell r="I5096">
            <v>0</v>
          </cell>
          <cell r="J5096">
            <v>0</v>
          </cell>
          <cell r="K5096">
            <v>0</v>
          </cell>
          <cell r="L5096">
            <v>0</v>
          </cell>
          <cell r="M5096">
            <v>0</v>
          </cell>
          <cell r="N5096">
            <v>0</v>
          </cell>
          <cell r="O5096">
            <v>616</v>
          </cell>
          <cell r="P5096" t="str">
            <v>Not Licensed</v>
          </cell>
          <cell r="Q5096">
            <v>0</v>
          </cell>
          <cell r="R5096">
            <v>0</v>
          </cell>
        </row>
        <row r="5097">
          <cell r="B5097" t="str">
            <v>453021</v>
          </cell>
          <cell r="C5097" t="str">
            <v>Hunters and Trappers</v>
          </cell>
          <cell r="D5097">
            <v>0</v>
          </cell>
          <cell r="E5097">
            <v>0</v>
          </cell>
          <cell r="F5097">
            <v>0</v>
          </cell>
          <cell r="G5097">
            <v>0</v>
          </cell>
          <cell r="H5097">
            <v>0</v>
          </cell>
          <cell r="I5097">
            <v>0</v>
          </cell>
          <cell r="J5097">
            <v>0</v>
          </cell>
          <cell r="K5097">
            <v>0</v>
          </cell>
          <cell r="L5097">
            <v>0</v>
          </cell>
          <cell r="M5097">
            <v>0</v>
          </cell>
          <cell r="N5097">
            <v>0</v>
          </cell>
          <cell r="O5097">
            <v>0</v>
          </cell>
          <cell r="P5097" t="str">
            <v>Not Licensed</v>
          </cell>
          <cell r="Q5097">
            <v>0</v>
          </cell>
          <cell r="R5097">
            <v>0</v>
          </cell>
        </row>
        <row r="5098">
          <cell r="B5098" t="str">
            <v>454011</v>
          </cell>
          <cell r="C5098" t="str">
            <v>Forest and Conservation Workers</v>
          </cell>
          <cell r="D5098">
            <v>0</v>
          </cell>
          <cell r="E5098" t="str">
            <v>High school diploma or equivalent</v>
          </cell>
          <cell r="F5098" t="str">
            <v>HS and Below</v>
          </cell>
          <cell r="G5098">
            <v>0</v>
          </cell>
          <cell r="H5098">
            <v>0</v>
          </cell>
          <cell r="I5098">
            <v>0</v>
          </cell>
          <cell r="J5098">
            <v>0</v>
          </cell>
          <cell r="K5098">
            <v>0</v>
          </cell>
          <cell r="L5098">
            <v>0</v>
          </cell>
          <cell r="M5098">
            <v>0</v>
          </cell>
          <cell r="N5098">
            <v>0</v>
          </cell>
          <cell r="O5098">
            <v>8</v>
          </cell>
          <cell r="P5098" t="str">
            <v>Not Licensed</v>
          </cell>
          <cell r="Q5098">
            <v>0</v>
          </cell>
          <cell r="R5098">
            <v>0</v>
          </cell>
        </row>
        <row r="5099">
          <cell r="B5099" t="str">
            <v>454021</v>
          </cell>
          <cell r="C5099" t="str">
            <v>Fallers</v>
          </cell>
          <cell r="D5099">
            <v>0</v>
          </cell>
          <cell r="E5099" t="str">
            <v>High school diploma or equivalent</v>
          </cell>
          <cell r="F5099" t="str">
            <v>HS and Below</v>
          </cell>
          <cell r="G5099">
            <v>0</v>
          </cell>
          <cell r="H5099">
            <v>0</v>
          </cell>
          <cell r="I5099">
            <v>0</v>
          </cell>
          <cell r="J5099">
            <v>0</v>
          </cell>
          <cell r="K5099">
            <v>0</v>
          </cell>
          <cell r="L5099">
            <v>11</v>
          </cell>
          <cell r="M5099">
            <v>11</v>
          </cell>
          <cell r="N5099">
            <v>0</v>
          </cell>
          <cell r="O5099">
            <v>2</v>
          </cell>
          <cell r="P5099" t="str">
            <v>Not Licensed</v>
          </cell>
          <cell r="Q5099">
            <v>0</v>
          </cell>
          <cell r="R5099">
            <v>0</v>
          </cell>
        </row>
        <row r="5100">
          <cell r="B5100" t="str">
            <v>454022</v>
          </cell>
          <cell r="C5100" t="str">
            <v>Logging Equipment Operators</v>
          </cell>
          <cell r="D5100">
            <v>0</v>
          </cell>
          <cell r="E5100" t="str">
            <v>High school diploma or equivalent</v>
          </cell>
          <cell r="F5100" t="str">
            <v>HS and Below</v>
          </cell>
          <cell r="G5100">
            <v>0</v>
          </cell>
          <cell r="H5100">
            <v>0</v>
          </cell>
          <cell r="I5100">
            <v>0</v>
          </cell>
          <cell r="J5100">
            <v>0</v>
          </cell>
          <cell r="K5100">
            <v>0</v>
          </cell>
          <cell r="L5100">
            <v>0</v>
          </cell>
          <cell r="M5100">
            <v>0</v>
          </cell>
          <cell r="N5100">
            <v>0</v>
          </cell>
          <cell r="O5100">
            <v>1</v>
          </cell>
          <cell r="P5100" t="str">
            <v>Not Licensed</v>
          </cell>
          <cell r="Q5100">
            <v>0</v>
          </cell>
          <cell r="R5100">
            <v>0</v>
          </cell>
        </row>
        <row r="5101">
          <cell r="B5101" t="str">
            <v>454023</v>
          </cell>
          <cell r="C5101" t="str">
            <v>Log Graders and Scalers</v>
          </cell>
          <cell r="D5101">
            <v>0</v>
          </cell>
          <cell r="E5101">
            <v>0</v>
          </cell>
          <cell r="F5101">
            <v>0</v>
          </cell>
          <cell r="G5101">
            <v>0</v>
          </cell>
          <cell r="H5101">
            <v>0</v>
          </cell>
          <cell r="I5101">
            <v>0</v>
          </cell>
          <cell r="J5101">
            <v>0</v>
          </cell>
          <cell r="K5101">
            <v>0</v>
          </cell>
          <cell r="L5101">
            <v>0</v>
          </cell>
          <cell r="M5101">
            <v>0</v>
          </cell>
          <cell r="N5101">
            <v>0</v>
          </cell>
          <cell r="O5101">
            <v>0</v>
          </cell>
          <cell r="P5101" t="str">
            <v>Not Licensed</v>
          </cell>
          <cell r="Q5101">
            <v>0</v>
          </cell>
          <cell r="R5101">
            <v>0</v>
          </cell>
        </row>
        <row r="5102">
          <cell r="B5102" t="str">
            <v>471011</v>
          </cell>
          <cell r="C5102" t="str">
            <v>First-Line Supervisors of Construction Trades and Extraction Workers</v>
          </cell>
          <cell r="D5102">
            <v>0</v>
          </cell>
          <cell r="E5102" t="str">
            <v>High school diploma or equivalent</v>
          </cell>
          <cell r="F5102" t="str">
            <v>HS and Below</v>
          </cell>
          <cell r="G5102">
            <v>79722</v>
          </cell>
          <cell r="H5102">
            <v>5</v>
          </cell>
          <cell r="I5102">
            <v>3177</v>
          </cell>
          <cell r="J5102">
            <v>321</v>
          </cell>
          <cell r="K5102">
            <v>388</v>
          </cell>
          <cell r="L5102">
            <v>48</v>
          </cell>
          <cell r="M5102">
            <v>252</v>
          </cell>
          <cell r="N5102" t="str">
            <v>4,137</v>
          </cell>
          <cell r="O5102">
            <v>614</v>
          </cell>
          <cell r="P5102" t="str">
            <v>Not Licensed</v>
          </cell>
          <cell r="Q5102">
            <v>0</v>
          </cell>
          <cell r="R5102">
            <v>0</v>
          </cell>
        </row>
        <row r="5103">
          <cell r="B5103" t="str">
            <v>472011</v>
          </cell>
          <cell r="C5103" t="str">
            <v>Boilermakers</v>
          </cell>
          <cell r="D5103">
            <v>0</v>
          </cell>
          <cell r="E5103" t="str">
            <v>High school diploma or equivalent</v>
          </cell>
          <cell r="F5103" t="str">
            <v>HS and Below</v>
          </cell>
          <cell r="G5103">
            <v>0</v>
          </cell>
          <cell r="H5103">
            <v>0</v>
          </cell>
          <cell r="I5103">
            <v>0</v>
          </cell>
          <cell r="J5103">
            <v>0</v>
          </cell>
          <cell r="K5103">
            <v>0</v>
          </cell>
          <cell r="L5103">
            <v>0</v>
          </cell>
          <cell r="M5103">
            <v>0</v>
          </cell>
          <cell r="N5103">
            <v>0</v>
          </cell>
          <cell r="O5103">
            <v>70</v>
          </cell>
          <cell r="P5103" t="str">
            <v>Not Licensed</v>
          </cell>
          <cell r="Q5103">
            <v>0</v>
          </cell>
          <cell r="R5103">
            <v>0</v>
          </cell>
        </row>
        <row r="5104">
          <cell r="B5104" t="str">
            <v>472021</v>
          </cell>
          <cell r="C5104" t="str">
            <v>Brickmasons and Blockmasons</v>
          </cell>
          <cell r="D5104">
            <v>0</v>
          </cell>
          <cell r="E5104" t="str">
            <v>High school diploma or equivalent</v>
          </cell>
          <cell r="F5104" t="str">
            <v>HS and Below</v>
          </cell>
          <cell r="G5104">
            <v>0</v>
          </cell>
          <cell r="H5104">
            <v>0</v>
          </cell>
          <cell r="I5104">
            <v>333</v>
          </cell>
          <cell r="J5104">
            <v>29</v>
          </cell>
          <cell r="K5104">
            <v>40</v>
          </cell>
          <cell r="L5104">
            <v>4</v>
          </cell>
          <cell r="M5104">
            <v>24</v>
          </cell>
          <cell r="N5104">
            <v>0</v>
          </cell>
          <cell r="O5104">
            <v>406</v>
          </cell>
          <cell r="P5104" t="str">
            <v>Not Licensed</v>
          </cell>
          <cell r="Q5104">
            <v>0</v>
          </cell>
          <cell r="R5104">
            <v>0</v>
          </cell>
        </row>
        <row r="5105">
          <cell r="B5105" t="str">
            <v>472022</v>
          </cell>
          <cell r="C5105" t="str">
            <v>Stonemasons</v>
          </cell>
          <cell r="D5105">
            <v>0</v>
          </cell>
          <cell r="E5105" t="str">
            <v>High school diploma or equivalent</v>
          </cell>
          <cell r="F5105" t="str">
            <v>HS and Below</v>
          </cell>
          <cell r="G5105">
            <v>55543</v>
          </cell>
          <cell r="H5105">
            <v>0</v>
          </cell>
          <cell r="I5105">
            <v>0</v>
          </cell>
          <cell r="J5105">
            <v>0</v>
          </cell>
          <cell r="K5105">
            <v>0</v>
          </cell>
          <cell r="L5105">
            <v>8</v>
          </cell>
          <cell r="M5105">
            <v>8</v>
          </cell>
          <cell r="N5105">
            <v>0</v>
          </cell>
          <cell r="O5105">
            <v>106</v>
          </cell>
          <cell r="P5105" t="str">
            <v>Not Licensed</v>
          </cell>
          <cell r="Q5105">
            <v>0</v>
          </cell>
          <cell r="R5105">
            <v>0</v>
          </cell>
        </row>
        <row r="5106">
          <cell r="B5106" t="str">
            <v>472031</v>
          </cell>
          <cell r="C5106" t="str">
            <v>Carpenters</v>
          </cell>
          <cell r="D5106">
            <v>0</v>
          </cell>
          <cell r="E5106" t="str">
            <v>High school diploma or equivalent</v>
          </cell>
          <cell r="F5106" t="str">
            <v>HS and Below</v>
          </cell>
          <cell r="G5106">
            <v>53274</v>
          </cell>
          <cell r="H5106">
            <v>4</v>
          </cell>
          <cell r="I5106">
            <v>5562</v>
          </cell>
          <cell r="J5106">
            <v>493</v>
          </cell>
          <cell r="K5106">
            <v>656</v>
          </cell>
          <cell r="L5106">
            <v>71</v>
          </cell>
          <cell r="M5106">
            <v>407</v>
          </cell>
          <cell r="N5106">
            <v>0</v>
          </cell>
          <cell r="O5106" t="str">
            <v>1,537</v>
          </cell>
          <cell r="P5106" t="str">
            <v>Not Licensed</v>
          </cell>
          <cell r="Q5106">
            <v>0</v>
          </cell>
          <cell r="R5106">
            <v>0</v>
          </cell>
        </row>
        <row r="5107">
          <cell r="B5107" t="str">
            <v>472041</v>
          </cell>
          <cell r="C5107" t="str">
            <v>Carpet Installers</v>
          </cell>
          <cell r="D5107">
            <v>0</v>
          </cell>
          <cell r="E5107" t="str">
            <v>No formal educational credential</v>
          </cell>
          <cell r="F5107" t="str">
            <v>HS and Below</v>
          </cell>
          <cell r="G5107">
            <v>46767</v>
          </cell>
          <cell r="H5107">
            <v>0</v>
          </cell>
          <cell r="I5107">
            <v>0</v>
          </cell>
          <cell r="J5107">
            <v>0</v>
          </cell>
          <cell r="K5107">
            <v>0</v>
          </cell>
          <cell r="L5107">
            <v>0</v>
          </cell>
          <cell r="M5107">
            <v>0</v>
          </cell>
          <cell r="N5107">
            <v>0</v>
          </cell>
          <cell r="O5107">
            <v>28</v>
          </cell>
          <cell r="P5107" t="str">
            <v>Not Licensed</v>
          </cell>
          <cell r="Q5107">
            <v>0</v>
          </cell>
          <cell r="R5107">
            <v>0</v>
          </cell>
        </row>
        <row r="5108">
          <cell r="B5108" t="str">
            <v>472042</v>
          </cell>
          <cell r="C5108" t="str">
            <v>Floor Layers, Except Carpet, Wood, and Hard Tiles</v>
          </cell>
          <cell r="D5108">
            <v>0</v>
          </cell>
          <cell r="E5108" t="str">
            <v>No formal educational credential</v>
          </cell>
          <cell r="F5108" t="str">
            <v>HS and Below</v>
          </cell>
          <cell r="G5108">
            <v>61811</v>
          </cell>
          <cell r="H5108">
            <v>0</v>
          </cell>
          <cell r="I5108">
            <v>0</v>
          </cell>
          <cell r="J5108">
            <v>0</v>
          </cell>
          <cell r="K5108">
            <v>0</v>
          </cell>
          <cell r="L5108">
            <v>0</v>
          </cell>
          <cell r="M5108">
            <v>0</v>
          </cell>
          <cell r="N5108">
            <v>0</v>
          </cell>
          <cell r="O5108">
            <v>60</v>
          </cell>
          <cell r="P5108" t="str">
            <v>Not Licensed</v>
          </cell>
          <cell r="Q5108">
            <v>0</v>
          </cell>
          <cell r="R5108">
            <v>0</v>
          </cell>
        </row>
        <row r="5109">
          <cell r="B5109" t="str">
            <v>472043</v>
          </cell>
          <cell r="C5109" t="str">
            <v>Floor Sanders and Finishers</v>
          </cell>
          <cell r="D5109">
            <v>0</v>
          </cell>
          <cell r="E5109" t="str">
            <v>No formal educational credential</v>
          </cell>
          <cell r="F5109" t="str">
            <v>HS and Below</v>
          </cell>
          <cell r="G5109">
            <v>33804</v>
          </cell>
          <cell r="H5109">
            <v>0</v>
          </cell>
          <cell r="I5109">
            <v>0</v>
          </cell>
          <cell r="J5109">
            <v>0</v>
          </cell>
          <cell r="K5109">
            <v>0</v>
          </cell>
          <cell r="L5109">
            <v>0</v>
          </cell>
          <cell r="M5109">
            <v>0</v>
          </cell>
          <cell r="N5109">
            <v>0</v>
          </cell>
          <cell r="O5109">
            <v>19</v>
          </cell>
          <cell r="P5109" t="str">
            <v>Not Licensed</v>
          </cell>
          <cell r="Q5109">
            <v>0</v>
          </cell>
          <cell r="R5109">
            <v>0</v>
          </cell>
        </row>
        <row r="5110">
          <cell r="B5110" t="str">
            <v>472044</v>
          </cell>
          <cell r="C5110" t="str">
            <v>Tile and Marble Setters</v>
          </cell>
          <cell r="D5110">
            <v>0</v>
          </cell>
          <cell r="E5110" t="str">
            <v>No formal educational credential</v>
          </cell>
          <cell r="F5110" t="str">
            <v>HS and Below</v>
          </cell>
          <cell r="G5110">
            <v>34574</v>
          </cell>
          <cell r="H5110">
            <v>0</v>
          </cell>
          <cell r="I5110">
            <v>0</v>
          </cell>
          <cell r="J5110">
            <v>0</v>
          </cell>
          <cell r="K5110">
            <v>0</v>
          </cell>
          <cell r="L5110">
            <v>5</v>
          </cell>
          <cell r="M5110">
            <v>5</v>
          </cell>
          <cell r="N5110">
            <v>0</v>
          </cell>
          <cell r="O5110">
            <v>36</v>
          </cell>
          <cell r="P5110" t="str">
            <v>Not Licensed</v>
          </cell>
          <cell r="Q5110">
            <v>0</v>
          </cell>
          <cell r="R5110">
            <v>0</v>
          </cell>
        </row>
        <row r="5111">
          <cell r="B5111" t="str">
            <v>472051</v>
          </cell>
          <cell r="C5111" t="str">
            <v>Cement Masons and Concrete Finishers</v>
          </cell>
          <cell r="D5111">
            <v>0</v>
          </cell>
          <cell r="E5111" t="str">
            <v>No formal educational credential</v>
          </cell>
          <cell r="F5111" t="str">
            <v>HS and Below</v>
          </cell>
          <cell r="G5111">
            <v>61804</v>
          </cell>
          <cell r="H5111">
            <v>3</v>
          </cell>
          <cell r="I5111">
            <v>526</v>
          </cell>
          <cell r="J5111">
            <v>61</v>
          </cell>
          <cell r="K5111">
            <v>70</v>
          </cell>
          <cell r="L5111">
            <v>12</v>
          </cell>
          <cell r="M5111">
            <v>48</v>
          </cell>
          <cell r="N5111">
            <v>0</v>
          </cell>
          <cell r="O5111">
            <v>150</v>
          </cell>
          <cell r="P5111" t="str">
            <v>Not Licensed</v>
          </cell>
          <cell r="Q5111">
            <v>0</v>
          </cell>
          <cell r="R5111">
            <v>0</v>
          </cell>
        </row>
        <row r="5112">
          <cell r="B5112" t="str">
            <v>472053</v>
          </cell>
          <cell r="C5112" t="str">
            <v>Terrazzo Workers and Finishers</v>
          </cell>
          <cell r="D5112">
            <v>0</v>
          </cell>
          <cell r="E5112">
            <v>0</v>
          </cell>
          <cell r="F5112">
            <v>0</v>
          </cell>
          <cell r="G5112">
            <v>0</v>
          </cell>
          <cell r="H5112">
            <v>0</v>
          </cell>
          <cell r="I5112">
            <v>0</v>
          </cell>
          <cell r="J5112">
            <v>0</v>
          </cell>
          <cell r="K5112">
            <v>0</v>
          </cell>
          <cell r="L5112">
            <v>0</v>
          </cell>
          <cell r="M5112">
            <v>0</v>
          </cell>
          <cell r="N5112">
            <v>0</v>
          </cell>
          <cell r="O5112">
            <v>4</v>
          </cell>
          <cell r="P5112" t="str">
            <v>Not Licensed</v>
          </cell>
          <cell r="Q5112">
            <v>0</v>
          </cell>
          <cell r="R5112">
            <v>0</v>
          </cell>
        </row>
        <row r="5113">
          <cell r="B5113" t="str">
            <v>472061</v>
          </cell>
          <cell r="C5113" t="str">
            <v>Construction Laborers</v>
          </cell>
          <cell r="D5113">
            <v>0</v>
          </cell>
          <cell r="E5113" t="str">
            <v>No formal educational credential</v>
          </cell>
          <cell r="F5113" t="str">
            <v>HS and Below</v>
          </cell>
          <cell r="G5113">
            <v>49890</v>
          </cell>
          <cell r="H5113">
            <v>4</v>
          </cell>
          <cell r="I5113">
            <v>5776</v>
          </cell>
          <cell r="J5113">
            <v>619</v>
          </cell>
          <cell r="K5113">
            <v>705</v>
          </cell>
          <cell r="L5113">
            <v>154</v>
          </cell>
          <cell r="M5113">
            <v>493</v>
          </cell>
          <cell r="N5113">
            <v>0</v>
          </cell>
          <cell r="O5113" t="str">
            <v>3,714</v>
          </cell>
          <cell r="P5113" t="str">
            <v>Not Licensed</v>
          </cell>
          <cell r="Q5113">
            <v>0</v>
          </cell>
          <cell r="R5113">
            <v>0</v>
          </cell>
        </row>
        <row r="5114">
          <cell r="B5114" t="str">
            <v>472071</v>
          </cell>
          <cell r="C5114" t="str">
            <v>Paving, Surfacing, and Tamping Equipment Operators</v>
          </cell>
          <cell r="D5114">
            <v>0</v>
          </cell>
          <cell r="E5114" t="str">
            <v>High school diploma or equivalent</v>
          </cell>
          <cell r="F5114" t="str">
            <v>HS and Below</v>
          </cell>
          <cell r="G5114">
            <v>47749</v>
          </cell>
          <cell r="H5114">
            <v>0</v>
          </cell>
          <cell r="I5114">
            <v>0</v>
          </cell>
          <cell r="J5114">
            <v>0</v>
          </cell>
          <cell r="K5114">
            <v>0</v>
          </cell>
          <cell r="L5114">
            <v>7</v>
          </cell>
          <cell r="M5114">
            <v>7</v>
          </cell>
          <cell r="N5114">
            <v>0</v>
          </cell>
          <cell r="O5114">
            <v>159</v>
          </cell>
          <cell r="P5114" t="str">
            <v>Not Licensed</v>
          </cell>
          <cell r="Q5114">
            <v>0</v>
          </cell>
          <cell r="R5114">
            <v>0</v>
          </cell>
        </row>
        <row r="5115">
          <cell r="B5115" t="str">
            <v>472072</v>
          </cell>
          <cell r="C5115" t="str">
            <v>Pile-Driver Operators</v>
          </cell>
          <cell r="D5115">
            <v>0</v>
          </cell>
          <cell r="E5115" t="str">
            <v>High school diploma or equivalent</v>
          </cell>
          <cell r="F5115" t="str">
            <v>HS and Below</v>
          </cell>
          <cell r="G5115">
            <v>86894</v>
          </cell>
          <cell r="H5115">
            <v>0</v>
          </cell>
          <cell r="I5115">
            <v>0</v>
          </cell>
          <cell r="J5115">
            <v>0</v>
          </cell>
          <cell r="K5115">
            <v>0</v>
          </cell>
          <cell r="L5115">
            <v>0</v>
          </cell>
          <cell r="M5115">
            <v>0</v>
          </cell>
          <cell r="N5115">
            <v>0</v>
          </cell>
          <cell r="O5115">
            <v>26</v>
          </cell>
          <cell r="P5115" t="str">
            <v>Not Licensed</v>
          </cell>
          <cell r="Q5115">
            <v>0</v>
          </cell>
          <cell r="R5115">
            <v>0</v>
          </cell>
        </row>
        <row r="5116">
          <cell r="B5116" t="str">
            <v>472073</v>
          </cell>
          <cell r="C5116" t="str">
            <v>Operating Engineers and Other Construction Equipment Operators</v>
          </cell>
          <cell r="D5116">
            <v>0</v>
          </cell>
          <cell r="E5116" t="str">
            <v>High school diploma or equivalent</v>
          </cell>
          <cell r="F5116" t="str">
            <v>HS and Below</v>
          </cell>
          <cell r="G5116">
            <v>0</v>
          </cell>
          <cell r="H5116">
            <v>0</v>
          </cell>
          <cell r="I5116">
            <v>2038</v>
          </cell>
          <cell r="J5116">
            <v>230</v>
          </cell>
          <cell r="K5116">
            <v>259</v>
          </cell>
          <cell r="L5116">
            <v>28</v>
          </cell>
          <cell r="M5116">
            <v>172</v>
          </cell>
          <cell r="N5116">
            <v>0</v>
          </cell>
          <cell r="O5116">
            <v>857</v>
          </cell>
          <cell r="P5116" t="str">
            <v>Not Licensed</v>
          </cell>
          <cell r="Q5116">
            <v>0</v>
          </cell>
          <cell r="R5116">
            <v>0</v>
          </cell>
        </row>
        <row r="5117">
          <cell r="B5117" t="str">
            <v>472081</v>
          </cell>
          <cell r="C5117" t="str">
            <v>Drywall and Ceiling Tile Installers</v>
          </cell>
          <cell r="D5117">
            <v>0</v>
          </cell>
          <cell r="E5117" t="str">
            <v>No formal educational credential</v>
          </cell>
          <cell r="F5117" t="str">
            <v>HS and Below</v>
          </cell>
          <cell r="G5117">
            <v>53304</v>
          </cell>
          <cell r="H5117">
            <v>0</v>
          </cell>
          <cell r="I5117">
            <v>114</v>
          </cell>
          <cell r="J5117">
            <v>0</v>
          </cell>
          <cell r="K5117">
            <v>14</v>
          </cell>
          <cell r="L5117">
            <v>18</v>
          </cell>
          <cell r="M5117">
            <v>16</v>
          </cell>
          <cell r="N5117">
            <v>0</v>
          </cell>
          <cell r="O5117">
            <v>64</v>
          </cell>
          <cell r="P5117" t="str">
            <v>Not Licensed</v>
          </cell>
          <cell r="Q5117">
            <v>0</v>
          </cell>
          <cell r="R5117">
            <v>0</v>
          </cell>
        </row>
        <row r="5118">
          <cell r="B5118" t="str">
            <v>472082</v>
          </cell>
          <cell r="C5118" t="str">
            <v>Tapers</v>
          </cell>
          <cell r="D5118">
            <v>0</v>
          </cell>
          <cell r="E5118" t="str">
            <v>No formal educational credential</v>
          </cell>
          <cell r="F5118" t="str">
            <v>HS and Below</v>
          </cell>
          <cell r="G5118">
            <v>58157</v>
          </cell>
          <cell r="H5118">
            <v>0</v>
          </cell>
          <cell r="I5118">
            <v>0</v>
          </cell>
          <cell r="J5118">
            <v>0</v>
          </cell>
          <cell r="K5118">
            <v>0</v>
          </cell>
          <cell r="L5118">
            <v>0</v>
          </cell>
          <cell r="M5118">
            <v>0</v>
          </cell>
          <cell r="N5118">
            <v>0</v>
          </cell>
          <cell r="O5118">
            <v>75</v>
          </cell>
          <cell r="P5118" t="str">
            <v>Not Licensed</v>
          </cell>
          <cell r="Q5118">
            <v>0</v>
          </cell>
          <cell r="R5118">
            <v>0</v>
          </cell>
        </row>
        <row r="5119">
          <cell r="B5119" t="str">
            <v>472111</v>
          </cell>
          <cell r="C5119" t="str">
            <v>Electricians</v>
          </cell>
          <cell r="D5119" t="str">
            <v>Electrical Technician</v>
          </cell>
          <cell r="E5119" t="str">
            <v>High school diploma or equivalent</v>
          </cell>
          <cell r="F5119" t="str">
            <v>HS and Below</v>
          </cell>
          <cell r="G5119">
            <v>57481</v>
          </cell>
          <cell r="H5119">
            <v>4</v>
          </cell>
          <cell r="I5119">
            <v>3746</v>
          </cell>
          <cell r="J5119">
            <v>406</v>
          </cell>
          <cell r="K5119">
            <v>508</v>
          </cell>
          <cell r="L5119">
            <v>90</v>
          </cell>
          <cell r="M5119">
            <v>335</v>
          </cell>
          <cell r="N5119">
            <v>0</v>
          </cell>
          <cell r="O5119">
            <v>658</v>
          </cell>
          <cell r="P5119" t="str">
            <v>Licensed</v>
          </cell>
          <cell r="Q5119" t="str">
            <v xml:space="preserve"> 9,022</v>
          </cell>
          <cell r="R5119" t="str">
            <v xml:space="preserve"> 32,546</v>
          </cell>
        </row>
        <row r="5120">
          <cell r="B5120" t="str">
            <v>472121</v>
          </cell>
          <cell r="C5120" t="str">
            <v>Glaziers</v>
          </cell>
          <cell r="D5120">
            <v>0</v>
          </cell>
          <cell r="E5120" t="str">
            <v>High school diploma or equivalent</v>
          </cell>
          <cell r="F5120" t="str">
            <v>HS and Below</v>
          </cell>
          <cell r="G5120">
            <v>0</v>
          </cell>
          <cell r="H5120">
            <v>0</v>
          </cell>
          <cell r="I5120">
            <v>0</v>
          </cell>
          <cell r="J5120">
            <v>0</v>
          </cell>
          <cell r="K5120">
            <v>0</v>
          </cell>
          <cell r="L5120">
            <v>6</v>
          </cell>
          <cell r="M5120">
            <v>6</v>
          </cell>
          <cell r="N5120">
            <v>0</v>
          </cell>
          <cell r="O5120">
            <v>98</v>
          </cell>
          <cell r="P5120" t="str">
            <v>Not Licensed</v>
          </cell>
          <cell r="Q5120">
            <v>0</v>
          </cell>
          <cell r="R5120">
            <v>0</v>
          </cell>
        </row>
        <row r="5121">
          <cell r="B5121" t="str">
            <v>472131</v>
          </cell>
          <cell r="C5121" t="str">
            <v>Insulation Workers, Floor, Ceiling, and Wall</v>
          </cell>
          <cell r="D5121">
            <v>0</v>
          </cell>
          <cell r="E5121" t="str">
            <v>No formal educational credential</v>
          </cell>
          <cell r="F5121" t="str">
            <v>HS and Below</v>
          </cell>
          <cell r="G5121">
            <v>45921</v>
          </cell>
          <cell r="H5121">
            <v>0</v>
          </cell>
          <cell r="I5121">
            <v>0</v>
          </cell>
          <cell r="J5121">
            <v>0</v>
          </cell>
          <cell r="K5121">
            <v>0</v>
          </cell>
          <cell r="L5121">
            <v>10</v>
          </cell>
          <cell r="M5121">
            <v>10</v>
          </cell>
          <cell r="N5121">
            <v>0</v>
          </cell>
          <cell r="O5121">
            <v>35</v>
          </cell>
          <cell r="P5121" t="str">
            <v>Not Licensed</v>
          </cell>
          <cell r="Q5121">
            <v>0</v>
          </cell>
          <cell r="R5121">
            <v>0</v>
          </cell>
        </row>
        <row r="5122">
          <cell r="B5122" t="str">
            <v>472132</v>
          </cell>
          <cell r="C5122" t="str">
            <v>Insulation Workers, Mechanical</v>
          </cell>
          <cell r="D5122">
            <v>0</v>
          </cell>
          <cell r="E5122" t="str">
            <v>High school diploma or equivalent</v>
          </cell>
          <cell r="F5122" t="str">
            <v>HS and Below</v>
          </cell>
          <cell r="G5122">
            <v>0</v>
          </cell>
          <cell r="H5122">
            <v>0</v>
          </cell>
          <cell r="I5122">
            <v>0</v>
          </cell>
          <cell r="J5122">
            <v>0</v>
          </cell>
          <cell r="K5122">
            <v>0</v>
          </cell>
          <cell r="L5122">
            <v>0</v>
          </cell>
          <cell r="M5122">
            <v>0</v>
          </cell>
          <cell r="N5122">
            <v>0</v>
          </cell>
          <cell r="O5122">
            <v>26</v>
          </cell>
          <cell r="P5122" t="str">
            <v>Not Licensed</v>
          </cell>
          <cell r="Q5122">
            <v>0</v>
          </cell>
          <cell r="R5122">
            <v>0</v>
          </cell>
        </row>
        <row r="5123">
          <cell r="B5123" t="str">
            <v>472141</v>
          </cell>
          <cell r="C5123" t="str">
            <v>Painters, Construction and Maintenance</v>
          </cell>
          <cell r="D5123">
            <v>0</v>
          </cell>
          <cell r="E5123" t="str">
            <v>No formal educational credential</v>
          </cell>
          <cell r="F5123" t="str">
            <v>HS and Below</v>
          </cell>
          <cell r="G5123">
            <v>41868</v>
          </cell>
          <cell r="H5123">
            <v>3</v>
          </cell>
          <cell r="I5123">
            <v>908</v>
          </cell>
          <cell r="J5123">
            <v>69</v>
          </cell>
          <cell r="K5123">
            <v>101</v>
          </cell>
          <cell r="L5123">
            <v>40</v>
          </cell>
          <cell r="M5123">
            <v>70</v>
          </cell>
          <cell r="N5123">
            <v>0</v>
          </cell>
          <cell r="O5123">
            <v>464</v>
          </cell>
          <cell r="P5123" t="str">
            <v>Not Licensed</v>
          </cell>
          <cell r="Q5123">
            <v>0</v>
          </cell>
          <cell r="R5123">
            <v>0</v>
          </cell>
        </row>
        <row r="5124">
          <cell r="B5124" t="str">
            <v>472142</v>
          </cell>
          <cell r="C5124" t="str">
            <v>Paperhangers</v>
          </cell>
          <cell r="D5124">
            <v>0</v>
          </cell>
          <cell r="E5124" t="str">
            <v>No formal educational credential</v>
          </cell>
          <cell r="F5124" t="str">
            <v>HS and Below</v>
          </cell>
          <cell r="G5124">
            <v>0</v>
          </cell>
          <cell r="H5124">
            <v>0</v>
          </cell>
          <cell r="I5124">
            <v>0</v>
          </cell>
          <cell r="J5124">
            <v>0</v>
          </cell>
          <cell r="K5124">
            <v>0</v>
          </cell>
          <cell r="L5124">
            <v>0</v>
          </cell>
          <cell r="M5124">
            <v>0</v>
          </cell>
          <cell r="N5124">
            <v>0</v>
          </cell>
          <cell r="O5124">
            <v>8</v>
          </cell>
          <cell r="P5124" t="str">
            <v>Not Licensed</v>
          </cell>
          <cell r="Q5124">
            <v>0</v>
          </cell>
          <cell r="R5124">
            <v>0</v>
          </cell>
        </row>
        <row r="5125">
          <cell r="B5125" t="str">
            <v>472151</v>
          </cell>
          <cell r="C5125" t="str">
            <v>Pipelayers</v>
          </cell>
          <cell r="D5125">
            <v>0</v>
          </cell>
          <cell r="E5125" t="str">
            <v>No formal educational credential</v>
          </cell>
          <cell r="F5125" t="str">
            <v>HS and Below</v>
          </cell>
          <cell r="G5125">
            <v>64556</v>
          </cell>
          <cell r="H5125">
            <v>0</v>
          </cell>
          <cell r="I5125">
            <v>0</v>
          </cell>
          <cell r="J5125">
            <v>0</v>
          </cell>
          <cell r="K5125">
            <v>0</v>
          </cell>
          <cell r="L5125">
            <v>0</v>
          </cell>
          <cell r="M5125">
            <v>0</v>
          </cell>
          <cell r="N5125">
            <v>0</v>
          </cell>
          <cell r="O5125">
            <v>37</v>
          </cell>
          <cell r="P5125" t="str">
            <v>Not Licensed</v>
          </cell>
          <cell r="Q5125">
            <v>0</v>
          </cell>
          <cell r="R5125">
            <v>0</v>
          </cell>
        </row>
        <row r="5126">
          <cell r="B5126" t="str">
            <v>472152</v>
          </cell>
          <cell r="C5126" t="str">
            <v>Plumbers, Pipefitters, and Steamfitters</v>
          </cell>
          <cell r="D5126">
            <v>0</v>
          </cell>
          <cell r="E5126" t="str">
            <v>High school diploma or equivalent</v>
          </cell>
          <cell r="F5126" t="str">
            <v>HS and Below</v>
          </cell>
          <cell r="G5126">
            <v>68142</v>
          </cell>
          <cell r="H5126">
            <v>4</v>
          </cell>
          <cell r="I5126">
            <v>3887</v>
          </cell>
          <cell r="J5126">
            <v>428</v>
          </cell>
          <cell r="K5126">
            <v>535</v>
          </cell>
          <cell r="L5126">
            <v>64</v>
          </cell>
          <cell r="M5126">
            <v>342</v>
          </cell>
          <cell r="N5126">
            <v>0</v>
          </cell>
          <cell r="O5126">
            <v>537</v>
          </cell>
          <cell r="P5126" t="str">
            <v>Licensed</v>
          </cell>
          <cell r="Q5126" t="str">
            <v xml:space="preserve"> 4,608</v>
          </cell>
          <cell r="R5126" t="str">
            <v xml:space="preserve"> 17,394</v>
          </cell>
        </row>
        <row r="5127">
          <cell r="B5127" t="str">
            <v>472161</v>
          </cell>
          <cell r="C5127" t="str">
            <v>Plasterers and Stucco Masons</v>
          </cell>
          <cell r="D5127">
            <v>0</v>
          </cell>
          <cell r="E5127" t="str">
            <v>No formal educational credential</v>
          </cell>
          <cell r="F5127" t="str">
            <v>HS and Below</v>
          </cell>
          <cell r="G5127">
            <v>68727</v>
          </cell>
          <cell r="H5127">
            <v>0</v>
          </cell>
          <cell r="I5127">
            <v>0</v>
          </cell>
          <cell r="J5127">
            <v>0</v>
          </cell>
          <cell r="K5127">
            <v>0</v>
          </cell>
          <cell r="L5127">
            <v>0</v>
          </cell>
          <cell r="M5127">
            <v>0</v>
          </cell>
          <cell r="N5127">
            <v>0</v>
          </cell>
          <cell r="O5127">
            <v>52</v>
          </cell>
          <cell r="P5127" t="str">
            <v>Not Licensed</v>
          </cell>
          <cell r="Q5127">
            <v>0</v>
          </cell>
          <cell r="R5127">
            <v>0</v>
          </cell>
        </row>
        <row r="5128">
          <cell r="B5128" t="str">
            <v>472171</v>
          </cell>
          <cell r="C5128" t="str">
            <v>Reinforcing Iron and Rebar Workers</v>
          </cell>
          <cell r="D5128">
            <v>0</v>
          </cell>
          <cell r="E5128" t="str">
            <v>High school diploma or equivalent</v>
          </cell>
          <cell r="F5128" t="str">
            <v>HS and Below</v>
          </cell>
          <cell r="G5128">
            <v>0</v>
          </cell>
          <cell r="H5128">
            <v>0</v>
          </cell>
          <cell r="I5128">
            <v>0</v>
          </cell>
          <cell r="J5128">
            <v>0</v>
          </cell>
          <cell r="K5128">
            <v>0</v>
          </cell>
          <cell r="L5128">
            <v>0</v>
          </cell>
          <cell r="M5128">
            <v>0</v>
          </cell>
          <cell r="N5128">
            <v>0</v>
          </cell>
          <cell r="O5128">
            <v>77</v>
          </cell>
          <cell r="P5128" t="str">
            <v>Not Licensed</v>
          </cell>
          <cell r="Q5128">
            <v>0</v>
          </cell>
          <cell r="R5128">
            <v>0</v>
          </cell>
        </row>
        <row r="5129">
          <cell r="B5129" t="str">
            <v>472181</v>
          </cell>
          <cell r="C5129" t="str">
            <v>Roofers</v>
          </cell>
          <cell r="D5129">
            <v>0</v>
          </cell>
          <cell r="E5129" t="str">
            <v>No formal educational credential</v>
          </cell>
          <cell r="F5129" t="str">
            <v>HS and Below</v>
          </cell>
          <cell r="G5129">
            <v>45450</v>
          </cell>
          <cell r="H5129">
            <v>0</v>
          </cell>
          <cell r="I5129">
            <v>0</v>
          </cell>
          <cell r="J5129">
            <v>0</v>
          </cell>
          <cell r="K5129">
            <v>0</v>
          </cell>
          <cell r="L5129">
            <v>23</v>
          </cell>
          <cell r="M5129">
            <v>23</v>
          </cell>
          <cell r="N5129">
            <v>0</v>
          </cell>
          <cell r="O5129">
            <v>289</v>
          </cell>
          <cell r="P5129" t="str">
            <v>Not Licensed</v>
          </cell>
          <cell r="Q5129">
            <v>0</v>
          </cell>
          <cell r="R5129">
            <v>0</v>
          </cell>
        </row>
        <row r="5130">
          <cell r="B5130" t="str">
            <v>472211</v>
          </cell>
          <cell r="C5130" t="str">
            <v>Sheet Metal Workers</v>
          </cell>
          <cell r="D5130">
            <v>0</v>
          </cell>
          <cell r="E5130" t="str">
            <v>High school diploma or equivalent</v>
          </cell>
          <cell r="F5130" t="str">
            <v>HS and Below</v>
          </cell>
          <cell r="G5130">
            <v>66177</v>
          </cell>
          <cell r="H5130">
            <v>4</v>
          </cell>
          <cell r="I5130">
            <v>1852</v>
          </cell>
          <cell r="J5130">
            <v>191</v>
          </cell>
          <cell r="K5130">
            <v>246</v>
          </cell>
          <cell r="L5130">
            <v>23</v>
          </cell>
          <cell r="M5130">
            <v>153</v>
          </cell>
          <cell r="N5130">
            <v>0</v>
          </cell>
          <cell r="O5130">
            <v>161</v>
          </cell>
          <cell r="P5130" t="str">
            <v>Licensed</v>
          </cell>
          <cell r="Q5130" t="str">
            <v xml:space="preserve"> 3,130</v>
          </cell>
          <cell r="R5130" t="str">
            <v xml:space="preserve"> 9,502</v>
          </cell>
        </row>
        <row r="5131">
          <cell r="B5131" t="str">
            <v>472221</v>
          </cell>
          <cell r="C5131" t="str">
            <v>Structural Iron and Steel Workers</v>
          </cell>
          <cell r="D5131">
            <v>0</v>
          </cell>
          <cell r="E5131" t="str">
            <v>High school diploma or equivalent</v>
          </cell>
          <cell r="F5131" t="str">
            <v>HS and Below</v>
          </cell>
          <cell r="G5131">
            <v>0</v>
          </cell>
          <cell r="H5131">
            <v>0</v>
          </cell>
          <cell r="I5131">
            <v>0</v>
          </cell>
          <cell r="J5131">
            <v>0</v>
          </cell>
          <cell r="K5131">
            <v>0</v>
          </cell>
          <cell r="L5131">
            <v>0</v>
          </cell>
          <cell r="M5131">
            <v>0</v>
          </cell>
          <cell r="N5131">
            <v>0</v>
          </cell>
          <cell r="O5131">
            <v>287</v>
          </cell>
          <cell r="P5131" t="str">
            <v>Not Licensed</v>
          </cell>
          <cell r="Q5131">
            <v>0</v>
          </cell>
          <cell r="R5131">
            <v>0</v>
          </cell>
        </row>
        <row r="5132">
          <cell r="B5132" t="str">
            <v>472231</v>
          </cell>
          <cell r="C5132" t="str">
            <v>Solar Photovoltaic Installers</v>
          </cell>
          <cell r="D5132">
            <v>0</v>
          </cell>
          <cell r="E5132" t="str">
            <v>High school diploma or equivalent</v>
          </cell>
          <cell r="F5132" t="str">
            <v>HS and Below</v>
          </cell>
          <cell r="G5132">
            <v>0</v>
          </cell>
          <cell r="H5132">
            <v>0</v>
          </cell>
          <cell r="I5132">
            <v>0</v>
          </cell>
          <cell r="J5132">
            <v>0</v>
          </cell>
          <cell r="K5132">
            <v>0</v>
          </cell>
          <cell r="L5132">
            <v>7</v>
          </cell>
          <cell r="M5132">
            <v>7</v>
          </cell>
          <cell r="N5132">
            <v>0</v>
          </cell>
          <cell r="O5132">
            <v>23</v>
          </cell>
          <cell r="P5132" t="str">
            <v>Not Licensed</v>
          </cell>
          <cell r="Q5132">
            <v>0</v>
          </cell>
          <cell r="R5132">
            <v>0</v>
          </cell>
        </row>
        <row r="5133">
          <cell r="B5133" t="str">
            <v>473011</v>
          </cell>
          <cell r="C5133" t="str">
            <v>Helpers--Brickmasons, Blockmasons, Stonemasons, and Tile and Marble Setters</v>
          </cell>
          <cell r="D5133">
            <v>0</v>
          </cell>
          <cell r="E5133" t="str">
            <v>No formal educational credential</v>
          </cell>
          <cell r="F5133" t="str">
            <v>HS and Below</v>
          </cell>
          <cell r="G5133">
            <v>44701</v>
          </cell>
          <cell r="H5133">
            <v>3</v>
          </cell>
          <cell r="I5133">
            <v>244</v>
          </cell>
          <cell r="J5133">
            <v>33</v>
          </cell>
          <cell r="K5133">
            <v>42</v>
          </cell>
          <cell r="L5133">
            <v>0</v>
          </cell>
          <cell r="M5133">
            <v>38</v>
          </cell>
          <cell r="N5133">
            <v>0</v>
          </cell>
          <cell r="O5133">
            <v>107</v>
          </cell>
          <cell r="P5133" t="str">
            <v>Not Licensed</v>
          </cell>
          <cell r="Q5133">
            <v>0</v>
          </cell>
          <cell r="R5133">
            <v>0</v>
          </cell>
        </row>
        <row r="5134">
          <cell r="B5134" t="str">
            <v>473012</v>
          </cell>
          <cell r="C5134" t="str">
            <v>Helpers--Carpenters</v>
          </cell>
          <cell r="D5134" t="str">
            <v>Carpenter Assistant</v>
          </cell>
          <cell r="E5134" t="str">
            <v>No formal educational credential</v>
          </cell>
          <cell r="F5134" t="str">
            <v>HS and Below</v>
          </cell>
          <cell r="G5134">
            <v>30348</v>
          </cell>
          <cell r="H5134">
            <v>0</v>
          </cell>
          <cell r="I5134">
            <v>0</v>
          </cell>
          <cell r="J5134">
            <v>0</v>
          </cell>
          <cell r="K5134">
            <v>0</v>
          </cell>
          <cell r="L5134">
            <v>7</v>
          </cell>
          <cell r="M5134">
            <v>7</v>
          </cell>
          <cell r="N5134">
            <v>0</v>
          </cell>
          <cell r="O5134">
            <v>18</v>
          </cell>
          <cell r="P5134" t="str">
            <v>Not Licensed</v>
          </cell>
          <cell r="Q5134">
            <v>0</v>
          </cell>
          <cell r="R5134">
            <v>0</v>
          </cell>
        </row>
        <row r="5135">
          <cell r="B5135" t="str">
            <v>473013</v>
          </cell>
          <cell r="C5135" t="str">
            <v>Helpers--Electricians</v>
          </cell>
          <cell r="D5135">
            <v>0</v>
          </cell>
          <cell r="E5135" t="str">
            <v>High school diploma or equivalent</v>
          </cell>
          <cell r="F5135" t="str">
            <v>HS and Below</v>
          </cell>
          <cell r="G5135">
            <v>32248</v>
          </cell>
          <cell r="H5135">
            <v>0</v>
          </cell>
          <cell r="I5135">
            <v>0</v>
          </cell>
          <cell r="J5135">
            <v>0</v>
          </cell>
          <cell r="K5135">
            <v>0</v>
          </cell>
          <cell r="L5135">
            <v>9</v>
          </cell>
          <cell r="M5135">
            <v>9</v>
          </cell>
          <cell r="N5135">
            <v>0</v>
          </cell>
          <cell r="O5135">
            <v>72</v>
          </cell>
          <cell r="P5135" t="str">
            <v>Not Licensed</v>
          </cell>
          <cell r="Q5135">
            <v>0</v>
          </cell>
          <cell r="R5135">
            <v>0</v>
          </cell>
        </row>
        <row r="5136">
          <cell r="B5136" t="str">
            <v>473014</v>
          </cell>
          <cell r="C5136" t="str">
            <v>Helpers--Painters, Paperhangers, Plasterers, and Stucco Masons</v>
          </cell>
          <cell r="D5136">
            <v>0</v>
          </cell>
          <cell r="E5136" t="str">
            <v>No formal educational credential</v>
          </cell>
          <cell r="F5136" t="str">
            <v>HS and Below</v>
          </cell>
          <cell r="G5136">
            <v>0</v>
          </cell>
          <cell r="H5136">
            <v>0</v>
          </cell>
          <cell r="I5136">
            <v>0</v>
          </cell>
          <cell r="J5136">
            <v>0</v>
          </cell>
          <cell r="K5136">
            <v>0</v>
          </cell>
          <cell r="L5136">
            <v>0</v>
          </cell>
          <cell r="M5136">
            <v>0</v>
          </cell>
          <cell r="N5136">
            <v>0</v>
          </cell>
          <cell r="O5136">
            <v>0</v>
          </cell>
          <cell r="P5136" t="str">
            <v>Not Licensed</v>
          </cell>
          <cell r="Q5136">
            <v>0</v>
          </cell>
          <cell r="R5136">
            <v>0</v>
          </cell>
        </row>
        <row r="5137">
          <cell r="B5137" t="str">
            <v>473015</v>
          </cell>
          <cell r="C5137" t="str">
            <v>Helpers--Pipelayers, Plumbers, Pipefitters, and Steamfitters</v>
          </cell>
          <cell r="D5137" t="str">
            <v>Plumber Assistant</v>
          </cell>
          <cell r="E5137" t="str">
            <v>High school diploma or equivalent</v>
          </cell>
          <cell r="F5137" t="str">
            <v>HS and Below</v>
          </cell>
          <cell r="G5137">
            <v>0</v>
          </cell>
          <cell r="H5137">
            <v>0</v>
          </cell>
          <cell r="I5137">
            <v>0</v>
          </cell>
          <cell r="J5137">
            <v>0</v>
          </cell>
          <cell r="K5137">
            <v>0</v>
          </cell>
          <cell r="L5137">
            <v>5</v>
          </cell>
          <cell r="M5137">
            <v>5</v>
          </cell>
          <cell r="N5137">
            <v>0</v>
          </cell>
          <cell r="O5137">
            <v>18</v>
          </cell>
          <cell r="P5137" t="str">
            <v>Licensed</v>
          </cell>
          <cell r="Q5137" t="str">
            <v xml:space="preserve"> 1,406</v>
          </cell>
          <cell r="R5137" t="str">
            <v xml:space="preserve"> 5,294</v>
          </cell>
        </row>
        <row r="5138">
          <cell r="B5138" t="str">
            <v>473016</v>
          </cell>
          <cell r="C5138" t="str">
            <v>Helpers--Roofers</v>
          </cell>
          <cell r="D5138">
            <v>0</v>
          </cell>
          <cell r="E5138" t="str">
            <v>No formal educational credential</v>
          </cell>
          <cell r="F5138" t="str">
            <v>HS and Below</v>
          </cell>
          <cell r="G5138">
            <v>0</v>
          </cell>
          <cell r="H5138">
            <v>0</v>
          </cell>
          <cell r="I5138">
            <v>0</v>
          </cell>
          <cell r="J5138">
            <v>0</v>
          </cell>
          <cell r="K5138">
            <v>0</v>
          </cell>
          <cell r="L5138">
            <v>0</v>
          </cell>
          <cell r="M5138">
            <v>0</v>
          </cell>
          <cell r="N5138">
            <v>0</v>
          </cell>
          <cell r="O5138">
            <v>27</v>
          </cell>
          <cell r="P5138" t="str">
            <v>Not Licensed</v>
          </cell>
          <cell r="Q5138">
            <v>0</v>
          </cell>
          <cell r="R5138">
            <v>0</v>
          </cell>
        </row>
        <row r="5139">
          <cell r="B5139" t="str">
            <v>474011</v>
          </cell>
          <cell r="C5139" t="str">
            <v>Construction and Building Inspectors</v>
          </cell>
          <cell r="D5139">
            <v>0</v>
          </cell>
          <cell r="E5139" t="str">
            <v>High school diploma or equivalent</v>
          </cell>
          <cell r="F5139" t="str">
            <v>HS and Below</v>
          </cell>
          <cell r="G5139">
            <v>62647</v>
          </cell>
          <cell r="H5139">
            <v>3</v>
          </cell>
          <cell r="I5139">
            <v>181</v>
          </cell>
          <cell r="J5139">
            <v>20</v>
          </cell>
          <cell r="K5139">
            <v>21</v>
          </cell>
          <cell r="L5139">
            <v>14</v>
          </cell>
          <cell r="M5139">
            <v>18</v>
          </cell>
          <cell r="N5139">
            <v>0</v>
          </cell>
          <cell r="O5139">
            <v>28</v>
          </cell>
          <cell r="P5139" t="str">
            <v>Licensed</v>
          </cell>
          <cell r="Q5139">
            <v>107</v>
          </cell>
          <cell r="R5139">
            <v>507</v>
          </cell>
        </row>
        <row r="5140">
          <cell r="B5140" t="str">
            <v>474021</v>
          </cell>
          <cell r="C5140" t="str">
            <v>Elevator Installers and Repairers</v>
          </cell>
          <cell r="D5140">
            <v>0</v>
          </cell>
          <cell r="E5140" t="str">
            <v>High school diploma or equivalent</v>
          </cell>
          <cell r="F5140" t="str">
            <v>HS and Below</v>
          </cell>
          <cell r="G5140">
            <v>86148</v>
          </cell>
          <cell r="H5140">
            <v>0</v>
          </cell>
          <cell r="I5140">
            <v>0</v>
          </cell>
          <cell r="J5140">
            <v>0</v>
          </cell>
          <cell r="K5140">
            <v>0</v>
          </cell>
          <cell r="L5140">
            <v>0</v>
          </cell>
          <cell r="M5140">
            <v>0</v>
          </cell>
          <cell r="N5140">
            <v>0</v>
          </cell>
          <cell r="O5140">
            <v>8</v>
          </cell>
          <cell r="P5140" t="str">
            <v>Not Licensed</v>
          </cell>
          <cell r="Q5140">
            <v>0</v>
          </cell>
          <cell r="R5140">
            <v>0</v>
          </cell>
        </row>
        <row r="5141">
          <cell r="B5141" t="str">
            <v>474031</v>
          </cell>
          <cell r="C5141" t="str">
            <v>Fence Erectors</v>
          </cell>
          <cell r="D5141">
            <v>0</v>
          </cell>
          <cell r="E5141" t="str">
            <v>No formal educational credential</v>
          </cell>
          <cell r="F5141" t="str">
            <v>HS and Below</v>
          </cell>
          <cell r="G5141">
            <v>52744</v>
          </cell>
          <cell r="H5141">
            <v>2</v>
          </cell>
          <cell r="I5141">
            <v>135</v>
          </cell>
          <cell r="J5141">
            <v>14</v>
          </cell>
          <cell r="K5141">
            <v>18</v>
          </cell>
          <cell r="L5141">
            <v>9</v>
          </cell>
          <cell r="M5141">
            <v>14</v>
          </cell>
          <cell r="N5141">
            <v>0</v>
          </cell>
          <cell r="O5141">
            <v>118</v>
          </cell>
          <cell r="P5141" t="str">
            <v>Not Licensed</v>
          </cell>
          <cell r="Q5141">
            <v>0</v>
          </cell>
          <cell r="R5141">
            <v>0</v>
          </cell>
        </row>
        <row r="5142">
          <cell r="B5142" t="str">
            <v>474041</v>
          </cell>
          <cell r="C5142" t="str">
            <v>Hazardous Materials Removal Workers</v>
          </cell>
          <cell r="D5142">
            <v>0</v>
          </cell>
          <cell r="E5142" t="str">
            <v>High school diploma or equivalent</v>
          </cell>
          <cell r="F5142" t="str">
            <v>HS and Below</v>
          </cell>
          <cell r="G5142">
            <v>39494</v>
          </cell>
          <cell r="H5142">
            <v>2</v>
          </cell>
          <cell r="I5142">
            <v>211</v>
          </cell>
          <cell r="J5142">
            <v>28</v>
          </cell>
          <cell r="K5142">
            <v>32</v>
          </cell>
          <cell r="L5142">
            <v>0</v>
          </cell>
          <cell r="M5142">
            <v>30</v>
          </cell>
          <cell r="N5142">
            <v>0</v>
          </cell>
          <cell r="O5142">
            <v>31</v>
          </cell>
          <cell r="P5142" t="str">
            <v>Not Licensed</v>
          </cell>
          <cell r="Q5142">
            <v>0</v>
          </cell>
          <cell r="R5142">
            <v>0</v>
          </cell>
        </row>
        <row r="5143">
          <cell r="B5143" t="str">
            <v>474051</v>
          </cell>
          <cell r="C5143" t="str">
            <v>Highway Maintenance Workers</v>
          </cell>
          <cell r="D5143">
            <v>0</v>
          </cell>
          <cell r="E5143" t="str">
            <v>High school diploma or equivalent</v>
          </cell>
          <cell r="F5143" t="str">
            <v>HS and Below</v>
          </cell>
          <cell r="G5143">
            <v>49512</v>
          </cell>
          <cell r="H5143">
            <v>3</v>
          </cell>
          <cell r="I5143">
            <v>217</v>
          </cell>
          <cell r="J5143">
            <v>24</v>
          </cell>
          <cell r="K5143">
            <v>23</v>
          </cell>
          <cell r="L5143">
            <v>0</v>
          </cell>
          <cell r="M5143">
            <v>24</v>
          </cell>
          <cell r="N5143">
            <v>0</v>
          </cell>
          <cell r="O5143">
            <v>36</v>
          </cell>
          <cell r="P5143" t="str">
            <v>Not Licensed</v>
          </cell>
          <cell r="Q5143">
            <v>0</v>
          </cell>
          <cell r="R5143">
            <v>0</v>
          </cell>
        </row>
        <row r="5144">
          <cell r="B5144" t="str">
            <v>474061</v>
          </cell>
          <cell r="C5144" t="str">
            <v>Rail-Track Laying and Maintenance Equipment Operators</v>
          </cell>
          <cell r="D5144">
            <v>0</v>
          </cell>
          <cell r="E5144" t="str">
            <v>High school diploma or equivalent</v>
          </cell>
          <cell r="F5144" t="str">
            <v>HS and Below</v>
          </cell>
          <cell r="G5144">
            <v>0</v>
          </cell>
          <cell r="H5144">
            <v>0</v>
          </cell>
          <cell r="I5144">
            <v>0</v>
          </cell>
          <cell r="J5144">
            <v>0</v>
          </cell>
          <cell r="K5144">
            <v>0</v>
          </cell>
          <cell r="L5144">
            <v>0</v>
          </cell>
          <cell r="M5144">
            <v>0</v>
          </cell>
          <cell r="N5144">
            <v>0</v>
          </cell>
          <cell r="O5144">
            <v>0</v>
          </cell>
          <cell r="P5144" t="str">
            <v>Not Licensed</v>
          </cell>
          <cell r="Q5144">
            <v>0</v>
          </cell>
          <cell r="R5144">
            <v>0</v>
          </cell>
        </row>
        <row r="5145">
          <cell r="B5145" t="str">
            <v>474071</v>
          </cell>
          <cell r="C5145" t="str">
            <v>Septic Tank Servicers and Sewer Pipe Cleaners</v>
          </cell>
          <cell r="D5145">
            <v>0</v>
          </cell>
          <cell r="E5145" t="str">
            <v>No formal educational credential</v>
          </cell>
          <cell r="F5145" t="str">
            <v>HS and Below</v>
          </cell>
          <cell r="G5145">
            <v>50257</v>
          </cell>
          <cell r="H5145">
            <v>0</v>
          </cell>
          <cell r="I5145">
            <v>0</v>
          </cell>
          <cell r="J5145">
            <v>0</v>
          </cell>
          <cell r="K5145">
            <v>0</v>
          </cell>
          <cell r="L5145">
            <v>0</v>
          </cell>
          <cell r="M5145">
            <v>0</v>
          </cell>
          <cell r="N5145">
            <v>0</v>
          </cell>
          <cell r="O5145">
            <v>11</v>
          </cell>
          <cell r="P5145" t="str">
            <v>Not Licensed</v>
          </cell>
          <cell r="Q5145">
            <v>0</v>
          </cell>
          <cell r="R5145">
            <v>0</v>
          </cell>
        </row>
        <row r="5146">
          <cell r="B5146" t="str">
            <v>474091</v>
          </cell>
          <cell r="C5146" t="str">
            <v>Segmental Pavers</v>
          </cell>
          <cell r="D5146">
            <v>0</v>
          </cell>
          <cell r="E5146">
            <v>0</v>
          </cell>
          <cell r="F5146">
            <v>0</v>
          </cell>
          <cell r="G5146">
            <v>0</v>
          </cell>
          <cell r="H5146">
            <v>0</v>
          </cell>
          <cell r="I5146">
            <v>0</v>
          </cell>
          <cell r="J5146">
            <v>0</v>
          </cell>
          <cell r="K5146">
            <v>0</v>
          </cell>
          <cell r="L5146">
            <v>5</v>
          </cell>
          <cell r="M5146">
            <v>5</v>
          </cell>
          <cell r="N5146">
            <v>0</v>
          </cell>
          <cell r="O5146">
            <v>0</v>
          </cell>
          <cell r="P5146" t="str">
            <v>Not Licensed</v>
          </cell>
          <cell r="Q5146">
            <v>0</v>
          </cell>
          <cell r="R5146">
            <v>0</v>
          </cell>
        </row>
        <row r="5147">
          <cell r="B5147" t="str">
            <v>475011</v>
          </cell>
          <cell r="C5147" t="str">
            <v>Derrick Operators, Oil and Gas</v>
          </cell>
          <cell r="D5147">
            <v>0</v>
          </cell>
          <cell r="E5147">
            <v>0</v>
          </cell>
          <cell r="F5147">
            <v>0</v>
          </cell>
          <cell r="G5147">
            <v>0</v>
          </cell>
          <cell r="H5147">
            <v>0</v>
          </cell>
          <cell r="I5147">
            <v>0</v>
          </cell>
          <cell r="J5147">
            <v>0</v>
          </cell>
          <cell r="K5147">
            <v>0</v>
          </cell>
          <cell r="L5147">
            <v>0</v>
          </cell>
          <cell r="M5147">
            <v>0</v>
          </cell>
          <cell r="N5147">
            <v>0</v>
          </cell>
          <cell r="O5147">
            <v>0</v>
          </cell>
          <cell r="P5147" t="str">
            <v>Not Licensed</v>
          </cell>
          <cell r="Q5147">
            <v>0</v>
          </cell>
          <cell r="R5147">
            <v>0</v>
          </cell>
        </row>
        <row r="5148">
          <cell r="B5148" t="str">
            <v>475012</v>
          </cell>
          <cell r="C5148" t="str">
            <v>Rotary Drill Operators, Oil and Gas</v>
          </cell>
          <cell r="D5148">
            <v>0</v>
          </cell>
          <cell r="E5148">
            <v>0</v>
          </cell>
          <cell r="F5148">
            <v>0</v>
          </cell>
          <cell r="G5148">
            <v>0</v>
          </cell>
          <cell r="H5148">
            <v>0</v>
          </cell>
          <cell r="I5148">
            <v>0</v>
          </cell>
          <cell r="J5148">
            <v>0</v>
          </cell>
          <cell r="K5148">
            <v>0</v>
          </cell>
          <cell r="L5148">
            <v>0</v>
          </cell>
          <cell r="M5148">
            <v>0</v>
          </cell>
          <cell r="N5148">
            <v>0</v>
          </cell>
          <cell r="O5148">
            <v>2</v>
          </cell>
          <cell r="P5148" t="str">
            <v>Not Licensed</v>
          </cell>
          <cell r="Q5148">
            <v>0</v>
          </cell>
          <cell r="R5148">
            <v>0</v>
          </cell>
        </row>
        <row r="5149">
          <cell r="B5149" t="str">
            <v>475013</v>
          </cell>
          <cell r="C5149" t="str">
            <v>Service Unit Operators, Oil, Gas, and Mining</v>
          </cell>
          <cell r="D5149">
            <v>0</v>
          </cell>
          <cell r="E5149">
            <v>0</v>
          </cell>
          <cell r="F5149">
            <v>0</v>
          </cell>
          <cell r="G5149">
            <v>0</v>
          </cell>
          <cell r="H5149">
            <v>0</v>
          </cell>
          <cell r="I5149">
            <v>0</v>
          </cell>
          <cell r="J5149">
            <v>0</v>
          </cell>
          <cell r="K5149">
            <v>0</v>
          </cell>
          <cell r="L5149">
            <v>0</v>
          </cell>
          <cell r="M5149">
            <v>0</v>
          </cell>
          <cell r="N5149">
            <v>0</v>
          </cell>
          <cell r="O5149">
            <v>13</v>
          </cell>
          <cell r="P5149" t="str">
            <v>Not Licensed</v>
          </cell>
          <cell r="Q5149">
            <v>0</v>
          </cell>
          <cell r="R5149">
            <v>0</v>
          </cell>
        </row>
        <row r="5150">
          <cell r="B5150" t="str">
            <v>475021</v>
          </cell>
          <cell r="C5150" t="str">
            <v>Earth Drillers, Except Oil and Gas</v>
          </cell>
          <cell r="D5150">
            <v>0</v>
          </cell>
          <cell r="E5150" t="str">
            <v>High school diploma or equivalent</v>
          </cell>
          <cell r="F5150" t="str">
            <v>HS and Below</v>
          </cell>
          <cell r="G5150">
            <v>0</v>
          </cell>
          <cell r="H5150">
            <v>0</v>
          </cell>
          <cell r="I5150">
            <v>0</v>
          </cell>
          <cell r="J5150">
            <v>0</v>
          </cell>
          <cell r="K5150">
            <v>0</v>
          </cell>
          <cell r="L5150">
            <v>0</v>
          </cell>
          <cell r="M5150">
            <v>0</v>
          </cell>
          <cell r="N5150">
            <v>0</v>
          </cell>
          <cell r="O5150">
            <v>5</v>
          </cell>
          <cell r="P5150" t="str">
            <v>Not Licensed</v>
          </cell>
          <cell r="Q5150">
            <v>0</v>
          </cell>
          <cell r="R5150">
            <v>0</v>
          </cell>
        </row>
        <row r="5151">
          <cell r="B5151" t="str">
            <v>475031</v>
          </cell>
          <cell r="C5151" t="str">
            <v>Explosives Workers, Ordnance Handling Experts, and Blasters</v>
          </cell>
          <cell r="D5151">
            <v>0</v>
          </cell>
          <cell r="E5151" t="str">
            <v>High school diploma or equivalent</v>
          </cell>
          <cell r="F5151" t="str">
            <v>HS and Below</v>
          </cell>
          <cell r="G5151">
            <v>0</v>
          </cell>
          <cell r="H5151">
            <v>0</v>
          </cell>
          <cell r="I5151">
            <v>0</v>
          </cell>
          <cell r="J5151">
            <v>0</v>
          </cell>
          <cell r="K5151">
            <v>0</v>
          </cell>
          <cell r="L5151">
            <v>0</v>
          </cell>
          <cell r="M5151">
            <v>0</v>
          </cell>
          <cell r="N5151">
            <v>0</v>
          </cell>
          <cell r="O5151">
            <v>7</v>
          </cell>
          <cell r="P5151" t="str">
            <v>Not Licensed</v>
          </cell>
          <cell r="Q5151">
            <v>0</v>
          </cell>
          <cell r="R5151">
            <v>0</v>
          </cell>
        </row>
        <row r="5152">
          <cell r="B5152" t="str">
            <v>475041</v>
          </cell>
          <cell r="C5152" t="str">
            <v>Continuous Mining Machine Operators</v>
          </cell>
          <cell r="D5152">
            <v>0</v>
          </cell>
          <cell r="E5152">
            <v>0</v>
          </cell>
          <cell r="F5152">
            <v>0</v>
          </cell>
          <cell r="G5152">
            <v>0</v>
          </cell>
          <cell r="H5152">
            <v>0</v>
          </cell>
          <cell r="I5152">
            <v>0</v>
          </cell>
          <cell r="J5152">
            <v>0</v>
          </cell>
          <cell r="K5152">
            <v>0</v>
          </cell>
          <cell r="L5152">
            <v>0</v>
          </cell>
          <cell r="M5152">
            <v>0</v>
          </cell>
          <cell r="N5152">
            <v>0</v>
          </cell>
          <cell r="O5152">
            <v>0</v>
          </cell>
          <cell r="P5152" t="str">
            <v>Not Licensed</v>
          </cell>
          <cell r="Q5152">
            <v>0</v>
          </cell>
          <cell r="R5152">
            <v>0</v>
          </cell>
        </row>
        <row r="5153">
          <cell r="B5153" t="str">
            <v>475042</v>
          </cell>
          <cell r="C5153" t="str">
            <v>Mine Cutting and Channeling Machine Operators</v>
          </cell>
          <cell r="D5153">
            <v>0</v>
          </cell>
          <cell r="E5153">
            <v>0</v>
          </cell>
          <cell r="F5153">
            <v>0</v>
          </cell>
          <cell r="G5153">
            <v>0</v>
          </cell>
          <cell r="H5153">
            <v>0</v>
          </cell>
          <cell r="I5153">
            <v>0</v>
          </cell>
          <cell r="J5153">
            <v>0</v>
          </cell>
          <cell r="K5153">
            <v>0</v>
          </cell>
          <cell r="L5153">
            <v>0</v>
          </cell>
          <cell r="M5153">
            <v>0</v>
          </cell>
          <cell r="N5153">
            <v>0</v>
          </cell>
          <cell r="O5153">
            <v>0</v>
          </cell>
          <cell r="P5153" t="str">
            <v>Not Licensed</v>
          </cell>
          <cell r="Q5153">
            <v>0</v>
          </cell>
          <cell r="R5153">
            <v>0</v>
          </cell>
        </row>
        <row r="5154">
          <cell r="B5154" t="str">
            <v>475051</v>
          </cell>
          <cell r="C5154" t="str">
            <v>Rock Splitters, Quarry</v>
          </cell>
          <cell r="D5154">
            <v>0</v>
          </cell>
          <cell r="E5154" t="str">
            <v>No formal educational credential</v>
          </cell>
          <cell r="F5154" t="str">
            <v>HS and Below</v>
          </cell>
          <cell r="G5154">
            <v>0</v>
          </cell>
          <cell r="H5154">
            <v>0</v>
          </cell>
          <cell r="I5154">
            <v>0</v>
          </cell>
          <cell r="J5154">
            <v>0</v>
          </cell>
          <cell r="K5154">
            <v>0</v>
          </cell>
          <cell r="L5154">
            <v>0</v>
          </cell>
          <cell r="M5154">
            <v>0</v>
          </cell>
          <cell r="N5154">
            <v>0</v>
          </cell>
          <cell r="O5154">
            <v>0</v>
          </cell>
          <cell r="P5154" t="str">
            <v>Not Licensed</v>
          </cell>
          <cell r="Q5154">
            <v>0</v>
          </cell>
          <cell r="R5154">
            <v>0</v>
          </cell>
        </row>
        <row r="5155">
          <cell r="B5155" t="str">
            <v>475061</v>
          </cell>
          <cell r="C5155" t="str">
            <v>Roof Bolters, Mining</v>
          </cell>
          <cell r="D5155">
            <v>0</v>
          </cell>
          <cell r="E5155">
            <v>0</v>
          </cell>
          <cell r="F5155">
            <v>0</v>
          </cell>
          <cell r="G5155">
            <v>0</v>
          </cell>
          <cell r="H5155">
            <v>0</v>
          </cell>
          <cell r="I5155">
            <v>0</v>
          </cell>
          <cell r="J5155">
            <v>0</v>
          </cell>
          <cell r="K5155">
            <v>0</v>
          </cell>
          <cell r="L5155">
            <v>0</v>
          </cell>
          <cell r="M5155">
            <v>0</v>
          </cell>
          <cell r="N5155">
            <v>0</v>
          </cell>
          <cell r="O5155">
            <v>0</v>
          </cell>
          <cell r="P5155" t="str">
            <v>Not Licensed</v>
          </cell>
          <cell r="Q5155">
            <v>0</v>
          </cell>
          <cell r="R5155">
            <v>0</v>
          </cell>
        </row>
        <row r="5156">
          <cell r="B5156" t="str">
            <v>475071</v>
          </cell>
          <cell r="C5156" t="str">
            <v>Roustabouts, Oil and Gas</v>
          </cell>
          <cell r="D5156">
            <v>0</v>
          </cell>
          <cell r="E5156">
            <v>0</v>
          </cell>
          <cell r="F5156">
            <v>0</v>
          </cell>
          <cell r="G5156">
            <v>0</v>
          </cell>
          <cell r="H5156">
            <v>0</v>
          </cell>
          <cell r="I5156">
            <v>0</v>
          </cell>
          <cell r="J5156">
            <v>0</v>
          </cell>
          <cell r="K5156">
            <v>0</v>
          </cell>
          <cell r="L5156">
            <v>0</v>
          </cell>
          <cell r="M5156">
            <v>0</v>
          </cell>
          <cell r="N5156">
            <v>0</v>
          </cell>
          <cell r="O5156">
            <v>2</v>
          </cell>
          <cell r="P5156" t="str">
            <v>Not Licensed</v>
          </cell>
          <cell r="Q5156">
            <v>0</v>
          </cell>
          <cell r="R5156">
            <v>0</v>
          </cell>
        </row>
        <row r="5157">
          <cell r="B5157" t="str">
            <v>475081</v>
          </cell>
          <cell r="C5157" t="str">
            <v>Helpers--Extraction Workers</v>
          </cell>
          <cell r="D5157">
            <v>0</v>
          </cell>
          <cell r="E5157" t="str">
            <v>High school diploma or equivalent</v>
          </cell>
          <cell r="F5157" t="str">
            <v>HS and Below</v>
          </cell>
          <cell r="G5157">
            <v>0</v>
          </cell>
          <cell r="H5157">
            <v>0</v>
          </cell>
          <cell r="I5157">
            <v>0</v>
          </cell>
          <cell r="J5157">
            <v>0</v>
          </cell>
          <cell r="K5157">
            <v>0</v>
          </cell>
          <cell r="L5157">
            <v>0</v>
          </cell>
          <cell r="M5157">
            <v>0</v>
          </cell>
          <cell r="N5157">
            <v>0</v>
          </cell>
          <cell r="O5157">
            <v>0</v>
          </cell>
          <cell r="P5157" t="str">
            <v>Not Licensed</v>
          </cell>
          <cell r="Q5157">
            <v>0</v>
          </cell>
          <cell r="R5157">
            <v>0</v>
          </cell>
        </row>
        <row r="5158">
          <cell r="B5158" t="str">
            <v>491011</v>
          </cell>
          <cell r="C5158" t="str">
            <v>First-Line Supervisors of Mechanics, Installers, and Repairers</v>
          </cell>
          <cell r="D5158">
            <v>0</v>
          </cell>
          <cell r="E5158" t="str">
            <v>High school diploma or equivalent</v>
          </cell>
          <cell r="F5158" t="str">
            <v>HS and Below</v>
          </cell>
          <cell r="G5158">
            <v>72034</v>
          </cell>
          <cell r="H5158">
            <v>4</v>
          </cell>
          <cell r="I5158">
            <v>1249</v>
          </cell>
          <cell r="J5158">
            <v>140</v>
          </cell>
          <cell r="K5158">
            <v>121</v>
          </cell>
          <cell r="L5158">
            <v>142</v>
          </cell>
          <cell r="M5158">
            <v>134</v>
          </cell>
          <cell r="N5158">
            <v>0</v>
          </cell>
          <cell r="O5158">
            <v>145</v>
          </cell>
          <cell r="P5158" t="str">
            <v>Not Licensed</v>
          </cell>
          <cell r="Q5158">
            <v>0</v>
          </cell>
          <cell r="R5158">
            <v>0</v>
          </cell>
        </row>
        <row r="5159">
          <cell r="B5159" t="str">
            <v>492011</v>
          </cell>
          <cell r="C5159" t="str">
            <v>Computer, Automated Teller, and Office Machine Repairers</v>
          </cell>
          <cell r="D5159">
            <v>0</v>
          </cell>
          <cell r="E5159" t="str">
            <v>Some college, no degree</v>
          </cell>
          <cell r="F5159" t="str">
            <v>Sub-BA</v>
          </cell>
          <cell r="G5159">
            <v>46314</v>
          </cell>
          <cell r="H5159">
            <v>0</v>
          </cell>
          <cell r="I5159">
            <v>0</v>
          </cell>
          <cell r="J5159">
            <v>0</v>
          </cell>
          <cell r="K5159">
            <v>0</v>
          </cell>
          <cell r="L5159">
            <v>0</v>
          </cell>
          <cell r="M5159">
            <v>0</v>
          </cell>
          <cell r="N5159">
            <v>0</v>
          </cell>
          <cell r="O5159">
            <v>14</v>
          </cell>
          <cell r="P5159" t="str">
            <v>Not Licensed</v>
          </cell>
          <cell r="Q5159">
            <v>0</v>
          </cell>
          <cell r="R5159">
            <v>0</v>
          </cell>
        </row>
        <row r="5160">
          <cell r="B5160" t="str">
            <v>492021</v>
          </cell>
          <cell r="C5160" t="str">
            <v>Radio, Cellular, and Tower Equipment Installers and Repairs</v>
          </cell>
          <cell r="D5160">
            <v>0</v>
          </cell>
          <cell r="E5160" t="str">
            <v>Associate's degree</v>
          </cell>
          <cell r="F5160" t="str">
            <v>Sub-BA</v>
          </cell>
          <cell r="G5160">
            <v>51472</v>
          </cell>
          <cell r="H5160">
            <v>0</v>
          </cell>
          <cell r="I5160">
            <v>0</v>
          </cell>
          <cell r="J5160">
            <v>0</v>
          </cell>
          <cell r="K5160">
            <v>0</v>
          </cell>
          <cell r="L5160">
            <v>0</v>
          </cell>
          <cell r="M5160">
            <v>0</v>
          </cell>
          <cell r="N5160">
            <v>0</v>
          </cell>
          <cell r="O5160">
            <v>5</v>
          </cell>
          <cell r="P5160" t="str">
            <v>Not Licensed</v>
          </cell>
          <cell r="Q5160">
            <v>0</v>
          </cell>
          <cell r="R5160">
            <v>0</v>
          </cell>
        </row>
        <row r="5161">
          <cell r="B5161" t="str">
            <v>492022</v>
          </cell>
          <cell r="C5161" t="str">
            <v>Telecommunications Equipment Installers and Repairers, Except Line Installers</v>
          </cell>
          <cell r="D5161">
            <v>0</v>
          </cell>
          <cell r="E5161" t="str">
            <v>Postsecondary non-degree award</v>
          </cell>
          <cell r="F5161" t="str">
            <v>Sub-BA</v>
          </cell>
          <cell r="G5161">
            <v>0</v>
          </cell>
          <cell r="H5161">
            <v>0</v>
          </cell>
          <cell r="I5161">
            <v>414</v>
          </cell>
          <cell r="J5161">
            <v>33</v>
          </cell>
          <cell r="K5161">
            <v>49</v>
          </cell>
          <cell r="L5161">
            <v>54</v>
          </cell>
          <cell r="M5161">
            <v>45</v>
          </cell>
          <cell r="N5161">
            <v>0</v>
          </cell>
          <cell r="O5161">
            <v>93</v>
          </cell>
          <cell r="P5161" t="str">
            <v>Not Licensed</v>
          </cell>
          <cell r="Q5161">
            <v>0</v>
          </cell>
          <cell r="R5161">
            <v>0</v>
          </cell>
        </row>
        <row r="5162">
          <cell r="B5162" t="str">
            <v>492091</v>
          </cell>
          <cell r="C5162" t="str">
            <v>Avionics Technicians</v>
          </cell>
          <cell r="D5162">
            <v>0</v>
          </cell>
          <cell r="E5162" t="str">
            <v>Associate's degree</v>
          </cell>
          <cell r="F5162" t="str">
            <v>Sub-BA</v>
          </cell>
          <cell r="G5162">
            <v>0</v>
          </cell>
          <cell r="H5162">
            <v>0</v>
          </cell>
          <cell r="I5162">
            <v>0</v>
          </cell>
          <cell r="J5162">
            <v>0</v>
          </cell>
          <cell r="K5162">
            <v>0</v>
          </cell>
          <cell r="L5162">
            <v>4</v>
          </cell>
          <cell r="M5162">
            <v>4</v>
          </cell>
          <cell r="N5162">
            <v>0</v>
          </cell>
          <cell r="O5162">
            <v>3</v>
          </cell>
          <cell r="P5162" t="str">
            <v>Not Licensed</v>
          </cell>
          <cell r="Q5162">
            <v>0</v>
          </cell>
          <cell r="R5162">
            <v>0</v>
          </cell>
        </row>
        <row r="5163">
          <cell r="B5163" t="str">
            <v>492092</v>
          </cell>
          <cell r="C5163" t="str">
            <v>Electric Motor, Power Tool, and Related Repairers</v>
          </cell>
          <cell r="D5163">
            <v>0</v>
          </cell>
          <cell r="E5163" t="str">
            <v>Postsecondary non-degree award</v>
          </cell>
          <cell r="F5163" t="str">
            <v>Sub-BA</v>
          </cell>
          <cell r="G5163">
            <v>44890</v>
          </cell>
          <cell r="H5163">
            <v>0</v>
          </cell>
          <cell r="I5163">
            <v>0</v>
          </cell>
          <cell r="J5163">
            <v>0</v>
          </cell>
          <cell r="K5163">
            <v>0</v>
          </cell>
          <cell r="L5163">
            <v>0</v>
          </cell>
          <cell r="M5163">
            <v>0</v>
          </cell>
          <cell r="N5163">
            <v>0</v>
          </cell>
          <cell r="O5163">
            <v>7</v>
          </cell>
          <cell r="P5163" t="str">
            <v>Not Licensed</v>
          </cell>
          <cell r="Q5163">
            <v>0</v>
          </cell>
          <cell r="R5163">
            <v>0</v>
          </cell>
        </row>
        <row r="5164">
          <cell r="B5164" t="str">
            <v>492093</v>
          </cell>
          <cell r="C5164" t="str">
            <v>Electrical and Electronics Installers and Repairers, Transportation Equipment</v>
          </cell>
          <cell r="D5164">
            <v>0</v>
          </cell>
          <cell r="E5164" t="str">
            <v>Postsecondary non-degree award</v>
          </cell>
          <cell r="F5164" t="str">
            <v>Sub-BA</v>
          </cell>
          <cell r="G5164">
            <v>0</v>
          </cell>
          <cell r="H5164">
            <v>0</v>
          </cell>
          <cell r="I5164">
            <v>0</v>
          </cell>
          <cell r="J5164">
            <v>0</v>
          </cell>
          <cell r="K5164">
            <v>0</v>
          </cell>
          <cell r="L5164">
            <v>0</v>
          </cell>
          <cell r="M5164">
            <v>0</v>
          </cell>
          <cell r="N5164" t="str">
            <v>1,658</v>
          </cell>
          <cell r="O5164">
            <v>0</v>
          </cell>
          <cell r="P5164" t="str">
            <v>Not Licensed</v>
          </cell>
          <cell r="Q5164">
            <v>0</v>
          </cell>
          <cell r="R5164">
            <v>0</v>
          </cell>
        </row>
        <row r="5165">
          <cell r="B5165" t="str">
            <v>492094</v>
          </cell>
          <cell r="C5165" t="str">
            <v>Electrical and Electronics Repairers, Commercial and Industrial Equipment</v>
          </cell>
          <cell r="D5165">
            <v>0</v>
          </cell>
          <cell r="E5165" t="str">
            <v>Postsecondary non-degree award</v>
          </cell>
          <cell r="F5165" t="str">
            <v>Sub-BA</v>
          </cell>
          <cell r="G5165">
            <v>0</v>
          </cell>
          <cell r="H5165">
            <v>0</v>
          </cell>
          <cell r="I5165">
            <v>0</v>
          </cell>
          <cell r="J5165">
            <v>0</v>
          </cell>
          <cell r="K5165">
            <v>0</v>
          </cell>
          <cell r="L5165">
            <v>0</v>
          </cell>
          <cell r="M5165">
            <v>0</v>
          </cell>
          <cell r="N5165">
            <v>0</v>
          </cell>
          <cell r="O5165">
            <v>20</v>
          </cell>
          <cell r="P5165" t="str">
            <v>Not Licensed</v>
          </cell>
          <cell r="Q5165">
            <v>0</v>
          </cell>
          <cell r="R5165">
            <v>0</v>
          </cell>
        </row>
        <row r="5166">
          <cell r="B5166" t="str">
            <v>492095</v>
          </cell>
          <cell r="C5166" t="str">
            <v>Electrical and Electronics Repairers, Powerhouse, Substation, and Relay</v>
          </cell>
          <cell r="D5166">
            <v>0</v>
          </cell>
          <cell r="E5166" t="str">
            <v>Postsecondary non-degree award</v>
          </cell>
          <cell r="F5166" t="str">
            <v>Sub-BA</v>
          </cell>
          <cell r="G5166">
            <v>0</v>
          </cell>
          <cell r="H5166">
            <v>0</v>
          </cell>
          <cell r="I5166">
            <v>0</v>
          </cell>
          <cell r="J5166">
            <v>0</v>
          </cell>
          <cell r="K5166">
            <v>0</v>
          </cell>
          <cell r="L5166">
            <v>0</v>
          </cell>
          <cell r="M5166">
            <v>0</v>
          </cell>
          <cell r="N5166">
            <v>0</v>
          </cell>
          <cell r="O5166">
            <v>2</v>
          </cell>
          <cell r="P5166" t="str">
            <v>Not Licensed</v>
          </cell>
          <cell r="Q5166">
            <v>0</v>
          </cell>
          <cell r="R5166">
            <v>0</v>
          </cell>
        </row>
        <row r="5167">
          <cell r="B5167" t="str">
            <v>492096</v>
          </cell>
          <cell r="C5167" t="str">
            <v>Electronic Equipment Installers and Repairers, Motor Vehicles</v>
          </cell>
          <cell r="D5167">
            <v>0</v>
          </cell>
          <cell r="E5167" t="str">
            <v>Postsecondary non-degree award</v>
          </cell>
          <cell r="F5167" t="str">
            <v>Sub-BA</v>
          </cell>
          <cell r="G5167">
            <v>0</v>
          </cell>
          <cell r="H5167">
            <v>0</v>
          </cell>
          <cell r="I5167">
            <v>0</v>
          </cell>
          <cell r="J5167">
            <v>0</v>
          </cell>
          <cell r="K5167">
            <v>0</v>
          </cell>
          <cell r="L5167">
            <v>0</v>
          </cell>
          <cell r="M5167">
            <v>0</v>
          </cell>
          <cell r="N5167">
            <v>0</v>
          </cell>
          <cell r="O5167">
            <v>3</v>
          </cell>
          <cell r="P5167" t="str">
            <v>Not Licensed</v>
          </cell>
          <cell r="Q5167">
            <v>0</v>
          </cell>
          <cell r="R5167">
            <v>0</v>
          </cell>
        </row>
        <row r="5168">
          <cell r="B5168" t="str">
            <v>492097</v>
          </cell>
          <cell r="C5168" t="str">
            <v>Electronic Home Entertainment Equipment Installers and Repairers</v>
          </cell>
          <cell r="D5168">
            <v>0</v>
          </cell>
          <cell r="E5168" t="str">
            <v>Postsecondary non-degree award</v>
          </cell>
          <cell r="F5168" t="str">
            <v>Sub-BA</v>
          </cell>
          <cell r="G5168">
            <v>26943</v>
          </cell>
          <cell r="H5168">
            <v>0</v>
          </cell>
          <cell r="I5168">
            <v>0</v>
          </cell>
          <cell r="J5168">
            <v>0</v>
          </cell>
          <cell r="K5168">
            <v>0</v>
          </cell>
          <cell r="L5168">
            <v>11</v>
          </cell>
          <cell r="M5168">
            <v>11</v>
          </cell>
          <cell r="N5168">
            <v>0</v>
          </cell>
          <cell r="O5168">
            <v>4</v>
          </cell>
          <cell r="P5168" t="str">
            <v>Not Licensed</v>
          </cell>
          <cell r="Q5168">
            <v>0</v>
          </cell>
          <cell r="R5168">
            <v>0</v>
          </cell>
        </row>
        <row r="5169">
          <cell r="B5169" t="str">
            <v>492098</v>
          </cell>
          <cell r="C5169" t="str">
            <v>Security and Fire Alarm Systems Installers</v>
          </cell>
          <cell r="D5169">
            <v>0</v>
          </cell>
          <cell r="E5169" t="str">
            <v>High school diploma or equivalent</v>
          </cell>
          <cell r="F5169" t="str">
            <v>HS and Below</v>
          </cell>
          <cell r="G5169">
            <v>55512</v>
          </cell>
          <cell r="H5169">
            <v>0</v>
          </cell>
          <cell r="I5169">
            <v>0</v>
          </cell>
          <cell r="J5169">
            <v>0</v>
          </cell>
          <cell r="K5169">
            <v>0</v>
          </cell>
          <cell r="L5169">
            <v>6</v>
          </cell>
          <cell r="M5169">
            <v>6</v>
          </cell>
          <cell r="N5169">
            <v>0</v>
          </cell>
          <cell r="O5169">
            <v>21</v>
          </cell>
          <cell r="P5169" t="str">
            <v>Not Licensed</v>
          </cell>
          <cell r="Q5169">
            <v>0</v>
          </cell>
          <cell r="R5169">
            <v>0</v>
          </cell>
        </row>
        <row r="5170">
          <cell r="B5170" t="str">
            <v>493011</v>
          </cell>
          <cell r="C5170" t="str">
            <v>Aircraft Mechanics and Service Technicians</v>
          </cell>
          <cell r="D5170">
            <v>0</v>
          </cell>
          <cell r="E5170" t="str">
            <v>Postsecondary non-degree award</v>
          </cell>
          <cell r="F5170" t="str">
            <v>Sub-BA</v>
          </cell>
          <cell r="G5170">
            <v>50323</v>
          </cell>
          <cell r="H5170">
            <v>0</v>
          </cell>
          <cell r="I5170">
            <v>0</v>
          </cell>
          <cell r="J5170">
            <v>0</v>
          </cell>
          <cell r="K5170">
            <v>0</v>
          </cell>
          <cell r="L5170">
            <v>9</v>
          </cell>
          <cell r="M5170">
            <v>9</v>
          </cell>
          <cell r="N5170">
            <v>0</v>
          </cell>
          <cell r="O5170">
            <v>13</v>
          </cell>
          <cell r="P5170" t="str">
            <v>Not Licensed</v>
          </cell>
          <cell r="Q5170">
            <v>0</v>
          </cell>
          <cell r="R5170">
            <v>0</v>
          </cell>
        </row>
        <row r="5171">
          <cell r="B5171" t="str">
            <v>493021</v>
          </cell>
          <cell r="C5171" t="str">
            <v>Automotive Body and Related Repairers</v>
          </cell>
          <cell r="D5171">
            <v>0</v>
          </cell>
          <cell r="E5171" t="str">
            <v>High school diploma or equivalent</v>
          </cell>
          <cell r="F5171" t="str">
            <v>HS and Below</v>
          </cell>
          <cell r="G5171">
            <v>52260</v>
          </cell>
          <cell r="H5171">
            <v>4</v>
          </cell>
          <cell r="I5171">
            <v>1100</v>
          </cell>
          <cell r="J5171">
            <v>107</v>
          </cell>
          <cell r="K5171">
            <v>121</v>
          </cell>
          <cell r="L5171">
            <v>31</v>
          </cell>
          <cell r="M5171">
            <v>86</v>
          </cell>
          <cell r="N5171">
            <v>0</v>
          </cell>
          <cell r="O5171">
            <v>65</v>
          </cell>
          <cell r="P5171" t="str">
            <v>Not Licensed</v>
          </cell>
          <cell r="Q5171">
            <v>0</v>
          </cell>
          <cell r="R5171">
            <v>0</v>
          </cell>
        </row>
        <row r="5172">
          <cell r="B5172" t="str">
            <v>493022</v>
          </cell>
          <cell r="C5172" t="str">
            <v>Automotive Glass Installers and Repairers</v>
          </cell>
          <cell r="D5172">
            <v>0</v>
          </cell>
          <cell r="E5172" t="str">
            <v>High school diploma or equivalent</v>
          </cell>
          <cell r="F5172" t="str">
            <v>HS and Below</v>
          </cell>
          <cell r="G5172">
            <v>49108</v>
          </cell>
          <cell r="H5172">
            <v>0</v>
          </cell>
          <cell r="I5172">
            <v>0</v>
          </cell>
          <cell r="J5172">
            <v>0</v>
          </cell>
          <cell r="K5172">
            <v>0</v>
          </cell>
          <cell r="L5172">
            <v>4</v>
          </cell>
          <cell r="M5172">
            <v>4</v>
          </cell>
          <cell r="N5172">
            <v>0</v>
          </cell>
          <cell r="O5172">
            <v>16</v>
          </cell>
          <cell r="P5172" t="str">
            <v>Not Licensed</v>
          </cell>
          <cell r="Q5172">
            <v>0</v>
          </cell>
          <cell r="R5172">
            <v>0</v>
          </cell>
        </row>
        <row r="5173">
          <cell r="B5173" t="str">
            <v>493023</v>
          </cell>
          <cell r="C5173" t="str">
            <v>Automotive Service Technicians and Mechanics</v>
          </cell>
          <cell r="D5173" t="str">
            <v>Auto Mechanic Technician</v>
          </cell>
          <cell r="E5173" t="str">
            <v>Postsecondary non-degree award</v>
          </cell>
          <cell r="F5173" t="str">
            <v>Sub-BA</v>
          </cell>
          <cell r="G5173">
            <v>39934</v>
          </cell>
          <cell r="H5173">
            <v>4</v>
          </cell>
          <cell r="I5173">
            <v>3678</v>
          </cell>
          <cell r="J5173">
            <v>345</v>
          </cell>
          <cell r="K5173">
            <v>365</v>
          </cell>
          <cell r="L5173">
            <v>365</v>
          </cell>
          <cell r="M5173">
            <v>358</v>
          </cell>
          <cell r="N5173">
            <v>0</v>
          </cell>
          <cell r="O5173">
            <v>212</v>
          </cell>
          <cell r="P5173" t="str">
            <v>Not Licensed</v>
          </cell>
          <cell r="Q5173">
            <v>0</v>
          </cell>
          <cell r="R5173">
            <v>0</v>
          </cell>
        </row>
        <row r="5174">
          <cell r="B5174" t="str">
            <v>493031</v>
          </cell>
          <cell r="C5174" t="str">
            <v>Bus and Truck Mechanics and Diesel Engine Specialists</v>
          </cell>
          <cell r="D5174" t="str">
            <v>Diesel Mechanic Technician</v>
          </cell>
          <cell r="E5174" t="str">
            <v>High school diploma or equivalent</v>
          </cell>
          <cell r="F5174" t="str">
            <v>HS and Below</v>
          </cell>
          <cell r="G5174">
            <v>57558</v>
          </cell>
          <cell r="H5174">
            <v>4</v>
          </cell>
          <cell r="I5174">
            <v>1273</v>
          </cell>
          <cell r="J5174">
            <v>120</v>
          </cell>
          <cell r="K5174">
            <v>134</v>
          </cell>
          <cell r="L5174">
            <v>94</v>
          </cell>
          <cell r="M5174">
            <v>116</v>
          </cell>
          <cell r="N5174">
            <v>121</v>
          </cell>
          <cell r="O5174">
            <v>59</v>
          </cell>
          <cell r="P5174" t="str">
            <v>Not Licensed</v>
          </cell>
          <cell r="Q5174">
            <v>0</v>
          </cell>
          <cell r="R5174">
            <v>0</v>
          </cell>
        </row>
        <row r="5175">
          <cell r="B5175" t="str">
            <v>493041</v>
          </cell>
          <cell r="C5175" t="str">
            <v>Farm Equipment Mechanics and Service Technicians</v>
          </cell>
          <cell r="D5175">
            <v>0</v>
          </cell>
          <cell r="E5175" t="str">
            <v>High school diploma or equivalent</v>
          </cell>
          <cell r="F5175" t="str">
            <v>HS and Below</v>
          </cell>
          <cell r="G5175">
            <v>0</v>
          </cell>
          <cell r="H5175">
            <v>0</v>
          </cell>
          <cell r="I5175">
            <v>0</v>
          </cell>
          <cell r="J5175">
            <v>0</v>
          </cell>
          <cell r="K5175">
            <v>0</v>
          </cell>
          <cell r="L5175">
            <v>0</v>
          </cell>
          <cell r="M5175">
            <v>0</v>
          </cell>
          <cell r="N5175">
            <v>0</v>
          </cell>
          <cell r="O5175">
            <v>5</v>
          </cell>
          <cell r="P5175" t="str">
            <v>Not Licensed</v>
          </cell>
          <cell r="Q5175">
            <v>0</v>
          </cell>
          <cell r="R5175">
            <v>0</v>
          </cell>
        </row>
        <row r="5176">
          <cell r="B5176" t="str">
            <v>493042</v>
          </cell>
          <cell r="C5176" t="str">
            <v>Mobile Heavy Equipment Mechanics, Except Engines</v>
          </cell>
          <cell r="D5176">
            <v>0</v>
          </cell>
          <cell r="E5176" t="str">
            <v>High school diploma or equivalent</v>
          </cell>
          <cell r="F5176" t="str">
            <v>HS and Below</v>
          </cell>
          <cell r="G5176">
            <v>55151</v>
          </cell>
          <cell r="H5176">
            <v>0</v>
          </cell>
          <cell r="I5176">
            <v>0</v>
          </cell>
          <cell r="J5176">
            <v>0</v>
          </cell>
          <cell r="K5176">
            <v>0</v>
          </cell>
          <cell r="L5176">
            <v>15</v>
          </cell>
          <cell r="M5176">
            <v>15</v>
          </cell>
          <cell r="N5176">
            <v>0</v>
          </cell>
          <cell r="O5176">
            <v>54</v>
          </cell>
          <cell r="P5176" t="str">
            <v>Not Licensed</v>
          </cell>
          <cell r="Q5176">
            <v>0</v>
          </cell>
          <cell r="R5176">
            <v>0</v>
          </cell>
        </row>
        <row r="5177">
          <cell r="B5177" t="str">
            <v>493043</v>
          </cell>
          <cell r="C5177" t="str">
            <v>Rail Car Repairers</v>
          </cell>
          <cell r="D5177">
            <v>0</v>
          </cell>
          <cell r="E5177" t="str">
            <v>High school diploma or equivalent</v>
          </cell>
          <cell r="F5177" t="str">
            <v>HS and Below</v>
          </cell>
          <cell r="G5177">
            <v>0</v>
          </cell>
          <cell r="H5177">
            <v>0</v>
          </cell>
          <cell r="I5177">
            <v>0</v>
          </cell>
          <cell r="J5177">
            <v>0</v>
          </cell>
          <cell r="K5177">
            <v>0</v>
          </cell>
          <cell r="L5177">
            <v>0</v>
          </cell>
          <cell r="M5177">
            <v>0</v>
          </cell>
          <cell r="N5177">
            <v>0</v>
          </cell>
          <cell r="O5177">
            <v>0</v>
          </cell>
          <cell r="P5177" t="str">
            <v>Not Licensed</v>
          </cell>
          <cell r="Q5177">
            <v>0</v>
          </cell>
          <cell r="R5177">
            <v>0</v>
          </cell>
        </row>
        <row r="5178">
          <cell r="B5178" t="str">
            <v>493051</v>
          </cell>
          <cell r="C5178" t="str">
            <v>Motorboat Mechanics and Service Technicians</v>
          </cell>
          <cell r="D5178">
            <v>0</v>
          </cell>
          <cell r="E5178" t="str">
            <v>High school diploma or equivalent</v>
          </cell>
          <cell r="F5178" t="str">
            <v>HS and Below</v>
          </cell>
          <cell r="G5178">
            <v>46199</v>
          </cell>
          <cell r="H5178">
            <v>2</v>
          </cell>
          <cell r="I5178">
            <v>175</v>
          </cell>
          <cell r="J5178">
            <v>16</v>
          </cell>
          <cell r="K5178">
            <v>19</v>
          </cell>
          <cell r="L5178">
            <v>0</v>
          </cell>
          <cell r="M5178">
            <v>18</v>
          </cell>
          <cell r="N5178">
            <v>12</v>
          </cell>
          <cell r="O5178">
            <v>51</v>
          </cell>
          <cell r="P5178" t="str">
            <v>Not Licensed</v>
          </cell>
          <cell r="Q5178">
            <v>0</v>
          </cell>
          <cell r="R5178">
            <v>0</v>
          </cell>
        </row>
        <row r="5179">
          <cell r="B5179" t="str">
            <v>493052</v>
          </cell>
          <cell r="C5179" t="str">
            <v>Motorcycle Mechanics</v>
          </cell>
          <cell r="D5179">
            <v>0</v>
          </cell>
          <cell r="E5179" t="str">
            <v>Postsecondary non-degree award</v>
          </cell>
          <cell r="F5179" t="str">
            <v>Sub-BA</v>
          </cell>
          <cell r="G5179">
            <v>0</v>
          </cell>
          <cell r="H5179">
            <v>0</v>
          </cell>
          <cell r="I5179">
            <v>0</v>
          </cell>
          <cell r="J5179">
            <v>0</v>
          </cell>
          <cell r="K5179">
            <v>0</v>
          </cell>
          <cell r="L5179">
            <v>0</v>
          </cell>
          <cell r="M5179">
            <v>0</v>
          </cell>
          <cell r="N5179">
            <v>0</v>
          </cell>
          <cell r="O5179">
            <v>11</v>
          </cell>
          <cell r="P5179" t="str">
            <v>Not Licensed</v>
          </cell>
          <cell r="Q5179">
            <v>0</v>
          </cell>
          <cell r="R5179">
            <v>0</v>
          </cell>
        </row>
        <row r="5180">
          <cell r="B5180" t="str">
            <v>493053</v>
          </cell>
          <cell r="C5180" t="str">
            <v>Outdoor Power Equipment and Other Small Engine Mechanics</v>
          </cell>
          <cell r="D5180">
            <v>0</v>
          </cell>
          <cell r="E5180" t="str">
            <v>High school diploma or equivalent</v>
          </cell>
          <cell r="F5180" t="str">
            <v>HS and Below</v>
          </cell>
          <cell r="G5180">
            <v>34661</v>
          </cell>
          <cell r="H5180">
            <v>0</v>
          </cell>
          <cell r="I5180">
            <v>0</v>
          </cell>
          <cell r="J5180">
            <v>0</v>
          </cell>
          <cell r="K5180">
            <v>0</v>
          </cell>
          <cell r="L5180">
            <v>5</v>
          </cell>
          <cell r="M5180">
            <v>5</v>
          </cell>
          <cell r="N5180">
            <v>0</v>
          </cell>
          <cell r="O5180">
            <v>19</v>
          </cell>
          <cell r="P5180" t="str">
            <v>Not Licensed</v>
          </cell>
          <cell r="Q5180">
            <v>0</v>
          </cell>
          <cell r="R5180">
            <v>0</v>
          </cell>
        </row>
        <row r="5181">
          <cell r="B5181" t="str">
            <v>493091</v>
          </cell>
          <cell r="C5181" t="str">
            <v>Bicycle Repairers</v>
          </cell>
          <cell r="D5181">
            <v>0</v>
          </cell>
          <cell r="E5181" t="str">
            <v>High school diploma or equivalent</v>
          </cell>
          <cell r="F5181" t="str">
            <v>HS and Below</v>
          </cell>
          <cell r="G5181">
            <v>31696</v>
          </cell>
          <cell r="H5181">
            <v>0</v>
          </cell>
          <cell r="I5181">
            <v>0</v>
          </cell>
          <cell r="J5181">
            <v>0</v>
          </cell>
          <cell r="K5181">
            <v>0</v>
          </cell>
          <cell r="L5181">
            <v>18</v>
          </cell>
          <cell r="M5181">
            <v>18</v>
          </cell>
          <cell r="N5181">
            <v>0</v>
          </cell>
          <cell r="O5181">
            <v>9</v>
          </cell>
          <cell r="P5181" t="str">
            <v>Not Licensed</v>
          </cell>
          <cell r="Q5181">
            <v>0</v>
          </cell>
          <cell r="R5181">
            <v>0</v>
          </cell>
        </row>
        <row r="5182">
          <cell r="B5182" t="str">
            <v>493092</v>
          </cell>
          <cell r="C5182" t="str">
            <v>Recreational Vehicle Service Technicians</v>
          </cell>
          <cell r="D5182">
            <v>0</v>
          </cell>
          <cell r="E5182" t="str">
            <v>High school diploma or equivalent</v>
          </cell>
          <cell r="F5182" t="str">
            <v>HS and Below</v>
          </cell>
          <cell r="G5182">
            <v>32143</v>
          </cell>
          <cell r="H5182">
            <v>0</v>
          </cell>
          <cell r="I5182">
            <v>0</v>
          </cell>
          <cell r="J5182">
            <v>0</v>
          </cell>
          <cell r="K5182">
            <v>0</v>
          </cell>
          <cell r="L5182">
            <v>0</v>
          </cell>
          <cell r="M5182">
            <v>0</v>
          </cell>
          <cell r="N5182">
            <v>0</v>
          </cell>
          <cell r="O5182">
            <v>2</v>
          </cell>
          <cell r="P5182" t="str">
            <v>Not Licensed</v>
          </cell>
          <cell r="Q5182">
            <v>0</v>
          </cell>
          <cell r="R5182">
            <v>0</v>
          </cell>
        </row>
        <row r="5183">
          <cell r="B5183" t="str">
            <v>493093</v>
          </cell>
          <cell r="C5183" t="str">
            <v>Tire Repairers and Changers</v>
          </cell>
          <cell r="D5183">
            <v>0</v>
          </cell>
          <cell r="E5183" t="str">
            <v>High school diploma or equivalent</v>
          </cell>
          <cell r="F5183" t="str">
            <v>HS and Below</v>
          </cell>
          <cell r="G5183">
            <v>0</v>
          </cell>
          <cell r="H5183">
            <v>0</v>
          </cell>
          <cell r="I5183">
            <v>147</v>
          </cell>
          <cell r="J5183">
            <v>20</v>
          </cell>
          <cell r="K5183">
            <v>18</v>
          </cell>
          <cell r="L5183">
            <v>50</v>
          </cell>
          <cell r="M5183">
            <v>29</v>
          </cell>
          <cell r="N5183">
            <v>0</v>
          </cell>
          <cell r="O5183">
            <v>10</v>
          </cell>
          <cell r="P5183" t="str">
            <v>Not Licensed</v>
          </cell>
          <cell r="Q5183">
            <v>0</v>
          </cell>
          <cell r="R5183">
            <v>0</v>
          </cell>
        </row>
        <row r="5184">
          <cell r="B5184" t="str">
            <v>499011</v>
          </cell>
          <cell r="C5184" t="str">
            <v>Mechanical Door Repairers</v>
          </cell>
          <cell r="D5184">
            <v>0</v>
          </cell>
          <cell r="E5184" t="str">
            <v>High school diploma or equivalent</v>
          </cell>
          <cell r="F5184" t="str">
            <v>HS and Below</v>
          </cell>
          <cell r="G5184">
            <v>57705</v>
          </cell>
          <cell r="H5184">
            <v>0</v>
          </cell>
          <cell r="I5184">
            <v>0</v>
          </cell>
          <cell r="J5184">
            <v>0</v>
          </cell>
          <cell r="K5184">
            <v>0</v>
          </cell>
          <cell r="L5184">
            <v>4</v>
          </cell>
          <cell r="M5184">
            <v>4</v>
          </cell>
          <cell r="N5184">
            <v>0</v>
          </cell>
          <cell r="O5184">
            <v>5</v>
          </cell>
          <cell r="P5184" t="str">
            <v>Not Licensed</v>
          </cell>
          <cell r="Q5184">
            <v>0</v>
          </cell>
          <cell r="R5184">
            <v>0</v>
          </cell>
        </row>
        <row r="5185">
          <cell r="B5185" t="str">
            <v>499012</v>
          </cell>
          <cell r="C5185" t="str">
            <v>Control and Valve Installers and Repairers, Except Mechanical Door</v>
          </cell>
          <cell r="D5185">
            <v>0</v>
          </cell>
          <cell r="E5185" t="str">
            <v>High school diploma or equivalent</v>
          </cell>
          <cell r="F5185" t="str">
            <v>HS and Below</v>
          </cell>
          <cell r="G5185">
            <v>76371</v>
          </cell>
          <cell r="H5185">
            <v>3</v>
          </cell>
          <cell r="I5185">
            <v>199</v>
          </cell>
          <cell r="J5185">
            <v>16</v>
          </cell>
          <cell r="K5185">
            <v>20</v>
          </cell>
          <cell r="L5185">
            <v>7</v>
          </cell>
          <cell r="M5185">
            <v>14</v>
          </cell>
          <cell r="N5185">
            <v>0</v>
          </cell>
          <cell r="O5185">
            <v>23</v>
          </cell>
          <cell r="P5185" t="str">
            <v>Not Licensed</v>
          </cell>
          <cell r="Q5185">
            <v>0</v>
          </cell>
          <cell r="R5185">
            <v>0</v>
          </cell>
        </row>
        <row r="5186">
          <cell r="B5186" t="str">
            <v>499021</v>
          </cell>
          <cell r="C5186" t="str">
            <v>Heating, Air Conditioning, and Refrigeration Mechanics and Installers</v>
          </cell>
          <cell r="D5186" t="str">
            <v>HVAC Technician</v>
          </cell>
          <cell r="E5186" t="str">
            <v>Postsecondary non-degree award</v>
          </cell>
          <cell r="F5186" t="str">
            <v>Sub-BA</v>
          </cell>
          <cell r="G5186">
            <v>0</v>
          </cell>
          <cell r="H5186">
            <v>0</v>
          </cell>
          <cell r="I5186">
            <v>1887</v>
          </cell>
          <cell r="J5186">
            <v>188</v>
          </cell>
          <cell r="K5186">
            <v>234</v>
          </cell>
          <cell r="L5186">
            <v>104</v>
          </cell>
          <cell r="M5186">
            <v>175</v>
          </cell>
          <cell r="N5186">
            <v>837</v>
          </cell>
          <cell r="O5186">
            <v>170</v>
          </cell>
          <cell r="P5186" t="str">
            <v>Not Licensed</v>
          </cell>
          <cell r="Q5186">
            <v>0</v>
          </cell>
          <cell r="R5186">
            <v>0</v>
          </cell>
        </row>
        <row r="5187">
          <cell r="B5187" t="str">
            <v>499031</v>
          </cell>
          <cell r="C5187" t="str">
            <v>Home Appliance Repairers</v>
          </cell>
          <cell r="D5187">
            <v>0</v>
          </cell>
          <cell r="E5187" t="str">
            <v>High school diploma or equivalent</v>
          </cell>
          <cell r="F5187" t="str">
            <v>HS and Below</v>
          </cell>
          <cell r="G5187">
            <v>36765</v>
          </cell>
          <cell r="H5187">
            <v>0</v>
          </cell>
          <cell r="I5187">
            <v>0</v>
          </cell>
          <cell r="J5187">
            <v>0</v>
          </cell>
          <cell r="K5187">
            <v>0</v>
          </cell>
          <cell r="L5187">
            <v>21</v>
          </cell>
          <cell r="M5187">
            <v>21</v>
          </cell>
          <cell r="N5187">
            <v>0</v>
          </cell>
          <cell r="O5187">
            <v>15</v>
          </cell>
          <cell r="P5187" t="str">
            <v>Not Licensed</v>
          </cell>
          <cell r="Q5187">
            <v>0</v>
          </cell>
          <cell r="R5187">
            <v>0</v>
          </cell>
        </row>
        <row r="5188">
          <cell r="B5188" t="str">
            <v>499041</v>
          </cell>
          <cell r="C5188" t="str">
            <v>Industrial Machinery Mechanics</v>
          </cell>
          <cell r="D5188" t="str">
            <v>Advanced Manufacturing Technician</v>
          </cell>
          <cell r="E5188" t="str">
            <v>High school diploma or equivalent</v>
          </cell>
          <cell r="F5188" t="str">
            <v>HS and Below</v>
          </cell>
          <cell r="G5188">
            <v>52064</v>
          </cell>
          <cell r="H5188">
            <v>3</v>
          </cell>
          <cell r="I5188">
            <v>771</v>
          </cell>
          <cell r="J5188">
            <v>67</v>
          </cell>
          <cell r="K5188">
            <v>81</v>
          </cell>
          <cell r="L5188">
            <v>42</v>
          </cell>
          <cell r="M5188">
            <v>63</v>
          </cell>
          <cell r="N5188">
            <v>0</v>
          </cell>
          <cell r="O5188">
            <v>47</v>
          </cell>
          <cell r="P5188" t="str">
            <v>Not Licensed</v>
          </cell>
          <cell r="Q5188">
            <v>0</v>
          </cell>
          <cell r="R5188">
            <v>0</v>
          </cell>
        </row>
        <row r="5189">
          <cell r="B5189" t="str">
            <v>499043</v>
          </cell>
          <cell r="C5189" t="str">
            <v>Maintenance Workers, Machinery</v>
          </cell>
          <cell r="D5189">
            <v>0</v>
          </cell>
          <cell r="E5189" t="str">
            <v>High school diploma or equivalent</v>
          </cell>
          <cell r="F5189" t="str">
            <v>HS and Below</v>
          </cell>
          <cell r="G5189">
            <v>52712</v>
          </cell>
          <cell r="H5189">
            <v>0</v>
          </cell>
          <cell r="I5189">
            <v>0</v>
          </cell>
          <cell r="J5189">
            <v>0</v>
          </cell>
          <cell r="K5189">
            <v>0</v>
          </cell>
          <cell r="L5189">
            <v>9</v>
          </cell>
          <cell r="M5189">
            <v>9</v>
          </cell>
          <cell r="N5189">
            <v>0</v>
          </cell>
          <cell r="O5189">
            <v>11</v>
          </cell>
          <cell r="P5189" t="str">
            <v>Not Licensed</v>
          </cell>
          <cell r="Q5189">
            <v>0</v>
          </cell>
          <cell r="R5189">
            <v>0</v>
          </cell>
        </row>
        <row r="5190">
          <cell r="B5190" t="str">
            <v>499044</v>
          </cell>
          <cell r="C5190" t="str">
            <v>Millwrights</v>
          </cell>
          <cell r="D5190">
            <v>0</v>
          </cell>
          <cell r="E5190" t="str">
            <v>High school diploma or equivalent</v>
          </cell>
          <cell r="F5190" t="str">
            <v>HS and Below</v>
          </cell>
          <cell r="G5190">
            <v>69750</v>
          </cell>
          <cell r="H5190">
            <v>0</v>
          </cell>
          <cell r="I5190">
            <v>0</v>
          </cell>
          <cell r="J5190">
            <v>0</v>
          </cell>
          <cell r="K5190">
            <v>0</v>
          </cell>
          <cell r="L5190">
            <v>0</v>
          </cell>
          <cell r="M5190">
            <v>0</v>
          </cell>
          <cell r="N5190">
            <v>0</v>
          </cell>
          <cell r="O5190">
            <v>74</v>
          </cell>
          <cell r="P5190" t="str">
            <v>Not Licensed</v>
          </cell>
          <cell r="Q5190">
            <v>0</v>
          </cell>
          <cell r="R5190">
            <v>0</v>
          </cell>
        </row>
        <row r="5191">
          <cell r="B5191" t="str">
            <v>499045</v>
          </cell>
          <cell r="C5191" t="str">
            <v>Refractory Materials Repairers, Except Brickmasons</v>
          </cell>
          <cell r="D5191">
            <v>0</v>
          </cell>
          <cell r="E5191">
            <v>0</v>
          </cell>
          <cell r="F5191">
            <v>0</v>
          </cell>
          <cell r="G5191">
            <v>0</v>
          </cell>
          <cell r="H5191">
            <v>0</v>
          </cell>
          <cell r="I5191">
            <v>0</v>
          </cell>
          <cell r="J5191">
            <v>0</v>
          </cell>
          <cell r="K5191">
            <v>0</v>
          </cell>
          <cell r="L5191">
            <v>0</v>
          </cell>
          <cell r="M5191">
            <v>0</v>
          </cell>
          <cell r="N5191">
            <v>0</v>
          </cell>
          <cell r="O5191">
            <v>2</v>
          </cell>
          <cell r="P5191" t="str">
            <v>Not Licensed</v>
          </cell>
          <cell r="Q5191">
            <v>0</v>
          </cell>
          <cell r="R5191">
            <v>0</v>
          </cell>
        </row>
        <row r="5192">
          <cell r="B5192" t="str">
            <v>499051</v>
          </cell>
          <cell r="C5192" t="str">
            <v>Electrical Power-Line Installers and Repairers</v>
          </cell>
          <cell r="D5192">
            <v>0</v>
          </cell>
          <cell r="E5192" t="str">
            <v>High school diploma or equivalent</v>
          </cell>
          <cell r="F5192" t="str">
            <v>HS and Below</v>
          </cell>
          <cell r="G5192">
            <v>0</v>
          </cell>
          <cell r="H5192">
            <v>0</v>
          </cell>
          <cell r="I5192">
            <v>143</v>
          </cell>
          <cell r="J5192">
            <v>14</v>
          </cell>
          <cell r="K5192">
            <v>12</v>
          </cell>
          <cell r="L5192">
            <v>7</v>
          </cell>
          <cell r="M5192">
            <v>11</v>
          </cell>
          <cell r="N5192">
            <v>0</v>
          </cell>
          <cell r="O5192">
            <v>55</v>
          </cell>
          <cell r="P5192" t="str">
            <v>Not Licensed</v>
          </cell>
          <cell r="Q5192">
            <v>0</v>
          </cell>
          <cell r="R5192">
            <v>0</v>
          </cell>
        </row>
        <row r="5193">
          <cell r="B5193" t="str">
            <v>499052</v>
          </cell>
          <cell r="C5193" t="str">
            <v>Telecommunications Line Installers and Repairers</v>
          </cell>
          <cell r="D5193">
            <v>0</v>
          </cell>
          <cell r="E5193" t="str">
            <v>High school diploma or equivalent</v>
          </cell>
          <cell r="F5193" t="str">
            <v>HS and Below</v>
          </cell>
          <cell r="G5193">
            <v>89900</v>
          </cell>
          <cell r="H5193">
            <v>3</v>
          </cell>
          <cell r="I5193">
            <v>435</v>
          </cell>
          <cell r="J5193">
            <v>41</v>
          </cell>
          <cell r="K5193">
            <v>46</v>
          </cell>
          <cell r="L5193">
            <v>18</v>
          </cell>
          <cell r="M5193">
            <v>35</v>
          </cell>
          <cell r="N5193">
            <v>0</v>
          </cell>
          <cell r="O5193">
            <v>57</v>
          </cell>
          <cell r="P5193" t="str">
            <v>Not Licensed</v>
          </cell>
          <cell r="Q5193">
            <v>0</v>
          </cell>
          <cell r="R5193">
            <v>0</v>
          </cell>
        </row>
        <row r="5194">
          <cell r="B5194" t="str">
            <v>499061</v>
          </cell>
          <cell r="C5194" t="str">
            <v>Camera and Photographic Equipment Repairers</v>
          </cell>
          <cell r="D5194">
            <v>0</v>
          </cell>
          <cell r="E5194">
            <v>0</v>
          </cell>
          <cell r="F5194">
            <v>0</v>
          </cell>
          <cell r="G5194">
            <v>0</v>
          </cell>
          <cell r="H5194">
            <v>0</v>
          </cell>
          <cell r="I5194">
            <v>0</v>
          </cell>
          <cell r="J5194">
            <v>0</v>
          </cell>
          <cell r="K5194">
            <v>0</v>
          </cell>
          <cell r="L5194">
            <v>0</v>
          </cell>
          <cell r="M5194">
            <v>0</v>
          </cell>
          <cell r="N5194">
            <v>0</v>
          </cell>
          <cell r="O5194">
            <v>1</v>
          </cell>
          <cell r="P5194" t="str">
            <v>Not Licensed</v>
          </cell>
          <cell r="Q5194">
            <v>0</v>
          </cell>
          <cell r="R5194">
            <v>0</v>
          </cell>
        </row>
        <row r="5195">
          <cell r="B5195" t="str">
            <v>499062</v>
          </cell>
          <cell r="C5195" t="str">
            <v>Medical Equipment Repairers</v>
          </cell>
          <cell r="D5195">
            <v>0</v>
          </cell>
          <cell r="E5195" t="str">
            <v>Associate's degree</v>
          </cell>
          <cell r="F5195" t="str">
            <v>Sub-BA</v>
          </cell>
          <cell r="G5195">
            <v>58927</v>
          </cell>
          <cell r="H5195">
            <v>3</v>
          </cell>
          <cell r="I5195">
            <v>124</v>
          </cell>
          <cell r="J5195">
            <v>11</v>
          </cell>
          <cell r="K5195">
            <v>12</v>
          </cell>
          <cell r="L5195">
            <v>26</v>
          </cell>
          <cell r="M5195">
            <v>16</v>
          </cell>
          <cell r="N5195">
            <v>0</v>
          </cell>
          <cell r="O5195">
            <v>7</v>
          </cell>
          <cell r="P5195" t="str">
            <v>Not Licensed</v>
          </cell>
          <cell r="Q5195">
            <v>0</v>
          </cell>
          <cell r="R5195">
            <v>0</v>
          </cell>
        </row>
        <row r="5196">
          <cell r="B5196" t="str">
            <v>499063</v>
          </cell>
          <cell r="C5196" t="str">
            <v>Musical Instrument Repairers and Tuners</v>
          </cell>
          <cell r="D5196">
            <v>0</v>
          </cell>
          <cell r="E5196" t="str">
            <v>High school diploma or equivalent</v>
          </cell>
          <cell r="F5196" t="str">
            <v>HS and Below</v>
          </cell>
          <cell r="G5196">
            <v>27623</v>
          </cell>
          <cell r="H5196">
            <v>0</v>
          </cell>
          <cell r="I5196">
            <v>0</v>
          </cell>
          <cell r="J5196">
            <v>0</v>
          </cell>
          <cell r="K5196">
            <v>0</v>
          </cell>
          <cell r="L5196">
            <v>0</v>
          </cell>
          <cell r="M5196">
            <v>0</v>
          </cell>
          <cell r="N5196">
            <v>0</v>
          </cell>
          <cell r="O5196">
            <v>1</v>
          </cell>
          <cell r="P5196" t="str">
            <v>Not Licensed</v>
          </cell>
          <cell r="Q5196">
            <v>0</v>
          </cell>
          <cell r="R5196">
            <v>0</v>
          </cell>
        </row>
        <row r="5197">
          <cell r="B5197" t="str">
            <v>499064</v>
          </cell>
          <cell r="C5197" t="str">
            <v>Watch Repairers</v>
          </cell>
          <cell r="D5197">
            <v>0</v>
          </cell>
          <cell r="E5197">
            <v>0</v>
          </cell>
          <cell r="F5197">
            <v>0</v>
          </cell>
          <cell r="G5197">
            <v>0</v>
          </cell>
          <cell r="H5197">
            <v>0</v>
          </cell>
          <cell r="I5197">
            <v>0</v>
          </cell>
          <cell r="J5197">
            <v>0</v>
          </cell>
          <cell r="K5197">
            <v>0</v>
          </cell>
          <cell r="L5197">
            <v>0</v>
          </cell>
          <cell r="M5197">
            <v>0</v>
          </cell>
          <cell r="N5197">
            <v>0</v>
          </cell>
          <cell r="O5197">
            <v>0</v>
          </cell>
          <cell r="P5197" t="str">
            <v>Not Licensed</v>
          </cell>
          <cell r="Q5197">
            <v>0</v>
          </cell>
          <cell r="R5197">
            <v>0</v>
          </cell>
        </row>
        <row r="5198">
          <cell r="B5198" t="str">
            <v>499071</v>
          </cell>
          <cell r="C5198" t="str">
            <v>Maintenance and Repair Workers, General</v>
          </cell>
          <cell r="D5198" t="str">
            <v>Building and Maintenance Technician</v>
          </cell>
          <cell r="E5198" t="str">
            <v>High school diploma or equivalent</v>
          </cell>
          <cell r="F5198" t="str">
            <v>HS and Below</v>
          </cell>
          <cell r="G5198">
            <v>46123</v>
          </cell>
          <cell r="H5198">
            <v>4</v>
          </cell>
          <cell r="I5198">
            <v>4248</v>
          </cell>
          <cell r="J5198">
            <v>421</v>
          </cell>
          <cell r="K5198">
            <v>465</v>
          </cell>
          <cell r="L5198">
            <v>387</v>
          </cell>
          <cell r="M5198">
            <v>424</v>
          </cell>
          <cell r="N5198">
            <v>0</v>
          </cell>
          <cell r="O5198">
            <v>465</v>
          </cell>
          <cell r="P5198" t="str">
            <v>Not Licensed</v>
          </cell>
          <cell r="Q5198">
            <v>0</v>
          </cell>
          <cell r="R5198">
            <v>0</v>
          </cell>
        </row>
        <row r="5199">
          <cell r="B5199" t="str">
            <v>499081</v>
          </cell>
          <cell r="C5199" t="str">
            <v>Wind Turbine Service Technicians</v>
          </cell>
          <cell r="D5199">
            <v>0</v>
          </cell>
          <cell r="E5199">
            <v>0</v>
          </cell>
          <cell r="F5199">
            <v>0</v>
          </cell>
          <cell r="G5199">
            <v>0</v>
          </cell>
          <cell r="H5199">
            <v>0</v>
          </cell>
          <cell r="I5199">
            <v>0</v>
          </cell>
          <cell r="J5199">
            <v>0</v>
          </cell>
          <cell r="K5199">
            <v>0</v>
          </cell>
          <cell r="L5199">
            <v>0</v>
          </cell>
          <cell r="M5199">
            <v>0</v>
          </cell>
          <cell r="N5199">
            <v>0</v>
          </cell>
          <cell r="O5199">
            <v>0</v>
          </cell>
          <cell r="P5199" t="str">
            <v>Not Licensed</v>
          </cell>
          <cell r="Q5199">
            <v>0</v>
          </cell>
          <cell r="R5199">
            <v>0</v>
          </cell>
        </row>
        <row r="5200">
          <cell r="B5200" t="str">
            <v>499091</v>
          </cell>
          <cell r="C5200" t="str">
            <v>Coin, Vending, and Amusement Machine Servicers and Repairers</v>
          </cell>
          <cell r="D5200">
            <v>0</v>
          </cell>
          <cell r="E5200" t="str">
            <v>High school diploma or equivalent</v>
          </cell>
          <cell r="F5200" t="str">
            <v>HS and Below</v>
          </cell>
          <cell r="G5200">
            <v>33782</v>
          </cell>
          <cell r="H5200">
            <v>0</v>
          </cell>
          <cell r="I5200">
            <v>0</v>
          </cell>
          <cell r="J5200">
            <v>0</v>
          </cell>
          <cell r="K5200">
            <v>0</v>
          </cell>
          <cell r="L5200">
            <v>0</v>
          </cell>
          <cell r="M5200">
            <v>0</v>
          </cell>
          <cell r="N5200">
            <v>0</v>
          </cell>
          <cell r="O5200">
            <v>3</v>
          </cell>
          <cell r="P5200" t="str">
            <v>Not Licensed</v>
          </cell>
          <cell r="Q5200">
            <v>0</v>
          </cell>
          <cell r="R5200">
            <v>0</v>
          </cell>
        </row>
        <row r="5201">
          <cell r="B5201" t="str">
            <v>499092</v>
          </cell>
          <cell r="C5201" t="str">
            <v>Commercial Divers</v>
          </cell>
          <cell r="D5201">
            <v>0</v>
          </cell>
          <cell r="E5201">
            <v>0</v>
          </cell>
          <cell r="F5201">
            <v>0</v>
          </cell>
          <cell r="G5201">
            <v>0</v>
          </cell>
          <cell r="H5201">
            <v>0</v>
          </cell>
          <cell r="I5201">
            <v>0</v>
          </cell>
          <cell r="J5201">
            <v>0</v>
          </cell>
          <cell r="K5201">
            <v>0</v>
          </cell>
          <cell r="L5201">
            <v>0</v>
          </cell>
          <cell r="M5201">
            <v>0</v>
          </cell>
          <cell r="N5201">
            <v>0</v>
          </cell>
          <cell r="O5201">
            <v>12</v>
          </cell>
          <cell r="P5201" t="str">
            <v>Not Licensed</v>
          </cell>
          <cell r="Q5201">
            <v>0</v>
          </cell>
          <cell r="R5201">
            <v>0</v>
          </cell>
        </row>
        <row r="5202">
          <cell r="B5202" t="str">
            <v>499093</v>
          </cell>
          <cell r="C5202" t="str">
            <v>Fabric Menders, Except Garment</v>
          </cell>
          <cell r="D5202">
            <v>0</v>
          </cell>
          <cell r="E5202">
            <v>0</v>
          </cell>
          <cell r="F5202">
            <v>0</v>
          </cell>
          <cell r="G5202">
            <v>0</v>
          </cell>
          <cell r="H5202">
            <v>0</v>
          </cell>
          <cell r="I5202">
            <v>0</v>
          </cell>
          <cell r="J5202">
            <v>0</v>
          </cell>
          <cell r="K5202">
            <v>0</v>
          </cell>
          <cell r="L5202">
            <v>0</v>
          </cell>
          <cell r="M5202">
            <v>0</v>
          </cell>
          <cell r="N5202">
            <v>0</v>
          </cell>
          <cell r="O5202">
            <v>4</v>
          </cell>
          <cell r="P5202" t="str">
            <v>Not Licensed</v>
          </cell>
          <cell r="Q5202">
            <v>0</v>
          </cell>
          <cell r="R5202">
            <v>0</v>
          </cell>
        </row>
        <row r="5203">
          <cell r="B5203" t="str">
            <v>499094</v>
          </cell>
          <cell r="C5203" t="str">
            <v>Locksmiths and Safe Repairers</v>
          </cell>
          <cell r="D5203">
            <v>0</v>
          </cell>
          <cell r="E5203" t="str">
            <v>High school diploma or equivalent</v>
          </cell>
          <cell r="F5203" t="str">
            <v>HS and Below</v>
          </cell>
          <cell r="G5203">
            <v>39115</v>
          </cell>
          <cell r="H5203">
            <v>0</v>
          </cell>
          <cell r="I5203">
            <v>0</v>
          </cell>
          <cell r="J5203">
            <v>0</v>
          </cell>
          <cell r="K5203">
            <v>0</v>
          </cell>
          <cell r="L5203">
            <v>0</v>
          </cell>
          <cell r="M5203">
            <v>0</v>
          </cell>
          <cell r="N5203">
            <v>0</v>
          </cell>
          <cell r="O5203">
            <v>1</v>
          </cell>
          <cell r="P5203" t="str">
            <v>Not Licensed</v>
          </cell>
          <cell r="Q5203">
            <v>0</v>
          </cell>
          <cell r="R5203">
            <v>0</v>
          </cell>
        </row>
        <row r="5204">
          <cell r="B5204" t="str">
            <v>499095</v>
          </cell>
          <cell r="C5204" t="str">
            <v>Manufactured Building and Mobile Home Installers</v>
          </cell>
          <cell r="D5204">
            <v>0</v>
          </cell>
          <cell r="E5204">
            <v>0</v>
          </cell>
          <cell r="F5204">
            <v>0</v>
          </cell>
          <cell r="G5204">
            <v>0</v>
          </cell>
          <cell r="H5204">
            <v>0</v>
          </cell>
          <cell r="I5204">
            <v>0</v>
          </cell>
          <cell r="J5204">
            <v>0</v>
          </cell>
          <cell r="K5204">
            <v>0</v>
          </cell>
          <cell r="L5204">
            <v>9</v>
          </cell>
          <cell r="M5204">
            <v>9</v>
          </cell>
          <cell r="N5204">
            <v>0</v>
          </cell>
          <cell r="O5204">
            <v>0</v>
          </cell>
          <cell r="P5204" t="str">
            <v>Not Licensed</v>
          </cell>
          <cell r="Q5204">
            <v>0</v>
          </cell>
          <cell r="R5204">
            <v>0</v>
          </cell>
        </row>
        <row r="5205">
          <cell r="B5205" t="str">
            <v>499096</v>
          </cell>
          <cell r="C5205" t="str">
            <v>Riggers</v>
          </cell>
          <cell r="D5205">
            <v>0</v>
          </cell>
          <cell r="E5205" t="str">
            <v>High school diploma or equivalent</v>
          </cell>
          <cell r="F5205" t="str">
            <v>HS and Below</v>
          </cell>
          <cell r="G5205">
            <v>48103</v>
          </cell>
          <cell r="H5205">
            <v>0</v>
          </cell>
          <cell r="I5205">
            <v>0</v>
          </cell>
          <cell r="J5205">
            <v>0</v>
          </cell>
          <cell r="K5205">
            <v>0</v>
          </cell>
          <cell r="L5205">
            <v>0</v>
          </cell>
          <cell r="M5205">
            <v>0</v>
          </cell>
          <cell r="N5205">
            <v>0</v>
          </cell>
          <cell r="O5205">
            <v>19</v>
          </cell>
          <cell r="P5205" t="str">
            <v>Not Licensed</v>
          </cell>
          <cell r="Q5205">
            <v>0</v>
          </cell>
          <cell r="R5205">
            <v>0</v>
          </cell>
        </row>
        <row r="5206">
          <cell r="B5206" t="str">
            <v>499097</v>
          </cell>
          <cell r="C5206" t="str">
            <v>Signal and Track Switch Repairers</v>
          </cell>
          <cell r="D5206">
            <v>0</v>
          </cell>
          <cell r="E5206" t="str">
            <v>High school diploma or equivalent</v>
          </cell>
          <cell r="F5206" t="str">
            <v>HS and Below</v>
          </cell>
          <cell r="G5206">
            <v>0</v>
          </cell>
          <cell r="H5206">
            <v>0</v>
          </cell>
          <cell r="I5206">
            <v>0</v>
          </cell>
          <cell r="J5206">
            <v>0</v>
          </cell>
          <cell r="K5206">
            <v>0</v>
          </cell>
          <cell r="L5206">
            <v>0</v>
          </cell>
          <cell r="M5206">
            <v>0</v>
          </cell>
          <cell r="N5206">
            <v>0</v>
          </cell>
          <cell r="O5206">
            <v>0</v>
          </cell>
          <cell r="P5206" t="str">
            <v>Not Licensed</v>
          </cell>
          <cell r="Q5206">
            <v>0</v>
          </cell>
          <cell r="R5206">
            <v>0</v>
          </cell>
        </row>
        <row r="5207">
          <cell r="B5207" t="str">
            <v>499098</v>
          </cell>
          <cell r="C5207" t="str">
            <v>Helpers--Installation, Maintenance, and Repair Workers</v>
          </cell>
          <cell r="D5207">
            <v>0</v>
          </cell>
          <cell r="E5207" t="str">
            <v>High school diploma or equivalent</v>
          </cell>
          <cell r="F5207" t="str">
            <v>HS and Below</v>
          </cell>
          <cell r="G5207">
            <v>0</v>
          </cell>
          <cell r="H5207">
            <v>0</v>
          </cell>
          <cell r="I5207">
            <v>121</v>
          </cell>
          <cell r="J5207">
            <v>16</v>
          </cell>
          <cell r="K5207">
            <v>17</v>
          </cell>
          <cell r="L5207">
            <v>22</v>
          </cell>
          <cell r="M5207">
            <v>18</v>
          </cell>
          <cell r="N5207">
            <v>0</v>
          </cell>
          <cell r="O5207">
            <v>34</v>
          </cell>
          <cell r="P5207" t="str">
            <v>Not Licensed</v>
          </cell>
          <cell r="Q5207">
            <v>0</v>
          </cell>
          <cell r="R5207">
            <v>0</v>
          </cell>
        </row>
        <row r="5208">
          <cell r="B5208" t="str">
            <v>511011</v>
          </cell>
          <cell r="C5208" t="str">
            <v>First-Line Supervisors of Production and Operating Workers</v>
          </cell>
          <cell r="D5208">
            <v>0</v>
          </cell>
          <cell r="E5208" t="str">
            <v>High school diploma or equivalent</v>
          </cell>
          <cell r="F5208" t="str">
            <v>HS and Below</v>
          </cell>
          <cell r="G5208">
            <v>65148</v>
          </cell>
          <cell r="H5208">
            <v>4</v>
          </cell>
          <cell r="I5208">
            <v>2306</v>
          </cell>
          <cell r="J5208">
            <v>214</v>
          </cell>
          <cell r="K5208">
            <v>234</v>
          </cell>
          <cell r="L5208">
            <v>131</v>
          </cell>
          <cell r="M5208">
            <v>193</v>
          </cell>
          <cell r="N5208">
            <v>0</v>
          </cell>
          <cell r="O5208">
            <v>269</v>
          </cell>
          <cell r="P5208" t="str">
            <v>Not Licensed</v>
          </cell>
          <cell r="Q5208">
            <v>0</v>
          </cell>
          <cell r="R5208">
            <v>0</v>
          </cell>
        </row>
        <row r="5209">
          <cell r="B5209" t="str">
            <v>512011</v>
          </cell>
          <cell r="C5209" t="str">
            <v>Aircraft Structure, Surfaces, Rigging, and Systems Assemblers</v>
          </cell>
          <cell r="D5209">
            <v>0</v>
          </cell>
          <cell r="E5209">
            <v>0</v>
          </cell>
          <cell r="F5209">
            <v>0</v>
          </cell>
          <cell r="G5209">
            <v>0</v>
          </cell>
          <cell r="H5209">
            <v>0</v>
          </cell>
          <cell r="I5209">
            <v>0</v>
          </cell>
          <cell r="J5209">
            <v>0</v>
          </cell>
          <cell r="K5209">
            <v>0</v>
          </cell>
          <cell r="L5209">
            <v>71</v>
          </cell>
          <cell r="M5209">
            <v>71</v>
          </cell>
          <cell r="N5209">
            <v>0</v>
          </cell>
          <cell r="O5209">
            <v>2</v>
          </cell>
          <cell r="P5209" t="str">
            <v>Not Licensed</v>
          </cell>
          <cell r="Q5209">
            <v>0</v>
          </cell>
          <cell r="R5209">
            <v>0</v>
          </cell>
        </row>
        <row r="5210">
          <cell r="B5210" t="str">
            <v>512021</v>
          </cell>
          <cell r="C5210" t="str">
            <v>Coil Winders, Tapers, and Finishers</v>
          </cell>
          <cell r="D5210">
            <v>0</v>
          </cell>
          <cell r="E5210" t="str">
            <v>High school diploma or equivalent</v>
          </cell>
          <cell r="F5210" t="str">
            <v>HS and Below</v>
          </cell>
          <cell r="G5210">
            <v>41293</v>
          </cell>
          <cell r="H5210">
            <v>0</v>
          </cell>
          <cell r="I5210">
            <v>0</v>
          </cell>
          <cell r="J5210">
            <v>0</v>
          </cell>
          <cell r="K5210">
            <v>0</v>
          </cell>
          <cell r="L5210">
            <v>0</v>
          </cell>
          <cell r="M5210">
            <v>0</v>
          </cell>
          <cell r="N5210">
            <v>0</v>
          </cell>
          <cell r="O5210">
            <v>1</v>
          </cell>
          <cell r="P5210" t="str">
            <v>Not Licensed</v>
          </cell>
          <cell r="Q5210">
            <v>0</v>
          </cell>
          <cell r="R5210">
            <v>0</v>
          </cell>
        </row>
        <row r="5211">
          <cell r="B5211" t="str">
            <v>512022</v>
          </cell>
          <cell r="C5211" t="str">
            <v>Electrical and Electronic Equipment Assemblers</v>
          </cell>
          <cell r="D5211">
            <v>0</v>
          </cell>
          <cell r="E5211" t="str">
            <v>High school diploma or equivalent</v>
          </cell>
          <cell r="F5211" t="str">
            <v>HS and Below</v>
          </cell>
          <cell r="G5211">
            <v>0</v>
          </cell>
          <cell r="H5211">
            <v>0</v>
          </cell>
          <cell r="I5211">
            <v>275</v>
          </cell>
          <cell r="J5211">
            <v>24</v>
          </cell>
          <cell r="K5211">
            <v>22</v>
          </cell>
          <cell r="L5211">
            <v>34</v>
          </cell>
          <cell r="M5211">
            <v>27</v>
          </cell>
          <cell r="N5211">
            <v>0</v>
          </cell>
          <cell r="O5211">
            <v>34</v>
          </cell>
          <cell r="P5211" t="str">
            <v>Not Licensed</v>
          </cell>
          <cell r="Q5211">
            <v>0</v>
          </cell>
          <cell r="R5211">
            <v>0</v>
          </cell>
        </row>
        <row r="5212">
          <cell r="B5212" t="str">
            <v>512023</v>
          </cell>
          <cell r="C5212" t="str">
            <v>Electromechanical Equipment Assemblers</v>
          </cell>
          <cell r="D5212">
            <v>0</v>
          </cell>
          <cell r="E5212">
            <v>0</v>
          </cell>
          <cell r="F5212">
            <v>0</v>
          </cell>
          <cell r="G5212">
            <v>48732</v>
          </cell>
          <cell r="H5212">
            <v>0</v>
          </cell>
          <cell r="I5212">
            <v>0</v>
          </cell>
          <cell r="J5212">
            <v>0</v>
          </cell>
          <cell r="K5212">
            <v>0</v>
          </cell>
          <cell r="L5212">
            <v>0</v>
          </cell>
          <cell r="M5212">
            <v>0</v>
          </cell>
          <cell r="N5212">
            <v>0</v>
          </cell>
          <cell r="O5212">
            <v>16</v>
          </cell>
          <cell r="P5212" t="str">
            <v>Not Licensed</v>
          </cell>
          <cell r="Q5212">
            <v>0</v>
          </cell>
          <cell r="R5212">
            <v>0</v>
          </cell>
        </row>
        <row r="5213">
          <cell r="B5213" t="str">
            <v>512031</v>
          </cell>
          <cell r="C5213" t="str">
            <v>Engine and Other Machine Assemblers</v>
          </cell>
          <cell r="D5213">
            <v>0</v>
          </cell>
          <cell r="E5213" t="str">
            <v>High school diploma or equivalent</v>
          </cell>
          <cell r="F5213" t="str">
            <v>HS and Below</v>
          </cell>
          <cell r="G5213">
            <v>0</v>
          </cell>
          <cell r="H5213">
            <v>0</v>
          </cell>
          <cell r="I5213">
            <v>0</v>
          </cell>
          <cell r="J5213">
            <v>0</v>
          </cell>
          <cell r="K5213">
            <v>0</v>
          </cell>
          <cell r="L5213">
            <v>0</v>
          </cell>
          <cell r="M5213">
            <v>0</v>
          </cell>
          <cell r="N5213">
            <v>0</v>
          </cell>
          <cell r="O5213">
            <v>2</v>
          </cell>
          <cell r="P5213" t="str">
            <v>Not Licensed</v>
          </cell>
          <cell r="Q5213">
            <v>0</v>
          </cell>
          <cell r="R5213">
            <v>0</v>
          </cell>
        </row>
        <row r="5214">
          <cell r="B5214" t="str">
            <v>512041</v>
          </cell>
          <cell r="C5214" t="str">
            <v>Structural Metal Fabricators and Fitters</v>
          </cell>
          <cell r="D5214">
            <v>0</v>
          </cell>
          <cell r="E5214" t="str">
            <v>High school diploma or equivalent</v>
          </cell>
          <cell r="F5214" t="str">
            <v>HS and Below</v>
          </cell>
          <cell r="G5214">
            <v>0</v>
          </cell>
          <cell r="H5214">
            <v>0</v>
          </cell>
          <cell r="I5214">
            <v>0</v>
          </cell>
          <cell r="J5214">
            <v>0</v>
          </cell>
          <cell r="K5214">
            <v>0</v>
          </cell>
          <cell r="L5214">
            <v>0</v>
          </cell>
          <cell r="M5214">
            <v>0</v>
          </cell>
          <cell r="N5214">
            <v>0</v>
          </cell>
          <cell r="O5214">
            <v>14</v>
          </cell>
          <cell r="P5214" t="str">
            <v>Not Licensed</v>
          </cell>
          <cell r="Q5214">
            <v>0</v>
          </cell>
          <cell r="R5214">
            <v>0</v>
          </cell>
        </row>
        <row r="5215">
          <cell r="B5215" t="str">
            <v>512091</v>
          </cell>
          <cell r="C5215" t="str">
            <v>Fiberglass Laminators and Fabricators</v>
          </cell>
          <cell r="D5215">
            <v>0</v>
          </cell>
          <cell r="E5215" t="str">
            <v>High school diploma or equivalent</v>
          </cell>
          <cell r="F5215" t="str">
            <v>HS and Below</v>
          </cell>
          <cell r="G5215">
            <v>45163</v>
          </cell>
          <cell r="H5215">
            <v>0</v>
          </cell>
          <cell r="I5215">
            <v>0</v>
          </cell>
          <cell r="J5215">
            <v>0</v>
          </cell>
          <cell r="K5215">
            <v>0</v>
          </cell>
          <cell r="L5215">
            <v>0</v>
          </cell>
          <cell r="M5215">
            <v>0</v>
          </cell>
          <cell r="N5215">
            <v>0</v>
          </cell>
          <cell r="O5215">
            <v>8</v>
          </cell>
          <cell r="P5215" t="str">
            <v>Not Licensed</v>
          </cell>
          <cell r="Q5215">
            <v>0</v>
          </cell>
          <cell r="R5215">
            <v>0</v>
          </cell>
        </row>
        <row r="5216">
          <cell r="B5216" t="str">
            <v>512092</v>
          </cell>
          <cell r="C5216" t="str">
            <v>Team Assemblers</v>
          </cell>
          <cell r="D5216">
            <v>0</v>
          </cell>
          <cell r="E5216" t="str">
            <v>High school diploma or equivalent</v>
          </cell>
          <cell r="F5216" t="str">
            <v>HS and Below</v>
          </cell>
          <cell r="G5216">
            <v>30367</v>
          </cell>
          <cell r="H5216">
            <v>2</v>
          </cell>
          <cell r="I5216">
            <v>3388</v>
          </cell>
          <cell r="J5216">
            <v>341</v>
          </cell>
          <cell r="K5216">
            <v>376</v>
          </cell>
          <cell r="L5216">
            <v>131</v>
          </cell>
          <cell r="M5216">
            <v>283</v>
          </cell>
          <cell r="N5216">
            <v>0</v>
          </cell>
          <cell r="O5216">
            <v>195</v>
          </cell>
          <cell r="P5216" t="str">
            <v>Not Licensed</v>
          </cell>
          <cell r="Q5216">
            <v>0</v>
          </cell>
          <cell r="R5216">
            <v>0</v>
          </cell>
        </row>
        <row r="5217">
          <cell r="B5217" t="str">
            <v>512093</v>
          </cell>
          <cell r="C5217" t="str">
            <v>Timing Device Assemblers and Adjusters</v>
          </cell>
          <cell r="D5217">
            <v>0</v>
          </cell>
          <cell r="E5217">
            <v>0</v>
          </cell>
          <cell r="F5217">
            <v>0</v>
          </cell>
          <cell r="G5217">
            <v>0</v>
          </cell>
          <cell r="H5217">
            <v>0</v>
          </cell>
          <cell r="I5217">
            <v>0</v>
          </cell>
          <cell r="J5217">
            <v>0</v>
          </cell>
          <cell r="K5217">
            <v>0</v>
          </cell>
          <cell r="L5217">
            <v>0</v>
          </cell>
          <cell r="M5217">
            <v>0</v>
          </cell>
          <cell r="N5217">
            <v>0</v>
          </cell>
          <cell r="O5217">
            <v>0</v>
          </cell>
          <cell r="P5217" t="str">
            <v>Not Licensed</v>
          </cell>
          <cell r="Q5217">
            <v>0</v>
          </cell>
          <cell r="R5217">
            <v>0</v>
          </cell>
        </row>
        <row r="5218">
          <cell r="B5218" t="str">
            <v>513011</v>
          </cell>
          <cell r="C5218" t="str">
            <v>Bakers</v>
          </cell>
          <cell r="D5218">
            <v>0</v>
          </cell>
          <cell r="E5218" t="str">
            <v>No formal educational credential</v>
          </cell>
          <cell r="F5218" t="str">
            <v>HS and Below</v>
          </cell>
          <cell r="G5218">
            <v>0</v>
          </cell>
          <cell r="H5218">
            <v>0</v>
          </cell>
          <cell r="I5218">
            <v>642</v>
          </cell>
          <cell r="J5218">
            <v>92</v>
          </cell>
          <cell r="K5218">
            <v>100</v>
          </cell>
          <cell r="L5218">
            <v>83</v>
          </cell>
          <cell r="M5218">
            <v>92</v>
          </cell>
          <cell r="N5218">
            <v>0</v>
          </cell>
          <cell r="O5218">
            <v>83</v>
          </cell>
          <cell r="P5218" t="str">
            <v>Not Licensed</v>
          </cell>
          <cell r="Q5218">
            <v>0</v>
          </cell>
          <cell r="R5218">
            <v>0</v>
          </cell>
        </row>
        <row r="5219">
          <cell r="B5219" t="str">
            <v>513021</v>
          </cell>
          <cell r="C5219" t="str">
            <v>Butchers and Meat Cutters</v>
          </cell>
          <cell r="D5219">
            <v>0</v>
          </cell>
          <cell r="E5219" t="str">
            <v>No formal educational credential</v>
          </cell>
          <cell r="F5219" t="str">
            <v>HS and Below</v>
          </cell>
          <cell r="G5219">
            <v>0</v>
          </cell>
          <cell r="H5219">
            <v>0</v>
          </cell>
          <cell r="I5219">
            <v>0</v>
          </cell>
          <cell r="J5219">
            <v>0</v>
          </cell>
          <cell r="K5219">
            <v>0</v>
          </cell>
          <cell r="L5219">
            <v>34</v>
          </cell>
          <cell r="M5219">
            <v>34</v>
          </cell>
          <cell r="N5219">
            <v>0</v>
          </cell>
          <cell r="O5219">
            <v>15</v>
          </cell>
          <cell r="P5219" t="str">
            <v>Not Licensed</v>
          </cell>
          <cell r="Q5219">
            <v>0</v>
          </cell>
          <cell r="R5219">
            <v>0</v>
          </cell>
        </row>
        <row r="5220">
          <cell r="B5220" t="str">
            <v>513022</v>
          </cell>
          <cell r="C5220" t="str">
            <v>Meat, Poultry, and Fish Cutters and Trimmers</v>
          </cell>
          <cell r="D5220">
            <v>0</v>
          </cell>
          <cell r="E5220" t="str">
            <v>No formal educational credential</v>
          </cell>
          <cell r="F5220" t="str">
            <v>HS and Below</v>
          </cell>
          <cell r="G5220">
            <v>25017</v>
          </cell>
          <cell r="H5220">
            <v>0</v>
          </cell>
          <cell r="I5220">
            <v>0</v>
          </cell>
          <cell r="J5220">
            <v>0</v>
          </cell>
          <cell r="K5220">
            <v>0</v>
          </cell>
          <cell r="L5220">
            <v>12</v>
          </cell>
          <cell r="M5220">
            <v>12</v>
          </cell>
          <cell r="N5220">
            <v>0</v>
          </cell>
          <cell r="O5220">
            <v>8</v>
          </cell>
          <cell r="P5220" t="str">
            <v>Not Licensed</v>
          </cell>
          <cell r="Q5220">
            <v>0</v>
          </cell>
          <cell r="R5220">
            <v>0</v>
          </cell>
        </row>
        <row r="5221">
          <cell r="B5221" t="str">
            <v>513023</v>
          </cell>
          <cell r="C5221" t="str">
            <v>Slaughterers and Meat Packers</v>
          </cell>
          <cell r="D5221">
            <v>0</v>
          </cell>
          <cell r="E5221" t="str">
            <v>No formal educational credential</v>
          </cell>
          <cell r="F5221" t="str">
            <v>HS and Below</v>
          </cell>
          <cell r="G5221">
            <v>0</v>
          </cell>
          <cell r="H5221">
            <v>0</v>
          </cell>
          <cell r="I5221">
            <v>0</v>
          </cell>
          <cell r="J5221">
            <v>0</v>
          </cell>
          <cell r="K5221">
            <v>0</v>
          </cell>
          <cell r="L5221">
            <v>0</v>
          </cell>
          <cell r="M5221">
            <v>0</v>
          </cell>
          <cell r="N5221">
            <v>0</v>
          </cell>
          <cell r="O5221">
            <v>4</v>
          </cell>
          <cell r="P5221" t="str">
            <v>Not Licensed</v>
          </cell>
          <cell r="Q5221">
            <v>0</v>
          </cell>
          <cell r="R5221">
            <v>0</v>
          </cell>
        </row>
        <row r="5222">
          <cell r="B5222" t="str">
            <v>513091</v>
          </cell>
          <cell r="C5222" t="str">
            <v>Food and Tobacco Roasting, Baking, and Drying Machine Operators and Tenders</v>
          </cell>
          <cell r="D5222">
            <v>0</v>
          </cell>
          <cell r="E5222" t="str">
            <v>No formal educational credential</v>
          </cell>
          <cell r="F5222" t="str">
            <v>HS and Below</v>
          </cell>
          <cell r="G5222">
            <v>31240</v>
          </cell>
          <cell r="H5222">
            <v>0</v>
          </cell>
          <cell r="I5222">
            <v>0</v>
          </cell>
          <cell r="J5222">
            <v>0</v>
          </cell>
          <cell r="K5222">
            <v>0</v>
          </cell>
          <cell r="L5222">
            <v>0</v>
          </cell>
          <cell r="M5222">
            <v>0</v>
          </cell>
          <cell r="N5222">
            <v>0</v>
          </cell>
          <cell r="O5222">
            <v>1</v>
          </cell>
          <cell r="P5222" t="str">
            <v>Not Licensed</v>
          </cell>
          <cell r="Q5222">
            <v>0</v>
          </cell>
          <cell r="R5222">
            <v>0</v>
          </cell>
        </row>
        <row r="5223">
          <cell r="B5223" t="str">
            <v>513092</v>
          </cell>
          <cell r="C5223" t="str">
            <v>Food Batchmakers</v>
          </cell>
          <cell r="D5223">
            <v>0</v>
          </cell>
          <cell r="E5223" t="str">
            <v>High school diploma or equivalent</v>
          </cell>
          <cell r="F5223" t="str">
            <v>HS and Below</v>
          </cell>
          <cell r="G5223">
            <v>0</v>
          </cell>
          <cell r="H5223">
            <v>0</v>
          </cell>
          <cell r="I5223">
            <v>133</v>
          </cell>
          <cell r="J5223">
            <v>17</v>
          </cell>
          <cell r="K5223">
            <v>20</v>
          </cell>
          <cell r="L5223">
            <v>11</v>
          </cell>
          <cell r="M5223">
            <v>16</v>
          </cell>
          <cell r="N5223">
            <v>0</v>
          </cell>
          <cell r="O5223">
            <v>17</v>
          </cell>
          <cell r="P5223" t="str">
            <v>Not Licensed</v>
          </cell>
          <cell r="Q5223">
            <v>0</v>
          </cell>
          <cell r="R5223">
            <v>0</v>
          </cell>
        </row>
        <row r="5224">
          <cell r="B5224" t="str">
            <v>513093</v>
          </cell>
          <cell r="C5224" t="str">
            <v>Food Cooking Machine Operators and Tenders</v>
          </cell>
          <cell r="D5224">
            <v>0</v>
          </cell>
          <cell r="E5224" t="str">
            <v>High school diploma or equivalent</v>
          </cell>
          <cell r="F5224" t="str">
            <v>HS and Below</v>
          </cell>
          <cell r="G5224">
            <v>32346</v>
          </cell>
          <cell r="H5224">
            <v>0</v>
          </cell>
          <cell r="I5224">
            <v>0</v>
          </cell>
          <cell r="J5224">
            <v>0</v>
          </cell>
          <cell r="K5224">
            <v>0</v>
          </cell>
          <cell r="L5224">
            <v>0</v>
          </cell>
          <cell r="M5224">
            <v>0</v>
          </cell>
          <cell r="N5224">
            <v>0</v>
          </cell>
          <cell r="O5224">
            <v>6</v>
          </cell>
          <cell r="P5224" t="str">
            <v>Not Licensed</v>
          </cell>
          <cell r="Q5224">
            <v>0</v>
          </cell>
          <cell r="R5224">
            <v>0</v>
          </cell>
        </row>
        <row r="5225">
          <cell r="B5225" t="str">
            <v>514011</v>
          </cell>
          <cell r="C5225" t="str">
            <v>Computer-Controlled Machine Tool Operators, Metal and Plastic</v>
          </cell>
          <cell r="D5225">
            <v>0</v>
          </cell>
          <cell r="E5225" t="str">
            <v>High school diploma or equivalent</v>
          </cell>
          <cell r="F5225" t="str">
            <v>HS and Below</v>
          </cell>
          <cell r="G5225">
            <v>0</v>
          </cell>
          <cell r="H5225">
            <v>0</v>
          </cell>
          <cell r="I5225">
            <v>198</v>
          </cell>
          <cell r="J5225">
            <v>20</v>
          </cell>
          <cell r="K5225">
            <v>22</v>
          </cell>
          <cell r="L5225">
            <v>49</v>
          </cell>
          <cell r="M5225">
            <v>30</v>
          </cell>
          <cell r="N5225">
            <v>0</v>
          </cell>
          <cell r="O5225">
            <v>66</v>
          </cell>
          <cell r="P5225" t="str">
            <v>Not Licensed</v>
          </cell>
          <cell r="Q5225">
            <v>0</v>
          </cell>
          <cell r="R5225">
            <v>0</v>
          </cell>
        </row>
        <row r="5226">
          <cell r="B5226" t="str">
            <v>514012</v>
          </cell>
          <cell r="C5226" t="str">
            <v>Computer Numerically Controlled Machine Tool Programmers, Metal and Plastic</v>
          </cell>
          <cell r="D5226">
            <v>0</v>
          </cell>
          <cell r="E5226" t="str">
            <v>High school diploma or equivalent</v>
          </cell>
          <cell r="F5226" t="str">
            <v>HS and Below</v>
          </cell>
          <cell r="G5226">
            <v>0</v>
          </cell>
          <cell r="H5226">
            <v>0</v>
          </cell>
          <cell r="I5226">
            <v>0</v>
          </cell>
          <cell r="J5226">
            <v>0</v>
          </cell>
          <cell r="K5226">
            <v>0</v>
          </cell>
          <cell r="L5226">
            <v>19</v>
          </cell>
          <cell r="M5226">
            <v>19</v>
          </cell>
          <cell r="N5226">
            <v>0</v>
          </cell>
          <cell r="O5226">
            <v>3</v>
          </cell>
          <cell r="P5226" t="str">
            <v>Not Licensed</v>
          </cell>
          <cell r="Q5226">
            <v>0</v>
          </cell>
          <cell r="R5226">
            <v>0</v>
          </cell>
        </row>
        <row r="5227">
          <cell r="B5227" t="str">
            <v>514021</v>
          </cell>
          <cell r="C5227" t="str">
            <v>Extruding and Drawing Machine Setters, Operators, and Tenders, Metal and Plastic</v>
          </cell>
          <cell r="D5227">
            <v>0</v>
          </cell>
          <cell r="E5227" t="str">
            <v>High school diploma or equivalent</v>
          </cell>
          <cell r="F5227" t="str">
            <v>HS and Below</v>
          </cell>
          <cell r="G5227">
            <v>39175</v>
          </cell>
          <cell r="H5227">
            <v>2</v>
          </cell>
          <cell r="I5227">
            <v>205</v>
          </cell>
          <cell r="J5227">
            <v>14</v>
          </cell>
          <cell r="K5227">
            <v>17</v>
          </cell>
          <cell r="L5227">
            <v>5</v>
          </cell>
          <cell r="M5227">
            <v>12</v>
          </cell>
          <cell r="N5227">
            <v>669</v>
          </cell>
          <cell r="O5227">
            <v>7</v>
          </cell>
          <cell r="P5227" t="str">
            <v>Not Licensed</v>
          </cell>
          <cell r="Q5227">
            <v>0</v>
          </cell>
          <cell r="R5227">
            <v>0</v>
          </cell>
        </row>
        <row r="5228">
          <cell r="B5228" t="str">
            <v>514022</v>
          </cell>
          <cell r="C5228" t="str">
            <v>Forging Machine Setters, Operators, and Tenders, Metal and Plastic</v>
          </cell>
          <cell r="D5228">
            <v>0</v>
          </cell>
          <cell r="E5228" t="str">
            <v>High school diploma or equivalent</v>
          </cell>
          <cell r="F5228" t="str">
            <v>HS and Below</v>
          </cell>
          <cell r="G5228">
            <v>0</v>
          </cell>
          <cell r="H5228">
            <v>0</v>
          </cell>
          <cell r="I5228">
            <v>0</v>
          </cell>
          <cell r="J5228">
            <v>0</v>
          </cell>
          <cell r="K5228">
            <v>0</v>
          </cell>
          <cell r="L5228">
            <v>0</v>
          </cell>
          <cell r="M5228">
            <v>0</v>
          </cell>
          <cell r="N5228">
            <v>0</v>
          </cell>
          <cell r="O5228">
            <v>2</v>
          </cell>
          <cell r="P5228" t="str">
            <v>Not Licensed</v>
          </cell>
          <cell r="Q5228">
            <v>0</v>
          </cell>
          <cell r="R5228">
            <v>0</v>
          </cell>
        </row>
        <row r="5229">
          <cell r="B5229" t="str">
            <v>514023</v>
          </cell>
          <cell r="C5229" t="str">
            <v>Rolling Machine Setters, Operators, and Tenders, Metal and Plastic</v>
          </cell>
          <cell r="D5229">
            <v>0</v>
          </cell>
          <cell r="E5229" t="str">
            <v>High school diploma or equivalent</v>
          </cell>
          <cell r="F5229" t="str">
            <v>HS and Below</v>
          </cell>
          <cell r="G5229">
            <v>40523</v>
          </cell>
          <cell r="H5229">
            <v>0</v>
          </cell>
          <cell r="I5229">
            <v>0</v>
          </cell>
          <cell r="J5229">
            <v>0</v>
          </cell>
          <cell r="K5229">
            <v>0</v>
          </cell>
          <cell r="L5229">
            <v>0</v>
          </cell>
          <cell r="M5229">
            <v>0</v>
          </cell>
          <cell r="N5229">
            <v>0</v>
          </cell>
          <cell r="O5229">
            <v>5</v>
          </cell>
          <cell r="P5229" t="str">
            <v>Not Licensed</v>
          </cell>
          <cell r="Q5229">
            <v>0</v>
          </cell>
          <cell r="R5229">
            <v>0</v>
          </cell>
        </row>
        <row r="5230">
          <cell r="B5230" t="str">
            <v>514031</v>
          </cell>
          <cell r="C5230" t="str">
            <v>Cutting, Punching, and Press Machine Setters, Operators, and Tenders, Metal and Plastic</v>
          </cell>
          <cell r="D5230">
            <v>0</v>
          </cell>
          <cell r="E5230" t="str">
            <v>High school diploma or equivalent</v>
          </cell>
          <cell r="F5230" t="str">
            <v>HS and Below</v>
          </cell>
          <cell r="G5230">
            <v>36903</v>
          </cell>
          <cell r="H5230">
            <v>2</v>
          </cell>
          <cell r="I5230">
            <v>333</v>
          </cell>
          <cell r="J5230">
            <v>35</v>
          </cell>
          <cell r="K5230">
            <v>34</v>
          </cell>
          <cell r="L5230">
            <v>30</v>
          </cell>
          <cell r="M5230">
            <v>33</v>
          </cell>
          <cell r="N5230">
            <v>0</v>
          </cell>
          <cell r="O5230">
            <v>27</v>
          </cell>
          <cell r="P5230" t="str">
            <v>Not Licensed</v>
          </cell>
          <cell r="Q5230">
            <v>0</v>
          </cell>
          <cell r="R5230">
            <v>0</v>
          </cell>
        </row>
        <row r="5231">
          <cell r="B5231" t="str">
            <v>514032</v>
          </cell>
          <cell r="C5231" t="str">
            <v>Drilling and Boring Machine Tool Setters, Operators, and Tenders, Metal and Plastic</v>
          </cell>
          <cell r="D5231">
            <v>0</v>
          </cell>
          <cell r="E5231" t="str">
            <v>High school diploma or equivalent</v>
          </cell>
          <cell r="F5231" t="str">
            <v>HS and Below</v>
          </cell>
          <cell r="G5231">
            <v>35355</v>
          </cell>
          <cell r="H5231">
            <v>0</v>
          </cell>
          <cell r="I5231">
            <v>0</v>
          </cell>
          <cell r="J5231">
            <v>0</v>
          </cell>
          <cell r="K5231">
            <v>0</v>
          </cell>
          <cell r="L5231">
            <v>0</v>
          </cell>
          <cell r="M5231">
            <v>0</v>
          </cell>
          <cell r="N5231">
            <v>0</v>
          </cell>
          <cell r="O5231">
            <v>3</v>
          </cell>
          <cell r="P5231" t="str">
            <v>Not Licensed</v>
          </cell>
          <cell r="Q5231">
            <v>0</v>
          </cell>
          <cell r="R5231">
            <v>0</v>
          </cell>
        </row>
        <row r="5232">
          <cell r="B5232" t="str">
            <v>514033</v>
          </cell>
          <cell r="C5232" t="str">
            <v>Grinding, Lapping, Polishing, and Buffing Machine Tool Setters, Operators, and Tenders, Metal and Plastic</v>
          </cell>
          <cell r="D5232">
            <v>0</v>
          </cell>
          <cell r="E5232" t="str">
            <v>High school diploma or equivalent</v>
          </cell>
          <cell r="F5232" t="str">
            <v>HS and Below</v>
          </cell>
          <cell r="G5232">
            <v>38483</v>
          </cell>
          <cell r="H5232">
            <v>0</v>
          </cell>
          <cell r="I5232">
            <v>0</v>
          </cell>
          <cell r="J5232">
            <v>0</v>
          </cell>
          <cell r="K5232">
            <v>0</v>
          </cell>
          <cell r="L5232">
            <v>8</v>
          </cell>
          <cell r="M5232">
            <v>8</v>
          </cell>
          <cell r="N5232">
            <v>0</v>
          </cell>
          <cell r="O5232">
            <v>23</v>
          </cell>
          <cell r="P5232" t="str">
            <v>Not Licensed</v>
          </cell>
          <cell r="Q5232">
            <v>0</v>
          </cell>
          <cell r="R5232">
            <v>0</v>
          </cell>
        </row>
        <row r="5233">
          <cell r="B5233" t="str">
            <v>514034</v>
          </cell>
          <cell r="C5233" t="str">
            <v>Lathe and Turning Machine Tool Setters, Operators, and Tenders, Metal and Plastic</v>
          </cell>
          <cell r="D5233">
            <v>0</v>
          </cell>
          <cell r="E5233" t="str">
            <v>High school diploma or equivalent</v>
          </cell>
          <cell r="F5233" t="str">
            <v>HS and Below</v>
          </cell>
          <cell r="G5233">
            <v>51786</v>
          </cell>
          <cell r="H5233">
            <v>0</v>
          </cell>
          <cell r="I5233">
            <v>0</v>
          </cell>
          <cell r="J5233">
            <v>0</v>
          </cell>
          <cell r="K5233">
            <v>0</v>
          </cell>
          <cell r="L5233">
            <v>0</v>
          </cell>
          <cell r="M5233">
            <v>0</v>
          </cell>
          <cell r="N5233">
            <v>0</v>
          </cell>
          <cell r="O5233">
            <v>25</v>
          </cell>
          <cell r="P5233" t="str">
            <v>Not Licensed</v>
          </cell>
          <cell r="Q5233">
            <v>0</v>
          </cell>
          <cell r="R5233">
            <v>0</v>
          </cell>
        </row>
        <row r="5234">
          <cell r="B5234" t="str">
            <v>514035</v>
          </cell>
          <cell r="C5234" t="str">
            <v>Milling and Planing Machine Setters, Operators, and Tenders, Metal and Plastic</v>
          </cell>
          <cell r="D5234">
            <v>0</v>
          </cell>
          <cell r="E5234" t="str">
            <v>High school diploma or equivalent</v>
          </cell>
          <cell r="F5234" t="str">
            <v>HS and Below</v>
          </cell>
          <cell r="G5234">
            <v>45888</v>
          </cell>
          <cell r="H5234">
            <v>0</v>
          </cell>
          <cell r="I5234">
            <v>0</v>
          </cell>
          <cell r="J5234">
            <v>0</v>
          </cell>
          <cell r="K5234">
            <v>0</v>
          </cell>
          <cell r="L5234">
            <v>4</v>
          </cell>
          <cell r="M5234">
            <v>4</v>
          </cell>
          <cell r="N5234">
            <v>0</v>
          </cell>
          <cell r="O5234">
            <v>6</v>
          </cell>
          <cell r="P5234" t="str">
            <v>Not Licensed</v>
          </cell>
          <cell r="Q5234">
            <v>0</v>
          </cell>
          <cell r="R5234">
            <v>0</v>
          </cell>
        </row>
        <row r="5235">
          <cell r="B5235" t="str">
            <v>514041</v>
          </cell>
          <cell r="C5235" t="str">
            <v>Machinists</v>
          </cell>
          <cell r="D5235">
            <v>0</v>
          </cell>
          <cell r="E5235" t="str">
            <v>High school diploma or equivalent</v>
          </cell>
          <cell r="F5235" t="str">
            <v>HS and Below</v>
          </cell>
          <cell r="G5235">
            <v>48561</v>
          </cell>
          <cell r="H5235">
            <v>4</v>
          </cell>
          <cell r="I5235">
            <v>2174</v>
          </cell>
          <cell r="J5235">
            <v>202</v>
          </cell>
          <cell r="K5235">
            <v>236</v>
          </cell>
          <cell r="L5235">
            <v>76</v>
          </cell>
          <cell r="M5235">
            <v>171</v>
          </cell>
          <cell r="N5235">
            <v>0</v>
          </cell>
          <cell r="O5235">
            <v>124</v>
          </cell>
          <cell r="P5235" t="str">
            <v>Not Licensed</v>
          </cell>
          <cell r="Q5235">
            <v>0</v>
          </cell>
          <cell r="R5235">
            <v>0</v>
          </cell>
        </row>
        <row r="5236">
          <cell r="B5236" t="str">
            <v>514051</v>
          </cell>
          <cell r="C5236" t="str">
            <v>Metal-Refining Furnace Operators and Tenders</v>
          </cell>
          <cell r="D5236">
            <v>0</v>
          </cell>
          <cell r="E5236" t="str">
            <v>High school diploma or equivalent</v>
          </cell>
          <cell r="F5236" t="str">
            <v>HS and Below</v>
          </cell>
          <cell r="G5236">
            <v>48711</v>
          </cell>
          <cell r="H5236">
            <v>0</v>
          </cell>
          <cell r="I5236">
            <v>0</v>
          </cell>
          <cell r="J5236">
            <v>0</v>
          </cell>
          <cell r="K5236">
            <v>0</v>
          </cell>
          <cell r="L5236">
            <v>0</v>
          </cell>
          <cell r="M5236">
            <v>0</v>
          </cell>
          <cell r="N5236">
            <v>0</v>
          </cell>
          <cell r="O5236">
            <v>2</v>
          </cell>
          <cell r="P5236" t="str">
            <v>Not Licensed</v>
          </cell>
          <cell r="Q5236">
            <v>0</v>
          </cell>
          <cell r="R5236">
            <v>0</v>
          </cell>
        </row>
        <row r="5237">
          <cell r="B5237" t="str">
            <v>514052</v>
          </cell>
          <cell r="C5237" t="str">
            <v>Pourers and Casters, Metal</v>
          </cell>
          <cell r="D5237">
            <v>0</v>
          </cell>
          <cell r="E5237" t="str">
            <v>High school diploma or equivalent</v>
          </cell>
          <cell r="F5237" t="str">
            <v>HS and Below</v>
          </cell>
          <cell r="G5237">
            <v>35747</v>
          </cell>
          <cell r="H5237">
            <v>0</v>
          </cell>
          <cell r="I5237">
            <v>0</v>
          </cell>
          <cell r="J5237">
            <v>0</v>
          </cell>
          <cell r="K5237">
            <v>0</v>
          </cell>
          <cell r="L5237">
            <v>0</v>
          </cell>
          <cell r="M5237">
            <v>0</v>
          </cell>
          <cell r="N5237">
            <v>0</v>
          </cell>
          <cell r="O5237">
            <v>0</v>
          </cell>
          <cell r="P5237" t="str">
            <v>Not Licensed</v>
          </cell>
          <cell r="Q5237">
            <v>0</v>
          </cell>
          <cell r="R5237">
            <v>0</v>
          </cell>
        </row>
        <row r="5238">
          <cell r="B5238" t="str">
            <v>514061</v>
          </cell>
          <cell r="C5238" t="str">
            <v>Model Makers, Metal and Plastic</v>
          </cell>
          <cell r="D5238">
            <v>0</v>
          </cell>
          <cell r="E5238" t="str">
            <v>High school diploma or equivalent</v>
          </cell>
          <cell r="F5238" t="str">
            <v>HS and Below</v>
          </cell>
          <cell r="G5238">
            <v>57993</v>
          </cell>
          <cell r="H5238">
            <v>0</v>
          </cell>
          <cell r="I5238">
            <v>0</v>
          </cell>
          <cell r="J5238">
            <v>0</v>
          </cell>
          <cell r="K5238">
            <v>0</v>
          </cell>
          <cell r="L5238">
            <v>0</v>
          </cell>
          <cell r="M5238">
            <v>0</v>
          </cell>
          <cell r="N5238">
            <v>0</v>
          </cell>
          <cell r="O5238">
            <v>5</v>
          </cell>
          <cell r="P5238" t="str">
            <v>Not Licensed</v>
          </cell>
          <cell r="Q5238">
            <v>0</v>
          </cell>
          <cell r="R5238">
            <v>0</v>
          </cell>
        </row>
        <row r="5239">
          <cell r="B5239" t="str">
            <v>514062</v>
          </cell>
          <cell r="C5239" t="str">
            <v>Patternmakers, Metal and Plastic</v>
          </cell>
          <cell r="D5239">
            <v>0</v>
          </cell>
          <cell r="E5239" t="str">
            <v>High school diploma or equivalent</v>
          </cell>
          <cell r="F5239" t="str">
            <v>HS and Below</v>
          </cell>
          <cell r="G5239">
            <v>0</v>
          </cell>
          <cell r="H5239">
            <v>0</v>
          </cell>
          <cell r="I5239">
            <v>0</v>
          </cell>
          <cell r="J5239">
            <v>0</v>
          </cell>
          <cell r="K5239">
            <v>0</v>
          </cell>
          <cell r="L5239">
            <v>0</v>
          </cell>
          <cell r="M5239">
            <v>0</v>
          </cell>
          <cell r="N5239">
            <v>0</v>
          </cell>
          <cell r="O5239">
            <v>0</v>
          </cell>
          <cell r="P5239" t="str">
            <v>Not Licensed</v>
          </cell>
          <cell r="Q5239">
            <v>0</v>
          </cell>
          <cell r="R5239">
            <v>0</v>
          </cell>
        </row>
        <row r="5240">
          <cell r="B5240" t="str">
            <v>514071</v>
          </cell>
          <cell r="C5240" t="str">
            <v>Foundry Mold and Coremakers</v>
          </cell>
          <cell r="D5240">
            <v>0</v>
          </cell>
          <cell r="E5240" t="str">
            <v>High school diploma or equivalent</v>
          </cell>
          <cell r="F5240" t="str">
            <v>HS and Below</v>
          </cell>
          <cell r="G5240">
            <v>45654</v>
          </cell>
          <cell r="H5240">
            <v>0</v>
          </cell>
          <cell r="I5240">
            <v>0</v>
          </cell>
          <cell r="J5240">
            <v>0</v>
          </cell>
          <cell r="K5240">
            <v>0</v>
          </cell>
          <cell r="L5240">
            <v>0</v>
          </cell>
          <cell r="M5240">
            <v>0</v>
          </cell>
          <cell r="N5240">
            <v>0</v>
          </cell>
          <cell r="O5240">
            <v>1</v>
          </cell>
          <cell r="P5240" t="str">
            <v>Not Licensed</v>
          </cell>
          <cell r="Q5240">
            <v>0</v>
          </cell>
          <cell r="R5240">
            <v>0</v>
          </cell>
        </row>
        <row r="5241">
          <cell r="B5241" t="str">
            <v>514072</v>
          </cell>
          <cell r="C5241" t="str">
            <v>Molding, Coremaking, and Casting Machine Setters, Operators, and Tenders, Metal and Plastic</v>
          </cell>
          <cell r="D5241">
            <v>0</v>
          </cell>
          <cell r="E5241" t="str">
            <v>High school diploma or equivalent</v>
          </cell>
          <cell r="F5241" t="str">
            <v>HS and Below</v>
          </cell>
          <cell r="G5241">
            <v>0</v>
          </cell>
          <cell r="H5241">
            <v>0</v>
          </cell>
          <cell r="I5241">
            <v>0</v>
          </cell>
          <cell r="J5241">
            <v>0</v>
          </cell>
          <cell r="K5241">
            <v>0</v>
          </cell>
          <cell r="L5241">
            <v>0</v>
          </cell>
          <cell r="M5241">
            <v>0</v>
          </cell>
          <cell r="N5241">
            <v>0</v>
          </cell>
          <cell r="O5241">
            <v>19</v>
          </cell>
          <cell r="P5241" t="str">
            <v>Not Licensed</v>
          </cell>
          <cell r="Q5241">
            <v>0</v>
          </cell>
          <cell r="R5241">
            <v>0</v>
          </cell>
        </row>
        <row r="5242">
          <cell r="B5242" t="str">
            <v>514081</v>
          </cell>
          <cell r="C5242" t="str">
            <v>Multiple Machine Tool Setters, Operators, and Tenders, Metal and Plastic</v>
          </cell>
          <cell r="D5242">
            <v>0</v>
          </cell>
          <cell r="E5242" t="str">
            <v>High school diploma or equivalent</v>
          </cell>
          <cell r="F5242" t="str">
            <v>HS and Below</v>
          </cell>
          <cell r="G5242">
            <v>36902</v>
          </cell>
          <cell r="H5242">
            <v>2</v>
          </cell>
          <cell r="I5242">
            <v>590</v>
          </cell>
          <cell r="J5242">
            <v>62</v>
          </cell>
          <cell r="K5242">
            <v>55</v>
          </cell>
          <cell r="L5242">
            <v>0</v>
          </cell>
          <cell r="M5242">
            <v>59</v>
          </cell>
          <cell r="N5242">
            <v>0</v>
          </cell>
          <cell r="O5242">
            <v>9</v>
          </cell>
          <cell r="P5242" t="str">
            <v>Not Licensed</v>
          </cell>
          <cell r="Q5242">
            <v>0</v>
          </cell>
          <cell r="R5242">
            <v>0</v>
          </cell>
        </row>
        <row r="5243">
          <cell r="B5243" t="str">
            <v>514111</v>
          </cell>
          <cell r="C5243" t="str">
            <v>Tool and Die Makers</v>
          </cell>
          <cell r="D5243">
            <v>0</v>
          </cell>
          <cell r="E5243" t="str">
            <v>High school diploma or equivalent</v>
          </cell>
          <cell r="F5243" t="str">
            <v>HS and Below</v>
          </cell>
          <cell r="G5243">
            <v>0</v>
          </cell>
          <cell r="H5243">
            <v>0</v>
          </cell>
          <cell r="I5243">
            <v>115</v>
          </cell>
          <cell r="J5243">
            <v>9</v>
          </cell>
          <cell r="K5243">
            <v>8</v>
          </cell>
          <cell r="L5243">
            <v>7</v>
          </cell>
          <cell r="M5243">
            <v>8</v>
          </cell>
          <cell r="N5243">
            <v>0</v>
          </cell>
          <cell r="O5243">
            <v>14</v>
          </cell>
          <cell r="P5243" t="str">
            <v>Not Licensed</v>
          </cell>
          <cell r="Q5243">
            <v>0</v>
          </cell>
          <cell r="R5243">
            <v>0</v>
          </cell>
        </row>
        <row r="5244">
          <cell r="B5244" t="str">
            <v>514121</v>
          </cell>
          <cell r="C5244" t="str">
            <v>Welders, Cutters, Solderers, and Brazers</v>
          </cell>
          <cell r="D5244">
            <v>0</v>
          </cell>
          <cell r="E5244" t="str">
            <v>High school diploma or equivalent</v>
          </cell>
          <cell r="F5244" t="str">
            <v>HS and Below</v>
          </cell>
          <cell r="G5244">
            <v>46902</v>
          </cell>
          <cell r="H5244">
            <v>3</v>
          </cell>
          <cell r="I5244">
            <v>446</v>
          </cell>
          <cell r="J5244">
            <v>49</v>
          </cell>
          <cell r="K5244">
            <v>53</v>
          </cell>
          <cell r="L5244">
            <v>46</v>
          </cell>
          <cell r="M5244">
            <v>49</v>
          </cell>
          <cell r="N5244">
            <v>0</v>
          </cell>
          <cell r="O5244">
            <v>138</v>
          </cell>
          <cell r="P5244" t="str">
            <v>Not Licensed</v>
          </cell>
          <cell r="Q5244">
            <v>0</v>
          </cell>
          <cell r="R5244">
            <v>0</v>
          </cell>
        </row>
        <row r="5245">
          <cell r="B5245" t="str">
            <v>514122</v>
          </cell>
          <cell r="C5245" t="str">
            <v>Welding, Soldering, and Brazing Machine Setters, Operators, and Tenders</v>
          </cell>
          <cell r="D5245">
            <v>0</v>
          </cell>
          <cell r="E5245" t="str">
            <v>High school diploma or equivalent</v>
          </cell>
          <cell r="F5245" t="str">
            <v>HS and Below</v>
          </cell>
          <cell r="G5245">
            <v>0</v>
          </cell>
          <cell r="H5245">
            <v>0</v>
          </cell>
          <cell r="I5245">
            <v>0</v>
          </cell>
          <cell r="J5245">
            <v>0</v>
          </cell>
          <cell r="K5245">
            <v>0</v>
          </cell>
          <cell r="L5245">
            <v>0</v>
          </cell>
          <cell r="M5245">
            <v>0</v>
          </cell>
          <cell r="N5245">
            <v>0</v>
          </cell>
          <cell r="O5245">
            <v>4</v>
          </cell>
          <cell r="P5245" t="str">
            <v>Not Licensed</v>
          </cell>
          <cell r="Q5245">
            <v>0</v>
          </cell>
          <cell r="R5245">
            <v>0</v>
          </cell>
        </row>
        <row r="5246">
          <cell r="B5246" t="str">
            <v>514191</v>
          </cell>
          <cell r="C5246" t="str">
            <v>Heat Treating Equipment Setters, Operators, and Tenders, Metal and Plastic</v>
          </cell>
          <cell r="D5246">
            <v>0</v>
          </cell>
          <cell r="E5246" t="str">
            <v>High school diploma or equivalent</v>
          </cell>
          <cell r="F5246" t="str">
            <v>HS and Below</v>
          </cell>
          <cell r="G5246">
            <v>35364</v>
          </cell>
          <cell r="H5246">
            <v>0</v>
          </cell>
          <cell r="I5246">
            <v>0</v>
          </cell>
          <cell r="J5246">
            <v>0</v>
          </cell>
          <cell r="K5246">
            <v>0</v>
          </cell>
          <cell r="L5246">
            <v>0</v>
          </cell>
          <cell r="M5246">
            <v>0</v>
          </cell>
          <cell r="N5246">
            <v>0</v>
          </cell>
          <cell r="O5246">
            <v>0</v>
          </cell>
          <cell r="P5246" t="str">
            <v>Not Licensed</v>
          </cell>
          <cell r="Q5246">
            <v>0</v>
          </cell>
          <cell r="R5246">
            <v>0</v>
          </cell>
        </row>
        <row r="5247">
          <cell r="B5247" t="str">
            <v>514192</v>
          </cell>
          <cell r="C5247" t="str">
            <v>Layout Workers, Metal and Plastic</v>
          </cell>
          <cell r="D5247">
            <v>0</v>
          </cell>
          <cell r="E5247" t="str">
            <v>High school diploma or equivalent</v>
          </cell>
          <cell r="F5247" t="str">
            <v>HS and Below</v>
          </cell>
          <cell r="G5247">
            <v>0</v>
          </cell>
          <cell r="H5247">
            <v>0</v>
          </cell>
          <cell r="I5247">
            <v>0</v>
          </cell>
          <cell r="J5247">
            <v>0</v>
          </cell>
          <cell r="K5247">
            <v>0</v>
          </cell>
          <cell r="L5247">
            <v>0</v>
          </cell>
          <cell r="M5247">
            <v>0</v>
          </cell>
          <cell r="N5247">
            <v>0</v>
          </cell>
          <cell r="O5247">
            <v>0</v>
          </cell>
          <cell r="P5247" t="str">
            <v>Not Licensed</v>
          </cell>
          <cell r="Q5247">
            <v>0</v>
          </cell>
          <cell r="R5247">
            <v>0</v>
          </cell>
        </row>
        <row r="5248">
          <cell r="B5248" t="str">
            <v>514193</v>
          </cell>
          <cell r="C5248" t="str">
            <v>Plating and Coating Machine Setters, Operators, and Tenders, Metal and Plastic</v>
          </cell>
          <cell r="D5248">
            <v>0</v>
          </cell>
          <cell r="E5248" t="str">
            <v>High school diploma or equivalent</v>
          </cell>
          <cell r="F5248" t="str">
            <v>HS and Below</v>
          </cell>
          <cell r="G5248">
            <v>41529</v>
          </cell>
          <cell r="H5248">
            <v>2</v>
          </cell>
          <cell r="I5248">
            <v>471</v>
          </cell>
          <cell r="J5248">
            <v>26</v>
          </cell>
          <cell r="K5248">
            <v>42</v>
          </cell>
          <cell r="L5248">
            <v>0</v>
          </cell>
          <cell r="M5248">
            <v>34</v>
          </cell>
          <cell r="N5248">
            <v>0</v>
          </cell>
          <cell r="O5248">
            <v>12</v>
          </cell>
          <cell r="P5248" t="str">
            <v>Not Licensed</v>
          </cell>
          <cell r="Q5248">
            <v>0</v>
          </cell>
          <cell r="R5248">
            <v>0</v>
          </cell>
        </row>
        <row r="5249">
          <cell r="B5249" t="str">
            <v>514194</v>
          </cell>
          <cell r="C5249" t="str">
            <v>Tool Grinders, Filers, and Sharpeners</v>
          </cell>
          <cell r="D5249">
            <v>0</v>
          </cell>
          <cell r="E5249" t="str">
            <v>High school diploma or equivalent</v>
          </cell>
          <cell r="F5249" t="str">
            <v>HS and Below</v>
          </cell>
          <cell r="G5249">
            <v>0</v>
          </cell>
          <cell r="H5249">
            <v>0</v>
          </cell>
          <cell r="I5249">
            <v>0</v>
          </cell>
          <cell r="J5249">
            <v>0</v>
          </cell>
          <cell r="K5249">
            <v>0</v>
          </cell>
          <cell r="L5249">
            <v>0</v>
          </cell>
          <cell r="M5249">
            <v>0</v>
          </cell>
          <cell r="N5249">
            <v>0</v>
          </cell>
          <cell r="O5249">
            <v>3</v>
          </cell>
          <cell r="P5249" t="str">
            <v>Not Licensed</v>
          </cell>
          <cell r="Q5249">
            <v>0</v>
          </cell>
          <cell r="R5249">
            <v>0</v>
          </cell>
        </row>
        <row r="5250">
          <cell r="B5250" t="str">
            <v>515111</v>
          </cell>
          <cell r="C5250" t="str">
            <v>Prepress Technicians and Workers</v>
          </cell>
          <cell r="D5250">
            <v>0</v>
          </cell>
          <cell r="E5250" t="str">
            <v>Postsecondary non-degree award</v>
          </cell>
          <cell r="F5250" t="str">
            <v>Sub-BA</v>
          </cell>
          <cell r="G5250">
            <v>39216</v>
          </cell>
          <cell r="H5250">
            <v>0</v>
          </cell>
          <cell r="I5250">
            <v>0</v>
          </cell>
          <cell r="J5250">
            <v>0</v>
          </cell>
          <cell r="K5250">
            <v>0</v>
          </cell>
          <cell r="L5250">
            <v>6</v>
          </cell>
          <cell r="M5250">
            <v>6</v>
          </cell>
          <cell r="N5250">
            <v>831</v>
          </cell>
          <cell r="O5250">
            <v>15</v>
          </cell>
          <cell r="P5250" t="str">
            <v>Not Licensed</v>
          </cell>
          <cell r="Q5250">
            <v>0</v>
          </cell>
          <cell r="R5250">
            <v>0</v>
          </cell>
        </row>
        <row r="5251">
          <cell r="B5251" t="str">
            <v>515112</v>
          </cell>
          <cell r="C5251" t="str">
            <v>Printing Press Operators</v>
          </cell>
          <cell r="D5251">
            <v>0</v>
          </cell>
          <cell r="E5251" t="str">
            <v>High school diploma or equivalent</v>
          </cell>
          <cell r="F5251" t="str">
            <v>HS and Below</v>
          </cell>
          <cell r="G5251">
            <v>43163</v>
          </cell>
          <cell r="H5251">
            <v>3</v>
          </cell>
          <cell r="I5251">
            <v>785</v>
          </cell>
          <cell r="J5251">
            <v>87</v>
          </cell>
          <cell r="K5251">
            <v>54</v>
          </cell>
          <cell r="L5251">
            <v>31</v>
          </cell>
          <cell r="M5251">
            <v>57</v>
          </cell>
          <cell r="N5251">
            <v>0</v>
          </cell>
          <cell r="O5251">
            <v>168</v>
          </cell>
          <cell r="P5251" t="str">
            <v>Not Licensed</v>
          </cell>
          <cell r="Q5251">
            <v>0</v>
          </cell>
          <cell r="R5251">
            <v>0</v>
          </cell>
        </row>
        <row r="5252">
          <cell r="B5252" t="str">
            <v>515113</v>
          </cell>
          <cell r="C5252" t="str">
            <v>Print Binding and Finishing Workers</v>
          </cell>
          <cell r="D5252">
            <v>0</v>
          </cell>
          <cell r="E5252" t="str">
            <v>High school diploma or equivalent</v>
          </cell>
          <cell r="F5252" t="str">
            <v>HS and Below</v>
          </cell>
          <cell r="G5252">
            <v>35986</v>
          </cell>
          <cell r="H5252">
            <v>0</v>
          </cell>
          <cell r="I5252">
            <v>0</v>
          </cell>
          <cell r="J5252">
            <v>0</v>
          </cell>
          <cell r="K5252">
            <v>0</v>
          </cell>
          <cell r="L5252">
            <v>9</v>
          </cell>
          <cell r="M5252">
            <v>9</v>
          </cell>
          <cell r="N5252">
            <v>0</v>
          </cell>
          <cell r="O5252">
            <v>28</v>
          </cell>
          <cell r="P5252" t="str">
            <v>Not Licensed</v>
          </cell>
          <cell r="Q5252">
            <v>0</v>
          </cell>
          <cell r="R5252">
            <v>0</v>
          </cell>
        </row>
        <row r="5253">
          <cell r="B5253" t="str">
            <v>516011</v>
          </cell>
          <cell r="C5253" t="str">
            <v>Laundry and Dry-Cleaning Workers</v>
          </cell>
          <cell r="D5253">
            <v>0</v>
          </cell>
          <cell r="E5253" t="str">
            <v>No formal educational credential</v>
          </cell>
          <cell r="F5253" t="str">
            <v>HS and Below</v>
          </cell>
          <cell r="G5253">
            <v>0</v>
          </cell>
          <cell r="H5253">
            <v>0</v>
          </cell>
          <cell r="I5253">
            <v>1217</v>
          </cell>
          <cell r="J5253">
            <v>147</v>
          </cell>
          <cell r="K5253">
            <v>179</v>
          </cell>
          <cell r="L5253">
            <v>31</v>
          </cell>
          <cell r="M5253">
            <v>119</v>
          </cell>
          <cell r="N5253">
            <v>0</v>
          </cell>
          <cell r="O5253">
            <v>79</v>
          </cell>
          <cell r="P5253" t="str">
            <v>Not Licensed</v>
          </cell>
          <cell r="Q5253">
            <v>0</v>
          </cell>
          <cell r="R5253">
            <v>0</v>
          </cell>
        </row>
        <row r="5254">
          <cell r="B5254" t="str">
            <v>516021</v>
          </cell>
          <cell r="C5254" t="str">
            <v>Pressers, Textile, Garment, and Related Materials</v>
          </cell>
          <cell r="D5254">
            <v>0</v>
          </cell>
          <cell r="E5254" t="str">
            <v>No formal educational credential</v>
          </cell>
          <cell r="F5254" t="str">
            <v>HS and Below</v>
          </cell>
          <cell r="G5254">
            <v>36312</v>
          </cell>
          <cell r="H5254">
            <v>2</v>
          </cell>
          <cell r="I5254">
            <v>329</v>
          </cell>
          <cell r="J5254">
            <v>33</v>
          </cell>
          <cell r="K5254">
            <v>42</v>
          </cell>
          <cell r="L5254">
            <v>0</v>
          </cell>
          <cell r="M5254">
            <v>38</v>
          </cell>
          <cell r="N5254">
            <v>0</v>
          </cell>
          <cell r="O5254">
            <v>28</v>
          </cell>
          <cell r="P5254" t="str">
            <v>Not Licensed</v>
          </cell>
          <cell r="Q5254">
            <v>0</v>
          </cell>
          <cell r="R5254">
            <v>0</v>
          </cell>
        </row>
        <row r="5255">
          <cell r="B5255" t="str">
            <v>516031</v>
          </cell>
          <cell r="C5255" t="str">
            <v>Sewing Machine Operators</v>
          </cell>
          <cell r="D5255">
            <v>0</v>
          </cell>
          <cell r="E5255" t="str">
            <v>No formal educational credential</v>
          </cell>
          <cell r="F5255" t="str">
            <v>HS and Below</v>
          </cell>
          <cell r="G5255">
            <v>32295</v>
          </cell>
          <cell r="H5255">
            <v>2</v>
          </cell>
          <cell r="I5255">
            <v>1880</v>
          </cell>
          <cell r="J5255">
            <v>211</v>
          </cell>
          <cell r="K5255">
            <v>190</v>
          </cell>
          <cell r="L5255">
            <v>23</v>
          </cell>
          <cell r="M5255">
            <v>141</v>
          </cell>
          <cell r="N5255">
            <v>0</v>
          </cell>
          <cell r="O5255">
            <v>159</v>
          </cell>
          <cell r="P5255" t="str">
            <v>Not Licensed</v>
          </cell>
          <cell r="Q5255">
            <v>0</v>
          </cell>
          <cell r="R5255">
            <v>0</v>
          </cell>
        </row>
        <row r="5256">
          <cell r="B5256" t="str">
            <v>516041</v>
          </cell>
          <cell r="C5256" t="str">
            <v>Shoe and Leather Workers and Repairers</v>
          </cell>
          <cell r="D5256">
            <v>0</v>
          </cell>
          <cell r="E5256" t="str">
            <v>High school diploma or equivalent</v>
          </cell>
          <cell r="F5256" t="str">
            <v>HS and Below</v>
          </cell>
          <cell r="G5256">
            <v>27885</v>
          </cell>
          <cell r="H5256">
            <v>0</v>
          </cell>
          <cell r="I5256">
            <v>0</v>
          </cell>
          <cell r="J5256">
            <v>0</v>
          </cell>
          <cell r="K5256">
            <v>0</v>
          </cell>
          <cell r="L5256">
            <v>0</v>
          </cell>
          <cell r="M5256">
            <v>0</v>
          </cell>
          <cell r="N5256">
            <v>0</v>
          </cell>
          <cell r="O5256">
            <v>6</v>
          </cell>
          <cell r="P5256" t="str">
            <v>Not Licensed</v>
          </cell>
          <cell r="Q5256">
            <v>0</v>
          </cell>
          <cell r="R5256">
            <v>0</v>
          </cell>
        </row>
        <row r="5257">
          <cell r="B5257" t="str">
            <v>516042</v>
          </cell>
          <cell r="C5257" t="str">
            <v>Shoe Machine Operators and Tenders</v>
          </cell>
          <cell r="D5257">
            <v>0</v>
          </cell>
          <cell r="E5257" t="str">
            <v>High school diploma or equivalent</v>
          </cell>
          <cell r="F5257" t="str">
            <v>HS and Below</v>
          </cell>
          <cell r="G5257">
            <v>0</v>
          </cell>
          <cell r="H5257">
            <v>0</v>
          </cell>
          <cell r="I5257">
            <v>0</v>
          </cell>
          <cell r="J5257">
            <v>0</v>
          </cell>
          <cell r="K5257">
            <v>0</v>
          </cell>
          <cell r="L5257">
            <v>0</v>
          </cell>
          <cell r="M5257">
            <v>0</v>
          </cell>
          <cell r="N5257">
            <v>0</v>
          </cell>
          <cell r="O5257">
            <v>2</v>
          </cell>
          <cell r="P5257" t="str">
            <v>Not Licensed</v>
          </cell>
          <cell r="Q5257">
            <v>0</v>
          </cell>
          <cell r="R5257">
            <v>0</v>
          </cell>
        </row>
        <row r="5258">
          <cell r="B5258" t="str">
            <v>516051</v>
          </cell>
          <cell r="C5258" t="str">
            <v>Sewers, Hand</v>
          </cell>
          <cell r="D5258">
            <v>0</v>
          </cell>
          <cell r="E5258" t="str">
            <v>No formal educational credential</v>
          </cell>
          <cell r="F5258" t="str">
            <v>HS and Below</v>
          </cell>
          <cell r="G5258">
            <v>28118</v>
          </cell>
          <cell r="H5258">
            <v>0</v>
          </cell>
          <cell r="I5258">
            <v>0</v>
          </cell>
          <cell r="J5258">
            <v>0</v>
          </cell>
          <cell r="K5258">
            <v>0</v>
          </cell>
          <cell r="L5258">
            <v>0</v>
          </cell>
          <cell r="M5258">
            <v>0</v>
          </cell>
          <cell r="N5258">
            <v>0</v>
          </cell>
          <cell r="O5258">
            <v>14</v>
          </cell>
          <cell r="P5258" t="str">
            <v>Not Licensed</v>
          </cell>
          <cell r="Q5258">
            <v>0</v>
          </cell>
          <cell r="R5258">
            <v>0</v>
          </cell>
        </row>
        <row r="5259">
          <cell r="B5259" t="str">
            <v>516052</v>
          </cell>
          <cell r="C5259" t="str">
            <v>Tailors, Dressmakers, and Custom Sewers</v>
          </cell>
          <cell r="D5259">
            <v>0</v>
          </cell>
          <cell r="E5259" t="str">
            <v>No formal educational credential</v>
          </cell>
          <cell r="F5259" t="str">
            <v>HS and Below</v>
          </cell>
          <cell r="G5259">
            <v>38552</v>
          </cell>
          <cell r="H5259">
            <v>0</v>
          </cell>
          <cell r="I5259">
            <v>0</v>
          </cell>
          <cell r="J5259">
            <v>0</v>
          </cell>
          <cell r="K5259">
            <v>0</v>
          </cell>
          <cell r="L5259">
            <v>22</v>
          </cell>
          <cell r="M5259">
            <v>22</v>
          </cell>
          <cell r="N5259">
            <v>0</v>
          </cell>
          <cell r="O5259">
            <v>14</v>
          </cell>
          <cell r="P5259" t="str">
            <v>Not Licensed</v>
          </cell>
          <cell r="Q5259">
            <v>0</v>
          </cell>
          <cell r="R5259">
            <v>0</v>
          </cell>
        </row>
        <row r="5260">
          <cell r="B5260" t="str">
            <v>516061</v>
          </cell>
          <cell r="C5260" t="str">
            <v>Textile Bleaching and Dyeing Machine Operators and Tenders</v>
          </cell>
          <cell r="D5260">
            <v>0</v>
          </cell>
          <cell r="E5260" t="str">
            <v>High school diploma or equivalent</v>
          </cell>
          <cell r="F5260" t="str">
            <v>HS and Below</v>
          </cell>
          <cell r="G5260">
            <v>29638</v>
          </cell>
          <cell r="H5260">
            <v>0</v>
          </cell>
          <cell r="I5260">
            <v>0</v>
          </cell>
          <cell r="J5260">
            <v>16</v>
          </cell>
          <cell r="K5260">
            <v>0</v>
          </cell>
          <cell r="L5260">
            <v>0</v>
          </cell>
          <cell r="M5260">
            <v>16</v>
          </cell>
          <cell r="N5260">
            <v>0</v>
          </cell>
          <cell r="O5260">
            <v>12</v>
          </cell>
          <cell r="P5260" t="str">
            <v>Not Licensed</v>
          </cell>
          <cell r="Q5260">
            <v>0</v>
          </cell>
          <cell r="R5260">
            <v>0</v>
          </cell>
        </row>
        <row r="5261">
          <cell r="B5261" t="str">
            <v>516062</v>
          </cell>
          <cell r="C5261" t="str">
            <v>Textile Cutting Machine Setters, Operators, and Tenders</v>
          </cell>
          <cell r="D5261">
            <v>0</v>
          </cell>
          <cell r="E5261" t="str">
            <v>High school diploma or equivalent</v>
          </cell>
          <cell r="F5261" t="str">
            <v>HS and Below</v>
          </cell>
          <cell r="G5261">
            <v>25701</v>
          </cell>
          <cell r="H5261">
            <v>0</v>
          </cell>
          <cell r="I5261">
            <v>0</v>
          </cell>
          <cell r="J5261">
            <v>0</v>
          </cell>
          <cell r="K5261">
            <v>0</v>
          </cell>
          <cell r="L5261">
            <v>0</v>
          </cell>
          <cell r="M5261">
            <v>0</v>
          </cell>
          <cell r="N5261">
            <v>0</v>
          </cell>
          <cell r="O5261">
            <v>8</v>
          </cell>
          <cell r="P5261" t="str">
            <v>Not Licensed</v>
          </cell>
          <cell r="Q5261">
            <v>0</v>
          </cell>
          <cell r="R5261">
            <v>0</v>
          </cell>
        </row>
        <row r="5262">
          <cell r="B5262" t="str">
            <v>516063</v>
          </cell>
          <cell r="C5262" t="str">
            <v>Textile Knitting and Weaving Machine Setters, Operators, and Tenders</v>
          </cell>
          <cell r="D5262">
            <v>0</v>
          </cell>
          <cell r="E5262" t="str">
            <v>High school diploma or equivalent</v>
          </cell>
          <cell r="F5262" t="str">
            <v>HS and Below</v>
          </cell>
          <cell r="G5262">
            <v>26353</v>
          </cell>
          <cell r="H5262">
            <v>0</v>
          </cell>
          <cell r="I5262">
            <v>0</v>
          </cell>
          <cell r="J5262">
            <v>0</v>
          </cell>
          <cell r="K5262">
            <v>0</v>
          </cell>
          <cell r="L5262">
            <v>0</v>
          </cell>
          <cell r="M5262">
            <v>0</v>
          </cell>
          <cell r="N5262">
            <v>0</v>
          </cell>
          <cell r="O5262">
            <v>13</v>
          </cell>
          <cell r="P5262" t="str">
            <v>Not Licensed</v>
          </cell>
          <cell r="Q5262">
            <v>0</v>
          </cell>
          <cell r="R5262">
            <v>0</v>
          </cell>
        </row>
        <row r="5263">
          <cell r="B5263" t="str">
            <v>516064</v>
          </cell>
          <cell r="C5263" t="str">
            <v>Textile Winding, Twisting, and Drawing Out Machine Setters, Operators, and Tenders</v>
          </cell>
          <cell r="D5263">
            <v>0</v>
          </cell>
          <cell r="E5263" t="str">
            <v>High school diploma or equivalent</v>
          </cell>
          <cell r="F5263" t="str">
            <v>HS and Below</v>
          </cell>
          <cell r="G5263">
            <v>0</v>
          </cell>
          <cell r="H5263">
            <v>0</v>
          </cell>
          <cell r="I5263">
            <v>0</v>
          </cell>
          <cell r="J5263">
            <v>10</v>
          </cell>
          <cell r="K5263">
            <v>0</v>
          </cell>
          <cell r="L5263">
            <v>0</v>
          </cell>
          <cell r="M5263">
            <v>10</v>
          </cell>
          <cell r="N5263">
            <v>0</v>
          </cell>
          <cell r="O5263">
            <v>12</v>
          </cell>
          <cell r="P5263" t="str">
            <v>Not Licensed</v>
          </cell>
          <cell r="Q5263">
            <v>0</v>
          </cell>
          <cell r="R5263">
            <v>0</v>
          </cell>
        </row>
        <row r="5264">
          <cell r="B5264" t="str">
            <v>516091</v>
          </cell>
          <cell r="C5264" t="str">
            <v>Extruding and Forming Machine Setters, Operators, and Tenders, Synthetic and Glass Fibers</v>
          </cell>
          <cell r="D5264">
            <v>0</v>
          </cell>
          <cell r="E5264" t="str">
            <v>High school diploma or equivalent</v>
          </cell>
          <cell r="F5264" t="str">
            <v>HS and Below</v>
          </cell>
          <cell r="G5264">
            <v>0</v>
          </cell>
          <cell r="H5264">
            <v>0</v>
          </cell>
          <cell r="I5264">
            <v>0</v>
          </cell>
          <cell r="J5264">
            <v>0</v>
          </cell>
          <cell r="K5264">
            <v>0</v>
          </cell>
          <cell r="L5264">
            <v>8</v>
          </cell>
          <cell r="M5264">
            <v>8</v>
          </cell>
          <cell r="N5264">
            <v>0</v>
          </cell>
          <cell r="O5264">
            <v>2</v>
          </cell>
          <cell r="P5264" t="str">
            <v>Not Licensed</v>
          </cell>
          <cell r="Q5264">
            <v>0</v>
          </cell>
          <cell r="R5264">
            <v>0</v>
          </cell>
        </row>
        <row r="5265">
          <cell r="B5265" t="str">
            <v>516092</v>
          </cell>
          <cell r="C5265" t="str">
            <v>Fabric and Apparel Patternmakers</v>
          </cell>
          <cell r="D5265">
            <v>0</v>
          </cell>
          <cell r="E5265" t="str">
            <v>High school diploma or equivalent</v>
          </cell>
          <cell r="F5265" t="str">
            <v>HS and Below</v>
          </cell>
          <cell r="G5265">
            <v>0</v>
          </cell>
          <cell r="H5265">
            <v>0</v>
          </cell>
          <cell r="I5265">
            <v>0</v>
          </cell>
          <cell r="J5265">
            <v>0</v>
          </cell>
          <cell r="K5265">
            <v>0</v>
          </cell>
          <cell r="L5265">
            <v>0</v>
          </cell>
          <cell r="M5265">
            <v>0</v>
          </cell>
          <cell r="N5265">
            <v>0</v>
          </cell>
          <cell r="O5265">
            <v>2</v>
          </cell>
          <cell r="P5265" t="str">
            <v>Not Licensed</v>
          </cell>
          <cell r="Q5265">
            <v>0</v>
          </cell>
          <cell r="R5265">
            <v>0</v>
          </cell>
        </row>
        <row r="5266">
          <cell r="B5266" t="str">
            <v>516093</v>
          </cell>
          <cell r="C5266" t="str">
            <v>Upholsterers</v>
          </cell>
          <cell r="D5266">
            <v>0</v>
          </cell>
          <cell r="E5266" t="str">
            <v>High school diploma or equivalent</v>
          </cell>
          <cell r="F5266" t="str">
            <v>HS and Below</v>
          </cell>
          <cell r="G5266">
            <v>39649</v>
          </cell>
          <cell r="H5266">
            <v>0</v>
          </cell>
          <cell r="I5266">
            <v>0</v>
          </cell>
          <cell r="J5266">
            <v>0</v>
          </cell>
          <cell r="K5266">
            <v>0</v>
          </cell>
          <cell r="L5266">
            <v>0</v>
          </cell>
          <cell r="M5266">
            <v>0</v>
          </cell>
          <cell r="N5266">
            <v>0</v>
          </cell>
          <cell r="O5266">
            <v>5</v>
          </cell>
          <cell r="P5266" t="str">
            <v>Not Licensed</v>
          </cell>
          <cell r="Q5266">
            <v>0</v>
          </cell>
          <cell r="R5266">
            <v>0</v>
          </cell>
        </row>
        <row r="5267">
          <cell r="B5267" t="str">
            <v>517011</v>
          </cell>
          <cell r="C5267" t="str">
            <v>Cabinetmakers and Bench Carpenters</v>
          </cell>
          <cell r="D5267">
            <v>0</v>
          </cell>
          <cell r="E5267" t="str">
            <v>High school diploma or equivalent</v>
          </cell>
          <cell r="F5267" t="str">
            <v>HS and Below</v>
          </cell>
          <cell r="G5267">
            <v>0</v>
          </cell>
          <cell r="H5267">
            <v>0</v>
          </cell>
          <cell r="I5267">
            <v>0</v>
          </cell>
          <cell r="J5267">
            <v>0</v>
          </cell>
          <cell r="K5267">
            <v>0</v>
          </cell>
          <cell r="L5267">
            <v>6</v>
          </cell>
          <cell r="M5267">
            <v>6</v>
          </cell>
          <cell r="N5267">
            <v>255</v>
          </cell>
          <cell r="O5267">
            <v>42</v>
          </cell>
          <cell r="P5267" t="str">
            <v>Not Licensed</v>
          </cell>
          <cell r="Q5267">
            <v>0</v>
          </cell>
          <cell r="R5267">
            <v>0</v>
          </cell>
        </row>
        <row r="5268">
          <cell r="B5268" t="str">
            <v>517021</v>
          </cell>
          <cell r="C5268" t="str">
            <v>Furniture Finishers</v>
          </cell>
          <cell r="D5268">
            <v>0</v>
          </cell>
          <cell r="E5268" t="str">
            <v>High school diploma or equivalent</v>
          </cell>
          <cell r="F5268" t="str">
            <v>HS and Below</v>
          </cell>
          <cell r="G5268">
            <v>29591</v>
          </cell>
          <cell r="H5268">
            <v>0</v>
          </cell>
          <cell r="I5268">
            <v>0</v>
          </cell>
          <cell r="J5268">
            <v>0</v>
          </cell>
          <cell r="K5268">
            <v>0</v>
          </cell>
          <cell r="L5268">
            <v>0</v>
          </cell>
          <cell r="M5268">
            <v>0</v>
          </cell>
          <cell r="N5268">
            <v>0</v>
          </cell>
          <cell r="O5268">
            <v>5</v>
          </cell>
          <cell r="P5268" t="str">
            <v>Not Licensed</v>
          </cell>
          <cell r="Q5268">
            <v>0</v>
          </cell>
          <cell r="R5268">
            <v>0</v>
          </cell>
        </row>
        <row r="5269">
          <cell r="B5269" t="str">
            <v>517031</v>
          </cell>
          <cell r="C5269" t="str">
            <v>Model Makers, Wood</v>
          </cell>
          <cell r="D5269">
            <v>0</v>
          </cell>
          <cell r="E5269">
            <v>0</v>
          </cell>
          <cell r="F5269">
            <v>0</v>
          </cell>
          <cell r="G5269">
            <v>0</v>
          </cell>
          <cell r="H5269">
            <v>0</v>
          </cell>
          <cell r="I5269">
            <v>0</v>
          </cell>
          <cell r="J5269">
            <v>0</v>
          </cell>
          <cell r="K5269">
            <v>0</v>
          </cell>
          <cell r="L5269">
            <v>0</v>
          </cell>
          <cell r="M5269">
            <v>0</v>
          </cell>
          <cell r="N5269">
            <v>0</v>
          </cell>
          <cell r="O5269">
            <v>0</v>
          </cell>
          <cell r="P5269" t="str">
            <v>Not Licensed</v>
          </cell>
          <cell r="Q5269">
            <v>0</v>
          </cell>
          <cell r="R5269">
            <v>0</v>
          </cell>
        </row>
        <row r="5270">
          <cell r="B5270" t="str">
            <v>517032</v>
          </cell>
          <cell r="C5270" t="str">
            <v>Patternmakers, Wood</v>
          </cell>
          <cell r="D5270">
            <v>0</v>
          </cell>
          <cell r="E5270">
            <v>0</v>
          </cell>
          <cell r="F5270">
            <v>0</v>
          </cell>
          <cell r="G5270">
            <v>0</v>
          </cell>
          <cell r="H5270">
            <v>0</v>
          </cell>
          <cell r="I5270">
            <v>0</v>
          </cell>
          <cell r="J5270">
            <v>0</v>
          </cell>
          <cell r="K5270">
            <v>0</v>
          </cell>
          <cell r="L5270">
            <v>0</v>
          </cell>
          <cell r="M5270">
            <v>0</v>
          </cell>
          <cell r="N5270">
            <v>0</v>
          </cell>
          <cell r="O5270">
            <v>0</v>
          </cell>
          <cell r="P5270" t="str">
            <v>Not Licensed</v>
          </cell>
          <cell r="Q5270">
            <v>0</v>
          </cell>
          <cell r="R5270">
            <v>0</v>
          </cell>
        </row>
        <row r="5271">
          <cell r="B5271" t="str">
            <v>517041</v>
          </cell>
          <cell r="C5271" t="str">
            <v>Sawing Machine Setters, Operators, and Tenders, Wood</v>
          </cell>
          <cell r="D5271">
            <v>0</v>
          </cell>
          <cell r="E5271" t="str">
            <v>High school diploma or equivalent</v>
          </cell>
          <cell r="F5271" t="str">
            <v>HS and Below</v>
          </cell>
          <cell r="G5271">
            <v>29216</v>
          </cell>
          <cell r="H5271">
            <v>0</v>
          </cell>
          <cell r="I5271">
            <v>0</v>
          </cell>
          <cell r="J5271">
            <v>0</v>
          </cell>
          <cell r="K5271">
            <v>0</v>
          </cell>
          <cell r="L5271">
            <v>0</v>
          </cell>
          <cell r="M5271">
            <v>0</v>
          </cell>
          <cell r="N5271">
            <v>0</v>
          </cell>
          <cell r="O5271">
            <v>6</v>
          </cell>
          <cell r="P5271" t="str">
            <v>Not Licensed</v>
          </cell>
          <cell r="Q5271">
            <v>0</v>
          </cell>
          <cell r="R5271">
            <v>0</v>
          </cell>
        </row>
        <row r="5272">
          <cell r="B5272" t="str">
            <v>517042</v>
          </cell>
          <cell r="C5272" t="str">
            <v>Woodworking Machine Setters, Operators, and Tenders, Except Sawing</v>
          </cell>
          <cell r="D5272">
            <v>0</v>
          </cell>
          <cell r="E5272" t="str">
            <v>High school diploma or equivalent</v>
          </cell>
          <cell r="F5272" t="str">
            <v>HS and Below</v>
          </cell>
          <cell r="G5272">
            <v>44233</v>
          </cell>
          <cell r="H5272">
            <v>0</v>
          </cell>
          <cell r="I5272">
            <v>0</v>
          </cell>
          <cell r="J5272">
            <v>0</v>
          </cell>
          <cell r="K5272">
            <v>0</v>
          </cell>
          <cell r="L5272">
            <v>0</v>
          </cell>
          <cell r="M5272">
            <v>0</v>
          </cell>
          <cell r="N5272">
            <v>0</v>
          </cell>
          <cell r="O5272">
            <v>3</v>
          </cell>
          <cell r="P5272" t="str">
            <v>Not Licensed</v>
          </cell>
          <cell r="Q5272">
            <v>0</v>
          </cell>
          <cell r="R5272">
            <v>0</v>
          </cell>
        </row>
        <row r="5273">
          <cell r="B5273" t="str">
            <v>518011</v>
          </cell>
          <cell r="C5273" t="str">
            <v>Nuclear Power Reactor Operators</v>
          </cell>
          <cell r="D5273">
            <v>0</v>
          </cell>
          <cell r="E5273">
            <v>0</v>
          </cell>
          <cell r="F5273">
            <v>0</v>
          </cell>
          <cell r="G5273">
            <v>0</v>
          </cell>
          <cell r="H5273">
            <v>0</v>
          </cell>
          <cell r="I5273">
            <v>0</v>
          </cell>
          <cell r="J5273">
            <v>0</v>
          </cell>
          <cell r="K5273">
            <v>0</v>
          </cell>
          <cell r="L5273">
            <v>0</v>
          </cell>
          <cell r="M5273">
            <v>0</v>
          </cell>
          <cell r="N5273">
            <v>0</v>
          </cell>
          <cell r="O5273">
            <v>1</v>
          </cell>
          <cell r="P5273" t="str">
            <v>Not Licensed</v>
          </cell>
          <cell r="Q5273">
            <v>0</v>
          </cell>
          <cell r="R5273">
            <v>0</v>
          </cell>
        </row>
        <row r="5274">
          <cell r="B5274" t="str">
            <v>518012</v>
          </cell>
          <cell r="C5274" t="str">
            <v>Power Distributors and Dispatchers</v>
          </cell>
          <cell r="D5274">
            <v>0</v>
          </cell>
          <cell r="E5274" t="str">
            <v>High school diploma or equivalent</v>
          </cell>
          <cell r="F5274" t="str">
            <v>HS and Below</v>
          </cell>
          <cell r="G5274">
            <v>99586</v>
          </cell>
          <cell r="H5274">
            <v>0</v>
          </cell>
          <cell r="I5274">
            <v>0</v>
          </cell>
          <cell r="J5274">
            <v>0</v>
          </cell>
          <cell r="K5274">
            <v>0</v>
          </cell>
          <cell r="L5274">
            <v>0</v>
          </cell>
          <cell r="M5274">
            <v>0</v>
          </cell>
          <cell r="N5274">
            <v>0</v>
          </cell>
          <cell r="O5274">
            <v>3</v>
          </cell>
          <cell r="P5274" t="str">
            <v>Not Licensed</v>
          </cell>
          <cell r="Q5274">
            <v>0</v>
          </cell>
          <cell r="R5274">
            <v>0</v>
          </cell>
        </row>
        <row r="5275">
          <cell r="B5275" t="str">
            <v>518013</v>
          </cell>
          <cell r="C5275" t="str">
            <v>Power Plant Operators</v>
          </cell>
          <cell r="D5275">
            <v>0</v>
          </cell>
          <cell r="E5275" t="str">
            <v>High school diploma or equivalent</v>
          </cell>
          <cell r="F5275" t="str">
            <v>HS and Below</v>
          </cell>
          <cell r="G5275">
            <v>81871</v>
          </cell>
          <cell r="H5275">
            <v>0</v>
          </cell>
          <cell r="I5275">
            <v>0</v>
          </cell>
          <cell r="J5275">
            <v>0</v>
          </cell>
          <cell r="K5275">
            <v>0</v>
          </cell>
          <cell r="L5275">
            <v>10</v>
          </cell>
          <cell r="M5275">
            <v>10</v>
          </cell>
          <cell r="N5275">
            <v>0</v>
          </cell>
          <cell r="O5275">
            <v>10</v>
          </cell>
          <cell r="P5275" t="str">
            <v>Not Licensed</v>
          </cell>
          <cell r="Q5275">
            <v>0</v>
          </cell>
          <cell r="R5275">
            <v>0</v>
          </cell>
        </row>
        <row r="5276">
          <cell r="B5276" t="str">
            <v>518021</v>
          </cell>
          <cell r="C5276" t="str">
            <v>Stationary Engineers and Boiler Operators</v>
          </cell>
          <cell r="D5276">
            <v>0</v>
          </cell>
          <cell r="E5276" t="str">
            <v>High school diploma or equivalent</v>
          </cell>
          <cell r="F5276" t="str">
            <v>HS and Below</v>
          </cell>
          <cell r="G5276">
            <v>58072</v>
          </cell>
          <cell r="H5276">
            <v>0</v>
          </cell>
          <cell r="I5276">
            <v>0</v>
          </cell>
          <cell r="J5276">
            <v>0</v>
          </cell>
          <cell r="K5276">
            <v>0</v>
          </cell>
          <cell r="L5276">
            <v>12</v>
          </cell>
          <cell r="M5276">
            <v>12</v>
          </cell>
          <cell r="N5276">
            <v>0</v>
          </cell>
          <cell r="O5276">
            <v>21</v>
          </cell>
          <cell r="P5276" t="str">
            <v>Not Licensed</v>
          </cell>
          <cell r="Q5276">
            <v>0</v>
          </cell>
          <cell r="R5276">
            <v>0</v>
          </cell>
        </row>
        <row r="5277">
          <cell r="B5277" t="str">
            <v>518031</v>
          </cell>
          <cell r="C5277" t="str">
            <v>Water and Wastewater Treatment Plant and System Operators</v>
          </cell>
          <cell r="D5277">
            <v>0</v>
          </cell>
          <cell r="E5277" t="str">
            <v>High school diploma or equivalent</v>
          </cell>
          <cell r="F5277" t="str">
            <v>HS and Below</v>
          </cell>
          <cell r="G5277">
            <v>56891</v>
          </cell>
          <cell r="H5277">
            <v>3</v>
          </cell>
          <cell r="I5277">
            <v>252</v>
          </cell>
          <cell r="J5277">
            <v>21</v>
          </cell>
          <cell r="K5277">
            <v>18</v>
          </cell>
          <cell r="L5277">
            <v>31</v>
          </cell>
          <cell r="M5277">
            <v>23</v>
          </cell>
          <cell r="N5277">
            <v>0</v>
          </cell>
          <cell r="O5277">
            <v>19</v>
          </cell>
          <cell r="P5277" t="str">
            <v>Licensed</v>
          </cell>
          <cell r="Q5277" t="str">
            <v xml:space="preserve"> 1,218</v>
          </cell>
          <cell r="R5277" t="str">
            <v xml:space="preserve"> 5,326</v>
          </cell>
        </row>
        <row r="5278">
          <cell r="B5278" t="str">
            <v>518091</v>
          </cell>
          <cell r="C5278" t="str">
            <v>Chemical Plant and System Operators</v>
          </cell>
          <cell r="D5278">
            <v>0</v>
          </cell>
          <cell r="E5278" t="str">
            <v>High school diploma or equivalent</v>
          </cell>
          <cell r="F5278" t="str">
            <v>HS and Below</v>
          </cell>
          <cell r="G5278">
            <v>0</v>
          </cell>
          <cell r="H5278">
            <v>0</v>
          </cell>
          <cell r="I5278">
            <v>0</v>
          </cell>
          <cell r="J5278">
            <v>0</v>
          </cell>
          <cell r="K5278">
            <v>0</v>
          </cell>
          <cell r="L5278">
            <v>0</v>
          </cell>
          <cell r="M5278">
            <v>0</v>
          </cell>
          <cell r="N5278">
            <v>0</v>
          </cell>
          <cell r="O5278">
            <v>1</v>
          </cell>
          <cell r="P5278" t="str">
            <v>Not Licensed</v>
          </cell>
          <cell r="Q5278">
            <v>0</v>
          </cell>
          <cell r="R5278">
            <v>0</v>
          </cell>
        </row>
        <row r="5279">
          <cell r="B5279" t="str">
            <v>518092</v>
          </cell>
          <cell r="C5279" t="str">
            <v>Gas Plant Operators</v>
          </cell>
          <cell r="D5279">
            <v>0</v>
          </cell>
          <cell r="E5279" t="str">
            <v>High school diploma or equivalent</v>
          </cell>
          <cell r="F5279" t="str">
            <v>HS and Below</v>
          </cell>
          <cell r="G5279">
            <v>0</v>
          </cell>
          <cell r="H5279">
            <v>0</v>
          </cell>
          <cell r="I5279">
            <v>0</v>
          </cell>
          <cell r="J5279">
            <v>0</v>
          </cell>
          <cell r="K5279">
            <v>0</v>
          </cell>
          <cell r="L5279">
            <v>0</v>
          </cell>
          <cell r="M5279">
            <v>0</v>
          </cell>
          <cell r="N5279">
            <v>0</v>
          </cell>
          <cell r="O5279">
            <v>26</v>
          </cell>
          <cell r="P5279" t="str">
            <v>Not Licensed</v>
          </cell>
          <cell r="Q5279">
            <v>0</v>
          </cell>
          <cell r="R5279">
            <v>0</v>
          </cell>
        </row>
        <row r="5280">
          <cell r="B5280" t="str">
            <v>518093</v>
          </cell>
          <cell r="C5280" t="str">
            <v>Petroleum Pump System Operators, Refinery Operators, and Gaugers</v>
          </cell>
          <cell r="D5280">
            <v>0</v>
          </cell>
          <cell r="E5280" t="str">
            <v>High school diploma or equivalent</v>
          </cell>
          <cell r="F5280" t="str">
            <v>HS and Below</v>
          </cell>
          <cell r="G5280">
            <v>0</v>
          </cell>
          <cell r="H5280">
            <v>0</v>
          </cell>
          <cell r="I5280">
            <v>0</v>
          </cell>
          <cell r="J5280">
            <v>0</v>
          </cell>
          <cell r="K5280">
            <v>0</v>
          </cell>
          <cell r="L5280">
            <v>0</v>
          </cell>
          <cell r="M5280">
            <v>0</v>
          </cell>
          <cell r="N5280">
            <v>0</v>
          </cell>
          <cell r="O5280">
            <v>2</v>
          </cell>
          <cell r="P5280" t="str">
            <v>Not Licensed</v>
          </cell>
          <cell r="Q5280">
            <v>0</v>
          </cell>
          <cell r="R5280">
            <v>0</v>
          </cell>
        </row>
        <row r="5281">
          <cell r="B5281" t="str">
            <v>519011</v>
          </cell>
          <cell r="C5281" t="str">
            <v>Chemical Equipment Operators and Tenders</v>
          </cell>
          <cell r="D5281">
            <v>0</v>
          </cell>
          <cell r="E5281" t="str">
            <v>High school diploma or equivalent</v>
          </cell>
          <cell r="F5281" t="str">
            <v>HS and Below</v>
          </cell>
          <cell r="G5281">
            <v>33602</v>
          </cell>
          <cell r="H5281">
            <v>0</v>
          </cell>
          <cell r="I5281">
            <v>0</v>
          </cell>
          <cell r="J5281">
            <v>0</v>
          </cell>
          <cell r="K5281">
            <v>0</v>
          </cell>
          <cell r="L5281">
            <v>6</v>
          </cell>
          <cell r="M5281">
            <v>6</v>
          </cell>
          <cell r="N5281">
            <v>0</v>
          </cell>
          <cell r="O5281">
            <v>2</v>
          </cell>
          <cell r="P5281" t="str">
            <v>Not Licensed</v>
          </cell>
          <cell r="Q5281">
            <v>0</v>
          </cell>
          <cell r="R5281">
            <v>0</v>
          </cell>
        </row>
        <row r="5282">
          <cell r="B5282" t="str">
            <v>519012</v>
          </cell>
          <cell r="C5282" t="str">
            <v>Separating, Filtering, Clarifying, Precipitating, and Still Machine Setters, Operators, and Tenders</v>
          </cell>
          <cell r="D5282">
            <v>0</v>
          </cell>
          <cell r="E5282" t="str">
            <v>High school diploma or equivalent</v>
          </cell>
          <cell r="F5282" t="str">
            <v>HS and Below</v>
          </cell>
          <cell r="G5282">
            <v>42197</v>
          </cell>
          <cell r="H5282">
            <v>0</v>
          </cell>
          <cell r="I5282">
            <v>0</v>
          </cell>
          <cell r="J5282">
            <v>0</v>
          </cell>
          <cell r="K5282">
            <v>0</v>
          </cell>
          <cell r="L5282">
            <v>22</v>
          </cell>
          <cell r="M5282">
            <v>22</v>
          </cell>
          <cell r="N5282">
            <v>0</v>
          </cell>
          <cell r="O5282">
            <v>0</v>
          </cell>
          <cell r="P5282" t="str">
            <v>Not Licensed</v>
          </cell>
          <cell r="Q5282">
            <v>0</v>
          </cell>
          <cell r="R5282">
            <v>0</v>
          </cell>
        </row>
        <row r="5283">
          <cell r="B5283" t="str">
            <v>519021</v>
          </cell>
          <cell r="C5283" t="str">
            <v>Crushing, Grinding, and Polishing Machine Setters, Operators, and Tenders</v>
          </cell>
          <cell r="D5283">
            <v>0</v>
          </cell>
          <cell r="E5283" t="str">
            <v>High school diploma or equivalent</v>
          </cell>
          <cell r="F5283" t="str">
            <v>HS and Below</v>
          </cell>
          <cell r="G5283">
            <v>46973</v>
          </cell>
          <cell r="H5283">
            <v>0</v>
          </cell>
          <cell r="I5283">
            <v>0</v>
          </cell>
          <cell r="J5283">
            <v>0</v>
          </cell>
          <cell r="K5283">
            <v>0</v>
          </cell>
          <cell r="L5283">
            <v>4</v>
          </cell>
          <cell r="M5283">
            <v>4</v>
          </cell>
          <cell r="N5283">
            <v>0</v>
          </cell>
          <cell r="O5283">
            <v>5</v>
          </cell>
          <cell r="P5283" t="str">
            <v>Not Licensed</v>
          </cell>
          <cell r="Q5283">
            <v>0</v>
          </cell>
          <cell r="R5283">
            <v>0</v>
          </cell>
        </row>
        <row r="5284">
          <cell r="B5284" t="str">
            <v>519022</v>
          </cell>
          <cell r="C5284" t="str">
            <v>Grinding and Polishing Workers, Hand</v>
          </cell>
          <cell r="D5284">
            <v>0</v>
          </cell>
          <cell r="E5284" t="str">
            <v>No formal educational credential</v>
          </cell>
          <cell r="F5284" t="str">
            <v>HS and Below</v>
          </cell>
          <cell r="G5284">
            <v>36566</v>
          </cell>
          <cell r="H5284">
            <v>0</v>
          </cell>
          <cell r="I5284">
            <v>103</v>
          </cell>
          <cell r="J5284">
            <v>0</v>
          </cell>
          <cell r="K5284">
            <v>10</v>
          </cell>
          <cell r="L5284">
            <v>0</v>
          </cell>
          <cell r="M5284">
            <v>10</v>
          </cell>
          <cell r="N5284">
            <v>0</v>
          </cell>
          <cell r="O5284">
            <v>10</v>
          </cell>
          <cell r="P5284" t="str">
            <v>Not Licensed</v>
          </cell>
          <cell r="Q5284">
            <v>0</v>
          </cell>
          <cell r="R5284">
            <v>0</v>
          </cell>
        </row>
        <row r="5285">
          <cell r="B5285" t="str">
            <v>519023</v>
          </cell>
          <cell r="C5285" t="str">
            <v>Mixing and Blending Machine Setters, Operators, and Tenders</v>
          </cell>
          <cell r="D5285">
            <v>0</v>
          </cell>
          <cell r="E5285" t="str">
            <v>High school diploma or equivalent</v>
          </cell>
          <cell r="F5285" t="str">
            <v>HS and Below</v>
          </cell>
          <cell r="G5285">
            <v>38737</v>
          </cell>
          <cell r="H5285">
            <v>0</v>
          </cell>
          <cell r="I5285">
            <v>0</v>
          </cell>
          <cell r="J5285">
            <v>0</v>
          </cell>
          <cell r="K5285">
            <v>0</v>
          </cell>
          <cell r="L5285">
            <v>8</v>
          </cell>
          <cell r="M5285">
            <v>8</v>
          </cell>
          <cell r="N5285">
            <v>0</v>
          </cell>
          <cell r="O5285">
            <v>26</v>
          </cell>
          <cell r="P5285" t="str">
            <v>Not Licensed</v>
          </cell>
          <cell r="Q5285">
            <v>0</v>
          </cell>
          <cell r="R5285">
            <v>0</v>
          </cell>
        </row>
        <row r="5286">
          <cell r="B5286" t="str">
            <v>519031</v>
          </cell>
          <cell r="C5286" t="str">
            <v>Cutters and Trimmers, Hand</v>
          </cell>
          <cell r="D5286">
            <v>0</v>
          </cell>
          <cell r="E5286" t="str">
            <v>No formal educational credential</v>
          </cell>
          <cell r="F5286" t="str">
            <v>HS and Below</v>
          </cell>
          <cell r="G5286">
            <v>27686</v>
          </cell>
          <cell r="H5286">
            <v>0</v>
          </cell>
          <cell r="I5286">
            <v>0</v>
          </cell>
          <cell r="J5286">
            <v>0</v>
          </cell>
          <cell r="K5286">
            <v>0</v>
          </cell>
          <cell r="L5286">
            <v>0</v>
          </cell>
          <cell r="M5286">
            <v>0</v>
          </cell>
          <cell r="N5286">
            <v>0</v>
          </cell>
          <cell r="O5286">
            <v>12</v>
          </cell>
          <cell r="P5286" t="str">
            <v>Not Licensed</v>
          </cell>
          <cell r="Q5286">
            <v>0</v>
          </cell>
          <cell r="R5286">
            <v>0</v>
          </cell>
        </row>
        <row r="5287">
          <cell r="B5287" t="str">
            <v>519032</v>
          </cell>
          <cell r="C5287" t="str">
            <v>Cutting and Slicing Machine Setters, Operators, and Tenders</v>
          </cell>
          <cell r="D5287">
            <v>0</v>
          </cell>
          <cell r="E5287" t="str">
            <v>High school diploma or equivalent</v>
          </cell>
          <cell r="F5287" t="str">
            <v>HS and Below</v>
          </cell>
          <cell r="G5287">
            <v>0</v>
          </cell>
          <cell r="H5287">
            <v>0</v>
          </cell>
          <cell r="I5287">
            <v>140</v>
          </cell>
          <cell r="J5287">
            <v>17</v>
          </cell>
          <cell r="K5287">
            <v>14</v>
          </cell>
          <cell r="L5287">
            <v>4</v>
          </cell>
          <cell r="M5287">
            <v>12</v>
          </cell>
          <cell r="N5287">
            <v>0</v>
          </cell>
          <cell r="O5287">
            <v>19</v>
          </cell>
          <cell r="P5287" t="str">
            <v>Not Licensed</v>
          </cell>
          <cell r="Q5287">
            <v>0</v>
          </cell>
          <cell r="R5287">
            <v>0</v>
          </cell>
        </row>
        <row r="5288">
          <cell r="B5288" t="str">
            <v>519041</v>
          </cell>
          <cell r="C5288" t="str">
            <v>Extruding, Forming, Pressing, and Compacting Machine Setters, Operators, and Tenders</v>
          </cell>
          <cell r="D5288">
            <v>0</v>
          </cell>
          <cell r="E5288" t="str">
            <v>High school diploma or equivalent</v>
          </cell>
          <cell r="F5288" t="str">
            <v>HS and Below</v>
          </cell>
          <cell r="G5288">
            <v>0</v>
          </cell>
          <cell r="H5288">
            <v>0</v>
          </cell>
          <cell r="I5288">
            <v>0</v>
          </cell>
          <cell r="J5288">
            <v>0</v>
          </cell>
          <cell r="K5288">
            <v>0</v>
          </cell>
          <cell r="L5288">
            <v>4</v>
          </cell>
          <cell r="M5288">
            <v>4</v>
          </cell>
          <cell r="N5288">
            <v>0</v>
          </cell>
          <cell r="O5288">
            <v>13</v>
          </cell>
          <cell r="P5288" t="str">
            <v>Not Licensed</v>
          </cell>
          <cell r="Q5288">
            <v>0</v>
          </cell>
          <cell r="R5288">
            <v>0</v>
          </cell>
        </row>
        <row r="5289">
          <cell r="B5289" t="str">
            <v>519051</v>
          </cell>
          <cell r="C5289" t="str">
            <v>Furnace, Kiln, Oven, Drier, and Kettle Operators and Tenders</v>
          </cell>
          <cell r="D5289">
            <v>0</v>
          </cell>
          <cell r="E5289" t="str">
            <v>High school diploma or equivalent</v>
          </cell>
          <cell r="F5289" t="str">
            <v>HS and Below</v>
          </cell>
          <cell r="G5289">
            <v>27937</v>
          </cell>
          <cell r="H5289">
            <v>1</v>
          </cell>
          <cell r="I5289">
            <v>143</v>
          </cell>
          <cell r="J5289">
            <v>13</v>
          </cell>
          <cell r="K5289">
            <v>16</v>
          </cell>
          <cell r="L5289">
            <v>0</v>
          </cell>
          <cell r="M5289">
            <v>15</v>
          </cell>
          <cell r="N5289">
            <v>0</v>
          </cell>
          <cell r="O5289">
            <v>12</v>
          </cell>
          <cell r="P5289" t="str">
            <v>Not Licensed</v>
          </cell>
          <cell r="Q5289">
            <v>0</v>
          </cell>
          <cell r="R5289">
            <v>0</v>
          </cell>
        </row>
        <row r="5290">
          <cell r="B5290" t="str">
            <v>519061</v>
          </cell>
          <cell r="C5290" t="str">
            <v>Inspectors, Testers, Sorters, Samplers, and Weighers</v>
          </cell>
          <cell r="D5290">
            <v>0</v>
          </cell>
          <cell r="E5290" t="str">
            <v>High school diploma or equivalent</v>
          </cell>
          <cell r="F5290" t="str">
            <v>HS and Below</v>
          </cell>
          <cell r="G5290">
            <v>38570</v>
          </cell>
          <cell r="H5290">
            <v>3</v>
          </cell>
          <cell r="I5290">
            <v>1738</v>
          </cell>
          <cell r="J5290">
            <v>161</v>
          </cell>
          <cell r="K5290">
            <v>197</v>
          </cell>
          <cell r="L5290">
            <v>131</v>
          </cell>
          <cell r="M5290">
            <v>163</v>
          </cell>
          <cell r="N5290">
            <v>0</v>
          </cell>
          <cell r="O5290">
            <v>187</v>
          </cell>
          <cell r="P5290" t="str">
            <v>Not Licensed</v>
          </cell>
          <cell r="Q5290">
            <v>0</v>
          </cell>
          <cell r="R5290">
            <v>0</v>
          </cell>
        </row>
        <row r="5291">
          <cell r="B5291" t="str">
            <v>519071</v>
          </cell>
          <cell r="C5291" t="str">
            <v>Jewelers and Precious Stone and Metal Workers</v>
          </cell>
          <cell r="D5291">
            <v>0</v>
          </cell>
          <cell r="E5291" t="str">
            <v>High school diploma or equivalent</v>
          </cell>
          <cell r="F5291" t="str">
            <v>HS and Below</v>
          </cell>
          <cell r="G5291">
            <v>38467</v>
          </cell>
          <cell r="H5291">
            <v>2</v>
          </cell>
          <cell r="I5291">
            <v>175</v>
          </cell>
          <cell r="J5291">
            <v>13</v>
          </cell>
          <cell r="K5291">
            <v>12</v>
          </cell>
          <cell r="L5291">
            <v>0</v>
          </cell>
          <cell r="M5291">
            <v>13</v>
          </cell>
          <cell r="N5291">
            <v>0</v>
          </cell>
          <cell r="O5291">
            <v>22</v>
          </cell>
          <cell r="P5291" t="str">
            <v>Not Licensed</v>
          </cell>
          <cell r="Q5291">
            <v>0</v>
          </cell>
          <cell r="R5291">
            <v>0</v>
          </cell>
        </row>
        <row r="5292">
          <cell r="B5292" t="str">
            <v>519081</v>
          </cell>
          <cell r="C5292" t="str">
            <v>Dental Laboratory Technicians</v>
          </cell>
          <cell r="D5292">
            <v>0</v>
          </cell>
          <cell r="E5292" t="str">
            <v>High school diploma or equivalent</v>
          </cell>
          <cell r="F5292" t="str">
            <v>HS and Below</v>
          </cell>
          <cell r="G5292">
            <v>52858</v>
          </cell>
          <cell r="H5292">
            <v>0</v>
          </cell>
          <cell r="I5292">
            <v>0</v>
          </cell>
          <cell r="J5292">
            <v>0</v>
          </cell>
          <cell r="K5292">
            <v>0</v>
          </cell>
          <cell r="L5292">
            <v>7</v>
          </cell>
          <cell r="M5292">
            <v>7</v>
          </cell>
          <cell r="N5292">
            <v>0</v>
          </cell>
          <cell r="O5292">
            <v>7</v>
          </cell>
          <cell r="P5292" t="str">
            <v>Not Licensed</v>
          </cell>
          <cell r="Q5292">
            <v>0</v>
          </cell>
          <cell r="R5292">
            <v>0</v>
          </cell>
        </row>
        <row r="5293">
          <cell r="B5293" t="str">
            <v>519082</v>
          </cell>
          <cell r="C5293" t="str">
            <v>Medical Appliance Technicians</v>
          </cell>
          <cell r="D5293">
            <v>0</v>
          </cell>
          <cell r="E5293" t="str">
            <v>High school diploma or equivalent</v>
          </cell>
          <cell r="F5293" t="str">
            <v>HS and Below</v>
          </cell>
          <cell r="G5293">
            <v>0</v>
          </cell>
          <cell r="H5293">
            <v>0</v>
          </cell>
          <cell r="I5293">
            <v>0</v>
          </cell>
          <cell r="J5293">
            <v>0</v>
          </cell>
          <cell r="K5293">
            <v>0</v>
          </cell>
          <cell r="L5293">
            <v>19</v>
          </cell>
          <cell r="M5293">
            <v>19</v>
          </cell>
          <cell r="N5293">
            <v>0</v>
          </cell>
          <cell r="O5293">
            <v>9</v>
          </cell>
          <cell r="P5293" t="str">
            <v>Not Licensed</v>
          </cell>
          <cell r="Q5293">
            <v>0</v>
          </cell>
          <cell r="R5293">
            <v>0</v>
          </cell>
        </row>
        <row r="5294">
          <cell r="B5294" t="str">
            <v>519083</v>
          </cell>
          <cell r="C5294" t="str">
            <v>Ophthalmic Laboratory Technicians</v>
          </cell>
          <cell r="D5294">
            <v>0</v>
          </cell>
          <cell r="E5294" t="str">
            <v>High school diploma or equivalent</v>
          </cell>
          <cell r="F5294" t="str">
            <v>HS and Below</v>
          </cell>
          <cell r="G5294">
            <v>0</v>
          </cell>
          <cell r="H5294">
            <v>0</v>
          </cell>
          <cell r="I5294">
            <v>0</v>
          </cell>
          <cell r="J5294">
            <v>0</v>
          </cell>
          <cell r="K5294">
            <v>0</v>
          </cell>
          <cell r="L5294">
            <v>0</v>
          </cell>
          <cell r="M5294">
            <v>0</v>
          </cell>
          <cell r="N5294">
            <v>0</v>
          </cell>
          <cell r="O5294">
            <v>3</v>
          </cell>
          <cell r="P5294" t="str">
            <v>Not Licensed</v>
          </cell>
          <cell r="Q5294">
            <v>0</v>
          </cell>
          <cell r="R5294">
            <v>0</v>
          </cell>
        </row>
        <row r="5295">
          <cell r="B5295" t="str">
            <v>519111</v>
          </cell>
          <cell r="C5295" t="str">
            <v>Packaging and Filling Machine Operators and Tenders</v>
          </cell>
          <cell r="D5295">
            <v>0</v>
          </cell>
          <cell r="E5295" t="str">
            <v>High school diploma or equivalent</v>
          </cell>
          <cell r="F5295" t="str">
            <v>HS and Below</v>
          </cell>
          <cell r="G5295">
            <v>29358</v>
          </cell>
          <cell r="H5295">
            <v>1</v>
          </cell>
          <cell r="I5295">
            <v>1621</v>
          </cell>
          <cell r="J5295">
            <v>146</v>
          </cell>
          <cell r="K5295">
            <v>215</v>
          </cell>
          <cell r="L5295">
            <v>16</v>
          </cell>
          <cell r="M5295">
            <v>126</v>
          </cell>
          <cell r="N5295">
            <v>0</v>
          </cell>
          <cell r="O5295">
            <v>180</v>
          </cell>
          <cell r="P5295" t="str">
            <v>Not Licensed</v>
          </cell>
          <cell r="Q5295">
            <v>0</v>
          </cell>
          <cell r="R5295">
            <v>0</v>
          </cell>
        </row>
        <row r="5296">
          <cell r="B5296" t="str">
            <v>519121</v>
          </cell>
          <cell r="C5296" t="str">
            <v>Coating, Painting, and Spraying Machine Setters, Operators, and Tenders</v>
          </cell>
          <cell r="D5296">
            <v>0</v>
          </cell>
          <cell r="E5296" t="str">
            <v>High school diploma or equivalent</v>
          </cell>
          <cell r="F5296" t="str">
            <v>HS and Below</v>
          </cell>
          <cell r="G5296">
            <v>36959</v>
          </cell>
          <cell r="H5296">
            <v>2</v>
          </cell>
          <cell r="I5296">
            <v>196</v>
          </cell>
          <cell r="J5296">
            <v>19</v>
          </cell>
          <cell r="K5296">
            <v>19</v>
          </cell>
          <cell r="L5296">
            <v>0</v>
          </cell>
          <cell r="M5296">
            <v>19</v>
          </cell>
          <cell r="N5296">
            <v>0</v>
          </cell>
          <cell r="O5296">
            <v>25</v>
          </cell>
          <cell r="P5296" t="str">
            <v>Not Licensed</v>
          </cell>
          <cell r="Q5296">
            <v>0</v>
          </cell>
          <cell r="R5296">
            <v>0</v>
          </cell>
        </row>
        <row r="5297">
          <cell r="B5297" t="str">
            <v>519122</v>
          </cell>
          <cell r="C5297" t="str">
            <v>Painters, Transportation Equipment</v>
          </cell>
          <cell r="D5297">
            <v>0</v>
          </cell>
          <cell r="E5297" t="str">
            <v>High school diploma or equivalent</v>
          </cell>
          <cell r="F5297" t="str">
            <v>HS and Below</v>
          </cell>
          <cell r="G5297">
            <v>0</v>
          </cell>
          <cell r="H5297">
            <v>0</v>
          </cell>
          <cell r="I5297">
            <v>0</v>
          </cell>
          <cell r="J5297">
            <v>0</v>
          </cell>
          <cell r="K5297">
            <v>0</v>
          </cell>
          <cell r="L5297">
            <v>0</v>
          </cell>
          <cell r="M5297">
            <v>0</v>
          </cell>
          <cell r="N5297">
            <v>0</v>
          </cell>
          <cell r="O5297">
            <v>14</v>
          </cell>
          <cell r="P5297" t="str">
            <v>Not Licensed</v>
          </cell>
          <cell r="Q5297">
            <v>0</v>
          </cell>
          <cell r="R5297">
            <v>0</v>
          </cell>
        </row>
        <row r="5298">
          <cell r="B5298" t="str">
            <v>519123</v>
          </cell>
          <cell r="C5298" t="str">
            <v>Painting, Coating, and Decorating Workers</v>
          </cell>
          <cell r="D5298">
            <v>0</v>
          </cell>
          <cell r="E5298" t="str">
            <v>No formal educational credential</v>
          </cell>
          <cell r="F5298" t="str">
            <v>HS and Below</v>
          </cell>
          <cell r="G5298">
            <v>30052</v>
          </cell>
          <cell r="H5298">
            <v>0</v>
          </cell>
          <cell r="I5298">
            <v>0</v>
          </cell>
          <cell r="J5298">
            <v>0</v>
          </cell>
          <cell r="K5298">
            <v>0</v>
          </cell>
          <cell r="L5298">
            <v>0</v>
          </cell>
          <cell r="M5298">
            <v>0</v>
          </cell>
          <cell r="N5298">
            <v>0</v>
          </cell>
          <cell r="O5298">
            <v>17</v>
          </cell>
          <cell r="P5298" t="str">
            <v>Not Licensed</v>
          </cell>
          <cell r="Q5298">
            <v>0</v>
          </cell>
          <cell r="R5298">
            <v>0</v>
          </cell>
        </row>
        <row r="5299">
          <cell r="B5299" t="str">
            <v>519141</v>
          </cell>
          <cell r="C5299" t="str">
            <v>Semiconductor Processors</v>
          </cell>
          <cell r="D5299">
            <v>0</v>
          </cell>
          <cell r="E5299" t="str">
            <v>Associate's degree</v>
          </cell>
          <cell r="F5299" t="str">
            <v>Sub-BA</v>
          </cell>
          <cell r="G5299">
            <v>0</v>
          </cell>
          <cell r="H5299">
            <v>0</v>
          </cell>
          <cell r="I5299">
            <v>0</v>
          </cell>
          <cell r="J5299">
            <v>0</v>
          </cell>
          <cell r="K5299">
            <v>0</v>
          </cell>
          <cell r="L5299">
            <v>0</v>
          </cell>
          <cell r="M5299">
            <v>0</v>
          </cell>
          <cell r="N5299">
            <v>0</v>
          </cell>
          <cell r="O5299">
            <v>2</v>
          </cell>
          <cell r="P5299" t="str">
            <v>Not Licensed</v>
          </cell>
          <cell r="Q5299">
            <v>0</v>
          </cell>
          <cell r="R5299">
            <v>0</v>
          </cell>
        </row>
        <row r="5300">
          <cell r="B5300" t="str">
            <v>519151</v>
          </cell>
          <cell r="C5300" t="str">
            <v>Photographic Process Workers and Processing Machine Operators</v>
          </cell>
          <cell r="D5300">
            <v>0</v>
          </cell>
          <cell r="E5300" t="str">
            <v>High school diploma or equivalent</v>
          </cell>
          <cell r="F5300" t="str">
            <v>HS and Below</v>
          </cell>
          <cell r="G5300">
            <v>34325</v>
          </cell>
          <cell r="H5300">
            <v>0</v>
          </cell>
          <cell r="I5300">
            <v>0</v>
          </cell>
          <cell r="J5300">
            <v>0</v>
          </cell>
          <cell r="K5300">
            <v>0</v>
          </cell>
          <cell r="L5300">
            <v>17</v>
          </cell>
          <cell r="M5300">
            <v>17</v>
          </cell>
          <cell r="N5300">
            <v>0</v>
          </cell>
          <cell r="O5300">
            <v>4</v>
          </cell>
          <cell r="P5300" t="str">
            <v>Not Licensed</v>
          </cell>
          <cell r="Q5300">
            <v>0</v>
          </cell>
          <cell r="R5300">
            <v>0</v>
          </cell>
        </row>
        <row r="5301">
          <cell r="B5301" t="str">
            <v>519191</v>
          </cell>
          <cell r="C5301" t="str">
            <v>Adhesive Bonding Machine Operators and Tenders</v>
          </cell>
          <cell r="D5301">
            <v>0</v>
          </cell>
          <cell r="E5301" t="str">
            <v>High school diploma or equivalent</v>
          </cell>
          <cell r="F5301" t="str">
            <v>HS and Below</v>
          </cell>
          <cell r="G5301">
            <v>32921</v>
          </cell>
          <cell r="H5301">
            <v>0</v>
          </cell>
          <cell r="I5301">
            <v>0</v>
          </cell>
          <cell r="J5301">
            <v>0</v>
          </cell>
          <cell r="K5301">
            <v>0</v>
          </cell>
          <cell r="L5301">
            <v>0</v>
          </cell>
          <cell r="M5301">
            <v>0</v>
          </cell>
          <cell r="N5301">
            <v>0</v>
          </cell>
          <cell r="O5301">
            <v>3</v>
          </cell>
          <cell r="P5301" t="str">
            <v>Not Licensed</v>
          </cell>
          <cell r="Q5301">
            <v>0</v>
          </cell>
          <cell r="R5301">
            <v>0</v>
          </cell>
        </row>
        <row r="5302">
          <cell r="B5302" t="str">
            <v>519192</v>
          </cell>
          <cell r="C5302" t="str">
            <v>Cleaning, Washing, and Metal Pickling Equipment Operators and Tenders</v>
          </cell>
          <cell r="D5302">
            <v>0</v>
          </cell>
          <cell r="E5302" t="str">
            <v>No formal educational credential</v>
          </cell>
          <cell r="F5302" t="str">
            <v>HS and Below</v>
          </cell>
          <cell r="G5302">
            <v>33742</v>
          </cell>
          <cell r="H5302">
            <v>0</v>
          </cell>
          <cell r="I5302">
            <v>0</v>
          </cell>
          <cell r="J5302">
            <v>0</v>
          </cell>
          <cell r="K5302">
            <v>0</v>
          </cell>
          <cell r="L5302">
            <v>0</v>
          </cell>
          <cell r="M5302">
            <v>0</v>
          </cell>
          <cell r="N5302">
            <v>0</v>
          </cell>
          <cell r="O5302">
            <v>5</v>
          </cell>
          <cell r="P5302" t="str">
            <v>Not Licensed</v>
          </cell>
          <cell r="Q5302">
            <v>0</v>
          </cell>
          <cell r="R5302">
            <v>0</v>
          </cell>
        </row>
        <row r="5303">
          <cell r="B5303" t="str">
            <v>519193</v>
          </cell>
          <cell r="C5303" t="str">
            <v>Cooling and Freezing Equipment Operators and Tenders</v>
          </cell>
          <cell r="D5303">
            <v>0</v>
          </cell>
          <cell r="E5303" t="str">
            <v>High school diploma or equivalent</v>
          </cell>
          <cell r="F5303" t="str">
            <v>HS and Below</v>
          </cell>
          <cell r="G5303">
            <v>0</v>
          </cell>
          <cell r="H5303">
            <v>0</v>
          </cell>
          <cell r="I5303">
            <v>0</v>
          </cell>
          <cell r="J5303">
            <v>0</v>
          </cell>
          <cell r="K5303">
            <v>0</v>
          </cell>
          <cell r="L5303">
            <v>0</v>
          </cell>
          <cell r="M5303">
            <v>0</v>
          </cell>
          <cell r="N5303">
            <v>0</v>
          </cell>
          <cell r="O5303">
            <v>3</v>
          </cell>
          <cell r="P5303" t="str">
            <v>Not Licensed</v>
          </cell>
          <cell r="Q5303">
            <v>0</v>
          </cell>
          <cell r="R5303">
            <v>0</v>
          </cell>
        </row>
        <row r="5304">
          <cell r="B5304" t="str">
            <v>519194</v>
          </cell>
          <cell r="C5304" t="str">
            <v>Etchers and Engravers</v>
          </cell>
          <cell r="D5304">
            <v>0</v>
          </cell>
          <cell r="E5304" t="str">
            <v>High school diploma or equivalent</v>
          </cell>
          <cell r="F5304" t="str">
            <v>HS and Below</v>
          </cell>
          <cell r="G5304">
            <v>38471</v>
          </cell>
          <cell r="H5304">
            <v>2</v>
          </cell>
          <cell r="I5304">
            <v>193</v>
          </cell>
          <cell r="J5304">
            <v>20</v>
          </cell>
          <cell r="K5304">
            <v>26</v>
          </cell>
          <cell r="L5304">
            <v>0</v>
          </cell>
          <cell r="M5304">
            <v>23</v>
          </cell>
          <cell r="N5304">
            <v>0</v>
          </cell>
          <cell r="O5304">
            <v>8</v>
          </cell>
          <cell r="P5304" t="str">
            <v>Not Licensed</v>
          </cell>
          <cell r="Q5304">
            <v>0</v>
          </cell>
          <cell r="R5304">
            <v>0</v>
          </cell>
        </row>
        <row r="5305">
          <cell r="B5305" t="str">
            <v>519195</v>
          </cell>
          <cell r="C5305" t="str">
            <v>Molders, Shapers, and Casters, Except Metal and Plastic</v>
          </cell>
          <cell r="D5305">
            <v>0</v>
          </cell>
          <cell r="E5305" t="str">
            <v>High school diploma or equivalent</v>
          </cell>
          <cell r="F5305" t="str">
            <v>HS and Below</v>
          </cell>
          <cell r="G5305">
            <v>0</v>
          </cell>
          <cell r="H5305">
            <v>0</v>
          </cell>
          <cell r="I5305">
            <v>130</v>
          </cell>
          <cell r="J5305">
            <v>13</v>
          </cell>
          <cell r="K5305">
            <v>14</v>
          </cell>
          <cell r="L5305">
            <v>6</v>
          </cell>
          <cell r="M5305">
            <v>11</v>
          </cell>
          <cell r="N5305">
            <v>0</v>
          </cell>
          <cell r="O5305">
            <v>20</v>
          </cell>
          <cell r="P5305" t="str">
            <v>Not Licensed</v>
          </cell>
          <cell r="Q5305">
            <v>0</v>
          </cell>
          <cell r="R5305">
            <v>0</v>
          </cell>
        </row>
        <row r="5306">
          <cell r="B5306" t="str">
            <v>519196</v>
          </cell>
          <cell r="C5306" t="str">
            <v>Paper Goods Machine Setters, Operators, and Tenders</v>
          </cell>
          <cell r="D5306">
            <v>0</v>
          </cell>
          <cell r="E5306" t="str">
            <v>High school diploma or equivalent</v>
          </cell>
          <cell r="F5306" t="str">
            <v>HS and Below</v>
          </cell>
          <cell r="G5306">
            <v>37517</v>
          </cell>
          <cell r="H5306">
            <v>0</v>
          </cell>
          <cell r="I5306">
            <v>0</v>
          </cell>
          <cell r="J5306">
            <v>0</v>
          </cell>
          <cell r="K5306">
            <v>0</v>
          </cell>
          <cell r="L5306">
            <v>0</v>
          </cell>
          <cell r="M5306">
            <v>0</v>
          </cell>
          <cell r="N5306">
            <v>0</v>
          </cell>
          <cell r="O5306">
            <v>27</v>
          </cell>
          <cell r="P5306" t="str">
            <v>Not Licensed</v>
          </cell>
          <cell r="Q5306">
            <v>0</v>
          </cell>
          <cell r="R5306">
            <v>0</v>
          </cell>
        </row>
        <row r="5307">
          <cell r="B5307" t="str">
            <v>519197</v>
          </cell>
          <cell r="C5307" t="str">
            <v>Tire Builders</v>
          </cell>
          <cell r="D5307">
            <v>0</v>
          </cell>
          <cell r="E5307">
            <v>0</v>
          </cell>
          <cell r="F5307">
            <v>0</v>
          </cell>
          <cell r="G5307">
            <v>0</v>
          </cell>
          <cell r="H5307">
            <v>0</v>
          </cell>
          <cell r="I5307">
            <v>0</v>
          </cell>
          <cell r="J5307">
            <v>0</v>
          </cell>
          <cell r="K5307">
            <v>0</v>
          </cell>
          <cell r="L5307">
            <v>0</v>
          </cell>
          <cell r="M5307">
            <v>0</v>
          </cell>
          <cell r="N5307">
            <v>0</v>
          </cell>
          <cell r="O5307">
            <v>2</v>
          </cell>
          <cell r="P5307" t="str">
            <v>Not Licensed</v>
          </cell>
          <cell r="Q5307">
            <v>0</v>
          </cell>
          <cell r="R5307">
            <v>0</v>
          </cell>
        </row>
        <row r="5308">
          <cell r="B5308" t="str">
            <v>519198</v>
          </cell>
          <cell r="C5308" t="str">
            <v>Helpers--Production Workers</v>
          </cell>
          <cell r="D5308">
            <v>0</v>
          </cell>
          <cell r="E5308" t="str">
            <v>No formal educational credential</v>
          </cell>
          <cell r="F5308" t="str">
            <v>HS and Below</v>
          </cell>
          <cell r="G5308">
            <v>30438</v>
          </cell>
          <cell r="H5308">
            <v>2</v>
          </cell>
          <cell r="I5308">
            <v>532</v>
          </cell>
          <cell r="J5308">
            <v>89</v>
          </cell>
          <cell r="K5308">
            <v>86</v>
          </cell>
          <cell r="L5308">
            <v>57</v>
          </cell>
          <cell r="M5308">
            <v>77</v>
          </cell>
          <cell r="N5308">
            <v>0</v>
          </cell>
          <cell r="O5308">
            <v>265</v>
          </cell>
          <cell r="P5308" t="str">
            <v>Not Licensed</v>
          </cell>
          <cell r="Q5308">
            <v>0</v>
          </cell>
          <cell r="R5308">
            <v>0</v>
          </cell>
        </row>
        <row r="5309">
          <cell r="B5309" t="str">
            <v>531011</v>
          </cell>
          <cell r="C5309" t="str">
            <v>Aircraft Cargo Handling Supervisors</v>
          </cell>
          <cell r="D5309">
            <v>0</v>
          </cell>
          <cell r="E5309" t="str">
            <v>High school diploma or equivalent</v>
          </cell>
          <cell r="F5309" t="str">
            <v>HS and Below</v>
          </cell>
          <cell r="G5309">
            <v>0</v>
          </cell>
          <cell r="H5309">
            <v>0</v>
          </cell>
          <cell r="I5309">
            <v>0</v>
          </cell>
          <cell r="J5309">
            <v>0</v>
          </cell>
          <cell r="K5309">
            <v>0</v>
          </cell>
          <cell r="L5309">
            <v>0</v>
          </cell>
          <cell r="M5309">
            <v>0</v>
          </cell>
          <cell r="N5309">
            <v>0</v>
          </cell>
          <cell r="O5309">
            <v>0</v>
          </cell>
          <cell r="P5309" t="str">
            <v>Not Licensed</v>
          </cell>
          <cell r="Q5309">
            <v>0</v>
          </cell>
          <cell r="R5309">
            <v>0</v>
          </cell>
        </row>
        <row r="5310">
          <cell r="B5310" t="str">
            <v>531021</v>
          </cell>
          <cell r="C5310" t="str">
            <v>First-Line Supervisors of Helpers, Laborers, and Material Movers, Hand</v>
          </cell>
          <cell r="D5310">
            <v>0</v>
          </cell>
          <cell r="E5310" t="str">
            <v>High school diploma or equivalent</v>
          </cell>
          <cell r="F5310" t="str">
            <v>HS and Below</v>
          </cell>
          <cell r="G5310">
            <v>0</v>
          </cell>
          <cell r="H5310">
            <v>0</v>
          </cell>
          <cell r="I5310">
            <v>324</v>
          </cell>
          <cell r="J5310">
            <v>27</v>
          </cell>
          <cell r="K5310">
            <v>37</v>
          </cell>
          <cell r="L5310">
            <v>37</v>
          </cell>
          <cell r="M5310">
            <v>34</v>
          </cell>
          <cell r="N5310">
            <v>0</v>
          </cell>
          <cell r="O5310">
            <v>60</v>
          </cell>
          <cell r="P5310" t="str">
            <v>Not Licensed</v>
          </cell>
          <cell r="Q5310">
            <v>0</v>
          </cell>
          <cell r="R5310">
            <v>0</v>
          </cell>
        </row>
        <row r="5311">
          <cell r="B5311" t="str">
            <v>531031</v>
          </cell>
          <cell r="C5311" t="str">
            <v>First-Line Supervisors of Transportation and Material-Moving Machine and Vehicle Operators</v>
          </cell>
          <cell r="D5311">
            <v>0</v>
          </cell>
          <cell r="E5311" t="str">
            <v>High school diploma or equivalent</v>
          </cell>
          <cell r="F5311" t="str">
            <v>HS and Below</v>
          </cell>
          <cell r="G5311">
            <v>0</v>
          </cell>
          <cell r="H5311">
            <v>0</v>
          </cell>
          <cell r="I5311">
            <v>392</v>
          </cell>
          <cell r="J5311">
            <v>31</v>
          </cell>
          <cell r="K5311">
            <v>43</v>
          </cell>
          <cell r="L5311">
            <v>34</v>
          </cell>
          <cell r="M5311">
            <v>36</v>
          </cell>
          <cell r="N5311">
            <v>0</v>
          </cell>
          <cell r="O5311">
            <v>115</v>
          </cell>
          <cell r="P5311" t="str">
            <v>Not Licensed</v>
          </cell>
          <cell r="Q5311">
            <v>0</v>
          </cell>
          <cell r="R5311">
            <v>0</v>
          </cell>
        </row>
        <row r="5312">
          <cell r="B5312" t="str">
            <v>532011</v>
          </cell>
          <cell r="C5312" t="str">
            <v>Airline Pilots, Copilots, and Flight Engineers</v>
          </cell>
          <cell r="D5312">
            <v>0</v>
          </cell>
          <cell r="E5312">
            <v>0</v>
          </cell>
          <cell r="F5312">
            <v>0</v>
          </cell>
          <cell r="G5312">
            <v>0</v>
          </cell>
          <cell r="H5312">
            <v>0</v>
          </cell>
          <cell r="I5312">
            <v>0</v>
          </cell>
          <cell r="J5312">
            <v>0</v>
          </cell>
          <cell r="K5312">
            <v>0</v>
          </cell>
          <cell r="L5312">
            <v>16</v>
          </cell>
          <cell r="M5312">
            <v>16</v>
          </cell>
          <cell r="N5312">
            <v>0</v>
          </cell>
          <cell r="O5312">
            <v>0</v>
          </cell>
          <cell r="P5312" t="str">
            <v>Not Licensed</v>
          </cell>
          <cell r="Q5312">
            <v>0</v>
          </cell>
          <cell r="R5312">
            <v>0</v>
          </cell>
        </row>
        <row r="5313">
          <cell r="B5313" t="str">
            <v>532012</v>
          </cell>
          <cell r="C5313" t="str">
            <v>Commercial Pilots</v>
          </cell>
          <cell r="D5313">
            <v>0</v>
          </cell>
          <cell r="E5313" t="str">
            <v>High school diploma or equivalent</v>
          </cell>
          <cell r="F5313" t="str">
            <v>HS and Below</v>
          </cell>
          <cell r="G5313">
            <v>74074</v>
          </cell>
          <cell r="H5313">
            <v>0</v>
          </cell>
          <cell r="I5313">
            <v>0</v>
          </cell>
          <cell r="J5313">
            <v>0</v>
          </cell>
          <cell r="K5313">
            <v>0</v>
          </cell>
          <cell r="L5313">
            <v>0</v>
          </cell>
          <cell r="M5313">
            <v>0</v>
          </cell>
          <cell r="N5313">
            <v>0</v>
          </cell>
          <cell r="O5313">
            <v>2</v>
          </cell>
          <cell r="P5313" t="str">
            <v>Not Licensed</v>
          </cell>
          <cell r="Q5313">
            <v>0</v>
          </cell>
          <cell r="R5313">
            <v>0</v>
          </cell>
        </row>
        <row r="5314">
          <cell r="B5314" t="str">
            <v>532021</v>
          </cell>
          <cell r="C5314" t="str">
            <v>Air Traffic Controllers</v>
          </cell>
          <cell r="D5314">
            <v>0</v>
          </cell>
          <cell r="E5314" t="str">
            <v>Associate's degree</v>
          </cell>
          <cell r="F5314" t="str">
            <v>Sub-BA</v>
          </cell>
          <cell r="G5314">
            <v>0</v>
          </cell>
          <cell r="H5314">
            <v>0</v>
          </cell>
          <cell r="I5314">
            <v>0</v>
          </cell>
          <cell r="J5314">
            <v>0</v>
          </cell>
          <cell r="K5314">
            <v>0</v>
          </cell>
          <cell r="L5314">
            <v>4</v>
          </cell>
          <cell r="M5314">
            <v>4</v>
          </cell>
          <cell r="N5314">
            <v>0</v>
          </cell>
          <cell r="O5314">
            <v>1</v>
          </cell>
          <cell r="P5314" t="str">
            <v>Not Licensed</v>
          </cell>
          <cell r="Q5314">
            <v>0</v>
          </cell>
          <cell r="R5314">
            <v>0</v>
          </cell>
        </row>
        <row r="5315">
          <cell r="B5315" t="str">
            <v>532022</v>
          </cell>
          <cell r="C5315" t="str">
            <v>Airfield Operations Specialists</v>
          </cell>
          <cell r="D5315">
            <v>0</v>
          </cell>
          <cell r="E5315" t="str">
            <v>High school diploma or equivalent</v>
          </cell>
          <cell r="F5315" t="str">
            <v>HS and Below</v>
          </cell>
          <cell r="G5315">
            <v>0</v>
          </cell>
          <cell r="H5315">
            <v>0</v>
          </cell>
          <cell r="I5315">
            <v>0</v>
          </cell>
          <cell r="J5315">
            <v>0</v>
          </cell>
          <cell r="K5315">
            <v>0</v>
          </cell>
          <cell r="L5315">
            <v>0</v>
          </cell>
          <cell r="M5315">
            <v>0</v>
          </cell>
          <cell r="N5315">
            <v>0</v>
          </cell>
          <cell r="O5315">
            <v>5</v>
          </cell>
          <cell r="P5315" t="str">
            <v>Not Licensed</v>
          </cell>
          <cell r="Q5315">
            <v>0</v>
          </cell>
          <cell r="R5315">
            <v>0</v>
          </cell>
        </row>
        <row r="5316">
          <cell r="B5316" t="str">
            <v>532031</v>
          </cell>
          <cell r="C5316" t="str">
            <v>Flight Attendants</v>
          </cell>
          <cell r="D5316">
            <v>0</v>
          </cell>
          <cell r="E5316" t="str">
            <v>High school diploma or equivalent</v>
          </cell>
          <cell r="F5316" t="str">
            <v>HS and Below</v>
          </cell>
          <cell r="G5316">
            <v>0</v>
          </cell>
          <cell r="H5316">
            <v>0</v>
          </cell>
          <cell r="I5316">
            <v>0</v>
          </cell>
          <cell r="J5316">
            <v>0</v>
          </cell>
          <cell r="K5316">
            <v>0</v>
          </cell>
          <cell r="L5316">
            <v>0</v>
          </cell>
          <cell r="M5316">
            <v>0</v>
          </cell>
          <cell r="N5316">
            <v>0</v>
          </cell>
          <cell r="O5316">
            <v>3</v>
          </cell>
          <cell r="P5316" t="str">
            <v>Not Licensed</v>
          </cell>
          <cell r="Q5316">
            <v>0</v>
          </cell>
          <cell r="R5316">
            <v>0</v>
          </cell>
        </row>
        <row r="5317">
          <cell r="B5317" t="str">
            <v>533011</v>
          </cell>
          <cell r="C5317" t="str">
            <v>Ambulance Drivers and Attendants, Except Emergency Medical Technicians</v>
          </cell>
          <cell r="D5317">
            <v>0</v>
          </cell>
          <cell r="E5317" t="str">
            <v>High school diploma or equivalent</v>
          </cell>
          <cell r="F5317" t="str">
            <v>HS and Below</v>
          </cell>
          <cell r="G5317">
            <v>0</v>
          </cell>
          <cell r="H5317">
            <v>0</v>
          </cell>
          <cell r="I5317">
            <v>0</v>
          </cell>
          <cell r="J5317">
            <v>0</v>
          </cell>
          <cell r="K5317">
            <v>0</v>
          </cell>
          <cell r="L5317">
            <v>0</v>
          </cell>
          <cell r="M5317">
            <v>0</v>
          </cell>
          <cell r="N5317">
            <v>0</v>
          </cell>
          <cell r="O5317">
            <v>2</v>
          </cell>
          <cell r="P5317" t="str">
            <v>Not Licensed</v>
          </cell>
          <cell r="Q5317">
            <v>0</v>
          </cell>
          <cell r="R5317">
            <v>0</v>
          </cell>
        </row>
        <row r="5318">
          <cell r="B5318" t="str">
            <v>533021</v>
          </cell>
          <cell r="C5318" t="str">
            <v>Bus Drivers, Transit and Intercity</v>
          </cell>
          <cell r="D5318">
            <v>0</v>
          </cell>
          <cell r="E5318" t="str">
            <v>High school diploma or equivalent</v>
          </cell>
          <cell r="F5318" t="str">
            <v>HS and Below</v>
          </cell>
          <cell r="G5318">
            <v>52128</v>
          </cell>
          <cell r="H5318">
            <v>3</v>
          </cell>
          <cell r="I5318">
            <v>640</v>
          </cell>
          <cell r="J5318">
            <v>81</v>
          </cell>
          <cell r="K5318">
            <v>87</v>
          </cell>
          <cell r="L5318">
            <v>40</v>
          </cell>
          <cell r="M5318">
            <v>69</v>
          </cell>
          <cell r="N5318">
            <v>0</v>
          </cell>
          <cell r="O5318">
            <v>117</v>
          </cell>
          <cell r="P5318" t="str">
            <v>Not Licensed</v>
          </cell>
          <cell r="Q5318">
            <v>0</v>
          </cell>
          <cell r="R5318">
            <v>0</v>
          </cell>
        </row>
        <row r="5319">
          <cell r="B5319" t="str">
            <v>533022</v>
          </cell>
          <cell r="C5319" t="str">
            <v>Bus Drivers, School or Special Client</v>
          </cell>
          <cell r="D5319">
            <v>0</v>
          </cell>
          <cell r="E5319" t="str">
            <v>High school diploma or equivalent</v>
          </cell>
          <cell r="F5319" t="str">
            <v>HS and Below</v>
          </cell>
          <cell r="G5319">
            <v>40263</v>
          </cell>
          <cell r="H5319">
            <v>3</v>
          </cell>
          <cell r="I5319">
            <v>2776</v>
          </cell>
          <cell r="J5319">
            <v>360</v>
          </cell>
          <cell r="K5319">
            <v>383</v>
          </cell>
          <cell r="L5319">
            <v>17</v>
          </cell>
          <cell r="M5319">
            <v>253</v>
          </cell>
          <cell r="N5319">
            <v>0</v>
          </cell>
          <cell r="O5319" t="str">
            <v>2,053</v>
          </cell>
          <cell r="P5319" t="str">
            <v>Not Licensed</v>
          </cell>
          <cell r="Q5319">
            <v>0</v>
          </cell>
          <cell r="R5319">
            <v>0</v>
          </cell>
        </row>
        <row r="5320">
          <cell r="B5320" t="str">
            <v>533031</v>
          </cell>
          <cell r="C5320" t="str">
            <v>Driver/Sales Workers</v>
          </cell>
          <cell r="D5320">
            <v>0</v>
          </cell>
          <cell r="E5320" t="str">
            <v>High school diploma or equivalent</v>
          </cell>
          <cell r="F5320" t="str">
            <v>HS and Below</v>
          </cell>
          <cell r="G5320">
            <v>32008</v>
          </cell>
          <cell r="H5320">
            <v>2</v>
          </cell>
          <cell r="I5320">
            <v>1253</v>
          </cell>
          <cell r="J5320">
            <v>113</v>
          </cell>
          <cell r="K5320">
            <v>147</v>
          </cell>
          <cell r="L5320">
            <v>467</v>
          </cell>
          <cell r="M5320">
            <v>242</v>
          </cell>
          <cell r="N5320">
            <v>0</v>
          </cell>
          <cell r="O5320">
            <v>103</v>
          </cell>
          <cell r="P5320" t="str">
            <v>Not Licensed</v>
          </cell>
          <cell r="Q5320">
            <v>0</v>
          </cell>
          <cell r="R5320">
            <v>0</v>
          </cell>
        </row>
        <row r="5321">
          <cell r="B5321" t="str">
            <v>533032</v>
          </cell>
          <cell r="C5321" t="str">
            <v>Heavy and Tractor-Trailer Truck Drivers</v>
          </cell>
          <cell r="D5321">
            <v>0</v>
          </cell>
          <cell r="E5321" t="str">
            <v>Postsecondary non-degree award</v>
          </cell>
          <cell r="F5321" t="str">
            <v>Sub-BA</v>
          </cell>
          <cell r="G5321">
            <v>46453</v>
          </cell>
          <cell r="H5321">
            <v>4</v>
          </cell>
          <cell r="I5321">
            <v>4989</v>
          </cell>
          <cell r="J5321">
            <v>526</v>
          </cell>
          <cell r="K5321">
            <v>603</v>
          </cell>
          <cell r="L5321">
            <v>2088</v>
          </cell>
          <cell r="M5321">
            <v>1072</v>
          </cell>
          <cell r="N5321">
            <v>0</v>
          </cell>
          <cell r="O5321" t="str">
            <v>1,385</v>
          </cell>
          <cell r="P5321" t="str">
            <v>Not Licensed</v>
          </cell>
          <cell r="Q5321">
            <v>0</v>
          </cell>
          <cell r="R5321">
            <v>0</v>
          </cell>
        </row>
        <row r="5322">
          <cell r="B5322" t="str">
            <v>533033</v>
          </cell>
          <cell r="C5322" t="str">
            <v>Light Truck or Delivery Services Drivers</v>
          </cell>
          <cell r="D5322">
            <v>0</v>
          </cell>
          <cell r="E5322" t="str">
            <v>High school diploma or equivalent</v>
          </cell>
          <cell r="F5322" t="str">
            <v>HS and Below</v>
          </cell>
          <cell r="G5322">
            <v>34630</v>
          </cell>
          <cell r="H5322">
            <v>2</v>
          </cell>
          <cell r="I5322">
            <v>4582</v>
          </cell>
          <cell r="J5322">
            <v>468</v>
          </cell>
          <cell r="K5322">
            <v>543</v>
          </cell>
          <cell r="L5322">
            <v>412</v>
          </cell>
          <cell r="M5322">
            <v>474</v>
          </cell>
          <cell r="N5322">
            <v>0</v>
          </cell>
          <cell r="O5322">
            <v>580</v>
          </cell>
          <cell r="P5322" t="str">
            <v>Not Licensed</v>
          </cell>
          <cell r="Q5322">
            <v>0</v>
          </cell>
          <cell r="R5322">
            <v>0</v>
          </cell>
        </row>
        <row r="5323">
          <cell r="B5323" t="str">
            <v>533041</v>
          </cell>
          <cell r="C5323" t="str">
            <v>Taxi Drivers and Chauffeurs</v>
          </cell>
          <cell r="D5323">
            <v>0</v>
          </cell>
          <cell r="E5323" t="str">
            <v>No formal educational credential</v>
          </cell>
          <cell r="F5323" t="str">
            <v>HS and Below</v>
          </cell>
          <cell r="G5323">
            <v>29459</v>
          </cell>
          <cell r="H5323">
            <v>1</v>
          </cell>
          <cell r="I5323">
            <v>1473</v>
          </cell>
          <cell r="J5323">
            <v>134</v>
          </cell>
          <cell r="K5323">
            <v>165</v>
          </cell>
          <cell r="L5323">
            <v>89</v>
          </cell>
          <cell r="M5323">
            <v>129</v>
          </cell>
          <cell r="N5323">
            <v>0</v>
          </cell>
          <cell r="O5323">
            <v>87</v>
          </cell>
          <cell r="P5323" t="str">
            <v>Not Licensed</v>
          </cell>
          <cell r="Q5323">
            <v>0</v>
          </cell>
          <cell r="R5323">
            <v>0</v>
          </cell>
        </row>
        <row r="5324">
          <cell r="B5324" t="str">
            <v>534011</v>
          </cell>
          <cell r="C5324" t="str">
            <v>Locomotive Engineers</v>
          </cell>
          <cell r="D5324">
            <v>0</v>
          </cell>
          <cell r="E5324" t="str">
            <v>High school diploma or equivalent</v>
          </cell>
          <cell r="F5324" t="str">
            <v>HS and Below</v>
          </cell>
          <cell r="G5324">
            <v>0</v>
          </cell>
          <cell r="H5324">
            <v>0</v>
          </cell>
          <cell r="I5324">
            <v>0</v>
          </cell>
          <cell r="J5324">
            <v>0</v>
          </cell>
          <cell r="K5324">
            <v>0</v>
          </cell>
          <cell r="L5324">
            <v>0</v>
          </cell>
          <cell r="M5324">
            <v>0</v>
          </cell>
          <cell r="N5324">
            <v>0</v>
          </cell>
          <cell r="O5324">
            <v>1</v>
          </cell>
          <cell r="P5324" t="str">
            <v>Not Licensed</v>
          </cell>
          <cell r="Q5324">
            <v>0</v>
          </cell>
          <cell r="R5324">
            <v>0</v>
          </cell>
        </row>
        <row r="5325">
          <cell r="B5325" t="str">
            <v>534012</v>
          </cell>
          <cell r="C5325" t="str">
            <v>Locomotive Firers</v>
          </cell>
          <cell r="D5325">
            <v>0</v>
          </cell>
          <cell r="E5325">
            <v>0</v>
          </cell>
          <cell r="F5325">
            <v>0</v>
          </cell>
          <cell r="G5325">
            <v>0</v>
          </cell>
          <cell r="H5325">
            <v>0</v>
          </cell>
          <cell r="I5325">
            <v>0</v>
          </cell>
          <cell r="J5325">
            <v>0</v>
          </cell>
          <cell r="K5325">
            <v>0</v>
          </cell>
          <cell r="L5325">
            <v>0</v>
          </cell>
          <cell r="M5325">
            <v>0</v>
          </cell>
          <cell r="N5325">
            <v>0</v>
          </cell>
          <cell r="O5325">
            <v>0</v>
          </cell>
          <cell r="P5325" t="str">
            <v>Not Licensed</v>
          </cell>
          <cell r="Q5325">
            <v>0</v>
          </cell>
          <cell r="R5325">
            <v>0</v>
          </cell>
        </row>
        <row r="5326">
          <cell r="B5326" t="str">
            <v>534013</v>
          </cell>
          <cell r="C5326" t="str">
            <v>Rail Yard Engineers, Dinkey Operators, and Hostlers</v>
          </cell>
          <cell r="D5326">
            <v>0</v>
          </cell>
          <cell r="E5326" t="str">
            <v>High school diploma or equivalent</v>
          </cell>
          <cell r="F5326" t="str">
            <v>HS and Below</v>
          </cell>
          <cell r="G5326">
            <v>0</v>
          </cell>
          <cell r="H5326">
            <v>0</v>
          </cell>
          <cell r="I5326">
            <v>0</v>
          </cell>
          <cell r="J5326">
            <v>0</v>
          </cell>
          <cell r="K5326">
            <v>0</v>
          </cell>
          <cell r="L5326">
            <v>0</v>
          </cell>
          <cell r="M5326">
            <v>0</v>
          </cell>
          <cell r="N5326">
            <v>0</v>
          </cell>
          <cell r="O5326">
            <v>0</v>
          </cell>
          <cell r="P5326" t="str">
            <v>Not Licensed</v>
          </cell>
          <cell r="Q5326">
            <v>0</v>
          </cell>
          <cell r="R5326">
            <v>0</v>
          </cell>
        </row>
        <row r="5327">
          <cell r="B5327" t="str">
            <v>534021</v>
          </cell>
          <cell r="C5327" t="str">
            <v>Railroad Brake, Signal, and Switch Operators</v>
          </cell>
          <cell r="D5327">
            <v>0</v>
          </cell>
          <cell r="E5327" t="str">
            <v>High school diploma or equivalent</v>
          </cell>
          <cell r="F5327" t="str">
            <v>HS and Below</v>
          </cell>
          <cell r="G5327">
            <v>0</v>
          </cell>
          <cell r="H5327">
            <v>0</v>
          </cell>
          <cell r="I5327">
            <v>0</v>
          </cell>
          <cell r="J5327">
            <v>0</v>
          </cell>
          <cell r="K5327">
            <v>0</v>
          </cell>
          <cell r="L5327">
            <v>0</v>
          </cell>
          <cell r="M5327">
            <v>0</v>
          </cell>
          <cell r="N5327">
            <v>0</v>
          </cell>
          <cell r="O5327">
            <v>0</v>
          </cell>
          <cell r="P5327" t="str">
            <v>Not Licensed</v>
          </cell>
          <cell r="Q5327">
            <v>0</v>
          </cell>
          <cell r="R5327">
            <v>0</v>
          </cell>
        </row>
        <row r="5328">
          <cell r="B5328" t="str">
            <v>534031</v>
          </cell>
          <cell r="C5328" t="str">
            <v>Railroad Conductors and Yardmasters</v>
          </cell>
          <cell r="D5328">
            <v>0</v>
          </cell>
          <cell r="E5328" t="str">
            <v>High school diploma or equivalent</v>
          </cell>
          <cell r="F5328" t="str">
            <v>HS and Below</v>
          </cell>
          <cell r="G5328">
            <v>0</v>
          </cell>
          <cell r="H5328">
            <v>0</v>
          </cell>
          <cell r="I5328">
            <v>0</v>
          </cell>
          <cell r="J5328">
            <v>0</v>
          </cell>
          <cell r="K5328">
            <v>0</v>
          </cell>
          <cell r="L5328">
            <v>0</v>
          </cell>
          <cell r="M5328">
            <v>0</v>
          </cell>
          <cell r="N5328">
            <v>0</v>
          </cell>
          <cell r="O5328">
            <v>1</v>
          </cell>
          <cell r="P5328" t="str">
            <v>Not Licensed</v>
          </cell>
          <cell r="Q5328">
            <v>0</v>
          </cell>
          <cell r="R5328">
            <v>0</v>
          </cell>
        </row>
        <row r="5329">
          <cell r="B5329" t="str">
            <v>534041</v>
          </cell>
          <cell r="C5329" t="str">
            <v>Subway and Streetcar Operators</v>
          </cell>
          <cell r="D5329">
            <v>0</v>
          </cell>
          <cell r="E5329">
            <v>0</v>
          </cell>
          <cell r="F5329">
            <v>0</v>
          </cell>
          <cell r="G5329">
            <v>0</v>
          </cell>
          <cell r="H5329">
            <v>0</v>
          </cell>
          <cell r="I5329">
            <v>0</v>
          </cell>
          <cell r="J5329">
            <v>0</v>
          </cell>
          <cell r="K5329">
            <v>0</v>
          </cell>
          <cell r="L5329">
            <v>0</v>
          </cell>
          <cell r="M5329">
            <v>0</v>
          </cell>
          <cell r="N5329">
            <v>0</v>
          </cell>
          <cell r="O5329">
            <v>3</v>
          </cell>
          <cell r="P5329" t="str">
            <v>Not Licensed</v>
          </cell>
          <cell r="Q5329">
            <v>0</v>
          </cell>
          <cell r="R5329">
            <v>0</v>
          </cell>
        </row>
        <row r="5330">
          <cell r="B5330" t="str">
            <v>535011</v>
          </cell>
          <cell r="C5330" t="str">
            <v>Sailors and Marine Oilers</v>
          </cell>
          <cell r="D5330">
            <v>0</v>
          </cell>
          <cell r="E5330" t="str">
            <v>No formal educational credential</v>
          </cell>
          <cell r="F5330" t="str">
            <v>HS and Below</v>
          </cell>
          <cell r="G5330">
            <v>0</v>
          </cell>
          <cell r="H5330">
            <v>0</v>
          </cell>
          <cell r="I5330">
            <v>0</v>
          </cell>
          <cell r="J5330">
            <v>0</v>
          </cell>
          <cell r="K5330">
            <v>0</v>
          </cell>
          <cell r="L5330">
            <v>7</v>
          </cell>
          <cell r="M5330">
            <v>7</v>
          </cell>
          <cell r="N5330">
            <v>0</v>
          </cell>
          <cell r="O5330">
            <v>75</v>
          </cell>
          <cell r="P5330" t="str">
            <v>Not Licensed</v>
          </cell>
          <cell r="Q5330">
            <v>0</v>
          </cell>
          <cell r="R5330">
            <v>0</v>
          </cell>
        </row>
        <row r="5331">
          <cell r="B5331" t="str">
            <v>535021</v>
          </cell>
          <cell r="C5331" t="str">
            <v>Captains, Mates, and Pilots of Water Vessels</v>
          </cell>
          <cell r="D5331">
            <v>0</v>
          </cell>
          <cell r="E5331" t="str">
            <v>Postsecondary non-degree award</v>
          </cell>
          <cell r="F5331" t="str">
            <v>Sub-BA</v>
          </cell>
          <cell r="G5331">
            <v>76394</v>
          </cell>
          <cell r="H5331">
            <v>0</v>
          </cell>
          <cell r="I5331">
            <v>0</v>
          </cell>
          <cell r="J5331">
            <v>0</v>
          </cell>
          <cell r="K5331">
            <v>0</v>
          </cell>
          <cell r="L5331">
            <v>4</v>
          </cell>
          <cell r="M5331">
            <v>4</v>
          </cell>
          <cell r="N5331">
            <v>0</v>
          </cell>
          <cell r="O5331">
            <v>103</v>
          </cell>
          <cell r="P5331" t="str">
            <v>Not Licensed</v>
          </cell>
          <cell r="Q5331">
            <v>0</v>
          </cell>
          <cell r="R5331">
            <v>0</v>
          </cell>
        </row>
        <row r="5332">
          <cell r="B5332" t="str">
            <v>535022</v>
          </cell>
          <cell r="C5332" t="str">
            <v>Motorboat Operators</v>
          </cell>
          <cell r="D5332">
            <v>0</v>
          </cell>
          <cell r="E5332" t="str">
            <v>Postsecondary non-degree award</v>
          </cell>
          <cell r="F5332" t="str">
            <v>Sub-BA</v>
          </cell>
          <cell r="G5332">
            <v>29611</v>
          </cell>
          <cell r="H5332">
            <v>0</v>
          </cell>
          <cell r="I5332">
            <v>0</v>
          </cell>
          <cell r="J5332">
            <v>0</v>
          </cell>
          <cell r="K5332">
            <v>0</v>
          </cell>
          <cell r="L5332">
            <v>0</v>
          </cell>
          <cell r="M5332">
            <v>0</v>
          </cell>
          <cell r="N5332">
            <v>0</v>
          </cell>
          <cell r="O5332">
            <v>12</v>
          </cell>
          <cell r="P5332" t="str">
            <v>Not Licensed</v>
          </cell>
          <cell r="Q5332">
            <v>0</v>
          </cell>
          <cell r="R5332">
            <v>0</v>
          </cell>
        </row>
        <row r="5333">
          <cell r="B5333" t="str">
            <v>535031</v>
          </cell>
          <cell r="C5333" t="str">
            <v>Ship Engineers</v>
          </cell>
          <cell r="D5333">
            <v>0</v>
          </cell>
          <cell r="E5333" t="str">
            <v>Postsecondary non-degree award</v>
          </cell>
          <cell r="F5333" t="str">
            <v>Sub-BA</v>
          </cell>
          <cell r="G5333">
            <v>0</v>
          </cell>
          <cell r="H5333">
            <v>0</v>
          </cell>
          <cell r="I5333">
            <v>0</v>
          </cell>
          <cell r="J5333">
            <v>0</v>
          </cell>
          <cell r="K5333">
            <v>0</v>
          </cell>
          <cell r="L5333">
            <v>0</v>
          </cell>
          <cell r="M5333">
            <v>0</v>
          </cell>
          <cell r="N5333">
            <v>0</v>
          </cell>
          <cell r="O5333">
            <v>14</v>
          </cell>
          <cell r="P5333" t="str">
            <v>Not Licensed</v>
          </cell>
          <cell r="Q5333">
            <v>0</v>
          </cell>
          <cell r="R5333">
            <v>0</v>
          </cell>
        </row>
        <row r="5334">
          <cell r="B5334" t="str">
            <v>536011</v>
          </cell>
          <cell r="C5334" t="str">
            <v>Bridge and Lock Tenders</v>
          </cell>
          <cell r="D5334">
            <v>0</v>
          </cell>
          <cell r="E5334" t="str">
            <v>High school diploma or equivalent</v>
          </cell>
          <cell r="F5334" t="str">
            <v>HS and Below</v>
          </cell>
          <cell r="G5334">
            <v>0</v>
          </cell>
          <cell r="H5334">
            <v>0</v>
          </cell>
          <cell r="I5334">
            <v>0</v>
          </cell>
          <cell r="J5334">
            <v>0</v>
          </cell>
          <cell r="K5334">
            <v>0</v>
          </cell>
          <cell r="L5334">
            <v>0</v>
          </cell>
          <cell r="M5334">
            <v>0</v>
          </cell>
          <cell r="N5334">
            <v>0</v>
          </cell>
          <cell r="O5334">
            <v>3</v>
          </cell>
          <cell r="P5334" t="str">
            <v>Not Licensed</v>
          </cell>
          <cell r="Q5334">
            <v>0</v>
          </cell>
          <cell r="R5334">
            <v>0</v>
          </cell>
        </row>
        <row r="5335">
          <cell r="B5335" t="str">
            <v>536021</v>
          </cell>
          <cell r="C5335" t="str">
            <v>Parking Lot Attendants</v>
          </cell>
          <cell r="D5335">
            <v>0</v>
          </cell>
          <cell r="E5335" t="str">
            <v>No formal educational credential</v>
          </cell>
          <cell r="F5335" t="str">
            <v>HS and Below</v>
          </cell>
          <cell r="G5335">
            <v>0</v>
          </cell>
          <cell r="H5335">
            <v>0</v>
          </cell>
          <cell r="I5335">
            <v>298</v>
          </cell>
          <cell r="J5335">
            <v>42</v>
          </cell>
          <cell r="K5335">
            <v>49</v>
          </cell>
          <cell r="L5335">
            <v>58</v>
          </cell>
          <cell r="M5335">
            <v>50</v>
          </cell>
          <cell r="N5335">
            <v>0</v>
          </cell>
          <cell r="O5335">
            <v>79</v>
          </cell>
          <cell r="P5335" t="str">
            <v>Not Licensed</v>
          </cell>
          <cell r="Q5335">
            <v>0</v>
          </cell>
          <cell r="R5335">
            <v>0</v>
          </cell>
        </row>
        <row r="5336">
          <cell r="B5336" t="str">
            <v>536031</v>
          </cell>
          <cell r="C5336" t="str">
            <v>Automotive and Watercraft Service Attendants</v>
          </cell>
          <cell r="D5336">
            <v>0</v>
          </cell>
          <cell r="E5336" t="str">
            <v>No formal educational credential</v>
          </cell>
          <cell r="F5336" t="str">
            <v>HS and Below</v>
          </cell>
          <cell r="G5336">
            <v>25302</v>
          </cell>
          <cell r="H5336">
            <v>1</v>
          </cell>
          <cell r="I5336">
            <v>809</v>
          </cell>
          <cell r="J5336">
            <v>139</v>
          </cell>
          <cell r="K5336">
            <v>136</v>
          </cell>
          <cell r="L5336">
            <v>9</v>
          </cell>
          <cell r="M5336">
            <v>95</v>
          </cell>
          <cell r="N5336">
            <v>0</v>
          </cell>
          <cell r="O5336">
            <v>13</v>
          </cell>
          <cell r="P5336" t="str">
            <v>Not Licensed</v>
          </cell>
          <cell r="Q5336">
            <v>0</v>
          </cell>
          <cell r="R5336">
            <v>0</v>
          </cell>
        </row>
        <row r="5337">
          <cell r="B5337" t="str">
            <v>536041</v>
          </cell>
          <cell r="C5337" t="str">
            <v>Traffic Technicians</v>
          </cell>
          <cell r="D5337">
            <v>0</v>
          </cell>
          <cell r="E5337" t="str">
            <v>High school diploma or equivalent</v>
          </cell>
          <cell r="F5337" t="str">
            <v>HS and Below</v>
          </cell>
          <cell r="G5337">
            <v>113764</v>
          </cell>
          <cell r="H5337">
            <v>0</v>
          </cell>
          <cell r="I5337">
            <v>0</v>
          </cell>
          <cell r="J5337">
            <v>0</v>
          </cell>
          <cell r="K5337">
            <v>0</v>
          </cell>
          <cell r="L5337">
            <v>0</v>
          </cell>
          <cell r="M5337">
            <v>0</v>
          </cell>
          <cell r="N5337">
            <v>0</v>
          </cell>
          <cell r="O5337">
            <v>0</v>
          </cell>
          <cell r="P5337" t="str">
            <v>Not Licensed</v>
          </cell>
          <cell r="Q5337">
            <v>0</v>
          </cell>
          <cell r="R5337">
            <v>0</v>
          </cell>
        </row>
        <row r="5338">
          <cell r="B5338" t="str">
            <v>536051</v>
          </cell>
          <cell r="C5338" t="str">
            <v>Transportation Inspectors</v>
          </cell>
          <cell r="D5338">
            <v>0</v>
          </cell>
          <cell r="E5338" t="str">
            <v>High school diploma or equivalent</v>
          </cell>
          <cell r="F5338" t="str">
            <v>HS and Below</v>
          </cell>
          <cell r="G5338">
            <v>0</v>
          </cell>
          <cell r="H5338">
            <v>0</v>
          </cell>
          <cell r="I5338">
            <v>0</v>
          </cell>
          <cell r="J5338">
            <v>0</v>
          </cell>
          <cell r="K5338">
            <v>0</v>
          </cell>
          <cell r="L5338">
            <v>0</v>
          </cell>
          <cell r="M5338">
            <v>0</v>
          </cell>
          <cell r="N5338">
            <v>0</v>
          </cell>
          <cell r="O5338">
            <v>3</v>
          </cell>
          <cell r="P5338" t="str">
            <v>Not Licensed</v>
          </cell>
          <cell r="Q5338">
            <v>0</v>
          </cell>
          <cell r="R5338">
            <v>0</v>
          </cell>
        </row>
        <row r="5339">
          <cell r="B5339" t="str">
            <v>536061</v>
          </cell>
          <cell r="C5339" t="str">
            <v>Transportation Attendants, Except Flight Attendants</v>
          </cell>
          <cell r="D5339">
            <v>0</v>
          </cell>
          <cell r="E5339" t="str">
            <v>High school diploma or equivalent</v>
          </cell>
          <cell r="F5339" t="str">
            <v>HS and Below</v>
          </cell>
          <cell r="G5339">
            <v>0</v>
          </cell>
          <cell r="H5339">
            <v>0</v>
          </cell>
          <cell r="I5339">
            <v>0</v>
          </cell>
          <cell r="J5339">
            <v>0</v>
          </cell>
          <cell r="K5339">
            <v>0</v>
          </cell>
          <cell r="L5339">
            <v>18</v>
          </cell>
          <cell r="M5339">
            <v>18</v>
          </cell>
          <cell r="N5339">
            <v>0</v>
          </cell>
          <cell r="O5339">
            <v>17</v>
          </cell>
          <cell r="P5339" t="str">
            <v>Not Licensed</v>
          </cell>
          <cell r="Q5339">
            <v>0</v>
          </cell>
          <cell r="R5339">
            <v>0</v>
          </cell>
        </row>
        <row r="5340">
          <cell r="B5340" t="str">
            <v>537011</v>
          </cell>
          <cell r="C5340" t="str">
            <v>Conveyor Operators and Tenders</v>
          </cell>
          <cell r="D5340">
            <v>0</v>
          </cell>
          <cell r="E5340" t="str">
            <v>No formal educational credential</v>
          </cell>
          <cell r="F5340" t="str">
            <v>HS and Below</v>
          </cell>
          <cell r="G5340">
            <v>0</v>
          </cell>
          <cell r="H5340">
            <v>0</v>
          </cell>
          <cell r="I5340">
            <v>0</v>
          </cell>
          <cell r="J5340">
            <v>0</v>
          </cell>
          <cell r="K5340">
            <v>0</v>
          </cell>
          <cell r="L5340">
            <v>0</v>
          </cell>
          <cell r="M5340">
            <v>0</v>
          </cell>
          <cell r="N5340">
            <v>0</v>
          </cell>
          <cell r="O5340">
            <v>1</v>
          </cell>
          <cell r="P5340" t="str">
            <v>Not Licensed</v>
          </cell>
          <cell r="Q5340">
            <v>0</v>
          </cell>
          <cell r="R5340">
            <v>0</v>
          </cell>
        </row>
        <row r="5341">
          <cell r="B5341" t="str">
            <v>537021</v>
          </cell>
          <cell r="C5341" t="str">
            <v>Crane and Tower Operators</v>
          </cell>
          <cell r="D5341">
            <v>0</v>
          </cell>
          <cell r="E5341" t="str">
            <v>High school diploma or equivalent</v>
          </cell>
          <cell r="F5341" t="str">
            <v>HS and Below</v>
          </cell>
          <cell r="G5341">
            <v>104385</v>
          </cell>
          <cell r="H5341">
            <v>0</v>
          </cell>
          <cell r="I5341">
            <v>0</v>
          </cell>
          <cell r="J5341">
            <v>0</v>
          </cell>
          <cell r="K5341">
            <v>0</v>
          </cell>
          <cell r="L5341">
            <v>12</v>
          </cell>
          <cell r="M5341">
            <v>12</v>
          </cell>
          <cell r="N5341">
            <v>0</v>
          </cell>
          <cell r="O5341">
            <v>43</v>
          </cell>
          <cell r="P5341" t="str">
            <v>Not Licensed</v>
          </cell>
          <cell r="Q5341">
            <v>0</v>
          </cell>
          <cell r="R5341">
            <v>0</v>
          </cell>
        </row>
        <row r="5342">
          <cell r="B5342" t="str">
            <v>537031</v>
          </cell>
          <cell r="C5342" t="str">
            <v>Dredge Operators</v>
          </cell>
          <cell r="D5342">
            <v>0</v>
          </cell>
          <cell r="E5342">
            <v>0</v>
          </cell>
          <cell r="F5342">
            <v>0</v>
          </cell>
          <cell r="G5342">
            <v>0</v>
          </cell>
          <cell r="H5342">
            <v>0</v>
          </cell>
          <cell r="I5342">
            <v>0</v>
          </cell>
          <cell r="J5342">
            <v>0</v>
          </cell>
          <cell r="K5342">
            <v>0</v>
          </cell>
          <cell r="L5342">
            <v>0</v>
          </cell>
          <cell r="M5342">
            <v>0</v>
          </cell>
          <cell r="N5342">
            <v>0</v>
          </cell>
          <cell r="O5342">
            <v>1</v>
          </cell>
          <cell r="P5342" t="str">
            <v>Not Licensed</v>
          </cell>
          <cell r="Q5342">
            <v>0</v>
          </cell>
          <cell r="R5342">
            <v>0</v>
          </cell>
        </row>
        <row r="5343">
          <cell r="B5343" t="str">
            <v>537032</v>
          </cell>
          <cell r="C5343" t="str">
            <v>Excavating and Loading Machine and Dragline Operators</v>
          </cell>
          <cell r="D5343">
            <v>0</v>
          </cell>
          <cell r="E5343" t="str">
            <v>High school diploma or equivalent</v>
          </cell>
          <cell r="F5343" t="str">
            <v>HS and Below</v>
          </cell>
          <cell r="G5343">
            <v>61568</v>
          </cell>
          <cell r="H5343">
            <v>0</v>
          </cell>
          <cell r="I5343">
            <v>0</v>
          </cell>
          <cell r="J5343">
            <v>16</v>
          </cell>
          <cell r="K5343">
            <v>0</v>
          </cell>
          <cell r="L5343">
            <v>0</v>
          </cell>
          <cell r="M5343">
            <v>16</v>
          </cell>
          <cell r="N5343">
            <v>0</v>
          </cell>
          <cell r="O5343">
            <v>87</v>
          </cell>
          <cell r="P5343" t="str">
            <v>Not Licensed</v>
          </cell>
          <cell r="Q5343">
            <v>0</v>
          </cell>
          <cell r="R5343">
            <v>0</v>
          </cell>
        </row>
        <row r="5344">
          <cell r="B5344" t="str">
            <v>537033</v>
          </cell>
          <cell r="C5344" t="str">
            <v>Loading Machine Operators, Underground Mining</v>
          </cell>
          <cell r="D5344">
            <v>0</v>
          </cell>
          <cell r="E5344">
            <v>0</v>
          </cell>
          <cell r="F5344">
            <v>0</v>
          </cell>
          <cell r="G5344">
            <v>0</v>
          </cell>
          <cell r="H5344">
            <v>0</v>
          </cell>
          <cell r="I5344">
            <v>0</v>
          </cell>
          <cell r="J5344">
            <v>0</v>
          </cell>
          <cell r="K5344">
            <v>0</v>
          </cell>
          <cell r="L5344">
            <v>4</v>
          </cell>
          <cell r="M5344">
            <v>4</v>
          </cell>
          <cell r="N5344">
            <v>0</v>
          </cell>
          <cell r="O5344">
            <v>3</v>
          </cell>
          <cell r="P5344" t="str">
            <v>Not Licensed</v>
          </cell>
          <cell r="Q5344">
            <v>0</v>
          </cell>
          <cell r="R5344">
            <v>0</v>
          </cell>
        </row>
        <row r="5345">
          <cell r="B5345" t="str">
            <v>537041</v>
          </cell>
          <cell r="C5345" t="str">
            <v>Hoist and Winch Operators</v>
          </cell>
          <cell r="D5345">
            <v>0</v>
          </cell>
          <cell r="E5345">
            <v>0</v>
          </cell>
          <cell r="F5345">
            <v>0</v>
          </cell>
          <cell r="G5345">
            <v>0</v>
          </cell>
          <cell r="H5345">
            <v>0</v>
          </cell>
          <cell r="I5345">
            <v>0</v>
          </cell>
          <cell r="J5345">
            <v>0</v>
          </cell>
          <cell r="K5345">
            <v>0</v>
          </cell>
          <cell r="L5345">
            <v>0</v>
          </cell>
          <cell r="M5345">
            <v>0</v>
          </cell>
          <cell r="N5345">
            <v>0</v>
          </cell>
          <cell r="O5345">
            <v>0</v>
          </cell>
          <cell r="P5345" t="str">
            <v>Not Licensed</v>
          </cell>
          <cell r="Q5345">
            <v>0</v>
          </cell>
          <cell r="R5345">
            <v>0</v>
          </cell>
        </row>
        <row r="5346">
          <cell r="B5346" t="str">
            <v>537051</v>
          </cell>
          <cell r="C5346" t="str">
            <v>Industrial Truck and Tractor Operators</v>
          </cell>
          <cell r="D5346">
            <v>0</v>
          </cell>
          <cell r="E5346" t="str">
            <v>No formal educational credential</v>
          </cell>
          <cell r="F5346" t="str">
            <v>HS and Below</v>
          </cell>
          <cell r="G5346">
            <v>37589</v>
          </cell>
          <cell r="H5346">
            <v>3</v>
          </cell>
          <cell r="I5346">
            <v>1139</v>
          </cell>
          <cell r="J5346">
            <v>104</v>
          </cell>
          <cell r="K5346">
            <v>141</v>
          </cell>
          <cell r="L5346">
            <v>115</v>
          </cell>
          <cell r="M5346">
            <v>120</v>
          </cell>
          <cell r="N5346">
            <v>0</v>
          </cell>
          <cell r="O5346">
            <v>224</v>
          </cell>
          <cell r="P5346" t="str">
            <v>Not Licensed</v>
          </cell>
          <cell r="Q5346">
            <v>0</v>
          </cell>
          <cell r="R5346">
            <v>0</v>
          </cell>
        </row>
        <row r="5347">
          <cell r="B5347" t="str">
            <v>537061</v>
          </cell>
          <cell r="C5347" t="str">
            <v>Cleaners of Vehicles and Equipment</v>
          </cell>
          <cell r="D5347">
            <v>0</v>
          </cell>
          <cell r="E5347" t="str">
            <v>No formal educational credential</v>
          </cell>
          <cell r="F5347" t="str">
            <v>HS and Below</v>
          </cell>
          <cell r="G5347">
            <v>27718</v>
          </cell>
          <cell r="H5347">
            <v>1</v>
          </cell>
          <cell r="I5347">
            <v>1151</v>
          </cell>
          <cell r="J5347">
            <v>173</v>
          </cell>
          <cell r="K5347">
            <v>169</v>
          </cell>
          <cell r="L5347">
            <v>21</v>
          </cell>
          <cell r="M5347">
            <v>121</v>
          </cell>
          <cell r="N5347">
            <v>0</v>
          </cell>
          <cell r="O5347">
            <v>58</v>
          </cell>
          <cell r="P5347" t="str">
            <v>Not Licensed</v>
          </cell>
          <cell r="Q5347">
            <v>0</v>
          </cell>
          <cell r="R5347">
            <v>0</v>
          </cell>
        </row>
        <row r="5348">
          <cell r="B5348" t="str">
            <v>537062</v>
          </cell>
          <cell r="C5348" t="str">
            <v>Laborers and Freight, Stock, and Material Movers, Hand</v>
          </cell>
          <cell r="D5348">
            <v>0</v>
          </cell>
          <cell r="E5348" t="str">
            <v>No formal educational credential</v>
          </cell>
          <cell r="F5348" t="str">
            <v>HS and Below</v>
          </cell>
          <cell r="G5348">
            <v>30777</v>
          </cell>
          <cell r="H5348">
            <v>2</v>
          </cell>
          <cell r="I5348">
            <v>6883</v>
          </cell>
          <cell r="J5348">
            <v>891</v>
          </cell>
          <cell r="K5348">
            <v>995</v>
          </cell>
          <cell r="L5348">
            <v>873</v>
          </cell>
          <cell r="M5348">
            <v>920</v>
          </cell>
          <cell r="N5348">
            <v>0</v>
          </cell>
          <cell r="O5348">
            <v>618</v>
          </cell>
          <cell r="P5348" t="str">
            <v>Not Licensed</v>
          </cell>
          <cell r="Q5348">
            <v>0</v>
          </cell>
          <cell r="R5348">
            <v>0</v>
          </cell>
        </row>
        <row r="5349">
          <cell r="B5349" t="str">
            <v>537063</v>
          </cell>
          <cell r="C5349" t="str">
            <v>Machine Feeders and Offbearers</v>
          </cell>
          <cell r="D5349">
            <v>0</v>
          </cell>
          <cell r="E5349" t="str">
            <v>No formal educational credential</v>
          </cell>
          <cell r="F5349" t="str">
            <v>HS and Below</v>
          </cell>
          <cell r="G5349">
            <v>29260</v>
          </cell>
          <cell r="H5349">
            <v>1</v>
          </cell>
          <cell r="I5349">
            <v>216</v>
          </cell>
          <cell r="J5349">
            <v>25</v>
          </cell>
          <cell r="K5349">
            <v>24</v>
          </cell>
          <cell r="L5349">
            <v>0</v>
          </cell>
          <cell r="M5349">
            <v>25</v>
          </cell>
          <cell r="N5349">
            <v>0</v>
          </cell>
          <cell r="O5349">
            <v>11</v>
          </cell>
          <cell r="P5349" t="str">
            <v>Not Licensed</v>
          </cell>
          <cell r="Q5349">
            <v>0</v>
          </cell>
          <cell r="R5349">
            <v>0</v>
          </cell>
        </row>
        <row r="5350">
          <cell r="B5350" t="str">
            <v>537064</v>
          </cell>
          <cell r="C5350" t="str">
            <v>Packers and Packagers, Hand</v>
          </cell>
          <cell r="D5350">
            <v>0</v>
          </cell>
          <cell r="E5350" t="str">
            <v>No formal educational credential</v>
          </cell>
          <cell r="F5350" t="str">
            <v>HS and Below</v>
          </cell>
          <cell r="G5350">
            <v>0</v>
          </cell>
          <cell r="H5350">
            <v>0</v>
          </cell>
          <cell r="I5350">
            <v>3265</v>
          </cell>
          <cell r="J5350">
            <v>527</v>
          </cell>
          <cell r="K5350">
            <v>551</v>
          </cell>
          <cell r="L5350">
            <v>39</v>
          </cell>
          <cell r="M5350">
            <v>372</v>
          </cell>
          <cell r="N5350">
            <v>0</v>
          </cell>
          <cell r="O5350">
            <v>377</v>
          </cell>
          <cell r="P5350" t="str">
            <v>Not Licensed</v>
          </cell>
          <cell r="Q5350">
            <v>0</v>
          </cell>
          <cell r="R5350">
            <v>0</v>
          </cell>
        </row>
        <row r="5351">
          <cell r="B5351" t="str">
            <v>537071</v>
          </cell>
          <cell r="C5351" t="str">
            <v>Gas Compressor and Gas Pumping Station Operators</v>
          </cell>
          <cell r="D5351">
            <v>0</v>
          </cell>
          <cell r="E5351" t="str">
            <v>High school diploma or equivalent</v>
          </cell>
          <cell r="F5351" t="str">
            <v>HS and Below</v>
          </cell>
          <cell r="G5351">
            <v>64330</v>
          </cell>
          <cell r="H5351">
            <v>0</v>
          </cell>
          <cell r="I5351">
            <v>0</v>
          </cell>
          <cell r="J5351">
            <v>0</v>
          </cell>
          <cell r="K5351">
            <v>0</v>
          </cell>
          <cell r="L5351">
            <v>0</v>
          </cell>
          <cell r="M5351">
            <v>0</v>
          </cell>
          <cell r="N5351">
            <v>0</v>
          </cell>
          <cell r="O5351">
            <v>4</v>
          </cell>
          <cell r="P5351" t="str">
            <v>Not Licensed</v>
          </cell>
          <cell r="Q5351">
            <v>0</v>
          </cell>
          <cell r="R5351">
            <v>0</v>
          </cell>
        </row>
        <row r="5352">
          <cell r="B5352" t="str">
            <v>537072</v>
          </cell>
          <cell r="C5352" t="str">
            <v>Pump Operators, Except Wellhead Pumpers</v>
          </cell>
          <cell r="D5352">
            <v>0</v>
          </cell>
          <cell r="E5352">
            <v>0</v>
          </cell>
          <cell r="F5352">
            <v>0</v>
          </cell>
          <cell r="G5352">
            <v>0</v>
          </cell>
          <cell r="H5352">
            <v>0</v>
          </cell>
          <cell r="I5352">
            <v>0</v>
          </cell>
          <cell r="J5352">
            <v>0</v>
          </cell>
          <cell r="K5352">
            <v>0</v>
          </cell>
          <cell r="L5352">
            <v>0</v>
          </cell>
          <cell r="M5352">
            <v>0</v>
          </cell>
          <cell r="N5352">
            <v>0</v>
          </cell>
          <cell r="O5352">
            <v>5</v>
          </cell>
          <cell r="P5352" t="str">
            <v>Not Licensed</v>
          </cell>
          <cell r="Q5352">
            <v>0</v>
          </cell>
          <cell r="R5352">
            <v>0</v>
          </cell>
        </row>
        <row r="5353">
          <cell r="B5353" t="str">
            <v>537073</v>
          </cell>
          <cell r="C5353" t="str">
            <v>Wellhead Pumpers</v>
          </cell>
          <cell r="D5353">
            <v>0</v>
          </cell>
          <cell r="E5353">
            <v>0</v>
          </cell>
          <cell r="F5353">
            <v>0</v>
          </cell>
          <cell r="G5353">
            <v>0</v>
          </cell>
          <cell r="H5353">
            <v>0</v>
          </cell>
          <cell r="I5353">
            <v>0</v>
          </cell>
          <cell r="J5353">
            <v>0</v>
          </cell>
          <cell r="K5353">
            <v>0</v>
          </cell>
          <cell r="L5353">
            <v>0</v>
          </cell>
          <cell r="M5353">
            <v>0</v>
          </cell>
          <cell r="N5353">
            <v>0</v>
          </cell>
          <cell r="O5353">
            <v>0</v>
          </cell>
          <cell r="P5353" t="str">
            <v>Not Licensed</v>
          </cell>
          <cell r="Q5353">
            <v>0</v>
          </cell>
          <cell r="R5353">
            <v>0</v>
          </cell>
        </row>
        <row r="5354">
          <cell r="B5354" t="str">
            <v>537081</v>
          </cell>
          <cell r="C5354" t="str">
            <v>Refuse and Recyclable Material Collectors</v>
          </cell>
          <cell r="D5354">
            <v>0</v>
          </cell>
          <cell r="E5354" t="str">
            <v>No formal educational credential</v>
          </cell>
          <cell r="F5354" t="str">
            <v>HS and Below</v>
          </cell>
          <cell r="G5354">
            <v>39440</v>
          </cell>
          <cell r="H5354">
            <v>2</v>
          </cell>
          <cell r="I5354">
            <v>321</v>
          </cell>
          <cell r="J5354">
            <v>41</v>
          </cell>
          <cell r="K5354">
            <v>46</v>
          </cell>
          <cell r="L5354">
            <v>0</v>
          </cell>
          <cell r="M5354">
            <v>44</v>
          </cell>
          <cell r="N5354">
            <v>0</v>
          </cell>
          <cell r="O5354">
            <v>39</v>
          </cell>
          <cell r="P5354" t="str">
            <v>Not Licensed</v>
          </cell>
          <cell r="Q5354">
            <v>0</v>
          </cell>
          <cell r="R5354">
            <v>0</v>
          </cell>
        </row>
        <row r="5355">
          <cell r="B5355" t="str">
            <v>537111</v>
          </cell>
          <cell r="C5355" t="str">
            <v>Mine Shuttle Car Operators</v>
          </cell>
          <cell r="D5355">
            <v>0</v>
          </cell>
          <cell r="E5355">
            <v>0</v>
          </cell>
          <cell r="F5355">
            <v>0</v>
          </cell>
          <cell r="G5355">
            <v>0</v>
          </cell>
          <cell r="H5355">
            <v>0</v>
          </cell>
          <cell r="I5355">
            <v>0</v>
          </cell>
          <cell r="J5355">
            <v>0</v>
          </cell>
          <cell r="K5355">
            <v>0</v>
          </cell>
          <cell r="L5355">
            <v>0</v>
          </cell>
          <cell r="M5355">
            <v>0</v>
          </cell>
          <cell r="N5355">
            <v>0</v>
          </cell>
          <cell r="O5355">
            <v>0</v>
          </cell>
          <cell r="P5355" t="str">
            <v>Not Licensed</v>
          </cell>
          <cell r="Q5355">
            <v>0</v>
          </cell>
          <cell r="R5355">
            <v>0</v>
          </cell>
        </row>
        <row r="5356">
          <cell r="B5356" t="str">
            <v>537121</v>
          </cell>
          <cell r="C5356" t="str">
            <v>Tank Car, Truck, and Ship Loaders</v>
          </cell>
          <cell r="D5356">
            <v>0</v>
          </cell>
          <cell r="E5356" t="str">
            <v>No formal educational credential</v>
          </cell>
          <cell r="F5356" t="str">
            <v>HS and Below</v>
          </cell>
          <cell r="G5356">
            <v>37823</v>
          </cell>
          <cell r="H5356">
            <v>0</v>
          </cell>
          <cell r="I5356">
            <v>0</v>
          </cell>
          <cell r="J5356">
            <v>0</v>
          </cell>
          <cell r="K5356">
            <v>0</v>
          </cell>
          <cell r="L5356">
            <v>0</v>
          </cell>
          <cell r="M5356">
            <v>0</v>
          </cell>
          <cell r="N5356">
            <v>0</v>
          </cell>
          <cell r="O5356">
            <v>0</v>
          </cell>
          <cell r="P5356" t="str">
            <v>Not Licensed</v>
          </cell>
          <cell r="Q5356">
            <v>0</v>
          </cell>
          <cell r="R5356">
            <v>0</v>
          </cell>
        </row>
        <row r="5357">
          <cell r="B5357" t="str">
            <v>551011</v>
          </cell>
          <cell r="C5357" t="str">
            <v>Air Crew Officers</v>
          </cell>
          <cell r="D5357">
            <v>0</v>
          </cell>
          <cell r="E5357">
            <v>0</v>
          </cell>
          <cell r="F5357">
            <v>0</v>
          </cell>
          <cell r="G5357">
            <v>0</v>
          </cell>
          <cell r="H5357">
            <v>0</v>
          </cell>
          <cell r="I5357">
            <v>0</v>
          </cell>
          <cell r="J5357">
            <v>0</v>
          </cell>
          <cell r="K5357">
            <v>0</v>
          </cell>
          <cell r="L5357">
            <v>0</v>
          </cell>
          <cell r="M5357">
            <v>0</v>
          </cell>
          <cell r="N5357">
            <v>0</v>
          </cell>
          <cell r="O5357">
            <v>0</v>
          </cell>
          <cell r="P5357" t="str">
            <v>Not Licensed</v>
          </cell>
          <cell r="Q5357">
            <v>0</v>
          </cell>
          <cell r="R5357">
            <v>0</v>
          </cell>
        </row>
        <row r="5358">
          <cell r="B5358" t="str">
            <v>551012</v>
          </cell>
          <cell r="C5358" t="str">
            <v>Aircraft Launch and Recovery Officers</v>
          </cell>
          <cell r="D5358">
            <v>0</v>
          </cell>
          <cell r="E5358">
            <v>0</v>
          </cell>
          <cell r="F5358">
            <v>0</v>
          </cell>
          <cell r="G5358">
            <v>0</v>
          </cell>
          <cell r="H5358">
            <v>0</v>
          </cell>
          <cell r="I5358">
            <v>0</v>
          </cell>
          <cell r="J5358">
            <v>0</v>
          </cell>
          <cell r="K5358">
            <v>0</v>
          </cell>
          <cell r="L5358">
            <v>0</v>
          </cell>
          <cell r="M5358">
            <v>0</v>
          </cell>
          <cell r="N5358">
            <v>0</v>
          </cell>
          <cell r="O5358">
            <v>0</v>
          </cell>
          <cell r="P5358" t="str">
            <v>Not Licensed</v>
          </cell>
          <cell r="Q5358">
            <v>0</v>
          </cell>
          <cell r="R5358">
            <v>0</v>
          </cell>
        </row>
        <row r="5359">
          <cell r="B5359" t="str">
            <v>551013</v>
          </cell>
          <cell r="C5359" t="str">
            <v>Armored Assault Vehicle Officers</v>
          </cell>
          <cell r="D5359">
            <v>0</v>
          </cell>
          <cell r="E5359">
            <v>0</v>
          </cell>
          <cell r="F5359">
            <v>0</v>
          </cell>
          <cell r="G5359">
            <v>0</v>
          </cell>
          <cell r="H5359">
            <v>0</v>
          </cell>
          <cell r="I5359">
            <v>0</v>
          </cell>
          <cell r="J5359">
            <v>0</v>
          </cell>
          <cell r="K5359">
            <v>0</v>
          </cell>
          <cell r="L5359">
            <v>0</v>
          </cell>
          <cell r="M5359">
            <v>0</v>
          </cell>
          <cell r="N5359">
            <v>0</v>
          </cell>
          <cell r="O5359">
            <v>0</v>
          </cell>
          <cell r="P5359" t="str">
            <v>Not Licensed</v>
          </cell>
          <cell r="Q5359">
            <v>0</v>
          </cell>
          <cell r="R5359">
            <v>0</v>
          </cell>
        </row>
        <row r="5360">
          <cell r="B5360" t="str">
            <v>551014</v>
          </cell>
          <cell r="C5360" t="str">
            <v>Artillery and Missile Officers</v>
          </cell>
          <cell r="D5360">
            <v>0</v>
          </cell>
          <cell r="E5360">
            <v>0</v>
          </cell>
          <cell r="F5360">
            <v>0</v>
          </cell>
          <cell r="G5360">
            <v>0</v>
          </cell>
          <cell r="H5360">
            <v>0</v>
          </cell>
          <cell r="I5360">
            <v>0</v>
          </cell>
          <cell r="J5360">
            <v>0</v>
          </cell>
          <cell r="K5360">
            <v>0</v>
          </cell>
          <cell r="L5360">
            <v>0</v>
          </cell>
          <cell r="M5360">
            <v>0</v>
          </cell>
          <cell r="N5360">
            <v>0</v>
          </cell>
          <cell r="O5360">
            <v>0</v>
          </cell>
          <cell r="P5360" t="str">
            <v>Not Licensed</v>
          </cell>
          <cell r="Q5360">
            <v>0</v>
          </cell>
          <cell r="R5360">
            <v>0</v>
          </cell>
        </row>
        <row r="5361">
          <cell r="B5361" t="str">
            <v>551015</v>
          </cell>
          <cell r="C5361" t="str">
            <v>Command and Control Center Officers</v>
          </cell>
          <cell r="D5361">
            <v>0</v>
          </cell>
          <cell r="E5361">
            <v>0</v>
          </cell>
          <cell r="F5361">
            <v>0</v>
          </cell>
          <cell r="G5361">
            <v>0</v>
          </cell>
          <cell r="H5361">
            <v>0</v>
          </cell>
          <cell r="I5361">
            <v>0</v>
          </cell>
          <cell r="J5361">
            <v>0</v>
          </cell>
          <cell r="K5361">
            <v>0</v>
          </cell>
          <cell r="L5361">
            <v>0</v>
          </cell>
          <cell r="M5361">
            <v>0</v>
          </cell>
          <cell r="N5361">
            <v>0</v>
          </cell>
          <cell r="O5361">
            <v>1</v>
          </cell>
          <cell r="P5361" t="str">
            <v>Not Licensed</v>
          </cell>
          <cell r="Q5361">
            <v>0</v>
          </cell>
          <cell r="R5361">
            <v>0</v>
          </cell>
        </row>
        <row r="5362">
          <cell r="B5362" t="str">
            <v>551016</v>
          </cell>
          <cell r="C5362" t="str">
            <v>Infantry Officers</v>
          </cell>
          <cell r="D5362">
            <v>0</v>
          </cell>
          <cell r="E5362">
            <v>0</v>
          </cell>
          <cell r="F5362">
            <v>0</v>
          </cell>
          <cell r="G5362">
            <v>0</v>
          </cell>
          <cell r="H5362">
            <v>0</v>
          </cell>
          <cell r="I5362">
            <v>0</v>
          </cell>
          <cell r="J5362">
            <v>0</v>
          </cell>
          <cell r="K5362">
            <v>0</v>
          </cell>
          <cell r="L5362">
            <v>0</v>
          </cell>
          <cell r="M5362">
            <v>0</v>
          </cell>
          <cell r="N5362">
            <v>0</v>
          </cell>
          <cell r="O5362">
            <v>1</v>
          </cell>
          <cell r="P5362" t="str">
            <v>Not Licensed</v>
          </cell>
          <cell r="Q5362">
            <v>0</v>
          </cell>
          <cell r="R5362">
            <v>0</v>
          </cell>
        </row>
        <row r="5363">
          <cell r="B5363" t="str">
            <v>551017</v>
          </cell>
          <cell r="C5363" t="str">
            <v>Special Forces Officers</v>
          </cell>
          <cell r="D5363">
            <v>0</v>
          </cell>
          <cell r="E5363">
            <v>0</v>
          </cell>
          <cell r="F5363">
            <v>0</v>
          </cell>
          <cell r="G5363">
            <v>0</v>
          </cell>
          <cell r="H5363">
            <v>0</v>
          </cell>
          <cell r="I5363">
            <v>0</v>
          </cell>
          <cell r="J5363">
            <v>0</v>
          </cell>
          <cell r="K5363">
            <v>0</v>
          </cell>
          <cell r="L5363">
            <v>0</v>
          </cell>
          <cell r="M5363">
            <v>0</v>
          </cell>
          <cell r="N5363">
            <v>0</v>
          </cell>
          <cell r="O5363">
            <v>0</v>
          </cell>
          <cell r="P5363" t="str">
            <v>Not Licensed</v>
          </cell>
          <cell r="Q5363">
            <v>0</v>
          </cell>
          <cell r="R5363">
            <v>0</v>
          </cell>
        </row>
        <row r="5364">
          <cell r="B5364" t="str">
            <v>552011</v>
          </cell>
          <cell r="C5364" t="str">
            <v>First-Line Supervisors of Air Crew Members</v>
          </cell>
          <cell r="D5364">
            <v>0</v>
          </cell>
          <cell r="E5364">
            <v>0</v>
          </cell>
          <cell r="F5364">
            <v>0</v>
          </cell>
          <cell r="G5364">
            <v>0</v>
          </cell>
          <cell r="H5364">
            <v>0</v>
          </cell>
          <cell r="I5364">
            <v>0</v>
          </cell>
          <cell r="J5364">
            <v>0</v>
          </cell>
          <cell r="K5364">
            <v>0</v>
          </cell>
          <cell r="L5364">
            <v>0</v>
          </cell>
          <cell r="M5364">
            <v>0</v>
          </cell>
          <cell r="N5364">
            <v>0</v>
          </cell>
          <cell r="O5364">
            <v>0</v>
          </cell>
          <cell r="P5364" t="str">
            <v>Not Licensed</v>
          </cell>
          <cell r="Q5364">
            <v>0</v>
          </cell>
          <cell r="R5364">
            <v>0</v>
          </cell>
        </row>
        <row r="5365">
          <cell r="B5365" t="str">
            <v>552012</v>
          </cell>
          <cell r="C5365" t="str">
            <v>First-Line Supervisors of Weapons Specialists/Crew Members</v>
          </cell>
          <cell r="D5365">
            <v>0</v>
          </cell>
          <cell r="E5365">
            <v>0</v>
          </cell>
          <cell r="F5365">
            <v>0</v>
          </cell>
          <cell r="G5365">
            <v>0</v>
          </cell>
          <cell r="H5365">
            <v>0</v>
          </cell>
          <cell r="I5365">
            <v>0</v>
          </cell>
          <cell r="J5365">
            <v>0</v>
          </cell>
          <cell r="K5365">
            <v>0</v>
          </cell>
          <cell r="L5365">
            <v>0</v>
          </cell>
          <cell r="M5365">
            <v>0</v>
          </cell>
          <cell r="N5365">
            <v>0</v>
          </cell>
          <cell r="O5365">
            <v>2</v>
          </cell>
          <cell r="P5365" t="str">
            <v>Not Licensed</v>
          </cell>
          <cell r="Q5365">
            <v>0</v>
          </cell>
          <cell r="R5365">
            <v>0</v>
          </cell>
        </row>
        <row r="5366">
          <cell r="B5366" t="str">
            <v>553011</v>
          </cell>
          <cell r="C5366" t="str">
            <v>Air Crew Members</v>
          </cell>
          <cell r="D5366">
            <v>0</v>
          </cell>
          <cell r="E5366">
            <v>0</v>
          </cell>
          <cell r="F5366">
            <v>0</v>
          </cell>
          <cell r="G5366">
            <v>0</v>
          </cell>
          <cell r="H5366">
            <v>0</v>
          </cell>
          <cell r="I5366">
            <v>0</v>
          </cell>
          <cell r="J5366">
            <v>0</v>
          </cell>
          <cell r="K5366">
            <v>0</v>
          </cell>
          <cell r="L5366">
            <v>0</v>
          </cell>
          <cell r="M5366">
            <v>0</v>
          </cell>
          <cell r="N5366">
            <v>0</v>
          </cell>
          <cell r="O5366">
            <v>1</v>
          </cell>
          <cell r="P5366" t="str">
            <v>Not Licensed</v>
          </cell>
          <cell r="Q5366">
            <v>0</v>
          </cell>
          <cell r="R5366">
            <v>0</v>
          </cell>
        </row>
        <row r="5367">
          <cell r="B5367" t="str">
            <v>553012</v>
          </cell>
          <cell r="C5367" t="str">
            <v>Aircraft Launch and Recovery Specialists</v>
          </cell>
          <cell r="D5367">
            <v>0</v>
          </cell>
          <cell r="E5367">
            <v>0</v>
          </cell>
          <cell r="F5367">
            <v>0</v>
          </cell>
          <cell r="G5367">
            <v>0</v>
          </cell>
          <cell r="H5367">
            <v>0</v>
          </cell>
          <cell r="I5367">
            <v>0</v>
          </cell>
          <cell r="J5367">
            <v>0</v>
          </cell>
          <cell r="K5367">
            <v>0</v>
          </cell>
          <cell r="L5367">
            <v>0</v>
          </cell>
          <cell r="M5367">
            <v>0</v>
          </cell>
          <cell r="N5367">
            <v>0</v>
          </cell>
          <cell r="O5367">
            <v>0</v>
          </cell>
          <cell r="P5367" t="str">
            <v>Not Licensed</v>
          </cell>
          <cell r="Q5367">
            <v>0</v>
          </cell>
          <cell r="R5367">
            <v>0</v>
          </cell>
        </row>
        <row r="5368">
          <cell r="B5368" t="str">
            <v>553013</v>
          </cell>
          <cell r="C5368" t="str">
            <v>Armored Assault Vehicle Crew Members</v>
          </cell>
          <cell r="D5368">
            <v>0</v>
          </cell>
          <cell r="E5368">
            <v>0</v>
          </cell>
          <cell r="F5368">
            <v>0</v>
          </cell>
          <cell r="G5368">
            <v>0</v>
          </cell>
          <cell r="H5368">
            <v>0</v>
          </cell>
          <cell r="I5368">
            <v>0</v>
          </cell>
          <cell r="J5368">
            <v>0</v>
          </cell>
          <cell r="K5368">
            <v>0</v>
          </cell>
          <cell r="L5368">
            <v>0</v>
          </cell>
          <cell r="M5368">
            <v>0</v>
          </cell>
          <cell r="N5368">
            <v>0</v>
          </cell>
          <cell r="O5368">
            <v>0</v>
          </cell>
          <cell r="P5368" t="str">
            <v>Not Licensed</v>
          </cell>
          <cell r="Q5368">
            <v>0</v>
          </cell>
          <cell r="R5368">
            <v>0</v>
          </cell>
        </row>
        <row r="5369">
          <cell r="B5369" t="str">
            <v>553014</v>
          </cell>
          <cell r="C5369" t="str">
            <v>Artillery and Missile Crew Members</v>
          </cell>
          <cell r="D5369">
            <v>0</v>
          </cell>
          <cell r="E5369">
            <v>0</v>
          </cell>
          <cell r="F5369">
            <v>0</v>
          </cell>
          <cell r="G5369">
            <v>0</v>
          </cell>
          <cell r="H5369">
            <v>0</v>
          </cell>
          <cell r="I5369">
            <v>0</v>
          </cell>
          <cell r="J5369">
            <v>0</v>
          </cell>
          <cell r="K5369">
            <v>0</v>
          </cell>
          <cell r="L5369">
            <v>7</v>
          </cell>
          <cell r="M5369">
            <v>7</v>
          </cell>
          <cell r="N5369">
            <v>0</v>
          </cell>
          <cell r="O5369">
            <v>4</v>
          </cell>
          <cell r="P5369" t="str">
            <v>Not Licensed</v>
          </cell>
          <cell r="Q5369">
            <v>0</v>
          </cell>
          <cell r="R5369">
            <v>0</v>
          </cell>
        </row>
        <row r="5370">
          <cell r="B5370" t="str">
            <v>553015</v>
          </cell>
          <cell r="C5370" t="str">
            <v>Command and Control Center Specialists</v>
          </cell>
          <cell r="D5370">
            <v>0</v>
          </cell>
          <cell r="E5370">
            <v>0</v>
          </cell>
          <cell r="F5370">
            <v>0</v>
          </cell>
          <cell r="G5370">
            <v>0</v>
          </cell>
          <cell r="H5370">
            <v>0</v>
          </cell>
          <cell r="I5370">
            <v>0</v>
          </cell>
          <cell r="J5370">
            <v>0</v>
          </cell>
          <cell r="K5370">
            <v>0</v>
          </cell>
          <cell r="L5370">
            <v>0</v>
          </cell>
          <cell r="M5370">
            <v>0</v>
          </cell>
          <cell r="N5370">
            <v>0</v>
          </cell>
          <cell r="O5370">
            <v>1</v>
          </cell>
          <cell r="P5370" t="str">
            <v>Not Licensed</v>
          </cell>
          <cell r="Q5370">
            <v>0</v>
          </cell>
          <cell r="R5370">
            <v>0</v>
          </cell>
        </row>
        <row r="5371">
          <cell r="B5371" t="str">
            <v>553016</v>
          </cell>
          <cell r="C5371" t="str">
            <v>Infantry</v>
          </cell>
          <cell r="D5371">
            <v>0</v>
          </cell>
          <cell r="E5371">
            <v>0</v>
          </cell>
          <cell r="F5371">
            <v>0</v>
          </cell>
          <cell r="G5371">
            <v>0</v>
          </cell>
          <cell r="H5371">
            <v>0</v>
          </cell>
          <cell r="I5371">
            <v>0</v>
          </cell>
          <cell r="J5371">
            <v>0</v>
          </cell>
          <cell r="K5371">
            <v>0</v>
          </cell>
          <cell r="L5371">
            <v>0</v>
          </cell>
          <cell r="M5371">
            <v>0</v>
          </cell>
          <cell r="N5371">
            <v>0</v>
          </cell>
          <cell r="O5371">
            <v>8</v>
          </cell>
          <cell r="P5371" t="str">
            <v>Not Licensed</v>
          </cell>
          <cell r="Q5371">
            <v>0</v>
          </cell>
          <cell r="R5371">
            <v>0</v>
          </cell>
        </row>
        <row r="5372">
          <cell r="B5372" t="str">
            <v>553017</v>
          </cell>
          <cell r="C5372" t="str">
            <v>Radar and Sonar Technicians</v>
          </cell>
          <cell r="D5372">
            <v>0</v>
          </cell>
          <cell r="E5372">
            <v>0</v>
          </cell>
          <cell r="F5372">
            <v>0</v>
          </cell>
          <cell r="G5372">
            <v>0</v>
          </cell>
          <cell r="H5372">
            <v>0</v>
          </cell>
          <cell r="I5372">
            <v>0</v>
          </cell>
          <cell r="J5372">
            <v>0</v>
          </cell>
          <cell r="K5372">
            <v>0</v>
          </cell>
          <cell r="L5372">
            <v>0</v>
          </cell>
          <cell r="M5372">
            <v>0</v>
          </cell>
          <cell r="N5372">
            <v>0</v>
          </cell>
          <cell r="O5372">
            <v>0</v>
          </cell>
          <cell r="P5372" t="str">
            <v>Not Licensed</v>
          </cell>
          <cell r="Q5372">
            <v>0</v>
          </cell>
          <cell r="R5372">
            <v>0</v>
          </cell>
        </row>
        <row r="5373">
          <cell r="B5373" t="str">
            <v>553018</v>
          </cell>
          <cell r="C5373" t="str">
            <v>Special Forces</v>
          </cell>
          <cell r="D5373">
            <v>0</v>
          </cell>
          <cell r="E5373">
            <v>0</v>
          </cell>
          <cell r="F5373">
            <v>0</v>
          </cell>
          <cell r="G5373">
            <v>0</v>
          </cell>
          <cell r="H5373">
            <v>0</v>
          </cell>
          <cell r="I5373">
            <v>0</v>
          </cell>
          <cell r="J5373">
            <v>0</v>
          </cell>
          <cell r="K5373">
            <v>0</v>
          </cell>
          <cell r="L5373">
            <v>0</v>
          </cell>
          <cell r="M5373">
            <v>0</v>
          </cell>
          <cell r="N5373">
            <v>0</v>
          </cell>
          <cell r="O5373">
            <v>0</v>
          </cell>
          <cell r="P5373" t="str">
            <v>Not Licensed</v>
          </cell>
          <cell r="Q5373">
            <v>0</v>
          </cell>
          <cell r="R5373">
            <v>0</v>
          </cell>
        </row>
        <row r="5374">
          <cell r="A5374" t="str">
            <v>Southeast Total</v>
          </cell>
          <cell r="C5374" t="str">
            <v>Chief Executives; General and Operations Managers; Legislators; Advertising and Promotions Managers; Marketing Managers; Sales Managers; Public Relations and Fundraising Managers; Administrative Services Managers; Computer and Information Systems Managers; Financial Managers; Industrial Production Managers; Purchasing Managers; Transportation, Storage, and Distribution Managers; Compensation and Benefits Managers; Human Resources Managers; Training and Development Managers; Farmers, Ranchers, and Other Agricultural Managers; Construction Managers; Education Administrators, Preschool and Childcare Center/Program; Education Administrators, Elementary and Secondary School; Education Administrators, Postsecondary; Architectural and Engineering Managers; Food Service Managers; Funeral Service Managers; Gaming Managers; Lodging Managers; Medical and Health Services Managers; Natural Sciences Managers; Postmasters and Mail Superintendents; Property, Real Estate, and Community Association Managers; Social and Community Service Managers; Emergency Management Directors; Agents and Business Managers of Artists, Performers, and Athletes; Buyers and Purchasing Agents, Farm Products; Wholesale and Retail Buyers, Except Farm Products; Purchasing Agents, Except Wholesale, Retail, and Farm Products; Claims Adjusters, Examiners, and Investigators; Insurance Appraisers, Auto Damage; Compliance Officers; Cost Estimators; Human Resources Specialists; Farm Labor Contractors; Labor Relations Specialists; Logisticians; Management Analysts; Meeting, Convention, and Event Planners; Fundraisers; Compensation, Benefits, and Job Analysis Specialists; Training and Development Specialists; Market Research Analysts and Marketing Specialists; Accountants and Auditors; Appraisers and Assessors of Real Estate; Budget Analysts; Credit Analysts; Financial Analysts; Personal Financial Advisors; Insurance Underwriters; Financial Examiners; Credit Counselors; Loan Officers; Tax Examiners and Collectors, and Revenue Agents; Tax Preparers; Computer and Information Research Scientists; Computer Systems Analysts; Information Security Analysts; Computer Programmers; Software Developers, Applications; Software Developers, Systems Software; Web Developers; Database Administrators; Network and Computer Systems Administrators; Computer Network Architects; Computer User Support Specialists; Computer Network Support Specialists; Actuaries; Mathematicians; Operations Research Analysts; Statisticians; Mathematical Technicians; Architects, Except Landscape and Naval; Landscape Architects; Cartographers and Photogrammetrists; Surveyors; Aerospace Engineers; Agricultural Engineers; Biomedical Engineers; Chemical Engineers; Civil Engineers; Computer Hardware Engineers; Electrical Engineers; Electronics Engineers, Except Computer; Environmental Engineers; Health and Safety Engineers, Except Mining Safety Engineers and Inspectors; Industrial Engineers; Marine Engineers and Naval Architects; Materials Engineers; Mechanical Engineers; Mining and Geological Engineers, Including Mining Safety Engineers; Nuclear Engineers; Petroleum Engineers; Architectural and Civil Drafters; Electrical and Electronics Drafters; Mechanical Drafters; Aerospace Engineering and Operations Technicians; Civil Engineering Technicians; Electrical and Electronics Engineering Technicians; Electro-Mechanical Technicians; Environmental Engineering Technicians; Industrial Engineering Technicians; Mechanical Engineering Technicians; Surveying and Mapping Technicians; Animal Scientists; Food Scientists and Technologists; Soil and Plant Scientists; Biochemists and Biophysicists; Microbiologists; Zoologists and Wildlife Biologists; Conservation Scientists; Foresters; Epidemiologists; Medical Scientists, Except Epidemiologists; Astronomers; Physicists; Atmospheric and Space Scientists; Chemists; Materials Scientists; Environmental Scientists and Specialists, Including Health; Geoscientists, Except Hydrologists and Geographers; Hydrologists; Economists; Survey Researchers; Clinical, Counseling, and School Psychologists; Industrial-Organizational Psychologists; Sociologists; Urban and Regional Planners; Anthropologists and Archeologists; Geographers; Historians; Political Scientists; Agricultural and Food Science Technicians; Biological Technicians; Chemical Technicians; Geological and Petroleum Technicians; Nuclear Technicians; Social Science Research Assistants; Environmental Science and Protection Technicians, Including Health; Forensic Science Technicians; Forest and Conservation Technicians; Substance Abuse and Behavioral Disorder Counselors; Educational, Guidance, School, and Vocational Counselors; Marriage and Family Therapists; Mental Health Counselors; Rehabilitation Counselors; Child, Family, and School Social Workers; Healthcare Social Workers; Mental Health and Substance Abuse Social Workers; Health Educators; Probation Officers and Correctional Treatment Specialists; Social and Human Service Assistants; Community Health Workers; Clergy; Directors, Religious Activities and Education; Lawyers; Judicial Law Clerks; Administrative Law Judges, Adjudicators, and Hearing Officers; Arbitrators, Mediators, and Conciliators; Judges, Magistrate Judges, and Magistrates; Paralegals and Legal Assistants; Court Reporters; Title Examiners, Abstractors, and Searchers; Business Teachers, Postsecondary; Computer Science Teachers, Postsecondary; Mathematical Science Teachers, Postsecondary; Architecture Teachers, Postsecondary; Engineering Teachers, Postsecondary; Agricultural Sciences Teachers, Postsecondary; Biological Science Teachers, Postsecondary; Forestry and Conservation Science Teachers, Postsecondary; Atmospheric, Earth, Marine, and Space Sciences Teachers, Postsecondary; Chemistry Teachers, Postsecondary; Environmental Science Teachers, Postsecondary; Physics Teachers, Postsecondary; Anthropology and Archeology Teachers, Postsecondary; Area, Ethnic, and Cultural Studies Teachers, Postsecondary; Economics Teachers, Postsecondary; Geography Teachers, Postsecondary; Political Science Teachers, Postsecondary; Psychology Teachers, Postsecondary; Sociology Teachers, Postsecondary; Health Specialties Teachers, Postsecondary; Nursing Instructors and Teachers, Postsecondary; Education Teachers, Postsecondary; Library Science Teachers, Postsecondary; Criminal Justice and Law Enforcement Teachers, Postsecondary; Law Teachers, Postsecondary; Social Work Teachers, Postsecondary; Art, Drama, and Music Teachers, Postsecondary; Communications Teachers, Postsecondary; English Language and Literature Teachers, Postsecondary; Foreign Language and Literature Teachers, Postsecondary; History Teachers, Postsecondary; Philosophy and Religion Teachers, Postsecondary; Graduate Teaching Assistants; Home Economics Teachers, Postsecondary; Recreation and Fitness Studies Teachers, Postsecondary; Vocational Education Teachers, Postsecondary; Preschool Teachers, Except Special Education; Kindergarten Teachers, Except Special Education; Elementary School Teachers, Except Special Education; Middle School Teachers, Except Special and Career/Technical Education; Career/Technical Education Teachers, Middle School; Secondary School Teachers, Except Special and Career/Technical Education; Career/Technical Education Teachers, Secondary School; Special Education Teachers, Preschool; Special Education Teachers, Kindergarten and Elementary School; Special Education Teachers, Middle School; Special Education Teachers, Secondary School; Adult Basic and Secondary Education and Literacy Teachers and Instructors; Self-Enrichment Education Teachers; Archivists; Curators; Museum Technicians and Conservators; Librarians; Library Technicians; Audio-Visual and Multimedia Collections Specialists; Farm and Home Management Advisors; Instructional Coordinators; Teacher Assistants; Art Directors; Craft Artists; Fine Artists, Including Painters, Sculptors, and Illustrators; Multimedia Artists and Animators; Commercial and Industrial Designers; Fashion Designers; Floral Designers; Graphic Designers; Interior Designers; Merchandise Displayers and Window Trimmers; Set and Exhibit Designers; Actors; Producers and Directors; Athletes and Sports Competitors; Coaches and Scouts; Umpires, Referees, and Other Sports Officials; Dancers; Choreographers; Music Directors and Composers; Musicians and Singers; Radio and Television Announcers; Public Address System and Other Announcers; Broadcast News Analysts; Reporters and Correspondents; Public Relations Specialists; Editors; Technical Writers; Writers and Authors; Interpreters and Translators; Audio and Video Equipment Technicians; Broadcast Technicians; Radio Operators; Sound Engineering Technicians; Photographers; Camera Operators, Television, Video, and Motion Picture; Film and Video Editors; Magnetic Resonance Imaging Technologists; Chiropractors; Dentists, General; Oral and Maxillofacial Surgeons; Orthodontists; Prosthodontists; Dietitians and Nutritionists; Optometrists; Pharmacists; Anesthesiologists; Family and General Practitioners; Internists, General; Obstetricians and Gynecologists; Pediatricians, General; Psychiatrists; Surgeons; Physician Assistants; Podiatrists; Occupational Therapists; Physical Therapists; Radiation Therapists; Recreational Therapists; Respiratory Therapists; Speech-Language Pathologists; Exercise Physiologists; Veterinarians; Registered Nurses; Nurse Anesthetists; Nurse Midwives; Nurse Practitioners; Audiologists; Medical and Clinical Laboratory Technologists; Medical and Clinical Laboratory Technicians; Dental Hygienists; Cardiovascular Technologists and Technicians; Diagnostic Medical Sonographers; Nuclear Medicine Technologists; Radiologic Technologists; Emergency Medical Technicians and Paramedics; Dietetic Technicians; Pharmacy Technicians; Psychiatric Technicians; Respiratory Therapy Technicians; Surgical Technologists; Veterinary Technologists and Technicians; Ophthalmic Medical Technicians; Licensed Practical and Licensed Vocational Nurses; Medical Records and Health Information Technicians; Opticians, Dispensing; Orthotists and Prosthetists; Hearing Aid Specialists; Occupational Health and Safety Specialists; Occupational Health and Safety Technicians; Athletic Trainers; Genetic Counselors; Home Health Aides; Psychiatric Aides; Nursing Assistants; Orderlies; Occupational Therapy Assistants; Occupational Therapy Aides; Physical Therapist Assistants; Physical Therapist Aides; Massage Therapists; Dental Assistants; Medical Assistants; Medical Equipment Preparers; Medical Transcriptionists; Pharmacy Aides; Veterinary Assistants and Laboratory Animal Caretakers; Phlebotomists; Transportation Security Screeners; First-Line Supervisors of Correctional Officers; First-Line Supervisors of Police and Detectives; First-Line Supervisors of Fire Fighting and Prevention Workers; Firefighters; Fire Inspectors and Investigators; Forest Fire Inspectors and Prevention Specialists; Bailiffs; Correctional Officers and Jailers; Detectives and Criminal Investigators; Fish and Game Wardens; Parking Enforcement Workers; Police and Sheriff's Patrol Officers; Transit and Railroad Police; Animal Control Workers; Private Detectives and Investigators; Gaming Surveillance Officers and Gaming Investigators; Security Guards; Crossing Guards; Lifeguards, Ski Patrol, and Other Recreational Protective Service Workers; Chefs and Head Cooks; First-Line Supervisors of Food Preparation and Serving Workers; Cooks, Fast Food; Cooks, Institution and Cafeteria; Cooks, Private Household; Cooks, Restaurant; Cooks, Short Order; Food Preparation Workers; Bartenders; Combined Food Preparation and Serving Workers, Including Fast Food; Counter Attendants, Cafeteria, Food Concession, and Coffee Shop; Waiters and Waitresses; Food Servers, Nonrestaurant; Dining Room and Cafeteria Attendants and Bartender Helpers; Dishwashers; Hosts and Hostesses, Restaurant, Lounge, and Coffee Shop; First-Line Supervisors of Housekeeping and Janitorial Workers; First-Line Supervisors of Landscaping, Lawn Service, and Groundskeeping Workers; Janitors and Cleaners, Except Maids and Housekeeping Cleaners; Maids and Housekeeping Cleaners; Pest Control Workers; Landscaping and Groundskeeping Workers; Pesticide Handlers, Sprayers, and Applicators, Vegetation; Tree Trimmers and Pruners; Gaming Supervisors; Slot Supervisors; First-Line Supervisors of Personal Service Workers; Animal Trainers; Nonfarm Animal Caretakers; Gaming Dealers; Gaming and Sports Book Writers and Runners; Motion Picture Projectionists; Ushers, Lobby Attendants, and Ticket Takers; Amusement and Recreation Attendants; Costume Attendants; Locker Room, Coatroom, and Dressing Room Attendants; Embalmers; Funeral Attendants; Morticians, Undertakers, and Funeral Directors; Barbers; Hairdressers, Hairstylists, and Cosmetologists; Makeup Artists, Theatrical and Performance; Manicurists and Pedicurists; Shampooers; Skincare Specialists; Baggage Porters and Bellhops; Concierges; Tour Guides and Escorts; Travel Guides; Childcare Workers; Personal Care Aides; Fitness Trainers and Aerobics Instructors; Recreation Workers; Residential Advisors; First-Line Supervisors of Retail Sales Workers; First-Line Supervisors of Non-Retail Sales Workers; Cashiers; Gaming Change Persons and Booth Cashiers; Counter and Rental Clerks; Parts Salespersons; Retail Salespersons; Advertising Sales Agents; Insurance Sales Agents; Securities, Commodities, and Financial Services Sales Agents; Travel Agents; Sales Representatives, Wholesale and Manufacturing, Technical and Scientific Products; Sales Representatives, Wholesale and Manufacturing, Except Technical and Scientific Products; Demonstrators and Product Promoters; Models; Real Estate Brokers; Real Estate Sales Agents; Sales Engineers; Telemarketers; Door-to-Door Sales Workers, News and Street Vendors, and Related Workers; First-Line Supervisors of Office and Administrative Support Workers; Switchboard Operators, Including Answering Service; Telephone Operators; Bill and Account Collectors; Billing and Posting Clerks; Bookkeeping, Accounting, and Auditing Clerks; Gaming Cage Workers; Payroll and Timekeeping Clerks; Procurement Clerks; Tellers; Brokerage Clerks; Correspondence Clerks; Court, Municipal, and License Clerks; Credit Authorizers, Checkers, and Clerks; Customer Service Representatives; Eligibility Interviewers, Government Programs; File Clerks; Hotel, Motel, and Resort Desk Clerks; Interviewers, Except Eligibility and Loan; Library Assistants, Clerical; Loan Interviewers and Clerks; New Accounts Clerks; Order Clerks; Human Resources Assistants, Except Payroll and Timekeeping; Receptionists and Information Clerks; Reservation and Transportation Ticket Agents and Travel Clerks; Cargo and Freight Agents; Couriers and Messengers; Police, Fire, and Ambulance Dispatchers; Dispatchers, Except Police, Fire, and Ambulance; Meter Readers, Utilities; Postal Service Clerks; Postal Service Mail Carriers; Postal Service Mail Sorters, Processors, and Processing Machine Operators; Production, Planning, and Expediting Clerks; Shipping, Receiving, and Traffic Clerks; Stock Clerks and Order Fillers; Weighers, Measurers, Checkers, and Samplers, Recordkeeping; Executive Secretaries and Executive Administrative Assistants; Legal Secretaries; Medical Secretaries; Secretaries and Administrative Assistants, Except Legal, Medical, and Executive; Computer Operators; Data Entry Keyers; Word Processors and Typists; Desktop Publishers; Insurance Claims and Policy Processing Clerks; Mail Clerks and Mail Machine Operators, Except Postal Service; Office Clerks, General; Office Machine Operators, Except Computer; Proofreaders and Copy Markers; Statistical Assistants; First-Line Supervisors of Farming, Fishing, and Forestry Workers; Agricultural Inspectors; Animal Breeders; Graders and Sorters, Agricultural Products; Agricultural Equipment Operators; Farmworkers and Laborers, Crop, Nursery, and Greenhouse; Farmworkers, Farm, Ranch, and Aquacultural Animals; Fishers and Related Fishing Workers; Hunters and Trappers; Forest and Conservation Workers; Fallers; Logging Equipment Operators; Log Graders and Scalers; First-Line Supervisors of Construction Trades and Extraction Workers; Boilermakers; Brickmasons and Blockmasons; Stonemasons; Carpenters; Carpet Installers; Floor Layers, Except Carpet, Wood, and Hard Tiles; Floor Sanders and Finishers; Tile and Marble Setters; Cement Masons and Concrete Finishers; Terrazzo Workers and Finishers; Construction Laborers; Paving, Surfacing, and Tamping Equipment Operators; Pile-Driver Operators; Operating Engineers and Other Construction Equipment Operators; Drywall and Ceiling Tile Installers; Tapers; Electricians; Glaziers; Insulation Workers, Floor, Ceiling, and Wall; Insulation Workers, Mechanical; Painters, Construction and Maintenance; Paperhangers; Pipelayers; Plumbers, Pipefitters, and Steamfitters; Plasterers and Stucco Masons; Reinforcing Iron and Rebar Workers; Roofers; Sheet Metal Workers; Structural Iron and Steel Workers; Solar Photovoltaic Installers; Helpers--Brickmasons, Blockmasons, Stonemasons, and Tile and Marble Setters; Helpers--Carpenters; Helpers--Electricians; Helpers--Painters, Paperhangers, Plasterers, and Stucco Masons; Helpers--Pipelayers, Plumbers, Pipefitters, and Steamfitters; Helpers--Roofers; Construction and Building Inspectors; Elevator Installers and Repairers; Fence Erectors; Hazardous Materials Removal Workers; Highway Maintenance Workers; Rail-Track Laying and Maintenance Equipment Operators; Septic Tank Servicers and Sewer Pipe Cleaners; Segmental Pavers; Derrick Operators, Oil and Gas; Rotary Drill Operators, Oil and Gas; Service Unit Operators, Oil, Gas, and Mining; Earth Drillers, Except Oil and Gas; Explosives Workers, Ordnance Handling Experts, and Blasters; Continuous Mining Machine Operators; Mine Cutting and Channeling Machine Operators; Rock Splitters, Quarry; Roof Bolters, Mining; Roustabouts, Oil and Gas; Helpers--Extraction Workers; First-Line Supervisors of Mechanics, Installers, and Repairers; Computer, Automated Teller, and Office Machine Repairers; Radio, Cellular, and Tower Equipment Installers and Repairs; Telecommunications Equipment Installers and Repairers, Except Line Installers; Avionics Technicians; Electric Motor, Power Tool, and Related Repairers; Electrical and Electronics Installers and Repairers, Transportation Equipment; Electrical and Electronics Repairers, Commercial and Industrial Equipment; Electrical and Electronics Repairers, Powerhouse, Substation, and Relay; Electronic Equipment Installers and Repairers, Motor Vehicles; Electronic Home Entertainment Equipment Installers and Repairers; Security and Fire Alarm Systems Installers; Aircraft Mechanics and Service Technicians; Automotive Body and Related Repairers; Automotive Glass Installers and Repairers; Automotive Service Technicians and Mechanics; Bus and Truck Mechanics and Diesel Engine Specialists; Farm Equipment Mechanics and Service Technicians; Mobile Heavy Equipment Mechanics, Except Engines; Rail Car Repairers; Motorboat Mechanics and Service Technicians; Motorcycle Mechanics; Outdoor Power Equipment and Other Small Engine Mechanics; Bicycle Repairers; Recreational Vehicle Service Technicians; Tire Repairers and Changers; Mechanical Door Repairers; Control and Valve Installers and Repairers, Except Mechanical Door; Heating, Air Conditioning, and Refrigeration Mechanics and Installers; Home Appliance Repairers; Industrial Machinery Mechanics; Maintenance Workers, Machinery; Millwrights; Refractory Materials Repairers, Except Brickmasons; Electrical Power-Line Installers and Repairers; Telecommunications Line Installers and Repairers; Camera and Photographic Equipment Repairers; Medical Equipment Repairers; Musical Instrument Repairers and Tuners; Watch Repairers; Maintenance and Repair Workers, General; Wind Turbine Service Technicians; Coin, Vending, and Amusement Machine Servicers and Repairers; Commercial Divers; Fabric Menders, Except Garment; Locksmiths and Safe Repairers; Manufactured Building and Mobile Home Installers; Riggers; Signal and Track Switch Repairers; Helpers--Installation, Maintenance, and Repair Workers; First-Line Supervisors of Production and Operating Workers; Aircraft Structure, Surfaces, Rigging, and Systems Assemblers; Coil Winders, Tapers, and Finishers; Electrical and Electronic Equipment Assemblers; Electromechanical Equipment Assemblers; Engine and Other Machine Assemblers; Structural Metal Fabricators and Fitters; Fiberglass Laminators and Fabricators; Team Assemblers; Timing Device Assemblers and Adjusters; Bakers; Butchers and Meat Cutters; Meat, Poultry, and Fish Cutters and Trimmers; Slaughterers and Meat Packers; Food and Tobacco Roasting, Baking, and Drying Machine Operators and Tenders; Food Batchmakers; Food Cooking Machine Operators and Tenders; Computer-Controlled Machine Tool Operators, Metal and Plastic; Computer Numerically Controlled Machine Tool Programmers, Metal and Plastic; Extruding and Drawing Machine Setters, Operators, and Tenders, Metal and Plastic; Forging Machine Setters, Operators, and Tenders, Metal and Plastic; Rolling Machine Setters, Operators, and Tenders, Metal and Plastic; Cutting, Punching, and Press Machine Setters, Operators, and Tenders, Metal and Plastic; Drilling and Boring Machine Tool Setters, Operators, and Tenders, Metal and Plastic; Grinding, Lapping, Polishing, and Buffing Machine Tool Setters, Operators, and Tenders, Metal and Plastic; Lathe and Turning Machine Tool Setters, Operators, and Tenders, Metal and Plastic; Milling and Planing Machine Setters, Operators, and Tenders, Metal and Plastic; Machinists; Metal-Refining Furnace Operators and Tenders; Pourers and Casters, Metal; Model Makers, Metal and Plastic; Patternmakers, Metal and Plastic; Foundry Mold and Coremakers; Molding, Coremaking, and Casting Machine Setters, Operators, and Tenders, Metal and Plastic; Multiple Machine Tool Setters, Operators, and Tenders, Metal and Plastic; Tool and Die Makers; Welders, Cutters, Solderers, and Brazers; Welding, Soldering, and Brazing Machine Setters, Operators, and Tenders; Heat Treating Equipment Setters, Operators, and Tenders, Metal and Plastic; Layout Workers, Metal and Plastic; Plating and Coating Machine Setters, Operators, and Tenders, Metal and Plastic; Tool Grinders, Filers, and Sharpeners; Prepress Technicians and Workers; Printing Press Operators; Print Binding and Finishing Workers; Laundry and Dry-Cleaning Workers; Pressers, Textile, Garment, and Related Materials; Sewing Machine Operators; Shoe and Leather Workers and Repairers; Shoe Machine Operators and Tenders; Sewers, Hand; Tailors, Dressmakers, and Custom Sewers; Textile Bleaching and Dyeing Machine Operators and Tenders; Textile Cutting Machine Setters, Operators, and Tenders; Textile Knitting and Weaving Machine Setters, Operators, and Tenders; Textile Winding, Twisting, and Drawing Out Machine Setters, Operators, and Tenders; Extruding and Forming Machine Setters, Operators, and Tenders, Synthetic and Glass Fibers; Fabric and Apparel Patternmakers; Upholsterers; Cabinetmakers and Bench Carpenters; Furniture Finishers; Model Makers, Wood; Patternmakers, Wood; Sawing Machine Setters, Operators, and Tenders, Wood; Woodworking Machine Setters, Operators, and Tenders, Except Sawing; Nuclear Power Reactor Operators; Power Distributors and Dispatchers; Power Plant Operators; Stationary Engineers and Boiler Operators; Water and Wastewater Treatment Plant and System Operators; Chemical Plant and System Operators; Gas Plant Operators; Petroleum Pump System Operators, Refinery Operators, and Gaugers; Chemical Equipment Operators and Tenders; Separating, Filtering, Clarifying, Precipitating, and Still Machine Setters, Operators, and Tenders; Crushing, Grinding, and Polishing Machine Setters, Operators, and Tenders; Grinding and Polishing Workers, Hand; Mixing and Blending Machine Setters, Operators, and Tenders; Cutters and Trimmers, Hand; Cutting and Slicing Machine Setters, Operators, and Tenders; Extruding, Forming, Pressing, and Compacting Machine Setters, Operators, and Tenders; Furnace, Kiln, Oven, Drier, and Kettle Operators and Tenders; Inspectors, Testers, Sorters, Samplers, and Weighers; Jewelers and Precious Stone and Metal Workers; Dental Laboratory Technicians; Medical Appliance Technicians; Ophthalmic Laboratory Technicians; Packaging and Filling Machine Operators and Tenders; Coating, Painting, and Spraying Machine Setters, Operators, and Tenders; Painters, Transportation Equipment; Painting, Coating, and Decorating Workers; Semiconductor Processors; Photographic Process Workers and Processing Machine Operators; Adhesive Bonding Machine Operators and Tenders; Cleaning, Washing, and Metal Pickling Equipment Operators and Tenders; Cooling and Freezing Equipment Operators and Tenders; Etchers and Engravers; Molders, Shapers, and Casters, Except Metal and Plastic; Paper Goods Machine Setters, Operators, and Tenders; Tire Builders; Helpers--Production Workers; Aircraft Cargo Handling Supervisors; First-Line Supervisors of Helpers, Laborers, and Material Movers, Hand; First-Line Supervisors of Transportation and Material-Moving Machine and Vehicle Operators; Airline Pilots, Copilots, and Flight Engineers; Commercial Pilots; Air Traffic Controllers; Airfield Operations Specialists; Flight Attendants; Ambulance Drivers and Attendants, Except Emergency Medical Technicians; Bus Drivers, Transit and Intercity; Bus Drivers, School or Special Client; Driver/Sales Workers; Heavy and Tractor-Trailer Truck Drivers; Light Truck or Delivery Services Drivers; Taxi Drivers and Chauffeurs; Locomotive Engineers; Locomotive Firers; Rail Yard Engineers, Dinkey Operators, and Hostlers; Railroad Brake, Signal, and Switch Operators; Railroad Conductors and Yardmasters; Subway and Streetcar Operators; Sailors and Marine Oilers; Captains, Mates, and Pilots of Water Vessels; Motorboat Operators; Ship Engineers; Bridge and Lock Tenders; Parking Lot Attendants; Automotive and Watercraft Service Attendants; Traffic Technicians; Transportation Inspectors; Transportation Attendants, Except Flight Attendants; Conveyor Operators and Tenders; Crane and Tower Operators; Dredge Operators; Excavating and Loading Machine and Dragline Operators; Loading Machine Operators, Underground Mining; Hoist and Winch Operators; Industrial Truck and Tractor Operators; Cleaners of Vehicles and Equipment; Laborers and Freight, Stock, and Material Movers, Hand; Machine Feeders and Offbearers; Packers and Packagers, Hand; Gas Compressor and Gas Pumping Station Operators; Pump Operators, Except Wellhead Pumpers; Wellhead Pumpers; Refuse and Recyclable Material Collectors; Mine Shuttle Car Operators; Tank Car, Truck, and Ship Loaders; Air Crew Officers; Aircraft Launch and Recovery Officers; Armored Assault Vehicle Officers; Artillery and Missile Officers; Command and Control Center Officers; Infantry Officers; Special Forces Officers; First-Line Supervisors of Air Crew Members; First-Line Supervisors of Weapons Specialists/Crew Members; Air Crew Members; Aircraft Launch and Recovery Specialists; Armored Assault Vehicle Crew Members; Artillery and Missile Crew Members; Command and Control Center Specialists; Infantry; Radar and Sonar Technicians; Special Forces</v>
          </cell>
          <cell r="D5374" t="str">
            <v>; Electrical Technician; Carpenter Assistant; Plumber Assistant; Auto Mechanic Technician; Diesel Mechanic Technician; HVAC Technician; Advanced Manufacturing Technician; Building and Maintenance Technician</v>
          </cell>
          <cell r="E5374" t="str">
            <v>Bachelor's degree; High school diploma or equivalent; Master's degree; Associate's degree; ; Postsecondary non-degree award; Doctoral or professional degree; Some college, no degree; No formal educational credential</v>
          </cell>
          <cell r="F5374" t="str">
            <v xml:space="preserve">BA+; HS and Below; Sub-BA; </v>
          </cell>
          <cell r="G5374">
            <v>27485148</v>
          </cell>
          <cell r="H5374" t="str">
            <v>; 5; 4; 3; 2; 1</v>
          </cell>
          <cell r="I5374">
            <v>508614</v>
          </cell>
          <cell r="J5374">
            <v>58331</v>
          </cell>
          <cell r="K5374">
            <v>62663</v>
          </cell>
          <cell r="L5374">
            <v>53546</v>
          </cell>
          <cell r="M5374" t="str">
            <v>12; 107; ; 34; 35; 37; 16; 9; 32; 4; 5; 7; 23; 8; 19; 20; 53; 24; 25; 10; 50; 18; 6; 11; 15; 14; 49; 13; 42; 102; 21; 54; 27; 40; 17; 26; 36; 51; 47; 44; 71; 176; 68; 22; 31; 52; 97; 28; 67; 81; 33; 63; 94; 165; 83; 43; 75; 108; 74; 30; 64; 124; 78; 38; 41; 29; 80; 92; 39; 88; 59; 129; 56; 155; 319; 45; 99; 152; 86; 70; 146; 95; 82; 57; 48; 134; 111; 100; 77; 85; 143; 93; 116; 120; 62; 112; 69; 106; 84; 55; 149; 79; 242; 126; 158; 255; 188; 163; 171; 342; 447; 159; 232; 109; 424; 119; 114; 148; 274; 144; 873; 358; 223; 256; 140; 139; 153; 175; 329; 179; 122; 121; 565; 231; 141; 283; 229; 407; 377; 206; 973; 362; 193; 437; 211; 172; 236; 503; 240; 259; 243; 908; 184; 135; 260; 213; 330; 469; 472; 348; 759; 337; 421; 1873; 191; 221; 262; 338; 282; 562; 2024; 988; 1365; 738; 727; 1962; 1156; 2171; 3253; 736; 760; 1537; 446; 1043; 700; 252; 493; 335; 253; 1072; 474; 920; 372</v>
          </cell>
          <cell r="N5374" t="str">
            <v>; 12; 148; 897; 1,968; 712; 520; 557; 484; 1,028; 431; 27; 599; 659; 702; 1,447; 844; 1,466; 2,279; 399; 927; 967; 4,137; 1,658; 121; 837; 669; 831; 255</v>
          </cell>
          <cell r="O5374" t="str">
            <v>19; 79; ; 20; 3; 18; 10; 24; 6; 4; 2; 1; 37; 8; 7; 5; 14; 9; 13; 22; 11; 17; 12; 23; 42; 16; 15; 50; 61; 27; 124; 56; 47; 21; 28; 26; 77; 115; 58; 29; 117; 31; 91; 35; 54; 32; 39; 41; 48; 118; 45; 53; 168; 71; 25; 64; 36; 59; 75; 72; 88; 43; 78; 70; 195; 85; 40; 69; 46; 161; 49; 163; 181; 175; 133; 237; 63; 73; 52; 159; 180; 262; 76; 225; 171; 362; 65; 44; 179; 99; 57; 51; 140; 66; 87; 277; 160; 287; 62; 292; 167; 269; 34; 55; 106; 83; 110; 187; 60; 93; 90; 74; 107; 98; 141; 125; 119; 228; 139; 218; 212; 326; 153; 607; 138; 150; 96; 145; 1,601; 949; 479; 349; 649; 282; 189; 310; 170; 213; 230; 182; 353; 224; 633; 333; 569; 249; 551; 226; 1,137; 371; 502; 3,811; 740; 537; 552; 832; 460; 323; 428; 1,275; 419; 368; 526; 455; 616; 614; 406; 1,537; 3,714; 857; 658; 464; 289; 465; 265; 2,053; 103; 1,385; 580; 618; 377</v>
          </cell>
          <cell r="P5374" t="str">
            <v>Not Licensed; Licensed</v>
          </cell>
          <cell r="Q5374" t="str">
            <v>;  11;  7;  9;  200;  100;  94;  44;  215;  407;  66;  814;  45;  2,655;  402;  460;  211;  46;  342;  58;  1,189;  1,295;  1,911;  240;  304;  393;  981;  1,559;  885;  71;  303;  84;  225;  11,014;  530;  827;  1,599;  282;  1,068;  8,981;  3,612;  2,411;  3,933;  10,335;  9,022;  4,608;  3,130;  1,406;  107;  1,218</v>
          </cell>
          <cell r="R5374" t="str">
            <v>;  15,541;  1,766;  4,265;  539;  866;  316;  2,083;  319;  618;  6,449;  212;  5,458;  5,211;  12,706;  1,062;  1,454;  2,429;  1,165;  857;  395;  5,183;  8,347;  5,023;  2,380;  488;  1,266;  373;  1,168;  51,518;  1,758;  2,941;  7,742;  191;  436;  1,202;  5,160;  37,775;  15,882;  10,915;  45;  40;  20,415;  46,536;  32,546;  17,394;  9,502;  5,294;  507;  5,326;  83</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dpl_Model"/>
      <sheetName val="DPL Data"/>
    </sheetNames>
    <sheetDataSet>
      <sheetData sheetId="0"/>
      <sheetData sheetId="1">
        <row r="5">
          <cell r="A5" t="str">
            <v>REGION</v>
          </cell>
          <cell r="B5" t="str">
            <v>SOC Code</v>
          </cell>
          <cell r="C5" t="str">
            <v>Title</v>
          </cell>
          <cell r="D5" t="str">
            <v>Count of Licenses</v>
          </cell>
        </row>
        <row r="6">
          <cell r="A6" t="str">
            <v>Berkshire</v>
          </cell>
          <cell r="B6" t="str">
            <v>132011</v>
          </cell>
          <cell r="C6" t="str">
            <v>Accountants and Auditors</v>
          </cell>
          <cell r="D6">
            <v>106</v>
          </cell>
        </row>
        <row r="7">
          <cell r="B7" t="str">
            <v>132021</v>
          </cell>
          <cell r="C7" t="str">
            <v>Appraisers and Assessors of Real Estate</v>
          </cell>
          <cell r="D7">
            <v>15</v>
          </cell>
        </row>
        <row r="8">
          <cell r="B8" t="str">
            <v>171011</v>
          </cell>
          <cell r="C8" t="str">
            <v>Architects, Except Landscape and Naval</v>
          </cell>
          <cell r="D8">
            <v>52</v>
          </cell>
        </row>
        <row r="9">
          <cell r="B9" t="str">
            <v>171012</v>
          </cell>
          <cell r="C9" t="str">
            <v>Landscape Architects</v>
          </cell>
          <cell r="D9">
            <v>11</v>
          </cell>
        </row>
        <row r="10">
          <cell r="B10" t="str">
            <v>171022</v>
          </cell>
          <cell r="C10" t="str">
            <v>Surveyors</v>
          </cell>
          <cell r="D10">
            <v>18</v>
          </cell>
        </row>
        <row r="11">
          <cell r="B11" t="str">
            <v>172199</v>
          </cell>
          <cell r="C11" t="str">
            <v>Engineers</v>
          </cell>
          <cell r="D11">
            <v>160</v>
          </cell>
        </row>
        <row r="12">
          <cell r="B12" t="str">
            <v>193039</v>
          </cell>
          <cell r="C12" t="str">
            <v>Psychologists</v>
          </cell>
          <cell r="D12">
            <v>100</v>
          </cell>
        </row>
        <row r="13">
          <cell r="B13" t="str">
            <v>194091</v>
          </cell>
          <cell r="C13" t="str">
            <v>Environmental Science and Protection Technicians, Including Health</v>
          </cell>
          <cell r="D13">
            <v>8</v>
          </cell>
        </row>
        <row r="14">
          <cell r="B14" t="str">
            <v>211011</v>
          </cell>
          <cell r="C14" t="str">
            <v>Substance Abuse and Behavioral Disorder Counselors</v>
          </cell>
          <cell r="D14">
            <v>17</v>
          </cell>
        </row>
        <row r="15">
          <cell r="B15" t="str">
            <v>211012</v>
          </cell>
          <cell r="C15" t="str">
            <v>Substance Abuse and Behavioral Disorder Counselors</v>
          </cell>
          <cell r="D15">
            <v>3</v>
          </cell>
        </row>
        <row r="16">
          <cell r="B16" t="str">
            <v>211013</v>
          </cell>
          <cell r="C16" t="str">
            <v>Marriage and Family Therapists</v>
          </cell>
          <cell r="D16">
            <v>7</v>
          </cell>
        </row>
        <row r="17">
          <cell r="B17" t="str">
            <v>211014</v>
          </cell>
          <cell r="C17" t="str">
            <v>Mental Health Counselors</v>
          </cell>
          <cell r="D17">
            <v>120</v>
          </cell>
        </row>
        <row r="18">
          <cell r="B18" t="str">
            <v>211015</v>
          </cell>
          <cell r="C18" t="str">
            <v>Rehabilitation Counselors</v>
          </cell>
          <cell r="D18">
            <v>3</v>
          </cell>
        </row>
        <row r="19">
          <cell r="B19" t="str">
            <v>211021</v>
          </cell>
          <cell r="C19" t="str">
            <v>Social Workers</v>
          </cell>
          <cell r="D19">
            <v>184</v>
          </cell>
        </row>
        <row r="20">
          <cell r="B20" t="str">
            <v>211022</v>
          </cell>
          <cell r="C20" t="str">
            <v>Social Workers</v>
          </cell>
          <cell r="D20">
            <v>113</v>
          </cell>
        </row>
        <row r="21">
          <cell r="B21" t="str">
            <v>211023</v>
          </cell>
          <cell r="C21" t="str">
            <v>Social Workers</v>
          </cell>
          <cell r="D21">
            <v>269</v>
          </cell>
        </row>
        <row r="22">
          <cell r="B22" t="str">
            <v>251194</v>
          </cell>
          <cell r="C22" t="str">
            <v>Barbers</v>
          </cell>
          <cell r="D22">
            <v>16</v>
          </cell>
        </row>
        <row r="23">
          <cell r="B23" t="str">
            <v>291011</v>
          </cell>
          <cell r="C23" t="str">
            <v>Chiropractors</v>
          </cell>
          <cell r="D23">
            <v>35</v>
          </cell>
        </row>
        <row r="24">
          <cell r="B24" t="str">
            <v>291031</v>
          </cell>
          <cell r="C24" t="str">
            <v>Dietitians and Nutritionists</v>
          </cell>
          <cell r="D24">
            <v>50</v>
          </cell>
        </row>
        <row r="25">
          <cell r="B25" t="str">
            <v>291041</v>
          </cell>
          <cell r="C25" t="str">
            <v>Optometrists</v>
          </cell>
          <cell r="D25">
            <v>15</v>
          </cell>
        </row>
        <row r="26">
          <cell r="B26" t="str">
            <v>291071</v>
          </cell>
          <cell r="C26" t="str">
            <v>Physician Assistants</v>
          </cell>
          <cell r="D26">
            <v>26</v>
          </cell>
        </row>
        <row r="27">
          <cell r="B27" t="str">
            <v>291081</v>
          </cell>
          <cell r="C27" t="str">
            <v>Podiatrists</v>
          </cell>
          <cell r="D27">
            <v>4</v>
          </cell>
        </row>
        <row r="28">
          <cell r="B28" t="str">
            <v>291122</v>
          </cell>
          <cell r="C28" t="str">
            <v>Occupational Therapists</v>
          </cell>
          <cell r="D28">
            <v>77</v>
          </cell>
        </row>
        <row r="29">
          <cell r="B29" t="str">
            <v>291123</v>
          </cell>
          <cell r="C29" t="str">
            <v>Physical Therapists</v>
          </cell>
          <cell r="D29">
            <v>138</v>
          </cell>
        </row>
        <row r="30">
          <cell r="B30" t="str">
            <v>291127</v>
          </cell>
          <cell r="C30" t="str">
            <v>Speech-Language Pathologists</v>
          </cell>
          <cell r="D30">
            <v>59</v>
          </cell>
        </row>
        <row r="31">
          <cell r="B31" t="str">
            <v>291131</v>
          </cell>
          <cell r="C31" t="str">
            <v>Veterinarians</v>
          </cell>
          <cell r="D31">
            <v>53</v>
          </cell>
        </row>
        <row r="32">
          <cell r="B32" t="str">
            <v>291181</v>
          </cell>
          <cell r="C32" t="str">
            <v>Audiologists</v>
          </cell>
          <cell r="D32">
            <v>6</v>
          </cell>
        </row>
        <row r="33">
          <cell r="B33" t="str">
            <v>292081</v>
          </cell>
          <cell r="C33" t="str">
            <v>Opticians, Dispensing</v>
          </cell>
          <cell r="D33">
            <v>32</v>
          </cell>
        </row>
        <row r="34">
          <cell r="B34" t="str">
            <v>292092</v>
          </cell>
          <cell r="C34" t="str">
            <v>Hearing Aid Specialists</v>
          </cell>
          <cell r="D34">
            <v>9</v>
          </cell>
        </row>
        <row r="35">
          <cell r="B35" t="str">
            <v>299091</v>
          </cell>
          <cell r="C35" t="str">
            <v>Athletic Trainers</v>
          </cell>
          <cell r="D35">
            <v>20</v>
          </cell>
        </row>
        <row r="36">
          <cell r="B36" t="str">
            <v>312011</v>
          </cell>
          <cell r="C36" t="str">
            <v>Occupational Therapy Assistants</v>
          </cell>
          <cell r="D36">
            <v>30</v>
          </cell>
        </row>
        <row r="37">
          <cell r="B37" t="str">
            <v>312021</v>
          </cell>
          <cell r="C37" t="str">
            <v>Physical Therapist Assistants</v>
          </cell>
          <cell r="D37">
            <v>95</v>
          </cell>
        </row>
        <row r="38">
          <cell r="B38" t="str">
            <v>319011</v>
          </cell>
          <cell r="C38" t="str">
            <v>Massage Therapists</v>
          </cell>
          <cell r="D38">
            <v>308</v>
          </cell>
        </row>
        <row r="39">
          <cell r="B39" t="str">
            <v>394011</v>
          </cell>
          <cell r="C39" t="str">
            <v>Embalmers</v>
          </cell>
          <cell r="D39">
            <v>6</v>
          </cell>
        </row>
        <row r="40">
          <cell r="B40" t="str">
            <v>394021</v>
          </cell>
          <cell r="C40" t="str">
            <v>Funeral Attendants</v>
          </cell>
          <cell r="D40">
            <v>7</v>
          </cell>
        </row>
        <row r="41">
          <cell r="B41" t="str">
            <v>394031</v>
          </cell>
          <cell r="C41" t="str">
            <v>Morticians, Undertakers, and Funeral Arrangers</v>
          </cell>
          <cell r="D41">
            <v>35</v>
          </cell>
        </row>
        <row r="42">
          <cell r="B42" t="str">
            <v>395011</v>
          </cell>
          <cell r="C42" t="str">
            <v>Barbers</v>
          </cell>
          <cell r="D42">
            <v>64</v>
          </cell>
        </row>
        <row r="43">
          <cell r="B43" t="str">
            <v>395012</v>
          </cell>
          <cell r="C43" t="str">
            <v>Hairdressers, Hairstylists, and Cosmetologists</v>
          </cell>
          <cell r="D43">
            <v>763</v>
          </cell>
        </row>
        <row r="44">
          <cell r="B44" t="str">
            <v>395092</v>
          </cell>
          <cell r="C44" t="str">
            <v>Manicurists and Pedicurists</v>
          </cell>
          <cell r="D44">
            <v>105</v>
          </cell>
        </row>
        <row r="45">
          <cell r="B45" t="str">
            <v>395094</v>
          </cell>
          <cell r="C45" t="str">
            <v>Skincare Specialists</v>
          </cell>
          <cell r="D45">
            <v>111</v>
          </cell>
        </row>
        <row r="46">
          <cell r="B46" t="str">
            <v>413011</v>
          </cell>
          <cell r="C46" t="str">
            <v>Advertising Sales Agents</v>
          </cell>
          <cell r="D46">
            <v>4</v>
          </cell>
        </row>
        <row r="47">
          <cell r="B47" t="str">
            <v>419011</v>
          </cell>
          <cell r="C47" t="str">
            <v>Demonstrators and Product Promoters</v>
          </cell>
          <cell r="D47">
            <v>1</v>
          </cell>
        </row>
        <row r="48">
          <cell r="B48" t="str">
            <v>419021</v>
          </cell>
          <cell r="C48" t="str">
            <v>Real Estate Brokers</v>
          </cell>
          <cell r="D48">
            <v>301</v>
          </cell>
        </row>
        <row r="49">
          <cell r="B49" t="str">
            <v>419022</v>
          </cell>
          <cell r="C49" t="str">
            <v>Real Estate Sales Agents</v>
          </cell>
          <cell r="D49">
            <v>513</v>
          </cell>
        </row>
        <row r="50">
          <cell r="B50" t="str">
            <v>472111</v>
          </cell>
          <cell r="C50" t="str">
            <v>Electricians</v>
          </cell>
          <cell r="D50">
            <v>634</v>
          </cell>
        </row>
        <row r="51">
          <cell r="B51" t="str">
            <v>472152</v>
          </cell>
          <cell r="C51" t="str">
            <v>Plumbers, Pipefitters, and Steamfitters</v>
          </cell>
          <cell r="D51">
            <v>541</v>
          </cell>
        </row>
        <row r="52">
          <cell r="B52" t="str">
            <v>472211</v>
          </cell>
          <cell r="C52" t="str">
            <v>Sheet Metal Workers</v>
          </cell>
          <cell r="D52">
            <v>200</v>
          </cell>
        </row>
        <row r="53">
          <cell r="B53" t="str">
            <v>474011</v>
          </cell>
          <cell r="C53" t="str">
            <v>Construction and Building Inspectors</v>
          </cell>
          <cell r="D53">
            <v>11</v>
          </cell>
        </row>
        <row r="54">
          <cell r="B54" t="str">
            <v>518031</v>
          </cell>
          <cell r="C54" t="str">
            <v>Water and Wastewater Treatment Plant and System Operators</v>
          </cell>
          <cell r="D54">
            <v>156</v>
          </cell>
        </row>
        <row r="55">
          <cell r="A55" t="str">
            <v>Berkshire Total</v>
          </cell>
          <cell r="C55"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Marriage and Family Therapists; Rehabilitation Counselors; Optometrists; Advertising Sales Agents; Podiatrists; Appraisers and Assessors of Real Estate; Environmental Science and Protection Technicians, Including Health; Audiologists; Physician Assistants</v>
          </cell>
          <cell r="D55">
            <v>5611</v>
          </cell>
        </row>
        <row r="56">
          <cell r="A56" t="str">
            <v>Cape &amp; Islands</v>
          </cell>
          <cell r="B56" t="str">
            <v>119111</v>
          </cell>
          <cell r="C56" t="str">
            <v>Medical and Health Services Managers</v>
          </cell>
          <cell r="D56">
            <v>13</v>
          </cell>
        </row>
        <row r="57">
          <cell r="B57" t="str">
            <v>132011</v>
          </cell>
          <cell r="C57" t="str">
            <v>Accountants and Auditors</v>
          </cell>
          <cell r="D57">
            <v>272</v>
          </cell>
        </row>
        <row r="58">
          <cell r="B58" t="str">
            <v>132021</v>
          </cell>
          <cell r="C58" t="str">
            <v>Appraisers and Assessors of Real Estate</v>
          </cell>
          <cell r="D58">
            <v>123</v>
          </cell>
        </row>
        <row r="59">
          <cell r="B59" t="str">
            <v>171011</v>
          </cell>
          <cell r="C59" t="str">
            <v>Architects, Except Landscape and Naval</v>
          </cell>
          <cell r="D59">
            <v>130</v>
          </cell>
        </row>
        <row r="60">
          <cell r="B60" t="str">
            <v>171012</v>
          </cell>
          <cell r="C60" t="str">
            <v>Landscape Architects</v>
          </cell>
          <cell r="D60">
            <v>29</v>
          </cell>
        </row>
        <row r="61">
          <cell r="B61" t="str">
            <v>171022</v>
          </cell>
          <cell r="C61" t="str">
            <v>Surveyors</v>
          </cell>
          <cell r="D61">
            <v>94</v>
          </cell>
        </row>
        <row r="62">
          <cell r="B62" t="str">
            <v>172199</v>
          </cell>
          <cell r="C62" t="str">
            <v>Engineers</v>
          </cell>
          <cell r="D62">
            <v>434</v>
          </cell>
        </row>
        <row r="63">
          <cell r="B63" t="str">
            <v>193039</v>
          </cell>
          <cell r="C63" t="str">
            <v>Psychologists</v>
          </cell>
          <cell r="D63">
            <v>124</v>
          </cell>
        </row>
        <row r="64">
          <cell r="B64" t="str">
            <v>194091</v>
          </cell>
          <cell r="C64" t="str">
            <v>Environmental Science and Protection Technicians, Including Health</v>
          </cell>
          <cell r="D64">
            <v>64</v>
          </cell>
        </row>
        <row r="65">
          <cell r="B65" t="str">
            <v>211011</v>
          </cell>
          <cell r="C65" t="str">
            <v>Substance Abuse and Behavioral Disorder Counselors</v>
          </cell>
          <cell r="D65">
            <v>36</v>
          </cell>
        </row>
        <row r="66">
          <cell r="B66" t="str">
            <v>211012</v>
          </cell>
          <cell r="C66" t="str">
            <v>Substance Abuse and Behavioral Disorder Counselors</v>
          </cell>
          <cell r="D66">
            <v>12</v>
          </cell>
        </row>
        <row r="67">
          <cell r="B67" t="str">
            <v>211013</v>
          </cell>
          <cell r="C67" t="str">
            <v>Marriage and Family Therapists</v>
          </cell>
          <cell r="D67">
            <v>32</v>
          </cell>
        </row>
        <row r="68">
          <cell r="B68" t="str">
            <v>211014</v>
          </cell>
          <cell r="C68" t="str">
            <v>Mental Health Counselors</v>
          </cell>
          <cell r="D68">
            <v>283</v>
          </cell>
        </row>
        <row r="69">
          <cell r="B69" t="str">
            <v>211015</v>
          </cell>
          <cell r="C69" t="str">
            <v>Rehabilitation Counselors</v>
          </cell>
          <cell r="D69">
            <v>14</v>
          </cell>
        </row>
        <row r="70">
          <cell r="B70" t="str">
            <v>211021</v>
          </cell>
          <cell r="C70" t="str">
            <v>Social Workers</v>
          </cell>
          <cell r="D70">
            <v>194</v>
          </cell>
        </row>
        <row r="71">
          <cell r="B71" t="str">
            <v>211022</v>
          </cell>
          <cell r="C71" t="str">
            <v>Social Workers</v>
          </cell>
          <cell r="D71">
            <v>198</v>
          </cell>
        </row>
        <row r="72">
          <cell r="B72" t="str">
            <v>211023</v>
          </cell>
          <cell r="C72" t="str">
            <v>Social Workers</v>
          </cell>
          <cell r="D72">
            <v>484</v>
          </cell>
        </row>
        <row r="73">
          <cell r="B73" t="str">
            <v>251194</v>
          </cell>
          <cell r="C73" t="str">
            <v>Barbers</v>
          </cell>
          <cell r="D73">
            <v>40</v>
          </cell>
        </row>
        <row r="74">
          <cell r="B74" t="str">
            <v>291011</v>
          </cell>
          <cell r="C74" t="str">
            <v>Chiropractors</v>
          </cell>
          <cell r="D74">
            <v>88</v>
          </cell>
        </row>
        <row r="75">
          <cell r="B75" t="str">
            <v>291031</v>
          </cell>
          <cell r="C75" t="str">
            <v>Dietitians and Nutritionists</v>
          </cell>
          <cell r="D75">
            <v>65</v>
          </cell>
        </row>
        <row r="76">
          <cell r="B76" t="str">
            <v>291041</v>
          </cell>
          <cell r="C76" t="str">
            <v>Optometrists</v>
          </cell>
          <cell r="D76">
            <v>44</v>
          </cell>
        </row>
        <row r="77">
          <cell r="B77" t="str">
            <v>291071</v>
          </cell>
          <cell r="C77" t="str">
            <v>Physician Assistants</v>
          </cell>
          <cell r="D77">
            <v>25</v>
          </cell>
        </row>
        <row r="78">
          <cell r="B78" t="str">
            <v>291081</v>
          </cell>
          <cell r="C78" t="str">
            <v>Podiatrists</v>
          </cell>
          <cell r="D78">
            <v>14</v>
          </cell>
        </row>
        <row r="79">
          <cell r="B79" t="str">
            <v>291122</v>
          </cell>
          <cell r="C79" t="str">
            <v>Occupational Therapists</v>
          </cell>
          <cell r="D79">
            <v>208</v>
          </cell>
        </row>
        <row r="80">
          <cell r="B80" t="str">
            <v>291123</v>
          </cell>
          <cell r="C80" t="str">
            <v>Physical Therapists</v>
          </cell>
          <cell r="D80">
            <v>386</v>
          </cell>
        </row>
        <row r="81">
          <cell r="B81" t="str">
            <v>291127</v>
          </cell>
          <cell r="C81" t="str">
            <v>Speech-Language Pathologists</v>
          </cell>
          <cell r="D81">
            <v>182</v>
          </cell>
        </row>
        <row r="82">
          <cell r="B82" t="str">
            <v>291131</v>
          </cell>
          <cell r="C82" t="str">
            <v>Veterinarians</v>
          </cell>
          <cell r="D82">
            <v>132</v>
          </cell>
        </row>
        <row r="83">
          <cell r="B83" t="str">
            <v>291181</v>
          </cell>
          <cell r="C83" t="str">
            <v>Audiologists</v>
          </cell>
          <cell r="D83">
            <v>15</v>
          </cell>
        </row>
        <row r="84">
          <cell r="B84" t="str">
            <v>292081</v>
          </cell>
          <cell r="C84" t="str">
            <v>Opticians, Dispensing</v>
          </cell>
          <cell r="D84">
            <v>48</v>
          </cell>
        </row>
        <row r="85">
          <cell r="B85" t="str">
            <v>292092</v>
          </cell>
          <cell r="C85" t="str">
            <v>Hearing Aid Specialists</v>
          </cell>
          <cell r="D85">
            <v>33</v>
          </cell>
        </row>
        <row r="86">
          <cell r="B86" t="str">
            <v>299091</v>
          </cell>
          <cell r="C86" t="str">
            <v>Athletic Trainers</v>
          </cell>
          <cell r="D86">
            <v>34</v>
          </cell>
        </row>
        <row r="87">
          <cell r="B87" t="str">
            <v>312011</v>
          </cell>
          <cell r="C87" t="str">
            <v>Occupational Therapy Assistants</v>
          </cell>
          <cell r="D87">
            <v>42</v>
          </cell>
        </row>
        <row r="88">
          <cell r="B88" t="str">
            <v>312021</v>
          </cell>
          <cell r="C88" t="str">
            <v>Physical Therapist Assistants</v>
          </cell>
          <cell r="D88">
            <v>148</v>
          </cell>
        </row>
        <row r="89">
          <cell r="B89" t="str">
            <v>319011</v>
          </cell>
          <cell r="C89" t="str">
            <v>Massage Therapists</v>
          </cell>
          <cell r="D89">
            <v>524</v>
          </cell>
        </row>
        <row r="90">
          <cell r="B90" t="str">
            <v>394011</v>
          </cell>
          <cell r="C90" t="str">
            <v>Embalmers</v>
          </cell>
          <cell r="D90">
            <v>8</v>
          </cell>
        </row>
        <row r="91">
          <cell r="B91" t="str">
            <v>394021</v>
          </cell>
          <cell r="C91" t="str">
            <v>Funeral Attendants</v>
          </cell>
          <cell r="D91">
            <v>20</v>
          </cell>
        </row>
        <row r="92">
          <cell r="B92" t="str">
            <v>394031</v>
          </cell>
          <cell r="C92" t="str">
            <v>Morticians, Undertakers, and Funeral Arrangers</v>
          </cell>
          <cell r="D92">
            <v>44</v>
          </cell>
        </row>
        <row r="93">
          <cell r="B93" t="str">
            <v>395011</v>
          </cell>
          <cell r="C93" t="str">
            <v>Barbers</v>
          </cell>
          <cell r="D93">
            <v>160</v>
          </cell>
        </row>
        <row r="94">
          <cell r="B94" t="str">
            <v>395012</v>
          </cell>
          <cell r="C94" t="str">
            <v>Hairdressers, Hairstylists, and Cosmetologists</v>
          </cell>
          <cell r="D94">
            <v>1554</v>
          </cell>
        </row>
        <row r="95">
          <cell r="B95" t="str">
            <v>395092</v>
          </cell>
          <cell r="C95" t="str">
            <v>Manicurists and Pedicurists</v>
          </cell>
          <cell r="D95">
            <v>571</v>
          </cell>
        </row>
        <row r="96">
          <cell r="B96" t="str">
            <v>395094</v>
          </cell>
          <cell r="C96" t="str">
            <v>Skincare Specialists</v>
          </cell>
          <cell r="D96">
            <v>425</v>
          </cell>
        </row>
        <row r="97">
          <cell r="B97" t="str">
            <v>419011</v>
          </cell>
          <cell r="C97" t="str">
            <v>Demonstrators and Product Promoters</v>
          </cell>
          <cell r="D97">
            <v>5</v>
          </cell>
        </row>
        <row r="98">
          <cell r="B98" t="str">
            <v>419021</v>
          </cell>
          <cell r="C98" t="str">
            <v>Real Estate Brokers</v>
          </cell>
          <cell r="D98">
            <v>2021</v>
          </cell>
        </row>
        <row r="99">
          <cell r="B99" t="str">
            <v>419022</v>
          </cell>
          <cell r="C99" t="str">
            <v>Real Estate Sales Agents</v>
          </cell>
          <cell r="D99">
            <v>3520</v>
          </cell>
        </row>
        <row r="100">
          <cell r="B100" t="str">
            <v>472111</v>
          </cell>
          <cell r="C100" t="str">
            <v>Electricians</v>
          </cell>
          <cell r="D100">
            <v>1382</v>
          </cell>
        </row>
        <row r="101">
          <cell r="B101" t="str">
            <v>472152</v>
          </cell>
          <cell r="C101" t="str">
            <v>Plumbers, Pipefitters, and Steamfitters</v>
          </cell>
          <cell r="D101">
            <v>1647</v>
          </cell>
        </row>
        <row r="102">
          <cell r="B102" t="str">
            <v>472211</v>
          </cell>
          <cell r="C102" t="str">
            <v>Sheet Metal Workers</v>
          </cell>
          <cell r="D102">
            <v>466</v>
          </cell>
        </row>
        <row r="103">
          <cell r="B103" t="str">
            <v>474011</v>
          </cell>
          <cell r="C103" t="str">
            <v>Construction and Building Inspectors</v>
          </cell>
          <cell r="D103">
            <v>44</v>
          </cell>
        </row>
        <row r="104">
          <cell r="B104" t="str">
            <v>518031</v>
          </cell>
          <cell r="C104" t="str">
            <v>Water and Wastewater Treatment Plant and System Operators</v>
          </cell>
          <cell r="D104">
            <v>464</v>
          </cell>
        </row>
        <row r="105">
          <cell r="A105" t="str">
            <v>Cape &amp; Islands Total</v>
          </cell>
          <cell r="C105"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Podiatrists; Appraisers and Assessors of Real Estate; Environmental Science and Protection Technicians, Including Health; Audiologists; Physician Assistants</v>
          </cell>
          <cell r="D105">
            <v>16895</v>
          </cell>
        </row>
        <row r="106">
          <cell r="A106" t="str">
            <v>Central</v>
          </cell>
          <cell r="B106" t="str">
            <v>119111</v>
          </cell>
          <cell r="C106" t="str">
            <v>Medical and Health Services Managers</v>
          </cell>
          <cell r="D106">
            <v>10</v>
          </cell>
        </row>
        <row r="107">
          <cell r="B107" t="str">
            <v>132011</v>
          </cell>
          <cell r="C107" t="str">
            <v>Accountants and Auditors</v>
          </cell>
          <cell r="D107">
            <v>1166</v>
          </cell>
        </row>
        <row r="108">
          <cell r="B108" t="str">
            <v>132021</v>
          </cell>
          <cell r="C108" t="str">
            <v>Appraisers and Assessors of Real Estate</v>
          </cell>
          <cell r="D108">
            <v>215</v>
          </cell>
        </row>
        <row r="109">
          <cell r="B109" t="str">
            <v>171011</v>
          </cell>
          <cell r="C109" t="str">
            <v>Architects, Except Landscape and Naval</v>
          </cell>
          <cell r="D109">
            <v>148</v>
          </cell>
        </row>
        <row r="110">
          <cell r="B110" t="str">
            <v>171012</v>
          </cell>
          <cell r="C110" t="str">
            <v>Landscape Architects</v>
          </cell>
          <cell r="D110">
            <v>27</v>
          </cell>
        </row>
        <row r="111">
          <cell r="B111" t="str">
            <v>171022</v>
          </cell>
          <cell r="C111" t="str">
            <v>Surveyors</v>
          </cell>
          <cell r="D111">
            <v>129</v>
          </cell>
        </row>
        <row r="112">
          <cell r="B112" t="str">
            <v>172199</v>
          </cell>
          <cell r="C112" t="str">
            <v>Engineers</v>
          </cell>
          <cell r="D112">
            <v>2017</v>
          </cell>
        </row>
        <row r="113">
          <cell r="B113" t="str">
            <v>193039</v>
          </cell>
          <cell r="C113" t="str">
            <v>Psychologists</v>
          </cell>
          <cell r="D113">
            <v>332</v>
          </cell>
        </row>
        <row r="114">
          <cell r="B114" t="str">
            <v>194091</v>
          </cell>
          <cell r="C114" t="str">
            <v>Environmental Science and Protection Technicians, Including Health</v>
          </cell>
          <cell r="D114">
            <v>52</v>
          </cell>
        </row>
        <row r="115">
          <cell r="B115" t="str">
            <v>211011</v>
          </cell>
          <cell r="C115" t="str">
            <v>Substance Abuse and Behavioral Disorder Counselors</v>
          </cell>
          <cell r="D115">
            <v>407</v>
          </cell>
        </row>
        <row r="116">
          <cell r="B116" t="str">
            <v>211012</v>
          </cell>
          <cell r="C116" t="str">
            <v>Substance Abuse and Behavioral Disorder Counselors</v>
          </cell>
          <cell r="D116">
            <v>44</v>
          </cell>
        </row>
        <row r="117">
          <cell r="B117" t="str">
            <v>211013</v>
          </cell>
          <cell r="C117" t="str">
            <v>Marriage and Family Therapists</v>
          </cell>
          <cell r="D117">
            <v>61</v>
          </cell>
        </row>
        <row r="118">
          <cell r="B118" t="str">
            <v>211014</v>
          </cell>
          <cell r="C118" t="str">
            <v>Mental Health Counselors</v>
          </cell>
          <cell r="D118">
            <v>907</v>
          </cell>
        </row>
        <row r="119">
          <cell r="B119" t="str">
            <v>211015</v>
          </cell>
          <cell r="C119" t="str">
            <v>Rehabilitation Counselors</v>
          </cell>
          <cell r="D119">
            <v>31</v>
          </cell>
        </row>
        <row r="120">
          <cell r="B120" t="str">
            <v>211021</v>
          </cell>
          <cell r="C120" t="str">
            <v>Social Workers</v>
          </cell>
          <cell r="D120">
            <v>941</v>
          </cell>
        </row>
        <row r="121">
          <cell r="B121" t="str">
            <v>211022</v>
          </cell>
          <cell r="C121" t="str">
            <v>Social Workers</v>
          </cell>
          <cell r="D121">
            <v>504</v>
          </cell>
        </row>
        <row r="122">
          <cell r="B122" t="str">
            <v>211023</v>
          </cell>
          <cell r="C122" t="str">
            <v>Social Workers</v>
          </cell>
          <cell r="D122">
            <v>993</v>
          </cell>
        </row>
        <row r="123">
          <cell r="B123" t="str">
            <v>251194</v>
          </cell>
          <cell r="C123" t="str">
            <v>Barbers</v>
          </cell>
          <cell r="D123">
            <v>148</v>
          </cell>
        </row>
        <row r="124">
          <cell r="B124" t="str">
            <v>291011</v>
          </cell>
          <cell r="C124" t="str">
            <v>Chiropractors</v>
          </cell>
          <cell r="D124">
            <v>171</v>
          </cell>
        </row>
        <row r="125">
          <cell r="B125" t="str">
            <v>291031</v>
          </cell>
          <cell r="C125" t="str">
            <v>Dietitians and Nutritionists</v>
          </cell>
          <cell r="D125">
            <v>260</v>
          </cell>
        </row>
        <row r="126">
          <cell r="B126" t="str">
            <v>291041</v>
          </cell>
          <cell r="C126" t="str">
            <v>Optometrists</v>
          </cell>
          <cell r="D126">
            <v>123</v>
          </cell>
        </row>
        <row r="127">
          <cell r="B127" t="str">
            <v>291071</v>
          </cell>
          <cell r="C127" t="str">
            <v>Physician Assistants</v>
          </cell>
          <cell r="D127">
            <v>144</v>
          </cell>
        </row>
        <row r="128">
          <cell r="B128" t="str">
            <v>291081</v>
          </cell>
          <cell r="C128" t="str">
            <v>Podiatrists</v>
          </cell>
          <cell r="D128">
            <v>48</v>
          </cell>
        </row>
        <row r="129">
          <cell r="B129" t="str">
            <v>291122</v>
          </cell>
          <cell r="C129" t="str">
            <v>Occupational Therapists</v>
          </cell>
          <cell r="D129">
            <v>723</v>
          </cell>
        </row>
        <row r="130">
          <cell r="B130" t="str">
            <v>291123</v>
          </cell>
          <cell r="C130" t="str">
            <v>Physical Therapists</v>
          </cell>
          <cell r="D130">
            <v>933</v>
          </cell>
        </row>
        <row r="131">
          <cell r="B131" t="str">
            <v>291127</v>
          </cell>
          <cell r="C131" t="str">
            <v>Speech-Language Pathologists</v>
          </cell>
          <cell r="D131">
            <v>620</v>
          </cell>
        </row>
        <row r="132">
          <cell r="B132" t="str">
            <v>291131</v>
          </cell>
          <cell r="C132" t="str">
            <v>Veterinarians</v>
          </cell>
          <cell r="D132">
            <v>439</v>
          </cell>
        </row>
        <row r="133">
          <cell r="B133" t="str">
            <v>291181</v>
          </cell>
          <cell r="C133" t="str">
            <v>Audiologists</v>
          </cell>
          <cell r="D133">
            <v>66</v>
          </cell>
        </row>
        <row r="134">
          <cell r="B134" t="str">
            <v>292081</v>
          </cell>
          <cell r="C134" t="str">
            <v>Opticians, Dispensing</v>
          </cell>
          <cell r="D134">
            <v>213</v>
          </cell>
        </row>
        <row r="135">
          <cell r="B135" t="str">
            <v>292092</v>
          </cell>
          <cell r="C135" t="str">
            <v>Hearing Aid Specialists</v>
          </cell>
          <cell r="D135">
            <v>44</v>
          </cell>
        </row>
        <row r="136">
          <cell r="B136" t="str">
            <v>299091</v>
          </cell>
          <cell r="C136" t="str">
            <v>Athletic Trainers</v>
          </cell>
          <cell r="D136">
            <v>126</v>
          </cell>
        </row>
        <row r="137">
          <cell r="B137" t="str">
            <v>312011</v>
          </cell>
          <cell r="C137" t="str">
            <v>Occupational Therapy Assistants</v>
          </cell>
          <cell r="D137">
            <v>347</v>
          </cell>
        </row>
        <row r="138">
          <cell r="B138" t="str">
            <v>312021</v>
          </cell>
          <cell r="C138" t="str">
            <v>Physical Therapist Assistants</v>
          </cell>
          <cell r="D138">
            <v>454</v>
          </cell>
        </row>
        <row r="139">
          <cell r="B139" t="str">
            <v>319011</v>
          </cell>
          <cell r="C139" t="str">
            <v>Massage Therapists</v>
          </cell>
          <cell r="D139">
            <v>969</v>
          </cell>
        </row>
        <row r="140">
          <cell r="B140" t="str">
            <v>394011</v>
          </cell>
          <cell r="C140" t="str">
            <v>Embalmers</v>
          </cell>
          <cell r="D140">
            <v>23</v>
          </cell>
        </row>
        <row r="141">
          <cell r="B141" t="str">
            <v>394021</v>
          </cell>
          <cell r="C141" t="str">
            <v>Funeral Attendants</v>
          </cell>
          <cell r="D141">
            <v>82</v>
          </cell>
        </row>
        <row r="142">
          <cell r="B142" t="str">
            <v>394031</v>
          </cell>
          <cell r="C142" t="str">
            <v>Morticians, Undertakers, and Funeral Arrangers</v>
          </cell>
          <cell r="D142">
            <v>134</v>
          </cell>
        </row>
        <row r="143">
          <cell r="B143" t="str">
            <v>395011</v>
          </cell>
          <cell r="C143" t="str">
            <v>Barbers</v>
          </cell>
          <cell r="D143">
            <v>806</v>
          </cell>
        </row>
        <row r="144">
          <cell r="B144" t="str">
            <v>395012</v>
          </cell>
          <cell r="C144" t="str">
            <v>Hairdressers, Hairstylists, and Cosmetologists</v>
          </cell>
          <cell r="D144">
            <v>5356</v>
          </cell>
        </row>
        <row r="145">
          <cell r="B145" t="str">
            <v>395092</v>
          </cell>
          <cell r="C145" t="str">
            <v>Manicurists and Pedicurists</v>
          </cell>
          <cell r="D145">
            <v>2103</v>
          </cell>
        </row>
        <row r="146">
          <cell r="B146" t="str">
            <v>395094</v>
          </cell>
          <cell r="C146" t="str">
            <v>Skincare Specialists</v>
          </cell>
          <cell r="D146">
            <v>1135</v>
          </cell>
        </row>
        <row r="147">
          <cell r="B147" t="str">
            <v>413011</v>
          </cell>
          <cell r="C147" t="str">
            <v>Advertising Sales Agents</v>
          </cell>
          <cell r="D147">
            <v>6</v>
          </cell>
        </row>
        <row r="148">
          <cell r="B148" t="str">
            <v>419011</v>
          </cell>
          <cell r="C148" t="str">
            <v>Demonstrators and Product Promoters</v>
          </cell>
          <cell r="D148">
            <v>4</v>
          </cell>
        </row>
        <row r="149">
          <cell r="B149" t="str">
            <v>419021</v>
          </cell>
          <cell r="C149" t="str">
            <v>Real Estate Brokers</v>
          </cell>
          <cell r="D149">
            <v>1688</v>
          </cell>
        </row>
        <row r="150">
          <cell r="B150" t="str">
            <v>419022</v>
          </cell>
          <cell r="C150" t="str">
            <v>Real Estate Sales Agents</v>
          </cell>
          <cell r="D150">
            <v>4555</v>
          </cell>
        </row>
        <row r="151">
          <cell r="B151" t="str">
            <v>472111</v>
          </cell>
          <cell r="C151" t="str">
            <v>Electricians</v>
          </cell>
          <cell r="D151">
            <v>4428</v>
          </cell>
        </row>
        <row r="152">
          <cell r="B152" t="str">
            <v>472152</v>
          </cell>
          <cell r="C152" t="str">
            <v>Plumbers, Pipefitters, and Steamfitters</v>
          </cell>
          <cell r="D152">
            <v>2972</v>
          </cell>
        </row>
        <row r="153">
          <cell r="B153" t="str">
            <v>472211</v>
          </cell>
          <cell r="C153" t="str">
            <v>Sheet Metal Workers</v>
          </cell>
          <cell r="D153">
            <v>1169</v>
          </cell>
        </row>
        <row r="154">
          <cell r="B154" t="str">
            <v>474011</v>
          </cell>
          <cell r="C154" t="str">
            <v>Construction and Building Inspectors</v>
          </cell>
          <cell r="D154">
            <v>74</v>
          </cell>
        </row>
        <row r="155">
          <cell r="B155" t="str">
            <v>518031</v>
          </cell>
          <cell r="C155" t="str">
            <v>Water and Wastewater Treatment Plant and System Operators</v>
          </cell>
          <cell r="D155">
            <v>1063</v>
          </cell>
        </row>
        <row r="156">
          <cell r="A156" t="str">
            <v>Central Total</v>
          </cell>
          <cell r="C156"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156">
            <v>39410</v>
          </cell>
        </row>
        <row r="157">
          <cell r="A157" t="str">
            <v>Greater Boston</v>
          </cell>
          <cell r="B157" t="str">
            <v>119111</v>
          </cell>
          <cell r="C157" t="str">
            <v>Medical and Health Services Managers</v>
          </cell>
          <cell r="D157">
            <v>25</v>
          </cell>
        </row>
        <row r="158">
          <cell r="B158" t="str">
            <v>132011</v>
          </cell>
          <cell r="C158" t="str">
            <v>Accountants and Auditors</v>
          </cell>
          <cell r="D158">
            <v>8525</v>
          </cell>
        </row>
        <row r="159">
          <cell r="B159" t="str">
            <v>132021</v>
          </cell>
          <cell r="C159" t="str">
            <v>Appraisers and Assessors of Real Estate</v>
          </cell>
          <cell r="D159">
            <v>564</v>
          </cell>
        </row>
        <row r="160">
          <cell r="B160" t="str">
            <v>171011</v>
          </cell>
          <cell r="C160" t="str">
            <v>Architects, Except Landscape and Naval</v>
          </cell>
          <cell r="D160">
            <v>2844</v>
          </cell>
        </row>
        <row r="161">
          <cell r="B161" t="str">
            <v>171012</v>
          </cell>
          <cell r="C161" t="str">
            <v>Landscape Architects</v>
          </cell>
          <cell r="D161">
            <v>327</v>
          </cell>
        </row>
        <row r="162">
          <cell r="B162" t="str">
            <v>171022</v>
          </cell>
          <cell r="C162" t="str">
            <v>Surveyors</v>
          </cell>
          <cell r="D162">
            <v>193</v>
          </cell>
        </row>
        <row r="163">
          <cell r="B163" t="str">
            <v>172199</v>
          </cell>
          <cell r="C163" t="str">
            <v>Engineers</v>
          </cell>
          <cell r="D163">
            <v>7441</v>
          </cell>
        </row>
        <row r="164">
          <cell r="B164" t="str">
            <v>193039</v>
          </cell>
          <cell r="C164" t="str">
            <v>Psychologists</v>
          </cell>
          <cell r="D164">
            <v>3293</v>
          </cell>
        </row>
        <row r="165">
          <cell r="B165" t="str">
            <v>194091</v>
          </cell>
          <cell r="C165" t="str">
            <v>Environmental Science and Protection Technicians, Including Health</v>
          </cell>
          <cell r="D165">
            <v>54</v>
          </cell>
        </row>
        <row r="166">
          <cell r="B166" t="str">
            <v>211011</v>
          </cell>
          <cell r="C166" t="str">
            <v>Substance Abuse and Behavioral Disorder Counselors</v>
          </cell>
          <cell r="D166">
            <v>814</v>
          </cell>
        </row>
        <row r="167">
          <cell r="B167" t="str">
            <v>211012</v>
          </cell>
          <cell r="C167" t="str">
            <v>Substance Abuse and Behavioral Disorder Counselors</v>
          </cell>
          <cell r="D167">
            <v>120</v>
          </cell>
        </row>
        <row r="168">
          <cell r="B168" t="str">
            <v>211013</v>
          </cell>
          <cell r="C168" t="str">
            <v>Marriage and Family Therapists</v>
          </cell>
          <cell r="D168">
            <v>221</v>
          </cell>
        </row>
        <row r="169">
          <cell r="B169" t="str">
            <v>211014</v>
          </cell>
          <cell r="C169" t="str">
            <v>Mental Health Counselors</v>
          </cell>
          <cell r="D169">
            <v>2228</v>
          </cell>
        </row>
        <row r="170">
          <cell r="B170" t="str">
            <v>211015</v>
          </cell>
          <cell r="C170" t="str">
            <v>Rehabilitation Counselors</v>
          </cell>
          <cell r="D170">
            <v>60</v>
          </cell>
        </row>
        <row r="171">
          <cell r="B171" t="str">
            <v>211021</v>
          </cell>
          <cell r="C171" t="str">
            <v>Social Workers</v>
          </cell>
          <cell r="D171">
            <v>1133</v>
          </cell>
        </row>
        <row r="172">
          <cell r="B172" t="str">
            <v>211022</v>
          </cell>
          <cell r="C172" t="str">
            <v>Social Workers</v>
          </cell>
          <cell r="D172">
            <v>2254</v>
          </cell>
        </row>
        <row r="173">
          <cell r="B173" t="str">
            <v>211023</v>
          </cell>
          <cell r="C173" t="str">
            <v>Social Workers</v>
          </cell>
          <cell r="D173">
            <v>5953</v>
          </cell>
        </row>
        <row r="174">
          <cell r="B174" t="str">
            <v>251194</v>
          </cell>
          <cell r="C174" t="str">
            <v>Barbers</v>
          </cell>
          <cell r="D174">
            <v>288</v>
          </cell>
        </row>
        <row r="175">
          <cell r="B175" t="str">
            <v>291011</v>
          </cell>
          <cell r="C175" t="str">
            <v>Chiropractors</v>
          </cell>
          <cell r="D175">
            <v>464</v>
          </cell>
        </row>
        <row r="176">
          <cell r="B176" t="str">
            <v>291031</v>
          </cell>
          <cell r="C176" t="str">
            <v>Dietitians and Nutritionists</v>
          </cell>
          <cell r="D176">
            <v>1166</v>
          </cell>
        </row>
        <row r="177">
          <cell r="B177" t="str">
            <v>291041</v>
          </cell>
          <cell r="C177" t="str">
            <v>Optometrists</v>
          </cell>
          <cell r="D177">
            <v>565</v>
          </cell>
        </row>
        <row r="178">
          <cell r="B178" t="str">
            <v>291071</v>
          </cell>
          <cell r="C178" t="str">
            <v>Physician Assistants</v>
          </cell>
          <cell r="D178">
            <v>133</v>
          </cell>
        </row>
        <row r="179">
          <cell r="B179" t="str">
            <v>291081</v>
          </cell>
          <cell r="C179" t="str">
            <v>Podiatrists</v>
          </cell>
          <cell r="D179">
            <v>166</v>
          </cell>
        </row>
        <row r="180">
          <cell r="B180" t="str">
            <v>291122</v>
          </cell>
          <cell r="C180" t="str">
            <v>Occupational Therapists</v>
          </cell>
          <cell r="D180">
            <v>1865</v>
          </cell>
        </row>
        <row r="181">
          <cell r="B181" t="str">
            <v>291123</v>
          </cell>
          <cell r="C181" t="str">
            <v>Physical Therapists</v>
          </cell>
          <cell r="D181">
            <v>3364</v>
          </cell>
        </row>
        <row r="182">
          <cell r="B182" t="str">
            <v>291127</v>
          </cell>
          <cell r="C182" t="str">
            <v>Speech-Language Pathologists</v>
          </cell>
          <cell r="D182">
            <v>2132</v>
          </cell>
        </row>
        <row r="183">
          <cell r="B183" t="str">
            <v>291131</v>
          </cell>
          <cell r="C183" t="str">
            <v>Veterinarians</v>
          </cell>
          <cell r="D183">
            <v>849</v>
          </cell>
        </row>
        <row r="184">
          <cell r="B184" t="str">
            <v>291181</v>
          </cell>
          <cell r="C184" t="str">
            <v>Audiologists</v>
          </cell>
          <cell r="D184">
            <v>216</v>
          </cell>
        </row>
        <row r="185">
          <cell r="B185" t="str">
            <v>292081</v>
          </cell>
          <cell r="C185" t="str">
            <v>Opticians, Dispensing</v>
          </cell>
          <cell r="D185">
            <v>335</v>
          </cell>
        </row>
        <row r="186">
          <cell r="B186" t="str">
            <v>292092</v>
          </cell>
          <cell r="C186" t="str">
            <v>Hearing Aid Specialists</v>
          </cell>
          <cell r="D186">
            <v>90</v>
          </cell>
        </row>
        <row r="187">
          <cell r="B187" t="str">
            <v>299091</v>
          </cell>
          <cell r="C187" t="str">
            <v>Athletic Trainers</v>
          </cell>
          <cell r="D187">
            <v>446</v>
          </cell>
        </row>
        <row r="188">
          <cell r="B188" t="str">
            <v>312011</v>
          </cell>
          <cell r="C188" t="str">
            <v>Occupational Therapy Assistants</v>
          </cell>
          <cell r="D188">
            <v>271</v>
          </cell>
        </row>
        <row r="189">
          <cell r="B189" t="str">
            <v>312021</v>
          </cell>
          <cell r="C189" t="str">
            <v>Physical Therapist Assistants</v>
          </cell>
          <cell r="D189">
            <v>533</v>
          </cell>
        </row>
        <row r="190">
          <cell r="B190" t="str">
            <v>319011</v>
          </cell>
          <cell r="C190" t="str">
            <v>Massage Therapists</v>
          </cell>
          <cell r="D190">
            <v>2436</v>
          </cell>
        </row>
        <row r="191">
          <cell r="B191" t="str">
            <v>394011</v>
          </cell>
          <cell r="C191" t="str">
            <v>Embalmers</v>
          </cell>
          <cell r="D191">
            <v>53</v>
          </cell>
        </row>
        <row r="192">
          <cell r="B192" t="str">
            <v>394021</v>
          </cell>
          <cell r="C192" t="str">
            <v>Funeral Attendants</v>
          </cell>
          <cell r="D192">
            <v>93</v>
          </cell>
        </row>
        <row r="193">
          <cell r="B193" t="str">
            <v>394031</v>
          </cell>
          <cell r="C193" t="str">
            <v>Morticians, Undertakers, and Funeral Arrangers</v>
          </cell>
          <cell r="D193">
            <v>372</v>
          </cell>
        </row>
        <row r="194">
          <cell r="B194" t="str">
            <v>395011</v>
          </cell>
          <cell r="C194" t="str">
            <v>Barbers</v>
          </cell>
          <cell r="D194">
            <v>1712</v>
          </cell>
        </row>
        <row r="195">
          <cell r="B195" t="str">
            <v>395012</v>
          </cell>
          <cell r="C195" t="str">
            <v>Hairdressers, Hairstylists, and Cosmetologists</v>
          </cell>
          <cell r="D195">
            <v>10216</v>
          </cell>
        </row>
        <row r="196">
          <cell r="B196" t="str">
            <v>395092</v>
          </cell>
          <cell r="C196" t="str">
            <v>Manicurists and Pedicurists</v>
          </cell>
          <cell r="D196">
            <v>5593</v>
          </cell>
        </row>
        <row r="197">
          <cell r="B197" t="str">
            <v>395094</v>
          </cell>
          <cell r="C197" t="str">
            <v>Skincare Specialists</v>
          </cell>
          <cell r="D197">
            <v>4148</v>
          </cell>
        </row>
        <row r="198">
          <cell r="B198" t="str">
            <v>413011</v>
          </cell>
          <cell r="C198" t="str">
            <v>Advertising Sales Agents</v>
          </cell>
          <cell r="D198">
            <v>10</v>
          </cell>
        </row>
        <row r="199">
          <cell r="B199" t="str">
            <v>419011</v>
          </cell>
          <cell r="C199" t="str">
            <v>Demonstrators and Product Promoters</v>
          </cell>
          <cell r="D199">
            <v>11</v>
          </cell>
        </row>
        <row r="200">
          <cell r="B200" t="str">
            <v>419021</v>
          </cell>
          <cell r="C200" t="str">
            <v>Real Estate Brokers</v>
          </cell>
          <cell r="D200">
            <v>8743</v>
          </cell>
        </row>
        <row r="201">
          <cell r="B201" t="str">
            <v>419022</v>
          </cell>
          <cell r="C201" t="str">
            <v>Real Estate Sales Agents</v>
          </cell>
          <cell r="D201">
            <v>18139</v>
          </cell>
        </row>
        <row r="202">
          <cell r="B202" t="str">
            <v>472111</v>
          </cell>
          <cell r="C202" t="str">
            <v>Electricians</v>
          </cell>
          <cell r="D202">
            <v>8240</v>
          </cell>
        </row>
        <row r="203">
          <cell r="B203" t="str">
            <v>472152</v>
          </cell>
          <cell r="C203" t="str">
            <v>Plumbers, Pipefitters, and Steamfitters</v>
          </cell>
          <cell r="D203">
            <v>5569</v>
          </cell>
        </row>
        <row r="204">
          <cell r="B204" t="str">
            <v>472211</v>
          </cell>
          <cell r="C204" t="str">
            <v>Sheet Metal Workers</v>
          </cell>
          <cell r="D204">
            <v>2042</v>
          </cell>
        </row>
        <row r="205">
          <cell r="B205" t="str">
            <v>474011</v>
          </cell>
          <cell r="C205" t="str">
            <v>Construction and Building Inspectors</v>
          </cell>
          <cell r="D205">
            <v>135</v>
          </cell>
        </row>
        <row r="206">
          <cell r="B206" t="str">
            <v>518031</v>
          </cell>
          <cell r="C206" t="str">
            <v>Water and Wastewater Treatment Plant and System Operators</v>
          </cell>
          <cell r="D206">
            <v>900</v>
          </cell>
        </row>
        <row r="207">
          <cell r="A207" t="str">
            <v>Greater Boston Total</v>
          </cell>
          <cell r="C207"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207">
            <v>117344</v>
          </cell>
        </row>
        <row r="208">
          <cell r="A208" t="str">
            <v>Northeast</v>
          </cell>
          <cell r="B208" t="str">
            <v>119111</v>
          </cell>
          <cell r="C208" t="str">
            <v>Medical and Health Services Managers</v>
          </cell>
          <cell r="D208">
            <v>14</v>
          </cell>
        </row>
        <row r="209">
          <cell r="B209" t="str">
            <v>132011</v>
          </cell>
          <cell r="C209" t="str">
            <v>Accountants and Auditors</v>
          </cell>
          <cell r="D209">
            <v>2198</v>
          </cell>
        </row>
        <row r="210">
          <cell r="B210" t="str">
            <v>132021</v>
          </cell>
          <cell r="C210" t="str">
            <v>Appraisers and Assessors of Real Estate</v>
          </cell>
          <cell r="D210">
            <v>309</v>
          </cell>
        </row>
        <row r="211">
          <cell r="B211" t="str">
            <v>171011</v>
          </cell>
          <cell r="C211" t="str">
            <v>Architects, Except Landscape and Naval</v>
          </cell>
          <cell r="D211">
            <v>474</v>
          </cell>
        </row>
        <row r="212">
          <cell r="B212" t="str">
            <v>171012</v>
          </cell>
          <cell r="C212" t="str">
            <v>Landscape Architects</v>
          </cell>
          <cell r="D212">
            <v>57</v>
          </cell>
        </row>
        <row r="213">
          <cell r="B213" t="str">
            <v>171022</v>
          </cell>
          <cell r="C213" t="str">
            <v>Surveyors</v>
          </cell>
          <cell r="D213">
            <v>156</v>
          </cell>
        </row>
        <row r="214">
          <cell r="B214" t="str">
            <v>172199</v>
          </cell>
          <cell r="C214" t="str">
            <v>Engineers</v>
          </cell>
          <cell r="D214">
            <v>2346</v>
          </cell>
        </row>
        <row r="215">
          <cell r="B215" t="str">
            <v>193039</v>
          </cell>
          <cell r="C215" t="str">
            <v>Psychologists</v>
          </cell>
          <cell r="D215">
            <v>409</v>
          </cell>
        </row>
        <row r="216">
          <cell r="B216" t="str">
            <v>194091</v>
          </cell>
          <cell r="C216" t="str">
            <v>Environmental Science and Protection Technicians, Including Health</v>
          </cell>
          <cell r="D216">
            <v>44</v>
          </cell>
        </row>
        <row r="217">
          <cell r="B217" t="str">
            <v>211011</v>
          </cell>
          <cell r="C217" t="str">
            <v>Substance Abuse and Behavioral Disorder Counselors</v>
          </cell>
          <cell r="D217">
            <v>289</v>
          </cell>
        </row>
        <row r="218">
          <cell r="B218" t="str">
            <v>211012</v>
          </cell>
          <cell r="C218" t="str">
            <v>Substance Abuse and Behavioral Disorder Counselors</v>
          </cell>
          <cell r="D218">
            <v>37</v>
          </cell>
        </row>
        <row r="219">
          <cell r="B219" t="str">
            <v>211013</v>
          </cell>
          <cell r="C219" t="str">
            <v>Marriage and Family Therapists</v>
          </cell>
          <cell r="D219">
            <v>93</v>
          </cell>
        </row>
        <row r="220">
          <cell r="B220" t="str">
            <v>211014</v>
          </cell>
          <cell r="C220" t="str">
            <v>Mental Health Counselors</v>
          </cell>
          <cell r="D220">
            <v>966</v>
          </cell>
        </row>
        <row r="221">
          <cell r="B221" t="str">
            <v>211015</v>
          </cell>
          <cell r="C221" t="str">
            <v>Rehabilitation Counselors</v>
          </cell>
          <cell r="D221">
            <v>33</v>
          </cell>
        </row>
        <row r="222">
          <cell r="B222" t="str">
            <v>211021</v>
          </cell>
          <cell r="C222" t="str">
            <v>Social Workers</v>
          </cell>
          <cell r="D222">
            <v>894</v>
          </cell>
        </row>
        <row r="223">
          <cell r="B223" t="str">
            <v>211022</v>
          </cell>
          <cell r="C223" t="str">
            <v>Social Workers</v>
          </cell>
          <cell r="D223">
            <v>663</v>
          </cell>
        </row>
        <row r="224">
          <cell r="B224" t="str">
            <v>211023</v>
          </cell>
          <cell r="C224" t="str">
            <v>Social Workers</v>
          </cell>
          <cell r="D224">
            <v>1655</v>
          </cell>
        </row>
        <row r="225">
          <cell r="B225" t="str">
            <v>251194</v>
          </cell>
          <cell r="C225" t="str">
            <v>Barbers</v>
          </cell>
          <cell r="D225">
            <v>224</v>
          </cell>
        </row>
        <row r="226">
          <cell r="B226" t="str">
            <v>291011</v>
          </cell>
          <cell r="C226" t="str">
            <v>Chiropractors</v>
          </cell>
          <cell r="D226">
            <v>237</v>
          </cell>
        </row>
        <row r="227">
          <cell r="B227" t="str">
            <v>291031</v>
          </cell>
          <cell r="C227" t="str">
            <v>Dietitians and Nutritionists</v>
          </cell>
          <cell r="D227">
            <v>294</v>
          </cell>
        </row>
        <row r="228">
          <cell r="B228" t="str">
            <v>291041</v>
          </cell>
          <cell r="C228" t="str">
            <v>Optometrists</v>
          </cell>
          <cell r="D228">
            <v>133</v>
          </cell>
        </row>
        <row r="229">
          <cell r="B229" t="str">
            <v>291071</v>
          </cell>
          <cell r="C229" t="str">
            <v>Physician Assistants</v>
          </cell>
          <cell r="D229">
            <v>94</v>
          </cell>
        </row>
        <row r="230">
          <cell r="B230" t="str">
            <v>291081</v>
          </cell>
          <cell r="C230" t="str">
            <v>Podiatrists</v>
          </cell>
          <cell r="D230">
            <v>59</v>
          </cell>
        </row>
        <row r="231">
          <cell r="B231" t="str">
            <v>291122</v>
          </cell>
          <cell r="C231" t="str">
            <v>Occupational Therapists</v>
          </cell>
          <cell r="D231">
            <v>744</v>
          </cell>
        </row>
        <row r="232">
          <cell r="B232" t="str">
            <v>291123</v>
          </cell>
          <cell r="C232" t="str">
            <v>Physical Therapists</v>
          </cell>
          <cell r="D232">
            <v>1271</v>
          </cell>
        </row>
        <row r="233">
          <cell r="B233" t="str">
            <v>291127</v>
          </cell>
          <cell r="C233" t="str">
            <v>Speech-Language Pathologists</v>
          </cell>
          <cell r="D233">
            <v>667</v>
          </cell>
        </row>
        <row r="234">
          <cell r="B234" t="str">
            <v>291131</v>
          </cell>
          <cell r="C234" t="str">
            <v>Veterinarians</v>
          </cell>
          <cell r="D234">
            <v>299</v>
          </cell>
        </row>
        <row r="235">
          <cell r="B235" t="str">
            <v>291181</v>
          </cell>
          <cell r="C235" t="str">
            <v>Audiologists</v>
          </cell>
          <cell r="D235">
            <v>52</v>
          </cell>
        </row>
        <row r="236">
          <cell r="B236" t="str">
            <v>292081</v>
          </cell>
          <cell r="C236" t="str">
            <v>Opticians, Dispensing</v>
          </cell>
          <cell r="D236">
            <v>186</v>
          </cell>
        </row>
        <row r="237">
          <cell r="B237" t="str">
            <v>292092</v>
          </cell>
          <cell r="C237" t="str">
            <v>Hearing Aid Specialists</v>
          </cell>
          <cell r="D237">
            <v>63</v>
          </cell>
        </row>
        <row r="238">
          <cell r="B238" t="str">
            <v>299091</v>
          </cell>
          <cell r="C238" t="str">
            <v>Athletic Trainers</v>
          </cell>
          <cell r="D238">
            <v>198</v>
          </cell>
        </row>
        <row r="239">
          <cell r="B239" t="str">
            <v>312011</v>
          </cell>
          <cell r="C239" t="str">
            <v>Occupational Therapy Assistants</v>
          </cell>
          <cell r="D239">
            <v>355</v>
          </cell>
        </row>
        <row r="240">
          <cell r="B240" t="str">
            <v>312021</v>
          </cell>
          <cell r="C240" t="str">
            <v>Physical Therapist Assistants</v>
          </cell>
          <cell r="D240">
            <v>497</v>
          </cell>
        </row>
        <row r="241">
          <cell r="B241" t="str">
            <v>319011</v>
          </cell>
          <cell r="C241" t="str">
            <v>Massage Therapists</v>
          </cell>
          <cell r="D241">
            <v>1153</v>
          </cell>
        </row>
        <row r="242">
          <cell r="B242" t="str">
            <v>394011</v>
          </cell>
          <cell r="C242" t="str">
            <v>Embalmers</v>
          </cell>
          <cell r="D242">
            <v>30</v>
          </cell>
        </row>
        <row r="243">
          <cell r="B243" t="str">
            <v>394021</v>
          </cell>
          <cell r="C243" t="str">
            <v>Funeral Attendants</v>
          </cell>
          <cell r="D243">
            <v>78</v>
          </cell>
        </row>
        <row r="244">
          <cell r="B244" t="str">
            <v>394031</v>
          </cell>
          <cell r="C244" t="str">
            <v>Morticians, Undertakers, and Funeral Arrangers</v>
          </cell>
          <cell r="D244">
            <v>193</v>
          </cell>
        </row>
        <row r="245">
          <cell r="B245" t="str">
            <v>395011</v>
          </cell>
          <cell r="C245" t="str">
            <v>Barbers</v>
          </cell>
          <cell r="D245">
            <v>931</v>
          </cell>
        </row>
        <row r="246">
          <cell r="B246" t="str">
            <v>395012</v>
          </cell>
          <cell r="C246" t="str">
            <v>Hairdressers, Hairstylists, and Cosmetologists</v>
          </cell>
          <cell r="D246">
            <v>7114</v>
          </cell>
        </row>
        <row r="247">
          <cell r="B247" t="str">
            <v>395092</v>
          </cell>
          <cell r="C247" t="str">
            <v>Manicurists and Pedicurists</v>
          </cell>
          <cell r="D247">
            <v>2869</v>
          </cell>
        </row>
        <row r="248">
          <cell r="B248" t="str">
            <v>395094</v>
          </cell>
          <cell r="C248" t="str">
            <v>Skincare Specialists</v>
          </cell>
          <cell r="D248">
            <v>2151</v>
          </cell>
        </row>
        <row r="249">
          <cell r="B249" t="str">
            <v>413011</v>
          </cell>
          <cell r="C249" t="str">
            <v>Advertising Sales Agents</v>
          </cell>
          <cell r="D249">
            <v>5</v>
          </cell>
        </row>
        <row r="250">
          <cell r="B250" t="str">
            <v>419011</v>
          </cell>
          <cell r="C250" t="str">
            <v>Demonstrators and Product Promoters</v>
          </cell>
          <cell r="D250">
            <v>9</v>
          </cell>
        </row>
        <row r="251">
          <cell r="B251" t="str">
            <v>419021</v>
          </cell>
          <cell r="C251" t="str">
            <v>Real Estate Brokers</v>
          </cell>
          <cell r="D251">
            <v>2787</v>
          </cell>
        </row>
        <row r="252">
          <cell r="B252" t="str">
            <v>419022</v>
          </cell>
          <cell r="C252" t="str">
            <v>Real Estate Sales Agents</v>
          </cell>
          <cell r="D252">
            <v>6725</v>
          </cell>
        </row>
        <row r="253">
          <cell r="B253" t="str">
            <v>472111</v>
          </cell>
          <cell r="C253" t="str">
            <v>Electricians</v>
          </cell>
          <cell r="D253">
            <v>5850</v>
          </cell>
        </row>
        <row r="254">
          <cell r="B254" t="str">
            <v>472152</v>
          </cell>
          <cell r="C254" t="str">
            <v>Plumbers, Pipefitters, and Steamfitters</v>
          </cell>
          <cell r="D254">
            <v>4165</v>
          </cell>
        </row>
        <row r="255">
          <cell r="B255" t="str">
            <v>472211</v>
          </cell>
          <cell r="C255" t="str">
            <v>Sheet Metal Workers</v>
          </cell>
          <cell r="D255">
            <v>1574</v>
          </cell>
        </row>
        <row r="256">
          <cell r="B256" t="str">
            <v>474011</v>
          </cell>
          <cell r="C256" t="str">
            <v>Construction and Building Inspectors</v>
          </cell>
          <cell r="D256">
            <v>88</v>
          </cell>
        </row>
        <row r="257">
          <cell r="B257" t="str">
            <v>518031</v>
          </cell>
          <cell r="C257" t="str">
            <v>Water and Wastewater Treatment Plant and System Operators</v>
          </cell>
          <cell r="D257">
            <v>811</v>
          </cell>
        </row>
        <row r="258">
          <cell r="A258" t="str">
            <v>Northeast Total</v>
          </cell>
          <cell r="C258"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258">
            <v>52543</v>
          </cell>
        </row>
        <row r="259">
          <cell r="A259" t="str">
            <v>Pioneer Valley</v>
          </cell>
          <cell r="B259" t="str">
            <v>119111</v>
          </cell>
          <cell r="C259" t="str">
            <v>Medical and Health Services Managers</v>
          </cell>
          <cell r="D259">
            <v>10</v>
          </cell>
        </row>
        <row r="260">
          <cell r="B260" t="str">
            <v>132011</v>
          </cell>
          <cell r="C260" t="str">
            <v>Accountants and Auditors</v>
          </cell>
          <cell r="D260">
            <v>619</v>
          </cell>
        </row>
        <row r="261">
          <cell r="B261" t="str">
            <v>132021</v>
          </cell>
          <cell r="C261" t="str">
            <v>Appraisers and Assessors of Real Estate</v>
          </cell>
          <cell r="D261">
            <v>138</v>
          </cell>
        </row>
        <row r="262">
          <cell r="B262" t="str">
            <v>171011</v>
          </cell>
          <cell r="C262" t="str">
            <v>Architects, Except Landscape and Naval</v>
          </cell>
          <cell r="D262">
            <v>157</v>
          </cell>
        </row>
        <row r="263">
          <cell r="B263" t="str">
            <v>171012</v>
          </cell>
          <cell r="C263" t="str">
            <v>Landscape Architects</v>
          </cell>
          <cell r="D263">
            <v>43</v>
          </cell>
        </row>
        <row r="264">
          <cell r="B264" t="str">
            <v>171022</v>
          </cell>
          <cell r="C264" t="str">
            <v>Surveyors</v>
          </cell>
          <cell r="D264">
            <v>65</v>
          </cell>
        </row>
        <row r="265">
          <cell r="B265" t="str">
            <v>172199</v>
          </cell>
          <cell r="C265" t="str">
            <v>Engineers</v>
          </cell>
          <cell r="D265">
            <v>1388</v>
          </cell>
        </row>
        <row r="266">
          <cell r="B266" t="str">
            <v>193039</v>
          </cell>
          <cell r="C266" t="str">
            <v>Psychologists</v>
          </cell>
          <cell r="D266">
            <v>449</v>
          </cell>
        </row>
        <row r="267">
          <cell r="B267" t="str">
            <v>194091</v>
          </cell>
          <cell r="C267" t="str">
            <v>Environmental Science and Protection Technicians, Including Health</v>
          </cell>
          <cell r="D267">
            <v>48</v>
          </cell>
        </row>
        <row r="268">
          <cell r="B268" t="str">
            <v>211011</v>
          </cell>
          <cell r="C268" t="str">
            <v>Substance Abuse and Behavioral Disorder Counselors</v>
          </cell>
          <cell r="D268">
            <v>178</v>
          </cell>
        </row>
        <row r="269">
          <cell r="B269" t="str">
            <v>211012</v>
          </cell>
          <cell r="C269" t="str">
            <v>Substance Abuse and Behavioral Disorder Counselors</v>
          </cell>
          <cell r="D269">
            <v>45</v>
          </cell>
        </row>
        <row r="270">
          <cell r="B270" t="str">
            <v>211013</v>
          </cell>
          <cell r="C270" t="str">
            <v>Marriage and Family Therapists</v>
          </cell>
          <cell r="D270">
            <v>104</v>
          </cell>
        </row>
        <row r="271">
          <cell r="B271" t="str">
            <v>211014</v>
          </cell>
          <cell r="C271" t="str">
            <v>Mental Health Counselors</v>
          </cell>
          <cell r="D271">
            <v>756</v>
          </cell>
        </row>
        <row r="272">
          <cell r="B272" t="str">
            <v>211015</v>
          </cell>
          <cell r="C272" t="str">
            <v>Rehabilitation Counselors</v>
          </cell>
          <cell r="D272">
            <v>27</v>
          </cell>
        </row>
        <row r="273">
          <cell r="B273" t="str">
            <v>211021</v>
          </cell>
          <cell r="C273" t="str">
            <v>Social Workers</v>
          </cell>
          <cell r="D273">
            <v>817</v>
          </cell>
        </row>
        <row r="274">
          <cell r="B274" t="str">
            <v>211022</v>
          </cell>
          <cell r="C274" t="str">
            <v>Social Workers</v>
          </cell>
          <cell r="D274">
            <v>665</v>
          </cell>
        </row>
        <row r="275">
          <cell r="B275" t="str">
            <v>211023</v>
          </cell>
          <cell r="C275" t="str">
            <v>Social Workers</v>
          </cell>
          <cell r="D275">
            <v>1441</v>
          </cell>
        </row>
        <row r="276">
          <cell r="B276" t="str">
            <v>251194</v>
          </cell>
          <cell r="C276" t="str">
            <v>Barbers</v>
          </cell>
          <cell r="D276">
            <v>106</v>
          </cell>
        </row>
        <row r="277">
          <cell r="B277" t="str">
            <v>291011</v>
          </cell>
          <cell r="C277" t="str">
            <v>Chiropractors</v>
          </cell>
          <cell r="D277">
            <v>155</v>
          </cell>
        </row>
        <row r="278">
          <cell r="B278" t="str">
            <v>291031</v>
          </cell>
          <cell r="C278" t="str">
            <v>Dietitians and Nutritionists</v>
          </cell>
          <cell r="D278">
            <v>201</v>
          </cell>
        </row>
        <row r="279">
          <cell r="B279" t="str">
            <v>291041</v>
          </cell>
          <cell r="C279" t="str">
            <v>Optometrists</v>
          </cell>
          <cell r="D279">
            <v>85</v>
          </cell>
        </row>
        <row r="280">
          <cell r="B280" t="str">
            <v>291071</v>
          </cell>
          <cell r="C280" t="str">
            <v>Physician Assistants</v>
          </cell>
          <cell r="D280">
            <v>220</v>
          </cell>
        </row>
        <row r="281">
          <cell r="B281" t="str">
            <v>291081</v>
          </cell>
          <cell r="C281" t="str">
            <v>Podiatrists</v>
          </cell>
          <cell r="D281">
            <v>38</v>
          </cell>
        </row>
        <row r="282">
          <cell r="B282" t="str">
            <v>291122</v>
          </cell>
          <cell r="C282" t="str">
            <v>Occupational Therapists</v>
          </cell>
          <cell r="D282">
            <v>585</v>
          </cell>
        </row>
        <row r="283">
          <cell r="B283" t="str">
            <v>291123</v>
          </cell>
          <cell r="C283" t="str">
            <v>Physical Therapists</v>
          </cell>
          <cell r="D283">
            <v>696</v>
          </cell>
        </row>
        <row r="284">
          <cell r="B284" t="str">
            <v>291127</v>
          </cell>
          <cell r="C284" t="str">
            <v>Speech-Language Pathologists</v>
          </cell>
          <cell r="D284">
            <v>478</v>
          </cell>
        </row>
        <row r="285">
          <cell r="B285" t="str">
            <v>291131</v>
          </cell>
          <cell r="C285" t="str">
            <v>Veterinarians</v>
          </cell>
          <cell r="D285">
            <v>201</v>
          </cell>
        </row>
        <row r="286">
          <cell r="B286" t="str">
            <v>291181</v>
          </cell>
          <cell r="C286" t="str">
            <v>Audiologists</v>
          </cell>
          <cell r="D286">
            <v>62</v>
          </cell>
        </row>
        <row r="287">
          <cell r="B287" t="str">
            <v>292081</v>
          </cell>
          <cell r="C287" t="str">
            <v>Opticians, Dispensing</v>
          </cell>
          <cell r="D287">
            <v>149</v>
          </cell>
        </row>
        <row r="288">
          <cell r="B288" t="str">
            <v>292092</v>
          </cell>
          <cell r="C288" t="str">
            <v>Hearing Aid Specialists</v>
          </cell>
          <cell r="D288">
            <v>50</v>
          </cell>
        </row>
        <row r="289">
          <cell r="B289" t="str">
            <v>299091</v>
          </cell>
          <cell r="C289" t="str">
            <v>Athletic Trainers</v>
          </cell>
          <cell r="D289">
            <v>119</v>
          </cell>
        </row>
        <row r="290">
          <cell r="B290" t="str">
            <v>312011</v>
          </cell>
          <cell r="C290" t="str">
            <v>Occupational Therapy Assistants</v>
          </cell>
          <cell r="D290">
            <v>183</v>
          </cell>
        </row>
        <row r="291">
          <cell r="B291" t="str">
            <v>312021</v>
          </cell>
          <cell r="C291" t="str">
            <v>Physical Therapist Assistants</v>
          </cell>
          <cell r="D291">
            <v>387</v>
          </cell>
        </row>
        <row r="292">
          <cell r="B292" t="str">
            <v>319011</v>
          </cell>
          <cell r="C292" t="str">
            <v>Massage Therapists</v>
          </cell>
          <cell r="D292">
            <v>753</v>
          </cell>
        </row>
        <row r="293">
          <cell r="B293" t="str">
            <v>394011</v>
          </cell>
          <cell r="C293" t="str">
            <v>Embalmers</v>
          </cell>
          <cell r="D293">
            <v>27</v>
          </cell>
        </row>
        <row r="294">
          <cell r="B294" t="str">
            <v>394021</v>
          </cell>
          <cell r="C294" t="str">
            <v>Funeral Attendants</v>
          </cell>
          <cell r="D294">
            <v>62</v>
          </cell>
        </row>
        <row r="295">
          <cell r="B295" t="str">
            <v>394031</v>
          </cell>
          <cell r="C295" t="str">
            <v>Morticians, Undertakers, and Funeral Arrangers</v>
          </cell>
          <cell r="D295">
            <v>142</v>
          </cell>
        </row>
        <row r="296">
          <cell r="B296" t="str">
            <v>395011</v>
          </cell>
          <cell r="C296" t="str">
            <v>Barbers</v>
          </cell>
          <cell r="D296">
            <v>419</v>
          </cell>
        </row>
        <row r="297">
          <cell r="B297" t="str">
            <v>395012</v>
          </cell>
          <cell r="C297" t="str">
            <v>Hairdressers, Hairstylists, and Cosmetologists</v>
          </cell>
          <cell r="D297">
            <v>3791</v>
          </cell>
        </row>
        <row r="298">
          <cell r="B298" t="str">
            <v>395092</v>
          </cell>
          <cell r="C298" t="str">
            <v>Manicurists and Pedicurists</v>
          </cell>
          <cell r="D298">
            <v>1029</v>
          </cell>
        </row>
        <row r="299">
          <cell r="B299" t="str">
            <v>395094</v>
          </cell>
          <cell r="C299" t="str">
            <v>Skincare Specialists</v>
          </cell>
          <cell r="D299">
            <v>534</v>
          </cell>
        </row>
        <row r="300">
          <cell r="B300" t="str">
            <v>413011</v>
          </cell>
          <cell r="C300" t="str">
            <v>Advertising Sales Agents</v>
          </cell>
          <cell r="D300">
            <v>11</v>
          </cell>
        </row>
        <row r="301">
          <cell r="B301" t="str">
            <v>419011</v>
          </cell>
          <cell r="C301" t="str">
            <v>Demonstrators and Product Promoters</v>
          </cell>
          <cell r="D301">
            <v>3</v>
          </cell>
        </row>
        <row r="302">
          <cell r="B302" t="str">
            <v>419021</v>
          </cell>
          <cell r="C302" t="str">
            <v>Real Estate Brokers</v>
          </cell>
          <cell r="D302">
            <v>942</v>
          </cell>
        </row>
        <row r="303">
          <cell r="B303" t="str">
            <v>419022</v>
          </cell>
          <cell r="C303" t="str">
            <v>Real Estate Sales Agents</v>
          </cell>
          <cell r="D303">
            <v>2749</v>
          </cell>
        </row>
        <row r="304">
          <cell r="B304" t="str">
            <v>472111</v>
          </cell>
          <cell r="C304" t="str">
            <v>Electricians</v>
          </cell>
          <cell r="D304">
            <v>2990</v>
          </cell>
        </row>
        <row r="305">
          <cell r="B305" t="str">
            <v>472152</v>
          </cell>
          <cell r="C305" t="str">
            <v>Plumbers, Pipefitters, and Steamfitters</v>
          </cell>
          <cell r="D305">
            <v>1780</v>
          </cell>
        </row>
        <row r="306">
          <cell r="B306" t="str">
            <v>472211</v>
          </cell>
          <cell r="C306" t="str">
            <v>Sheet Metal Workers</v>
          </cell>
          <cell r="D306">
            <v>921</v>
          </cell>
        </row>
        <row r="307">
          <cell r="B307" t="str">
            <v>474011</v>
          </cell>
          <cell r="C307" t="str">
            <v>Construction and Building Inspectors</v>
          </cell>
          <cell r="D307">
            <v>48</v>
          </cell>
        </row>
        <row r="308">
          <cell r="B308" t="str">
            <v>518031</v>
          </cell>
          <cell r="C308" t="str">
            <v>Water and Wastewater Treatment Plant and System Operators</v>
          </cell>
          <cell r="D308">
            <v>714</v>
          </cell>
        </row>
        <row r="309">
          <cell r="A309" t="str">
            <v>Pioneer Valley Total</v>
          </cell>
          <cell r="C309"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09">
            <v>27580</v>
          </cell>
        </row>
        <row r="310">
          <cell r="A310" t="str">
            <v>Southeast</v>
          </cell>
          <cell r="B310" t="str">
            <v>119111</v>
          </cell>
          <cell r="C310" t="str">
            <v>Medical and Health Services Managers</v>
          </cell>
          <cell r="D310">
            <v>11</v>
          </cell>
        </row>
        <row r="311">
          <cell r="B311" t="str">
            <v>132011</v>
          </cell>
          <cell r="C311" t="str">
            <v>Accountants and Auditors</v>
          </cell>
          <cell r="D311">
            <v>2655</v>
          </cell>
        </row>
        <row r="312">
          <cell r="B312" t="str">
            <v>132021</v>
          </cell>
          <cell r="C312" t="str">
            <v>Appraisers and Assessors of Real Estate</v>
          </cell>
          <cell r="D312">
            <v>402</v>
          </cell>
        </row>
        <row r="313">
          <cell r="B313" t="str">
            <v>171011</v>
          </cell>
          <cell r="C313" t="str">
            <v>Architects, Except Landscape and Naval</v>
          </cell>
          <cell r="D313">
            <v>460</v>
          </cell>
        </row>
        <row r="314">
          <cell r="B314" t="str">
            <v>171012</v>
          </cell>
          <cell r="C314" t="str">
            <v>Landscape Architects</v>
          </cell>
          <cell r="D314">
            <v>45</v>
          </cell>
        </row>
        <row r="315">
          <cell r="B315" t="str">
            <v>171022</v>
          </cell>
          <cell r="C315" t="str">
            <v>Surveyors</v>
          </cell>
          <cell r="D315">
            <v>211</v>
          </cell>
        </row>
        <row r="316">
          <cell r="B316" t="str">
            <v>172199</v>
          </cell>
          <cell r="C316" t="str">
            <v>Engineers</v>
          </cell>
          <cell r="D316">
            <v>2834</v>
          </cell>
        </row>
        <row r="317">
          <cell r="B317" t="str">
            <v>193039</v>
          </cell>
          <cell r="C317" t="str">
            <v>Psychologists</v>
          </cell>
          <cell r="D317">
            <v>449</v>
          </cell>
        </row>
        <row r="318">
          <cell r="B318" t="str">
            <v>194091</v>
          </cell>
          <cell r="C318" t="str">
            <v>Environmental Science and Protection Technicians, Including Health</v>
          </cell>
          <cell r="D318">
            <v>46</v>
          </cell>
        </row>
        <row r="319">
          <cell r="B319" t="str">
            <v>211011</v>
          </cell>
          <cell r="C319" t="str">
            <v>Substance Abuse and Behavioral Disorder Counselors</v>
          </cell>
          <cell r="D319">
            <v>342</v>
          </cell>
        </row>
        <row r="320">
          <cell r="B320" t="str">
            <v>211012</v>
          </cell>
          <cell r="C320" t="str">
            <v>Substance Abuse and Behavioral Disorder Counselors</v>
          </cell>
          <cell r="D320">
            <v>58</v>
          </cell>
        </row>
        <row r="321">
          <cell r="B321" t="str">
            <v>211013</v>
          </cell>
          <cell r="C321" t="str">
            <v>Marriage and Family Therapists</v>
          </cell>
          <cell r="D321">
            <v>100</v>
          </cell>
        </row>
        <row r="322">
          <cell r="B322" t="str">
            <v>211014</v>
          </cell>
          <cell r="C322" t="str">
            <v>Mental Health Counselors</v>
          </cell>
          <cell r="D322">
            <v>1189</v>
          </cell>
        </row>
        <row r="323">
          <cell r="B323" t="str">
            <v>211015</v>
          </cell>
          <cell r="C323" t="str">
            <v>Rehabilitation Counselors</v>
          </cell>
          <cell r="D323">
            <v>44</v>
          </cell>
        </row>
        <row r="324">
          <cell r="B324" t="str">
            <v>211021</v>
          </cell>
          <cell r="C324" t="str">
            <v>Social Workers</v>
          </cell>
          <cell r="D324">
            <v>1295</v>
          </cell>
        </row>
        <row r="325">
          <cell r="B325" t="str">
            <v>211022</v>
          </cell>
          <cell r="C325" t="str">
            <v>Social Workers</v>
          </cell>
          <cell r="D325">
            <v>814</v>
          </cell>
        </row>
        <row r="326">
          <cell r="B326" t="str">
            <v>211023</v>
          </cell>
          <cell r="C326" t="str">
            <v>Social Workers</v>
          </cell>
          <cell r="D326">
            <v>1911</v>
          </cell>
        </row>
        <row r="327">
          <cell r="B327" t="str">
            <v>251194</v>
          </cell>
          <cell r="C327" t="str">
            <v>Barbers</v>
          </cell>
          <cell r="D327">
            <v>240</v>
          </cell>
        </row>
        <row r="328">
          <cell r="B328" t="str">
            <v>291011</v>
          </cell>
          <cell r="C328" t="str">
            <v>Chiropractors</v>
          </cell>
          <cell r="D328">
            <v>304</v>
          </cell>
        </row>
        <row r="329">
          <cell r="B329" t="str">
            <v>291031</v>
          </cell>
          <cell r="C329" t="str">
            <v>Dietitians and Nutritionists</v>
          </cell>
          <cell r="D329">
            <v>393</v>
          </cell>
        </row>
        <row r="330">
          <cell r="B330" t="str">
            <v>291041</v>
          </cell>
          <cell r="C330" t="str">
            <v>Optometrists</v>
          </cell>
          <cell r="D330">
            <v>200</v>
          </cell>
        </row>
        <row r="331">
          <cell r="B331" t="str">
            <v>291071</v>
          </cell>
          <cell r="C331" t="str">
            <v>Physician Assistants</v>
          </cell>
          <cell r="D331">
            <v>215</v>
          </cell>
        </row>
        <row r="332">
          <cell r="B332" t="str">
            <v>291081</v>
          </cell>
          <cell r="C332" t="str">
            <v>Podiatrists</v>
          </cell>
          <cell r="D332">
            <v>66</v>
          </cell>
        </row>
        <row r="333">
          <cell r="B333" t="str">
            <v>291122</v>
          </cell>
          <cell r="C333" t="str">
            <v>Occupational Therapists</v>
          </cell>
          <cell r="D333">
            <v>981</v>
          </cell>
        </row>
        <row r="334">
          <cell r="B334" t="str">
            <v>291123</v>
          </cell>
          <cell r="C334" t="str">
            <v>Physical Therapists</v>
          </cell>
          <cell r="D334">
            <v>1559</v>
          </cell>
        </row>
        <row r="335">
          <cell r="B335" t="str">
            <v>291127</v>
          </cell>
          <cell r="C335" t="str">
            <v>Speech-Language Pathologists</v>
          </cell>
          <cell r="D335">
            <v>885</v>
          </cell>
        </row>
        <row r="336">
          <cell r="B336" t="str">
            <v>291131</v>
          </cell>
          <cell r="C336" t="str">
            <v>Veterinarians</v>
          </cell>
          <cell r="D336">
            <v>407</v>
          </cell>
        </row>
        <row r="337">
          <cell r="B337" t="str">
            <v>291181</v>
          </cell>
          <cell r="C337" t="str">
            <v>Audiologists</v>
          </cell>
          <cell r="D337">
            <v>71</v>
          </cell>
        </row>
        <row r="338">
          <cell r="B338" t="str">
            <v>292081</v>
          </cell>
          <cell r="C338" t="str">
            <v>Opticians, Dispensing</v>
          </cell>
          <cell r="D338">
            <v>303</v>
          </cell>
        </row>
        <row r="339">
          <cell r="B339" t="str">
            <v>292092</v>
          </cell>
          <cell r="C339" t="str">
            <v>Hearing Aid Specialists</v>
          </cell>
          <cell r="D339">
            <v>84</v>
          </cell>
        </row>
        <row r="340">
          <cell r="B340" t="str">
            <v>299091</v>
          </cell>
          <cell r="C340" t="str">
            <v>Athletic Trainers</v>
          </cell>
          <cell r="D340">
            <v>225</v>
          </cell>
        </row>
        <row r="341">
          <cell r="B341" t="str">
            <v>312011</v>
          </cell>
          <cell r="C341" t="str">
            <v>Occupational Therapy Assistants</v>
          </cell>
          <cell r="D341">
            <v>530</v>
          </cell>
        </row>
        <row r="342">
          <cell r="B342" t="str">
            <v>312021</v>
          </cell>
          <cell r="C342" t="str">
            <v>Physical Therapist Assistants</v>
          </cell>
          <cell r="D342">
            <v>827</v>
          </cell>
        </row>
        <row r="343">
          <cell r="B343" t="str">
            <v>319011</v>
          </cell>
          <cell r="C343" t="str">
            <v>Massage Therapists</v>
          </cell>
          <cell r="D343">
            <v>1599</v>
          </cell>
        </row>
        <row r="344">
          <cell r="B344" t="str">
            <v>394011</v>
          </cell>
          <cell r="C344" t="str">
            <v>Embalmers</v>
          </cell>
          <cell r="D344">
            <v>44</v>
          </cell>
        </row>
        <row r="345">
          <cell r="B345" t="str">
            <v>394021</v>
          </cell>
          <cell r="C345" t="str">
            <v>Funeral Attendants</v>
          </cell>
          <cell r="D345">
            <v>94</v>
          </cell>
        </row>
        <row r="346">
          <cell r="B346" t="str">
            <v>394031</v>
          </cell>
          <cell r="C346" t="str">
            <v>Morticians, Undertakers, and Funeral Arrangers</v>
          </cell>
          <cell r="D346">
            <v>282</v>
          </cell>
        </row>
        <row r="347">
          <cell r="B347" t="str">
            <v>395011</v>
          </cell>
          <cell r="C347" t="str">
            <v>Barbers</v>
          </cell>
          <cell r="D347">
            <v>1068</v>
          </cell>
        </row>
        <row r="348">
          <cell r="B348" t="str">
            <v>395012</v>
          </cell>
          <cell r="C348" t="str">
            <v>Hairdressers, Hairstylists, and Cosmetologists</v>
          </cell>
          <cell r="D348">
            <v>8981</v>
          </cell>
        </row>
        <row r="349">
          <cell r="B349" t="str">
            <v>395092</v>
          </cell>
          <cell r="C349" t="str">
            <v>Manicurists and Pedicurists</v>
          </cell>
          <cell r="D349">
            <v>3612</v>
          </cell>
        </row>
        <row r="350">
          <cell r="B350" t="str">
            <v>395094</v>
          </cell>
          <cell r="C350" t="str">
            <v>Skincare Specialists</v>
          </cell>
          <cell r="D350">
            <v>2411</v>
          </cell>
        </row>
        <row r="351">
          <cell r="B351" t="str">
            <v>413011</v>
          </cell>
          <cell r="C351" t="str">
            <v>Advertising Sales Agents</v>
          </cell>
          <cell r="D351">
            <v>9</v>
          </cell>
        </row>
        <row r="352">
          <cell r="B352" t="str">
            <v>419011</v>
          </cell>
          <cell r="C352" t="str">
            <v>Demonstrators and Product Promoters</v>
          </cell>
          <cell r="D352">
            <v>7</v>
          </cell>
        </row>
        <row r="353">
          <cell r="B353" t="str">
            <v>419021</v>
          </cell>
          <cell r="C353" t="str">
            <v>Real Estate Brokers</v>
          </cell>
          <cell r="D353">
            <v>3933</v>
          </cell>
        </row>
        <row r="354">
          <cell r="B354" t="str">
            <v>419022</v>
          </cell>
          <cell r="C354" t="str">
            <v>Real Estate Sales Agents</v>
          </cell>
          <cell r="D354">
            <v>10335</v>
          </cell>
        </row>
        <row r="355">
          <cell r="B355" t="str">
            <v>472111</v>
          </cell>
          <cell r="C355" t="str">
            <v>Electricians</v>
          </cell>
          <cell r="D355">
            <v>9022</v>
          </cell>
        </row>
        <row r="356">
          <cell r="B356" t="str">
            <v>472152</v>
          </cell>
          <cell r="C356" t="str">
            <v>Plumbers, Pipefitters, and Steamfitters</v>
          </cell>
          <cell r="D356">
            <v>6014</v>
          </cell>
        </row>
        <row r="357">
          <cell r="B357" t="str">
            <v>472211</v>
          </cell>
          <cell r="C357" t="str">
            <v>Sheet Metal Workers</v>
          </cell>
          <cell r="D357">
            <v>3130</v>
          </cell>
        </row>
        <row r="358">
          <cell r="B358" t="str">
            <v>474011</v>
          </cell>
          <cell r="C358" t="str">
            <v>Construction and Building Inspectors</v>
          </cell>
          <cell r="D358">
            <v>107</v>
          </cell>
        </row>
        <row r="359">
          <cell r="B359" t="str">
            <v>518031</v>
          </cell>
          <cell r="C359" t="str">
            <v>Water and Wastewater Treatment Plant and System Operators</v>
          </cell>
          <cell r="D359">
            <v>1218</v>
          </cell>
        </row>
        <row r="360">
          <cell r="A360" t="str">
            <v>Southeast Total</v>
          </cell>
          <cell r="C360"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60">
            <v>72022</v>
          </cell>
        </row>
        <row r="361">
          <cell r="A361" t="str">
            <v>Grand Total</v>
          </cell>
          <cell r="C361" t="str">
            <v>Athletic Trainers; Occupational Therapy Assistants; Hairdressers, Hairstylists, and Cosmetologists; Occupational Therapists; Physical Therapist Assistants; Physical Therapists; Plumbers, Pipefitters, and Steamfitters; Architects, Except Landscape and Naval; Barbers; Accountants and Auditors; Water and Wastewater Treatment Plant and System Operators; Chiropractors; Opticians, Dispensing; Electricians; Morticians, Undertakers, and Funeral Arrangers; Engineers; Landscape Architects; Substance Abuse and Behavioral Disorder Counselors; Mental Health Counselors; Massage Therapists; Embalmers; Funeral Attendants; Dietitians and Nutritionists; Psychologists; Real Estate Brokers; Real Estate Sales Agents; Sheet Metal Workers; Speech-Language Pathologists; Surveyors; Skincare Specialists; Social Workers; Veterinarians; Manicurists and Pedicurists; Demonstrators and Product Promoters; Hearing Aid Specialists; Construction and Building Inspectors; Medical and Health Services Managers; Marriage and Family Therapists; Rehabilitation Counselors; Optometrists; Advertising Sales Agents; Podiatrists; Appraisers and Assessors of Real Estate; Environmental Science and Protection Technicians, Including Health; Audiologists; Physician Assistants</v>
          </cell>
          <cell r="D361">
            <v>331405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Projections"/>
      <sheetName val="st_Model"/>
      <sheetName val="st_Data"/>
      <sheetName val="Raw"/>
    </sheetNames>
    <sheetDataSet>
      <sheetData sheetId="0"/>
      <sheetData sheetId="1">
        <row r="5">
          <cell r="A5" t="str">
            <v>Region</v>
          </cell>
          <cell r="B5" t="str">
            <v>SOC Code</v>
          </cell>
          <cell r="C5" t="str">
            <v>Title</v>
          </cell>
          <cell r="D5" t="str">
            <v>Education</v>
          </cell>
          <cell r="E5" t="str">
            <v>ST Ann Ops</v>
          </cell>
          <cell r="F5" t="str">
            <v>ST Base</v>
          </cell>
          <cell r="G5" t="str">
            <v>ST Openings</v>
          </cell>
          <cell r="H5" t="str">
            <v>ST Change</v>
          </cell>
        </row>
        <row r="6">
          <cell r="A6" t="str">
            <v>Berkshire</v>
          </cell>
          <cell r="B6">
            <v>111021</v>
          </cell>
          <cell r="C6" t="str">
            <v>General and Operations Managers</v>
          </cell>
          <cell r="D6" t="str">
            <v>Bachelor's degree</v>
          </cell>
          <cell r="E6">
            <v>135</v>
          </cell>
          <cell r="F6">
            <v>1419</v>
          </cell>
          <cell r="G6">
            <v>1457</v>
          </cell>
          <cell r="H6">
            <v>38</v>
          </cell>
        </row>
        <row r="7">
          <cell r="B7">
            <v>113011</v>
          </cell>
          <cell r="C7" t="str">
            <v>Administrative Services Managers</v>
          </cell>
          <cell r="D7" t="str">
            <v>Bachelor's degree</v>
          </cell>
          <cell r="E7">
            <v>15</v>
          </cell>
          <cell r="F7">
            <v>171</v>
          </cell>
          <cell r="G7">
            <v>174</v>
          </cell>
          <cell r="H7">
            <v>3</v>
          </cell>
        </row>
        <row r="8">
          <cell r="B8">
            <v>113021</v>
          </cell>
          <cell r="C8" t="str">
            <v>Computer and Information Systems Managers</v>
          </cell>
          <cell r="D8" t="str">
            <v>Bachelor's degree</v>
          </cell>
          <cell r="E8">
            <v>10</v>
          </cell>
          <cell r="F8">
            <v>110</v>
          </cell>
          <cell r="G8">
            <v>114</v>
          </cell>
          <cell r="H8">
            <v>4</v>
          </cell>
        </row>
        <row r="9">
          <cell r="B9">
            <v>113031</v>
          </cell>
          <cell r="C9" t="str">
            <v>Financial Managers</v>
          </cell>
          <cell r="D9" t="str">
            <v>Bachelor's degree</v>
          </cell>
          <cell r="E9">
            <v>24</v>
          </cell>
          <cell r="F9">
            <v>289</v>
          </cell>
          <cell r="G9">
            <v>298</v>
          </cell>
          <cell r="H9">
            <v>9</v>
          </cell>
        </row>
        <row r="10">
          <cell r="B10">
            <v>119032</v>
          </cell>
          <cell r="C10" t="str">
            <v>Education Administrators, Elementary and Secondary School</v>
          </cell>
          <cell r="D10" t="str">
            <v>Master's degree</v>
          </cell>
          <cell r="E10">
            <v>11</v>
          </cell>
          <cell r="F10">
            <v>133</v>
          </cell>
          <cell r="G10">
            <v>135</v>
          </cell>
          <cell r="H10">
            <v>2</v>
          </cell>
        </row>
        <row r="11">
          <cell r="B11">
            <v>119051</v>
          </cell>
          <cell r="C11" t="str">
            <v>Food Service Managers</v>
          </cell>
          <cell r="D11" t="str">
            <v>High school diploma or equivalent</v>
          </cell>
          <cell r="E11">
            <v>18</v>
          </cell>
          <cell r="F11">
            <v>160</v>
          </cell>
          <cell r="G11">
            <v>162</v>
          </cell>
          <cell r="H11">
            <v>2</v>
          </cell>
        </row>
        <row r="12">
          <cell r="B12">
            <v>119111</v>
          </cell>
          <cell r="C12" t="str">
            <v>Medical and Health Services Managers</v>
          </cell>
          <cell r="D12" t="str">
            <v>Bachelor's degree</v>
          </cell>
          <cell r="E12">
            <v>31</v>
          </cell>
          <cell r="F12">
            <v>354</v>
          </cell>
          <cell r="G12">
            <v>360</v>
          </cell>
          <cell r="H12">
            <v>6</v>
          </cell>
        </row>
        <row r="13">
          <cell r="B13">
            <v>119141</v>
          </cell>
          <cell r="C13" t="str">
            <v>Property, Real Estate, and Community Association Managers</v>
          </cell>
          <cell r="D13" t="str">
            <v>High school diploma or equivalent</v>
          </cell>
          <cell r="E13">
            <v>8</v>
          </cell>
          <cell r="F13">
            <v>101</v>
          </cell>
          <cell r="G13">
            <v>100</v>
          </cell>
          <cell r="H13">
            <v>-1</v>
          </cell>
        </row>
        <row r="14">
          <cell r="B14">
            <v>119151</v>
          </cell>
          <cell r="C14" t="str">
            <v>Social and Community Service Managers</v>
          </cell>
          <cell r="D14" t="str">
            <v>Bachelor's degree</v>
          </cell>
          <cell r="E14">
            <v>18</v>
          </cell>
          <cell r="F14">
            <v>168</v>
          </cell>
          <cell r="G14">
            <v>174</v>
          </cell>
          <cell r="H14">
            <v>6</v>
          </cell>
        </row>
        <row r="15">
          <cell r="B15">
            <v>119199</v>
          </cell>
          <cell r="C15" t="str">
            <v>Managers, All Other</v>
          </cell>
          <cell r="D15" t="str">
            <v>Bachelor's degree</v>
          </cell>
          <cell r="E15">
            <v>10</v>
          </cell>
          <cell r="F15">
            <v>131</v>
          </cell>
          <cell r="G15">
            <v>132</v>
          </cell>
          <cell r="H15">
            <v>1</v>
          </cell>
        </row>
        <row r="16">
          <cell r="B16">
            <v>131071</v>
          </cell>
          <cell r="C16" t="str">
            <v>Human Resources Specialists</v>
          </cell>
          <cell r="D16" t="str">
            <v>Bachelor's degree</v>
          </cell>
          <cell r="E16">
            <v>17</v>
          </cell>
          <cell r="F16">
            <v>172</v>
          </cell>
          <cell r="G16">
            <v>173</v>
          </cell>
          <cell r="H16">
            <v>1</v>
          </cell>
        </row>
        <row r="17">
          <cell r="B17">
            <v>131111</v>
          </cell>
          <cell r="C17" t="str">
            <v>Management Analysts</v>
          </cell>
          <cell r="D17" t="str">
            <v>Bachelor's degree</v>
          </cell>
          <cell r="E17">
            <v>18</v>
          </cell>
          <cell r="F17">
            <v>161</v>
          </cell>
          <cell r="G17">
            <v>168</v>
          </cell>
          <cell r="H17">
            <v>7</v>
          </cell>
        </row>
        <row r="18">
          <cell r="B18">
            <v>131151</v>
          </cell>
          <cell r="C18" t="str">
            <v>Training and Development Specialists</v>
          </cell>
          <cell r="D18" t="str">
            <v>Bachelor's degree</v>
          </cell>
          <cell r="E18">
            <v>11</v>
          </cell>
          <cell r="F18">
            <v>102</v>
          </cell>
          <cell r="G18">
            <v>106</v>
          </cell>
          <cell r="H18">
            <v>4</v>
          </cell>
        </row>
        <row r="19">
          <cell r="B19">
            <v>131161</v>
          </cell>
          <cell r="C19" t="str">
            <v>Market Research Analysts and Marketing Specialists</v>
          </cell>
          <cell r="D19" t="str">
            <v>Bachelor's degree</v>
          </cell>
          <cell r="E19">
            <v>13</v>
          </cell>
          <cell r="F19">
            <v>112</v>
          </cell>
          <cell r="G19">
            <v>116</v>
          </cell>
          <cell r="H19">
            <v>4</v>
          </cell>
        </row>
        <row r="20">
          <cell r="B20">
            <v>132011</v>
          </cell>
          <cell r="C20" t="str">
            <v>Accountants and Auditors</v>
          </cell>
          <cell r="D20" t="str">
            <v>Bachelor's degree</v>
          </cell>
          <cell r="E20">
            <v>60</v>
          </cell>
          <cell r="F20">
            <v>584</v>
          </cell>
          <cell r="G20">
            <v>601</v>
          </cell>
          <cell r="H20">
            <v>17</v>
          </cell>
        </row>
        <row r="21">
          <cell r="B21">
            <v>132051</v>
          </cell>
          <cell r="C21" t="str">
            <v>Financial Analysts</v>
          </cell>
          <cell r="D21" t="str">
            <v>Bachelor's degree</v>
          </cell>
          <cell r="E21">
            <v>12</v>
          </cell>
          <cell r="F21">
            <v>140</v>
          </cell>
          <cell r="G21">
            <v>140</v>
          </cell>
          <cell r="H21">
            <v>0</v>
          </cell>
        </row>
        <row r="22">
          <cell r="B22">
            <v>151151</v>
          </cell>
          <cell r="C22" t="str">
            <v>Computer User Support Specialists</v>
          </cell>
          <cell r="D22" t="str">
            <v>Some college, no degree</v>
          </cell>
          <cell r="E22">
            <v>17</v>
          </cell>
          <cell r="F22">
            <v>194</v>
          </cell>
          <cell r="G22">
            <v>200</v>
          </cell>
          <cell r="H22">
            <v>6</v>
          </cell>
        </row>
        <row r="23">
          <cell r="B23">
            <v>172051</v>
          </cell>
          <cell r="C23" t="str">
            <v>Civil Engineers</v>
          </cell>
          <cell r="D23" t="str">
            <v>Bachelor's degree</v>
          </cell>
          <cell r="E23">
            <v>14</v>
          </cell>
          <cell r="F23">
            <v>140</v>
          </cell>
          <cell r="G23">
            <v>147</v>
          </cell>
          <cell r="H23">
            <v>7</v>
          </cell>
        </row>
        <row r="24">
          <cell r="B24">
            <v>172112</v>
          </cell>
          <cell r="C24" t="str">
            <v>Industrial Engineers</v>
          </cell>
          <cell r="D24" t="str">
            <v>Bachelor's degree</v>
          </cell>
          <cell r="E24">
            <v>14</v>
          </cell>
          <cell r="F24">
            <v>140</v>
          </cell>
          <cell r="G24">
            <v>149</v>
          </cell>
          <cell r="H24">
            <v>9</v>
          </cell>
        </row>
        <row r="25">
          <cell r="B25">
            <v>172141</v>
          </cell>
          <cell r="C25" t="str">
            <v>Mechanical Engineers</v>
          </cell>
          <cell r="D25" t="str">
            <v>Bachelor's degree</v>
          </cell>
          <cell r="E25">
            <v>9</v>
          </cell>
          <cell r="F25">
            <v>113</v>
          </cell>
          <cell r="G25">
            <v>118</v>
          </cell>
          <cell r="H25">
            <v>5</v>
          </cell>
        </row>
        <row r="26">
          <cell r="B26">
            <v>193031</v>
          </cell>
          <cell r="C26" t="str">
            <v>Clinical, Counseling, and School Psychologists</v>
          </cell>
          <cell r="D26" t="str">
            <v>Doctoral or professional degree</v>
          </cell>
          <cell r="E26">
            <v>12</v>
          </cell>
          <cell r="F26">
            <v>167</v>
          </cell>
          <cell r="G26">
            <v>172</v>
          </cell>
          <cell r="H26">
            <v>5</v>
          </cell>
        </row>
        <row r="27">
          <cell r="B27">
            <v>211011</v>
          </cell>
          <cell r="C27" t="str">
            <v>Substance Abuse and Behavioral Disorder Counselors</v>
          </cell>
          <cell r="D27" t="str">
            <v>Bachelor's degree</v>
          </cell>
          <cell r="E27">
            <v>19</v>
          </cell>
          <cell r="F27">
            <v>162</v>
          </cell>
          <cell r="G27">
            <v>167</v>
          </cell>
          <cell r="H27">
            <v>5</v>
          </cell>
        </row>
        <row r="28">
          <cell r="B28">
            <v>211012</v>
          </cell>
          <cell r="C28" t="str">
            <v>Educational, Guidance, School, and Vocational Counselors</v>
          </cell>
          <cell r="D28" t="str">
            <v>Master's degree</v>
          </cell>
          <cell r="E28">
            <v>24</v>
          </cell>
          <cell r="F28">
            <v>223</v>
          </cell>
          <cell r="G28">
            <v>226</v>
          </cell>
          <cell r="H28">
            <v>3</v>
          </cell>
        </row>
        <row r="29">
          <cell r="B29">
            <v>211022</v>
          </cell>
          <cell r="C29" t="str">
            <v>Healthcare Social Workers</v>
          </cell>
          <cell r="D29" t="str">
            <v>Master's degree</v>
          </cell>
          <cell r="E29">
            <v>36</v>
          </cell>
          <cell r="F29">
            <v>315</v>
          </cell>
          <cell r="G29">
            <v>323</v>
          </cell>
          <cell r="H29">
            <v>8</v>
          </cell>
        </row>
        <row r="30">
          <cell r="B30">
            <v>211023</v>
          </cell>
          <cell r="C30" t="str">
            <v>Mental Health and Substance Abuse Social Workers</v>
          </cell>
          <cell r="D30" t="str">
            <v>Bachelor's degree</v>
          </cell>
          <cell r="E30">
            <v>18</v>
          </cell>
          <cell r="F30">
            <v>155</v>
          </cell>
          <cell r="G30">
            <v>160</v>
          </cell>
          <cell r="H30">
            <v>5</v>
          </cell>
        </row>
        <row r="31">
          <cell r="B31">
            <v>211093</v>
          </cell>
          <cell r="C31" t="str">
            <v>Social and Human Service Assistants</v>
          </cell>
          <cell r="D31" t="str">
            <v>High school diploma or equivalent</v>
          </cell>
          <cell r="E31">
            <v>48</v>
          </cell>
          <cell r="F31">
            <v>375</v>
          </cell>
          <cell r="G31">
            <v>383</v>
          </cell>
          <cell r="H31">
            <v>8</v>
          </cell>
        </row>
        <row r="32">
          <cell r="B32">
            <v>211094</v>
          </cell>
          <cell r="C32" t="str">
            <v>Community Health Workers</v>
          </cell>
          <cell r="D32" t="str">
            <v>High school diploma or equivalent</v>
          </cell>
          <cell r="E32">
            <v>15</v>
          </cell>
          <cell r="F32">
            <v>101</v>
          </cell>
          <cell r="G32">
            <v>107</v>
          </cell>
          <cell r="H32">
            <v>6</v>
          </cell>
        </row>
        <row r="33">
          <cell r="B33">
            <v>231011</v>
          </cell>
          <cell r="C33" t="str">
            <v>Lawyers</v>
          </cell>
          <cell r="D33" t="str">
            <v>Doctoral or professional degree</v>
          </cell>
          <cell r="E33">
            <v>9</v>
          </cell>
          <cell r="F33">
            <v>144</v>
          </cell>
          <cell r="G33">
            <v>150</v>
          </cell>
          <cell r="H33">
            <v>6</v>
          </cell>
        </row>
        <row r="34">
          <cell r="B34">
            <v>252011</v>
          </cell>
          <cell r="C34" t="str">
            <v>Preschool Teachers, Except Special Education</v>
          </cell>
          <cell r="D34" t="str">
            <v>Associate's degree</v>
          </cell>
          <cell r="E34">
            <v>20</v>
          </cell>
          <cell r="F34">
            <v>196</v>
          </cell>
          <cell r="G34">
            <v>201</v>
          </cell>
          <cell r="H34">
            <v>5</v>
          </cell>
        </row>
        <row r="35">
          <cell r="B35">
            <v>252021</v>
          </cell>
          <cell r="C35" t="str">
            <v>Elementary School Teachers, Except Special Education</v>
          </cell>
          <cell r="D35" t="str">
            <v>Bachelor's degree</v>
          </cell>
          <cell r="E35">
            <v>35</v>
          </cell>
          <cell r="F35">
            <v>463</v>
          </cell>
          <cell r="G35">
            <v>467</v>
          </cell>
          <cell r="H35">
            <v>4</v>
          </cell>
        </row>
        <row r="36">
          <cell r="B36">
            <v>252022</v>
          </cell>
          <cell r="C36" t="str">
            <v>Middle School Teachers, Except Special and Career/Technical</v>
          </cell>
          <cell r="D36" t="str">
            <v>Bachelor's degree</v>
          </cell>
          <cell r="E36">
            <v>23</v>
          </cell>
          <cell r="F36">
            <v>294</v>
          </cell>
          <cell r="G36">
            <v>298</v>
          </cell>
          <cell r="H36">
            <v>4</v>
          </cell>
        </row>
        <row r="37">
          <cell r="B37">
            <v>252031</v>
          </cell>
          <cell r="C37" t="str">
            <v>Secondary School Teachers, Except Special and Career/Technic</v>
          </cell>
          <cell r="D37" t="str">
            <v>Bachelor's degree</v>
          </cell>
          <cell r="E37">
            <v>48</v>
          </cell>
          <cell r="F37">
            <v>653</v>
          </cell>
          <cell r="G37">
            <v>661</v>
          </cell>
          <cell r="H37">
            <v>8</v>
          </cell>
        </row>
        <row r="38">
          <cell r="B38">
            <v>252054</v>
          </cell>
          <cell r="C38" t="str">
            <v>Special Education Teachers, Secondary School</v>
          </cell>
          <cell r="D38" t="str">
            <v>Bachelor's degree</v>
          </cell>
          <cell r="E38">
            <v>12</v>
          </cell>
          <cell r="F38">
            <v>176</v>
          </cell>
          <cell r="G38">
            <v>177</v>
          </cell>
          <cell r="H38">
            <v>1</v>
          </cell>
        </row>
        <row r="39">
          <cell r="B39">
            <v>253021</v>
          </cell>
          <cell r="C39" t="str">
            <v>Self-Enrichment Education Teachers</v>
          </cell>
          <cell r="D39" t="str">
            <v>High school diploma or equivalent</v>
          </cell>
          <cell r="E39">
            <v>45</v>
          </cell>
          <cell r="F39">
            <v>359</v>
          </cell>
          <cell r="G39">
            <v>372</v>
          </cell>
          <cell r="H39">
            <v>13</v>
          </cell>
        </row>
        <row r="40">
          <cell r="B40">
            <v>253097</v>
          </cell>
          <cell r="C40" t="str">
            <v>Teachers and Instructors, All Other, Except Substitute Teach</v>
          </cell>
          <cell r="D40" t="str">
            <v>No formal educational credential</v>
          </cell>
          <cell r="E40">
            <v>29</v>
          </cell>
          <cell r="F40">
            <v>245</v>
          </cell>
          <cell r="G40">
            <v>248</v>
          </cell>
          <cell r="H40">
            <v>3</v>
          </cell>
        </row>
        <row r="41">
          <cell r="B41">
            <v>254021</v>
          </cell>
          <cell r="C41" t="str">
            <v>Librarians</v>
          </cell>
          <cell r="D41" t="str">
            <v>Master's degree</v>
          </cell>
          <cell r="E41">
            <v>12</v>
          </cell>
          <cell r="F41">
            <v>112</v>
          </cell>
          <cell r="G41">
            <v>115</v>
          </cell>
          <cell r="H41">
            <v>3</v>
          </cell>
        </row>
        <row r="42">
          <cell r="B42">
            <v>259041</v>
          </cell>
          <cell r="C42" t="str">
            <v>Teacher Assistants</v>
          </cell>
          <cell r="D42" t="str">
            <v>Some college, no degree</v>
          </cell>
          <cell r="E42">
            <v>80</v>
          </cell>
          <cell r="F42">
            <v>739</v>
          </cell>
          <cell r="G42">
            <v>749</v>
          </cell>
          <cell r="H42">
            <v>10</v>
          </cell>
        </row>
        <row r="43">
          <cell r="B43">
            <v>272022</v>
          </cell>
          <cell r="C43" t="str">
            <v>Coaches and Scouts</v>
          </cell>
          <cell r="D43" t="str">
            <v>Bachelor's degree</v>
          </cell>
          <cell r="E43">
            <v>16</v>
          </cell>
          <cell r="F43">
            <v>113</v>
          </cell>
          <cell r="G43">
            <v>116</v>
          </cell>
          <cell r="H43">
            <v>3</v>
          </cell>
        </row>
        <row r="44">
          <cell r="B44">
            <v>273031</v>
          </cell>
          <cell r="C44" t="str">
            <v>Public Relations Specialists</v>
          </cell>
          <cell r="D44" t="str">
            <v>Bachelor's degree</v>
          </cell>
          <cell r="E44">
            <v>13</v>
          </cell>
          <cell r="F44">
            <v>123</v>
          </cell>
          <cell r="G44">
            <v>125</v>
          </cell>
          <cell r="H44">
            <v>2</v>
          </cell>
        </row>
        <row r="45">
          <cell r="B45">
            <v>291122</v>
          </cell>
          <cell r="C45" t="str">
            <v>Occupational Therapists</v>
          </cell>
          <cell r="D45" t="str">
            <v>Master's degree</v>
          </cell>
          <cell r="E45">
            <v>7</v>
          </cell>
          <cell r="F45">
            <v>103</v>
          </cell>
          <cell r="G45">
            <v>108</v>
          </cell>
          <cell r="H45">
            <v>5</v>
          </cell>
        </row>
        <row r="46">
          <cell r="B46">
            <v>291123</v>
          </cell>
          <cell r="C46" t="str">
            <v>Physical Therapists</v>
          </cell>
          <cell r="D46" t="str">
            <v>Doctoral or professional degree</v>
          </cell>
          <cell r="E46">
            <v>9</v>
          </cell>
          <cell r="F46">
            <v>157</v>
          </cell>
          <cell r="G46">
            <v>162</v>
          </cell>
          <cell r="H46">
            <v>5</v>
          </cell>
        </row>
        <row r="47">
          <cell r="B47">
            <v>291141</v>
          </cell>
          <cell r="C47" t="str">
            <v>Registered Nurses</v>
          </cell>
          <cell r="D47" t="str">
            <v>Bachelor's degree</v>
          </cell>
          <cell r="E47">
            <v>104</v>
          </cell>
          <cell r="F47">
            <v>1658</v>
          </cell>
          <cell r="G47">
            <v>1697</v>
          </cell>
          <cell r="H47">
            <v>39</v>
          </cell>
        </row>
        <row r="48">
          <cell r="B48">
            <v>292021</v>
          </cell>
          <cell r="C48" t="str">
            <v>Dental Hygienists</v>
          </cell>
          <cell r="D48" t="str">
            <v>Associate's degree</v>
          </cell>
          <cell r="E48">
            <v>11</v>
          </cell>
          <cell r="F48">
            <v>149</v>
          </cell>
          <cell r="G48">
            <v>151</v>
          </cell>
          <cell r="H48">
            <v>2</v>
          </cell>
        </row>
        <row r="49">
          <cell r="B49">
            <v>292041</v>
          </cell>
          <cell r="C49" t="str">
            <v>Emergency Medical Technicians and Paramedics</v>
          </cell>
          <cell r="D49" t="str">
            <v>Postsecondary non-degree award</v>
          </cell>
          <cell r="E49">
            <v>26</v>
          </cell>
          <cell r="F49">
            <v>321</v>
          </cell>
          <cell r="G49">
            <v>332</v>
          </cell>
          <cell r="H49">
            <v>11</v>
          </cell>
        </row>
        <row r="50">
          <cell r="B50">
            <v>292052</v>
          </cell>
          <cell r="C50" t="str">
            <v>Pharmacy Technicians</v>
          </cell>
          <cell r="D50" t="str">
            <v>High school diploma or equivalent</v>
          </cell>
          <cell r="E50">
            <v>10</v>
          </cell>
          <cell r="F50">
            <v>109</v>
          </cell>
          <cell r="G50">
            <v>111</v>
          </cell>
          <cell r="H50">
            <v>2</v>
          </cell>
        </row>
        <row r="51">
          <cell r="B51">
            <v>292061</v>
          </cell>
          <cell r="C51" t="str">
            <v>Licensed Practical and Licensed Vocational Nurses</v>
          </cell>
          <cell r="D51" t="str">
            <v>Postsecondary non-degree award</v>
          </cell>
          <cell r="E51">
            <v>34</v>
          </cell>
          <cell r="F51">
            <v>453</v>
          </cell>
          <cell r="G51">
            <v>456</v>
          </cell>
          <cell r="H51">
            <v>3</v>
          </cell>
        </row>
        <row r="52">
          <cell r="B52">
            <v>292071</v>
          </cell>
          <cell r="C52" t="str">
            <v>Medical Records and Health Information Technicians</v>
          </cell>
          <cell r="D52" t="str">
            <v>Postsecondary non-degree award</v>
          </cell>
          <cell r="E52">
            <v>8</v>
          </cell>
          <cell r="F52">
            <v>126</v>
          </cell>
          <cell r="G52">
            <v>127</v>
          </cell>
          <cell r="H52">
            <v>1</v>
          </cell>
        </row>
        <row r="53">
          <cell r="B53">
            <v>311011</v>
          </cell>
          <cell r="C53" t="str">
            <v>Home Health Aides</v>
          </cell>
          <cell r="D53" t="str">
            <v>No formal educational credential</v>
          </cell>
          <cell r="E53">
            <v>52</v>
          </cell>
          <cell r="F53">
            <v>355</v>
          </cell>
          <cell r="G53">
            <v>380</v>
          </cell>
          <cell r="H53">
            <v>25</v>
          </cell>
        </row>
        <row r="54">
          <cell r="B54">
            <v>311014</v>
          </cell>
          <cell r="C54" t="str">
            <v>Nursing Assistants</v>
          </cell>
          <cell r="D54" t="str">
            <v>Postsecondary non-degree award</v>
          </cell>
          <cell r="E54">
            <v>95</v>
          </cell>
          <cell r="F54">
            <v>835</v>
          </cell>
          <cell r="G54">
            <v>840</v>
          </cell>
          <cell r="H54">
            <v>5</v>
          </cell>
        </row>
        <row r="55">
          <cell r="B55">
            <v>319011</v>
          </cell>
          <cell r="C55" t="str">
            <v>Massage Therapists</v>
          </cell>
          <cell r="D55" t="str">
            <v>Postsecondary non-degree award</v>
          </cell>
          <cell r="E55">
            <v>16</v>
          </cell>
          <cell r="F55">
            <v>145</v>
          </cell>
          <cell r="G55">
            <v>147</v>
          </cell>
          <cell r="H55">
            <v>2</v>
          </cell>
        </row>
        <row r="56">
          <cell r="B56">
            <v>319091</v>
          </cell>
          <cell r="C56" t="str">
            <v>Dental Assistants</v>
          </cell>
          <cell r="D56" t="str">
            <v>Postsecondary non-degree award</v>
          </cell>
          <cell r="E56">
            <v>18</v>
          </cell>
          <cell r="F56">
            <v>147</v>
          </cell>
          <cell r="G56">
            <v>150</v>
          </cell>
          <cell r="H56">
            <v>3</v>
          </cell>
        </row>
        <row r="57">
          <cell r="B57">
            <v>319092</v>
          </cell>
          <cell r="C57" t="str">
            <v>Medical Assistants</v>
          </cell>
          <cell r="D57" t="str">
            <v>Postsecondary non-degree award</v>
          </cell>
          <cell r="E57">
            <v>31</v>
          </cell>
          <cell r="F57">
            <v>245</v>
          </cell>
          <cell r="G57">
            <v>254</v>
          </cell>
          <cell r="H57">
            <v>9</v>
          </cell>
        </row>
        <row r="58">
          <cell r="B58">
            <v>333051</v>
          </cell>
          <cell r="C58" t="str">
            <v>Police and Sheriff's Patrol Officers</v>
          </cell>
          <cell r="D58" t="str">
            <v>High school diploma or equivalent</v>
          </cell>
          <cell r="E58">
            <v>19</v>
          </cell>
          <cell r="F58">
            <v>257</v>
          </cell>
          <cell r="G58">
            <v>263</v>
          </cell>
          <cell r="H58">
            <v>6</v>
          </cell>
        </row>
        <row r="59">
          <cell r="B59">
            <v>339032</v>
          </cell>
          <cell r="C59" t="str">
            <v>Security Guards</v>
          </cell>
          <cell r="D59" t="str">
            <v>High school diploma or equivalent</v>
          </cell>
          <cell r="E59">
            <v>42</v>
          </cell>
          <cell r="F59">
            <v>298</v>
          </cell>
          <cell r="G59">
            <v>304</v>
          </cell>
          <cell r="H59">
            <v>6</v>
          </cell>
        </row>
        <row r="60">
          <cell r="B60">
            <v>351011</v>
          </cell>
          <cell r="C60" t="str">
            <v>Chefs and Head Cooks</v>
          </cell>
          <cell r="D60" t="str">
            <v>High school diploma or equivalent</v>
          </cell>
          <cell r="E60">
            <v>21</v>
          </cell>
          <cell r="F60">
            <v>159</v>
          </cell>
          <cell r="G60">
            <v>162</v>
          </cell>
          <cell r="H60">
            <v>3</v>
          </cell>
        </row>
        <row r="61">
          <cell r="B61">
            <v>351012</v>
          </cell>
          <cell r="C61" t="str">
            <v>First-Line Supervisors of Food Preparation and Serving Worke</v>
          </cell>
          <cell r="D61" t="str">
            <v>High school diploma or equivalent</v>
          </cell>
          <cell r="E61">
            <v>74</v>
          </cell>
          <cell r="F61">
            <v>500</v>
          </cell>
          <cell r="G61">
            <v>508</v>
          </cell>
          <cell r="H61">
            <v>8</v>
          </cell>
        </row>
        <row r="62">
          <cell r="B62">
            <v>352011</v>
          </cell>
          <cell r="C62" t="str">
            <v>Cooks, Fast Food</v>
          </cell>
          <cell r="D62" t="str">
            <v>No formal educational credential</v>
          </cell>
          <cell r="E62">
            <v>23</v>
          </cell>
          <cell r="F62">
            <v>170</v>
          </cell>
          <cell r="G62">
            <v>168</v>
          </cell>
          <cell r="H62">
            <v>-2</v>
          </cell>
        </row>
        <row r="63">
          <cell r="B63">
            <v>352012</v>
          </cell>
          <cell r="C63" t="str">
            <v>Cooks, Institution and Cafeteria</v>
          </cell>
          <cell r="D63" t="str">
            <v>No formal educational credential</v>
          </cell>
          <cell r="E63">
            <v>32</v>
          </cell>
          <cell r="F63">
            <v>221</v>
          </cell>
          <cell r="G63">
            <v>223</v>
          </cell>
          <cell r="H63">
            <v>2</v>
          </cell>
        </row>
        <row r="64">
          <cell r="B64">
            <v>352014</v>
          </cell>
          <cell r="C64" t="str">
            <v>Cooks, Restaurant</v>
          </cell>
          <cell r="D64" t="str">
            <v>No formal educational credential</v>
          </cell>
          <cell r="E64">
            <v>91</v>
          </cell>
          <cell r="F64">
            <v>620</v>
          </cell>
          <cell r="G64">
            <v>630</v>
          </cell>
          <cell r="H64">
            <v>10</v>
          </cell>
        </row>
        <row r="65">
          <cell r="B65">
            <v>352021</v>
          </cell>
          <cell r="C65" t="str">
            <v>Food Preparation Workers</v>
          </cell>
          <cell r="D65" t="str">
            <v>No formal educational credential</v>
          </cell>
          <cell r="E65">
            <v>44</v>
          </cell>
          <cell r="F65">
            <v>248</v>
          </cell>
          <cell r="G65">
            <v>251</v>
          </cell>
          <cell r="H65">
            <v>3</v>
          </cell>
        </row>
        <row r="66">
          <cell r="B66">
            <v>353011</v>
          </cell>
          <cell r="C66" t="str">
            <v>Bartenders</v>
          </cell>
          <cell r="D66" t="str">
            <v>No formal educational credential</v>
          </cell>
          <cell r="E66">
            <v>94</v>
          </cell>
          <cell r="F66">
            <v>575</v>
          </cell>
          <cell r="G66">
            <v>574</v>
          </cell>
          <cell r="H66">
            <v>-1</v>
          </cell>
        </row>
        <row r="67">
          <cell r="B67">
            <v>353021</v>
          </cell>
          <cell r="C67" t="str">
            <v>Combined Food Preparation and Serving Workers, Including Fas</v>
          </cell>
          <cell r="D67" t="str">
            <v>No formal educational credential</v>
          </cell>
          <cell r="E67">
            <v>203</v>
          </cell>
          <cell r="F67">
            <v>1019</v>
          </cell>
          <cell r="G67">
            <v>1049</v>
          </cell>
          <cell r="H67">
            <v>30</v>
          </cell>
        </row>
        <row r="68">
          <cell r="B68">
            <v>353022</v>
          </cell>
          <cell r="C68" t="str">
            <v>Counter Attendants, Cafeteria, Food Concession, and Coffee S</v>
          </cell>
          <cell r="D68" t="str">
            <v>No formal educational credential</v>
          </cell>
          <cell r="E68">
            <v>94</v>
          </cell>
          <cell r="F68">
            <v>429</v>
          </cell>
          <cell r="G68">
            <v>434</v>
          </cell>
          <cell r="H68">
            <v>5</v>
          </cell>
        </row>
        <row r="69">
          <cell r="B69">
            <v>353031</v>
          </cell>
          <cell r="C69" t="str">
            <v>Waiters and Waitresses</v>
          </cell>
          <cell r="D69" t="str">
            <v>No formal educational credential</v>
          </cell>
          <cell r="E69">
            <v>284</v>
          </cell>
          <cell r="F69">
            <v>1477</v>
          </cell>
          <cell r="G69">
            <v>1488</v>
          </cell>
          <cell r="H69">
            <v>11</v>
          </cell>
        </row>
        <row r="70">
          <cell r="B70">
            <v>353041</v>
          </cell>
          <cell r="C70" t="str">
            <v>Food Servers, Nonrestaurant</v>
          </cell>
          <cell r="D70" t="str">
            <v>No formal educational credential</v>
          </cell>
          <cell r="E70">
            <v>24</v>
          </cell>
          <cell r="F70">
            <v>167</v>
          </cell>
          <cell r="G70">
            <v>168</v>
          </cell>
          <cell r="H70">
            <v>1</v>
          </cell>
        </row>
        <row r="71">
          <cell r="B71">
            <v>359011</v>
          </cell>
          <cell r="C71" t="str">
            <v>Dining Room and Cafeteria Attendants and Bartender Helpers</v>
          </cell>
          <cell r="D71" t="str">
            <v>No formal educational credential</v>
          </cell>
          <cell r="E71">
            <v>50</v>
          </cell>
          <cell r="F71">
            <v>290</v>
          </cell>
          <cell r="G71">
            <v>292</v>
          </cell>
          <cell r="H71">
            <v>2</v>
          </cell>
        </row>
        <row r="72">
          <cell r="B72">
            <v>359021</v>
          </cell>
          <cell r="C72" t="str">
            <v>Dishwashers</v>
          </cell>
          <cell r="D72" t="str">
            <v>No formal educational credential</v>
          </cell>
          <cell r="E72">
            <v>63</v>
          </cell>
          <cell r="F72">
            <v>392</v>
          </cell>
          <cell r="G72">
            <v>396</v>
          </cell>
          <cell r="H72">
            <v>4</v>
          </cell>
        </row>
        <row r="73">
          <cell r="B73">
            <v>371011</v>
          </cell>
          <cell r="C73" t="str">
            <v>First-Line Supervisors of Housekeeping and Janitorial Worker</v>
          </cell>
          <cell r="D73" t="str">
            <v>High school diploma or equivalent</v>
          </cell>
          <cell r="E73">
            <v>24</v>
          </cell>
          <cell r="F73">
            <v>189</v>
          </cell>
          <cell r="G73">
            <v>194</v>
          </cell>
          <cell r="H73">
            <v>5</v>
          </cell>
        </row>
        <row r="74">
          <cell r="B74">
            <v>371012</v>
          </cell>
          <cell r="C74" t="str">
            <v>First-Line Supervisors of Landscaping, Lawn Service, and Gro</v>
          </cell>
          <cell r="D74" t="str">
            <v>High school diploma or equivalent</v>
          </cell>
          <cell r="E74">
            <v>21</v>
          </cell>
          <cell r="F74">
            <v>181</v>
          </cell>
          <cell r="G74">
            <v>188</v>
          </cell>
          <cell r="H74">
            <v>7</v>
          </cell>
        </row>
        <row r="75">
          <cell r="B75">
            <v>372011</v>
          </cell>
          <cell r="C75" t="str">
            <v>Janitors and Cleaners, Except Maids and Housekeeping Cleaner</v>
          </cell>
          <cell r="D75" t="str">
            <v>No formal educational credential</v>
          </cell>
          <cell r="E75">
            <v>128</v>
          </cell>
          <cell r="F75">
            <v>906</v>
          </cell>
          <cell r="G75">
            <v>925</v>
          </cell>
          <cell r="H75">
            <v>19</v>
          </cell>
        </row>
        <row r="76">
          <cell r="B76">
            <v>372012</v>
          </cell>
          <cell r="C76" t="str">
            <v>Maids and Housekeeping Cleaners</v>
          </cell>
          <cell r="D76" t="str">
            <v>No formal educational credential</v>
          </cell>
          <cell r="E76">
            <v>105</v>
          </cell>
          <cell r="F76">
            <v>793</v>
          </cell>
          <cell r="G76">
            <v>797</v>
          </cell>
          <cell r="H76">
            <v>4</v>
          </cell>
        </row>
        <row r="77">
          <cell r="B77">
            <v>373011</v>
          </cell>
          <cell r="C77" t="str">
            <v>Landscaping and Groundskeeping Workers</v>
          </cell>
          <cell r="D77" t="str">
            <v>No formal educational credential</v>
          </cell>
          <cell r="E77">
            <v>140</v>
          </cell>
          <cell r="F77">
            <v>997</v>
          </cell>
          <cell r="G77">
            <v>1036</v>
          </cell>
          <cell r="H77">
            <v>39</v>
          </cell>
        </row>
        <row r="78">
          <cell r="B78">
            <v>391021</v>
          </cell>
          <cell r="C78" t="str">
            <v>First-Line Supervisors of Personal Service Workers</v>
          </cell>
          <cell r="D78" t="str">
            <v>High school diploma or equivalent</v>
          </cell>
          <cell r="E78">
            <v>14</v>
          </cell>
          <cell r="F78">
            <v>121</v>
          </cell>
          <cell r="G78">
            <v>126</v>
          </cell>
          <cell r="H78">
            <v>5</v>
          </cell>
        </row>
        <row r="79">
          <cell r="B79">
            <v>393091</v>
          </cell>
          <cell r="C79" t="str">
            <v>Amusement and Recreation Attendants</v>
          </cell>
          <cell r="D79" t="str">
            <v>No formal educational credential</v>
          </cell>
          <cell r="E79">
            <v>30</v>
          </cell>
          <cell r="F79">
            <v>133</v>
          </cell>
          <cell r="G79">
            <v>134</v>
          </cell>
          <cell r="H79">
            <v>1</v>
          </cell>
        </row>
        <row r="80">
          <cell r="B80">
            <v>395012</v>
          </cell>
          <cell r="C80" t="str">
            <v>Hairdressers, Hairstylists, and Cosmetologists</v>
          </cell>
          <cell r="D80" t="str">
            <v>Postsecondary non-degree award</v>
          </cell>
          <cell r="E80">
            <v>44</v>
          </cell>
          <cell r="F80">
            <v>330</v>
          </cell>
          <cell r="G80">
            <v>341</v>
          </cell>
          <cell r="H80">
            <v>11</v>
          </cell>
        </row>
        <row r="81">
          <cell r="B81">
            <v>395092</v>
          </cell>
          <cell r="C81" t="str">
            <v>Manicurists and Pedicurists</v>
          </cell>
          <cell r="D81" t="str">
            <v>Postsecondary non-degree award</v>
          </cell>
          <cell r="E81">
            <v>14</v>
          </cell>
          <cell r="F81">
            <v>103</v>
          </cell>
          <cell r="G81">
            <v>106</v>
          </cell>
          <cell r="H81">
            <v>3</v>
          </cell>
        </row>
        <row r="82">
          <cell r="B82">
            <v>399011</v>
          </cell>
          <cell r="C82" t="str">
            <v>Childcare Workers</v>
          </cell>
          <cell r="D82" t="str">
            <v>High school diploma or equivalent</v>
          </cell>
          <cell r="E82">
            <v>39</v>
          </cell>
          <cell r="F82">
            <v>302</v>
          </cell>
          <cell r="G82">
            <v>296</v>
          </cell>
          <cell r="H82">
            <v>-6</v>
          </cell>
        </row>
        <row r="83">
          <cell r="B83">
            <v>399021</v>
          </cell>
          <cell r="C83" t="str">
            <v>Personal Care Aides</v>
          </cell>
          <cell r="D83" t="str">
            <v>No formal educational credential</v>
          </cell>
          <cell r="E83">
            <v>319</v>
          </cell>
          <cell r="F83">
            <v>1774</v>
          </cell>
          <cell r="G83">
            <v>1900</v>
          </cell>
          <cell r="H83">
            <v>126</v>
          </cell>
        </row>
        <row r="84">
          <cell r="B84">
            <v>399031</v>
          </cell>
          <cell r="C84" t="str">
            <v>Fitness Trainers and Aerobics Instructors</v>
          </cell>
          <cell r="D84" t="str">
            <v>High school diploma or equivalent</v>
          </cell>
          <cell r="E84">
            <v>25</v>
          </cell>
          <cell r="F84">
            <v>138</v>
          </cell>
          <cell r="G84">
            <v>143</v>
          </cell>
          <cell r="H84">
            <v>5</v>
          </cell>
        </row>
        <row r="85">
          <cell r="B85">
            <v>399032</v>
          </cell>
          <cell r="C85" t="str">
            <v>Recreation Workers</v>
          </cell>
          <cell r="D85" t="str">
            <v>High school diploma or equivalent</v>
          </cell>
          <cell r="E85">
            <v>59</v>
          </cell>
          <cell r="F85">
            <v>326</v>
          </cell>
          <cell r="G85">
            <v>334</v>
          </cell>
          <cell r="H85">
            <v>8</v>
          </cell>
        </row>
        <row r="86">
          <cell r="B86">
            <v>411011</v>
          </cell>
          <cell r="C86" t="str">
            <v>First-Line Supervisors of Retail Sales Workers</v>
          </cell>
          <cell r="D86" t="str">
            <v>High school diploma or equivalent</v>
          </cell>
          <cell r="E86">
            <v>101</v>
          </cell>
          <cell r="F86">
            <v>963</v>
          </cell>
          <cell r="G86">
            <v>964</v>
          </cell>
          <cell r="H86">
            <v>1</v>
          </cell>
        </row>
        <row r="87">
          <cell r="B87">
            <v>411012</v>
          </cell>
          <cell r="C87" t="str">
            <v>First-Line Supervisors of Non-Retail Sales Workers</v>
          </cell>
          <cell r="D87" t="str">
            <v>High school diploma or equivalent</v>
          </cell>
          <cell r="E87">
            <v>12</v>
          </cell>
          <cell r="F87">
            <v>136</v>
          </cell>
          <cell r="G87">
            <v>136</v>
          </cell>
          <cell r="H87">
            <v>0</v>
          </cell>
        </row>
        <row r="88">
          <cell r="B88">
            <v>412011</v>
          </cell>
          <cell r="C88" t="str">
            <v>Cashiers</v>
          </cell>
          <cell r="D88" t="str">
            <v>No formal educational credential</v>
          </cell>
          <cell r="E88">
            <v>223</v>
          </cell>
          <cell r="F88">
            <v>1220</v>
          </cell>
          <cell r="G88">
            <v>1214</v>
          </cell>
          <cell r="H88">
            <v>-6</v>
          </cell>
        </row>
        <row r="89">
          <cell r="B89">
            <v>412021</v>
          </cell>
          <cell r="C89" t="str">
            <v>Counter and Rental Clerks</v>
          </cell>
          <cell r="D89" t="str">
            <v>No formal educational credential</v>
          </cell>
          <cell r="E89">
            <v>20</v>
          </cell>
          <cell r="F89">
            <v>141</v>
          </cell>
          <cell r="G89">
            <v>144</v>
          </cell>
          <cell r="H89">
            <v>3</v>
          </cell>
        </row>
        <row r="90">
          <cell r="B90">
            <v>412031</v>
          </cell>
          <cell r="C90" t="str">
            <v>Retail Salespersons</v>
          </cell>
          <cell r="D90" t="str">
            <v>No formal educational credential</v>
          </cell>
          <cell r="E90">
            <v>455</v>
          </cell>
          <cell r="F90">
            <v>3157</v>
          </cell>
          <cell r="G90">
            <v>3165</v>
          </cell>
          <cell r="H90">
            <v>8</v>
          </cell>
        </row>
        <row r="91">
          <cell r="B91">
            <v>413099</v>
          </cell>
          <cell r="C91" t="str">
            <v>Sales Representatives, Services, All Other</v>
          </cell>
          <cell r="D91" t="str">
            <v>High school diploma or equivalent</v>
          </cell>
          <cell r="E91">
            <v>21</v>
          </cell>
          <cell r="F91">
            <v>158</v>
          </cell>
          <cell r="G91">
            <v>161</v>
          </cell>
          <cell r="H91">
            <v>3</v>
          </cell>
        </row>
        <row r="92">
          <cell r="B92">
            <v>414012</v>
          </cell>
          <cell r="C92" t="str">
            <v>Sales Representatives, Wholesale and Manufacturing, Except T</v>
          </cell>
          <cell r="D92" t="str">
            <v>High school diploma or equivalent</v>
          </cell>
          <cell r="E92">
            <v>14</v>
          </cell>
          <cell r="F92">
            <v>108</v>
          </cell>
          <cell r="G92">
            <v>111</v>
          </cell>
          <cell r="H92">
            <v>3</v>
          </cell>
        </row>
        <row r="93">
          <cell r="B93">
            <v>419022</v>
          </cell>
          <cell r="C93" t="str">
            <v>Real Estate Sales Agents</v>
          </cell>
          <cell r="D93" t="str">
            <v>High school diploma or equivalent</v>
          </cell>
          <cell r="E93">
            <v>24</v>
          </cell>
          <cell r="F93">
            <v>241</v>
          </cell>
          <cell r="G93">
            <v>246</v>
          </cell>
          <cell r="H93">
            <v>5</v>
          </cell>
        </row>
        <row r="94">
          <cell r="B94">
            <v>433021</v>
          </cell>
          <cell r="C94" t="str">
            <v>Billing and Posting Clerks</v>
          </cell>
          <cell r="D94" t="str">
            <v>High school diploma or equivalent</v>
          </cell>
          <cell r="E94">
            <v>18</v>
          </cell>
          <cell r="F94">
            <v>158</v>
          </cell>
          <cell r="G94">
            <v>162</v>
          </cell>
          <cell r="H94">
            <v>4</v>
          </cell>
        </row>
        <row r="95">
          <cell r="B95">
            <v>433031</v>
          </cell>
          <cell r="C95" t="str">
            <v>Bookkeeping, Accounting, and Auditing Clerks</v>
          </cell>
          <cell r="D95" t="str">
            <v>Some college, no degree</v>
          </cell>
          <cell r="E95">
            <v>99</v>
          </cell>
          <cell r="F95">
            <v>884</v>
          </cell>
          <cell r="G95">
            <v>888</v>
          </cell>
          <cell r="H95">
            <v>4</v>
          </cell>
        </row>
        <row r="96">
          <cell r="B96">
            <v>434051</v>
          </cell>
          <cell r="C96" t="str">
            <v>Customer Service Representatives</v>
          </cell>
          <cell r="D96" t="str">
            <v>High school diploma or equivalent</v>
          </cell>
          <cell r="E96">
            <v>103</v>
          </cell>
          <cell r="F96">
            <v>783</v>
          </cell>
          <cell r="G96">
            <v>792</v>
          </cell>
          <cell r="H96">
            <v>9</v>
          </cell>
        </row>
        <row r="97">
          <cell r="B97">
            <v>434081</v>
          </cell>
          <cell r="C97" t="str">
            <v>Hotel, Motel, and Resort Desk Clerks</v>
          </cell>
          <cell r="D97" t="str">
            <v>High school diploma or equivalent</v>
          </cell>
          <cell r="E97">
            <v>22</v>
          </cell>
          <cell r="F97">
            <v>145</v>
          </cell>
          <cell r="G97">
            <v>144</v>
          </cell>
          <cell r="H97">
            <v>-1</v>
          </cell>
        </row>
        <row r="98">
          <cell r="B98">
            <v>434171</v>
          </cell>
          <cell r="C98" t="str">
            <v>Receptionists and Information Clerks</v>
          </cell>
          <cell r="D98" t="str">
            <v>High school diploma or equivalent</v>
          </cell>
          <cell r="E98">
            <v>40</v>
          </cell>
          <cell r="F98">
            <v>291</v>
          </cell>
          <cell r="G98">
            <v>296</v>
          </cell>
          <cell r="H98">
            <v>5</v>
          </cell>
        </row>
        <row r="99">
          <cell r="B99">
            <v>435032</v>
          </cell>
          <cell r="C99" t="str">
            <v>Dispatchers, Except Police, Fire, and Ambulance</v>
          </cell>
          <cell r="D99" t="str">
            <v>High school diploma or equivalent</v>
          </cell>
          <cell r="E99">
            <v>11</v>
          </cell>
          <cell r="F99">
            <v>131</v>
          </cell>
          <cell r="G99">
            <v>132</v>
          </cell>
          <cell r="H99">
            <v>1</v>
          </cell>
        </row>
        <row r="100">
          <cell r="B100">
            <v>435052</v>
          </cell>
          <cell r="C100" t="str">
            <v>Postal Service Mail Carriers</v>
          </cell>
          <cell r="D100" t="str">
            <v>High school diploma or equivalent</v>
          </cell>
          <cell r="E100">
            <v>10</v>
          </cell>
          <cell r="F100">
            <v>159</v>
          </cell>
          <cell r="G100">
            <v>158</v>
          </cell>
          <cell r="H100">
            <v>-1</v>
          </cell>
        </row>
        <row r="101">
          <cell r="B101">
            <v>435061</v>
          </cell>
          <cell r="C101" t="str">
            <v>Production, Planning, and Expediting Clerks</v>
          </cell>
          <cell r="D101" t="str">
            <v>High school diploma or equivalent</v>
          </cell>
          <cell r="E101">
            <v>12</v>
          </cell>
          <cell r="F101">
            <v>126</v>
          </cell>
          <cell r="G101">
            <v>126</v>
          </cell>
          <cell r="H101">
            <v>0</v>
          </cell>
        </row>
        <row r="102">
          <cell r="B102">
            <v>435071</v>
          </cell>
          <cell r="C102" t="str">
            <v>Shipping, Receiving, and Traffic Clerks</v>
          </cell>
          <cell r="D102" t="str">
            <v>High school diploma or equivalent</v>
          </cell>
          <cell r="E102">
            <v>60</v>
          </cell>
          <cell r="F102">
            <v>519</v>
          </cell>
          <cell r="G102">
            <v>534</v>
          </cell>
          <cell r="H102">
            <v>15</v>
          </cell>
        </row>
        <row r="103">
          <cell r="B103">
            <v>435081</v>
          </cell>
          <cell r="C103" t="str">
            <v>Stock Clerks and Order Fillers</v>
          </cell>
          <cell r="D103" t="str">
            <v>No formal educational credential</v>
          </cell>
          <cell r="E103">
            <v>85</v>
          </cell>
          <cell r="F103">
            <v>666</v>
          </cell>
          <cell r="G103">
            <v>668</v>
          </cell>
          <cell r="H103">
            <v>2</v>
          </cell>
        </row>
        <row r="104">
          <cell r="B104">
            <v>436011</v>
          </cell>
          <cell r="C104" t="str">
            <v>Executive Secretaries and Executive Administrative Assistant</v>
          </cell>
          <cell r="D104" t="str">
            <v>High school diploma or equivalent</v>
          </cell>
          <cell r="E104">
            <v>40</v>
          </cell>
          <cell r="F104">
            <v>465</v>
          </cell>
          <cell r="G104">
            <v>449</v>
          </cell>
          <cell r="H104">
            <v>-16</v>
          </cell>
        </row>
        <row r="105">
          <cell r="B105">
            <v>436014</v>
          </cell>
          <cell r="C105" t="str">
            <v>Secretaries and Administrative Assistants, Except Legal, Med</v>
          </cell>
          <cell r="D105" t="str">
            <v>High school diploma or equivalent</v>
          </cell>
          <cell r="E105">
            <v>73</v>
          </cell>
          <cell r="F105">
            <v>696</v>
          </cell>
          <cell r="G105">
            <v>694</v>
          </cell>
          <cell r="H105">
            <v>-2</v>
          </cell>
        </row>
        <row r="106">
          <cell r="B106">
            <v>439061</v>
          </cell>
          <cell r="C106" t="str">
            <v>Office Clerks, General</v>
          </cell>
          <cell r="D106" t="str">
            <v>High school diploma or equivalent</v>
          </cell>
          <cell r="E106">
            <v>186</v>
          </cell>
          <cell r="F106">
            <v>1551</v>
          </cell>
          <cell r="G106">
            <v>1561</v>
          </cell>
          <cell r="H106">
            <v>10</v>
          </cell>
        </row>
        <row r="107">
          <cell r="B107">
            <v>471011</v>
          </cell>
          <cell r="C107" t="str">
            <v>First-Line Supervisors of Construction Trades and Extraction</v>
          </cell>
          <cell r="D107" t="str">
            <v>High school diploma or equivalent</v>
          </cell>
          <cell r="E107">
            <v>25</v>
          </cell>
          <cell r="F107">
            <v>222</v>
          </cell>
          <cell r="G107">
            <v>230</v>
          </cell>
          <cell r="H107">
            <v>8</v>
          </cell>
        </row>
        <row r="108">
          <cell r="B108">
            <v>472031</v>
          </cell>
          <cell r="C108" t="str">
            <v>Carpenters</v>
          </cell>
          <cell r="D108" t="str">
            <v>High school diploma or equivalent</v>
          </cell>
          <cell r="E108">
            <v>79</v>
          </cell>
          <cell r="F108">
            <v>715</v>
          </cell>
          <cell r="G108">
            <v>743</v>
          </cell>
          <cell r="H108">
            <v>28</v>
          </cell>
        </row>
        <row r="109">
          <cell r="B109">
            <v>472061</v>
          </cell>
          <cell r="C109" t="str">
            <v>Construction Laborers</v>
          </cell>
          <cell r="D109" t="str">
            <v>No formal educational credential</v>
          </cell>
          <cell r="E109">
            <v>114</v>
          </cell>
          <cell r="F109">
            <v>911</v>
          </cell>
          <cell r="G109">
            <v>951</v>
          </cell>
          <cell r="H109">
            <v>40</v>
          </cell>
        </row>
        <row r="110">
          <cell r="B110">
            <v>472111</v>
          </cell>
          <cell r="C110" t="str">
            <v>Electricians</v>
          </cell>
          <cell r="D110" t="str">
            <v>High school diploma or equivalent</v>
          </cell>
          <cell r="E110">
            <v>56</v>
          </cell>
          <cell r="F110">
            <v>400</v>
          </cell>
          <cell r="G110">
            <v>424</v>
          </cell>
          <cell r="H110">
            <v>24</v>
          </cell>
        </row>
        <row r="111">
          <cell r="B111">
            <v>472141</v>
          </cell>
          <cell r="C111" t="str">
            <v>Painters, Construction and Maintenance</v>
          </cell>
          <cell r="D111" t="str">
            <v>No formal educational credential</v>
          </cell>
          <cell r="E111">
            <v>21</v>
          </cell>
          <cell r="F111">
            <v>195</v>
          </cell>
          <cell r="G111">
            <v>202</v>
          </cell>
          <cell r="H111">
            <v>7</v>
          </cell>
        </row>
        <row r="112">
          <cell r="B112">
            <v>472152</v>
          </cell>
          <cell r="C112" t="str">
            <v>Plumbers, Pipefitters, and Steamfitters</v>
          </cell>
          <cell r="D112" t="str">
            <v>High school diploma or equivalent</v>
          </cell>
          <cell r="E112">
            <v>29</v>
          </cell>
          <cell r="F112">
            <v>211</v>
          </cell>
          <cell r="G112">
            <v>225</v>
          </cell>
          <cell r="H112">
            <v>14</v>
          </cell>
        </row>
        <row r="113">
          <cell r="B113">
            <v>474011</v>
          </cell>
          <cell r="C113" t="str">
            <v>Construction and Building Inspectors</v>
          </cell>
          <cell r="D113" t="str">
            <v>High school diploma or equivalent</v>
          </cell>
          <cell r="E113">
            <v>14</v>
          </cell>
          <cell r="F113">
            <v>109</v>
          </cell>
          <cell r="G113">
            <v>112</v>
          </cell>
          <cell r="H113">
            <v>3</v>
          </cell>
        </row>
        <row r="114">
          <cell r="B114">
            <v>491011</v>
          </cell>
          <cell r="C114" t="str">
            <v>First-Line Supervisors of Mechanics, Installers, and Repaire</v>
          </cell>
          <cell r="D114" t="str">
            <v>High school diploma or equivalent</v>
          </cell>
          <cell r="E114">
            <v>18</v>
          </cell>
          <cell r="F114">
            <v>180</v>
          </cell>
          <cell r="G114">
            <v>184</v>
          </cell>
          <cell r="H114">
            <v>4</v>
          </cell>
        </row>
        <row r="115">
          <cell r="B115">
            <v>493023</v>
          </cell>
          <cell r="C115" t="str">
            <v>Automotive Service Technicians and Mechanics</v>
          </cell>
          <cell r="D115" t="str">
            <v>Postsecondary non-degree award</v>
          </cell>
          <cell r="E115">
            <v>30</v>
          </cell>
          <cell r="F115">
            <v>285</v>
          </cell>
          <cell r="G115">
            <v>291</v>
          </cell>
          <cell r="H115">
            <v>6</v>
          </cell>
        </row>
        <row r="116">
          <cell r="B116">
            <v>499021</v>
          </cell>
          <cell r="C116" t="str">
            <v>Heating, Air Conditioning, and Refrigeration Mechanics and I</v>
          </cell>
          <cell r="D116" t="str">
            <v>Postsecondary non-degree award</v>
          </cell>
          <cell r="E116">
            <v>25</v>
          </cell>
          <cell r="F116">
            <v>201</v>
          </cell>
          <cell r="G116">
            <v>211</v>
          </cell>
          <cell r="H116">
            <v>10</v>
          </cell>
        </row>
        <row r="117">
          <cell r="B117">
            <v>499071</v>
          </cell>
          <cell r="C117" t="str">
            <v>Maintenance and Repair Workers, General</v>
          </cell>
          <cell r="D117" t="str">
            <v>High school diploma or equivalent</v>
          </cell>
          <cell r="E117">
            <v>67</v>
          </cell>
          <cell r="F117">
            <v>621</v>
          </cell>
          <cell r="G117">
            <v>633</v>
          </cell>
          <cell r="H117">
            <v>12</v>
          </cell>
        </row>
        <row r="118">
          <cell r="B118">
            <v>511011</v>
          </cell>
          <cell r="C118" t="str">
            <v>First-Line Supervisors of Production and Operating Workers</v>
          </cell>
          <cell r="D118" t="str">
            <v>High school diploma or equivalent</v>
          </cell>
          <cell r="E118">
            <v>20</v>
          </cell>
          <cell r="F118">
            <v>235</v>
          </cell>
          <cell r="G118">
            <v>229</v>
          </cell>
          <cell r="H118">
            <v>-6</v>
          </cell>
        </row>
        <row r="119">
          <cell r="B119">
            <v>514011</v>
          </cell>
          <cell r="C119" t="str">
            <v>Computer-Controlled Machine Tool Operators, Metal and Plasti</v>
          </cell>
          <cell r="D119" t="str">
            <v>High school diploma or equivalent</v>
          </cell>
          <cell r="E119">
            <v>17</v>
          </cell>
          <cell r="F119">
            <v>134</v>
          </cell>
          <cell r="G119">
            <v>140</v>
          </cell>
          <cell r="H119">
            <v>6</v>
          </cell>
        </row>
        <row r="120">
          <cell r="B120">
            <v>514041</v>
          </cell>
          <cell r="C120" t="str">
            <v>Machinists</v>
          </cell>
          <cell r="D120" t="str">
            <v>High school diploma or equivalent</v>
          </cell>
          <cell r="E120">
            <v>20</v>
          </cell>
          <cell r="F120">
            <v>227</v>
          </cell>
          <cell r="G120">
            <v>224</v>
          </cell>
          <cell r="H120">
            <v>-3</v>
          </cell>
        </row>
        <row r="121">
          <cell r="B121">
            <v>514072</v>
          </cell>
          <cell r="C121" t="str">
            <v>Molding, Coremaking, and Casting Machine Setters, Operators,</v>
          </cell>
          <cell r="D121" t="str">
            <v>High school diploma or equivalent</v>
          </cell>
          <cell r="E121">
            <v>21</v>
          </cell>
          <cell r="F121">
            <v>206</v>
          </cell>
          <cell r="G121">
            <v>200</v>
          </cell>
          <cell r="H121">
            <v>-6</v>
          </cell>
        </row>
        <row r="122">
          <cell r="B122">
            <v>515112</v>
          </cell>
          <cell r="C122" t="str">
            <v>Printing Press Operators</v>
          </cell>
          <cell r="D122" t="str">
            <v>High school diploma or equivalent</v>
          </cell>
          <cell r="E122">
            <v>16</v>
          </cell>
          <cell r="F122">
            <v>240</v>
          </cell>
          <cell r="G122">
            <v>223</v>
          </cell>
          <cell r="H122">
            <v>-17</v>
          </cell>
        </row>
        <row r="123">
          <cell r="B123">
            <v>516011</v>
          </cell>
          <cell r="C123" t="str">
            <v>Laundry and Dry-Cleaning Workers</v>
          </cell>
          <cell r="D123" t="str">
            <v>No formal educational credential</v>
          </cell>
          <cell r="E123">
            <v>24</v>
          </cell>
          <cell r="F123">
            <v>185</v>
          </cell>
          <cell r="G123">
            <v>186</v>
          </cell>
          <cell r="H123">
            <v>1</v>
          </cell>
        </row>
        <row r="124">
          <cell r="B124">
            <v>519111</v>
          </cell>
          <cell r="C124" t="str">
            <v>Packaging and Filling Machine Operators and Tenders</v>
          </cell>
          <cell r="D124" t="str">
            <v>High school diploma or equivalent</v>
          </cell>
          <cell r="E124">
            <v>17</v>
          </cell>
          <cell r="F124">
            <v>144</v>
          </cell>
          <cell r="G124">
            <v>144</v>
          </cell>
          <cell r="H124">
            <v>0</v>
          </cell>
        </row>
        <row r="125">
          <cell r="B125">
            <v>533022</v>
          </cell>
          <cell r="C125" t="str">
            <v>Bus Drivers, School or Special Client</v>
          </cell>
          <cell r="D125" t="str">
            <v>High school diploma or equivalent</v>
          </cell>
          <cell r="E125">
            <v>56</v>
          </cell>
          <cell r="F125">
            <v>400</v>
          </cell>
          <cell r="G125">
            <v>416</v>
          </cell>
          <cell r="H125">
            <v>16</v>
          </cell>
        </row>
        <row r="126">
          <cell r="B126">
            <v>533032</v>
          </cell>
          <cell r="C126" t="str">
            <v>Heavy and Tractor-Trailer Truck Drivers</v>
          </cell>
          <cell r="D126" t="str">
            <v>Postsecondary non-degree award</v>
          </cell>
          <cell r="E126">
            <v>54</v>
          </cell>
          <cell r="F126">
            <v>474</v>
          </cell>
          <cell r="G126">
            <v>482</v>
          </cell>
          <cell r="H126">
            <v>8</v>
          </cell>
        </row>
        <row r="127">
          <cell r="B127">
            <v>533033</v>
          </cell>
          <cell r="C127" t="str">
            <v>Light Truck or Delivery Services Drivers</v>
          </cell>
          <cell r="D127" t="str">
            <v>High school diploma or equivalent</v>
          </cell>
          <cell r="E127">
            <v>32</v>
          </cell>
          <cell r="F127">
            <v>296</v>
          </cell>
          <cell r="G127">
            <v>299</v>
          </cell>
          <cell r="H127">
            <v>3</v>
          </cell>
        </row>
        <row r="128">
          <cell r="B128">
            <v>533041</v>
          </cell>
          <cell r="C128" t="str">
            <v>Taxi Drivers and Chauffeurs</v>
          </cell>
          <cell r="D128" t="str">
            <v>No formal educational credential</v>
          </cell>
          <cell r="E128">
            <v>35</v>
          </cell>
          <cell r="F128">
            <v>317</v>
          </cell>
          <cell r="G128">
            <v>323</v>
          </cell>
          <cell r="H128">
            <v>6</v>
          </cell>
        </row>
        <row r="129">
          <cell r="B129">
            <v>537062</v>
          </cell>
          <cell r="C129" t="str">
            <v>Laborers and Freight, Stock, and Material Movers, Hand</v>
          </cell>
          <cell r="D129" t="str">
            <v>No formal educational credential</v>
          </cell>
          <cell r="E129">
            <v>48</v>
          </cell>
          <cell r="F129">
            <v>322</v>
          </cell>
          <cell r="G129">
            <v>329</v>
          </cell>
          <cell r="H129">
            <v>7</v>
          </cell>
        </row>
        <row r="130">
          <cell r="A130" t="str">
            <v>Berkshire Total</v>
          </cell>
          <cell r="C130" t="str">
            <v>General and Operations Managers; Administrative Services Managers; Computer and Information Systems Managers; Financial Managers; Education Administrators, Elementary and Secondary School; Food Service Managers; Medical and Health Services Managers; Property, Real Estate, and Community Association Managers; Social and Community Service Managers; Managers, All Other; Human Resources Specialists; Management Analysts; Training and Development Specialists; Market Research Analysts and Marketing Specialists; Accountants and Auditors; Financial Analysts; Computer User Support Specialists; Civil Engineers; Industrial Engineers; Mechanical Engineers; Clinical, Counseling, and School Psychologists; Substance Abuse and Behavioral Disorder Counselors; Educational, Guidance, School, and Vocational Counselors; Healthcare Social Workers; Mental Health and Substance Abuse Social Workers; Social and Human Service Assistants; Community Health Workers; Lawyers; Preschool Teachers, Except Special Education; Elementary School Teachers, Except Special Education; Middle School Teachers, Except Special and Career/Technical; Secondary School Teachers, Except Special and Career/Technic; Special Education Teachers, Secondary School; Self-Enrichment Education Teachers; Teachers and Instructors, All Other, Except Substitute Teach; Librarians; Teacher Assistants; Coaches and Scouts; Public Relations Specialists; Occupational Therapists; Physical Therapists; Registered Nurses; Dental Hygienists; Emergency Medical Technicians and Paramedics; Pharmacy Technicians; Licensed Practical and Licensed Vocational Nurses; Medical Records and Health Information Technicians; Home Health Aides; Nursing Assistants; Massage Therapists; Dental Assistants; Medical Assistants; Police and Sheriff's Patrol Officers; Security Guards; Chefs and Head Cooks; First-Line Supervisors of Food Preparation and Serving Worke; Cooks, Fast Food; Cooks, Institution and Cafeteria; Cooks, Restaurant; Food Preparation Workers; Bartenders; Combined Food Preparation and Serving Workers, Including Fas; Counter Attendants, Cafeteria, Food Concession, and Coffee S; Waiters and Waitresses; Food Servers, Nonrestaurant; Dining Room and Cafeteria Attendants and Bartender Helpers; Dishwashers; First-Line Supervisors of Housekeeping and Janitorial Worker; First-Line Supervisors of Landscaping, Lawn Service, and Gro; Janitors and Cleaners, Except Maids and Housekeeping Cleaner; Maids and Housekeeping Cleaners; Landscaping and Groundskeeping Workers; First-Line Supervisors of Personal Service Workers; Amusement and Recreation Attendants; Hairdressers, Hairstylists, and Cosmetologists; Manicurists and Pedicurists; Childcare Workers; Personal Care Aides; Fitness Trainers and Aerobics Instructors; Recreation Workers; First-Line Supervisors of Retail Sales Workers; First-Line Supervisors of Non-Retail Sales Workers; Cashiers; Counter and Rental Clerks; Retail Salespersons; Sales Representatives, Services, All Other; Sales Representatives, Wholesale and Manufacturing, Except T; Real Estate Sales Agents; Billing and Posting Clerks; Bookkeeping, Accounting, and Auditing Clerks; Customer Service Representatives; Hotel, Motel, and Resort Desk Clerks; Receptionists and Information Clerks; Dispatchers, Except Police, Fire, and Ambulance; Postal Service Mail Carriers; Production, Planning, and Expediting Clerks; Shipping, Receiving, and Traffic Clerks; Stock Clerks and Order Fillers; Executive Secretaries and Executive Administrative Assistant; Secretaries and Administrative Assistants, Except Legal, Med; Office Clerks, General; First-Line Supervisors of Construction Trades and Extraction; Carpenters; Construction Laborers; Electricians; Painters, Construction and Maintenance; Plumbers, Pipefitters, and Steamfitters; Construction and Building Inspectors; First-Line Supervisors of Mechanics, Installers, and Repaire; Automotive Service Technicians and Mechanics; Heating, Air Conditioning, and Refrigeration Mechanics and I; Maintenance and Repair Workers, General; First-Line Supervisors of Production and Operating Workers; Computer-Controlled Machine Tool Operators, Metal and Plasti; Machinists; Molding, Coremaking, and Casting Machine Setters, Operators,; Printing Press Operators; Laundry and Dry-Cleaning Workers; Packaging and Filling Machine Operators and Tenders; Bus Drivers, School or Special Client; Heavy and Tractor-Trailer Truck Drivers; Light Truck or Delivery Services Drivers; Taxi Drivers and Chauffeurs; Laborers and Freight, Stock, and Material Movers, Hand</v>
          </cell>
          <cell r="D130" t="str">
            <v>Bachelor's degree; Master's degree; High school diploma or equivalent; Some college, no degree; Doctoral or professional degree; Associate's degree; No formal educational credential; Postsecondary non-degree award</v>
          </cell>
          <cell r="E130">
            <v>5987</v>
          </cell>
          <cell r="F130">
            <v>47855</v>
          </cell>
          <cell r="G130">
            <v>48732</v>
          </cell>
          <cell r="H130">
            <v>877</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iaz-Granados, Sriyani" refreshedDate="43731.772092013889" createdVersion="6" refreshedVersion="6" minRefreshableVersion="3" recordCount="242">
  <cacheSource type="worksheet">
    <worksheetSource name="Apprentices"/>
  </cacheSource>
  <cacheFields count="17">
    <cacheField name="Region" numFmtId="0">
      <sharedItems count="9">
        <s v="Berkshire"/>
        <s v="Cape &amp; Islands"/>
        <s v="Central"/>
        <s v="Greater Boston"/>
        <s v="Northeast"/>
        <s v="Pioneer Valley"/>
        <s v="Southeast"/>
        <s v="State"/>
        <s v="Statewide" u="1"/>
      </sharedItems>
    </cacheField>
    <cacheField name="2-Digit SOC Code" numFmtId="0">
      <sharedItems/>
    </cacheField>
    <cacheField name="Occupation Cluster" numFmtId="0">
      <sharedItems count="13">
        <s v="Healthcare Practitioners and Technical Occupations"/>
        <s v="Protective Service Occupations"/>
        <s v="Construction and Extraction Occupations"/>
        <s v="Installation, Maintenance, and Repair Occupations"/>
        <s v="Production Occupations"/>
        <s v="Transportation and Material Moving Occupations"/>
        <s v="Management Occupations"/>
        <s v="Food Preparation and Serving Related Occupations"/>
        <s v="Building and Grounds Cleaning and Maintenance Occupations"/>
        <s v="Office and Administrative Support Occupations"/>
        <s v="Computer and Mathematical Occupations"/>
        <s v="Education, Training, and Library Occupations"/>
        <s v="Business and Financial Operations Occupations"/>
      </sharedItems>
    </cacheField>
    <cacheField name="SOC Code" numFmtId="0">
      <sharedItems/>
    </cacheField>
    <cacheField name="Occupation Title" numFmtId="0">
      <sharedItems count="63">
        <s v="Opticians, Dispensing"/>
        <s v="Police and Sheriff's Patrol Officers"/>
        <s v="Brickmasons and Blockmasons"/>
        <s v="Carpenters"/>
        <s v="Construction Laborers"/>
        <s v="Operating Engineers and Other Construction Equipment Operators"/>
        <s v="Electricians"/>
        <s v="Glaziers"/>
        <s v="Plumbers, Pipefitters, and Steamfitters"/>
        <s v="Roofers"/>
        <s v="Sheet Metal Workers"/>
        <s v="Structural Iron and Steel Workers"/>
        <s v="Heating, Air Conditioning, and Refrigeration Mechanics and Installers"/>
        <s v="Millwrights"/>
        <s v="Medical Records and Health Information Technicians"/>
        <s v="Firefighters"/>
        <s v="Correctional Officers and Jailers"/>
        <s v="Floor Layers, Except Carpet, Wood, and Hard Tiles"/>
        <s v="Elevator Installers and Repairers"/>
        <s v="Telecommunications Equipment Installers and Repairers, Except Line Installers"/>
        <s v="Painting, Coating, and Decorating Workers"/>
        <s v="Heavy and Tractor-Trailer Truck Drivers"/>
        <s v="Food Service Managers"/>
        <s v="Cooks, Restaurant"/>
        <s v="Maids and Housekeeping Cleaners"/>
        <s v="Landscaping and Groundskeeping Workers"/>
        <s v="Receptionists and Information Clerks"/>
        <s v="Cement Masons and Concrete Finishers"/>
        <s v="Tapers"/>
        <s v="Insulation Workers, Mechanical"/>
        <s v="Painters, Construction and Maintenance"/>
        <s v="Helpers--Brickmasons, Blockmasons, Stonemasons, and Tile and Marble Setters"/>
        <s v="Bus and Truck Mechanics and Diesel Engine Specialists"/>
        <s v="Mobile Heavy Equipment Mechanics, Except Engines"/>
        <s v="Electrical Power-Line Installers and Repairers"/>
        <s v="Maintenance and Repair Workers, General"/>
        <s v="First-Line Supervisors of Production and Operating Workers"/>
        <s v="Molding, Coremaking, and Casting Machine Setters, Operators, and Tenders, Metal and Plastic"/>
        <s v="Tool Grinders, Filers, and Sharpeners"/>
        <s v="Coating, Painting, and Spraying Machine Setters, Operators, and Tenders"/>
        <s v="Computer Systems Analysts"/>
        <s v="Teacher Assistants"/>
        <s v="Tile and Marble Setters"/>
        <s v="Plasterers and Stucco Masons"/>
        <s v="Telecommunications Line Installers and Repairers"/>
        <s v="Lathe and Turning Machine Tool Setters, Operators, and Tenders, Metal and Plastic"/>
        <s v="Milling and Planing Machine Setters, Operators, and Tenders, Metal and Plastic"/>
        <s v="Inspectors, Testers, Sorters, Samplers, and Weighers"/>
        <s v="Ambulance Drivers and Attendants, Except Emergency Medical Technicians"/>
        <s v="Human Resources Specialists"/>
        <s v="Automotive Service Technicians and Mechanics"/>
        <s v="Industrial Machinery Mechanics"/>
        <s v="Machinists"/>
        <s v="Multiple Machine Tool Setters, Operators, and Tenders, Metal and Plastic"/>
        <s v="Tool and Die Makers"/>
        <s v="Printing Press Operators"/>
        <s v="Pharmacy Technicians"/>
        <s v="Health Technologists and Technicians, All Other"/>
        <s v="Electronic Home Entertainment Equipment Installers and Repairers"/>
        <s v="Computer Numerically Controlled Machine Tool Programmers, Metal and Plastic"/>
        <s v="Electrical and Electronics Repairers, Commercial and Industrial Equipment"/>
        <s v="Control and Valve Installers and Repairers, Except Mechanical Door"/>
        <s v="Driver/Sales Workers"/>
      </sharedItems>
    </cacheField>
    <cacheField name="Number of Apprentices" numFmtId="3">
      <sharedItems containsSemiMixedTypes="0" containsString="0" containsNumber="1" containsInteger="1" minValue="1" maxValue="1951"/>
    </cacheField>
    <cacheField name="Educational Requirement" numFmtId="3">
      <sharedItems/>
    </cacheField>
    <cacheField name="Wages" numFmtId="42">
      <sharedItems containsSemiMixedTypes="0" containsString="0" containsNumber="1" minValue="0" maxValue="115483"/>
    </cacheField>
    <cacheField name="STAR Ranking" numFmtId="41">
      <sharedItems containsMixedTypes="1" containsNumber="1" minValue="0" maxValue="5" count="32">
        <n v="0"/>
        <n v="3"/>
        <n v="4"/>
        <n v="2"/>
        <n v="1"/>
        <n v="5"/>
        <n v="3.6666666666666665"/>
        <n v="3.8571428571428572"/>
        <n v="2.3333333333333335"/>
        <s v=""/>
        <n v="4.2857142857142856"/>
        <n v="2.8"/>
        <n v="2.5"/>
        <n v="2.8333333333333335"/>
        <n v="4.1428571428571432"/>
        <n v="3.4285714285714284" u="1"/>
        <n v="3.7142857142857144" u="1"/>
        <n v="1.6" u="1"/>
        <n v="4.5999999999999996" u="1"/>
        <n v="1.8" u="1"/>
        <n v="2.8571428571428572" u="1"/>
        <n v="2.2857142857142856" u="1"/>
        <n v="1.8571428571428572" u="1"/>
        <n v="1.2857142857142858" u="1"/>
        <n v="3.2857142857142856" u="1"/>
        <n v="3.8333333333333335" u="1"/>
        <n v="2.1666666666666665" u="1"/>
        <n v="1.25" u="1"/>
        <n v="3.4" u="1"/>
        <n v="2.1428571428571428" u="1"/>
        <n v="2.6666666666666665" u="1"/>
        <n v="1.5" u="1"/>
      </sharedItems>
    </cacheField>
    <cacheField name="2018 Employment" numFmtId="41">
      <sharedItems containsSemiMixedTypes="0" containsString="0" containsNumber="1" containsInteger="1" minValue="0" maxValue="28476"/>
    </cacheField>
    <cacheField name="% Apprentices" numFmtId="164">
      <sharedItems containsMixedTypes="1" containsNumber="1" minValue="5.6000000000000001E-2" maxValue="5.6000000000000001E-2"/>
    </cacheField>
    <cacheField name="New Occupation Demand" numFmtId="41">
      <sharedItems containsSemiMixedTypes="0" containsString="0" containsNumber="1" minValue="0" maxValue="2469.6666666666665"/>
    </cacheField>
    <cacheField name="Total Demand" numFmtId="165">
      <sharedItems containsMixedTypes="1" containsNumber="1" minValue="0" maxValue="3973.6586666666662"/>
    </cacheField>
    <cacheField name="Apprentices" numFmtId="3">
      <sharedItems containsSemiMixedTypes="0" containsString="0" containsNumber="1" containsInteger="1" minValue="1" maxValue="1951"/>
    </cacheField>
    <cacheField name="Supply Gap" numFmtId="3">
      <sharedItems containsMixedTypes="1" containsNumber="1" minValue="-3337.6586666666662" maxValue="310.37066666666669"/>
    </cacheField>
    <cacheField name="Ratio" numFmtId="4">
      <sharedItems containsMixedTypes="1" containsNumber="1" minValue="3.5117752164190007E-4" maxValue="7.9276654096674672"/>
    </cacheField>
    <cacheField name="Characterization" numFmtId="3">
      <sharedItems count="4">
        <s v=""/>
        <s v="More Openings Than Qualified"/>
        <s v="Balanced"/>
        <s v="More Qualified Than Openings"/>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42">
  <r>
    <x v="0"/>
    <s v="290000"/>
    <x v="0"/>
    <s v="292081"/>
    <x v="0"/>
    <n v="6"/>
    <s v="High school diploma or equivalent"/>
    <n v="0"/>
    <x v="0"/>
    <n v="0"/>
    <n v="5.6000000000000001E-2"/>
    <n v="0"/>
    <n v="0"/>
    <n v="6"/>
    <n v="6"/>
    <s v=""/>
    <x v="0"/>
  </r>
  <r>
    <x v="0"/>
    <s v="330000"/>
    <x v="1"/>
    <s v="333051"/>
    <x v="1"/>
    <n v="1"/>
    <s v="High school diploma or equivalent"/>
    <n v="50155"/>
    <x v="1"/>
    <n v="257"/>
    <n v="5.6000000000000001E-2"/>
    <n v="13.333333333333334"/>
    <n v="27.725333333333332"/>
    <n v="1"/>
    <n v="-26.725333333333332"/>
    <n v="3.6068096566317209E-2"/>
    <x v="1"/>
  </r>
  <r>
    <x v="0"/>
    <s v="470000"/>
    <x v="2"/>
    <s v="472021"/>
    <x v="2"/>
    <n v="4"/>
    <s v="High school diploma or equivalent"/>
    <n v="0"/>
    <x v="0"/>
    <n v="0"/>
    <n v="5.6000000000000001E-2"/>
    <n v="0"/>
    <n v="0"/>
    <n v="4"/>
    <n v="4"/>
    <s v=""/>
    <x v="0"/>
  </r>
  <r>
    <x v="0"/>
    <s v="470000"/>
    <x v="2"/>
    <s v="472031"/>
    <x v="3"/>
    <n v="13"/>
    <s v="High school diploma or equivalent"/>
    <n v="52108"/>
    <x v="2"/>
    <n v="715"/>
    <n v="5.6000000000000001E-2"/>
    <n v="50.666666666666664"/>
    <n v="90.706666666666663"/>
    <n v="13"/>
    <n v="-77.706666666666663"/>
    <n v="0.14331912391591944"/>
    <x v="1"/>
  </r>
  <r>
    <x v="0"/>
    <s v="470000"/>
    <x v="2"/>
    <s v="472061"/>
    <x v="4"/>
    <n v="7"/>
    <s v="No formal educational credential"/>
    <n v="41046"/>
    <x v="2"/>
    <n v="911"/>
    <n v="5.6000000000000001E-2"/>
    <n v="78"/>
    <n v="129.01599999999999"/>
    <n v="7"/>
    <n v="-122.01599999999999"/>
    <n v="5.4256836361381539E-2"/>
    <x v="1"/>
  </r>
  <r>
    <x v="0"/>
    <s v="470000"/>
    <x v="2"/>
    <s v="472073"/>
    <x v="5"/>
    <n v="1"/>
    <s v="High school diploma or equivalent"/>
    <n v="0"/>
    <x v="0"/>
    <n v="0"/>
    <n v="5.6000000000000001E-2"/>
    <n v="0"/>
    <n v="0"/>
    <n v="1"/>
    <n v="1"/>
    <s v=""/>
    <x v="0"/>
  </r>
  <r>
    <x v="0"/>
    <s v="470000"/>
    <x v="2"/>
    <s v="472111"/>
    <x v="6"/>
    <n v="32"/>
    <s v="High school diploma or equivalent"/>
    <n v="55573"/>
    <x v="2"/>
    <n v="400"/>
    <n v="5.6000000000000001E-2"/>
    <n v="38.333333333333336"/>
    <n v="60.733333333333334"/>
    <n v="32"/>
    <n v="-28.733333333333334"/>
    <n v="0.52689352360043906"/>
    <x v="1"/>
  </r>
  <r>
    <x v="0"/>
    <s v="470000"/>
    <x v="2"/>
    <s v="472121"/>
    <x v="7"/>
    <n v="1"/>
    <s v="High school diploma or equivalent"/>
    <n v="0"/>
    <x v="0"/>
    <n v="0"/>
    <n v="5.6000000000000001E-2"/>
    <n v="0"/>
    <n v="0"/>
    <n v="1"/>
    <n v="1"/>
    <s v=""/>
    <x v="0"/>
  </r>
  <r>
    <x v="0"/>
    <s v="470000"/>
    <x v="2"/>
    <s v="472152"/>
    <x v="8"/>
    <n v="11"/>
    <s v="High school diploma or equivalent"/>
    <n v="74969"/>
    <x v="2"/>
    <n v="211"/>
    <n v="5.6000000000000001E-2"/>
    <n v="20"/>
    <n v="31.816000000000003"/>
    <n v="11"/>
    <n v="-20.816000000000003"/>
    <n v="0.3457379934624088"/>
    <x v="1"/>
  </r>
  <r>
    <x v="0"/>
    <s v="470000"/>
    <x v="2"/>
    <s v="472181"/>
    <x v="9"/>
    <n v="1"/>
    <s v="No formal educational credential"/>
    <n v="0"/>
    <x v="0"/>
    <n v="0"/>
    <n v="5.6000000000000001E-2"/>
    <n v="0"/>
    <n v="0"/>
    <n v="1"/>
    <n v="1"/>
    <s v=""/>
    <x v="0"/>
  </r>
  <r>
    <x v="0"/>
    <s v="470000"/>
    <x v="2"/>
    <s v="472211"/>
    <x v="10"/>
    <n v="5"/>
    <s v="High school diploma or equivalent"/>
    <n v="0"/>
    <x v="0"/>
    <n v="0"/>
    <n v="5.6000000000000001E-2"/>
    <n v="0"/>
    <n v="0"/>
    <n v="5"/>
    <n v="5"/>
    <s v=""/>
    <x v="0"/>
  </r>
  <r>
    <x v="0"/>
    <s v="470000"/>
    <x v="2"/>
    <s v="472221"/>
    <x v="11"/>
    <n v="1"/>
    <s v="High school diploma or equivalent"/>
    <n v="0"/>
    <x v="0"/>
    <n v="0"/>
    <n v="5.6000000000000001E-2"/>
    <n v="0"/>
    <n v="0"/>
    <n v="1"/>
    <n v="1"/>
    <s v=""/>
    <x v="0"/>
  </r>
  <r>
    <x v="0"/>
    <s v="490000"/>
    <x v="3"/>
    <s v="499021"/>
    <x v="12"/>
    <n v="2"/>
    <s v="Postsecondary non-degree award"/>
    <n v="55504"/>
    <x v="2"/>
    <n v="201"/>
    <n v="5.6000000000000001E-2"/>
    <n v="19.666666666666668"/>
    <n v="30.922666666666668"/>
    <n v="2"/>
    <n v="-28.922666666666668"/>
    <n v="6.4677474991376327E-2"/>
    <x v="1"/>
  </r>
  <r>
    <x v="0"/>
    <s v="490000"/>
    <x v="3"/>
    <s v="499044"/>
    <x v="13"/>
    <n v="3"/>
    <s v=""/>
    <n v="0"/>
    <x v="0"/>
    <n v="0"/>
    <n v="5.6000000000000001E-2"/>
    <n v="0"/>
    <n v="0"/>
    <n v="3"/>
    <n v="3"/>
    <s v=""/>
    <x v="0"/>
  </r>
  <r>
    <x v="1"/>
    <s v="290000"/>
    <x v="0"/>
    <s v="292071"/>
    <x v="14"/>
    <n v="1"/>
    <s v="Postsecondary non-degree award"/>
    <n v="46202"/>
    <x v="2"/>
    <n v="260"/>
    <n v="5.6000000000000001E-2"/>
    <n v="39.333333333333336"/>
    <n v="53.893333333333338"/>
    <n v="1"/>
    <n v="-52.893333333333338"/>
    <n v="1.8555170707570508E-2"/>
    <x v="1"/>
  </r>
  <r>
    <x v="1"/>
    <s v="290000"/>
    <x v="0"/>
    <s v="292081"/>
    <x v="0"/>
    <n v="9"/>
    <s v="High school diploma or equivalent"/>
    <n v="0"/>
    <x v="0"/>
    <n v="0"/>
    <n v="5.6000000000000001E-2"/>
    <n v="0"/>
    <n v="0"/>
    <n v="9"/>
    <n v="9"/>
    <s v=""/>
    <x v="0"/>
  </r>
  <r>
    <x v="1"/>
    <s v="330000"/>
    <x v="1"/>
    <s v="332011"/>
    <x v="15"/>
    <n v="2"/>
    <s v="Postsecondary non-degree award"/>
    <n v="60670"/>
    <x v="2"/>
    <n v="866"/>
    <n v="5.6000000000000001E-2"/>
    <n v="44"/>
    <n v="92.496000000000009"/>
    <n v="2"/>
    <n v="-90.496000000000009"/>
    <n v="2.1622556651098423E-2"/>
    <x v="1"/>
  </r>
  <r>
    <x v="1"/>
    <s v="330000"/>
    <x v="1"/>
    <s v="333012"/>
    <x v="16"/>
    <n v="1"/>
    <s v="High school diploma or equivalent"/>
    <n v="47575"/>
    <x v="3"/>
    <n v="517"/>
    <n v="5.6000000000000001E-2"/>
    <n v="24"/>
    <n v="52.951999999999998"/>
    <n v="1"/>
    <n v="-51.951999999999998"/>
    <n v="1.8885027949841367E-2"/>
    <x v="1"/>
  </r>
  <r>
    <x v="1"/>
    <s v="330000"/>
    <x v="1"/>
    <s v="333051"/>
    <x v="1"/>
    <n v="6"/>
    <s v="High school diploma or equivalent"/>
    <n v="66488"/>
    <x v="2"/>
    <n v="832"/>
    <n v="5.6000000000000001E-2"/>
    <n v="44.333333333333336"/>
    <n v="90.925333333333327"/>
    <n v="6"/>
    <n v="-84.925333333333327"/>
    <n v="6.5988210106460984E-2"/>
    <x v="1"/>
  </r>
  <r>
    <x v="1"/>
    <s v="470000"/>
    <x v="2"/>
    <s v="472021"/>
    <x v="2"/>
    <n v="5"/>
    <s v="High school diploma or equivalent"/>
    <n v="0"/>
    <x v="0"/>
    <n v="0"/>
    <n v="5.6000000000000001E-2"/>
    <n v="0"/>
    <n v="0"/>
    <n v="5"/>
    <n v="5"/>
    <s v=""/>
    <x v="0"/>
  </r>
  <r>
    <x v="1"/>
    <s v="470000"/>
    <x v="2"/>
    <s v="472031"/>
    <x v="3"/>
    <n v="5"/>
    <s v="High school diploma or equivalent"/>
    <n v="58171"/>
    <x v="2"/>
    <n v="2130"/>
    <n v="5.6000000000000001E-2"/>
    <n v="155.33333333333334"/>
    <n v="274.61333333333334"/>
    <n v="5"/>
    <n v="-269.61333333333334"/>
    <n v="1.8207418916294425E-2"/>
    <x v="1"/>
  </r>
  <r>
    <x v="1"/>
    <s v="470000"/>
    <x v="2"/>
    <s v="472042"/>
    <x v="17"/>
    <n v="2"/>
    <s v=""/>
    <n v="0"/>
    <x v="0"/>
    <n v="0"/>
    <n v="5.6000000000000001E-2"/>
    <n v="0"/>
    <n v="0"/>
    <n v="2"/>
    <n v="2"/>
    <s v=""/>
    <x v="0"/>
  </r>
  <r>
    <x v="1"/>
    <s v="470000"/>
    <x v="2"/>
    <s v="472061"/>
    <x v="4"/>
    <n v="12"/>
    <s v="No formal educational credential"/>
    <n v="43549"/>
    <x v="2"/>
    <n v="1184"/>
    <n v="5.6000000000000001E-2"/>
    <n v="95.666666666666671"/>
    <n v="161.97066666666666"/>
    <n v="12"/>
    <n v="-149.97066666666666"/>
    <n v="7.4087489092675221E-2"/>
    <x v="1"/>
  </r>
  <r>
    <x v="1"/>
    <s v="470000"/>
    <x v="2"/>
    <s v="472111"/>
    <x v="6"/>
    <n v="11"/>
    <s v="High school diploma or equivalent"/>
    <n v="60475"/>
    <x v="2"/>
    <n v="526"/>
    <n v="5.6000000000000001E-2"/>
    <n v="48.333333333333336"/>
    <n v="77.789333333333332"/>
    <n v="11"/>
    <n v="-66.789333333333332"/>
    <n v="0.14140756230502896"/>
    <x v="1"/>
  </r>
  <r>
    <x v="1"/>
    <s v="470000"/>
    <x v="2"/>
    <s v="472152"/>
    <x v="8"/>
    <n v="7"/>
    <s v="High school diploma or equivalent"/>
    <n v="60968"/>
    <x v="2"/>
    <n v="808"/>
    <n v="5.6000000000000001E-2"/>
    <n v="71.333333333333329"/>
    <n v="116.58133333333333"/>
    <n v="7"/>
    <n v="-109.58133333333333"/>
    <n v="6.0043917837046525E-2"/>
    <x v="1"/>
  </r>
  <r>
    <x v="1"/>
    <s v="470000"/>
    <x v="2"/>
    <s v="472211"/>
    <x v="10"/>
    <n v="2"/>
    <s v="High school diploma or equivalent"/>
    <n v="0"/>
    <x v="0"/>
    <n v="0"/>
    <n v="5.6000000000000001E-2"/>
    <n v="0"/>
    <n v="0"/>
    <n v="2"/>
    <n v="2"/>
    <s v=""/>
    <x v="0"/>
  </r>
  <r>
    <x v="1"/>
    <s v="470000"/>
    <x v="2"/>
    <s v="472221"/>
    <x v="11"/>
    <n v="3"/>
    <s v="High school diploma or equivalent"/>
    <n v="0"/>
    <x v="0"/>
    <n v="0"/>
    <n v="5.6000000000000001E-2"/>
    <n v="0"/>
    <n v="0"/>
    <n v="3"/>
    <n v="3"/>
    <s v=""/>
    <x v="0"/>
  </r>
  <r>
    <x v="1"/>
    <s v="470000"/>
    <x v="2"/>
    <s v="474021"/>
    <x v="18"/>
    <n v="4"/>
    <s v="High school diploma or equivalent"/>
    <n v="0"/>
    <x v="0"/>
    <n v="0"/>
    <n v="5.6000000000000001E-2"/>
    <n v="0"/>
    <n v="0"/>
    <n v="4"/>
    <n v="4"/>
    <s v=""/>
    <x v="0"/>
  </r>
  <r>
    <x v="1"/>
    <s v="490000"/>
    <x v="3"/>
    <s v="492022"/>
    <x v="19"/>
    <n v="1"/>
    <s v="Postsecondary non-degree award"/>
    <n v="77407"/>
    <x v="1"/>
    <n v="153"/>
    <n v="5.6000000000000001E-2"/>
    <n v="10.333333333333334"/>
    <n v="18.901333333333334"/>
    <n v="1"/>
    <n v="-17.901333333333334"/>
    <n v="5.2906320541760719E-2"/>
    <x v="1"/>
  </r>
  <r>
    <x v="1"/>
    <s v="490000"/>
    <x v="3"/>
    <s v="499021"/>
    <x v="12"/>
    <n v="6"/>
    <s v="Postsecondary non-degree award"/>
    <n v="60475"/>
    <x v="2"/>
    <n v="488"/>
    <n v="5.6000000000000001E-2"/>
    <n v="45.666666666666664"/>
    <n v="72.99466666666666"/>
    <n v="6"/>
    <n v="-66.99466666666666"/>
    <n v="8.2197786139626652E-2"/>
    <x v="1"/>
  </r>
  <r>
    <x v="1"/>
    <s v="510000"/>
    <x v="4"/>
    <s v="519123"/>
    <x v="20"/>
    <n v="1"/>
    <s v="No formal educational credential"/>
    <n v="0"/>
    <x v="0"/>
    <n v="0"/>
    <n v="5.6000000000000001E-2"/>
    <n v="0"/>
    <n v="0"/>
    <n v="1"/>
    <n v="1"/>
    <s v=""/>
    <x v="0"/>
  </r>
  <r>
    <x v="1"/>
    <s v="530000"/>
    <x v="5"/>
    <s v="533032"/>
    <x v="21"/>
    <n v="1"/>
    <s v="Postsecondary non-degree award"/>
    <n v="56606"/>
    <x v="2"/>
    <n v="695"/>
    <n v="5.6000000000000001E-2"/>
    <n v="167.33333333333334"/>
    <n v="206.25333333333333"/>
    <n v="1"/>
    <n v="-205.25333333333333"/>
    <n v="4.8484064904001549E-3"/>
    <x v="1"/>
  </r>
  <r>
    <x v="2"/>
    <s v="110000"/>
    <x v="6"/>
    <s v="119051"/>
    <x v="22"/>
    <n v="7"/>
    <s v="High school diploma or equivalent"/>
    <n v="48564"/>
    <x v="2"/>
    <n v="962"/>
    <n v="5.6000000000000001E-2"/>
    <n v="203.66666666666666"/>
    <n v="257.53866666666664"/>
    <n v="7"/>
    <n v="-250.53866666666664"/>
    <n v="2.7180384563612457E-2"/>
    <x v="1"/>
  </r>
  <r>
    <x v="2"/>
    <s v="290000"/>
    <x v="0"/>
    <s v="292081"/>
    <x v="0"/>
    <n v="36"/>
    <s v="High school diploma or equivalent"/>
    <n v="0"/>
    <x v="0"/>
    <n v="0"/>
    <n v="5.6000000000000001E-2"/>
    <n v="0"/>
    <n v="0"/>
    <n v="36"/>
    <n v="36"/>
    <s v=""/>
    <x v="0"/>
  </r>
  <r>
    <x v="2"/>
    <s v="330000"/>
    <x v="1"/>
    <s v="332011"/>
    <x v="15"/>
    <n v="17"/>
    <s v="Postsecondary non-degree award"/>
    <n v="54788"/>
    <x v="2"/>
    <n v="1433"/>
    <n v="5.6000000000000001E-2"/>
    <n v="102.5"/>
    <n v="182.74799999999999"/>
    <n v="17"/>
    <n v="-165.74799999999999"/>
    <n v="9.3024273863462265E-2"/>
    <x v="1"/>
  </r>
  <r>
    <x v="2"/>
    <s v="330000"/>
    <x v="1"/>
    <s v="333051"/>
    <x v="1"/>
    <n v="16"/>
    <s v="High school diploma or equivalent"/>
    <n v="62027"/>
    <x v="2"/>
    <n v="2412"/>
    <n v="5.6000000000000001E-2"/>
    <n v="132.66666666666666"/>
    <n v="267.73866666666663"/>
    <n v="16"/>
    <n v="-251.73866666666663"/>
    <n v="5.9759765741718297E-2"/>
    <x v="1"/>
  </r>
  <r>
    <x v="2"/>
    <s v="350000"/>
    <x v="7"/>
    <s v="352014"/>
    <x v="23"/>
    <n v="4"/>
    <s v="No formal educational credential"/>
    <n v="29219"/>
    <x v="3"/>
    <n v="1909"/>
    <n v="5.6000000000000001E-2"/>
    <n v="303.66666666666669"/>
    <n v="410.57066666666668"/>
    <n v="4"/>
    <n v="-406.57066666666668"/>
    <n v="9.742537216492167E-3"/>
    <x v="1"/>
  </r>
  <r>
    <x v="2"/>
    <s v="370000"/>
    <x v="8"/>
    <s v="372012"/>
    <x v="24"/>
    <n v="4"/>
    <s v="No formal educational credential"/>
    <n v="27265"/>
    <x v="4"/>
    <n v="1939"/>
    <n v="5.6000000000000001E-2"/>
    <n v="294.33333333333331"/>
    <n v="402.91733333333332"/>
    <n v="4"/>
    <n v="-398.91733333333332"/>
    <n v="9.9275947423458251E-3"/>
    <x v="1"/>
  </r>
  <r>
    <x v="2"/>
    <s v="370000"/>
    <x v="8"/>
    <s v="373011"/>
    <x v="25"/>
    <n v="5"/>
    <s v="No formal educational credential"/>
    <n v="32668"/>
    <x v="3"/>
    <n v="2232"/>
    <n v="5.6000000000000001E-2"/>
    <n v="229.66666666666666"/>
    <n v="354.65866666666665"/>
    <n v="5"/>
    <n v="-349.65866666666665"/>
    <n v="1.4098062362308926E-2"/>
    <x v="1"/>
  </r>
  <r>
    <x v="2"/>
    <s v="430000"/>
    <x v="9"/>
    <s v="434171"/>
    <x v="26"/>
    <n v="1"/>
    <s v="High school diploma or equivalent"/>
    <n v="29497"/>
    <x v="3"/>
    <n v="2198"/>
    <n v="5.6000000000000001E-2"/>
    <n v="277.33333333333331"/>
    <n v="400.42133333333334"/>
    <n v="1"/>
    <n v="-399.42133333333334"/>
    <n v="2.4973694375258061E-3"/>
    <x v="1"/>
  </r>
  <r>
    <x v="2"/>
    <s v="470000"/>
    <x v="2"/>
    <s v="472021"/>
    <x v="2"/>
    <n v="3"/>
    <s v="High school diploma or equivalent"/>
    <n v="60980"/>
    <x v="3"/>
    <n v="139"/>
    <n v="5.6000000000000001E-2"/>
    <n v="11.333333333333334"/>
    <n v="19.117333333333335"/>
    <n v="3"/>
    <n v="-16.117333333333335"/>
    <n v="0.15692565211326545"/>
    <x v="1"/>
  </r>
  <r>
    <x v="2"/>
    <s v="470000"/>
    <x v="2"/>
    <s v="472031"/>
    <x v="3"/>
    <n v="86"/>
    <s v="High school diploma or equivalent"/>
    <n v="55971"/>
    <x v="2"/>
    <n v="3025"/>
    <n v="5.6000000000000001E-2"/>
    <n v="234.66666666666666"/>
    <n v="404.06666666666666"/>
    <n v="86"/>
    <n v="-318.06666666666666"/>
    <n v="0.2128361656492328"/>
    <x v="1"/>
  </r>
  <r>
    <x v="2"/>
    <s v="470000"/>
    <x v="2"/>
    <s v="472042"/>
    <x v="17"/>
    <n v="9"/>
    <s v=""/>
    <n v="0"/>
    <x v="0"/>
    <n v="0"/>
    <n v="5.6000000000000001E-2"/>
    <n v="0"/>
    <n v="0"/>
    <n v="9"/>
    <n v="9"/>
    <s v=""/>
    <x v="0"/>
  </r>
  <r>
    <x v="2"/>
    <s v="470000"/>
    <x v="2"/>
    <s v="472051"/>
    <x v="27"/>
    <n v="1"/>
    <s v="No formal educational credential"/>
    <n v="0"/>
    <x v="0"/>
    <n v="0"/>
    <n v="5.6000000000000001E-2"/>
    <n v="0"/>
    <n v="0"/>
    <n v="1"/>
    <n v="1"/>
    <s v=""/>
    <x v="0"/>
  </r>
  <r>
    <x v="2"/>
    <s v="470000"/>
    <x v="2"/>
    <s v="472061"/>
    <x v="4"/>
    <n v="48"/>
    <s v="No formal educational credential"/>
    <n v="45394"/>
    <x v="2"/>
    <n v="2970"/>
    <n v="5.6000000000000001E-2"/>
    <n v="289.33333333333331"/>
    <n v="455.65333333333331"/>
    <n v="48"/>
    <n v="-407.65333333333331"/>
    <n v="0.10534324340141629"/>
    <x v="1"/>
  </r>
  <r>
    <x v="2"/>
    <s v="470000"/>
    <x v="2"/>
    <s v="472073"/>
    <x v="5"/>
    <n v="15"/>
    <s v="High school diploma or equivalent"/>
    <n v="60272"/>
    <x v="2"/>
    <n v="620"/>
    <n v="5.6000000000000001E-2"/>
    <n v="57.333333333333336"/>
    <n v="92.053333333333342"/>
    <n v="15"/>
    <n v="-77.053333333333342"/>
    <n v="0.16294901506373116"/>
    <x v="1"/>
  </r>
  <r>
    <x v="2"/>
    <s v="470000"/>
    <x v="2"/>
    <s v="472082"/>
    <x v="28"/>
    <n v="2"/>
    <s v="No formal educational credential"/>
    <n v="0"/>
    <x v="0"/>
    <n v="0"/>
    <n v="5.6000000000000001E-2"/>
    <n v="0"/>
    <n v="0"/>
    <n v="2"/>
    <n v="2"/>
    <s v=""/>
    <x v="0"/>
  </r>
  <r>
    <x v="2"/>
    <s v="470000"/>
    <x v="2"/>
    <s v="472111"/>
    <x v="6"/>
    <n v="221"/>
    <s v="High school diploma or equivalent"/>
    <n v="76418"/>
    <x v="5"/>
    <n v="1257"/>
    <n v="5.6000000000000001E-2"/>
    <n v="141.66666666666666"/>
    <n v="212.05866666666665"/>
    <n v="221"/>
    <n v="8.9413333333333469"/>
    <n v="1.0421644324840926"/>
    <x v="2"/>
  </r>
  <r>
    <x v="2"/>
    <s v="470000"/>
    <x v="2"/>
    <s v="472121"/>
    <x v="7"/>
    <n v="4"/>
    <s v="High school diploma or equivalent"/>
    <n v="0"/>
    <x v="0"/>
    <n v="0"/>
    <n v="5.6000000000000001E-2"/>
    <n v="0"/>
    <n v="0"/>
    <n v="4"/>
    <n v="4"/>
    <s v=""/>
    <x v="0"/>
  </r>
  <r>
    <x v="2"/>
    <s v="470000"/>
    <x v="2"/>
    <s v="472132"/>
    <x v="29"/>
    <n v="1"/>
    <s v=""/>
    <n v="0"/>
    <x v="0"/>
    <n v="0"/>
    <n v="5.6000000000000001E-2"/>
    <n v="0"/>
    <n v="0"/>
    <n v="1"/>
    <n v="1"/>
    <s v=""/>
    <x v="0"/>
  </r>
  <r>
    <x v="2"/>
    <s v="470000"/>
    <x v="2"/>
    <s v="472141"/>
    <x v="30"/>
    <n v="1"/>
    <s v="No formal educational credential"/>
    <n v="47339"/>
    <x v="1"/>
    <n v="427"/>
    <n v="5.6000000000000001E-2"/>
    <n v="38.666666666666664"/>
    <n v="62.578666666666663"/>
    <n v="1"/>
    <n v="-61.578666666666663"/>
    <n v="1.5979886649337367E-2"/>
    <x v="1"/>
  </r>
  <r>
    <x v="2"/>
    <s v="470000"/>
    <x v="2"/>
    <s v="472152"/>
    <x v="8"/>
    <n v="100"/>
    <s v="High school diploma or equivalent"/>
    <n v="62932"/>
    <x v="2"/>
    <n v="1039"/>
    <n v="5.6000000000000001E-2"/>
    <n v="107.33333333333333"/>
    <n v="165.51733333333334"/>
    <n v="100"/>
    <n v="-65.51733333333334"/>
    <n v="0.60416633101870498"/>
    <x v="1"/>
  </r>
  <r>
    <x v="2"/>
    <s v="470000"/>
    <x v="2"/>
    <s v="472181"/>
    <x v="9"/>
    <n v="65"/>
    <s v="No formal educational credential"/>
    <n v="51640"/>
    <x v="1"/>
    <n v="498"/>
    <n v="5.6000000000000001E-2"/>
    <n v="45"/>
    <n v="72.888000000000005"/>
    <n v="65"/>
    <n v="-7.8880000000000052"/>
    <n v="0.89177916803863455"/>
    <x v="2"/>
  </r>
  <r>
    <x v="2"/>
    <s v="470000"/>
    <x v="2"/>
    <s v="472211"/>
    <x v="10"/>
    <n v="17"/>
    <s v="High school diploma or equivalent"/>
    <n v="62120"/>
    <x v="3"/>
    <n v="187"/>
    <n v="5.6000000000000001E-2"/>
    <n v="24.666666666666668"/>
    <n v="35.138666666666666"/>
    <n v="17"/>
    <n v="-18.138666666666666"/>
    <n v="0.48379752599225928"/>
    <x v="1"/>
  </r>
  <r>
    <x v="2"/>
    <s v="470000"/>
    <x v="2"/>
    <s v="472221"/>
    <x v="11"/>
    <n v="33"/>
    <s v="High school diploma or equivalent"/>
    <n v="0"/>
    <x v="0"/>
    <n v="0"/>
    <n v="5.6000000000000001E-2"/>
    <n v="0"/>
    <n v="0"/>
    <n v="33"/>
    <n v="33"/>
    <s v=""/>
    <x v="0"/>
  </r>
  <r>
    <x v="2"/>
    <s v="470000"/>
    <x v="2"/>
    <s v="473011"/>
    <x v="31"/>
    <n v="2"/>
    <s v="No formal educational credential"/>
    <n v="0"/>
    <x v="0"/>
    <n v="0"/>
    <n v="5.6000000000000001E-2"/>
    <n v="0"/>
    <n v="0"/>
    <n v="2"/>
    <n v="2"/>
    <s v=""/>
    <x v="0"/>
  </r>
  <r>
    <x v="2"/>
    <s v="470000"/>
    <x v="2"/>
    <s v="474021"/>
    <x v="18"/>
    <n v="24"/>
    <s v="High school diploma or equivalent"/>
    <n v="0"/>
    <x v="0"/>
    <n v="0"/>
    <n v="5.6000000000000001E-2"/>
    <n v="0"/>
    <n v="0"/>
    <n v="24"/>
    <n v="24"/>
    <s v=""/>
    <x v="0"/>
  </r>
  <r>
    <x v="2"/>
    <s v="490000"/>
    <x v="3"/>
    <s v="492022"/>
    <x v="19"/>
    <n v="10"/>
    <s v="Postsecondary non-degree award"/>
    <n v="82530"/>
    <x v="3"/>
    <n v="270"/>
    <n v="5.6000000000000001E-2"/>
    <n v="31.666666666666668"/>
    <n v="46.786666666666669"/>
    <n v="10"/>
    <n v="-36.786666666666669"/>
    <n v="0.21373610715303504"/>
    <x v="1"/>
  </r>
  <r>
    <x v="2"/>
    <s v="490000"/>
    <x v="3"/>
    <s v="493031"/>
    <x v="32"/>
    <n v="3"/>
    <s v="High school diploma or equivalent"/>
    <n v="56251"/>
    <x v="2"/>
    <n v="1007"/>
    <n v="5.6000000000000001E-2"/>
    <n v="132.66666666666666"/>
    <n v="189.05866666666665"/>
    <n v="3"/>
    <n v="-186.05866666666665"/>
    <n v="1.5868090328222634E-2"/>
    <x v="1"/>
  </r>
  <r>
    <x v="2"/>
    <s v="490000"/>
    <x v="3"/>
    <s v="493042"/>
    <x v="33"/>
    <n v="1"/>
    <s v="High school diploma or equivalent"/>
    <n v="0"/>
    <x v="0"/>
    <n v="0"/>
    <n v="5.6000000000000001E-2"/>
    <n v="0"/>
    <n v="0"/>
    <n v="1"/>
    <n v="1"/>
    <s v=""/>
    <x v="0"/>
  </r>
  <r>
    <x v="2"/>
    <s v="490000"/>
    <x v="3"/>
    <s v="499021"/>
    <x v="12"/>
    <n v="29"/>
    <s v="Postsecondary non-degree award"/>
    <n v="53992"/>
    <x v="2"/>
    <n v="596"/>
    <n v="5.6000000000000001E-2"/>
    <n v="89.333333333333329"/>
    <n v="122.70933333333332"/>
    <n v="29"/>
    <n v="-93.709333333333319"/>
    <n v="0.23633084144645344"/>
    <x v="1"/>
  </r>
  <r>
    <x v="2"/>
    <s v="490000"/>
    <x v="3"/>
    <s v="499044"/>
    <x v="13"/>
    <n v="1"/>
    <s v=""/>
    <n v="0"/>
    <x v="0"/>
    <n v="0"/>
    <n v="5.6000000000000001E-2"/>
    <n v="0"/>
    <n v="0"/>
    <n v="1"/>
    <n v="1"/>
    <s v=""/>
    <x v="0"/>
  </r>
  <r>
    <x v="2"/>
    <s v="490000"/>
    <x v="3"/>
    <s v="499051"/>
    <x v="34"/>
    <n v="20"/>
    <s v="High school diploma or equivalent"/>
    <n v="90930"/>
    <x v="1"/>
    <n v="297"/>
    <n v="5.6000000000000001E-2"/>
    <n v="27.5"/>
    <n v="44.132000000000005"/>
    <n v="20"/>
    <n v="-24.132000000000005"/>
    <n v="0.4531858968548898"/>
    <x v="1"/>
  </r>
  <r>
    <x v="2"/>
    <s v="490000"/>
    <x v="3"/>
    <s v="499071"/>
    <x v="35"/>
    <n v="2"/>
    <s v="High school diploma or equivalent"/>
    <n v="43206"/>
    <x v="2"/>
    <n v="2779"/>
    <n v="5.6000000000000001E-2"/>
    <n v="373.66666666666669"/>
    <n v="529.29066666666665"/>
    <n v="2"/>
    <n v="-527.29066666666665"/>
    <n v="3.7786421071723665E-3"/>
    <x v="1"/>
  </r>
  <r>
    <x v="2"/>
    <s v="510000"/>
    <x v="4"/>
    <s v="511011"/>
    <x v="36"/>
    <n v="19"/>
    <s v="High school diploma or equivalent"/>
    <n v="61928"/>
    <x v="2"/>
    <n v="1739"/>
    <n v="5.6000000000000001E-2"/>
    <n v="170.66666666666666"/>
    <n v="268.05066666666664"/>
    <n v="19"/>
    <n v="-249.05066666666664"/>
    <n v="7.0882121787920693E-2"/>
    <x v="1"/>
  </r>
  <r>
    <x v="2"/>
    <s v="510000"/>
    <x v="4"/>
    <s v="514072"/>
    <x v="37"/>
    <n v="3"/>
    <s v="High school diploma or equivalent"/>
    <n v="33643"/>
    <x v="3"/>
    <n v="638"/>
    <n v="5.6000000000000001E-2"/>
    <n v="47"/>
    <n v="82.728000000000009"/>
    <n v="3"/>
    <n v="-79.728000000000009"/>
    <n v="3.626341746446185E-2"/>
    <x v="1"/>
  </r>
  <r>
    <x v="2"/>
    <s v="510000"/>
    <x v="4"/>
    <s v="514194"/>
    <x v="38"/>
    <n v="2"/>
    <s v=""/>
    <n v="0"/>
    <x v="0"/>
    <n v="0"/>
    <n v="5.6000000000000001E-2"/>
    <n v="0"/>
    <n v="0"/>
    <n v="2"/>
    <n v="2"/>
    <s v=""/>
    <x v="0"/>
  </r>
  <r>
    <x v="2"/>
    <s v="510000"/>
    <x v="4"/>
    <s v="519121"/>
    <x v="39"/>
    <n v="1"/>
    <s v="High school diploma or equivalent"/>
    <n v="37700"/>
    <x v="3"/>
    <n v="578"/>
    <n v="5.6000000000000001E-2"/>
    <n v="44"/>
    <n v="76.367999999999995"/>
    <n v="1"/>
    <n v="-75.367999999999995"/>
    <n v="1.3094489838675887E-2"/>
    <x v="1"/>
  </r>
  <r>
    <x v="2"/>
    <s v="510000"/>
    <x v="4"/>
    <s v="519123"/>
    <x v="20"/>
    <n v="7"/>
    <s v="No formal educational credential"/>
    <n v="0"/>
    <x v="0"/>
    <n v="0"/>
    <n v="5.6000000000000001E-2"/>
    <n v="0"/>
    <n v="0"/>
    <n v="7"/>
    <n v="7"/>
    <s v=""/>
    <x v="0"/>
  </r>
  <r>
    <x v="2"/>
    <s v="530000"/>
    <x v="5"/>
    <s v="533032"/>
    <x v="21"/>
    <n v="2"/>
    <s v="Postsecondary non-degree award"/>
    <n v="48410"/>
    <x v="2"/>
    <n v="3730"/>
    <n v="5.6000000000000001E-2"/>
    <n v="1039.6666666666667"/>
    <n v="1248.5466666666666"/>
    <n v="2"/>
    <n v="-1246.5466666666666"/>
    <n v="1.6018624320543351E-3"/>
    <x v="1"/>
  </r>
  <r>
    <x v="3"/>
    <s v="110000"/>
    <x v="6"/>
    <s v="119051"/>
    <x v="22"/>
    <n v="2"/>
    <s v="High school diploma or equivalent"/>
    <n v="68505"/>
    <x v="5"/>
    <n v="4715"/>
    <n v="5.6000000000000001E-2"/>
    <n v="1128.3333333333333"/>
    <n v="1392.3733333333332"/>
    <n v="2"/>
    <n v="-1390.3733333333332"/>
    <n v="1.4363963687899798E-3"/>
    <x v="1"/>
  </r>
  <r>
    <x v="3"/>
    <s v="150000"/>
    <x v="10"/>
    <s v="151121"/>
    <x v="40"/>
    <n v="10"/>
    <s v="Bachelor's degree"/>
    <n v="93021"/>
    <x v="5"/>
    <n v="10160"/>
    <n v="5.6000000000000001E-2"/>
    <n v="1602"/>
    <n v="2170.96"/>
    <n v="10"/>
    <n v="-2160.96"/>
    <n v="4.6062571396985668E-3"/>
    <x v="1"/>
  </r>
  <r>
    <x v="3"/>
    <s v="250000"/>
    <x v="11"/>
    <s v="259041"/>
    <x v="41"/>
    <n v="1"/>
    <s v="Some college, no degree"/>
    <n v="32993"/>
    <x v="3"/>
    <n v="12398"/>
    <n v="5.6000000000000001E-2"/>
    <n v="1476"/>
    <n v="2170.288"/>
    <n v="1"/>
    <n v="-2169.288"/>
    <n v="4.607683404230222E-4"/>
    <x v="1"/>
  </r>
  <r>
    <x v="3"/>
    <s v="290000"/>
    <x v="0"/>
    <s v="292071"/>
    <x v="14"/>
    <n v="13"/>
    <s v="Postsecondary non-degree award"/>
    <n v="53043"/>
    <x v="2"/>
    <n v="2319"/>
    <n v="5.6000000000000001E-2"/>
    <n v="579.66666666666663"/>
    <n v="709.53066666666666"/>
    <n v="13"/>
    <n v="-696.53066666666666"/>
    <n v="1.8321970579613191E-2"/>
    <x v="1"/>
  </r>
  <r>
    <x v="3"/>
    <s v="290000"/>
    <x v="0"/>
    <s v="292081"/>
    <x v="0"/>
    <n v="66"/>
    <s v="High school diploma or equivalent"/>
    <n v="0"/>
    <x v="0"/>
    <n v="0"/>
    <n v="5.6000000000000001E-2"/>
    <n v="0"/>
    <n v="0"/>
    <n v="66"/>
    <n v="66"/>
    <s v=""/>
    <x v="0"/>
  </r>
  <r>
    <x v="3"/>
    <s v="330000"/>
    <x v="1"/>
    <s v="332011"/>
    <x v="15"/>
    <n v="33"/>
    <s v="Postsecondary non-degree award"/>
    <n v="59330"/>
    <x v="2"/>
    <n v="2024"/>
    <n v="5.6000000000000001E-2"/>
    <n v="148"/>
    <n v="261.34399999999999"/>
    <n v="33"/>
    <n v="-228.34399999999999"/>
    <n v="0.12627035631198727"/>
    <x v="1"/>
  </r>
  <r>
    <x v="3"/>
    <s v="330000"/>
    <x v="1"/>
    <s v="333012"/>
    <x v="16"/>
    <n v="4"/>
    <s v="High school diploma or equivalent"/>
    <n v="0"/>
    <x v="0"/>
    <n v="0"/>
    <n v="5.6000000000000001E-2"/>
    <n v="0"/>
    <n v="0"/>
    <n v="4"/>
    <n v="4"/>
    <s v=""/>
    <x v="0"/>
  </r>
  <r>
    <x v="3"/>
    <s v="330000"/>
    <x v="1"/>
    <s v="333051"/>
    <x v="1"/>
    <n v="60"/>
    <s v="High school diploma or equivalent"/>
    <n v="74552"/>
    <x v="2"/>
    <n v="7422"/>
    <n v="5.6000000000000001E-2"/>
    <n v="405.66666666666669"/>
    <n v="821.29866666666669"/>
    <n v="60"/>
    <n v="-761.29866666666669"/>
    <n v="7.3055031543539178E-2"/>
    <x v="1"/>
  </r>
  <r>
    <x v="3"/>
    <s v="350000"/>
    <x v="7"/>
    <s v="352014"/>
    <x v="23"/>
    <n v="1"/>
    <s v="No formal educational credential"/>
    <n v="30912"/>
    <x v="3"/>
    <n v="14266"/>
    <n v="5.6000000000000001E-2"/>
    <n v="2048.6666666666665"/>
    <n v="2847.5626666666667"/>
    <n v="1"/>
    <n v="-2846.5626666666667"/>
    <n v="3.5117752164190007E-4"/>
    <x v="1"/>
  </r>
  <r>
    <x v="3"/>
    <s v="370000"/>
    <x v="8"/>
    <s v="372012"/>
    <x v="24"/>
    <n v="21"/>
    <s v="No formal educational credential"/>
    <n v="33393"/>
    <x v="3"/>
    <n v="13508"/>
    <n v="5.6000000000000001E-2"/>
    <n v="1720.3333333333333"/>
    <n v="2476.7813333333334"/>
    <n v="21"/>
    <n v="-2455.7813333333334"/>
    <n v="8.4787460715143193E-3"/>
    <x v="1"/>
  </r>
  <r>
    <x v="3"/>
    <s v="470000"/>
    <x v="2"/>
    <s v="472021"/>
    <x v="2"/>
    <n v="50"/>
    <s v="High school diploma or equivalent"/>
    <n v="62218"/>
    <x v="1"/>
    <n v="353"/>
    <n v="5.6000000000000001E-2"/>
    <n v="36.5"/>
    <n v="56.268000000000001"/>
    <n v="50"/>
    <n v="-6.2680000000000007"/>
    <n v="0.88860453543754891"/>
    <x v="2"/>
  </r>
  <r>
    <x v="3"/>
    <s v="470000"/>
    <x v="2"/>
    <s v="472031"/>
    <x v="3"/>
    <n v="585"/>
    <s v="High school diploma or equivalent"/>
    <n v="66448"/>
    <x v="2"/>
    <n v="10201"/>
    <n v="5.6000000000000001E-2"/>
    <n v="770.66666666666663"/>
    <n v="1341.9226666666666"/>
    <n v="585"/>
    <n v="-756.9226666666666"/>
    <n v="0.43594166380178889"/>
    <x v="1"/>
  </r>
  <r>
    <x v="3"/>
    <s v="470000"/>
    <x v="2"/>
    <s v="472042"/>
    <x v="17"/>
    <n v="75"/>
    <s v=""/>
    <n v="0"/>
    <x v="0"/>
    <n v="0"/>
    <n v="5.6000000000000001E-2"/>
    <n v="0"/>
    <n v="0"/>
    <n v="75"/>
    <n v="75"/>
    <s v=""/>
    <x v="0"/>
  </r>
  <r>
    <x v="3"/>
    <s v="470000"/>
    <x v="2"/>
    <s v="472044"/>
    <x v="42"/>
    <n v="3"/>
    <s v="No formal educational credential"/>
    <n v="62757"/>
    <x v="1"/>
    <n v="415"/>
    <n v="5.6000000000000001E-2"/>
    <n v="38"/>
    <n v="61.24"/>
    <n v="3"/>
    <n v="-58.24"/>
    <n v="4.8987589810581315E-2"/>
    <x v="1"/>
  </r>
  <r>
    <x v="3"/>
    <s v="470000"/>
    <x v="2"/>
    <s v="472051"/>
    <x v="27"/>
    <n v="10"/>
    <s v="No formal educational credential"/>
    <n v="55710"/>
    <x v="1"/>
    <n v="861"/>
    <n v="5.6000000000000001E-2"/>
    <n v="108.5"/>
    <n v="156.71600000000001"/>
    <n v="10"/>
    <n v="-146.71600000000001"/>
    <n v="6.3809693968707726E-2"/>
    <x v="1"/>
  </r>
  <r>
    <x v="3"/>
    <s v="470000"/>
    <x v="2"/>
    <s v="472061"/>
    <x v="4"/>
    <n v="293"/>
    <s v="No formal educational credential"/>
    <n v="51297"/>
    <x v="2"/>
    <n v="10668"/>
    <n v="5.6000000000000001E-2"/>
    <n v="960"/>
    <n v="1557.4079999999999"/>
    <n v="293"/>
    <n v="-1264.4079999999999"/>
    <n v="0.18813310320738047"/>
    <x v="1"/>
  </r>
  <r>
    <x v="3"/>
    <s v="470000"/>
    <x v="2"/>
    <s v="472073"/>
    <x v="5"/>
    <n v="25"/>
    <s v="High school diploma or equivalent"/>
    <n v="64537"/>
    <x v="1"/>
    <n v="2121"/>
    <n v="5.6000000000000001E-2"/>
    <n v="197.66666666666666"/>
    <n v="316.44266666666664"/>
    <n v="25"/>
    <n v="-291.44266666666664"/>
    <n v="7.9003252827263087E-2"/>
    <x v="1"/>
  </r>
  <r>
    <x v="3"/>
    <s v="470000"/>
    <x v="2"/>
    <s v="472082"/>
    <x v="28"/>
    <n v="16"/>
    <s v="No formal educational credential"/>
    <n v="57749"/>
    <x v="3"/>
    <n v="297"/>
    <n v="5.6000000000000001E-2"/>
    <n v="23.5"/>
    <n v="40.132000000000005"/>
    <n v="16"/>
    <n v="-24.132000000000005"/>
    <n v="0.39868434167248079"/>
    <x v="1"/>
  </r>
  <r>
    <x v="3"/>
    <s v="470000"/>
    <x v="2"/>
    <s v="472111"/>
    <x v="6"/>
    <n v="620"/>
    <s v="High school diploma or equivalent"/>
    <n v="69191"/>
    <x v="2"/>
    <n v="7823"/>
    <n v="5.6000000000000001E-2"/>
    <n v="751"/>
    <n v="1189.088"/>
    <n v="620"/>
    <n v="-569.08799999999997"/>
    <n v="0.52140800344465676"/>
    <x v="1"/>
  </r>
  <r>
    <x v="3"/>
    <s v="470000"/>
    <x v="2"/>
    <s v="472121"/>
    <x v="7"/>
    <n v="49"/>
    <s v="High school diploma or equivalent"/>
    <n v="51770"/>
    <x v="3"/>
    <n v="277"/>
    <n v="5.6000000000000001E-2"/>
    <n v="30.333333333333332"/>
    <n v="45.845333333333329"/>
    <n v="49"/>
    <n v="3.1546666666666709"/>
    <n v="1.0688110749185669"/>
    <x v="2"/>
  </r>
  <r>
    <x v="3"/>
    <s v="470000"/>
    <x v="2"/>
    <s v="472132"/>
    <x v="29"/>
    <n v="41"/>
    <s v=""/>
    <n v="0"/>
    <x v="0"/>
    <n v="0"/>
    <n v="5.6000000000000001E-2"/>
    <n v="0"/>
    <n v="0"/>
    <n v="41"/>
    <n v="41"/>
    <s v=""/>
    <x v="0"/>
  </r>
  <r>
    <x v="3"/>
    <s v="470000"/>
    <x v="2"/>
    <s v="472141"/>
    <x v="30"/>
    <n v="7"/>
    <s v="No formal educational credential"/>
    <n v="40674"/>
    <x v="1"/>
    <n v="3485"/>
    <n v="5.6000000000000001E-2"/>
    <n v="254.33333333333334"/>
    <n v="449.49333333333334"/>
    <n v="7"/>
    <n v="-442.49333333333334"/>
    <n v="1.5573089700996677E-2"/>
    <x v="1"/>
  </r>
  <r>
    <x v="3"/>
    <s v="470000"/>
    <x v="2"/>
    <s v="472152"/>
    <x v="8"/>
    <n v="310"/>
    <s v="High school diploma or equivalent"/>
    <n v="68800"/>
    <x v="2"/>
    <n v="5378"/>
    <n v="5.6000000000000001E-2"/>
    <n v="521.33333333333337"/>
    <n v="822.50133333333338"/>
    <n v="310"/>
    <n v="-512.50133333333338"/>
    <n v="0.37689908506733927"/>
    <x v="1"/>
  </r>
  <r>
    <x v="3"/>
    <s v="470000"/>
    <x v="2"/>
    <s v="472161"/>
    <x v="43"/>
    <n v="6"/>
    <s v=""/>
    <n v="0"/>
    <x v="0"/>
    <n v="0"/>
    <n v="5.6000000000000001E-2"/>
    <n v="0"/>
    <n v="0"/>
    <n v="6"/>
    <n v="6"/>
    <s v=""/>
    <x v="0"/>
  </r>
  <r>
    <x v="3"/>
    <s v="470000"/>
    <x v="2"/>
    <s v="472181"/>
    <x v="9"/>
    <n v="80"/>
    <s v="No formal educational credential"/>
    <n v="0"/>
    <x v="0"/>
    <n v="0"/>
    <n v="5.6000000000000001E-2"/>
    <n v="0"/>
    <n v="0"/>
    <n v="80"/>
    <n v="80"/>
    <s v=""/>
    <x v="0"/>
  </r>
  <r>
    <x v="3"/>
    <s v="470000"/>
    <x v="2"/>
    <s v="472211"/>
    <x v="10"/>
    <n v="100"/>
    <s v="High school diploma or equivalent"/>
    <n v="62120"/>
    <x v="3"/>
    <n v="374"/>
    <n v="5.6000000000000001E-2"/>
    <n v="48.333333333333336"/>
    <n v="69.277333333333331"/>
    <n v="100"/>
    <n v="30.722666666666669"/>
    <n v="1.4434735748104239"/>
    <x v="3"/>
  </r>
  <r>
    <x v="3"/>
    <s v="470000"/>
    <x v="2"/>
    <s v="472221"/>
    <x v="11"/>
    <n v="185"/>
    <s v="High school diploma or equivalent"/>
    <n v="82370"/>
    <x v="4"/>
    <n v="131"/>
    <n v="5.6000000000000001E-2"/>
    <n v="16"/>
    <n v="23.335999999999999"/>
    <n v="185"/>
    <n v="161.66399999999999"/>
    <n v="7.9276654096674672"/>
    <x v="3"/>
  </r>
  <r>
    <x v="3"/>
    <s v="470000"/>
    <x v="2"/>
    <s v="473011"/>
    <x v="31"/>
    <n v="19"/>
    <s v="No formal educational credential"/>
    <n v="0"/>
    <x v="0"/>
    <n v="0"/>
    <n v="5.6000000000000001E-2"/>
    <n v="0"/>
    <n v="0"/>
    <n v="19"/>
    <n v="19"/>
    <s v=""/>
    <x v="0"/>
  </r>
  <r>
    <x v="3"/>
    <s v="470000"/>
    <x v="2"/>
    <s v="474021"/>
    <x v="18"/>
    <n v="99"/>
    <s v="High school diploma or equivalent"/>
    <n v="115483"/>
    <x v="2"/>
    <n v="282"/>
    <n v="5.6000000000000001E-2"/>
    <n v="38.5"/>
    <n v="54.292000000000002"/>
    <n v="99"/>
    <n v="44.707999999999998"/>
    <n v="1.823473071539085"/>
    <x v="3"/>
  </r>
  <r>
    <x v="3"/>
    <s v="490000"/>
    <x v="3"/>
    <s v="492022"/>
    <x v="19"/>
    <n v="45"/>
    <s v="Postsecondary non-degree award"/>
    <n v="82530"/>
    <x v="1"/>
    <n v="1166"/>
    <n v="5.6000000000000001E-2"/>
    <n v="145"/>
    <n v="210.29599999999999"/>
    <n v="45"/>
    <n v="-165.29599999999999"/>
    <n v="0.21398409860387266"/>
    <x v="1"/>
  </r>
  <r>
    <x v="3"/>
    <s v="490000"/>
    <x v="3"/>
    <s v="493031"/>
    <x v="32"/>
    <n v="1"/>
    <s v="High school diploma or equivalent"/>
    <n v="61923"/>
    <x v="1"/>
    <n v="1513"/>
    <n v="5.6000000000000001E-2"/>
    <n v="158"/>
    <n v="242.72800000000001"/>
    <n v="1"/>
    <n v="-241.72800000000001"/>
    <n v="4.119837843182492E-3"/>
    <x v="1"/>
  </r>
  <r>
    <x v="3"/>
    <s v="490000"/>
    <x v="3"/>
    <s v="499021"/>
    <x v="12"/>
    <n v="101"/>
    <s v="Postsecondary non-degree award"/>
    <n v="58800"/>
    <x v="2"/>
    <n v="2670"/>
    <n v="5.6000000000000001E-2"/>
    <n v="358.66666666666669"/>
    <n v="508.18666666666672"/>
    <n v="101"/>
    <n v="-407.18666666666672"/>
    <n v="0.19874586766017735"/>
    <x v="1"/>
  </r>
  <r>
    <x v="3"/>
    <s v="490000"/>
    <x v="3"/>
    <s v="499044"/>
    <x v="13"/>
    <n v="10"/>
    <s v=""/>
    <n v="0"/>
    <x v="0"/>
    <n v="0"/>
    <n v="5.6000000000000001E-2"/>
    <n v="0"/>
    <n v="0"/>
    <n v="10"/>
    <n v="10"/>
    <s v=""/>
    <x v="0"/>
  </r>
  <r>
    <x v="3"/>
    <s v="490000"/>
    <x v="3"/>
    <s v="499051"/>
    <x v="34"/>
    <n v="7"/>
    <s v="High school diploma or equivalent"/>
    <n v="90930"/>
    <x v="3"/>
    <n v="372"/>
    <n v="5.6000000000000001E-2"/>
    <n v="35.333333333333336"/>
    <n v="56.165333333333336"/>
    <n v="7"/>
    <n v="-49.165333333333336"/>
    <n v="0.12463203874275947"/>
    <x v="1"/>
  </r>
  <r>
    <x v="3"/>
    <s v="490000"/>
    <x v="3"/>
    <s v="499052"/>
    <x v="44"/>
    <n v="2"/>
    <s v="High school diploma or equivalent"/>
    <n v="84386"/>
    <x v="1"/>
    <n v="1299"/>
    <n v="5.6000000000000001E-2"/>
    <n v="112"/>
    <n v="184.744"/>
    <n v="2"/>
    <n v="-182.744"/>
    <n v="1.0825791365348806E-2"/>
    <x v="1"/>
  </r>
  <r>
    <x v="3"/>
    <s v="510000"/>
    <x v="4"/>
    <s v="511011"/>
    <x v="36"/>
    <n v="5"/>
    <s v="High school diploma or equivalent"/>
    <n v="66477"/>
    <x v="2"/>
    <n v="3788"/>
    <n v="5.6000000000000001E-2"/>
    <n v="380.33333333333331"/>
    <n v="592.4613333333333"/>
    <n v="5"/>
    <n v="-587.4613333333333"/>
    <n v="8.4393693203044483E-3"/>
    <x v="1"/>
  </r>
  <r>
    <x v="3"/>
    <s v="510000"/>
    <x v="4"/>
    <s v="514034"/>
    <x v="45"/>
    <n v="1"/>
    <s v="High school diploma or equivalent"/>
    <n v="50230"/>
    <x v="4"/>
    <n v="319"/>
    <n v="5.6000000000000001E-2"/>
    <n v="29.5"/>
    <n v="47.364000000000004"/>
    <n v="1"/>
    <n v="-46.364000000000004"/>
    <n v="2.111308166539988E-2"/>
    <x v="1"/>
  </r>
  <r>
    <x v="3"/>
    <s v="510000"/>
    <x v="4"/>
    <s v="514035"/>
    <x v="46"/>
    <n v="1"/>
    <s v="High school diploma or equivalent"/>
    <n v="0"/>
    <x v="0"/>
    <n v="0"/>
    <n v="5.6000000000000001E-2"/>
    <n v="0"/>
    <n v="0"/>
    <n v="1"/>
    <n v="1"/>
    <s v=""/>
    <x v="0"/>
  </r>
  <r>
    <x v="3"/>
    <s v="510000"/>
    <x v="4"/>
    <s v="519061"/>
    <x v="47"/>
    <n v="2"/>
    <s v="High school diploma or equivalent"/>
    <n v="48648"/>
    <x v="1"/>
    <n v="3037"/>
    <n v="5.6000000000000001E-2"/>
    <n v="370.66666666666669"/>
    <n v="540.73866666666663"/>
    <n v="2"/>
    <n v="-538.73866666666663"/>
    <n v="3.6986443235672685E-3"/>
    <x v="1"/>
  </r>
  <r>
    <x v="3"/>
    <s v="510000"/>
    <x v="4"/>
    <s v="519123"/>
    <x v="20"/>
    <n v="68"/>
    <s v="No formal educational credential"/>
    <n v="0"/>
    <x v="0"/>
    <n v="0"/>
    <n v="5.6000000000000001E-2"/>
    <n v="0"/>
    <n v="0"/>
    <n v="68"/>
    <n v="68"/>
    <s v=""/>
    <x v="0"/>
  </r>
  <r>
    <x v="3"/>
    <s v="530000"/>
    <x v="5"/>
    <s v="533011"/>
    <x v="48"/>
    <n v="18"/>
    <s v=""/>
    <n v="0"/>
    <x v="0"/>
    <n v="0"/>
    <n v="5.6000000000000001E-2"/>
    <n v="0"/>
    <n v="0"/>
    <n v="18"/>
    <n v="18"/>
    <s v=""/>
    <x v="0"/>
  </r>
  <r>
    <x v="3"/>
    <s v="530000"/>
    <x v="5"/>
    <s v="533032"/>
    <x v="21"/>
    <n v="2"/>
    <s v="Postsecondary non-degree award"/>
    <n v="49769"/>
    <x v="2"/>
    <n v="7712"/>
    <n v="5.6000000000000001E-2"/>
    <n v="1740"/>
    <n v="2171.8719999999998"/>
    <n v="2"/>
    <n v="-2169.8719999999998"/>
    <n v="9.208645813381268E-4"/>
    <x v="1"/>
  </r>
  <r>
    <x v="4"/>
    <s v="130000"/>
    <x v="12"/>
    <s v="131071"/>
    <x v="49"/>
    <n v="1"/>
    <s v="Bachelor's degree"/>
    <n v="69307"/>
    <x v="2"/>
    <n v="1852"/>
    <e v="#REF!"/>
    <n v="1618.3333333333333"/>
    <s v=""/>
    <n v="1"/>
    <s v=""/>
    <s v=""/>
    <x v="0"/>
  </r>
  <r>
    <x v="4"/>
    <s v="150000"/>
    <x v="10"/>
    <s v="151121"/>
    <x v="40"/>
    <n v="2"/>
    <s v="Bachelor's degree"/>
    <n v="89453"/>
    <x v="5"/>
    <n v="1524"/>
    <n v="5.6000000000000001E-2"/>
    <n v="786.66666666666663"/>
    <n v="872.01066666666668"/>
    <n v="2"/>
    <n v="-870.01066666666668"/>
    <n v="2.2935499259947889E-3"/>
    <x v="1"/>
  </r>
  <r>
    <x v="4"/>
    <s v="250000"/>
    <x v="11"/>
    <s v="259041"/>
    <x v="41"/>
    <n v="12"/>
    <s v="Some college, no degree"/>
    <n v="32924"/>
    <x v="3"/>
    <n v="5879"/>
    <n v="5.6000000000000001E-2"/>
    <n v="1100.3333333333333"/>
    <n v="1429.5573333333332"/>
    <n v="12"/>
    <n v="-1417.5573333333332"/>
    <n v="8.3942068780265781E-3"/>
    <x v="1"/>
  </r>
  <r>
    <x v="4"/>
    <s v="290000"/>
    <x v="0"/>
    <s v="292071"/>
    <x v="14"/>
    <n v="3"/>
    <s v="Postsecondary non-degree award"/>
    <n v="42814"/>
    <x v="1"/>
    <n v="753"/>
    <n v="5.6000000000000001E-2"/>
    <n v="453"/>
    <n v="495.16800000000001"/>
    <n v="3"/>
    <n v="-492.16800000000001"/>
    <n v="6.0585498255137649E-3"/>
    <x v="1"/>
  </r>
  <r>
    <x v="4"/>
    <s v="290000"/>
    <x v="0"/>
    <s v="292081"/>
    <x v="0"/>
    <n v="41"/>
    <s v="High school diploma or equivalent"/>
    <n v="51233"/>
    <x v="3"/>
    <n v="141"/>
    <n v="5.6000000000000001E-2"/>
    <n v="34"/>
    <n v="41.896000000000001"/>
    <n v="41"/>
    <n v="-0.8960000000000008"/>
    <n v="0.9786137101393928"/>
    <x v="2"/>
  </r>
  <r>
    <x v="4"/>
    <s v="330000"/>
    <x v="1"/>
    <s v="332011"/>
    <x v="15"/>
    <n v="32"/>
    <s v="Postsecondary non-degree award"/>
    <n v="57363"/>
    <x v="2"/>
    <n v="1001"/>
    <n v="5.6000000000000001E-2"/>
    <n v="71.5"/>
    <n v="127.55600000000001"/>
    <n v="32"/>
    <n v="-95.556000000000012"/>
    <n v="0.25087020602715665"/>
    <x v="1"/>
  </r>
  <r>
    <x v="4"/>
    <s v="330000"/>
    <x v="1"/>
    <s v="333012"/>
    <x v="16"/>
    <n v="9"/>
    <s v="High school diploma or equivalent"/>
    <n v="0"/>
    <x v="0"/>
    <n v="0"/>
    <n v="5.6000000000000001E-2"/>
    <n v="0"/>
    <n v="0"/>
    <n v="9"/>
    <n v="9"/>
    <s v=""/>
    <x v="0"/>
  </r>
  <r>
    <x v="4"/>
    <s v="330000"/>
    <x v="1"/>
    <s v="333051"/>
    <x v="1"/>
    <n v="14"/>
    <s v="High school diploma or equivalent"/>
    <n v="66868"/>
    <x v="2"/>
    <n v="2234"/>
    <n v="5.6000000000000001E-2"/>
    <n v="141.33333333333334"/>
    <n v="266.43733333333336"/>
    <n v="14"/>
    <n v="-252.43733333333336"/>
    <n v="5.2545188862421675E-2"/>
    <x v="1"/>
  </r>
  <r>
    <x v="4"/>
    <s v="470000"/>
    <x v="2"/>
    <s v="472021"/>
    <x v="2"/>
    <n v="23"/>
    <s v="High school diploma or equivalent"/>
    <n v="0"/>
    <x v="0"/>
    <n v="0"/>
    <n v="5.6000000000000001E-2"/>
    <n v="0"/>
    <n v="0"/>
    <n v="23"/>
    <n v="23"/>
    <s v=""/>
    <x v="0"/>
  </r>
  <r>
    <x v="4"/>
    <s v="470000"/>
    <x v="2"/>
    <s v="472031"/>
    <x v="3"/>
    <n v="188"/>
    <s v="High school diploma or equivalent"/>
    <n v="52997"/>
    <x v="2"/>
    <n v="4519"/>
    <n v="5.6000000000000001E-2"/>
    <n v="409.66666666666669"/>
    <n v="662.73066666666671"/>
    <n v="188"/>
    <n v="-474.73066666666671"/>
    <n v="0.28367481611433903"/>
    <x v="1"/>
  </r>
  <r>
    <x v="4"/>
    <s v="470000"/>
    <x v="2"/>
    <s v="472042"/>
    <x v="17"/>
    <n v="18"/>
    <s v=""/>
    <n v="0"/>
    <x v="0"/>
    <n v="0"/>
    <n v="5.6000000000000001E-2"/>
    <n v="0"/>
    <n v="0"/>
    <n v="18"/>
    <n v="18"/>
    <s v=""/>
    <x v="0"/>
  </r>
  <r>
    <x v="4"/>
    <s v="470000"/>
    <x v="2"/>
    <s v="472044"/>
    <x v="42"/>
    <n v="3"/>
    <s v="No formal educational credential"/>
    <n v="0"/>
    <x v="0"/>
    <n v="0"/>
    <n v="5.6000000000000001E-2"/>
    <n v="0"/>
    <n v="0"/>
    <n v="3"/>
    <n v="3"/>
    <s v=""/>
    <x v="0"/>
  </r>
  <r>
    <x v="4"/>
    <s v="470000"/>
    <x v="2"/>
    <s v="472061"/>
    <x v="4"/>
    <n v="73"/>
    <s v="No formal educational credential"/>
    <n v="48514"/>
    <x v="2"/>
    <n v="3466"/>
    <n v="5.6000000000000001E-2"/>
    <n v="405"/>
    <n v="599.096"/>
    <n v="73"/>
    <n v="-526.096"/>
    <n v="0.1218502543832708"/>
    <x v="1"/>
  </r>
  <r>
    <x v="4"/>
    <s v="470000"/>
    <x v="2"/>
    <s v="472073"/>
    <x v="5"/>
    <n v="12"/>
    <s v="High school diploma or equivalent"/>
    <n v="65536"/>
    <x v="2"/>
    <n v="820"/>
    <n v="5.6000000000000001E-2"/>
    <n v="88"/>
    <n v="133.92000000000002"/>
    <n v="12"/>
    <n v="-121.92000000000002"/>
    <n v="8.9605734767025075E-2"/>
    <x v="1"/>
  </r>
  <r>
    <x v="4"/>
    <s v="470000"/>
    <x v="2"/>
    <s v="472082"/>
    <x v="28"/>
    <n v="3"/>
    <s v="No formal educational credential"/>
    <n v="0"/>
    <x v="0"/>
    <n v="0"/>
    <n v="5.6000000000000001E-2"/>
    <n v="0"/>
    <n v="0"/>
    <n v="3"/>
    <n v="3"/>
    <s v=""/>
    <x v="0"/>
  </r>
  <r>
    <x v="4"/>
    <s v="470000"/>
    <x v="2"/>
    <s v="472111"/>
    <x v="6"/>
    <n v="304"/>
    <s v="High school diploma or equivalent"/>
    <n v="61685"/>
    <x v="2"/>
    <n v="2830"/>
    <n v="5.6000000000000001E-2"/>
    <n v="340.66666666666669"/>
    <n v="499.14666666666665"/>
    <n v="304"/>
    <n v="-195.14666666666665"/>
    <n v="0.60903942728924032"/>
    <x v="1"/>
  </r>
  <r>
    <x v="4"/>
    <s v="470000"/>
    <x v="2"/>
    <s v="472121"/>
    <x v="7"/>
    <n v="17"/>
    <s v="High school diploma or equivalent"/>
    <n v="56407"/>
    <x v="3"/>
    <n v="121"/>
    <n v="5.6000000000000001E-2"/>
    <n v="21.333333333333332"/>
    <n v="28.109333333333332"/>
    <n v="17"/>
    <n v="-11.109333333333332"/>
    <n v="0.60478133004458778"/>
    <x v="1"/>
  </r>
  <r>
    <x v="4"/>
    <s v="470000"/>
    <x v="2"/>
    <s v="472132"/>
    <x v="29"/>
    <n v="13"/>
    <s v=""/>
    <n v="0"/>
    <x v="0"/>
    <n v="0"/>
    <n v="5.6000000000000001E-2"/>
    <n v="0"/>
    <n v="0"/>
    <n v="13"/>
    <n v="13"/>
    <s v=""/>
    <x v="0"/>
  </r>
  <r>
    <x v="4"/>
    <s v="470000"/>
    <x v="2"/>
    <s v="472141"/>
    <x v="30"/>
    <n v="2"/>
    <s v="No formal educational credential"/>
    <n v="47267"/>
    <x v="2"/>
    <n v="1323"/>
    <n v="5.6000000000000001E-2"/>
    <n v="138.33333333333334"/>
    <n v="212.42133333333334"/>
    <n v="2"/>
    <n v="-210.42133333333334"/>
    <n v="9.4152501945818368E-3"/>
    <x v="1"/>
  </r>
  <r>
    <x v="4"/>
    <s v="470000"/>
    <x v="2"/>
    <s v="472152"/>
    <x v="8"/>
    <n v="159"/>
    <s v="High school diploma or equivalent"/>
    <n v="59930"/>
    <x v="2"/>
    <n v="2382"/>
    <n v="5.6000000000000001E-2"/>
    <n v="305.33333333333331"/>
    <n v="438.72533333333331"/>
    <n v="159"/>
    <n v="-279.72533333333331"/>
    <n v="0.36241353739925364"/>
    <x v="1"/>
  </r>
  <r>
    <x v="4"/>
    <s v="470000"/>
    <x v="2"/>
    <s v="472161"/>
    <x v="43"/>
    <n v="1"/>
    <s v=""/>
    <n v="0"/>
    <x v="0"/>
    <n v="0"/>
    <n v="5.6000000000000001E-2"/>
    <n v="0"/>
    <n v="0"/>
    <n v="1"/>
    <n v="1"/>
    <s v=""/>
    <x v="0"/>
  </r>
  <r>
    <x v="4"/>
    <s v="470000"/>
    <x v="2"/>
    <s v="472181"/>
    <x v="9"/>
    <n v="5"/>
    <s v="No formal educational credential"/>
    <n v="67264"/>
    <x v="1"/>
    <n v="458"/>
    <n v="5.6000000000000001E-2"/>
    <n v="53.666666666666664"/>
    <n v="79.314666666666668"/>
    <n v="5"/>
    <n v="-74.314666666666668"/>
    <n v="6.3040043035336044E-2"/>
    <x v="1"/>
  </r>
  <r>
    <x v="4"/>
    <s v="470000"/>
    <x v="2"/>
    <s v="472211"/>
    <x v="10"/>
    <n v="53"/>
    <s v="High school diploma or equivalent"/>
    <n v="55519"/>
    <x v="1"/>
    <n v="568"/>
    <n v="5.6000000000000001E-2"/>
    <n v="69"/>
    <n v="100.80799999999999"/>
    <n v="53"/>
    <n v="-47.807999999999993"/>
    <n v="0.5257519244504405"/>
    <x v="1"/>
  </r>
  <r>
    <x v="4"/>
    <s v="470000"/>
    <x v="2"/>
    <s v="472221"/>
    <x v="11"/>
    <n v="57"/>
    <s v="High school diploma or equivalent"/>
    <n v="75687"/>
    <x v="2"/>
    <n v="204"/>
    <n v="5.6000000000000001E-2"/>
    <n v="26.5"/>
    <n v="37.923999999999999"/>
    <n v="57"/>
    <n v="19.076000000000001"/>
    <n v="1.503006012024048"/>
    <x v="3"/>
  </r>
  <r>
    <x v="4"/>
    <s v="470000"/>
    <x v="2"/>
    <s v="473011"/>
    <x v="31"/>
    <n v="10"/>
    <s v="No formal educational credential"/>
    <n v="0"/>
    <x v="0"/>
    <n v="0"/>
    <n v="5.6000000000000001E-2"/>
    <n v="0"/>
    <n v="0"/>
    <n v="10"/>
    <n v="10"/>
    <s v=""/>
    <x v="0"/>
  </r>
  <r>
    <x v="4"/>
    <s v="470000"/>
    <x v="2"/>
    <s v="474021"/>
    <x v="18"/>
    <n v="43"/>
    <s v="High school diploma or equivalent"/>
    <n v="0"/>
    <x v="0"/>
    <n v="0"/>
    <n v="5.6000000000000001E-2"/>
    <n v="0"/>
    <n v="0"/>
    <n v="43"/>
    <n v="43"/>
    <s v=""/>
    <x v="0"/>
  </r>
  <r>
    <x v="4"/>
    <s v="490000"/>
    <x v="3"/>
    <s v="492022"/>
    <x v="19"/>
    <n v="17"/>
    <s v="Postsecondary non-degree award"/>
    <n v="82150"/>
    <x v="1"/>
    <n v="257"/>
    <n v="5.6000000000000001E-2"/>
    <n v="70.666666666666671"/>
    <n v="85.058666666666667"/>
    <n v="17"/>
    <n v="-68.058666666666667"/>
    <n v="0.19986205599272658"/>
    <x v="1"/>
  </r>
  <r>
    <x v="4"/>
    <s v="490000"/>
    <x v="3"/>
    <s v="493023"/>
    <x v="50"/>
    <n v="1"/>
    <s v="Postsecondary non-degree award"/>
    <n v="42521"/>
    <x v="2"/>
    <n v="2749"/>
    <n v="5.6000000000000001E-2"/>
    <n v="542"/>
    <n v="695.94399999999996"/>
    <n v="1"/>
    <n v="-694.94399999999996"/>
    <n v="1.4368972216155323E-3"/>
    <x v="1"/>
  </r>
  <r>
    <x v="4"/>
    <s v="490000"/>
    <x v="3"/>
    <s v="499021"/>
    <x v="12"/>
    <n v="109"/>
    <s v="Postsecondary non-degree award"/>
    <n v="60223"/>
    <x v="2"/>
    <n v="1111"/>
    <n v="5.6000000000000001E-2"/>
    <n v="255"/>
    <n v="317.21600000000001"/>
    <n v="109"/>
    <n v="-208.21600000000001"/>
    <n v="0.3436144456773933"/>
    <x v="1"/>
  </r>
  <r>
    <x v="4"/>
    <s v="490000"/>
    <x v="3"/>
    <s v="499041"/>
    <x v="51"/>
    <n v="1"/>
    <s v="High school diploma or equivalent"/>
    <n v="59815"/>
    <x v="1"/>
    <n v="540"/>
    <n v="5.6000000000000001E-2"/>
    <n v="100"/>
    <n v="130.24"/>
    <n v="1"/>
    <n v="-129.24"/>
    <n v="7.6781326781326775E-3"/>
    <x v="1"/>
  </r>
  <r>
    <x v="4"/>
    <s v="490000"/>
    <x v="3"/>
    <s v="499044"/>
    <x v="13"/>
    <n v="1"/>
    <s v=""/>
    <n v="0"/>
    <x v="0"/>
    <n v="0"/>
    <n v="5.6000000000000001E-2"/>
    <n v="0"/>
    <n v="0"/>
    <n v="1"/>
    <n v="1"/>
    <s v=""/>
    <x v="0"/>
  </r>
  <r>
    <x v="4"/>
    <s v="490000"/>
    <x v="3"/>
    <s v="499051"/>
    <x v="34"/>
    <n v="4"/>
    <s v="High school diploma or equivalent"/>
    <n v="0"/>
    <x v="0"/>
    <n v="0"/>
    <n v="5.6000000000000001E-2"/>
    <n v="0"/>
    <n v="0"/>
    <n v="4"/>
    <n v="4"/>
    <s v=""/>
    <x v="0"/>
  </r>
  <r>
    <x v="4"/>
    <s v="510000"/>
    <x v="4"/>
    <s v="511011"/>
    <x v="36"/>
    <n v="17"/>
    <s v="High school diploma or equivalent"/>
    <n v="70630"/>
    <x v="2"/>
    <n v="2046"/>
    <n v="5.6000000000000001E-2"/>
    <n v="362.33333333333331"/>
    <n v="476.90933333333334"/>
    <n v="17"/>
    <n v="-459.90933333333334"/>
    <n v="3.5646188513819538E-2"/>
    <x v="1"/>
  </r>
  <r>
    <x v="4"/>
    <s v="510000"/>
    <x v="4"/>
    <s v="514034"/>
    <x v="45"/>
    <n v="3"/>
    <s v="High school diploma or equivalent"/>
    <n v="50230"/>
    <x v="4"/>
    <n v="178"/>
    <n v="5.6000000000000001E-2"/>
    <n v="15"/>
    <n v="24.968"/>
    <n v="3"/>
    <n v="-21.968"/>
    <n v="0.12015379685998077"/>
    <x v="1"/>
  </r>
  <r>
    <x v="4"/>
    <s v="510000"/>
    <x v="4"/>
    <s v="514041"/>
    <x v="52"/>
    <n v="3"/>
    <s v="High school diploma or equivalent"/>
    <n v="53348"/>
    <x v="2"/>
    <n v="2843"/>
    <n v="5.6000000000000001E-2"/>
    <n v="274.66666666666669"/>
    <n v="433.87466666666671"/>
    <n v="3"/>
    <n v="-430.87466666666671"/>
    <n v="6.9144391928851953E-3"/>
    <x v="1"/>
  </r>
  <r>
    <x v="4"/>
    <s v="510000"/>
    <x v="4"/>
    <s v="514081"/>
    <x v="53"/>
    <n v="1"/>
    <s v="High school diploma or equivalent"/>
    <n v="35080"/>
    <x v="3"/>
    <n v="462"/>
    <n v="5.6000000000000001E-2"/>
    <n v="44"/>
    <n v="69.872"/>
    <n v="1"/>
    <n v="-68.872"/>
    <n v="1.4311884588962674E-2"/>
    <x v="1"/>
  </r>
  <r>
    <x v="4"/>
    <s v="510000"/>
    <x v="4"/>
    <s v="514111"/>
    <x v="54"/>
    <n v="2"/>
    <s v="High school diploma or equivalent"/>
    <n v="0"/>
    <x v="0"/>
    <n v="0"/>
    <n v="5.6000000000000001E-2"/>
    <n v="0"/>
    <n v="0"/>
    <n v="2"/>
    <n v="2"/>
    <s v=""/>
    <x v="0"/>
  </r>
  <r>
    <x v="4"/>
    <s v="510000"/>
    <x v="4"/>
    <s v="515112"/>
    <x v="55"/>
    <n v="1"/>
    <s v="High school diploma or equivalent"/>
    <n v="43129"/>
    <x v="3"/>
    <n v="484"/>
    <n v="5.6000000000000001E-2"/>
    <n v="67.666666666666671"/>
    <n v="94.770666666666671"/>
    <n v="1"/>
    <n v="-93.770666666666671"/>
    <n v="1.0551788176369621E-2"/>
    <x v="1"/>
  </r>
  <r>
    <x v="4"/>
    <s v="510000"/>
    <x v="4"/>
    <s v="519061"/>
    <x v="47"/>
    <n v="6"/>
    <s v="High school diploma or equivalent"/>
    <n v="48972"/>
    <x v="1"/>
    <n v="2011"/>
    <n v="5.6000000000000001E-2"/>
    <n v="432.33333333333331"/>
    <n v="544.94933333333336"/>
    <n v="6"/>
    <n v="-538.94933333333336"/>
    <n v="1.1010197889956741E-2"/>
    <x v="1"/>
  </r>
  <r>
    <x v="4"/>
    <s v="510000"/>
    <x v="4"/>
    <s v="519123"/>
    <x v="20"/>
    <n v="20"/>
    <s v="No formal educational credential"/>
    <n v="0"/>
    <x v="0"/>
    <n v="0"/>
    <n v="5.6000000000000001E-2"/>
    <n v="0"/>
    <n v="0"/>
    <n v="20"/>
    <n v="20"/>
    <s v=""/>
    <x v="0"/>
  </r>
  <r>
    <x v="4"/>
    <s v="530000"/>
    <x v="5"/>
    <s v="533032"/>
    <x v="21"/>
    <n v="2"/>
    <s v="Postsecondary non-degree award"/>
    <n v="49107"/>
    <x v="2"/>
    <n v="3160"/>
    <n v="5.6000000000000001E-2"/>
    <n v="1557.6666666666667"/>
    <n v="1734.6266666666668"/>
    <n v="2"/>
    <n v="-1732.6266666666668"/>
    <n v="1.1529858490203462E-3"/>
    <x v="1"/>
  </r>
  <r>
    <x v="5"/>
    <s v="150000"/>
    <x v="10"/>
    <s v="151121"/>
    <x v="40"/>
    <n v="1"/>
    <s v="Bachelor's degree"/>
    <n v="82202"/>
    <x v="2"/>
    <n v="591"/>
    <n v="5.6000000000000001E-2"/>
    <n v="69.666666666666671"/>
    <n v="102.76266666666668"/>
    <n v="1"/>
    <n v="-101.76266666666668"/>
    <n v="9.731160473323645E-3"/>
    <x v="1"/>
  </r>
  <r>
    <x v="5"/>
    <s v="290000"/>
    <x v="0"/>
    <s v="292052"/>
    <x v="56"/>
    <n v="10"/>
    <s v="High school diploma or equivalent"/>
    <n v="31623"/>
    <x v="3"/>
    <n v="616"/>
    <n v="5.6000000000000001E-2"/>
    <n v="116.33333333333333"/>
    <n v="150.82933333333332"/>
    <n v="10"/>
    <n v="-140.82933333333332"/>
    <n v="6.6300100776153184E-2"/>
    <x v="1"/>
  </r>
  <r>
    <x v="5"/>
    <s v="290000"/>
    <x v="0"/>
    <s v="292081"/>
    <x v="0"/>
    <n v="30"/>
    <s v="High school diploma or equivalent"/>
    <n v="38402"/>
    <x v="3"/>
    <n v="125"/>
    <n v="5.6000000000000001E-2"/>
    <n v="9"/>
    <n v="16"/>
    <n v="30"/>
    <n v="14"/>
    <n v="1.875"/>
    <x v="3"/>
  </r>
  <r>
    <x v="5"/>
    <s v="290000"/>
    <x v="0"/>
    <s v="292099"/>
    <x v="57"/>
    <n v="1"/>
    <s v=""/>
    <n v="0"/>
    <x v="0"/>
    <n v="0"/>
    <n v="5.6000000000000001E-2"/>
    <n v="0"/>
    <n v="0"/>
    <n v="1"/>
    <n v="1"/>
    <s v=""/>
    <x v="0"/>
  </r>
  <r>
    <x v="5"/>
    <s v="330000"/>
    <x v="1"/>
    <s v="332011"/>
    <x v="15"/>
    <n v="4"/>
    <s v="Postsecondary non-degree award"/>
    <n v="53161"/>
    <x v="1"/>
    <n v="812"/>
    <n v="5.6000000000000001E-2"/>
    <n v="39.666666666666664"/>
    <n v="85.138666666666666"/>
    <n v="4"/>
    <n v="-81.138666666666666"/>
    <n v="4.6982178093776431E-2"/>
    <x v="1"/>
  </r>
  <r>
    <x v="5"/>
    <s v="330000"/>
    <x v="1"/>
    <s v="333012"/>
    <x v="16"/>
    <n v="3"/>
    <s v="High school diploma or equivalent"/>
    <n v="0"/>
    <x v="0"/>
    <n v="0"/>
    <n v="5.6000000000000001E-2"/>
    <n v="0"/>
    <n v="0"/>
    <n v="3"/>
    <n v="3"/>
    <s v=""/>
    <x v="0"/>
  </r>
  <r>
    <x v="5"/>
    <s v="330000"/>
    <x v="1"/>
    <s v="333051"/>
    <x v="1"/>
    <n v="12"/>
    <s v="High school diploma or equivalent"/>
    <n v="61030"/>
    <x v="2"/>
    <n v="2097"/>
    <n v="5.6000000000000001E-2"/>
    <n v="109"/>
    <n v="226.43200000000002"/>
    <n v="12"/>
    <n v="-214.43200000000002"/>
    <n v="5.2996042962125491E-2"/>
    <x v="1"/>
  </r>
  <r>
    <x v="5"/>
    <s v="470000"/>
    <x v="2"/>
    <s v="472021"/>
    <x v="2"/>
    <n v="7"/>
    <s v="High school diploma or equivalent"/>
    <n v="0"/>
    <x v="0"/>
    <n v="0"/>
    <n v="5.6000000000000001E-2"/>
    <n v="0"/>
    <n v="0"/>
    <n v="7"/>
    <n v="7"/>
    <s v=""/>
    <x v="0"/>
  </r>
  <r>
    <x v="5"/>
    <s v="470000"/>
    <x v="2"/>
    <s v="472031"/>
    <x v="3"/>
    <n v="92"/>
    <s v="High school diploma or equivalent"/>
    <n v="50786"/>
    <x v="2"/>
    <n v="1737"/>
    <n v="5.6000000000000001E-2"/>
    <n v="139"/>
    <n v="236.27199999999999"/>
    <n v="92"/>
    <n v="-144.27199999999999"/>
    <n v="0.38938172953206474"/>
    <x v="1"/>
  </r>
  <r>
    <x v="5"/>
    <s v="470000"/>
    <x v="2"/>
    <s v="472042"/>
    <x v="17"/>
    <n v="6"/>
    <s v=""/>
    <n v="0"/>
    <x v="0"/>
    <n v="0"/>
    <n v="5.6000000000000001E-2"/>
    <n v="0"/>
    <n v="0"/>
    <n v="6"/>
    <n v="6"/>
    <s v=""/>
    <x v="0"/>
  </r>
  <r>
    <x v="5"/>
    <s v="470000"/>
    <x v="2"/>
    <s v="472061"/>
    <x v="4"/>
    <n v="45"/>
    <s v="No formal educational credential"/>
    <n v="53724"/>
    <x v="2"/>
    <n v="1611"/>
    <n v="5.6000000000000001E-2"/>
    <n v="149"/>
    <n v="239.21600000000001"/>
    <n v="45"/>
    <n v="-194.21600000000001"/>
    <n v="0.18811450739080998"/>
    <x v="1"/>
  </r>
  <r>
    <x v="5"/>
    <s v="470000"/>
    <x v="2"/>
    <s v="472073"/>
    <x v="5"/>
    <n v="12"/>
    <s v="High school diploma or equivalent"/>
    <n v="60619"/>
    <x v="2"/>
    <n v="695"/>
    <n v="5.6000000000000001E-2"/>
    <n v="57.666666666666664"/>
    <n v="96.586666666666673"/>
    <n v="12"/>
    <n v="-84.586666666666673"/>
    <n v="0.12424075096631694"/>
    <x v="1"/>
  </r>
  <r>
    <x v="5"/>
    <s v="470000"/>
    <x v="2"/>
    <s v="472082"/>
    <x v="28"/>
    <n v="1"/>
    <s v="No formal educational credential"/>
    <n v="0"/>
    <x v="0"/>
    <n v="0"/>
    <n v="5.6000000000000001E-2"/>
    <n v="0"/>
    <n v="0"/>
    <n v="1"/>
    <n v="1"/>
    <s v=""/>
    <x v="0"/>
  </r>
  <r>
    <x v="5"/>
    <s v="470000"/>
    <x v="2"/>
    <s v="472111"/>
    <x v="6"/>
    <n v="178"/>
    <s v="High school diploma or equivalent"/>
    <n v="65944"/>
    <x v="5"/>
    <n v="1148"/>
    <n v="5.6000000000000001E-2"/>
    <n v="128.66666666666666"/>
    <n v="192.95466666666664"/>
    <n v="178"/>
    <n v="-14.95466666666664"/>
    <n v="0.92249647585615979"/>
    <x v="2"/>
  </r>
  <r>
    <x v="5"/>
    <s v="470000"/>
    <x v="2"/>
    <s v="472121"/>
    <x v="7"/>
    <n v="9"/>
    <s v="High school diploma or equivalent"/>
    <n v="0"/>
    <x v="0"/>
    <n v="0"/>
    <n v="5.6000000000000001E-2"/>
    <n v="0"/>
    <n v="0"/>
    <n v="9"/>
    <n v="9"/>
    <s v=""/>
    <x v="0"/>
  </r>
  <r>
    <x v="5"/>
    <s v="470000"/>
    <x v="2"/>
    <s v="472132"/>
    <x v="29"/>
    <n v="9"/>
    <s v=""/>
    <n v="0"/>
    <x v="0"/>
    <n v="0"/>
    <n v="5.6000000000000001E-2"/>
    <n v="0"/>
    <n v="0"/>
    <n v="9"/>
    <n v="9"/>
    <s v=""/>
    <x v="0"/>
  </r>
  <r>
    <x v="5"/>
    <s v="470000"/>
    <x v="2"/>
    <s v="472152"/>
    <x v="8"/>
    <n v="64"/>
    <s v="High school diploma or equivalent"/>
    <n v="59452"/>
    <x v="2"/>
    <n v="1219"/>
    <n v="5.6000000000000001E-2"/>
    <n v="120"/>
    <n v="188.26400000000001"/>
    <n v="64"/>
    <n v="-124.26400000000001"/>
    <n v="0.33994815790591931"/>
    <x v="1"/>
  </r>
  <r>
    <x v="5"/>
    <s v="470000"/>
    <x v="2"/>
    <s v="472161"/>
    <x v="43"/>
    <n v="1"/>
    <s v=""/>
    <n v="0"/>
    <x v="0"/>
    <n v="0"/>
    <n v="5.6000000000000001E-2"/>
    <n v="0"/>
    <n v="0"/>
    <n v="1"/>
    <n v="1"/>
    <s v=""/>
    <x v="0"/>
  </r>
  <r>
    <x v="5"/>
    <s v="470000"/>
    <x v="2"/>
    <s v="472181"/>
    <x v="9"/>
    <n v="25"/>
    <s v="No formal educational credential"/>
    <n v="51640"/>
    <x v="1"/>
    <n v="208"/>
    <n v="5.6000000000000001E-2"/>
    <n v="19.333333333333332"/>
    <n v="30.981333333333332"/>
    <n v="25"/>
    <n v="-5.9813333333333318"/>
    <n v="0.80693751075916686"/>
    <x v="2"/>
  </r>
  <r>
    <x v="5"/>
    <s v="470000"/>
    <x v="2"/>
    <s v="472211"/>
    <x v="10"/>
    <n v="44"/>
    <s v="High school diploma or equivalent"/>
    <n v="62120"/>
    <x v="1"/>
    <n v="220"/>
    <n v="5.6000000000000001E-2"/>
    <n v="24"/>
    <n v="36.32"/>
    <n v="44"/>
    <n v="7.68"/>
    <n v="1.2114537444933922"/>
    <x v="3"/>
  </r>
  <r>
    <x v="5"/>
    <s v="470000"/>
    <x v="2"/>
    <s v="472221"/>
    <x v="11"/>
    <n v="18"/>
    <s v="High school diploma or equivalent"/>
    <n v="0"/>
    <x v="0"/>
    <n v="0"/>
    <n v="5.6000000000000001E-2"/>
    <n v="0"/>
    <n v="0"/>
    <n v="18"/>
    <n v="18"/>
    <s v=""/>
    <x v="0"/>
  </r>
  <r>
    <x v="5"/>
    <s v="470000"/>
    <x v="2"/>
    <s v="473011"/>
    <x v="31"/>
    <n v="6"/>
    <s v="No formal educational credential"/>
    <n v="0"/>
    <x v="0"/>
    <n v="0"/>
    <n v="5.6000000000000001E-2"/>
    <n v="0"/>
    <n v="0"/>
    <n v="6"/>
    <n v="6"/>
    <s v=""/>
    <x v="0"/>
  </r>
  <r>
    <x v="5"/>
    <s v="470000"/>
    <x v="2"/>
    <s v="474021"/>
    <x v="18"/>
    <n v="18"/>
    <s v="High school diploma or equivalent"/>
    <n v="0"/>
    <x v="0"/>
    <n v="0"/>
    <n v="5.6000000000000001E-2"/>
    <n v="0"/>
    <n v="0"/>
    <n v="18"/>
    <n v="18"/>
    <s v=""/>
    <x v="0"/>
  </r>
  <r>
    <x v="5"/>
    <s v="490000"/>
    <x v="3"/>
    <s v="492022"/>
    <x v="19"/>
    <n v="1"/>
    <s v="Postsecondary non-degree award"/>
    <n v="88300"/>
    <x v="1"/>
    <n v="127"/>
    <n v="5.6000000000000001E-2"/>
    <n v="16.666666666666668"/>
    <n v="23.778666666666666"/>
    <n v="1"/>
    <n v="-22.778666666666666"/>
    <n v="4.2054502635415499E-2"/>
    <x v="1"/>
  </r>
  <r>
    <x v="5"/>
    <s v="490000"/>
    <x v="3"/>
    <s v="492097"/>
    <x v="58"/>
    <n v="7"/>
    <s v=""/>
    <n v="0"/>
    <x v="0"/>
    <n v="0"/>
    <n v="5.6000000000000001E-2"/>
    <n v="0"/>
    <n v="0"/>
    <n v="7"/>
    <n v="7"/>
    <s v=""/>
    <x v="0"/>
  </r>
  <r>
    <x v="5"/>
    <s v="490000"/>
    <x v="3"/>
    <s v="499021"/>
    <x v="12"/>
    <n v="27"/>
    <s v="Postsecondary non-degree award"/>
    <n v="61914"/>
    <x v="2"/>
    <n v="706"/>
    <n v="5.6000000000000001E-2"/>
    <n v="79.333333333333329"/>
    <n v="118.86933333333333"/>
    <n v="27"/>
    <n v="-91.86933333333333"/>
    <n v="0.22714016511127064"/>
    <x v="1"/>
  </r>
  <r>
    <x v="5"/>
    <s v="490000"/>
    <x v="3"/>
    <s v="499044"/>
    <x v="13"/>
    <n v="11"/>
    <s v=""/>
    <n v="0"/>
    <x v="0"/>
    <n v="0"/>
    <n v="5.6000000000000001E-2"/>
    <n v="0"/>
    <n v="0"/>
    <n v="11"/>
    <n v="11"/>
    <s v=""/>
    <x v="0"/>
  </r>
  <r>
    <x v="5"/>
    <s v="490000"/>
    <x v="3"/>
    <s v="499051"/>
    <x v="34"/>
    <n v="12"/>
    <s v="High school diploma or equivalent"/>
    <n v="87995"/>
    <x v="1"/>
    <n v="176"/>
    <n v="5.6000000000000001E-2"/>
    <n v="14.666666666666666"/>
    <n v="24.522666666666666"/>
    <n v="12"/>
    <n v="-12.522666666666666"/>
    <n v="0.489343192692475"/>
    <x v="1"/>
  </r>
  <r>
    <x v="5"/>
    <s v="490000"/>
    <x v="3"/>
    <s v="499052"/>
    <x v="44"/>
    <n v="1"/>
    <s v="High school diploma or equivalent"/>
    <n v="80690"/>
    <x v="1"/>
    <n v="157"/>
    <n v="5.6000000000000001E-2"/>
    <n v="14.333333333333334"/>
    <n v="23.125333333333334"/>
    <n v="1"/>
    <n v="-22.125333333333334"/>
    <n v="4.3242619926199259E-2"/>
    <x v="1"/>
  </r>
  <r>
    <x v="5"/>
    <s v="510000"/>
    <x v="4"/>
    <s v="514012"/>
    <x v="59"/>
    <n v="22"/>
    <s v=""/>
    <n v="0"/>
    <x v="0"/>
    <n v="0"/>
    <n v="5.6000000000000001E-2"/>
    <n v="0"/>
    <n v="0"/>
    <n v="22"/>
    <n v="22"/>
    <s v=""/>
    <x v="0"/>
  </r>
  <r>
    <x v="5"/>
    <s v="510000"/>
    <x v="4"/>
    <s v="519123"/>
    <x v="20"/>
    <n v="7"/>
    <s v="No formal educational credential"/>
    <n v="36220"/>
    <x v="3"/>
    <n v="220"/>
    <n v="5.6000000000000001E-2"/>
    <n v="18.666666666666668"/>
    <n v="30.986666666666668"/>
    <n v="7"/>
    <n v="-23.986666666666668"/>
    <n v="0.2259036144578313"/>
    <x v="1"/>
  </r>
  <r>
    <x v="6"/>
    <s v="150000"/>
    <x v="10"/>
    <s v="151121"/>
    <x v="40"/>
    <n v="1"/>
    <s v="Bachelor's degree"/>
    <n v="89513"/>
    <x v="2"/>
    <n v="962"/>
    <n v="5.6000000000000001E-2"/>
    <n v="88.333333333333329"/>
    <n v="142.20533333333333"/>
    <n v="1"/>
    <n v="-141.20533333333333"/>
    <n v="7.0320850601008874E-3"/>
    <x v="1"/>
  </r>
  <r>
    <x v="6"/>
    <s v="290000"/>
    <x v="0"/>
    <s v="292071"/>
    <x v="14"/>
    <n v="6"/>
    <s v="Postsecondary non-degree award"/>
    <n v="46566"/>
    <x v="2"/>
    <n v="902"/>
    <n v="5.6000000000000001E-2"/>
    <n v="120.66666666666667"/>
    <n v="171.17866666666669"/>
    <n v="6"/>
    <n v="-165.17866666666669"/>
    <n v="3.5051096709870382E-2"/>
    <x v="1"/>
  </r>
  <r>
    <x v="6"/>
    <s v="290000"/>
    <x v="0"/>
    <s v="292081"/>
    <x v="0"/>
    <n v="61"/>
    <s v="High school diploma or equivalent"/>
    <n v="0"/>
    <x v="0"/>
    <n v="0"/>
    <n v="5.6000000000000001E-2"/>
    <n v="0"/>
    <n v="0"/>
    <n v="61"/>
    <n v="61"/>
    <s v=""/>
    <x v="0"/>
  </r>
  <r>
    <x v="6"/>
    <s v="330000"/>
    <x v="1"/>
    <s v="332011"/>
    <x v="15"/>
    <n v="13"/>
    <s v="Postsecondary non-degree award"/>
    <n v="59643"/>
    <x v="1"/>
    <n v="1652"/>
    <n v="5.6000000000000001E-2"/>
    <n v="80"/>
    <n v="172.512"/>
    <n v="13"/>
    <n v="-159.512"/>
    <n v="7.5357076609163423E-2"/>
    <x v="1"/>
  </r>
  <r>
    <x v="6"/>
    <s v="330000"/>
    <x v="1"/>
    <s v="333012"/>
    <x v="16"/>
    <n v="4"/>
    <s v="High school diploma or equivalent"/>
    <n v="61807"/>
    <x v="1"/>
    <n v="813"/>
    <n v="5.6000000000000001E-2"/>
    <n v="55"/>
    <n v="100.52799999999999"/>
    <n v="4"/>
    <n v="-96.527999999999992"/>
    <n v="3.9789909279006851E-2"/>
    <x v="1"/>
  </r>
  <r>
    <x v="6"/>
    <s v="330000"/>
    <x v="1"/>
    <s v="333051"/>
    <x v="1"/>
    <n v="31"/>
    <s v="High school diploma or equivalent"/>
    <n v="67041"/>
    <x v="2"/>
    <n v="2831"/>
    <n v="5.6000000000000001E-2"/>
    <n v="146.33333333333334"/>
    <n v="304.86933333333332"/>
    <n v="31"/>
    <n v="-273.86933333333332"/>
    <n v="0.10168290677536169"/>
    <x v="1"/>
  </r>
  <r>
    <x v="6"/>
    <s v="370000"/>
    <x v="8"/>
    <s v="372012"/>
    <x v="24"/>
    <n v="9"/>
    <s v="No formal educational credential"/>
    <n v="27616"/>
    <x v="4"/>
    <n v="885"/>
    <n v="5.6000000000000001E-2"/>
    <n v="188"/>
    <n v="237.56"/>
    <n v="9"/>
    <n v="-228.56"/>
    <n v="3.7885165852837174E-2"/>
    <x v="1"/>
  </r>
  <r>
    <x v="6"/>
    <s v="470000"/>
    <x v="2"/>
    <s v="472021"/>
    <x v="2"/>
    <n v="32"/>
    <s v="High school diploma or equivalent"/>
    <n v="60980"/>
    <x v="3"/>
    <n v="309"/>
    <n v="5.6000000000000001E-2"/>
    <n v="24.333333333333332"/>
    <n v="41.637333333333331"/>
    <n v="32"/>
    <n v="-9.6373333333333306"/>
    <n v="0.76854105290124253"/>
    <x v="1"/>
  </r>
  <r>
    <x v="6"/>
    <s v="470000"/>
    <x v="2"/>
    <s v="472031"/>
    <x v="3"/>
    <n v="342"/>
    <s v="High school diploma or equivalent"/>
    <n v="53274"/>
    <x v="2"/>
    <n v="5217"/>
    <n v="5.6000000000000001E-2"/>
    <n v="406.66666666666669"/>
    <n v="698.81866666666667"/>
    <n v="342"/>
    <n v="-356.81866666666667"/>
    <n v="0.48939734485245578"/>
    <x v="1"/>
  </r>
  <r>
    <x v="6"/>
    <s v="470000"/>
    <x v="2"/>
    <s v="472042"/>
    <x v="17"/>
    <n v="21"/>
    <s v=""/>
    <n v="0"/>
    <x v="0"/>
    <n v="0"/>
    <n v="5.6000000000000001E-2"/>
    <n v="0"/>
    <n v="0"/>
    <n v="21"/>
    <n v="21"/>
    <s v=""/>
    <x v="0"/>
  </r>
  <r>
    <x v="6"/>
    <s v="470000"/>
    <x v="2"/>
    <s v="472044"/>
    <x v="42"/>
    <n v="2"/>
    <s v="No formal educational credential"/>
    <n v="0"/>
    <x v="0"/>
    <n v="0"/>
    <n v="5.6000000000000001E-2"/>
    <n v="0"/>
    <n v="0"/>
    <n v="2"/>
    <n v="2"/>
    <s v=""/>
    <x v="0"/>
  </r>
  <r>
    <x v="6"/>
    <s v="470000"/>
    <x v="2"/>
    <s v="472051"/>
    <x v="27"/>
    <n v="5"/>
    <s v="No formal educational credential"/>
    <n v="61804"/>
    <x v="1"/>
    <n v="495"/>
    <n v="5.6000000000000001E-2"/>
    <n v="47.666666666666664"/>
    <n v="75.386666666666656"/>
    <n v="5"/>
    <n v="-70.386666666666656"/>
    <n v="6.6324725857799791E-2"/>
    <x v="1"/>
  </r>
  <r>
    <x v="6"/>
    <s v="470000"/>
    <x v="2"/>
    <s v="472061"/>
    <x v="4"/>
    <n v="158"/>
    <s v="No formal educational credential"/>
    <n v="49890"/>
    <x v="2"/>
    <n v="5507"/>
    <n v="5.6000000000000001E-2"/>
    <n v="492.66666666666669"/>
    <n v="801.05866666666668"/>
    <n v="158"/>
    <n v="-643.05866666666668"/>
    <n v="0.19723898707377238"/>
    <x v="1"/>
  </r>
  <r>
    <x v="6"/>
    <s v="470000"/>
    <x v="2"/>
    <s v="472073"/>
    <x v="5"/>
    <n v="31"/>
    <s v="High school diploma or equivalent"/>
    <n v="60840"/>
    <x v="2"/>
    <n v="1952"/>
    <n v="5.6000000000000001E-2"/>
    <n v="172.33333333333334"/>
    <n v="281.64533333333333"/>
    <n v="31"/>
    <n v="-250.64533333333333"/>
    <n v="0.11006750807161726"/>
    <x v="1"/>
  </r>
  <r>
    <x v="6"/>
    <s v="470000"/>
    <x v="2"/>
    <s v="472082"/>
    <x v="28"/>
    <n v="6"/>
    <s v="No formal educational credential"/>
    <n v="0"/>
    <x v="0"/>
    <n v="0"/>
    <n v="5.6000000000000001E-2"/>
    <n v="0"/>
    <n v="0"/>
    <n v="6"/>
    <n v="6"/>
    <s v=""/>
    <x v="0"/>
  </r>
  <r>
    <x v="6"/>
    <s v="470000"/>
    <x v="2"/>
    <s v="472111"/>
    <x v="6"/>
    <n v="585"/>
    <s v="High school diploma or equivalent"/>
    <n v="57481"/>
    <x v="2"/>
    <n v="3517"/>
    <n v="5.6000000000000001E-2"/>
    <n v="334.66666666666669"/>
    <n v="531.61866666666674"/>
    <n v="585"/>
    <n v="53.381333333333259"/>
    <n v="1.100412827239575"/>
    <x v="2"/>
  </r>
  <r>
    <x v="6"/>
    <s v="470000"/>
    <x v="2"/>
    <s v="472121"/>
    <x v="7"/>
    <n v="40"/>
    <s v="High school diploma or equivalent"/>
    <n v="0"/>
    <x v="0"/>
    <n v="0"/>
    <n v="5.6000000000000001E-2"/>
    <n v="0"/>
    <n v="0"/>
    <n v="40"/>
    <n v="40"/>
    <s v=""/>
    <x v="0"/>
  </r>
  <r>
    <x v="6"/>
    <s v="470000"/>
    <x v="2"/>
    <s v="472132"/>
    <x v="29"/>
    <n v="24"/>
    <s v=""/>
    <n v="0"/>
    <x v="0"/>
    <n v="0"/>
    <n v="5.6000000000000001E-2"/>
    <n v="0"/>
    <n v="0"/>
    <n v="24"/>
    <n v="24"/>
    <s v=""/>
    <x v="0"/>
  </r>
  <r>
    <x v="6"/>
    <s v="470000"/>
    <x v="2"/>
    <s v="472141"/>
    <x v="30"/>
    <n v="6"/>
    <s v="No formal educational credential"/>
    <n v="41868"/>
    <x v="1"/>
    <n v="855"/>
    <n v="5.6000000000000001E-2"/>
    <n v="70"/>
    <n v="117.88"/>
    <n v="6"/>
    <n v="-111.88"/>
    <n v="5.0899219545300307E-2"/>
    <x v="1"/>
  </r>
  <r>
    <x v="6"/>
    <s v="470000"/>
    <x v="2"/>
    <s v="472152"/>
    <x v="8"/>
    <n v="372"/>
    <s v="High school diploma or equivalent"/>
    <n v="68142"/>
    <x v="2"/>
    <n v="3590"/>
    <n v="5.6000000000000001E-2"/>
    <n v="342.33333333333331"/>
    <n v="543.37333333333333"/>
    <n v="372"/>
    <n v="-171.37333333333333"/>
    <n v="0.6846121757907393"/>
    <x v="1"/>
  </r>
  <r>
    <x v="6"/>
    <s v="470000"/>
    <x v="2"/>
    <s v="472161"/>
    <x v="43"/>
    <n v="9"/>
    <s v=""/>
    <n v="0"/>
    <x v="0"/>
    <n v="0"/>
    <n v="5.6000000000000001E-2"/>
    <n v="0"/>
    <n v="0"/>
    <n v="9"/>
    <n v="9"/>
    <s v=""/>
    <x v="0"/>
  </r>
  <r>
    <x v="6"/>
    <s v="470000"/>
    <x v="2"/>
    <s v="472181"/>
    <x v="9"/>
    <n v="50"/>
    <s v="No formal educational credential"/>
    <n v="0"/>
    <x v="0"/>
    <n v="0"/>
    <n v="5.6000000000000001E-2"/>
    <n v="0"/>
    <n v="0"/>
    <n v="50"/>
    <n v="50"/>
    <s v=""/>
    <x v="0"/>
  </r>
  <r>
    <x v="6"/>
    <s v="470000"/>
    <x v="2"/>
    <s v="472211"/>
    <x v="10"/>
    <n v="186"/>
    <s v="High school diploma or equivalent"/>
    <n v="66177"/>
    <x v="2"/>
    <n v="1727"/>
    <n v="5.6000000000000001E-2"/>
    <n v="153.33333333333334"/>
    <n v="250.04533333333336"/>
    <n v="186"/>
    <n v="-64.04533333333336"/>
    <n v="0.74386511245960729"/>
    <x v="1"/>
  </r>
  <r>
    <x v="6"/>
    <s v="470000"/>
    <x v="2"/>
    <s v="472221"/>
    <x v="11"/>
    <n v="114"/>
    <s v="High school diploma or equivalent"/>
    <n v="0"/>
    <x v="0"/>
    <n v="0"/>
    <n v="5.6000000000000001E-2"/>
    <n v="0"/>
    <n v="0"/>
    <n v="114"/>
    <n v="114"/>
    <s v=""/>
    <x v="0"/>
  </r>
  <r>
    <x v="6"/>
    <s v="470000"/>
    <x v="2"/>
    <s v="473011"/>
    <x v="31"/>
    <n v="6"/>
    <s v="No formal educational credential"/>
    <n v="44701"/>
    <x v="1"/>
    <n v="225"/>
    <n v="5.6000000000000001E-2"/>
    <n v="37.5"/>
    <n v="50.1"/>
    <n v="6"/>
    <n v="-44.1"/>
    <n v="0.11976047904191617"/>
    <x v="1"/>
  </r>
  <r>
    <x v="6"/>
    <s v="470000"/>
    <x v="2"/>
    <s v="474021"/>
    <x v="18"/>
    <n v="190"/>
    <s v="High school diploma or equivalent"/>
    <n v="0"/>
    <x v="0"/>
    <n v="0"/>
    <n v="5.6000000000000001E-2"/>
    <n v="0"/>
    <n v="0"/>
    <n v="190"/>
    <n v="190"/>
    <s v=""/>
    <x v="0"/>
  </r>
  <r>
    <x v="6"/>
    <s v="490000"/>
    <x v="3"/>
    <s v="492022"/>
    <x v="19"/>
    <n v="54"/>
    <s v="Postsecondary non-degree award"/>
    <n v="82530"/>
    <x v="1"/>
    <n v="403"/>
    <n v="5.6000000000000001E-2"/>
    <n v="45.333333333333336"/>
    <n v="67.901333333333341"/>
    <n v="54"/>
    <n v="-13.901333333333341"/>
    <n v="0.79527157051407915"/>
    <x v="1"/>
  </r>
  <r>
    <x v="6"/>
    <s v="490000"/>
    <x v="3"/>
    <s v="492094"/>
    <x v="60"/>
    <n v="1"/>
    <s v="Postsecondary non-degree award"/>
    <n v="0"/>
    <x v="0"/>
    <n v="0"/>
    <n v="5.6000000000000001E-2"/>
    <n v="0"/>
    <n v="0"/>
    <n v="1"/>
    <n v="1"/>
    <s v=""/>
    <x v="0"/>
  </r>
  <r>
    <x v="6"/>
    <s v="490000"/>
    <x v="3"/>
    <s v="493023"/>
    <x v="50"/>
    <n v="1"/>
    <s v="Postsecondary non-degree award"/>
    <n v="39934"/>
    <x v="2"/>
    <n v="3618"/>
    <n v="5.6000000000000001E-2"/>
    <n v="358.33333333333331"/>
    <n v="560.94133333333332"/>
    <n v="1"/>
    <n v="-559.94133333333332"/>
    <n v="1.7827176222825441E-3"/>
    <x v="1"/>
  </r>
  <r>
    <x v="6"/>
    <s v="490000"/>
    <x v="3"/>
    <s v="493031"/>
    <x v="32"/>
    <n v="1"/>
    <s v="High school diploma or equivalent"/>
    <n v="57558"/>
    <x v="2"/>
    <n v="1224"/>
    <n v="5.6000000000000001E-2"/>
    <n v="116"/>
    <n v="184.54399999999998"/>
    <n v="1"/>
    <n v="-183.54399999999998"/>
    <n v="5.4187619212762274E-3"/>
    <x v="1"/>
  </r>
  <r>
    <x v="6"/>
    <s v="490000"/>
    <x v="3"/>
    <s v="499012"/>
    <x v="61"/>
    <n v="1"/>
    <s v="High school diploma or equivalent"/>
    <n v="76371"/>
    <x v="1"/>
    <n v="189"/>
    <n v="5.6000000000000001E-2"/>
    <n v="14.333333333333334"/>
    <n v="24.917333333333332"/>
    <n v="1"/>
    <n v="-23.917333333333332"/>
    <n v="4.0132705479452059E-2"/>
    <x v="1"/>
  </r>
  <r>
    <x v="6"/>
    <s v="490000"/>
    <x v="3"/>
    <s v="499021"/>
    <x v="12"/>
    <n v="143"/>
    <s v="Postsecondary non-degree award"/>
    <n v="58800"/>
    <x v="5"/>
    <n v="1764"/>
    <n v="5.6000000000000001E-2"/>
    <n v="175.33333333333334"/>
    <n v="274.11733333333336"/>
    <n v="143"/>
    <n v="-131.11733333333336"/>
    <n v="0.52167441679475446"/>
    <x v="1"/>
  </r>
  <r>
    <x v="6"/>
    <s v="490000"/>
    <x v="3"/>
    <s v="499044"/>
    <x v="13"/>
    <n v="9"/>
    <s v=""/>
    <n v="0"/>
    <x v="0"/>
    <n v="0"/>
    <n v="5.6000000000000001E-2"/>
    <n v="0"/>
    <n v="0"/>
    <n v="9"/>
    <n v="9"/>
    <s v=""/>
    <x v="0"/>
  </r>
  <r>
    <x v="6"/>
    <s v="490000"/>
    <x v="3"/>
    <s v="499051"/>
    <x v="34"/>
    <n v="15"/>
    <s v="High school diploma or equivalent"/>
    <n v="90930"/>
    <x v="3"/>
    <n v="144"/>
    <n v="5.6000000000000001E-2"/>
    <n v="11"/>
    <n v="19.064"/>
    <n v="15"/>
    <n v="-4.0640000000000001"/>
    <n v="0.78682333193453635"/>
    <x v="1"/>
  </r>
  <r>
    <x v="6"/>
    <s v="490000"/>
    <x v="3"/>
    <s v="499052"/>
    <x v="44"/>
    <n v="2"/>
    <s v="High school diploma or equivalent"/>
    <n v="89900"/>
    <x v="1"/>
    <n v="428"/>
    <n v="5.6000000000000001E-2"/>
    <n v="35"/>
    <n v="58.968000000000004"/>
    <n v="2"/>
    <n v="-56.968000000000004"/>
    <n v="3.3916700583367251E-2"/>
    <x v="1"/>
  </r>
  <r>
    <x v="6"/>
    <s v="510000"/>
    <x v="4"/>
    <s v="514035"/>
    <x v="46"/>
    <n v="3"/>
    <s v="High school diploma or equivalent"/>
    <n v="0"/>
    <x v="0"/>
    <n v="0"/>
    <n v="5.6000000000000001E-2"/>
    <n v="0"/>
    <n v="0"/>
    <n v="3"/>
    <n v="3"/>
    <s v=""/>
    <x v="0"/>
  </r>
  <r>
    <x v="6"/>
    <s v="510000"/>
    <x v="4"/>
    <s v="514041"/>
    <x v="52"/>
    <n v="1"/>
    <s v="High school diploma or equivalent"/>
    <n v="48561"/>
    <x v="2"/>
    <n v="2136"/>
    <n v="5.6000000000000001E-2"/>
    <n v="171.33333333333334"/>
    <n v="290.94933333333336"/>
    <n v="1"/>
    <n v="-289.94933333333336"/>
    <n v="3.4370245449379501E-3"/>
    <x v="1"/>
  </r>
  <r>
    <x v="6"/>
    <s v="510000"/>
    <x v="4"/>
    <s v="515112"/>
    <x v="55"/>
    <n v="3"/>
    <s v="High school diploma or equivalent"/>
    <n v="43163"/>
    <x v="1"/>
    <n v="845"/>
    <n v="5.6000000000000001E-2"/>
    <n v="57.333333333333336"/>
    <n v="104.65333333333334"/>
    <n v="3"/>
    <n v="-101.65333333333334"/>
    <n v="2.8666072111096955E-2"/>
    <x v="1"/>
  </r>
  <r>
    <x v="6"/>
    <s v="510000"/>
    <x v="4"/>
    <s v="519123"/>
    <x v="20"/>
    <n v="22"/>
    <s v="No formal educational credential"/>
    <n v="0"/>
    <x v="0"/>
    <n v="0"/>
    <n v="5.6000000000000001E-2"/>
    <n v="0"/>
    <n v="0"/>
    <n v="22"/>
    <n v="22"/>
    <s v=""/>
    <x v="0"/>
  </r>
  <r>
    <x v="6"/>
    <s v="530000"/>
    <x v="5"/>
    <s v="533031"/>
    <x v="62"/>
    <n v="1"/>
    <s v="High school diploma or equivalent"/>
    <n v="32008"/>
    <x v="3"/>
    <n v="1219"/>
    <n v="5.6000000000000001E-2"/>
    <n v="242.33333333333334"/>
    <n v="310.59733333333332"/>
    <n v="1"/>
    <n v="-309.59733333333332"/>
    <n v="3.2196026581039548E-3"/>
    <x v="1"/>
  </r>
  <r>
    <x v="6"/>
    <s v="530000"/>
    <x v="5"/>
    <s v="533032"/>
    <x v="21"/>
    <n v="1"/>
    <s v="Postsecondary non-degree award"/>
    <n v="46453"/>
    <x v="2"/>
    <n v="4815"/>
    <n v="5.6000000000000001E-2"/>
    <n v="1072.3333333333333"/>
    <n v="1341.9733333333334"/>
    <n v="1"/>
    <n v="-1340.9733333333334"/>
    <n v="7.4517129004053725E-4"/>
    <x v="1"/>
  </r>
  <r>
    <x v="7"/>
    <s v="290000"/>
    <x v="0"/>
    <s v="292081"/>
    <x v="0"/>
    <n v="249"/>
    <s v="High school diploma or equivalent"/>
    <n v="44817.5"/>
    <x v="3"/>
    <n v="1787"/>
    <n v="5.6000000000000001E-2"/>
    <n v="43"/>
    <n v="143.072"/>
    <n v="249"/>
    <n v="105.928"/>
    <n v="1.7403824647729813"/>
    <x v="3"/>
  </r>
  <r>
    <x v="7"/>
    <s v="330000"/>
    <x v="1"/>
    <s v="332011"/>
    <x v="15"/>
    <n v="101"/>
    <s v="Postsecondary non-degree award"/>
    <n v="57492.5"/>
    <x v="6"/>
    <n v="12044"/>
    <n v="5.6000000000000001E-2"/>
    <n v="378.33333333333331"/>
    <n v="1052.7973333333334"/>
    <n v="101"/>
    <n v="-951.79733333333343"/>
    <n v="9.5934893452111064E-2"/>
    <x v="1"/>
  </r>
  <r>
    <x v="7"/>
    <s v="330000"/>
    <x v="1"/>
    <s v="333051"/>
    <x v="1"/>
    <n v="140"/>
    <s v="High school diploma or equivalent"/>
    <n v="64023"/>
    <x v="7"/>
    <n v="17737"/>
    <n v="5.6000000000000001E-2"/>
    <n v="992.66666666666663"/>
    <n v="1985.9386666666667"/>
    <n v="140"/>
    <n v="-1845.9386666666667"/>
    <n v="7.0495631285021218E-2"/>
    <x v="1"/>
  </r>
  <r>
    <x v="7"/>
    <s v="470000"/>
    <x v="2"/>
    <s v="472021"/>
    <x v="2"/>
    <n v="124"/>
    <s v="High school diploma or equivalent"/>
    <n v="61392.666666666664"/>
    <x v="8"/>
    <n v="2158"/>
    <n v="5.6000000000000001E-2"/>
    <n v="60"/>
    <n v="180.84800000000001"/>
    <n v="124"/>
    <n v="-56.848000000000013"/>
    <n v="0.68565867468813579"/>
    <x v="1"/>
  </r>
  <r>
    <x v="7"/>
    <s v="470000"/>
    <x v="2"/>
    <s v="472031"/>
    <x v="3"/>
    <n v="1311"/>
    <s v="High school diploma or equivalent"/>
    <n v="55679.285714285717"/>
    <x v="2"/>
    <n v="28476"/>
    <n v="5.6000000000000001E-2"/>
    <n v="2166.6666666666665"/>
    <n v="3761.3226666666665"/>
    <n v="1311"/>
    <n v="-2450.3226666666665"/>
    <n v="0.34854760311266392"/>
    <x v="1"/>
  </r>
  <r>
    <x v="7"/>
    <s v="470000"/>
    <x v="2"/>
    <s v="472042"/>
    <x v="17"/>
    <n v="131"/>
    <s v=""/>
    <n v="0"/>
    <x v="9"/>
    <n v="314"/>
    <n v="5.6000000000000001E-2"/>
    <n v="0"/>
    <n v="17.584"/>
    <n v="131"/>
    <n v="113.416"/>
    <n v="7.4499545040946318"/>
    <x v="3"/>
  </r>
  <r>
    <x v="7"/>
    <s v="470000"/>
    <x v="2"/>
    <s v="472061"/>
    <x v="4"/>
    <n v="636"/>
    <s v="No formal educational credential"/>
    <n v="47630.571428571428"/>
    <x v="2"/>
    <n v="26857"/>
    <n v="5.6000000000000001E-2"/>
    <n v="2469.6666666666665"/>
    <n v="3973.6586666666662"/>
    <n v="636"/>
    <n v="-3337.6586666666662"/>
    <n v="0.16005400900060535"/>
    <x v="1"/>
  </r>
  <r>
    <x v="7"/>
    <s v="470000"/>
    <x v="2"/>
    <s v="472111"/>
    <x v="6"/>
    <n v="1951"/>
    <s v="High school diploma or equivalent"/>
    <n v="63823.857142857145"/>
    <x v="10"/>
    <n v="18249"/>
    <n v="5.6000000000000001E-2"/>
    <n v="1783.3333333333333"/>
    <n v="2805.2773333333334"/>
    <n v="1951"/>
    <n v="-854.27733333333344"/>
    <n v="0.69547490967025005"/>
    <x v="1"/>
  </r>
  <r>
    <x v="7"/>
    <s v="470000"/>
    <x v="2"/>
    <s v="472121"/>
    <x v="7"/>
    <n v="120"/>
    <s v="High school diploma or equivalent"/>
    <n v="54088.5"/>
    <x v="3"/>
    <n v="1274"/>
    <n v="5.6000000000000001E-2"/>
    <n v="51.666666666666664"/>
    <n v="123.01066666666668"/>
    <n v="120"/>
    <n v="-3.0106666666666797"/>
    <n v="0.97552515770990045"/>
    <x v="2"/>
  </r>
  <r>
    <x v="7"/>
    <s v="470000"/>
    <x v="2"/>
    <s v="472152"/>
    <x v="8"/>
    <n v="1023"/>
    <s v="High school diploma or equivalent"/>
    <n v="65027.571428571428"/>
    <x v="2"/>
    <n v="15004"/>
    <n v="5.6000000000000001E-2"/>
    <n v="1487.6666666666667"/>
    <n v="2327.8906666666667"/>
    <n v="1023"/>
    <n v="-1304.8906666666667"/>
    <n v="0.4394536284063742"/>
    <x v="1"/>
  </r>
  <r>
    <x v="7"/>
    <s v="470000"/>
    <x v="2"/>
    <s v="472181"/>
    <x v="9"/>
    <n v="226"/>
    <s v="No formal educational credential"/>
    <n v="56848"/>
    <x v="1"/>
    <n v="2350"/>
    <n v="5.6000000000000001E-2"/>
    <n v="118"/>
    <n v="249.6"/>
    <n v="226"/>
    <n v="-23.599999999999994"/>
    <n v="0.90544871794871795"/>
    <x v="2"/>
  </r>
  <r>
    <x v="7"/>
    <s v="470000"/>
    <x v="2"/>
    <s v="472211"/>
    <x v="10"/>
    <n v="407"/>
    <s v="High school diploma or equivalent"/>
    <n v="61611.199999999997"/>
    <x v="11"/>
    <n v="4275"/>
    <n v="5.6000000000000001E-2"/>
    <n v="319.33333333333331"/>
    <n v="558.73333333333335"/>
    <n v="407"/>
    <n v="-151.73333333333335"/>
    <n v="0.72843336117408419"/>
    <x v="1"/>
  </r>
  <r>
    <x v="7"/>
    <s v="470000"/>
    <x v="2"/>
    <s v="472221"/>
    <x v="11"/>
    <n v="411"/>
    <s v="High school diploma or equivalent"/>
    <n v="79028.5"/>
    <x v="12"/>
    <n v="1291"/>
    <n v="5.6000000000000001E-2"/>
    <n v="28.333333333333332"/>
    <n v="100.62933333333334"/>
    <n v="411"/>
    <n v="310.37066666666669"/>
    <n v="4.0842961628153489"/>
    <x v="3"/>
  </r>
  <r>
    <x v="7"/>
    <s v="470000"/>
    <x v="2"/>
    <s v="474021"/>
    <x v="18"/>
    <n v="378"/>
    <s v="High school diploma or equivalent"/>
    <n v="115483"/>
    <x v="2"/>
    <n v="936"/>
    <n v="5.6000000000000001E-2"/>
    <n v="25.666666666666668"/>
    <n v="78.082666666666668"/>
    <n v="378"/>
    <n v="299.91733333333332"/>
    <n v="4.841023189098733"/>
    <x v="3"/>
  </r>
  <r>
    <x v="7"/>
    <s v="490000"/>
    <x v="3"/>
    <s v="492022"/>
    <x v="19"/>
    <n v="128"/>
    <s v="Postsecondary non-degree award"/>
    <n v="82574.5"/>
    <x v="13"/>
    <n v="3247"/>
    <n v="5.6000000000000001E-2"/>
    <n v="319.66666666666669"/>
    <n v="501.49866666666668"/>
    <n v="128"/>
    <n v="-373.49866666666668"/>
    <n v="0.25523497569950337"/>
    <x v="1"/>
  </r>
  <r>
    <x v="7"/>
    <s v="490000"/>
    <x v="3"/>
    <s v="499021"/>
    <x v="12"/>
    <n v="417"/>
    <s v="Postsecondary non-degree award"/>
    <n v="58529.714285714283"/>
    <x v="14"/>
    <n v="7866"/>
    <n v="5.6000000000000001E-2"/>
    <n v="1023"/>
    <n v="1463.4960000000001"/>
    <n v="417"/>
    <n v="-1046.4960000000001"/>
    <n v="0.28493415766083402"/>
    <x v="1"/>
  </r>
  <r>
    <x v="7"/>
    <s v="510000"/>
    <x v="4"/>
    <s v="519123"/>
    <x v="20"/>
    <n v="125"/>
    <s v="No formal educational credential"/>
    <n v="36220"/>
    <x v="3"/>
    <n v="442"/>
    <n v="5.6000000000000001E-2"/>
    <n v="18.666666666666668"/>
    <n v="43.418666666666667"/>
    <n v="125"/>
    <n v="81.581333333333333"/>
    <n v="2.878946075420710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12"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A3:E5" firstHeaderRow="0" firstDataRow="1" firstDataCol="1" rowPageCount="1" colPageCount="1"/>
  <pivotFields count="17">
    <pivotField axis="axisPage" multipleItemSelectionAllowed="1" showAll="0">
      <items count="10">
        <item h="1" x="0"/>
        <item h="1" x="1"/>
        <item h="1" x="2"/>
        <item h="1" x="3"/>
        <item h="1" x="4"/>
        <item h="1" x="5"/>
        <item x="6"/>
        <item h="1" m="1" x="8"/>
        <item h="1" x="7"/>
        <item t="default"/>
      </items>
    </pivotField>
    <pivotField showAll="0" defaultSubtotal="0"/>
    <pivotField showAll="0" defaultSubtotal="0">
      <items count="13">
        <item x="8"/>
        <item x="12"/>
        <item x="10"/>
        <item x="2"/>
        <item x="11"/>
        <item x="7"/>
        <item x="0"/>
        <item x="3"/>
        <item x="6"/>
        <item x="9"/>
        <item x="4"/>
        <item x="1"/>
        <item x="5"/>
      </items>
    </pivotField>
    <pivotField showAll="0"/>
    <pivotField axis="axisRow" showAll="0">
      <items count="64">
        <item h="1" x="48"/>
        <item h="1" x="50"/>
        <item x="2"/>
        <item h="1" x="32"/>
        <item h="1" x="3"/>
        <item h="1" x="27"/>
        <item h="1" x="39"/>
        <item h="1" x="59"/>
        <item h="1" x="40"/>
        <item h="1" x="4"/>
        <item h="1" x="61"/>
        <item h="1" x="23"/>
        <item h="1" x="16"/>
        <item h="1" x="62"/>
        <item h="1" x="60"/>
        <item h="1" x="34"/>
        <item h="1" x="6"/>
        <item h="1" x="58"/>
        <item h="1" x="18"/>
        <item h="1" x="15"/>
        <item h="1" x="36"/>
        <item h="1" x="17"/>
        <item h="1" x="22"/>
        <item h="1" x="7"/>
        <item h="1" x="57"/>
        <item h="1" x="12"/>
        <item h="1" x="21"/>
        <item h="1" x="31"/>
        <item h="1" x="49"/>
        <item h="1" x="51"/>
        <item h="1" x="47"/>
        <item h="1" x="29"/>
        <item h="1" x="25"/>
        <item h="1" x="45"/>
        <item h="1" x="52"/>
        <item h="1" x="24"/>
        <item h="1" x="35"/>
        <item h="1" x="14"/>
        <item h="1" x="46"/>
        <item h="1" x="13"/>
        <item h="1" x="33"/>
        <item h="1" x="37"/>
        <item h="1" x="53"/>
        <item h="1" x="5"/>
        <item h="1" x="0"/>
        <item h="1" x="30"/>
        <item h="1" x="20"/>
        <item h="1" x="56"/>
        <item h="1" x="43"/>
        <item h="1" x="8"/>
        <item h="1" x="1"/>
        <item h="1" x="55"/>
        <item h="1" x="26"/>
        <item h="1" x="9"/>
        <item h="1" x="10"/>
        <item h="1" x="11"/>
        <item h="1" x="28"/>
        <item h="1" x="41"/>
        <item h="1" x="19"/>
        <item h="1" x="44"/>
        <item h="1" x="42"/>
        <item h="1" x="54"/>
        <item h="1" x="38"/>
        <item t="default"/>
      </items>
    </pivotField>
    <pivotField numFmtId="3" showAll="0"/>
    <pivotField showAll="0"/>
    <pivotField dataField="1" numFmtId="42" showAll="0" defaultSubtotal="0"/>
    <pivotField dataField="1" numFmtId="41" showAll="0" defaultSubtotal="0">
      <items count="32">
        <item x="0"/>
        <item x="4"/>
        <item m="1" x="27"/>
        <item m="1" x="23"/>
        <item m="1" x="31"/>
        <item m="1" x="17"/>
        <item m="1" x="19"/>
        <item m="1" x="22"/>
        <item x="3"/>
        <item m="1" x="29"/>
        <item m="1" x="26"/>
        <item m="1" x="21"/>
        <item x="8"/>
        <item x="12"/>
        <item m="1" x="30"/>
        <item x="11"/>
        <item x="13"/>
        <item m="1" x="20"/>
        <item x="1"/>
        <item m="1" x="24"/>
        <item m="1" x="28"/>
        <item m="1" x="15"/>
        <item x="6"/>
        <item m="1" x="16"/>
        <item m="1" x="25"/>
        <item x="7"/>
        <item x="2"/>
        <item x="14"/>
        <item x="10"/>
        <item m="1" x="18"/>
        <item x="5"/>
        <item x="9"/>
      </items>
    </pivotField>
    <pivotField numFmtId="41" showAll="0"/>
    <pivotField numFmtId="164" showAll="0"/>
    <pivotField numFmtId="41" showAll="0"/>
    <pivotField dataField="1" numFmtId="165" showAll="0"/>
    <pivotField dataField="1" numFmtId="3" showAll="0"/>
    <pivotField numFmtId="3" showAll="0"/>
    <pivotField numFmtId="4" showAll="0"/>
    <pivotField showAll="0">
      <items count="5">
        <item x="0"/>
        <item x="2"/>
        <item x="1"/>
        <item x="3"/>
        <item t="default"/>
      </items>
    </pivotField>
  </pivotFields>
  <rowFields count="1">
    <field x="4"/>
  </rowFields>
  <rowItems count="2">
    <i>
      <x v="2"/>
    </i>
    <i t="grand">
      <x/>
    </i>
  </rowItems>
  <colFields count="1">
    <field x="-2"/>
  </colFields>
  <colItems count="4">
    <i>
      <x/>
    </i>
    <i i="1">
      <x v="1"/>
    </i>
    <i i="2">
      <x v="2"/>
    </i>
    <i i="3">
      <x v="3"/>
    </i>
  </colItems>
  <pageFields count="1">
    <pageField fld="0" hier="-1"/>
  </pageFields>
  <dataFields count="4">
    <dataField name="Sum of Total Demand" fld="12" baseField="0" baseItem="0"/>
    <dataField name="Sum of Apprentices" fld="13" baseField="0" baseItem="0"/>
    <dataField name="Sum of Wages" fld="7" baseField="4" baseItem="16" numFmtId="166"/>
    <dataField name="Sum of STAR Ranking" fld="8" baseField="4" baseItem="2"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location ref="A3:B19" firstHeaderRow="1" firstDataRow="1" firstDataCol="1" rowPageCount="1" colPageCount="1"/>
  <pivotFields count="17">
    <pivotField axis="axisPage" multipleItemSelectionAllowed="1" showAll="0">
      <items count="10">
        <item x="0"/>
        <item x="1"/>
        <item h="1" x="2"/>
        <item h="1" x="3"/>
        <item h="1" x="4"/>
        <item h="1" x="5"/>
        <item h="1" x="6"/>
        <item x="7"/>
        <item m="1" x="8"/>
        <item t="default"/>
      </items>
    </pivotField>
    <pivotField showAll="0"/>
    <pivotField showAll="0"/>
    <pivotField showAll="0"/>
    <pivotField axis="axisRow" showAll="0" measureFilter="1" sortType="descending">
      <items count="64">
        <item x="48"/>
        <item x="50"/>
        <item x="2"/>
        <item x="32"/>
        <item x="3"/>
        <item x="27"/>
        <item x="39"/>
        <item x="59"/>
        <item x="40"/>
        <item x="4"/>
        <item x="61"/>
        <item x="23"/>
        <item x="16"/>
        <item x="62"/>
        <item x="60"/>
        <item x="34"/>
        <item x="6"/>
        <item x="58"/>
        <item x="18"/>
        <item x="15"/>
        <item x="36"/>
        <item x="17"/>
        <item x="22"/>
        <item x="7"/>
        <item x="57"/>
        <item x="12"/>
        <item x="21"/>
        <item x="31"/>
        <item x="49"/>
        <item x="51"/>
        <item x="47"/>
        <item x="29"/>
        <item x="25"/>
        <item x="45"/>
        <item x="52"/>
        <item x="24"/>
        <item x="35"/>
        <item x="14"/>
        <item x="46"/>
        <item x="13"/>
        <item x="33"/>
        <item x="37"/>
        <item x="53"/>
        <item x="5"/>
        <item x="0"/>
        <item x="30"/>
        <item x="20"/>
        <item x="56"/>
        <item x="43"/>
        <item x="8"/>
        <item x="1"/>
        <item x="55"/>
        <item x="26"/>
        <item x="9"/>
        <item x="10"/>
        <item x="11"/>
        <item x="28"/>
        <item x="41"/>
        <item x="19"/>
        <item x="44"/>
        <item x="42"/>
        <item x="54"/>
        <item x="38"/>
        <item t="default"/>
      </items>
      <autoSortScope>
        <pivotArea dataOnly="0" outline="0" fieldPosition="0">
          <references count="1">
            <reference field="4294967294" count="1" selected="0">
              <x v="0"/>
            </reference>
          </references>
        </pivotArea>
      </autoSortScope>
    </pivotField>
    <pivotField numFmtId="3" showAll="0"/>
    <pivotField showAll="0"/>
    <pivotField numFmtId="42" showAll="0"/>
    <pivotField numFmtId="1" showAll="0"/>
    <pivotField numFmtId="41" showAll="0"/>
    <pivotField numFmtId="164" showAll="0"/>
    <pivotField numFmtId="41" showAll="0"/>
    <pivotField numFmtId="165" showAll="0"/>
    <pivotField numFmtId="3" showAll="0"/>
    <pivotField numFmtId="3" showAll="0"/>
    <pivotField dataField="1" numFmtId="4" showAll="0"/>
    <pivotField showAll="0"/>
  </pivotFields>
  <rowFields count="1">
    <field x="4"/>
  </rowFields>
  <rowItems count="16">
    <i>
      <x v="21"/>
    </i>
    <i>
      <x v="18"/>
    </i>
    <i>
      <x v="55"/>
    </i>
    <i>
      <x v="46"/>
    </i>
    <i>
      <x v="44"/>
    </i>
    <i>
      <x v="16"/>
    </i>
    <i>
      <x v="23"/>
    </i>
    <i>
      <x v="53"/>
    </i>
    <i>
      <x v="49"/>
    </i>
    <i>
      <x v="54"/>
    </i>
    <i>
      <x v="2"/>
    </i>
    <i>
      <x v="4"/>
    </i>
    <i>
      <x v="25"/>
    </i>
    <i>
      <x v="58"/>
    </i>
    <i>
      <x v="9"/>
    </i>
    <i t="grand">
      <x/>
    </i>
  </rowItems>
  <colItems count="1">
    <i/>
  </colItems>
  <pageFields count="1">
    <pageField fld="0" hier="-1"/>
  </pageFields>
  <dataFields count="1">
    <dataField name="Sum of Ratio" fld="15" baseField="4" baseItem="25" numFmtId="2"/>
  </dataFields>
  <chartFormats count="9">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4" count="1" selected="0">
            <x v="50"/>
          </reference>
        </references>
      </pivotArea>
    </chartFormat>
    <chartFormat chart="2" format="2">
      <pivotArea type="data" outline="0" fieldPosition="0">
        <references count="2">
          <reference field="4294967294" count="1" selected="0">
            <x v="0"/>
          </reference>
          <reference field="4" count="1" selected="0">
            <x v="19"/>
          </reference>
        </references>
      </pivotArea>
    </chartFormat>
    <chartFormat chart="2" format="3">
      <pivotArea type="data" outline="0" fieldPosition="0">
        <references count="2">
          <reference field="4294967294" count="1" selected="0">
            <x v="0"/>
          </reference>
          <reference field="4" count="1" selected="0">
            <x v="9"/>
          </reference>
        </references>
      </pivotArea>
    </chartFormat>
    <chartFormat chart="2" format="4">
      <pivotArea type="data" outline="0" fieldPosition="0">
        <references count="2">
          <reference field="4294967294" count="1" selected="0">
            <x v="0"/>
          </reference>
          <reference field="4" count="1" selected="0">
            <x v="25"/>
          </reference>
        </references>
      </pivotArea>
    </chartFormat>
    <chartFormat chart="2" format="5">
      <pivotArea type="data" outline="0" fieldPosition="0">
        <references count="2">
          <reference field="4294967294" count="1" selected="0">
            <x v="0"/>
          </reference>
          <reference field="4" count="1" selected="0">
            <x v="4"/>
          </reference>
        </references>
      </pivotArea>
    </chartFormat>
    <chartFormat chart="2" format="6">
      <pivotArea type="data" outline="0" fieldPosition="0">
        <references count="2">
          <reference field="4294967294" count="1" selected="0">
            <x v="0"/>
          </reference>
          <reference field="4" count="1" selected="0">
            <x v="49"/>
          </reference>
        </references>
      </pivotArea>
    </chartFormat>
    <chartFormat chart="2" format="7">
      <pivotArea type="data" outline="0" fieldPosition="0">
        <references count="2">
          <reference field="4294967294" count="1" selected="0">
            <x v="0"/>
          </reference>
          <reference field="4" count="1" selected="0">
            <x v="16"/>
          </reference>
        </references>
      </pivotArea>
    </chartFormat>
    <chartFormat chart="2" format="8">
      <pivotArea type="data" outline="0" fieldPosition="0">
        <references count="2">
          <reference field="4294967294" count="1" selected="0">
            <x v="0"/>
          </reference>
          <reference field="4" count="1" selected="0">
            <x v="18"/>
          </reference>
        </references>
      </pivotArea>
    </chartFormat>
  </chartFormats>
  <pivotTableStyleInfo name="PivotStyleLight16" showRowHeaders="1" showColHeaders="1" showRowStripes="0" showColStripes="0" showLastColumn="1"/>
  <filters count="1">
    <filter fld="4"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gion" sourceName="Region">
  <pivotTables>
    <pivotTable tabId="9" name="PivotTable6"/>
  </pivotTables>
  <data>
    <tabular pivotCacheId="1" showMissing="0" crossFilter="showItemsWithNoData">
      <items count="9">
        <i x="0"/>
        <i x="1"/>
        <i x="2"/>
        <i x="3"/>
        <i x="4"/>
        <i x="5"/>
        <i x="6" s="1"/>
        <i x="7"/>
        <i x="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Occupation_Title" sourceName="Occupation Title">
  <pivotTables>
    <pivotTable tabId="9" name="PivotTable6"/>
  </pivotTables>
  <data>
    <tabular pivotCacheId="1" showMissing="0">
      <items count="63">
        <i x="50"/>
        <i x="2" s="1"/>
        <i x="32"/>
        <i x="3"/>
        <i x="27"/>
        <i x="40"/>
        <i x="4"/>
        <i x="61"/>
        <i x="16"/>
        <i x="62"/>
        <i x="60"/>
        <i x="34"/>
        <i x="6"/>
        <i x="18"/>
        <i x="15"/>
        <i x="17"/>
        <i x="7"/>
        <i x="12"/>
        <i x="21"/>
        <i x="31"/>
        <i x="29"/>
        <i x="52"/>
        <i x="24"/>
        <i x="14"/>
        <i x="46"/>
        <i x="13"/>
        <i x="5"/>
        <i x="0"/>
        <i x="30"/>
        <i x="20"/>
        <i x="43"/>
        <i x="8"/>
        <i x="1"/>
        <i x="55"/>
        <i x="9"/>
        <i x="10"/>
        <i x="11"/>
        <i x="28"/>
        <i x="19"/>
        <i x="44"/>
        <i x="42"/>
        <i x="48" nd="1"/>
        <i x="39" nd="1"/>
        <i x="59" nd="1"/>
        <i x="23" nd="1"/>
        <i x="58" nd="1"/>
        <i x="36" nd="1"/>
        <i x="22" nd="1"/>
        <i x="57" nd="1"/>
        <i x="49" nd="1"/>
        <i x="51" nd="1"/>
        <i x="47" nd="1"/>
        <i x="25" nd="1"/>
        <i x="45" nd="1"/>
        <i x="35" nd="1"/>
        <i x="33" nd="1"/>
        <i x="37" nd="1"/>
        <i x="53" nd="1"/>
        <i x="56" nd="1"/>
        <i x="26" nd="1"/>
        <i x="41" nd="1"/>
        <i x="54" nd="1"/>
        <i x="38"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TAR_Ranking" sourceName="STAR Ranking">
  <pivotTables>
    <pivotTable tabId="9" name="PivotTable6"/>
  </pivotTables>
  <data>
    <tabular pivotCacheId="1" showMissing="0" crossFilter="showItemsWithNoData">
      <items count="32">
        <i x="0" s="1" nd="1"/>
        <i x="4" s="1" nd="1"/>
        <i x="3" s="1"/>
        <i x="8" s="1" nd="1"/>
        <i x="12" s="1" nd="1"/>
        <i x="11" s="1" nd="1"/>
        <i x="13" s="1" nd="1"/>
        <i x="1" s="1" nd="1"/>
        <i x="6" s="1" nd="1"/>
        <i x="7" s="1" nd="1"/>
        <i x="2" s="1" nd="1"/>
        <i x="14" s="1" nd="1"/>
        <i x="10" s="1" nd="1"/>
        <i x="5" s="1" nd="1"/>
        <i x="9" s="1" nd="1"/>
        <i x="27" s="1" nd="1"/>
        <i x="23" s="1" nd="1"/>
        <i x="31" s="1" nd="1"/>
        <i x="17" s="1" nd="1"/>
        <i x="19" s="1" nd="1"/>
        <i x="22" s="1" nd="1"/>
        <i x="29" s="1" nd="1"/>
        <i x="26" s="1" nd="1"/>
        <i x="21" s="1" nd="1"/>
        <i x="30" s="1" nd="1"/>
        <i x="20" s="1" nd="1"/>
        <i x="24" s="1" nd="1"/>
        <i x="28" s="1" nd="1"/>
        <i x="15" s="1" nd="1"/>
        <i x="16" s="1" nd="1"/>
        <i x="25" s="1" nd="1"/>
        <i x="1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haracterization" sourceName="Characterization">
  <pivotTables>
    <pivotTable tabId="9" name="PivotTable6"/>
  </pivotTables>
  <data>
    <tabular pivotCacheId="1" showMissing="0">
      <items count="4">
        <i x="1" s="1"/>
        <i x="0" s="1" nd="1"/>
        <i x="2" s="1" nd="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ccupation_Cluster1" sourceName="Occupation Cluster">
  <pivotTables>
    <pivotTable tabId="9" name="PivotTable6"/>
  </pivotTables>
  <data>
    <tabular pivotCacheId="1" showMissing="0">
      <items count="13">
        <i x="2" s="1"/>
        <i x="8" s="1" nd="1"/>
        <i x="12" s="1" nd="1"/>
        <i x="10" s="1" nd="1"/>
        <i x="11" s="1" nd="1"/>
        <i x="7" s="1" nd="1"/>
        <i x="0" s="1" nd="1"/>
        <i x="3" s="1" nd="1"/>
        <i x="6" s="1" nd="1"/>
        <i x="9" s="1" nd="1"/>
        <i x="4" s="1" nd="1"/>
        <i x="1" s="1" nd="1"/>
        <i x="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gion 3" cache="Slicer_Region" caption="Region" columnCount="4" style="SlicerStyleLight3" rowHeight="241300"/>
  <slicer name="Occupation Title 3" cache="Slicer_Occupation_Title" caption="Occupation Title" style="SlicerStyleLight4" rowHeight="241300"/>
  <slicer name="STAR Ranking 2" cache="Slicer_STAR_Ranking" caption="STAR Ranking" columnCount="3" style="SlicerStyleLight4" rowHeight="241300"/>
  <slicer name="Characterization 3" cache="Slicer_Characterization" caption="Characterization" columnCount="2" style="SlicerStyleLight4" rowHeight="241300"/>
  <slicer name="Occupation Cluster 3" cache="Slicer_Occupation_Cluster1" caption="Occupation Cluster"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Region" cache="Slicer_Region" caption="Region" rowHeight="241300"/>
  <slicer name="Occupation Title" cache="Slicer_Occupation_Title" caption="Occupation Title" rowHeight="241300"/>
  <slicer name="STAR Ranking" cache="Slicer_STAR_Ranking" caption="STAR Ranking" rowHeight="241300"/>
  <slicer name="Characterization" cache="Slicer_Characterization" caption="Characterization" rowHeight="241300"/>
  <slicer name="Occupation Cluster" cache="Slicer_Occupation_Cluster1" caption="Occupation Cluster" rowHeight="241300"/>
</slicers>
</file>

<file path=xl/tables/table1.xml><?xml version="1.0" encoding="utf-8"?>
<table xmlns="http://schemas.openxmlformats.org/spreadsheetml/2006/main" id="2" name="Apprentices" displayName="Apprentices" ref="A2:Q244" totalsRowShown="0" headerRowDxfId="124" headerRowBorderDxfId="123">
  <autoFilter ref="A2:Q244"/>
  <sortState ref="A3:Q290">
    <sortCondition ref="A2:A60"/>
  </sortState>
  <tableColumns count="17">
    <tableColumn id="1" name="Region"/>
    <tableColumn id="20" name="2-Digit SOC Code" dataDxfId="122"/>
    <tableColumn id="19" name="Occupation Cluster" dataDxfId="121"/>
    <tableColumn id="2" name="SOC Code"/>
    <tableColumn id="3" name="Occupation Title"/>
    <tableColumn id="16" name="Number of Apprentices" dataDxfId="120"/>
    <tableColumn id="17" name="Educational Requirement" dataDxfId="119"/>
    <tableColumn id="7" name="Wages" dataDxfId="118" dataCellStyle="Currency [0]"/>
    <tableColumn id="18" name="STAR Ranking" dataDxfId="117" dataCellStyle="Comma [0]"/>
    <tableColumn id="6" name="2018 Employment" dataDxfId="116" dataCellStyle="Comma [0]"/>
    <tableColumn id="10" name="% Apprentices" dataDxfId="115" dataCellStyle="Percent"/>
    <tableColumn id="8" name="New Occupation Demand" dataDxfId="114" dataCellStyle="Comma [0]"/>
    <tableColumn id="9" name="Total Demand" dataDxfId="113" dataCellStyle="Comma [0]">
      <calculatedColumnFormula>IFERROR((Apprentices[[#This Row],[2018 Employment]]*Apprentices[[#This Row],[% Apprentices]])+Apprentices[[#This Row],[New Occupation Demand]],"")</calculatedColumnFormula>
    </tableColumn>
    <tableColumn id="4" name="Apprentices" dataDxfId="112">
      <calculatedColumnFormula>Apprentices[[#This Row],[Number of Apprentices]]</calculatedColumnFormula>
    </tableColumn>
    <tableColumn id="5" name="Supply Gap" dataDxfId="111">
      <calculatedColumnFormula>IFERROR(Apprentices[[#This Row],[Apprentices]]-Apprentices[[#This Row],[Total Demand]],"")</calculatedColumnFormula>
    </tableColumn>
    <tableColumn id="11" name="Ratio" dataDxfId="110">
      <calculatedColumnFormula>IFERROR(Apprentices[[#This Row],[Apprentices]]/Apprentices[[#This Row],[Total Demand]],"")</calculatedColumnFormula>
    </tableColumn>
    <tableColumn id="12" name="Characterization" dataDxfId="109">
      <calculatedColumnFormula>IF(Apprentices[[#This Row],[Ratio]]="","",IF(Apprentices[[#This Row],[Ratio]]&gt;1.2,"More Qualified Than Openings",IF(Apprentices[[#This Row],[Ratio]]&gt;0.8,"Balanced","More Openings Than Qualified")))</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0" name="Supply" displayName="Supply" ref="A1:BS1963" totalsRowShown="0" headerRowDxfId="108" dataDxfId="106" headerRowBorderDxfId="107" tableBorderDxfId="105" totalsRowBorderDxfId="104">
  <autoFilter ref="A1:BS1963">
    <filterColumn colId="0">
      <filters>
        <filter val="Northeast"/>
      </filters>
    </filterColumn>
    <filterColumn colId="4">
      <filters>
        <filter val="Adult Basic and Secondary Education and Literacy Teachers and Instructors"/>
        <filter val="Career/Technical Education Teachers, Secondary School"/>
        <filter val="Elementary School Teachers, Except Special Education"/>
        <filter val="Kindergarten Teachers, Except Special Education"/>
        <filter val="Middle School Teachers, Except Special and Career/Technical Education"/>
        <filter val="Preschool Teachers, Except Special Education"/>
        <filter val="Secondary School Teachers, Except Special and Career/Technical Education"/>
        <filter val="Self-Enrichment Education Teachers"/>
        <filter val="Special Education Teachers, Kindergarten and Elementary School"/>
        <filter val="Special Education Teachers, Middle School"/>
        <filter val="Special Education Teachers, Secondary School"/>
        <filter val="Teacher Assistants"/>
        <filter val="Vocational Education Teachers, Postsecondary"/>
      </filters>
    </filterColumn>
  </autoFilter>
  <sortState ref="A2:BS5363">
    <sortCondition ref="D1:D5363"/>
  </sortState>
  <tableColumns count="71">
    <tableColumn id="47" name="Region" dataDxfId="103"/>
    <tableColumn id="6" name="2 Digit SOC Code" dataDxfId="102"/>
    <tableColumn id="2" name="2 Digit Occupation Cluster" dataDxfId="101"/>
    <tableColumn id="5" name="SOC" dataDxfId="100"/>
    <tableColumn id="4" name="Title" dataDxfId="99"/>
    <tableColumn id="64" name="Educational Requirement" dataDxfId="98"/>
    <tableColumn id="66" name="Educational Attainment" dataDxfId="97"/>
    <tableColumn id="65" name="LT Ann Ops" dataDxfId="96"/>
    <tableColumn id="63" name="ST Ann Ops" dataDxfId="95"/>
    <tableColumn id="62" name="BG Count" dataDxfId="94"/>
    <tableColumn id="61" name="BG Annualized" dataDxfId="93"/>
    <tableColumn id="60" name="AVG" dataDxfId="92"/>
    <tableColumn id="59" name="LT Base" dataDxfId="91"/>
    <tableColumn id="58" name="LT Proj" dataDxfId="90"/>
    <tableColumn id="57" name="LT Proj Rank" dataDxfId="89"/>
    <tableColumn id="56" name="LT Change" dataDxfId="88"/>
    <tableColumn id="55" name="LT Change Rank" dataDxfId="87"/>
    <tableColumn id="54" name="LT Total Rank" dataDxfId="86"/>
    <tableColumn id="53" name="ST Base" dataDxfId="85"/>
    <tableColumn id="52" name="ST Openings" dataDxfId="84"/>
    <tableColumn id="51" name="ST Openings Rank" dataDxfId="83"/>
    <tableColumn id="50" name="ST Change" dataDxfId="82"/>
    <tableColumn id="49" name="ST Change Rank" dataDxfId="81"/>
    <tableColumn id="48" name="ST  Total Rank" dataDxfId="80"/>
    <tableColumn id="3" name="BG Count2" dataDxfId="79"/>
    <tableColumn id="70" name="BG Rank" dataDxfId="78"/>
    <tableColumn id="69" name="Wages Annual Median" dataDxfId="77" dataCellStyle="Currency [0]"/>
    <tableColumn id="68" name="Wages Rank" dataDxfId="76"/>
    <tableColumn id="67" name="AVG " dataDxfId="75"/>
    <tableColumn id="1" name="STARS" dataDxfId="74"/>
    <tableColumn id="7" name="Voc-Tech Certification (3 year average)" dataDxfId="73"/>
    <tableColumn id="16" name="Voc Tech Retention Rate" dataDxfId="72" dataCellStyle="Percent"/>
    <tableColumn id="15" name="Community College Certificate (0-1 Year)" dataDxfId="71"/>
    <tableColumn id="14" name="Community College Certificate (1-2 Years)" dataDxfId="70"/>
    <tableColumn id="13" name="Community College Associate" dataDxfId="69"/>
    <tableColumn id="12" name="Community College Retention Rate" dataDxfId="68" dataCellStyle="Percent"/>
    <tableColumn id="11" name="Private University Certificate (0-1 Year)" dataDxfId="67"/>
    <tableColumn id="10" name="Private University Certificate (1-2 Years)" dataDxfId="66"/>
    <tableColumn id="8" name="Private University Certificate (2-4 Years)" dataDxfId="65"/>
    <tableColumn id="17" name="Private University Associate" dataDxfId="64"/>
    <tableColumn id="18" name="Private University Bachelor" dataDxfId="63"/>
    <tableColumn id="19" name="Private University Post-Bacc. Certificate" dataDxfId="62"/>
    <tableColumn id="20" name="Private University Master" dataDxfId="61"/>
    <tableColumn id="21" name="Private University Post-master's certificate" dataDxfId="60"/>
    <tableColumn id="22" name="Private University Doctoral" dataDxfId="59"/>
    <tableColumn id="23" name="Private University Retention Rate" dataDxfId="58" dataCellStyle="Percent"/>
    <tableColumn id="24" name="State University Certificate (0-1 Year)" dataDxfId="57"/>
    <tableColumn id="25" name="State University Certificate (1-2 Years)" dataDxfId="56"/>
    <tableColumn id="26" name="State University Bachelor" dataDxfId="55"/>
    <tableColumn id="27" name="State University Certificate of Adv. Grad. Study" dataDxfId="54"/>
    <tableColumn id="28" name="State University Post-Bacc. Certificate" dataDxfId="53"/>
    <tableColumn id="29" name="State University Master" dataDxfId="52"/>
    <tableColumn id="30" name="State University Retention Rate" dataDxfId="51" dataCellStyle="Percent"/>
    <tableColumn id="31" name="Umass Certificate (0-1 Year)" dataDxfId="50"/>
    <tableColumn id="32" name="Umass Certificate (1-2 Years)" dataDxfId="49"/>
    <tableColumn id="33" name="Umass First-Professional Degree" dataDxfId="48"/>
    <tableColumn id="34" name="Umass Associate" dataDxfId="47"/>
    <tableColumn id="35" name="Umass Bachelor" dataDxfId="46"/>
    <tableColumn id="46" name="Umass Certificate of Adv. Grad. Study" dataDxfId="45"/>
    <tableColumn id="45" name="Umass Post-Bacc. Certificate" dataDxfId="44"/>
    <tableColumn id="44" name="Umass Master" dataDxfId="43"/>
    <tableColumn id="43" name="Umass Doctoral" dataDxfId="42"/>
    <tableColumn id="42" name="Umass Retention Rate" dataDxfId="41" dataCellStyle="Percent"/>
    <tableColumn id="41" name="VocTech Total" dataDxfId="40"/>
    <tableColumn id="40" name="Post Secondary non-degree Total" dataDxfId="39"/>
    <tableColumn id="39" name="Associate's total" dataDxfId="38"/>
    <tableColumn id="38" name="Bachelor's Total" dataDxfId="37"/>
    <tableColumn id="37" name="Master's Total" dataDxfId="36"/>
    <tableColumn id="36" name="Doctoral or Professional Degree Total" dataDxfId="35"/>
    <tableColumn id="9" name="Unique UI Claims" dataDxfId="34"/>
    <tableColumn id="71" name="Licenses" dataDxfId="33"/>
  </tableColumns>
  <tableStyleInfo name="TableStyleMedium2" showFirstColumn="0" showLastColumn="0" showRowStripes="1" showColumnStripes="0"/>
</table>
</file>

<file path=xl/tables/table3.xml><?xml version="1.0" encoding="utf-8"?>
<table xmlns="http://schemas.openxmlformats.org/spreadsheetml/2006/main" id="11" name="State" displayName="State" ref="A2:M65" totalsRowShown="0" headerRowDxfId="32" headerRowBorderDxfId="31">
  <autoFilter ref="A2:M65"/>
  <tableColumns count="13">
    <tableColumn id="2" name="SOC Code"/>
    <tableColumn id="3" name="Occupation Title"/>
    <tableColumn id="16" name="Number of Apprentices" dataDxfId="30"/>
    <tableColumn id="18" name="Educational Requirement" dataDxfId="29"/>
    <tableColumn id="19" name="STAR Ranking" dataDxfId="28"/>
    <tableColumn id="6" name="2018 Employment" dataDxfId="27" dataCellStyle="Comma [0]"/>
    <tableColumn id="10" name="% Apprentices" dataDxfId="26" dataCellStyle="Percent"/>
    <tableColumn id="8" name="New Occupation Demand" dataDxfId="25" dataCellStyle="Comma [0]"/>
    <tableColumn id="9" name="Total Demand" dataDxfId="24" dataCellStyle="Comma [0]">
      <calculatedColumnFormula>IFERROR((State[[#This Row],[2018 Employment]]*State[[#This Row],[% Apprentices]])+State[[#This Row],[New Occupation Demand]],"")</calculatedColumnFormula>
    </tableColumn>
    <tableColumn id="4" name="Apprentices" dataDxfId="23">
      <calculatedColumnFormula>State[[#This Row],[Number of Apprentices]]</calculatedColumnFormula>
    </tableColumn>
    <tableColumn id="5" name="Supply Gap" dataDxfId="22">
      <calculatedColumnFormula>IFERROR(State[[#This Row],[Apprentices]]-State[[#This Row],[Total Demand]],"")</calculatedColumnFormula>
    </tableColumn>
    <tableColumn id="11" name="Ratio" dataDxfId="21">
      <calculatedColumnFormula>IFERROR(State[[#This Row],[Apprentices]]/State[[#This Row],[Total Demand]],"")</calculatedColumnFormula>
    </tableColumn>
    <tableColumn id="12" name="Characterization" dataDxfId="20">
      <calculatedColumnFormula>IF(State[[#This Row],[Ratio]]="","",IF(State[[#This Row],[Ratio]]&gt;1.2,"More Qualified Than Openings",IF(State[[#This Row],[Ratio]]&gt;0.8,"Balanced","More Openings Than Qualified")))</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4" name="Clusters" displayName="Clusters" ref="R3:S25" totalsRowShown="0" headerRowDxfId="19" dataDxfId="17" headerRowBorderDxfId="18">
  <autoFilter ref="R3:S25"/>
  <tableColumns count="2">
    <tableColumn id="1" name="2 Digit SOC Code" dataDxfId="16"/>
    <tableColumn id="2" name="2 Digit Occupation Cluster" dataDxfId="15"/>
  </tableColumns>
  <tableStyleInfo name="TableStyleDark9" showFirstColumn="0" showLastColumn="0" showRowStripes="1" showColumnStripes="0"/>
</table>
</file>

<file path=xl/tables/table5.xml><?xml version="1.0" encoding="utf-8"?>
<table xmlns="http://schemas.openxmlformats.org/spreadsheetml/2006/main" id="3" name="Statewide" displayName="Statewide" ref="A2:P65" totalsRowShown="0" headerRowDxfId="14" headerRowBorderDxfId="13">
  <autoFilter ref="A2:P65"/>
  <tableColumns count="16">
    <tableColumn id="1" name="Region"/>
    <tableColumn id="21" name="2-Digit SOC Code" dataDxfId="12"/>
    <tableColumn id="20" name="Occupation Cluster" dataDxfId="11"/>
    <tableColumn id="2" name="SOC Code"/>
    <tableColumn id="3" name="Occupation Title"/>
    <tableColumn id="16" name="Number of Apprentices" dataDxfId="10"/>
    <tableColumn id="18" name="Educational Requirement" dataDxfId="9"/>
    <tableColumn id="19" name="STAR Ranking" dataDxfId="8"/>
    <tableColumn id="6" name="2018 Employment" dataDxfId="7" dataCellStyle="Comma [0]"/>
    <tableColumn id="10" name="% Apprentices" dataDxfId="6" dataCellStyle="Percent"/>
    <tableColumn id="8" name="New Occupation Demand" dataDxfId="5" dataCellStyle="Comma [0]"/>
    <tableColumn id="9" name="Total Demand" dataDxfId="4" dataCellStyle="Comma [0]">
      <calculatedColumnFormula>IFERROR((Statewide[[#This Row],[2018 Employment]]*Statewide[[#This Row],[% Apprentices]])+Statewide[[#This Row],[New Occupation Demand]],"")</calculatedColumnFormula>
    </tableColumn>
    <tableColumn id="4" name="Apprentices" dataDxfId="3">
      <calculatedColumnFormula>Statewide[[#This Row],[Number of Apprentices]]</calculatedColumnFormula>
    </tableColumn>
    <tableColumn id="5" name="Supply Gap" dataDxfId="2">
      <calculatedColumnFormula>IFERROR(Statewide[[#This Row],[Apprentices]]-Statewide[[#This Row],[Total Demand]],"")</calculatedColumnFormula>
    </tableColumn>
    <tableColumn id="11" name="Ratio" dataDxfId="1">
      <calculatedColumnFormula>IFERROR(Statewide[[#This Row],[Apprentices]]/Statewide[[#This Row],[Total Demand]],"")</calculatedColumnFormula>
    </tableColumn>
    <tableColumn id="12" name="Characterization" dataDxfId="0">
      <calculatedColumnFormula>IF(Statewide[[#This Row],[Ratio]]="","",IF(Statewide[[#This Row],[Ratio]]&gt;1.2,"More Qualified Than Openings",IF(Statewide[[#This Row],[Ratio]]&gt;0.8,"Balanced","More Openings Than Qualified")))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AJ63"/>
  <sheetViews>
    <sheetView tabSelected="1" topLeftCell="H1" zoomScale="70" zoomScaleNormal="70" workbookViewId="0">
      <selection activeCell="B2" activeCellId="1" sqref="AJ30 B2:AJ2"/>
    </sheetView>
  </sheetViews>
  <sheetFormatPr defaultRowHeight="15" x14ac:dyDescent="0.25"/>
  <cols>
    <col min="1" max="1" width="4.7109375" style="19" customWidth="1"/>
    <col min="2" max="34" width="9.140625" style="19" customWidth="1"/>
    <col min="35" max="35" width="9.140625" style="19"/>
    <col min="36" max="36" width="9.140625" style="19" customWidth="1"/>
    <col min="37" max="16384" width="9.140625" style="19"/>
  </cols>
  <sheetData>
    <row r="2" spans="2:36" ht="21.75" x14ac:dyDescent="0.3">
      <c r="B2" s="139" t="s">
        <v>160</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1"/>
    </row>
    <row r="3" spans="2:36" ht="18" x14ac:dyDescent="0.25">
      <c r="B3" s="142" t="s">
        <v>161</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4"/>
    </row>
    <row r="4" spans="2:36" ht="22.5" x14ac:dyDescent="0.3">
      <c r="B4" s="145">
        <f ca="1">TODAY()</f>
        <v>43944</v>
      </c>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7"/>
    </row>
    <row r="5" spans="2:36" ht="16.5" customHeight="1" x14ac:dyDescent="0.25">
      <c r="B5" s="148" t="s">
        <v>170</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50"/>
    </row>
    <row r="6" spans="2:36" ht="16.5" customHeight="1" x14ac:dyDescent="0.25">
      <c r="B6" s="151"/>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3"/>
    </row>
    <row r="7" spans="2:36" x14ac:dyDescent="0.25">
      <c r="B7" s="31"/>
      <c r="C7" s="32"/>
      <c r="D7" s="32"/>
      <c r="E7" s="32"/>
      <c r="F7" s="32"/>
      <c r="G7" s="32"/>
      <c r="H7" s="32"/>
      <c r="I7" s="32"/>
      <c r="J7" s="32"/>
      <c r="K7" s="32"/>
      <c r="L7" s="32"/>
      <c r="M7" s="32"/>
      <c r="N7" s="32"/>
      <c r="O7" s="32"/>
      <c r="P7" s="32"/>
      <c r="Q7" s="32"/>
      <c r="R7" s="32"/>
      <c r="S7" s="32"/>
      <c r="T7" s="33"/>
      <c r="U7" s="33"/>
      <c r="V7" s="33"/>
      <c r="W7" s="33"/>
      <c r="X7" s="33"/>
      <c r="Y7" s="33"/>
      <c r="Z7" s="33"/>
      <c r="AA7" s="33"/>
      <c r="AB7" s="33"/>
      <c r="AC7" s="33"/>
      <c r="AD7" s="33"/>
      <c r="AE7" s="33"/>
      <c r="AF7" s="33"/>
      <c r="AG7" s="33"/>
      <c r="AH7" s="33"/>
      <c r="AI7" s="33"/>
      <c r="AJ7" s="34"/>
    </row>
    <row r="8" spans="2:36" x14ac:dyDescent="0.25">
      <c r="B8" s="35" t="s">
        <v>1104</v>
      </c>
      <c r="C8" s="23"/>
      <c r="D8" s="23"/>
      <c r="E8" s="23"/>
      <c r="F8" s="23"/>
      <c r="G8" s="36" t="s">
        <v>164</v>
      </c>
      <c r="H8" s="23"/>
      <c r="I8" s="23"/>
      <c r="J8" s="23"/>
      <c r="K8" s="23"/>
      <c r="L8" s="23"/>
      <c r="M8" s="23"/>
      <c r="N8" s="23"/>
      <c r="O8" s="23"/>
      <c r="P8" s="23"/>
      <c r="Q8" s="26"/>
      <c r="R8" s="26"/>
      <c r="S8" s="26"/>
      <c r="T8" s="21"/>
      <c r="U8" s="21"/>
      <c r="V8" s="21"/>
      <c r="W8" s="21"/>
      <c r="X8" s="21"/>
      <c r="Y8" s="21"/>
      <c r="Z8" s="21"/>
      <c r="AA8" s="21"/>
      <c r="AB8" s="21"/>
      <c r="AC8" s="21"/>
      <c r="AD8" s="21"/>
      <c r="AE8" s="21"/>
      <c r="AF8" s="21"/>
      <c r="AG8" s="21"/>
      <c r="AH8" s="21"/>
      <c r="AI8" s="21"/>
      <c r="AJ8" s="22"/>
    </row>
    <row r="9" spans="2:36" x14ac:dyDescent="0.25">
      <c r="B9" s="24"/>
      <c r="C9" s="23"/>
      <c r="D9" s="23"/>
      <c r="E9" s="23"/>
      <c r="F9" s="23"/>
      <c r="G9" s="23"/>
      <c r="H9" s="23"/>
      <c r="I9" s="23"/>
      <c r="J9" s="23"/>
      <c r="K9" s="23"/>
      <c r="L9" s="23"/>
      <c r="M9" s="23"/>
      <c r="N9" s="23"/>
      <c r="O9" s="23"/>
      <c r="P9" s="23"/>
      <c r="Q9" s="26"/>
      <c r="R9" s="26"/>
      <c r="S9" s="26"/>
      <c r="T9" s="21"/>
      <c r="U9" s="21"/>
      <c r="V9" s="21"/>
      <c r="W9" s="21"/>
      <c r="X9" s="21"/>
      <c r="Y9" s="21"/>
      <c r="Z9" s="21"/>
      <c r="AA9" s="21"/>
      <c r="AB9" s="21"/>
      <c r="AC9" s="21"/>
      <c r="AD9" s="21"/>
      <c r="AE9" s="21"/>
      <c r="AF9" s="21"/>
      <c r="AG9" s="21"/>
      <c r="AH9" s="21"/>
      <c r="AI9" s="21"/>
      <c r="AJ9" s="22"/>
    </row>
    <row r="10" spans="2:36" ht="15.75" thickBot="1" x14ac:dyDescent="0.3">
      <c r="B10" s="24"/>
      <c r="C10" s="37" t="s">
        <v>1103</v>
      </c>
      <c r="D10" s="23"/>
      <c r="E10" s="23"/>
      <c r="F10" s="23"/>
      <c r="G10" s="23"/>
      <c r="H10" s="23"/>
      <c r="I10" s="76">
        <v>5.6000000000000001E-2</v>
      </c>
      <c r="J10" s="23"/>
      <c r="K10" s="23"/>
      <c r="L10" s="23"/>
      <c r="M10" s="23"/>
      <c r="N10" s="23"/>
      <c r="O10" s="23"/>
      <c r="P10" s="23"/>
      <c r="Q10" s="26"/>
      <c r="R10" s="26"/>
      <c r="S10" s="26"/>
      <c r="T10" s="21"/>
      <c r="U10" s="21"/>
      <c r="V10" s="21"/>
      <c r="W10" s="21"/>
      <c r="X10" s="21"/>
      <c r="Y10" s="21"/>
      <c r="Z10" s="21"/>
      <c r="AA10" s="21"/>
      <c r="AB10" s="21"/>
      <c r="AC10" s="21"/>
      <c r="AD10" s="21"/>
      <c r="AE10" s="21"/>
      <c r="AF10" s="21"/>
      <c r="AG10" s="21"/>
      <c r="AH10" s="21"/>
      <c r="AI10" s="21"/>
      <c r="AJ10" s="22"/>
    </row>
    <row r="11" spans="2:36" ht="15.75" thickTop="1" x14ac:dyDescent="0.25">
      <c r="B11" s="24"/>
      <c r="C11" s="37"/>
      <c r="D11" s="23"/>
      <c r="E11" s="23"/>
      <c r="F11" s="23"/>
      <c r="G11" s="23"/>
      <c r="H11" s="23"/>
      <c r="I11" s="23"/>
      <c r="J11" s="23"/>
      <c r="K11" s="23"/>
      <c r="L11" s="23"/>
      <c r="M11" s="23"/>
      <c r="N11" s="38"/>
      <c r="O11" s="23"/>
      <c r="P11" s="23"/>
      <c r="Q11" s="26"/>
      <c r="R11" s="26"/>
      <c r="S11" s="26"/>
      <c r="T11" s="21"/>
      <c r="U11" s="21"/>
      <c r="V11" s="21"/>
      <c r="W11" s="21"/>
      <c r="X11" s="21"/>
      <c r="Y11" s="21"/>
      <c r="Z11" s="21"/>
      <c r="AA11" s="21"/>
      <c r="AB11" s="21"/>
      <c r="AC11" s="21"/>
      <c r="AD11" s="21"/>
      <c r="AE11" s="21"/>
      <c r="AF11" s="21"/>
      <c r="AG11" s="21"/>
      <c r="AH11" s="21"/>
      <c r="AI11" s="21"/>
      <c r="AJ11" s="22"/>
    </row>
    <row r="12" spans="2:36" x14ac:dyDescent="0.25">
      <c r="B12" s="24"/>
      <c r="C12" s="89"/>
      <c r="D12" s="89"/>
      <c r="E12" s="89"/>
      <c r="F12" s="89"/>
      <c r="G12" s="89"/>
      <c r="H12" s="89"/>
      <c r="I12" s="89"/>
      <c r="J12" s="89"/>
      <c r="K12" s="89"/>
      <c r="L12" s="89"/>
      <c r="M12" s="89"/>
      <c r="N12" s="89"/>
      <c r="O12" s="89"/>
      <c r="P12" s="89"/>
      <c r="Q12" s="89"/>
      <c r="R12" s="89"/>
      <c r="S12" s="26"/>
      <c r="T12" s="21"/>
      <c r="U12" s="21"/>
      <c r="V12" s="21"/>
      <c r="W12" s="21"/>
      <c r="X12" s="21"/>
      <c r="Y12" s="21"/>
      <c r="Z12" s="21"/>
      <c r="AA12" s="21"/>
      <c r="AB12" s="21"/>
      <c r="AC12" s="21"/>
      <c r="AD12" s="21"/>
      <c r="AE12" s="21"/>
      <c r="AF12" s="21"/>
      <c r="AG12" s="21"/>
      <c r="AH12" s="21"/>
      <c r="AI12" s="21"/>
      <c r="AJ12" s="22"/>
    </row>
    <row r="13" spans="2:36" ht="15" customHeight="1" x14ac:dyDescent="0.25">
      <c r="B13" s="24"/>
      <c r="C13" s="154" t="s">
        <v>1105</v>
      </c>
      <c r="D13" s="154"/>
      <c r="E13" s="154"/>
      <c r="F13" s="154"/>
      <c r="G13" s="154"/>
      <c r="H13" s="154"/>
      <c r="I13" s="154"/>
      <c r="J13" s="154"/>
      <c r="K13" s="154"/>
      <c r="L13" s="154"/>
      <c r="M13" s="154"/>
      <c r="N13" s="154"/>
      <c r="O13" s="154"/>
      <c r="P13" s="154"/>
      <c r="Q13" s="154"/>
      <c r="R13" s="154"/>
      <c r="S13" s="87"/>
      <c r="T13" s="21"/>
      <c r="U13" s="21"/>
      <c r="V13" s="21"/>
      <c r="W13" s="21"/>
      <c r="X13" s="21"/>
      <c r="Y13" s="21"/>
      <c r="Z13" s="21"/>
      <c r="AA13" s="21"/>
      <c r="AB13" s="21"/>
      <c r="AC13" s="21"/>
      <c r="AD13" s="21"/>
      <c r="AE13" s="21"/>
      <c r="AF13" s="21"/>
      <c r="AG13" s="21"/>
      <c r="AH13" s="21"/>
      <c r="AI13" s="21"/>
      <c r="AJ13" s="22"/>
    </row>
    <row r="14" spans="2:36" x14ac:dyDescent="0.25">
      <c r="B14" s="24"/>
      <c r="C14" s="90" t="s">
        <v>1106</v>
      </c>
      <c r="D14" s="87"/>
      <c r="E14" s="87"/>
      <c r="F14" s="87"/>
      <c r="G14" s="87"/>
      <c r="H14" s="87"/>
      <c r="I14" s="87"/>
      <c r="J14" s="87"/>
      <c r="K14" s="87"/>
      <c r="L14" s="87"/>
      <c r="M14" s="87"/>
      <c r="N14" s="87"/>
      <c r="O14" s="87"/>
      <c r="P14" s="87"/>
      <c r="Q14" s="87"/>
      <c r="R14" s="87"/>
      <c r="S14" s="87"/>
      <c r="T14" s="21"/>
      <c r="U14" s="21"/>
      <c r="V14" s="21"/>
      <c r="W14" s="21"/>
      <c r="X14" s="21"/>
      <c r="Y14" s="21"/>
      <c r="Z14" s="21"/>
      <c r="AA14" s="21"/>
      <c r="AB14" s="21"/>
      <c r="AC14" s="21"/>
      <c r="AD14" s="21"/>
      <c r="AE14" s="21"/>
      <c r="AF14" s="21"/>
      <c r="AG14" s="21"/>
      <c r="AH14" s="21"/>
      <c r="AI14" s="21"/>
      <c r="AJ14" s="22"/>
    </row>
    <row r="15" spans="2:36" x14ac:dyDescent="0.25">
      <c r="B15" s="39"/>
      <c r="C15" s="88"/>
      <c r="D15" s="88"/>
      <c r="E15" s="88"/>
      <c r="F15" s="88"/>
      <c r="G15" s="88"/>
      <c r="H15" s="88"/>
      <c r="I15" s="88"/>
      <c r="J15" s="88"/>
      <c r="K15" s="88"/>
      <c r="L15" s="88"/>
      <c r="M15" s="88"/>
      <c r="N15" s="88"/>
      <c r="O15" s="88"/>
      <c r="P15" s="88"/>
      <c r="Q15" s="88"/>
      <c r="R15" s="88"/>
      <c r="S15" s="88"/>
      <c r="T15" s="40"/>
      <c r="U15" s="40"/>
      <c r="V15" s="40"/>
      <c r="W15" s="40"/>
      <c r="X15" s="40"/>
      <c r="Y15" s="40"/>
      <c r="Z15" s="40"/>
      <c r="AA15" s="40"/>
      <c r="AB15" s="40"/>
      <c r="AC15" s="40"/>
      <c r="AD15" s="40"/>
      <c r="AE15" s="40"/>
      <c r="AF15" s="40"/>
      <c r="AG15" s="40"/>
      <c r="AH15" s="40"/>
      <c r="AI15" s="40"/>
      <c r="AJ15" s="41"/>
    </row>
    <row r="16" spans="2:36" x14ac:dyDescent="0.25">
      <c r="B16" s="20"/>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2"/>
    </row>
    <row r="17" spans="2:36" x14ac:dyDescent="0.25">
      <c r="B17" s="20"/>
      <c r="C17" s="42"/>
      <c r="D17" s="43"/>
      <c r="E17" s="43"/>
      <c r="F17" s="43"/>
      <c r="G17" s="43"/>
      <c r="H17" s="43"/>
      <c r="I17" s="43"/>
      <c r="J17" s="43"/>
      <c r="K17" s="43"/>
      <c r="L17" s="43"/>
      <c r="M17" s="43"/>
      <c r="N17" s="43"/>
      <c r="O17" s="43"/>
      <c r="P17" s="43"/>
      <c r="Q17" s="44"/>
      <c r="R17" s="21"/>
      <c r="S17" s="155" t="str">
        <f>IF('Occupation Deepdive Pivot'!$A$5="Grand Total",'Occupation Deepdive Pivot'!$A$4,"")</f>
        <v>Brickmasons and Blockmasons</v>
      </c>
      <c r="T17" s="156"/>
      <c r="U17" s="156"/>
      <c r="V17" s="156"/>
      <c r="W17" s="156"/>
      <c r="X17" s="156"/>
      <c r="Y17" s="156"/>
      <c r="Z17" s="156"/>
      <c r="AA17" s="156"/>
      <c r="AB17" s="156"/>
      <c r="AC17" s="156"/>
      <c r="AD17" s="156"/>
      <c r="AE17" s="156"/>
      <c r="AF17" s="156"/>
      <c r="AG17" s="156"/>
      <c r="AH17" s="156"/>
      <c r="AI17" s="157"/>
      <c r="AJ17" s="22"/>
    </row>
    <row r="18" spans="2:36" x14ac:dyDescent="0.25">
      <c r="B18" s="20"/>
      <c r="C18" s="45"/>
      <c r="D18" s="46"/>
      <c r="E18" s="46"/>
      <c r="F18" s="46"/>
      <c r="G18" s="46"/>
      <c r="H18" s="46"/>
      <c r="I18" s="46"/>
      <c r="J18" s="46"/>
      <c r="K18" s="46"/>
      <c r="L18" s="46"/>
      <c r="M18" s="46"/>
      <c r="N18" s="46"/>
      <c r="O18" s="46"/>
      <c r="P18" s="46"/>
      <c r="Q18" s="47"/>
      <c r="R18" s="21"/>
      <c r="S18" s="158"/>
      <c r="T18" s="159"/>
      <c r="U18" s="159"/>
      <c r="V18" s="159"/>
      <c r="W18" s="159"/>
      <c r="X18" s="159"/>
      <c r="Y18" s="159"/>
      <c r="Z18" s="159"/>
      <c r="AA18" s="159"/>
      <c r="AB18" s="159"/>
      <c r="AC18" s="159"/>
      <c r="AD18" s="159"/>
      <c r="AE18" s="159"/>
      <c r="AF18" s="159"/>
      <c r="AG18" s="159"/>
      <c r="AH18" s="159"/>
      <c r="AI18" s="160"/>
      <c r="AJ18" s="22"/>
    </row>
    <row r="19" spans="2:36" x14ac:dyDescent="0.25">
      <c r="B19" s="20"/>
      <c r="C19" s="45"/>
      <c r="D19" s="46"/>
      <c r="E19" s="46"/>
      <c r="F19" s="46"/>
      <c r="G19" s="46"/>
      <c r="H19" s="46"/>
      <c r="I19" s="46"/>
      <c r="J19" s="46"/>
      <c r="K19" s="46"/>
      <c r="L19" s="46"/>
      <c r="M19" s="46"/>
      <c r="N19" s="46"/>
      <c r="O19" s="46"/>
      <c r="P19" s="46"/>
      <c r="Q19" s="47"/>
      <c r="R19" s="21"/>
      <c r="S19" s="48"/>
      <c r="T19" s="49"/>
      <c r="U19" s="49"/>
      <c r="V19" s="49"/>
      <c r="W19" s="49"/>
      <c r="X19" s="49"/>
      <c r="Y19" s="49"/>
      <c r="Z19" s="49"/>
      <c r="AA19" s="49"/>
      <c r="AB19" s="49"/>
      <c r="AC19" s="125"/>
      <c r="AD19" s="49"/>
      <c r="AE19" s="49"/>
      <c r="AF19" s="49"/>
      <c r="AG19" s="49"/>
      <c r="AH19" s="49"/>
      <c r="AI19" s="50"/>
      <c r="AJ19" s="22"/>
    </row>
    <row r="20" spans="2:36" x14ac:dyDescent="0.25">
      <c r="B20" s="20"/>
      <c r="C20" s="45"/>
      <c r="D20" s="46"/>
      <c r="E20" s="46"/>
      <c r="F20" s="46"/>
      <c r="G20" s="46"/>
      <c r="H20" s="46"/>
      <c r="I20" s="46"/>
      <c r="J20" s="46"/>
      <c r="K20" s="46"/>
      <c r="L20" s="46"/>
      <c r="M20" s="46"/>
      <c r="N20" s="46"/>
      <c r="O20" s="46"/>
      <c r="P20" s="46"/>
      <c r="Q20" s="47"/>
      <c r="R20" s="21"/>
      <c r="S20" s="79"/>
      <c r="T20" s="51" t="s">
        <v>142</v>
      </c>
      <c r="U20" s="46"/>
      <c r="V20" s="27"/>
      <c r="W20" s="27"/>
      <c r="X20" s="161" t="str">
        <f>IF('Occupation Deepdive Pivot'!$A$5="Grand Total",VLOOKUP('Occupation Deepdive Pivot'!$S12,Statewide[[Occupation Title]:[Educational Requirement]],3,FALSE),"")</f>
        <v>High school diploma or equivalent</v>
      </c>
      <c r="Y20" s="161"/>
      <c r="Z20" s="161"/>
      <c r="AA20" s="161"/>
      <c r="AB20" s="51"/>
      <c r="AC20" s="46"/>
      <c r="AD20" s="27"/>
      <c r="AE20" s="27"/>
      <c r="AF20" s="161"/>
      <c r="AG20" s="161"/>
      <c r="AH20" s="161"/>
      <c r="AI20" s="162"/>
      <c r="AJ20" s="22"/>
    </row>
    <row r="21" spans="2:36" x14ac:dyDescent="0.25">
      <c r="B21" s="20"/>
      <c r="C21" s="45"/>
      <c r="D21" s="46"/>
      <c r="E21" s="46"/>
      <c r="F21" s="46"/>
      <c r="G21" s="46"/>
      <c r="H21" s="46"/>
      <c r="I21" s="46"/>
      <c r="J21" s="46"/>
      <c r="K21" s="46"/>
      <c r="L21" s="46"/>
      <c r="M21" s="46"/>
      <c r="N21" s="46"/>
      <c r="O21" s="46"/>
      <c r="P21" s="46"/>
      <c r="Q21" s="47"/>
      <c r="R21" s="21"/>
      <c r="S21" s="79"/>
      <c r="T21" s="27"/>
      <c r="U21" s="46"/>
      <c r="V21" s="27"/>
      <c r="W21" s="27"/>
      <c r="X21" s="27"/>
      <c r="Y21" s="27"/>
      <c r="Z21" s="27"/>
      <c r="AA21" s="27"/>
      <c r="AB21" s="27"/>
      <c r="AC21" s="46"/>
      <c r="AD21" s="27"/>
      <c r="AE21" s="27"/>
      <c r="AF21" s="27"/>
      <c r="AG21" s="27"/>
      <c r="AH21" s="27"/>
      <c r="AI21" s="52"/>
      <c r="AJ21" s="22"/>
    </row>
    <row r="22" spans="2:36" x14ac:dyDescent="0.25">
      <c r="B22" s="20"/>
      <c r="C22" s="45"/>
      <c r="D22" s="46"/>
      <c r="E22" s="46"/>
      <c r="F22" s="46"/>
      <c r="G22" s="46"/>
      <c r="H22" s="46"/>
      <c r="I22" s="46"/>
      <c r="J22" s="46"/>
      <c r="K22" s="46"/>
      <c r="L22" s="46"/>
      <c r="M22" s="46"/>
      <c r="N22" s="46"/>
      <c r="O22" s="46"/>
      <c r="P22" s="46"/>
      <c r="Q22" s="47"/>
      <c r="R22" s="21"/>
      <c r="S22" s="79"/>
      <c r="T22" s="51" t="s">
        <v>162</v>
      </c>
      <c r="U22" s="46"/>
      <c r="V22" s="27"/>
      <c r="W22" s="27"/>
      <c r="X22" s="53"/>
      <c r="Y22" s="138">
        <f>GETPIVOTDATA("Sum of Wages",'Occupation Deepdive Pivot'!$A$3)</f>
        <v>60980</v>
      </c>
      <c r="Z22" s="138"/>
      <c r="AA22" s="53"/>
      <c r="AB22" s="51"/>
      <c r="AC22" s="46"/>
      <c r="AD22" s="27"/>
      <c r="AE22" s="27"/>
      <c r="AF22" s="53"/>
      <c r="AG22" s="138"/>
      <c r="AH22" s="138"/>
      <c r="AI22" s="54"/>
      <c r="AJ22" s="22"/>
    </row>
    <row r="23" spans="2:36" x14ac:dyDescent="0.25">
      <c r="B23" s="20"/>
      <c r="C23" s="45"/>
      <c r="D23" s="46"/>
      <c r="E23" s="46"/>
      <c r="F23" s="46"/>
      <c r="G23" s="46"/>
      <c r="H23" s="46"/>
      <c r="I23" s="46"/>
      <c r="J23" s="46"/>
      <c r="K23" s="46"/>
      <c r="L23" s="46"/>
      <c r="M23" s="46"/>
      <c r="N23" s="46"/>
      <c r="O23" s="46"/>
      <c r="P23" s="46"/>
      <c r="Q23" s="47"/>
      <c r="R23" s="21"/>
      <c r="S23" s="79"/>
      <c r="T23" s="27"/>
      <c r="U23" s="46"/>
      <c r="V23" s="27"/>
      <c r="W23" s="27"/>
      <c r="X23" s="27"/>
      <c r="Y23" s="27"/>
      <c r="Z23" s="27"/>
      <c r="AA23" s="27"/>
      <c r="AB23" s="27"/>
      <c r="AC23" s="46"/>
      <c r="AD23" s="27"/>
      <c r="AE23" s="27"/>
      <c r="AF23" s="27"/>
      <c r="AG23" s="27"/>
      <c r="AH23" s="27"/>
      <c r="AI23" s="52"/>
      <c r="AJ23" s="22"/>
    </row>
    <row r="24" spans="2:36" x14ac:dyDescent="0.25">
      <c r="B24" s="20"/>
      <c r="C24" s="45"/>
      <c r="D24" s="46"/>
      <c r="E24" s="46"/>
      <c r="F24" s="46"/>
      <c r="G24" s="46"/>
      <c r="H24" s="46"/>
      <c r="I24" s="46"/>
      <c r="J24" s="46"/>
      <c r="K24" s="46"/>
      <c r="L24" s="46"/>
      <c r="M24" s="46"/>
      <c r="N24" s="46"/>
      <c r="O24" s="46"/>
      <c r="P24" s="46"/>
      <c r="Q24" s="47"/>
      <c r="R24" s="21"/>
      <c r="S24" s="79"/>
      <c r="T24" s="51" t="s">
        <v>165</v>
      </c>
      <c r="U24" s="46"/>
      <c r="V24" s="27"/>
      <c r="W24" s="27"/>
      <c r="X24" s="55"/>
      <c r="Y24" s="129">
        <f>GETPIVOTDATA("Sum of STAR Ranking",'Occupation Deepdive Pivot'!$A$3)</f>
        <v>2</v>
      </c>
      <c r="Z24" s="129"/>
      <c r="AA24" s="55"/>
      <c r="AB24" s="51"/>
      <c r="AC24" s="46"/>
      <c r="AD24" s="27"/>
      <c r="AE24" s="27"/>
      <c r="AF24" s="55"/>
      <c r="AG24" s="130"/>
      <c r="AH24" s="130"/>
      <c r="AI24" s="56"/>
      <c r="AJ24" s="22"/>
    </row>
    <row r="25" spans="2:36" x14ac:dyDescent="0.25">
      <c r="B25" s="20"/>
      <c r="C25" s="45"/>
      <c r="D25" s="46"/>
      <c r="E25" s="46"/>
      <c r="F25" s="46"/>
      <c r="G25" s="46"/>
      <c r="H25" s="46"/>
      <c r="I25" s="46"/>
      <c r="J25" s="46"/>
      <c r="K25" s="46"/>
      <c r="L25" s="46"/>
      <c r="M25" s="46"/>
      <c r="N25" s="46"/>
      <c r="O25" s="46"/>
      <c r="P25" s="46"/>
      <c r="Q25" s="47"/>
      <c r="R25" s="21"/>
      <c r="S25" s="80"/>
      <c r="T25" s="81"/>
      <c r="U25" s="81"/>
      <c r="V25" s="81"/>
      <c r="W25" s="57"/>
      <c r="X25" s="57"/>
      <c r="Y25" s="57"/>
      <c r="Z25" s="57"/>
      <c r="AA25" s="57"/>
      <c r="AB25" s="57"/>
      <c r="AC25" s="57"/>
      <c r="AD25" s="57"/>
      <c r="AE25" s="57"/>
      <c r="AF25" s="57"/>
      <c r="AG25" s="57"/>
      <c r="AH25" s="57"/>
      <c r="AI25" s="58"/>
      <c r="AJ25" s="22"/>
    </row>
    <row r="26" spans="2:36" x14ac:dyDescent="0.25">
      <c r="B26" s="20"/>
      <c r="C26" s="45"/>
      <c r="D26" s="46"/>
      <c r="E26" s="46"/>
      <c r="F26" s="46"/>
      <c r="G26" s="46"/>
      <c r="H26" s="46"/>
      <c r="I26" s="46"/>
      <c r="J26" s="46"/>
      <c r="K26" s="46"/>
      <c r="L26" s="46"/>
      <c r="M26" s="46"/>
      <c r="N26" s="46"/>
      <c r="O26" s="46"/>
      <c r="P26" s="46"/>
      <c r="Q26" s="47"/>
      <c r="R26" s="21"/>
      <c r="S26" s="21"/>
      <c r="T26" s="21"/>
      <c r="U26" s="21"/>
      <c r="V26" s="21"/>
      <c r="W26" s="21"/>
      <c r="X26" s="21"/>
      <c r="Y26" s="21"/>
      <c r="Z26" s="21"/>
      <c r="AA26" s="21"/>
      <c r="AB26" s="21"/>
      <c r="AC26" s="21"/>
      <c r="AD26" s="21"/>
      <c r="AE26" s="21"/>
      <c r="AF26" s="21"/>
      <c r="AG26" s="21"/>
      <c r="AH26" s="21"/>
      <c r="AI26" s="21"/>
      <c r="AJ26" s="22"/>
    </row>
    <row r="27" spans="2:36" x14ac:dyDescent="0.25">
      <c r="B27" s="20"/>
      <c r="C27" s="45"/>
      <c r="D27" s="46"/>
      <c r="E27" s="46"/>
      <c r="F27" s="46"/>
      <c r="G27" s="46"/>
      <c r="H27" s="46"/>
      <c r="I27" s="46"/>
      <c r="J27" s="46"/>
      <c r="K27" s="46"/>
      <c r="L27" s="46"/>
      <c r="M27" s="46"/>
      <c r="N27" s="46"/>
      <c r="O27" s="46"/>
      <c r="P27" s="46"/>
      <c r="Q27" s="47"/>
      <c r="R27" s="21"/>
      <c r="S27" s="21"/>
      <c r="T27" s="21"/>
      <c r="U27" s="21"/>
      <c r="V27" s="21"/>
      <c r="W27" s="21"/>
      <c r="X27" s="21"/>
      <c r="Y27" s="21"/>
      <c r="Z27" s="21"/>
      <c r="AA27" s="21"/>
      <c r="AB27" s="21"/>
      <c r="AC27" s="21"/>
      <c r="AD27" s="21"/>
      <c r="AE27" s="21"/>
      <c r="AF27" s="21"/>
      <c r="AG27" s="21"/>
      <c r="AH27" s="21"/>
      <c r="AI27" s="21"/>
      <c r="AJ27" s="22"/>
    </row>
    <row r="28" spans="2:36" x14ac:dyDescent="0.25">
      <c r="B28" s="20"/>
      <c r="C28" s="45"/>
      <c r="D28" s="46"/>
      <c r="E28" s="46"/>
      <c r="F28" s="46"/>
      <c r="G28" s="46"/>
      <c r="H28" s="46"/>
      <c r="I28" s="46"/>
      <c r="J28" s="46"/>
      <c r="K28" s="46"/>
      <c r="L28" s="46"/>
      <c r="M28" s="46"/>
      <c r="N28" s="46"/>
      <c r="O28" s="46"/>
      <c r="P28" s="46"/>
      <c r="Q28" s="47"/>
      <c r="R28" s="21"/>
      <c r="S28" s="21"/>
      <c r="T28" s="21"/>
      <c r="U28" s="21"/>
      <c r="V28" s="21"/>
      <c r="W28" s="21"/>
      <c r="X28" s="21"/>
      <c r="Y28" s="21"/>
      <c r="Z28" s="21"/>
      <c r="AA28" s="21"/>
      <c r="AB28" s="21"/>
      <c r="AC28" s="21"/>
      <c r="AD28" s="21"/>
      <c r="AE28" s="21"/>
      <c r="AF28" s="21"/>
      <c r="AG28" s="21"/>
      <c r="AH28" s="21"/>
      <c r="AI28" s="21"/>
      <c r="AJ28" s="22"/>
    </row>
    <row r="29" spans="2:36" x14ac:dyDescent="0.25">
      <c r="B29" s="20"/>
      <c r="C29" s="45"/>
      <c r="D29" s="46"/>
      <c r="E29" s="46"/>
      <c r="F29" s="46"/>
      <c r="G29" s="46"/>
      <c r="H29" s="46"/>
      <c r="I29" s="46"/>
      <c r="J29" s="46"/>
      <c r="K29" s="46"/>
      <c r="L29" s="46"/>
      <c r="M29" s="46"/>
      <c r="N29" s="46"/>
      <c r="O29" s="46"/>
      <c r="P29" s="46"/>
      <c r="Q29" s="47"/>
      <c r="R29" s="21"/>
      <c r="S29" s="21"/>
      <c r="T29" s="21"/>
      <c r="U29" s="21"/>
      <c r="V29" s="21"/>
      <c r="W29" s="21"/>
      <c r="X29" s="21"/>
      <c r="Y29" s="21"/>
      <c r="Z29" s="21"/>
      <c r="AA29" s="21"/>
      <c r="AB29" s="21"/>
      <c r="AC29" s="21"/>
      <c r="AD29" s="21"/>
      <c r="AE29" s="21"/>
      <c r="AF29" s="21"/>
      <c r="AG29" s="21"/>
      <c r="AH29" s="21"/>
      <c r="AI29" s="21"/>
      <c r="AJ29" s="22"/>
    </row>
    <row r="30" spans="2:36" x14ac:dyDescent="0.25">
      <c r="B30" s="20"/>
      <c r="C30" s="45"/>
      <c r="D30" s="46"/>
      <c r="E30" s="46"/>
      <c r="F30" s="46"/>
      <c r="G30" s="46"/>
      <c r="H30" s="46"/>
      <c r="I30" s="46"/>
      <c r="J30" s="46"/>
      <c r="K30" s="46"/>
      <c r="L30" s="46"/>
      <c r="M30" s="46"/>
      <c r="N30" s="46"/>
      <c r="O30" s="46"/>
      <c r="P30" s="46"/>
      <c r="Q30" s="47"/>
      <c r="R30" s="21"/>
      <c r="S30" s="21"/>
      <c r="T30" s="21"/>
      <c r="U30" s="21"/>
      <c r="V30" s="21"/>
      <c r="W30" s="21"/>
      <c r="X30" s="21"/>
      <c r="Y30" s="21"/>
      <c r="Z30" s="21"/>
      <c r="AA30" s="21"/>
      <c r="AB30" s="21"/>
      <c r="AC30" s="21"/>
      <c r="AD30" s="21"/>
      <c r="AE30" s="21"/>
      <c r="AF30" s="21"/>
      <c r="AG30" s="21"/>
      <c r="AH30" s="21"/>
      <c r="AI30" s="21"/>
      <c r="AJ30" s="22"/>
    </row>
    <row r="31" spans="2:36" x14ac:dyDescent="0.25">
      <c r="B31" s="20"/>
      <c r="C31" s="45"/>
      <c r="D31" s="46"/>
      <c r="E31" s="46"/>
      <c r="F31" s="46"/>
      <c r="G31" s="46"/>
      <c r="H31" s="46"/>
      <c r="I31" s="46"/>
      <c r="J31" s="46"/>
      <c r="K31" s="46"/>
      <c r="L31" s="46"/>
      <c r="M31" s="46"/>
      <c r="N31" s="46"/>
      <c r="O31" s="46"/>
      <c r="P31" s="46"/>
      <c r="Q31" s="47"/>
      <c r="R31" s="21"/>
      <c r="S31" s="21"/>
      <c r="T31" s="21"/>
      <c r="U31" s="21"/>
      <c r="V31" s="21"/>
      <c r="W31" s="21"/>
      <c r="X31" s="21"/>
      <c r="Y31" s="21"/>
      <c r="Z31" s="21"/>
      <c r="AA31" s="21"/>
      <c r="AB31" s="21"/>
      <c r="AC31" s="21"/>
      <c r="AD31" s="21"/>
      <c r="AE31" s="21"/>
      <c r="AF31" s="21"/>
      <c r="AG31" s="21"/>
      <c r="AH31" s="21"/>
      <c r="AI31" s="21"/>
      <c r="AJ31" s="22"/>
    </row>
    <row r="32" spans="2:36" x14ac:dyDescent="0.25">
      <c r="B32" s="20"/>
      <c r="C32" s="45"/>
      <c r="D32" s="46"/>
      <c r="E32" s="46"/>
      <c r="F32" s="46"/>
      <c r="G32" s="46"/>
      <c r="H32" s="46"/>
      <c r="I32" s="46"/>
      <c r="J32" s="46"/>
      <c r="K32" s="46"/>
      <c r="L32" s="46"/>
      <c r="M32" s="46"/>
      <c r="N32" s="46"/>
      <c r="O32" s="46"/>
      <c r="P32" s="46"/>
      <c r="Q32" s="47"/>
      <c r="R32" s="21"/>
      <c r="S32" s="21"/>
      <c r="T32" s="21"/>
      <c r="U32" s="21"/>
      <c r="V32" s="21"/>
      <c r="W32" s="21"/>
      <c r="X32" s="21"/>
      <c r="Y32" s="21"/>
      <c r="Z32" s="21"/>
      <c r="AA32" s="21"/>
      <c r="AB32" s="21"/>
      <c r="AC32" s="21"/>
      <c r="AD32" s="21"/>
      <c r="AE32" s="21"/>
      <c r="AF32" s="21"/>
      <c r="AG32" s="21"/>
      <c r="AH32" s="21"/>
      <c r="AI32" s="21"/>
      <c r="AJ32" s="22"/>
    </row>
    <row r="33" spans="2:36" x14ac:dyDescent="0.25">
      <c r="B33" s="20"/>
      <c r="C33" s="45"/>
      <c r="D33" s="46"/>
      <c r="E33" s="46"/>
      <c r="F33" s="46"/>
      <c r="G33" s="46"/>
      <c r="H33" s="46"/>
      <c r="I33" s="46"/>
      <c r="J33" s="46"/>
      <c r="K33" s="46"/>
      <c r="L33" s="46"/>
      <c r="M33" s="46"/>
      <c r="N33" s="46"/>
      <c r="O33" s="46"/>
      <c r="P33" s="46"/>
      <c r="Q33" s="47"/>
      <c r="R33" s="21"/>
      <c r="S33" s="21"/>
      <c r="T33" s="21"/>
      <c r="U33" s="21"/>
      <c r="V33" s="21"/>
      <c r="W33" s="21"/>
      <c r="X33" s="21"/>
      <c r="Y33" s="21"/>
      <c r="Z33" s="21"/>
      <c r="AA33" s="21"/>
      <c r="AB33" s="131" t="s">
        <v>220</v>
      </c>
      <c r="AC33" s="132"/>
      <c r="AD33" s="132"/>
      <c r="AE33" s="132"/>
      <c r="AF33" s="132"/>
      <c r="AG33" s="132"/>
      <c r="AH33" s="132"/>
      <c r="AI33" s="133"/>
      <c r="AJ33" s="22"/>
    </row>
    <row r="34" spans="2:36" x14ac:dyDescent="0.25">
      <c r="B34" s="20"/>
      <c r="C34" s="45"/>
      <c r="D34" s="46"/>
      <c r="E34" s="46"/>
      <c r="F34" s="46"/>
      <c r="G34" s="46"/>
      <c r="H34" s="46"/>
      <c r="I34" s="46"/>
      <c r="J34" s="46"/>
      <c r="K34" s="46"/>
      <c r="L34" s="46"/>
      <c r="M34" s="46"/>
      <c r="N34" s="46"/>
      <c r="O34" s="46"/>
      <c r="P34" s="46"/>
      <c r="Q34" s="47"/>
      <c r="R34" s="21"/>
      <c r="S34" s="21"/>
      <c r="T34" s="21"/>
      <c r="U34" s="21"/>
      <c r="V34" s="21"/>
      <c r="W34" s="21"/>
      <c r="X34" s="21"/>
      <c r="Y34" s="21"/>
      <c r="Z34" s="21"/>
      <c r="AA34" s="21"/>
      <c r="AB34" s="59" t="s">
        <v>166</v>
      </c>
      <c r="AC34" s="60"/>
      <c r="AD34" s="60"/>
      <c r="AE34" s="60"/>
      <c r="AF34" s="60"/>
      <c r="AG34" s="61"/>
      <c r="AH34" s="83">
        <f>GETPIVOTDATA("Sum of Apprentices",'Occupation Deepdive Pivot'!$A$3)</f>
        <v>32</v>
      </c>
      <c r="AI34" s="62"/>
      <c r="AJ34" s="22"/>
    </row>
    <row r="35" spans="2:36" x14ac:dyDescent="0.25">
      <c r="B35" s="20"/>
      <c r="C35" s="45"/>
      <c r="D35" s="46"/>
      <c r="E35" s="46"/>
      <c r="F35" s="46"/>
      <c r="G35" s="46"/>
      <c r="H35" s="46"/>
      <c r="I35" s="46"/>
      <c r="J35" s="46"/>
      <c r="K35" s="46"/>
      <c r="L35" s="46"/>
      <c r="M35" s="46"/>
      <c r="N35" s="46"/>
      <c r="O35" s="46"/>
      <c r="P35" s="46"/>
      <c r="Q35" s="47"/>
      <c r="R35" s="21"/>
      <c r="S35" s="21"/>
      <c r="T35" s="21"/>
      <c r="U35" s="21"/>
      <c r="V35" s="21"/>
      <c r="W35" s="21"/>
      <c r="X35" s="21"/>
      <c r="Y35" s="21"/>
      <c r="Z35" s="21"/>
      <c r="AA35" s="21"/>
      <c r="AB35" s="63"/>
      <c r="AC35" s="64"/>
      <c r="AD35" s="64"/>
      <c r="AE35" s="64"/>
      <c r="AF35" s="64"/>
      <c r="AG35" s="64"/>
      <c r="AH35" s="84"/>
      <c r="AI35" s="65"/>
      <c r="AJ35" s="22"/>
    </row>
    <row r="36" spans="2:36" x14ac:dyDescent="0.25">
      <c r="B36" s="20"/>
      <c r="C36" s="45"/>
      <c r="D36" s="46"/>
      <c r="E36" s="46"/>
      <c r="F36" s="46"/>
      <c r="G36" s="46"/>
      <c r="H36" s="46"/>
      <c r="I36" s="46"/>
      <c r="J36" s="46"/>
      <c r="K36" s="46"/>
      <c r="L36" s="46"/>
      <c r="M36" s="46"/>
      <c r="N36" s="46"/>
      <c r="O36" s="46"/>
      <c r="P36" s="46"/>
      <c r="Q36" s="47"/>
      <c r="R36" s="21"/>
      <c r="S36" s="21"/>
      <c r="T36" s="21"/>
      <c r="U36" s="21"/>
      <c r="V36" s="21"/>
      <c r="W36" s="21"/>
      <c r="X36" s="21"/>
      <c r="Y36" s="21"/>
      <c r="Z36" s="21"/>
      <c r="AA36" s="21"/>
      <c r="AB36" s="66" t="s">
        <v>167</v>
      </c>
      <c r="AC36" s="64"/>
      <c r="AD36" s="64"/>
      <c r="AE36" s="64"/>
      <c r="AF36" s="64"/>
      <c r="AG36" s="67"/>
      <c r="AH36" s="85">
        <f>GETPIVOTDATA("Sum of Total Demand",'Occupation Deepdive Pivot'!$A$3)</f>
        <v>41.637333333333331</v>
      </c>
      <c r="AI36" s="68"/>
      <c r="AJ36" s="22"/>
    </row>
    <row r="37" spans="2:36" x14ac:dyDescent="0.25">
      <c r="B37" s="20"/>
      <c r="C37" s="45"/>
      <c r="D37" s="46"/>
      <c r="E37" s="46"/>
      <c r="F37" s="46"/>
      <c r="G37" s="46"/>
      <c r="H37" s="46"/>
      <c r="I37" s="46"/>
      <c r="J37" s="46"/>
      <c r="K37" s="46"/>
      <c r="L37" s="46"/>
      <c r="M37" s="46"/>
      <c r="N37" s="46"/>
      <c r="O37" s="46"/>
      <c r="P37" s="46"/>
      <c r="Q37" s="47"/>
      <c r="R37" s="21"/>
      <c r="S37" s="21"/>
      <c r="T37" s="21"/>
      <c r="U37" s="21"/>
      <c r="V37" s="21"/>
      <c r="W37" s="21"/>
      <c r="X37" s="21"/>
      <c r="Y37" s="21"/>
      <c r="Z37" s="21"/>
      <c r="AA37" s="21"/>
      <c r="AB37" s="63"/>
      <c r="AC37" s="64"/>
      <c r="AD37" s="64"/>
      <c r="AE37" s="64"/>
      <c r="AF37" s="64"/>
      <c r="AG37" s="64"/>
      <c r="AH37" s="64"/>
      <c r="AI37" s="65"/>
      <c r="AJ37" s="22"/>
    </row>
    <row r="38" spans="2:36" x14ac:dyDescent="0.25">
      <c r="B38" s="20"/>
      <c r="C38" s="45"/>
      <c r="D38" s="46"/>
      <c r="E38" s="46"/>
      <c r="F38" s="46"/>
      <c r="G38" s="46"/>
      <c r="H38" s="46"/>
      <c r="I38" s="46"/>
      <c r="J38" s="46"/>
      <c r="K38" s="46"/>
      <c r="L38" s="46"/>
      <c r="M38" s="46"/>
      <c r="N38" s="46"/>
      <c r="O38" s="46"/>
      <c r="P38" s="46"/>
      <c r="Q38" s="47"/>
      <c r="R38" s="21"/>
      <c r="S38" s="21"/>
      <c r="T38" s="21"/>
      <c r="U38" s="21"/>
      <c r="V38" s="21"/>
      <c r="W38" s="21"/>
      <c r="X38" s="21"/>
      <c r="Y38" s="21"/>
      <c r="Z38" s="21"/>
      <c r="AA38" s="21"/>
      <c r="AB38" s="66" t="s">
        <v>168</v>
      </c>
      <c r="AC38" s="64"/>
      <c r="AD38" s="64"/>
      <c r="AE38" s="64"/>
      <c r="AF38" s="64"/>
      <c r="AG38" s="67"/>
      <c r="AH38" s="69">
        <f>IF($AH$36=0,"-",$AH$34/$AH$36)</f>
        <v>0.76854105290124253</v>
      </c>
      <c r="AI38" s="68"/>
      <c r="AJ38" s="22"/>
    </row>
    <row r="39" spans="2:36" x14ac:dyDescent="0.25">
      <c r="B39" s="20"/>
      <c r="C39" s="45"/>
      <c r="D39" s="46"/>
      <c r="E39" s="46"/>
      <c r="F39" s="46"/>
      <c r="G39" s="46"/>
      <c r="H39" s="46"/>
      <c r="I39" s="46"/>
      <c r="J39" s="46"/>
      <c r="K39" s="46"/>
      <c r="L39" s="46"/>
      <c r="M39" s="46"/>
      <c r="N39" s="46"/>
      <c r="O39" s="46"/>
      <c r="P39" s="46"/>
      <c r="Q39" s="47"/>
      <c r="R39" s="21"/>
      <c r="S39" s="21"/>
      <c r="T39" s="21"/>
      <c r="U39" s="21"/>
      <c r="V39" s="21"/>
      <c r="W39" s="21"/>
      <c r="X39" s="21"/>
      <c r="Y39" s="21"/>
      <c r="Z39" s="21"/>
      <c r="AA39" s="21"/>
      <c r="AB39" s="63"/>
      <c r="AC39" s="64"/>
      <c r="AD39" s="64"/>
      <c r="AE39" s="64"/>
      <c r="AF39" s="64"/>
      <c r="AG39" s="64"/>
      <c r="AH39" s="64"/>
      <c r="AI39" s="65"/>
      <c r="AJ39" s="22"/>
    </row>
    <row r="40" spans="2:36" ht="15" customHeight="1" x14ac:dyDescent="0.25">
      <c r="B40" s="20"/>
      <c r="C40" s="45"/>
      <c r="D40" s="46"/>
      <c r="E40" s="46"/>
      <c r="F40" s="46"/>
      <c r="G40" s="46"/>
      <c r="H40" s="46"/>
      <c r="I40" s="46"/>
      <c r="J40" s="46"/>
      <c r="K40" s="46"/>
      <c r="L40" s="46"/>
      <c r="M40" s="46"/>
      <c r="N40" s="46"/>
      <c r="O40" s="46"/>
      <c r="P40" s="46"/>
      <c r="Q40" s="47"/>
      <c r="R40" s="21"/>
      <c r="S40" s="21"/>
      <c r="T40" s="21"/>
      <c r="U40" s="21"/>
      <c r="V40" s="21"/>
      <c r="W40" s="21"/>
      <c r="X40" s="21"/>
      <c r="Y40" s="21"/>
      <c r="Z40" s="21"/>
      <c r="AA40" s="21"/>
      <c r="AB40" s="66" t="s">
        <v>169</v>
      </c>
      <c r="AC40" s="64"/>
      <c r="AD40" s="64"/>
      <c r="AE40" s="134" t="str">
        <f>IF($X$20="","",IF(AH38&gt;1.2,"More Qualified than Openings",IF(AH38&gt;0.8,"Balanced","More Openings than Qualified")))</f>
        <v>More Openings than Qualified</v>
      </c>
      <c r="AF40" s="134"/>
      <c r="AG40" s="134"/>
      <c r="AH40" s="134"/>
      <c r="AI40" s="135"/>
      <c r="AJ40" s="22"/>
    </row>
    <row r="41" spans="2:36" x14ac:dyDescent="0.25">
      <c r="B41" s="20"/>
      <c r="C41" s="45"/>
      <c r="D41" s="46"/>
      <c r="E41" s="46"/>
      <c r="F41" s="46"/>
      <c r="G41" s="46"/>
      <c r="H41" s="46"/>
      <c r="I41" s="46"/>
      <c r="J41" s="46"/>
      <c r="K41" s="46"/>
      <c r="L41" s="46"/>
      <c r="M41" s="46"/>
      <c r="N41" s="46"/>
      <c r="O41" s="46"/>
      <c r="P41" s="46"/>
      <c r="Q41" s="47"/>
      <c r="R41" s="21"/>
      <c r="S41" s="21"/>
      <c r="T41" s="21"/>
      <c r="U41" s="21"/>
      <c r="V41" s="21"/>
      <c r="W41" s="21"/>
      <c r="X41" s="21"/>
      <c r="Y41" s="21"/>
      <c r="Z41" s="21"/>
      <c r="AA41" s="21"/>
      <c r="AB41" s="70"/>
      <c r="AC41" s="71"/>
      <c r="AD41" s="71"/>
      <c r="AE41" s="71"/>
      <c r="AF41" s="71"/>
      <c r="AG41" s="71"/>
      <c r="AH41" s="71"/>
      <c r="AI41" s="72"/>
      <c r="AJ41" s="22"/>
    </row>
    <row r="42" spans="2:36" x14ac:dyDescent="0.25">
      <c r="B42" s="20"/>
      <c r="C42" s="45"/>
      <c r="D42" s="46"/>
      <c r="E42" s="46"/>
      <c r="F42" s="46"/>
      <c r="G42" s="46"/>
      <c r="H42" s="46"/>
      <c r="I42" s="46"/>
      <c r="J42" s="46"/>
      <c r="K42" s="46"/>
      <c r="L42" s="46"/>
      <c r="M42" s="46"/>
      <c r="N42" s="46"/>
      <c r="O42" s="46"/>
      <c r="P42" s="46"/>
      <c r="Q42" s="47"/>
      <c r="R42" s="21"/>
      <c r="S42" s="21"/>
      <c r="T42" s="21"/>
      <c r="U42" s="21"/>
      <c r="V42" s="21"/>
      <c r="W42" s="21"/>
      <c r="X42" s="21"/>
      <c r="Y42" s="21"/>
      <c r="Z42" s="21"/>
      <c r="AA42" s="21"/>
      <c r="AB42" s="21"/>
      <c r="AC42" s="21"/>
      <c r="AD42" s="21"/>
      <c r="AE42" s="21"/>
      <c r="AF42" s="21"/>
      <c r="AG42" s="21"/>
      <c r="AH42" s="21"/>
      <c r="AI42" s="21"/>
      <c r="AJ42" s="22"/>
    </row>
    <row r="43" spans="2:36" x14ac:dyDescent="0.25">
      <c r="B43" s="20"/>
      <c r="C43" s="45"/>
      <c r="D43" s="46"/>
      <c r="E43" s="46"/>
      <c r="F43" s="46"/>
      <c r="G43" s="46"/>
      <c r="H43" s="46"/>
      <c r="I43" s="46"/>
      <c r="J43" s="46"/>
      <c r="K43" s="46"/>
      <c r="L43" s="46"/>
      <c r="M43" s="46"/>
      <c r="N43" s="46"/>
      <c r="O43" s="46"/>
      <c r="P43" s="46"/>
      <c r="Q43" s="47"/>
      <c r="R43" s="21"/>
      <c r="S43" s="21"/>
      <c r="T43" s="21"/>
      <c r="U43" s="21"/>
      <c r="V43" s="21"/>
      <c r="W43" s="21"/>
      <c r="X43" s="21"/>
      <c r="Y43" s="21"/>
      <c r="Z43" s="21"/>
      <c r="AA43" s="21"/>
      <c r="AB43" s="21"/>
      <c r="AC43" s="21"/>
      <c r="AD43" s="21"/>
      <c r="AE43" s="21"/>
      <c r="AF43" s="21"/>
      <c r="AG43" s="21"/>
      <c r="AH43" s="21"/>
      <c r="AI43" s="21"/>
      <c r="AJ43" s="22"/>
    </row>
    <row r="44" spans="2:36" x14ac:dyDescent="0.25">
      <c r="B44" s="20"/>
      <c r="C44" s="45"/>
      <c r="D44" s="46"/>
      <c r="E44" s="46"/>
      <c r="F44" s="46"/>
      <c r="G44" s="46"/>
      <c r="H44" s="46"/>
      <c r="I44" s="46"/>
      <c r="J44" s="46"/>
      <c r="K44" s="46"/>
      <c r="L44" s="46"/>
      <c r="M44" s="46"/>
      <c r="N44" s="46"/>
      <c r="O44" s="46"/>
      <c r="P44" s="46"/>
      <c r="Q44" s="47"/>
      <c r="R44" s="21"/>
      <c r="S44" s="21"/>
      <c r="T44" s="21"/>
      <c r="U44" s="21"/>
      <c r="V44" s="21"/>
      <c r="W44" s="21"/>
      <c r="X44" s="21"/>
      <c r="Y44" s="21"/>
      <c r="Z44" s="21"/>
      <c r="AA44" s="21"/>
      <c r="AB44" s="21"/>
      <c r="AC44" s="21"/>
      <c r="AD44" s="21"/>
      <c r="AE44" s="21"/>
      <c r="AF44" s="21"/>
      <c r="AG44" s="21"/>
      <c r="AH44" s="21"/>
      <c r="AI44" s="21"/>
      <c r="AJ44" s="22"/>
    </row>
    <row r="45" spans="2:36" x14ac:dyDescent="0.25">
      <c r="B45" s="20"/>
      <c r="C45" s="45"/>
      <c r="D45" s="46"/>
      <c r="E45" s="46"/>
      <c r="F45" s="46"/>
      <c r="G45" s="46"/>
      <c r="H45" s="46"/>
      <c r="I45" s="46"/>
      <c r="J45" s="46"/>
      <c r="K45" s="46"/>
      <c r="L45" s="46"/>
      <c r="M45" s="46"/>
      <c r="N45" s="46"/>
      <c r="O45" s="46"/>
      <c r="P45" s="46"/>
      <c r="Q45" s="47"/>
      <c r="R45" s="21"/>
      <c r="S45" s="21"/>
      <c r="T45" s="21"/>
      <c r="U45" s="21"/>
      <c r="V45" s="21"/>
      <c r="W45" s="21"/>
      <c r="X45" s="21"/>
      <c r="Y45" s="21"/>
      <c r="Z45" s="21"/>
      <c r="AA45" s="21"/>
      <c r="AB45" s="21"/>
      <c r="AC45" s="21"/>
      <c r="AD45" s="21"/>
      <c r="AE45" s="21"/>
      <c r="AF45" s="21"/>
      <c r="AG45" s="21"/>
      <c r="AH45" s="21"/>
      <c r="AI45" s="21"/>
      <c r="AJ45" s="22"/>
    </row>
    <row r="46" spans="2:36" x14ac:dyDescent="0.25">
      <c r="B46" s="20"/>
      <c r="C46" s="45"/>
      <c r="D46" s="46"/>
      <c r="E46" s="46"/>
      <c r="F46" s="46"/>
      <c r="G46" s="46"/>
      <c r="H46" s="46"/>
      <c r="I46" s="46"/>
      <c r="J46" s="46"/>
      <c r="K46" s="46"/>
      <c r="L46" s="46"/>
      <c r="M46" s="46"/>
      <c r="N46" s="46"/>
      <c r="O46" s="46"/>
      <c r="P46" s="46"/>
      <c r="Q46" s="47"/>
      <c r="R46" s="21"/>
      <c r="S46" s="21"/>
      <c r="T46" s="21"/>
      <c r="U46" s="21"/>
      <c r="V46" s="21"/>
      <c r="W46" s="21"/>
      <c r="X46" s="21"/>
      <c r="Y46" s="21"/>
      <c r="Z46" s="21"/>
      <c r="AA46" s="21"/>
      <c r="AB46" s="21"/>
      <c r="AC46" s="21"/>
      <c r="AD46" s="21"/>
      <c r="AE46" s="21"/>
      <c r="AF46" s="21"/>
      <c r="AG46" s="21"/>
      <c r="AH46" s="21"/>
      <c r="AI46" s="21"/>
      <c r="AJ46" s="22"/>
    </row>
    <row r="47" spans="2:36" x14ac:dyDescent="0.25">
      <c r="B47" s="20"/>
      <c r="C47" s="45"/>
      <c r="D47" s="46"/>
      <c r="E47" s="46"/>
      <c r="F47" s="46"/>
      <c r="G47" s="46"/>
      <c r="H47" s="46"/>
      <c r="I47" s="46"/>
      <c r="J47" s="46"/>
      <c r="K47" s="46"/>
      <c r="L47" s="46"/>
      <c r="M47" s="46"/>
      <c r="N47" s="46"/>
      <c r="O47" s="46"/>
      <c r="P47" s="46"/>
      <c r="Q47" s="47"/>
      <c r="R47" s="21"/>
      <c r="S47" s="21"/>
      <c r="T47" s="21"/>
      <c r="U47" s="21"/>
      <c r="V47" s="21"/>
      <c r="W47" s="21"/>
      <c r="X47" s="21"/>
      <c r="Y47" s="21"/>
      <c r="Z47" s="21"/>
      <c r="AA47" s="21"/>
      <c r="AB47" s="21"/>
      <c r="AC47" s="21"/>
      <c r="AD47" s="21"/>
      <c r="AE47" s="21"/>
      <c r="AF47" s="21"/>
      <c r="AG47" s="21"/>
      <c r="AH47" s="21"/>
      <c r="AI47" s="21"/>
      <c r="AJ47" s="22"/>
    </row>
    <row r="48" spans="2:36" x14ac:dyDescent="0.25">
      <c r="B48" s="20"/>
      <c r="C48" s="45"/>
      <c r="D48" s="46"/>
      <c r="E48" s="46"/>
      <c r="F48" s="46"/>
      <c r="G48" s="46"/>
      <c r="H48" s="46"/>
      <c r="I48" s="46"/>
      <c r="J48" s="46"/>
      <c r="K48" s="46"/>
      <c r="L48" s="46"/>
      <c r="M48" s="46"/>
      <c r="N48" s="46"/>
      <c r="O48" s="46"/>
      <c r="P48" s="46"/>
      <c r="Q48" s="47"/>
      <c r="R48" s="21"/>
      <c r="S48" s="21"/>
      <c r="T48" s="21"/>
      <c r="U48" s="21"/>
      <c r="V48" s="21"/>
      <c r="W48" s="21"/>
      <c r="X48" s="21"/>
      <c r="Y48" s="21"/>
      <c r="Z48" s="21"/>
      <c r="AA48" s="21"/>
      <c r="AB48" s="21"/>
      <c r="AC48" s="21"/>
      <c r="AD48" s="21"/>
      <c r="AE48" s="21"/>
      <c r="AF48" s="21"/>
      <c r="AG48" s="21"/>
      <c r="AH48" s="21"/>
      <c r="AI48" s="21"/>
      <c r="AJ48" s="22"/>
    </row>
    <row r="49" spans="2:36" x14ac:dyDescent="0.25">
      <c r="B49" s="20"/>
      <c r="C49" s="45"/>
      <c r="D49" s="46"/>
      <c r="E49" s="46"/>
      <c r="F49" s="46"/>
      <c r="G49" s="46"/>
      <c r="H49" s="46"/>
      <c r="I49" s="46"/>
      <c r="J49" s="46"/>
      <c r="K49" s="46"/>
      <c r="L49" s="46"/>
      <c r="M49" s="46"/>
      <c r="N49" s="46"/>
      <c r="O49" s="46"/>
      <c r="P49" s="46"/>
      <c r="Q49" s="47"/>
      <c r="R49" s="21"/>
      <c r="S49" s="21"/>
      <c r="T49" s="21"/>
      <c r="U49" s="21"/>
      <c r="V49" s="21"/>
      <c r="W49" s="21"/>
      <c r="X49" s="21"/>
      <c r="Y49" s="21"/>
      <c r="Z49" s="21"/>
      <c r="AA49" s="21"/>
      <c r="AB49" s="21"/>
      <c r="AC49" s="21"/>
      <c r="AD49" s="21"/>
      <c r="AE49" s="21"/>
      <c r="AF49" s="21"/>
      <c r="AG49" s="21"/>
      <c r="AH49" s="21"/>
      <c r="AI49" s="21"/>
      <c r="AJ49" s="22"/>
    </row>
    <row r="50" spans="2:36" x14ac:dyDescent="0.25">
      <c r="B50" s="20"/>
      <c r="C50" s="45"/>
      <c r="D50" s="46"/>
      <c r="E50" s="46"/>
      <c r="F50" s="46"/>
      <c r="G50" s="46"/>
      <c r="H50" s="46"/>
      <c r="I50" s="46"/>
      <c r="J50" s="46"/>
      <c r="K50" s="46"/>
      <c r="L50" s="46"/>
      <c r="M50" s="46"/>
      <c r="N50" s="46"/>
      <c r="O50" s="46"/>
      <c r="P50" s="46"/>
      <c r="Q50" s="47"/>
      <c r="R50" s="21"/>
      <c r="S50" s="92"/>
      <c r="T50" s="92"/>
      <c r="U50" s="92"/>
      <c r="V50" s="92"/>
      <c r="W50" s="92"/>
      <c r="X50" s="92"/>
      <c r="Y50" s="92"/>
      <c r="Z50" s="92"/>
      <c r="AA50" s="92"/>
      <c r="AB50" s="92"/>
      <c r="AC50" s="92"/>
      <c r="AD50" s="92"/>
      <c r="AE50" s="92"/>
      <c r="AF50" s="92"/>
      <c r="AG50" s="92"/>
      <c r="AH50" s="92"/>
      <c r="AI50" s="92"/>
      <c r="AJ50" s="22"/>
    </row>
    <row r="51" spans="2:36" ht="15" customHeight="1" x14ac:dyDescent="0.25">
      <c r="B51" s="20"/>
      <c r="C51" s="73"/>
      <c r="D51" s="74"/>
      <c r="E51" s="74"/>
      <c r="F51" s="74"/>
      <c r="G51" s="74"/>
      <c r="H51" s="74"/>
      <c r="I51" s="74"/>
      <c r="J51" s="74"/>
      <c r="K51" s="74"/>
      <c r="L51" s="74"/>
      <c r="M51" s="74"/>
      <c r="N51" s="74"/>
      <c r="O51" s="74"/>
      <c r="P51" s="74"/>
      <c r="Q51" s="75"/>
      <c r="R51" s="21"/>
      <c r="S51" s="91"/>
      <c r="T51" s="91"/>
      <c r="U51" s="91"/>
      <c r="V51" s="91"/>
      <c r="W51" s="91"/>
      <c r="X51" s="91"/>
      <c r="Y51" s="91"/>
      <c r="Z51" s="91"/>
      <c r="AA51" s="91"/>
      <c r="AB51" s="91"/>
      <c r="AC51" s="91"/>
      <c r="AD51" s="91"/>
      <c r="AE51" s="91"/>
      <c r="AF51" s="91"/>
      <c r="AG51" s="91"/>
      <c r="AH51" s="91"/>
      <c r="AI51" s="91"/>
      <c r="AJ51" s="22"/>
    </row>
    <row r="52" spans="2:36" ht="15" customHeight="1" x14ac:dyDescent="0.25">
      <c r="B52" s="20"/>
      <c r="C52" s="21"/>
      <c r="D52" s="21"/>
      <c r="E52" s="21"/>
      <c r="F52" s="21"/>
      <c r="G52" s="21"/>
      <c r="H52" s="21"/>
      <c r="I52" s="21"/>
      <c r="J52" s="21"/>
      <c r="K52" s="21"/>
      <c r="L52" s="21"/>
      <c r="M52" s="21"/>
      <c r="N52" s="21"/>
      <c r="O52" s="21"/>
      <c r="P52" s="21"/>
      <c r="Q52" s="21"/>
      <c r="R52" s="21"/>
      <c r="S52" s="136" t="s">
        <v>1107</v>
      </c>
      <c r="T52" s="136"/>
      <c r="U52" s="136"/>
      <c r="V52" s="136"/>
      <c r="W52" s="136"/>
      <c r="X52" s="136"/>
      <c r="Y52" s="136"/>
      <c r="Z52" s="136"/>
      <c r="AA52" s="136"/>
      <c r="AB52" s="136"/>
      <c r="AC52" s="136"/>
      <c r="AD52" s="136"/>
      <c r="AE52" s="136"/>
      <c r="AF52" s="136"/>
      <c r="AG52" s="136"/>
      <c r="AH52" s="136"/>
      <c r="AI52" s="136"/>
      <c r="AJ52" s="22"/>
    </row>
    <row r="53" spans="2:36" ht="15" customHeight="1" x14ac:dyDescent="0.25">
      <c r="B53" s="20"/>
      <c r="C53" s="21"/>
      <c r="D53" s="21"/>
      <c r="E53" s="21"/>
      <c r="F53" s="21"/>
      <c r="G53" s="21"/>
      <c r="H53" s="21"/>
      <c r="I53" s="21"/>
      <c r="J53" s="21"/>
      <c r="K53" s="21"/>
      <c r="L53" s="21"/>
      <c r="M53" s="91"/>
      <c r="N53" s="21"/>
      <c r="O53" s="21"/>
      <c r="P53" s="21"/>
      <c r="Q53" s="21"/>
      <c r="R53" s="21"/>
      <c r="S53" s="137" t="s">
        <v>1110</v>
      </c>
      <c r="T53" s="137"/>
      <c r="U53" s="137"/>
      <c r="V53" s="137"/>
      <c r="W53" s="137"/>
      <c r="X53" s="137"/>
      <c r="Y53" s="137"/>
      <c r="Z53" s="137"/>
      <c r="AA53" s="137"/>
      <c r="AB53" s="137"/>
      <c r="AC53" s="137"/>
      <c r="AD53" s="137"/>
      <c r="AE53" s="137"/>
      <c r="AF53" s="137"/>
      <c r="AG53" s="137"/>
      <c r="AH53" s="137"/>
      <c r="AI53" s="137"/>
      <c r="AJ53" s="22"/>
    </row>
    <row r="54" spans="2:36" x14ac:dyDescent="0.25">
      <c r="B54" s="20"/>
      <c r="C54" s="21"/>
      <c r="D54" s="21"/>
      <c r="E54" s="21"/>
      <c r="F54" s="21"/>
      <c r="G54" s="21"/>
      <c r="H54" s="21"/>
      <c r="I54" s="21"/>
      <c r="J54" s="21"/>
      <c r="K54" s="21"/>
      <c r="L54" s="21"/>
      <c r="M54" s="21"/>
      <c r="N54" s="21"/>
      <c r="O54" s="21"/>
      <c r="P54" s="21"/>
      <c r="Q54" s="21"/>
      <c r="R54" s="21"/>
      <c r="S54" s="137"/>
      <c r="T54" s="137"/>
      <c r="U54" s="137"/>
      <c r="V54" s="137"/>
      <c r="W54" s="137"/>
      <c r="X54" s="137"/>
      <c r="Y54" s="137"/>
      <c r="Z54" s="137"/>
      <c r="AA54" s="137"/>
      <c r="AB54" s="137"/>
      <c r="AC54" s="137"/>
      <c r="AD54" s="137"/>
      <c r="AE54" s="137"/>
      <c r="AF54" s="137"/>
      <c r="AG54" s="137"/>
      <c r="AH54" s="137"/>
      <c r="AI54" s="137"/>
      <c r="AJ54" s="22"/>
    </row>
    <row r="55" spans="2:36" x14ac:dyDescent="0.25">
      <c r="B55" s="20"/>
      <c r="C55" s="21"/>
      <c r="D55" s="21"/>
      <c r="E55" s="21"/>
      <c r="F55" s="21"/>
      <c r="G55" s="21"/>
      <c r="H55" s="21"/>
      <c r="I55" s="21"/>
      <c r="J55" s="21"/>
      <c r="K55" s="21"/>
      <c r="L55" s="21"/>
      <c r="M55" s="21"/>
      <c r="N55" s="21"/>
      <c r="O55" s="21"/>
      <c r="P55" s="21"/>
      <c r="Q55" s="21"/>
      <c r="R55" s="21"/>
      <c r="S55" s="91"/>
      <c r="T55" s="86"/>
      <c r="U55" s="91"/>
      <c r="V55" s="91"/>
      <c r="W55" s="91"/>
      <c r="X55" s="91"/>
      <c r="Y55" s="91"/>
      <c r="Z55" s="91"/>
      <c r="AA55" s="91"/>
      <c r="AB55" s="91"/>
      <c r="AC55" s="91"/>
      <c r="AD55" s="91"/>
      <c r="AE55" s="91"/>
      <c r="AF55" s="91"/>
      <c r="AG55" s="91"/>
      <c r="AH55" s="91"/>
      <c r="AI55" s="91"/>
      <c r="AJ55" s="22"/>
    </row>
    <row r="56" spans="2:36" x14ac:dyDescent="0.25">
      <c r="B56" s="20"/>
      <c r="C56" s="21"/>
      <c r="D56" s="21"/>
      <c r="E56" s="21"/>
      <c r="F56" s="21"/>
      <c r="G56" s="21"/>
      <c r="H56" s="21"/>
      <c r="I56" s="21"/>
      <c r="J56" s="21"/>
      <c r="K56" s="21"/>
      <c r="L56" s="21"/>
      <c r="M56" s="21"/>
      <c r="N56" s="21"/>
      <c r="O56" s="21"/>
      <c r="P56" s="21"/>
      <c r="Q56" s="21"/>
      <c r="R56" s="21"/>
      <c r="S56" s="91"/>
      <c r="T56" s="86"/>
      <c r="U56" s="86" t="s">
        <v>1108</v>
      </c>
      <c r="V56" s="91"/>
      <c r="W56" s="91"/>
      <c r="X56" s="91"/>
      <c r="Y56" s="91"/>
      <c r="Z56" s="91"/>
      <c r="AA56" s="91"/>
      <c r="AB56" s="91"/>
      <c r="AC56" s="91"/>
      <c r="AD56" s="91"/>
      <c r="AE56" s="91"/>
      <c r="AF56" s="91"/>
      <c r="AG56" s="91"/>
      <c r="AH56" s="91"/>
      <c r="AI56" s="91"/>
      <c r="AJ56" s="22"/>
    </row>
    <row r="57" spans="2:36" x14ac:dyDescent="0.25">
      <c r="B57" s="20"/>
      <c r="C57" s="21"/>
      <c r="D57" s="21"/>
      <c r="E57" s="21"/>
      <c r="F57" s="21"/>
      <c r="G57" s="21"/>
      <c r="H57" s="21"/>
      <c r="I57" s="21"/>
      <c r="J57" s="21"/>
      <c r="K57" s="21"/>
      <c r="L57" s="21"/>
      <c r="M57" s="21"/>
      <c r="N57" s="21"/>
      <c r="O57" s="21"/>
      <c r="P57" s="21"/>
      <c r="Q57" s="21"/>
      <c r="R57" s="21"/>
      <c r="S57" s="86"/>
      <c r="T57" s="21"/>
      <c r="U57" s="21"/>
      <c r="V57" s="21"/>
      <c r="W57" s="21"/>
      <c r="X57" s="21"/>
      <c r="Y57" s="21"/>
      <c r="Z57" s="21"/>
      <c r="AA57" s="21"/>
      <c r="AB57" s="21"/>
      <c r="AC57" s="21"/>
      <c r="AD57" s="21"/>
      <c r="AE57" s="21"/>
      <c r="AF57" s="21"/>
      <c r="AG57" s="21"/>
      <c r="AH57" s="21"/>
      <c r="AI57" s="21"/>
      <c r="AJ57" s="22"/>
    </row>
    <row r="58" spans="2:36" x14ac:dyDescent="0.25">
      <c r="B58" s="20"/>
      <c r="C58" s="21"/>
      <c r="D58" s="21"/>
      <c r="E58" s="21"/>
      <c r="F58" s="21"/>
      <c r="G58" s="21"/>
      <c r="H58" s="21"/>
      <c r="I58" s="21"/>
      <c r="J58" s="21"/>
      <c r="K58" s="21"/>
      <c r="L58" s="21"/>
      <c r="M58" s="21"/>
      <c r="N58" s="21"/>
      <c r="O58" s="21"/>
      <c r="P58" s="21"/>
      <c r="Q58" s="21"/>
      <c r="R58" s="21"/>
      <c r="S58" s="21"/>
      <c r="T58" s="21"/>
      <c r="U58" s="86" t="s">
        <v>1109</v>
      </c>
      <c r="V58" s="21"/>
      <c r="W58" s="21"/>
      <c r="X58" s="21"/>
      <c r="Y58" s="21"/>
      <c r="Z58" s="21"/>
      <c r="AA58" s="21"/>
      <c r="AB58" s="21"/>
      <c r="AC58" s="21"/>
      <c r="AD58" s="21"/>
      <c r="AE58" s="21"/>
      <c r="AF58" s="21"/>
      <c r="AG58" s="21"/>
      <c r="AH58" s="21"/>
      <c r="AI58" s="21"/>
      <c r="AJ58" s="22"/>
    </row>
    <row r="59" spans="2:36" x14ac:dyDescent="0.25">
      <c r="B59" s="20"/>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2"/>
    </row>
    <row r="60" spans="2:36" x14ac:dyDescent="0.25">
      <c r="B60" s="24"/>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5"/>
    </row>
    <row r="61" spans="2:36" x14ac:dyDescent="0.25">
      <c r="B61" s="24"/>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5"/>
    </row>
    <row r="62" spans="2:36" x14ac:dyDescent="0.25">
      <c r="B62" s="126" t="s">
        <v>1174</v>
      </c>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8"/>
    </row>
    <row r="63" spans="2:36" x14ac:dyDescent="0.25">
      <c r="B63" s="28"/>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30"/>
    </row>
  </sheetData>
  <mergeCells count="17">
    <mergeCell ref="Y22:Z22"/>
    <mergeCell ref="AG22:AH22"/>
    <mergeCell ref="B2:AJ2"/>
    <mergeCell ref="B3:AJ3"/>
    <mergeCell ref="B4:AJ4"/>
    <mergeCell ref="B5:AJ6"/>
    <mergeCell ref="C13:R13"/>
    <mergeCell ref="S17:AI18"/>
    <mergeCell ref="X20:AA20"/>
    <mergeCell ref="AF20:AI20"/>
    <mergeCell ref="B62:AJ62"/>
    <mergeCell ref="Y24:Z24"/>
    <mergeCell ref="AG24:AH24"/>
    <mergeCell ref="AB33:AI33"/>
    <mergeCell ref="AE40:AI40"/>
    <mergeCell ref="S52:AI52"/>
    <mergeCell ref="S53:AI54"/>
  </mergeCells>
  <conditionalFormatting sqref="AE40">
    <cfRule type="cellIs" dxfId="125" priority="1" operator="equal">
      <formula>"Requires HS or Less"</formula>
    </cfRule>
  </conditionalFormatting>
  <pageMargins left="0.7" right="0.7" top="0.75" bottom="0.75" header="0.3" footer="0.3"/>
  <pageSetup orientation="portrait" horizontalDpi="4294967295" verticalDpi="4294967295"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S12"/>
  <sheetViews>
    <sheetView workbookViewId="0">
      <selection activeCell="AG24" sqref="AG24:AH24"/>
    </sheetView>
  </sheetViews>
  <sheetFormatPr defaultRowHeight="15" x14ac:dyDescent="0.25"/>
  <cols>
    <col min="1" max="1" width="28.140625" customWidth="1"/>
    <col min="2" max="2" width="20.140625" bestFit="1" customWidth="1"/>
    <col min="3" max="3" width="18.5703125" bestFit="1" customWidth="1"/>
    <col min="4" max="4" width="13.7109375" bestFit="1" customWidth="1"/>
    <col min="5" max="5" width="19.7109375" bestFit="1" customWidth="1"/>
  </cols>
  <sheetData>
    <row r="1" spans="1:19" x14ac:dyDescent="0.25">
      <c r="A1" s="1" t="s">
        <v>1</v>
      </c>
      <c r="B1" t="s">
        <v>9</v>
      </c>
    </row>
    <row r="3" spans="1:19" x14ac:dyDescent="0.25">
      <c r="A3" s="1" t="s">
        <v>132</v>
      </c>
      <c r="B3" t="s">
        <v>157</v>
      </c>
      <c r="C3" t="s">
        <v>158</v>
      </c>
      <c r="D3" t="s">
        <v>1101</v>
      </c>
      <c r="E3" t="s">
        <v>1102</v>
      </c>
    </row>
    <row r="4" spans="1:19" x14ac:dyDescent="0.25">
      <c r="A4" s="2" t="s">
        <v>29</v>
      </c>
      <c r="B4" s="18">
        <v>41.637333333333331</v>
      </c>
      <c r="C4" s="18">
        <v>32</v>
      </c>
      <c r="D4" s="123">
        <v>60980</v>
      </c>
      <c r="E4" s="124">
        <v>2</v>
      </c>
    </row>
    <row r="5" spans="1:19" x14ac:dyDescent="0.25">
      <c r="A5" s="2" t="s">
        <v>133</v>
      </c>
      <c r="B5" s="18">
        <v>41.637333333333331</v>
      </c>
      <c r="C5" s="18">
        <v>32</v>
      </c>
      <c r="D5" s="123">
        <v>60980</v>
      </c>
      <c r="E5" s="124">
        <v>2</v>
      </c>
    </row>
    <row r="12" spans="1:19" x14ac:dyDescent="0.25">
      <c r="S12" s="82" t="str">
        <f>$A$4</f>
        <v>Brickmasons and Blockmasons</v>
      </c>
    </row>
  </sheetData>
  <pageMargins left="0.7" right="0.7" top="0.75" bottom="0.75" header="0.3" footer="0.3"/>
  <pageSetup orientation="portrait" horizontalDpi="4294967295" verticalDpi="4294967295"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20"/>
  <sheetViews>
    <sheetView workbookViewId="0">
      <selection activeCell="C15" sqref="C15"/>
    </sheetView>
  </sheetViews>
  <sheetFormatPr defaultRowHeight="15" x14ac:dyDescent="0.25"/>
  <cols>
    <col min="1" max="1" width="72.42578125" bestFit="1" customWidth="1"/>
    <col min="2" max="2" width="17.85546875" bestFit="1" customWidth="1"/>
  </cols>
  <sheetData>
    <row r="1" spans="1:3" x14ac:dyDescent="0.25">
      <c r="A1" s="1" t="s">
        <v>1</v>
      </c>
      <c r="B1" t="s">
        <v>1173</v>
      </c>
    </row>
    <row r="3" spans="1:3" x14ac:dyDescent="0.25">
      <c r="A3" s="1" t="s">
        <v>132</v>
      </c>
      <c r="B3" t="s">
        <v>1111</v>
      </c>
    </row>
    <row r="4" spans="1:3" x14ac:dyDescent="0.25">
      <c r="A4" s="2" t="s">
        <v>39</v>
      </c>
      <c r="B4" s="93">
        <v>7.4499545040946318</v>
      </c>
      <c r="C4">
        <f>SUMIFS(Apprentices[STAR Ranking],Apprentices[Occupation Title],'Supply Gap - Statewide'!$A4,Apprentices[Region],'Supply Gap - Statewide'!$B$1)</f>
        <v>0</v>
      </c>
    </row>
    <row r="5" spans="1:3" x14ac:dyDescent="0.25">
      <c r="A5" s="2" t="s">
        <v>23</v>
      </c>
      <c r="B5" s="93">
        <v>4.841023189098733</v>
      </c>
      <c r="C5">
        <f>SUMIFS(Apprentices[STAR Ranking],Apprentices[Occupation Title],'Supply Gap - Statewide'!$A5,Apprentices[Region],'Supply Gap - Statewide'!$B$1)</f>
        <v>0</v>
      </c>
    </row>
    <row r="6" spans="1:3" x14ac:dyDescent="0.25">
      <c r="A6" s="2" t="s">
        <v>137</v>
      </c>
      <c r="B6" s="93">
        <v>4.0842961628153489</v>
      </c>
      <c r="C6">
        <f>SUMIFS(Apprentices[STAR Ranking],Apprentices[Occupation Title],'Supply Gap - Statewide'!$A6,Apprentices[Region],'Supply Gap - Statewide'!$B$1)</f>
        <v>0</v>
      </c>
    </row>
    <row r="7" spans="1:3" x14ac:dyDescent="0.25">
      <c r="A7" s="2" t="s">
        <v>19</v>
      </c>
      <c r="B7" s="93">
        <v>2.8789460754207101</v>
      </c>
      <c r="C7">
        <f>SUMIFS(Apprentices[STAR Ranking],Apprentices[Occupation Title],'Supply Gap - Statewide'!$A7,Apprentices[Region],'Supply Gap - Statewide'!$B$1)</f>
        <v>0</v>
      </c>
    </row>
    <row r="8" spans="1:3" x14ac:dyDescent="0.25">
      <c r="A8" s="2" t="s">
        <v>45</v>
      </c>
      <c r="B8" s="93">
        <v>1.7403824647729813</v>
      </c>
      <c r="C8">
        <f>SUMIFS(Apprentices[STAR Ranking],Apprentices[Occupation Title],'Supply Gap - Statewide'!$A8,Apprentices[Region],'Supply Gap - Statewide'!$B$1)</f>
        <v>0</v>
      </c>
    </row>
    <row r="9" spans="1:3" x14ac:dyDescent="0.25">
      <c r="A9" s="2" t="s">
        <v>11</v>
      </c>
      <c r="B9" s="93">
        <v>1.363775995575718</v>
      </c>
      <c r="C9">
        <f>SUMIFS(Apprentices[STAR Ranking],Apprentices[Occupation Title],'Supply Gap - Statewide'!$A9,Apprentices[Region],'Supply Gap - Statewide'!$B$1)</f>
        <v>0</v>
      </c>
    </row>
    <row r="10" spans="1:3" x14ac:dyDescent="0.25">
      <c r="A10" s="2" t="s">
        <v>54</v>
      </c>
      <c r="B10" s="93">
        <v>0.97552515770990045</v>
      </c>
      <c r="C10">
        <f>SUMIFS(Apprentices[STAR Ranking],Apprentices[Occupation Title],'Supply Gap - Statewide'!$A10,Apprentices[Region],'Supply Gap - Statewide'!$B$1)</f>
        <v>0</v>
      </c>
    </row>
    <row r="11" spans="1:3" x14ac:dyDescent="0.25">
      <c r="A11" s="2" t="s">
        <v>47</v>
      </c>
      <c r="B11" s="93">
        <v>0.90544871794871795</v>
      </c>
      <c r="C11">
        <f>SUMIFS(Apprentices[STAR Ranking],Apprentices[Occupation Title],'Supply Gap - Statewide'!$A11,Apprentices[Region],'Supply Gap - Statewide'!$B$1)</f>
        <v>0</v>
      </c>
    </row>
    <row r="12" spans="1:3" x14ac:dyDescent="0.25">
      <c r="A12" s="2" t="s">
        <v>6</v>
      </c>
      <c r="B12" s="93">
        <v>0.84523553970582954</v>
      </c>
      <c r="C12">
        <f>SUMIFS(Apprentices[STAR Ranking],Apprentices[Occupation Title],'Supply Gap - Statewide'!$A12,Apprentices[Region],'Supply Gap - Statewide'!$B$1)</f>
        <v>0</v>
      </c>
    </row>
    <row r="13" spans="1:3" x14ac:dyDescent="0.25">
      <c r="A13" s="2" t="s">
        <v>15</v>
      </c>
      <c r="B13" s="93">
        <v>0.72843336117408419</v>
      </c>
      <c r="C13">
        <f>SUMIFS(Apprentices[STAR Ranking],Apprentices[Occupation Title],'Supply Gap - Statewide'!$A13,Apprentices[Region],'Supply Gap - Statewide'!$B$1)</f>
        <v>0</v>
      </c>
    </row>
    <row r="14" spans="1:3" x14ac:dyDescent="0.25">
      <c r="A14" s="2" t="s">
        <v>29</v>
      </c>
      <c r="B14" s="93">
        <v>0.68565867468813579</v>
      </c>
      <c r="C14">
        <f>SUMIFS(Apprentices[STAR Ranking],Apprentices[Occupation Title],'Supply Gap - Statewide'!$A14,Apprentices[Region],'Supply Gap - Statewide'!$B$1)</f>
        <v>0</v>
      </c>
    </row>
    <row r="15" spans="1:3" x14ac:dyDescent="0.25">
      <c r="A15" s="2" t="s">
        <v>8</v>
      </c>
      <c r="B15" s="93">
        <v>0.51007414594487777</v>
      </c>
      <c r="C15">
        <f>SUMIFS(Apprentices[STAR Ranking],Apprentices[Occupation Title],'Supply Gap - Statewide'!$A15,Apprentices[Region],'Supply Gap - Statewide'!$B$1)</f>
        <v>0</v>
      </c>
    </row>
    <row r="16" spans="1:3" x14ac:dyDescent="0.25">
      <c r="A16" s="2" t="s">
        <v>25</v>
      </c>
      <c r="B16" s="93">
        <v>0.43180941879183699</v>
      </c>
      <c r="C16">
        <f>SUMIFS(Apprentices[STAR Ranking],Apprentices[Occupation Title],'Supply Gap - Statewide'!$A16,Apprentices[Region],'Supply Gap - Statewide'!$B$1)</f>
        <v>0</v>
      </c>
    </row>
    <row r="17" spans="1:3" x14ac:dyDescent="0.25">
      <c r="A17" s="2" t="s">
        <v>33</v>
      </c>
      <c r="B17" s="93">
        <v>0.30814129624126407</v>
      </c>
      <c r="C17">
        <f>SUMIFS(Apprentices[STAR Ranking],Apprentices[Occupation Title],'Supply Gap - Statewide'!$A17,Apprentices[Region],'Supply Gap - Statewide'!$B$1)</f>
        <v>0</v>
      </c>
    </row>
    <row r="18" spans="1:3" x14ac:dyDescent="0.25">
      <c r="A18" s="2" t="s">
        <v>13</v>
      </c>
      <c r="B18" s="93">
        <v>0.28839833445466212</v>
      </c>
      <c r="C18">
        <f>SUMIFS(Apprentices[STAR Ranking],Apprentices[Occupation Title],'Supply Gap - Statewide'!$A18,Apprentices[Region],'Supply Gap - Statewide'!$B$1)</f>
        <v>0</v>
      </c>
    </row>
    <row r="19" spans="1:3" x14ac:dyDescent="0.25">
      <c r="A19" s="2" t="s">
        <v>133</v>
      </c>
      <c r="B19" s="93">
        <v>28.037103038437429</v>
      </c>
      <c r="C19">
        <f>SUMIFS(Apprentices[STAR Ranking],Apprentices[Occupation Title],'Supply Gap - Statewide'!$A19,Apprentices[Region],'Supply Gap - Statewide'!$B$1)</f>
        <v>0</v>
      </c>
    </row>
    <row r="20" spans="1:3" x14ac:dyDescent="0.25">
      <c r="C20">
        <f>SUMIFS(Apprentices[STAR Ranking],Apprentices[Occupation Title],'Supply Gap - Statewide'!$A20,Apprentices[Region],'Supply Gap - Statewide'!$B$1)</f>
        <v>0</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44"/>
  <sheetViews>
    <sheetView zoomScale="90" zoomScaleNormal="90" workbookViewId="0">
      <selection activeCell="A13" sqref="A13"/>
    </sheetView>
  </sheetViews>
  <sheetFormatPr defaultRowHeight="15" x14ac:dyDescent="0.25"/>
  <cols>
    <col min="1" max="1" width="15.85546875" customWidth="1"/>
    <col min="2" max="2" width="16.85546875" customWidth="1"/>
    <col min="3" max="3" width="39.140625" customWidth="1"/>
    <col min="4" max="4" width="11.7109375" customWidth="1"/>
    <col min="5" max="5" width="49.5703125" customWidth="1"/>
    <col min="6" max="8" width="20.7109375" customWidth="1"/>
    <col min="9" max="9" width="12.5703125" customWidth="1"/>
    <col min="10" max="10" width="21.7109375" customWidth="1"/>
    <col min="11" max="11" width="15" customWidth="1"/>
    <col min="12" max="12" width="25" customWidth="1"/>
    <col min="13" max="13" width="15.85546875" customWidth="1"/>
    <col min="14" max="14" width="14.140625" customWidth="1"/>
    <col min="15" max="15" width="13.42578125" customWidth="1"/>
    <col min="16" max="16" width="11.28515625" customWidth="1"/>
    <col min="17" max="17" width="30.140625" customWidth="1"/>
  </cols>
  <sheetData>
    <row r="1" spans="1:17" ht="16.5" thickBot="1" x14ac:dyDescent="0.3">
      <c r="A1" s="4"/>
      <c r="B1" s="4"/>
      <c r="C1" s="4"/>
      <c r="D1" s="4"/>
      <c r="E1" s="4"/>
      <c r="F1" s="4"/>
      <c r="G1" s="4"/>
      <c r="H1" s="4"/>
      <c r="I1" s="4"/>
      <c r="J1" s="163" t="s">
        <v>139</v>
      </c>
      <c r="K1" s="163"/>
      <c r="L1" s="163"/>
      <c r="M1" s="163"/>
      <c r="N1" s="5" t="s">
        <v>140</v>
      </c>
      <c r="O1" s="4"/>
      <c r="P1" s="4"/>
      <c r="Q1" s="4"/>
    </row>
    <row r="2" spans="1:17" ht="35.25" customHeight="1" thickTop="1" thickBot="1" x14ac:dyDescent="0.3">
      <c r="A2" s="6" t="s">
        <v>1</v>
      </c>
      <c r="B2" s="6" t="s">
        <v>217</v>
      </c>
      <c r="C2" s="6" t="s">
        <v>218</v>
      </c>
      <c r="D2" s="6" t="s">
        <v>2</v>
      </c>
      <c r="E2" s="6" t="s">
        <v>3</v>
      </c>
      <c r="F2" s="6" t="s">
        <v>141</v>
      </c>
      <c r="G2" s="6" t="s">
        <v>142</v>
      </c>
      <c r="H2" s="6" t="s">
        <v>1069</v>
      </c>
      <c r="I2" s="118" t="s">
        <v>159</v>
      </c>
      <c r="J2" s="7" t="s">
        <v>143</v>
      </c>
      <c r="K2" s="8" t="s">
        <v>144</v>
      </c>
      <c r="L2" s="8" t="s">
        <v>145</v>
      </c>
      <c r="M2" s="8" t="s">
        <v>146</v>
      </c>
      <c r="N2" s="9" t="s">
        <v>147</v>
      </c>
      <c r="O2" s="10" t="s">
        <v>148</v>
      </c>
      <c r="P2" s="10" t="s">
        <v>149</v>
      </c>
      <c r="Q2" s="6" t="s">
        <v>150</v>
      </c>
    </row>
    <row r="3" spans="1:17" ht="15.75" thickTop="1" x14ac:dyDescent="0.25">
      <c r="A3" t="s">
        <v>50</v>
      </c>
      <c r="B3" t="s">
        <v>191</v>
      </c>
      <c r="C3" t="s">
        <v>192</v>
      </c>
      <c r="D3" t="s">
        <v>44</v>
      </c>
      <c r="E3" t="s">
        <v>45</v>
      </c>
      <c r="F3" s="121">
        <v>6</v>
      </c>
      <c r="G3" s="3" t="s">
        <v>151</v>
      </c>
      <c r="H3" s="122">
        <v>0</v>
      </c>
      <c r="I3" s="119">
        <v>0</v>
      </c>
      <c r="J3" s="11">
        <v>0</v>
      </c>
      <c r="K3" s="12">
        <v>5.6000000000000001E-2</v>
      </c>
      <c r="L3" s="11">
        <v>0</v>
      </c>
      <c r="M3" s="13">
        <f>IFERROR((Apprentices[[#This Row],[2018 Employment]]*Apprentices[[#This Row],[% Apprentices]])+Apprentices[[#This Row],[New Occupation Demand]],"")</f>
        <v>0</v>
      </c>
      <c r="N3" s="3">
        <f>Apprentices[[#This Row],[Number of Apprentices]]</f>
        <v>6</v>
      </c>
      <c r="O3" s="3">
        <f>IFERROR(Apprentices[[#This Row],[Apprentices]]-Apprentices[[#This Row],[Total Demand]],"")</f>
        <v>6</v>
      </c>
      <c r="P3" s="14" t="str">
        <f>IFERROR(Apprentices[[#This Row],[Apprentices]]/Apprentices[[#This Row],[Total Demand]],"")</f>
        <v/>
      </c>
      <c r="Q3" s="3" t="str">
        <f>IF(Apprentices[[#This Row],[Ratio]]="","",IF(Apprentices[[#This Row],[Ratio]]&gt;1.2,"More Qualified Than Openings",IF(Apprentices[[#This Row],[Ratio]]&gt;0.8,"Balanced","More Openings Than Qualified")))</f>
        <v/>
      </c>
    </row>
    <row r="4" spans="1:17" x14ac:dyDescent="0.25">
      <c r="A4" t="s">
        <v>50</v>
      </c>
      <c r="B4" t="s">
        <v>195</v>
      </c>
      <c r="C4" t="s">
        <v>196</v>
      </c>
      <c r="D4" t="s">
        <v>62</v>
      </c>
      <c r="E4" t="s">
        <v>63</v>
      </c>
      <c r="F4" s="121">
        <v>1</v>
      </c>
      <c r="G4" s="3" t="s">
        <v>151</v>
      </c>
      <c r="H4" s="122">
        <v>50155</v>
      </c>
      <c r="I4" s="120">
        <v>3</v>
      </c>
      <c r="J4" s="11">
        <v>257</v>
      </c>
      <c r="K4" s="12">
        <v>5.6000000000000001E-2</v>
      </c>
      <c r="L4" s="11">
        <v>13.333333333333334</v>
      </c>
      <c r="M4" s="13">
        <f>IFERROR((Apprentices[[#This Row],[2018 Employment]]*Apprentices[[#This Row],[% Apprentices]])+Apprentices[[#This Row],[New Occupation Demand]],"")</f>
        <v>27.725333333333332</v>
      </c>
      <c r="N4" s="3">
        <f>Apprentices[[#This Row],[Number of Apprentices]]</f>
        <v>1</v>
      </c>
      <c r="O4" s="3">
        <f>IFERROR(Apprentices[[#This Row],[Apprentices]]-Apprentices[[#This Row],[Total Demand]],"")</f>
        <v>-26.725333333333332</v>
      </c>
      <c r="P4" s="14">
        <f>IFERROR(Apprentices[[#This Row],[Apprentices]]/Apprentices[[#This Row],[Total Demand]],"")</f>
        <v>3.6068096566317209E-2</v>
      </c>
      <c r="Q4" s="3" t="str">
        <f>IF(Apprentices[[#This Row],[Ratio]]="","",IF(Apprentices[[#This Row],[Ratio]]&gt;1.2,"More Qualified Than Openings",IF(Apprentices[[#This Row],[Ratio]]&gt;0.8,"Balanced","More Openings Than Qualified")))</f>
        <v>More Openings Than Qualified</v>
      </c>
    </row>
    <row r="5" spans="1:17" x14ac:dyDescent="0.25">
      <c r="A5" t="s">
        <v>50</v>
      </c>
      <c r="B5" t="s">
        <v>209</v>
      </c>
      <c r="C5" t="s">
        <v>210</v>
      </c>
      <c r="D5" t="s">
        <v>28</v>
      </c>
      <c r="E5" t="s">
        <v>29</v>
      </c>
      <c r="F5" s="121">
        <v>4</v>
      </c>
      <c r="G5" s="3" t="s">
        <v>151</v>
      </c>
      <c r="H5" s="122">
        <v>0</v>
      </c>
      <c r="I5" s="120">
        <v>0</v>
      </c>
      <c r="J5" s="11">
        <v>0</v>
      </c>
      <c r="K5" s="12">
        <v>5.6000000000000001E-2</v>
      </c>
      <c r="L5" s="11">
        <v>0</v>
      </c>
      <c r="M5" s="13">
        <f>IFERROR((Apprentices[[#This Row],[2018 Employment]]*Apprentices[[#This Row],[% Apprentices]])+Apprentices[[#This Row],[New Occupation Demand]],"")</f>
        <v>0</v>
      </c>
      <c r="N5" s="3">
        <f>Apprentices[[#This Row],[Number of Apprentices]]</f>
        <v>4</v>
      </c>
      <c r="O5" s="3">
        <f>IFERROR(Apprentices[[#This Row],[Apprentices]]-Apprentices[[#This Row],[Total Demand]],"")</f>
        <v>4</v>
      </c>
      <c r="P5" s="14" t="str">
        <f>IFERROR(Apprentices[[#This Row],[Apprentices]]/Apprentices[[#This Row],[Total Demand]],"")</f>
        <v/>
      </c>
      <c r="Q5" s="3" t="str">
        <f>IF(Apprentices[[#This Row],[Ratio]]="","",IF(Apprentices[[#This Row],[Ratio]]&gt;1.2,"More Qualified Than Openings",IF(Apprentices[[#This Row],[Ratio]]&gt;0.8,"Balanced","More Openings Than Qualified")))</f>
        <v/>
      </c>
    </row>
    <row r="6" spans="1:17" x14ac:dyDescent="0.25">
      <c r="A6" t="s">
        <v>50</v>
      </c>
      <c r="B6" t="s">
        <v>209</v>
      </c>
      <c r="C6" t="s">
        <v>210</v>
      </c>
      <c r="D6" t="s">
        <v>7</v>
      </c>
      <c r="E6" t="s">
        <v>8</v>
      </c>
      <c r="F6" s="121">
        <v>13</v>
      </c>
      <c r="G6" s="3" t="s">
        <v>151</v>
      </c>
      <c r="H6" s="122">
        <v>52108</v>
      </c>
      <c r="I6" s="120">
        <v>4</v>
      </c>
      <c r="J6" s="11">
        <v>715</v>
      </c>
      <c r="K6" s="12">
        <v>5.6000000000000001E-2</v>
      </c>
      <c r="L6" s="11">
        <v>50.666666666666664</v>
      </c>
      <c r="M6" s="13">
        <f>IFERROR((Apprentices[[#This Row],[2018 Employment]]*Apprentices[[#This Row],[% Apprentices]])+Apprentices[[#This Row],[New Occupation Demand]],"")</f>
        <v>90.706666666666663</v>
      </c>
      <c r="N6" s="3">
        <f>Apprentices[[#This Row],[Number of Apprentices]]</f>
        <v>13</v>
      </c>
      <c r="O6" s="3">
        <f>IFERROR(Apprentices[[#This Row],[Apprentices]]-Apprentices[[#This Row],[Total Demand]],"")</f>
        <v>-77.706666666666663</v>
      </c>
      <c r="P6" s="14">
        <f>IFERROR(Apprentices[[#This Row],[Apprentices]]/Apprentices[[#This Row],[Total Demand]],"")</f>
        <v>0.14331912391591944</v>
      </c>
      <c r="Q6" s="3" t="str">
        <f>IF(Apprentices[[#This Row],[Ratio]]="","",IF(Apprentices[[#This Row],[Ratio]]&gt;1.2,"More Qualified Than Openings",IF(Apprentices[[#This Row],[Ratio]]&gt;0.8,"Balanced","More Openings Than Qualified")))</f>
        <v>More Openings Than Qualified</v>
      </c>
    </row>
    <row r="7" spans="1:17" x14ac:dyDescent="0.25">
      <c r="A7" t="s">
        <v>50</v>
      </c>
      <c r="B7" t="s">
        <v>209</v>
      </c>
      <c r="C7" t="s">
        <v>210</v>
      </c>
      <c r="D7" t="s">
        <v>12</v>
      </c>
      <c r="E7" t="s">
        <v>13</v>
      </c>
      <c r="F7" s="121">
        <v>7</v>
      </c>
      <c r="G7" s="3" t="s">
        <v>152</v>
      </c>
      <c r="H7" s="122">
        <v>41046</v>
      </c>
      <c r="I7" s="120">
        <v>4</v>
      </c>
      <c r="J7" s="11">
        <v>911</v>
      </c>
      <c r="K7" s="12">
        <v>5.6000000000000001E-2</v>
      </c>
      <c r="L7" s="11">
        <v>78</v>
      </c>
      <c r="M7" s="13">
        <f>IFERROR((Apprentices[[#This Row],[2018 Employment]]*Apprentices[[#This Row],[% Apprentices]])+Apprentices[[#This Row],[New Occupation Demand]],"")</f>
        <v>129.01599999999999</v>
      </c>
      <c r="N7" s="3">
        <f>Apprentices[[#This Row],[Number of Apprentices]]</f>
        <v>7</v>
      </c>
      <c r="O7" s="3">
        <f>IFERROR(Apprentices[[#This Row],[Apprentices]]-Apprentices[[#This Row],[Total Demand]],"")</f>
        <v>-122.01599999999999</v>
      </c>
      <c r="P7" s="14">
        <f>IFERROR(Apprentices[[#This Row],[Apprentices]]/Apprentices[[#This Row],[Total Demand]],"")</f>
        <v>5.4256836361381539E-2</v>
      </c>
      <c r="Q7" s="3" t="str">
        <f>IF(Apprentices[[#This Row],[Ratio]]="","",IF(Apprentices[[#This Row],[Ratio]]&gt;1.2,"More Qualified Than Openings",IF(Apprentices[[#This Row],[Ratio]]&gt;0.8,"Balanced","More Openings Than Qualified")))</f>
        <v>More Openings Than Qualified</v>
      </c>
    </row>
    <row r="8" spans="1:17" x14ac:dyDescent="0.25">
      <c r="A8" t="s">
        <v>50</v>
      </c>
      <c r="B8" t="s">
        <v>209</v>
      </c>
      <c r="C8" t="s">
        <v>210</v>
      </c>
      <c r="D8" t="s">
        <v>30</v>
      </c>
      <c r="E8" t="s">
        <v>31</v>
      </c>
      <c r="F8" s="121">
        <v>1</v>
      </c>
      <c r="G8" s="3" t="s">
        <v>151</v>
      </c>
      <c r="H8" s="122">
        <v>0</v>
      </c>
      <c r="I8" s="120">
        <v>0</v>
      </c>
      <c r="J8" s="11">
        <v>0</v>
      </c>
      <c r="K8" s="12">
        <v>5.6000000000000001E-2</v>
      </c>
      <c r="L8" s="11">
        <v>0</v>
      </c>
      <c r="M8" s="13">
        <f>IFERROR((Apprentices[[#This Row],[2018 Employment]]*Apprentices[[#This Row],[% Apprentices]])+Apprentices[[#This Row],[New Occupation Demand]],"")</f>
        <v>0</v>
      </c>
      <c r="N8" s="3">
        <f>Apprentices[[#This Row],[Number of Apprentices]]</f>
        <v>1</v>
      </c>
      <c r="O8" s="3">
        <f>IFERROR(Apprentices[[#This Row],[Apprentices]]-Apprentices[[#This Row],[Total Demand]],"")</f>
        <v>1</v>
      </c>
      <c r="P8" s="14" t="str">
        <f>IFERROR(Apprentices[[#This Row],[Apprentices]]/Apprentices[[#This Row],[Total Demand]],"")</f>
        <v/>
      </c>
      <c r="Q8" s="3" t="str">
        <f>IF(Apprentices[[#This Row],[Ratio]]="","",IF(Apprentices[[#This Row],[Ratio]]&gt;1.2,"More Qualified Than Openings",IF(Apprentices[[#This Row],[Ratio]]&gt;0.8,"Balanced","More Openings Than Qualified")))</f>
        <v/>
      </c>
    </row>
    <row r="9" spans="1:17" x14ac:dyDescent="0.25">
      <c r="A9" t="s">
        <v>50</v>
      </c>
      <c r="B9" t="s">
        <v>209</v>
      </c>
      <c r="C9" t="s">
        <v>210</v>
      </c>
      <c r="D9" t="s">
        <v>10</v>
      </c>
      <c r="E9" t="s">
        <v>11</v>
      </c>
      <c r="F9" s="121">
        <v>32</v>
      </c>
      <c r="G9" s="3" t="s">
        <v>151</v>
      </c>
      <c r="H9" s="122">
        <v>55573</v>
      </c>
      <c r="I9" s="120">
        <v>4</v>
      </c>
      <c r="J9" s="11">
        <v>400</v>
      </c>
      <c r="K9" s="12">
        <v>5.6000000000000001E-2</v>
      </c>
      <c r="L9" s="11">
        <v>38.333333333333336</v>
      </c>
      <c r="M9" s="13">
        <f>IFERROR((Apprentices[[#This Row],[2018 Employment]]*Apprentices[[#This Row],[% Apprentices]])+Apprentices[[#This Row],[New Occupation Demand]],"")</f>
        <v>60.733333333333334</v>
      </c>
      <c r="N9" s="3">
        <f>Apprentices[[#This Row],[Number of Apprentices]]</f>
        <v>32</v>
      </c>
      <c r="O9" s="3">
        <f>IFERROR(Apprentices[[#This Row],[Apprentices]]-Apprentices[[#This Row],[Total Demand]],"")</f>
        <v>-28.733333333333334</v>
      </c>
      <c r="P9" s="14">
        <f>IFERROR(Apprentices[[#This Row],[Apprentices]]/Apprentices[[#This Row],[Total Demand]],"")</f>
        <v>0.52689352360043906</v>
      </c>
      <c r="Q9" s="3" t="str">
        <f>IF(Apprentices[[#This Row],[Ratio]]="","",IF(Apprentices[[#This Row],[Ratio]]&gt;1.2,"More Qualified Than Openings",IF(Apprentices[[#This Row],[Ratio]]&gt;0.8,"Balanced","More Openings Than Qualified")))</f>
        <v>More Openings Than Qualified</v>
      </c>
    </row>
    <row r="10" spans="1:17" x14ac:dyDescent="0.25">
      <c r="A10" t="s">
        <v>50</v>
      </c>
      <c r="B10" t="s">
        <v>209</v>
      </c>
      <c r="C10" t="s">
        <v>210</v>
      </c>
      <c r="D10" t="s">
        <v>53</v>
      </c>
      <c r="E10" t="s">
        <v>54</v>
      </c>
      <c r="F10" s="121">
        <v>1</v>
      </c>
      <c r="G10" s="3" t="s">
        <v>151</v>
      </c>
      <c r="H10" s="122">
        <v>0</v>
      </c>
      <c r="I10" s="120">
        <v>0</v>
      </c>
      <c r="J10" s="11">
        <v>0</v>
      </c>
      <c r="K10" s="12">
        <v>5.6000000000000001E-2</v>
      </c>
      <c r="L10" s="11">
        <v>0</v>
      </c>
      <c r="M10" s="13">
        <f>IFERROR((Apprentices[[#This Row],[2018 Employment]]*Apprentices[[#This Row],[% Apprentices]])+Apprentices[[#This Row],[New Occupation Demand]],"")</f>
        <v>0</v>
      </c>
      <c r="N10" s="3">
        <f>Apprentices[[#This Row],[Number of Apprentices]]</f>
        <v>1</v>
      </c>
      <c r="O10" s="3">
        <f>IFERROR(Apprentices[[#This Row],[Apprentices]]-Apprentices[[#This Row],[Total Demand]],"")</f>
        <v>1</v>
      </c>
      <c r="P10" s="14" t="str">
        <f>IFERROR(Apprentices[[#This Row],[Apprentices]]/Apprentices[[#This Row],[Total Demand]],"")</f>
        <v/>
      </c>
      <c r="Q10" s="3" t="str">
        <f>IF(Apprentices[[#This Row],[Ratio]]="","",IF(Apprentices[[#This Row],[Ratio]]&gt;1.2,"More Qualified Than Openings",IF(Apprentices[[#This Row],[Ratio]]&gt;0.8,"Balanced","More Openings Than Qualified")))</f>
        <v/>
      </c>
    </row>
    <row r="11" spans="1:17" x14ac:dyDescent="0.25">
      <c r="A11" t="s">
        <v>50</v>
      </c>
      <c r="B11" t="s">
        <v>209</v>
      </c>
      <c r="C11" t="s">
        <v>210</v>
      </c>
      <c r="D11" t="s">
        <v>5</v>
      </c>
      <c r="E11" t="s">
        <v>6</v>
      </c>
      <c r="F11" s="121">
        <v>11</v>
      </c>
      <c r="G11" s="3" t="s">
        <v>151</v>
      </c>
      <c r="H11" s="122">
        <v>74969</v>
      </c>
      <c r="I11" s="120">
        <v>4</v>
      </c>
      <c r="J11" s="11">
        <v>211</v>
      </c>
      <c r="K11" s="12">
        <v>5.6000000000000001E-2</v>
      </c>
      <c r="L11" s="11">
        <v>20</v>
      </c>
      <c r="M11" s="13">
        <f>IFERROR((Apprentices[[#This Row],[2018 Employment]]*Apprentices[[#This Row],[% Apprentices]])+Apprentices[[#This Row],[New Occupation Demand]],"")</f>
        <v>31.816000000000003</v>
      </c>
      <c r="N11" s="3">
        <f>Apprentices[[#This Row],[Number of Apprentices]]</f>
        <v>11</v>
      </c>
      <c r="O11" s="3">
        <f>IFERROR(Apprentices[[#This Row],[Apprentices]]-Apprentices[[#This Row],[Total Demand]],"")</f>
        <v>-20.816000000000003</v>
      </c>
      <c r="P11" s="14">
        <f>IFERROR(Apprentices[[#This Row],[Apprentices]]/Apprentices[[#This Row],[Total Demand]],"")</f>
        <v>0.3457379934624088</v>
      </c>
      <c r="Q11" s="3" t="str">
        <f>IF(Apprentices[[#This Row],[Ratio]]="","",IF(Apprentices[[#This Row],[Ratio]]&gt;1.2,"More Qualified Than Openings",IF(Apprentices[[#This Row],[Ratio]]&gt;0.8,"Balanced","More Openings Than Qualified")))</f>
        <v>More Openings Than Qualified</v>
      </c>
    </row>
    <row r="12" spans="1:17" x14ac:dyDescent="0.25">
      <c r="A12" t="s">
        <v>50</v>
      </c>
      <c r="B12" t="s">
        <v>209</v>
      </c>
      <c r="C12" t="s">
        <v>210</v>
      </c>
      <c r="D12" t="s">
        <v>46</v>
      </c>
      <c r="E12" t="s">
        <v>47</v>
      </c>
      <c r="F12" s="121">
        <v>1</v>
      </c>
      <c r="G12" s="3" t="s">
        <v>152</v>
      </c>
      <c r="H12" s="122">
        <v>0</v>
      </c>
      <c r="I12" s="120">
        <v>0</v>
      </c>
      <c r="J12" s="11">
        <v>0</v>
      </c>
      <c r="K12" s="12">
        <v>5.6000000000000001E-2</v>
      </c>
      <c r="L12" s="11">
        <v>0</v>
      </c>
      <c r="M12" s="13">
        <f>IFERROR((Apprentices[[#This Row],[2018 Employment]]*Apprentices[[#This Row],[% Apprentices]])+Apprentices[[#This Row],[New Occupation Demand]],"")</f>
        <v>0</v>
      </c>
      <c r="N12" s="3">
        <f>Apprentices[[#This Row],[Number of Apprentices]]</f>
        <v>1</v>
      </c>
      <c r="O12" s="3">
        <f>IFERROR(Apprentices[[#This Row],[Apprentices]]-Apprentices[[#This Row],[Total Demand]],"")</f>
        <v>1</v>
      </c>
      <c r="P12" s="14" t="str">
        <f>IFERROR(Apprentices[[#This Row],[Apprentices]]/Apprentices[[#This Row],[Total Demand]],"")</f>
        <v/>
      </c>
      <c r="Q12" s="3" t="str">
        <f>IF(Apprentices[[#This Row],[Ratio]]="","",IF(Apprentices[[#This Row],[Ratio]]&gt;1.2,"More Qualified Than Openings",IF(Apprentices[[#This Row],[Ratio]]&gt;0.8,"Balanced","More Openings Than Qualified")))</f>
        <v/>
      </c>
    </row>
    <row r="13" spans="1:17" x14ac:dyDescent="0.25">
      <c r="A13" t="s">
        <v>50</v>
      </c>
      <c r="B13" t="s">
        <v>209</v>
      </c>
      <c r="C13" t="s">
        <v>210</v>
      </c>
      <c r="D13" t="s">
        <v>14</v>
      </c>
      <c r="E13" t="s">
        <v>15</v>
      </c>
      <c r="F13" s="121">
        <v>5</v>
      </c>
      <c r="G13" s="3" t="s">
        <v>151</v>
      </c>
      <c r="H13" s="122">
        <v>0</v>
      </c>
      <c r="I13" s="120">
        <v>0</v>
      </c>
      <c r="J13" s="11">
        <v>0</v>
      </c>
      <c r="K13" s="12">
        <v>5.6000000000000001E-2</v>
      </c>
      <c r="L13" s="11">
        <v>0</v>
      </c>
      <c r="M13" s="13">
        <f>IFERROR((Apprentices[[#This Row],[2018 Employment]]*Apprentices[[#This Row],[% Apprentices]])+Apprentices[[#This Row],[New Occupation Demand]],"")</f>
        <v>0</v>
      </c>
      <c r="N13" s="3">
        <f>Apprentices[[#This Row],[Number of Apprentices]]</f>
        <v>5</v>
      </c>
      <c r="O13" s="3">
        <f>IFERROR(Apprentices[[#This Row],[Apprentices]]-Apprentices[[#This Row],[Total Demand]],"")</f>
        <v>5</v>
      </c>
      <c r="P13" s="14" t="str">
        <f>IFERROR(Apprentices[[#This Row],[Apprentices]]/Apprentices[[#This Row],[Total Demand]],"")</f>
        <v/>
      </c>
      <c r="Q13" s="3" t="str">
        <f>IF(Apprentices[[#This Row],[Ratio]]="","",IF(Apprentices[[#This Row],[Ratio]]&gt;1.2,"More Qualified Than Openings",IF(Apprentices[[#This Row],[Ratio]]&gt;0.8,"Balanced","More Openings Than Qualified")))</f>
        <v/>
      </c>
    </row>
    <row r="14" spans="1:17" x14ac:dyDescent="0.25">
      <c r="A14" t="s">
        <v>50</v>
      </c>
      <c r="B14" t="s">
        <v>209</v>
      </c>
      <c r="C14" t="s">
        <v>210</v>
      </c>
      <c r="D14" t="s">
        <v>136</v>
      </c>
      <c r="E14" t="s">
        <v>137</v>
      </c>
      <c r="F14" s="121">
        <v>1</v>
      </c>
      <c r="G14" s="3" t="s">
        <v>151</v>
      </c>
      <c r="H14" s="122">
        <v>0</v>
      </c>
      <c r="I14" s="120">
        <v>0</v>
      </c>
      <c r="J14" s="11">
        <v>0</v>
      </c>
      <c r="K14" s="12">
        <v>5.6000000000000001E-2</v>
      </c>
      <c r="L14" s="11">
        <v>0</v>
      </c>
      <c r="M14" s="13">
        <f>IFERROR((Apprentices[[#This Row],[2018 Employment]]*Apprentices[[#This Row],[% Apprentices]])+Apprentices[[#This Row],[New Occupation Demand]],"")</f>
        <v>0</v>
      </c>
      <c r="N14" s="3">
        <f>Apprentices[[#This Row],[Number of Apprentices]]</f>
        <v>1</v>
      </c>
      <c r="O14" s="3">
        <f>IFERROR(Apprentices[[#This Row],[Apprentices]]-Apprentices[[#This Row],[Total Demand]],"")</f>
        <v>1</v>
      </c>
      <c r="P14" s="14" t="str">
        <f>IFERROR(Apprentices[[#This Row],[Apprentices]]/Apprentices[[#This Row],[Total Demand]],"")</f>
        <v/>
      </c>
      <c r="Q14" s="3" t="str">
        <f>IF(Apprentices[[#This Row],[Ratio]]="","",IF(Apprentices[[#This Row],[Ratio]]&gt;1.2,"More Qualified Than Openings",IF(Apprentices[[#This Row],[Ratio]]&gt;0.8,"Balanced","More Openings Than Qualified")))</f>
        <v/>
      </c>
    </row>
    <row r="15" spans="1:17" x14ac:dyDescent="0.25">
      <c r="A15" t="s">
        <v>50</v>
      </c>
      <c r="B15" t="s">
        <v>211</v>
      </c>
      <c r="C15" t="s">
        <v>212</v>
      </c>
      <c r="D15" t="s">
        <v>24</v>
      </c>
      <c r="E15" t="s">
        <v>25</v>
      </c>
      <c r="F15" s="121">
        <v>2</v>
      </c>
      <c r="G15" s="3" t="s">
        <v>153</v>
      </c>
      <c r="H15" s="122">
        <v>55504</v>
      </c>
      <c r="I15" s="120">
        <v>4</v>
      </c>
      <c r="J15" s="11">
        <v>201</v>
      </c>
      <c r="K15" s="12">
        <v>5.6000000000000001E-2</v>
      </c>
      <c r="L15" s="11">
        <v>19.666666666666668</v>
      </c>
      <c r="M15" s="13">
        <f>IFERROR((Apprentices[[#This Row],[2018 Employment]]*Apprentices[[#This Row],[% Apprentices]])+Apprentices[[#This Row],[New Occupation Demand]],"")</f>
        <v>30.922666666666668</v>
      </c>
      <c r="N15" s="3">
        <f>Apprentices[[#This Row],[Number of Apprentices]]</f>
        <v>2</v>
      </c>
      <c r="O15" s="3">
        <f>IFERROR(Apprentices[[#This Row],[Apprentices]]-Apprentices[[#This Row],[Total Demand]],"")</f>
        <v>-28.922666666666668</v>
      </c>
      <c r="P15" s="14">
        <f>IFERROR(Apprentices[[#This Row],[Apprentices]]/Apprentices[[#This Row],[Total Demand]],"")</f>
        <v>6.4677474991376327E-2</v>
      </c>
      <c r="Q15" s="3" t="str">
        <f>IF(Apprentices[[#This Row],[Ratio]]="","",IF(Apprentices[[#This Row],[Ratio]]&gt;1.2,"More Qualified Than Openings",IF(Apprentices[[#This Row],[Ratio]]&gt;0.8,"Balanced","More Openings Than Qualified")))</f>
        <v>More Openings Than Qualified</v>
      </c>
    </row>
    <row r="16" spans="1:17" x14ac:dyDescent="0.25">
      <c r="A16" t="s">
        <v>50</v>
      </c>
      <c r="B16" t="s">
        <v>211</v>
      </c>
      <c r="C16" t="s">
        <v>212</v>
      </c>
      <c r="D16" t="s">
        <v>66</v>
      </c>
      <c r="E16" t="s">
        <v>67</v>
      </c>
      <c r="F16" s="121">
        <v>3</v>
      </c>
      <c r="G16" s="3" t="s">
        <v>154</v>
      </c>
      <c r="H16" s="122">
        <v>0</v>
      </c>
      <c r="I16" s="120">
        <v>0</v>
      </c>
      <c r="J16" s="11">
        <v>0</v>
      </c>
      <c r="K16" s="12">
        <v>5.6000000000000001E-2</v>
      </c>
      <c r="L16" s="11">
        <v>0</v>
      </c>
      <c r="M16" s="13">
        <f>IFERROR((Apprentices[[#This Row],[2018 Employment]]*Apprentices[[#This Row],[% Apprentices]])+Apprentices[[#This Row],[New Occupation Demand]],"")</f>
        <v>0</v>
      </c>
      <c r="N16" s="3">
        <f>Apprentices[[#This Row],[Number of Apprentices]]</f>
        <v>3</v>
      </c>
      <c r="O16" s="3">
        <f>IFERROR(Apprentices[[#This Row],[Apprentices]]-Apprentices[[#This Row],[Total Demand]],"")</f>
        <v>3</v>
      </c>
      <c r="P16" s="14" t="str">
        <f>IFERROR(Apprentices[[#This Row],[Apprentices]]/Apprentices[[#This Row],[Total Demand]],"")</f>
        <v/>
      </c>
      <c r="Q16" s="3" t="str">
        <f>IF(Apprentices[[#This Row],[Ratio]]="","",IF(Apprentices[[#This Row],[Ratio]]&gt;1.2,"More Qualified Than Openings",IF(Apprentices[[#This Row],[Ratio]]&gt;0.8,"Balanced","More Openings Than Qualified")))</f>
        <v/>
      </c>
    </row>
    <row r="17" spans="1:17" x14ac:dyDescent="0.25">
      <c r="A17" t="s">
        <v>61</v>
      </c>
      <c r="B17" t="s">
        <v>191</v>
      </c>
      <c r="C17" t="s">
        <v>192</v>
      </c>
      <c r="D17" t="s">
        <v>36</v>
      </c>
      <c r="E17" t="s">
        <v>37</v>
      </c>
      <c r="F17" s="121">
        <v>1</v>
      </c>
      <c r="G17" s="3" t="s">
        <v>153</v>
      </c>
      <c r="H17" s="122">
        <v>46202</v>
      </c>
      <c r="I17" s="120">
        <v>4</v>
      </c>
      <c r="J17" s="11">
        <v>260</v>
      </c>
      <c r="K17" s="12">
        <v>5.6000000000000001E-2</v>
      </c>
      <c r="L17" s="11">
        <v>39.333333333333336</v>
      </c>
      <c r="M17" s="13">
        <f>IFERROR((Apprentices[[#This Row],[2018 Employment]]*Apprentices[[#This Row],[% Apprentices]])+Apprentices[[#This Row],[New Occupation Demand]],"")</f>
        <v>53.893333333333338</v>
      </c>
      <c r="N17" s="3">
        <f>Apprentices[[#This Row],[Number of Apprentices]]</f>
        <v>1</v>
      </c>
      <c r="O17" s="3">
        <f>IFERROR(Apprentices[[#This Row],[Apprentices]]-Apprentices[[#This Row],[Total Demand]],"")</f>
        <v>-52.893333333333338</v>
      </c>
      <c r="P17" s="14">
        <f>IFERROR(Apprentices[[#This Row],[Apprentices]]/Apprentices[[#This Row],[Total Demand]],"")</f>
        <v>1.8555170707570508E-2</v>
      </c>
      <c r="Q17" s="3" t="str">
        <f>IF(Apprentices[[#This Row],[Ratio]]="","",IF(Apprentices[[#This Row],[Ratio]]&gt;1.2,"More Qualified Than Openings",IF(Apprentices[[#This Row],[Ratio]]&gt;0.8,"Balanced","More Openings Than Qualified")))</f>
        <v>More Openings Than Qualified</v>
      </c>
    </row>
    <row r="18" spans="1:17" x14ac:dyDescent="0.25">
      <c r="A18" t="s">
        <v>61</v>
      </c>
      <c r="B18" t="s">
        <v>191</v>
      </c>
      <c r="C18" t="s">
        <v>192</v>
      </c>
      <c r="D18" t="s">
        <v>44</v>
      </c>
      <c r="E18" t="s">
        <v>45</v>
      </c>
      <c r="F18" s="121">
        <v>9</v>
      </c>
      <c r="G18" s="3" t="s">
        <v>151</v>
      </c>
      <c r="H18" s="122">
        <v>0</v>
      </c>
      <c r="I18" s="120">
        <v>0</v>
      </c>
      <c r="J18" s="11">
        <v>0</v>
      </c>
      <c r="K18" s="12">
        <v>5.6000000000000001E-2</v>
      </c>
      <c r="L18" s="11">
        <v>0</v>
      </c>
      <c r="M18" s="13">
        <f>IFERROR((Apprentices[[#This Row],[2018 Employment]]*Apprentices[[#This Row],[% Apprentices]])+Apprentices[[#This Row],[New Occupation Demand]],"")</f>
        <v>0</v>
      </c>
      <c r="N18" s="3">
        <f>Apprentices[[#This Row],[Number of Apprentices]]</f>
        <v>9</v>
      </c>
      <c r="O18" s="3">
        <f>IFERROR(Apprentices[[#This Row],[Apprentices]]-Apprentices[[#This Row],[Total Demand]],"")</f>
        <v>9</v>
      </c>
      <c r="P18" s="14" t="str">
        <f>IFERROR(Apprentices[[#This Row],[Apprentices]]/Apprentices[[#This Row],[Total Demand]],"")</f>
        <v/>
      </c>
      <c r="Q18" s="3" t="str">
        <f>IF(Apprentices[[#This Row],[Ratio]]="","",IF(Apprentices[[#This Row],[Ratio]]&gt;1.2,"More Qualified Than Openings",IF(Apprentices[[#This Row],[Ratio]]&gt;0.8,"Balanced","More Openings Than Qualified")))</f>
        <v/>
      </c>
    </row>
    <row r="19" spans="1:17" x14ac:dyDescent="0.25">
      <c r="A19" t="s">
        <v>61</v>
      </c>
      <c r="B19" t="s">
        <v>195</v>
      </c>
      <c r="C19" t="s">
        <v>196</v>
      </c>
      <c r="D19" t="s">
        <v>40</v>
      </c>
      <c r="E19" t="s">
        <v>41</v>
      </c>
      <c r="F19" s="121">
        <v>2</v>
      </c>
      <c r="G19" s="3" t="s">
        <v>153</v>
      </c>
      <c r="H19" s="122">
        <v>60670</v>
      </c>
      <c r="I19" s="120">
        <v>4</v>
      </c>
      <c r="J19" s="11">
        <v>866</v>
      </c>
      <c r="K19" s="12">
        <v>5.6000000000000001E-2</v>
      </c>
      <c r="L19" s="11">
        <v>44</v>
      </c>
      <c r="M19" s="13">
        <f>IFERROR((Apprentices[[#This Row],[2018 Employment]]*Apprentices[[#This Row],[% Apprentices]])+Apprentices[[#This Row],[New Occupation Demand]],"")</f>
        <v>92.496000000000009</v>
      </c>
      <c r="N19" s="3">
        <f>Apprentices[[#This Row],[Number of Apprentices]]</f>
        <v>2</v>
      </c>
      <c r="O19" s="3">
        <f>IFERROR(Apprentices[[#This Row],[Apprentices]]-Apprentices[[#This Row],[Total Demand]],"")</f>
        <v>-90.496000000000009</v>
      </c>
      <c r="P19" s="14">
        <f>IFERROR(Apprentices[[#This Row],[Apprentices]]/Apprentices[[#This Row],[Total Demand]],"")</f>
        <v>2.1622556651098423E-2</v>
      </c>
      <c r="Q19" s="3" t="str">
        <f>IF(Apprentices[[#This Row],[Ratio]]="","",IF(Apprentices[[#This Row],[Ratio]]&gt;1.2,"More Qualified Than Openings",IF(Apprentices[[#This Row],[Ratio]]&gt;0.8,"Balanced","More Openings Than Qualified")))</f>
        <v>More Openings Than Qualified</v>
      </c>
    </row>
    <row r="20" spans="1:17" x14ac:dyDescent="0.25">
      <c r="A20" t="s">
        <v>61</v>
      </c>
      <c r="B20" t="s">
        <v>195</v>
      </c>
      <c r="C20" t="s">
        <v>196</v>
      </c>
      <c r="D20" t="s">
        <v>51</v>
      </c>
      <c r="E20" t="s">
        <v>52</v>
      </c>
      <c r="F20" s="121">
        <v>1</v>
      </c>
      <c r="G20" s="3" t="s">
        <v>151</v>
      </c>
      <c r="H20" s="122">
        <v>47575</v>
      </c>
      <c r="I20" s="120">
        <v>2</v>
      </c>
      <c r="J20" s="11">
        <v>517</v>
      </c>
      <c r="K20" s="12">
        <v>5.6000000000000001E-2</v>
      </c>
      <c r="L20" s="11">
        <v>24</v>
      </c>
      <c r="M20" s="13">
        <f>IFERROR((Apprentices[[#This Row],[2018 Employment]]*Apprentices[[#This Row],[% Apprentices]])+Apprentices[[#This Row],[New Occupation Demand]],"")</f>
        <v>52.951999999999998</v>
      </c>
      <c r="N20" s="3">
        <f>Apprentices[[#This Row],[Number of Apprentices]]</f>
        <v>1</v>
      </c>
      <c r="O20" s="3">
        <f>IFERROR(Apprentices[[#This Row],[Apprentices]]-Apprentices[[#This Row],[Total Demand]],"")</f>
        <v>-51.951999999999998</v>
      </c>
      <c r="P20" s="14">
        <f>IFERROR(Apprentices[[#This Row],[Apprentices]]/Apprentices[[#This Row],[Total Demand]],"")</f>
        <v>1.8885027949841367E-2</v>
      </c>
      <c r="Q20" s="3" t="str">
        <f>IF(Apprentices[[#This Row],[Ratio]]="","",IF(Apprentices[[#This Row],[Ratio]]&gt;1.2,"More Qualified Than Openings",IF(Apprentices[[#This Row],[Ratio]]&gt;0.8,"Balanced","More Openings Than Qualified")))</f>
        <v>More Openings Than Qualified</v>
      </c>
    </row>
    <row r="21" spans="1:17" x14ac:dyDescent="0.25">
      <c r="A21" t="s">
        <v>61</v>
      </c>
      <c r="B21" t="s">
        <v>195</v>
      </c>
      <c r="C21" t="s">
        <v>196</v>
      </c>
      <c r="D21" t="s">
        <v>62</v>
      </c>
      <c r="E21" t="s">
        <v>63</v>
      </c>
      <c r="F21" s="121">
        <v>6</v>
      </c>
      <c r="G21" s="3" t="s">
        <v>151</v>
      </c>
      <c r="H21" s="122">
        <v>66488</v>
      </c>
      <c r="I21" s="120">
        <v>4</v>
      </c>
      <c r="J21" s="11">
        <v>832</v>
      </c>
      <c r="K21" s="12">
        <v>5.6000000000000001E-2</v>
      </c>
      <c r="L21" s="11">
        <v>44.333333333333336</v>
      </c>
      <c r="M21" s="13">
        <f>IFERROR((Apprentices[[#This Row],[2018 Employment]]*Apprentices[[#This Row],[% Apprentices]])+Apprentices[[#This Row],[New Occupation Demand]],"")</f>
        <v>90.925333333333327</v>
      </c>
      <c r="N21" s="3">
        <f>Apprentices[[#This Row],[Number of Apprentices]]</f>
        <v>6</v>
      </c>
      <c r="O21" s="3">
        <f>IFERROR(Apprentices[[#This Row],[Apprentices]]-Apprentices[[#This Row],[Total Demand]],"")</f>
        <v>-84.925333333333327</v>
      </c>
      <c r="P21" s="14">
        <f>IFERROR(Apprentices[[#This Row],[Apprentices]]/Apprentices[[#This Row],[Total Demand]],"")</f>
        <v>6.5988210106460984E-2</v>
      </c>
      <c r="Q21" s="3" t="str">
        <f>IF(Apprentices[[#This Row],[Ratio]]="","",IF(Apprentices[[#This Row],[Ratio]]&gt;1.2,"More Qualified Than Openings",IF(Apprentices[[#This Row],[Ratio]]&gt;0.8,"Balanced","More Openings Than Qualified")))</f>
        <v>More Openings Than Qualified</v>
      </c>
    </row>
    <row r="22" spans="1:17" x14ac:dyDescent="0.25">
      <c r="A22" t="s">
        <v>61</v>
      </c>
      <c r="B22" t="s">
        <v>209</v>
      </c>
      <c r="C22" t="s">
        <v>210</v>
      </c>
      <c r="D22" t="s">
        <v>28</v>
      </c>
      <c r="E22" t="s">
        <v>29</v>
      </c>
      <c r="F22" s="121">
        <v>5</v>
      </c>
      <c r="G22" s="3" t="s">
        <v>151</v>
      </c>
      <c r="H22" s="122">
        <v>0</v>
      </c>
      <c r="I22" s="120">
        <v>0</v>
      </c>
      <c r="J22" s="11">
        <v>0</v>
      </c>
      <c r="K22" s="12">
        <v>5.6000000000000001E-2</v>
      </c>
      <c r="L22" s="11">
        <v>0</v>
      </c>
      <c r="M22" s="13">
        <f>IFERROR((Apprentices[[#This Row],[2018 Employment]]*Apprentices[[#This Row],[% Apprentices]])+Apprentices[[#This Row],[New Occupation Demand]],"")</f>
        <v>0</v>
      </c>
      <c r="N22" s="3">
        <f>Apprentices[[#This Row],[Number of Apprentices]]</f>
        <v>5</v>
      </c>
      <c r="O22" s="3">
        <f>IFERROR(Apprentices[[#This Row],[Apprentices]]-Apprentices[[#This Row],[Total Demand]],"")</f>
        <v>5</v>
      </c>
      <c r="P22" s="14" t="str">
        <f>IFERROR(Apprentices[[#This Row],[Apprentices]]/Apprentices[[#This Row],[Total Demand]],"")</f>
        <v/>
      </c>
      <c r="Q22" s="3" t="str">
        <f>IF(Apprentices[[#This Row],[Ratio]]="","",IF(Apprentices[[#This Row],[Ratio]]&gt;1.2,"More Qualified Than Openings",IF(Apprentices[[#This Row],[Ratio]]&gt;0.8,"Balanced","More Openings Than Qualified")))</f>
        <v/>
      </c>
    </row>
    <row r="23" spans="1:17" x14ac:dyDescent="0.25">
      <c r="A23" t="s">
        <v>61</v>
      </c>
      <c r="B23" t="s">
        <v>209</v>
      </c>
      <c r="C23" t="s">
        <v>210</v>
      </c>
      <c r="D23" t="s">
        <v>7</v>
      </c>
      <c r="E23" t="s">
        <v>8</v>
      </c>
      <c r="F23" s="121">
        <v>5</v>
      </c>
      <c r="G23" s="3" t="s">
        <v>151</v>
      </c>
      <c r="H23" s="122">
        <v>58171</v>
      </c>
      <c r="I23" s="120">
        <v>4</v>
      </c>
      <c r="J23" s="11">
        <v>2130</v>
      </c>
      <c r="K23" s="12">
        <v>5.6000000000000001E-2</v>
      </c>
      <c r="L23" s="11">
        <v>155.33333333333334</v>
      </c>
      <c r="M23" s="13">
        <f>IFERROR((Apprentices[[#This Row],[2018 Employment]]*Apprentices[[#This Row],[% Apprentices]])+Apprentices[[#This Row],[New Occupation Demand]],"")</f>
        <v>274.61333333333334</v>
      </c>
      <c r="N23" s="3">
        <f>Apprentices[[#This Row],[Number of Apprentices]]</f>
        <v>5</v>
      </c>
      <c r="O23" s="3">
        <f>IFERROR(Apprentices[[#This Row],[Apprentices]]-Apprentices[[#This Row],[Total Demand]],"")</f>
        <v>-269.61333333333334</v>
      </c>
      <c r="P23" s="14">
        <f>IFERROR(Apprentices[[#This Row],[Apprentices]]/Apprentices[[#This Row],[Total Demand]],"")</f>
        <v>1.8207418916294425E-2</v>
      </c>
      <c r="Q23" s="3" t="str">
        <f>IF(Apprentices[[#This Row],[Ratio]]="","",IF(Apprentices[[#This Row],[Ratio]]&gt;1.2,"More Qualified Than Openings",IF(Apprentices[[#This Row],[Ratio]]&gt;0.8,"Balanced","More Openings Than Qualified")))</f>
        <v>More Openings Than Qualified</v>
      </c>
    </row>
    <row r="24" spans="1:17" x14ac:dyDescent="0.25">
      <c r="A24" t="s">
        <v>61</v>
      </c>
      <c r="B24" t="s">
        <v>209</v>
      </c>
      <c r="C24" t="s">
        <v>210</v>
      </c>
      <c r="D24" t="s">
        <v>38</v>
      </c>
      <c r="E24" t="s">
        <v>39</v>
      </c>
      <c r="F24" s="121">
        <v>2</v>
      </c>
      <c r="G24" s="3" t="s">
        <v>154</v>
      </c>
      <c r="H24" s="122">
        <v>0</v>
      </c>
      <c r="I24" s="120">
        <v>0</v>
      </c>
      <c r="J24" s="11">
        <v>0</v>
      </c>
      <c r="K24" s="12">
        <v>5.6000000000000001E-2</v>
      </c>
      <c r="L24" s="11">
        <v>0</v>
      </c>
      <c r="M24" s="13">
        <f>IFERROR((Apprentices[[#This Row],[2018 Employment]]*Apprentices[[#This Row],[% Apprentices]])+Apprentices[[#This Row],[New Occupation Demand]],"")</f>
        <v>0</v>
      </c>
      <c r="N24" s="3">
        <f>Apprentices[[#This Row],[Number of Apprentices]]</f>
        <v>2</v>
      </c>
      <c r="O24" s="3">
        <f>IFERROR(Apprentices[[#This Row],[Apprentices]]-Apprentices[[#This Row],[Total Demand]],"")</f>
        <v>2</v>
      </c>
      <c r="P24" s="14" t="str">
        <f>IFERROR(Apprentices[[#This Row],[Apprentices]]/Apprentices[[#This Row],[Total Demand]],"")</f>
        <v/>
      </c>
      <c r="Q24" s="3" t="str">
        <f>IF(Apprentices[[#This Row],[Ratio]]="","",IF(Apprentices[[#This Row],[Ratio]]&gt;1.2,"More Qualified Than Openings",IF(Apprentices[[#This Row],[Ratio]]&gt;0.8,"Balanced","More Openings Than Qualified")))</f>
        <v/>
      </c>
    </row>
    <row r="25" spans="1:17" x14ac:dyDescent="0.25">
      <c r="A25" t="s">
        <v>61</v>
      </c>
      <c r="B25" t="s">
        <v>209</v>
      </c>
      <c r="C25" t="s">
        <v>210</v>
      </c>
      <c r="D25" t="s">
        <v>12</v>
      </c>
      <c r="E25" t="s">
        <v>13</v>
      </c>
      <c r="F25" s="121">
        <v>12</v>
      </c>
      <c r="G25" s="3" t="s">
        <v>152</v>
      </c>
      <c r="H25" s="122">
        <v>43549</v>
      </c>
      <c r="I25" s="120">
        <v>4</v>
      </c>
      <c r="J25" s="11">
        <v>1184</v>
      </c>
      <c r="K25" s="12">
        <v>5.6000000000000001E-2</v>
      </c>
      <c r="L25" s="11">
        <v>95.666666666666671</v>
      </c>
      <c r="M25" s="13">
        <f>IFERROR((Apprentices[[#This Row],[2018 Employment]]*Apprentices[[#This Row],[% Apprentices]])+Apprentices[[#This Row],[New Occupation Demand]],"")</f>
        <v>161.97066666666666</v>
      </c>
      <c r="N25" s="3">
        <f>Apprentices[[#This Row],[Number of Apprentices]]</f>
        <v>12</v>
      </c>
      <c r="O25" s="3">
        <f>IFERROR(Apprentices[[#This Row],[Apprentices]]-Apprentices[[#This Row],[Total Demand]],"")</f>
        <v>-149.97066666666666</v>
      </c>
      <c r="P25" s="14">
        <f>IFERROR(Apprentices[[#This Row],[Apprentices]]/Apprentices[[#This Row],[Total Demand]],"")</f>
        <v>7.4087489092675221E-2</v>
      </c>
      <c r="Q25" s="3" t="str">
        <f>IF(Apprentices[[#This Row],[Ratio]]="","",IF(Apprentices[[#This Row],[Ratio]]&gt;1.2,"More Qualified Than Openings",IF(Apprentices[[#This Row],[Ratio]]&gt;0.8,"Balanced","More Openings Than Qualified")))</f>
        <v>More Openings Than Qualified</v>
      </c>
    </row>
    <row r="26" spans="1:17" x14ac:dyDescent="0.25">
      <c r="A26" t="s">
        <v>61</v>
      </c>
      <c r="B26" t="s">
        <v>209</v>
      </c>
      <c r="C26" t="s">
        <v>210</v>
      </c>
      <c r="D26" t="s">
        <v>10</v>
      </c>
      <c r="E26" t="s">
        <v>11</v>
      </c>
      <c r="F26" s="121">
        <v>11</v>
      </c>
      <c r="G26" s="3" t="s">
        <v>151</v>
      </c>
      <c r="H26" s="122">
        <v>60475</v>
      </c>
      <c r="I26" s="120">
        <v>4</v>
      </c>
      <c r="J26" s="11">
        <v>526</v>
      </c>
      <c r="K26" s="12">
        <v>5.6000000000000001E-2</v>
      </c>
      <c r="L26" s="11">
        <v>48.333333333333336</v>
      </c>
      <c r="M26" s="13">
        <f>IFERROR((Apprentices[[#This Row],[2018 Employment]]*Apprentices[[#This Row],[% Apprentices]])+Apprentices[[#This Row],[New Occupation Demand]],"")</f>
        <v>77.789333333333332</v>
      </c>
      <c r="N26" s="3">
        <f>Apprentices[[#This Row],[Number of Apprentices]]</f>
        <v>11</v>
      </c>
      <c r="O26" s="3">
        <f>IFERROR(Apprentices[[#This Row],[Apprentices]]-Apprentices[[#This Row],[Total Demand]],"")</f>
        <v>-66.789333333333332</v>
      </c>
      <c r="P26" s="14">
        <f>IFERROR(Apprentices[[#This Row],[Apprentices]]/Apprentices[[#This Row],[Total Demand]],"")</f>
        <v>0.14140756230502896</v>
      </c>
      <c r="Q26" s="3" t="str">
        <f>IF(Apprentices[[#This Row],[Ratio]]="","",IF(Apprentices[[#This Row],[Ratio]]&gt;1.2,"More Qualified Than Openings",IF(Apprentices[[#This Row],[Ratio]]&gt;0.8,"Balanced","More Openings Than Qualified")))</f>
        <v>More Openings Than Qualified</v>
      </c>
    </row>
    <row r="27" spans="1:17" x14ac:dyDescent="0.25">
      <c r="A27" t="s">
        <v>61</v>
      </c>
      <c r="B27" t="s">
        <v>209</v>
      </c>
      <c r="C27" t="s">
        <v>210</v>
      </c>
      <c r="D27" t="s">
        <v>5</v>
      </c>
      <c r="E27" t="s">
        <v>6</v>
      </c>
      <c r="F27" s="121">
        <v>7</v>
      </c>
      <c r="G27" s="3" t="s">
        <v>151</v>
      </c>
      <c r="H27" s="122">
        <v>60968</v>
      </c>
      <c r="I27" s="120">
        <v>4</v>
      </c>
      <c r="J27" s="11">
        <v>808</v>
      </c>
      <c r="K27" s="12">
        <v>5.6000000000000001E-2</v>
      </c>
      <c r="L27" s="11">
        <v>71.333333333333329</v>
      </c>
      <c r="M27" s="13">
        <f>IFERROR((Apprentices[[#This Row],[2018 Employment]]*Apprentices[[#This Row],[% Apprentices]])+Apprentices[[#This Row],[New Occupation Demand]],"")</f>
        <v>116.58133333333333</v>
      </c>
      <c r="N27" s="3">
        <f>Apprentices[[#This Row],[Number of Apprentices]]</f>
        <v>7</v>
      </c>
      <c r="O27" s="3">
        <f>IFERROR(Apprentices[[#This Row],[Apprentices]]-Apprentices[[#This Row],[Total Demand]],"")</f>
        <v>-109.58133333333333</v>
      </c>
      <c r="P27" s="14">
        <f>IFERROR(Apprentices[[#This Row],[Apprentices]]/Apprentices[[#This Row],[Total Demand]],"")</f>
        <v>6.0043917837046525E-2</v>
      </c>
      <c r="Q27" s="3" t="str">
        <f>IF(Apprentices[[#This Row],[Ratio]]="","",IF(Apprentices[[#This Row],[Ratio]]&gt;1.2,"More Qualified Than Openings",IF(Apprentices[[#This Row],[Ratio]]&gt;0.8,"Balanced","More Openings Than Qualified")))</f>
        <v>More Openings Than Qualified</v>
      </c>
    </row>
    <row r="28" spans="1:17" x14ac:dyDescent="0.25">
      <c r="A28" t="s">
        <v>61</v>
      </c>
      <c r="B28" t="s">
        <v>209</v>
      </c>
      <c r="C28" t="s">
        <v>210</v>
      </c>
      <c r="D28" t="s">
        <v>14</v>
      </c>
      <c r="E28" t="s">
        <v>15</v>
      </c>
      <c r="F28" s="121">
        <v>2</v>
      </c>
      <c r="G28" s="3" t="s">
        <v>151</v>
      </c>
      <c r="H28" s="122">
        <v>0</v>
      </c>
      <c r="I28" s="120">
        <v>0</v>
      </c>
      <c r="J28" s="11">
        <v>0</v>
      </c>
      <c r="K28" s="12">
        <v>5.6000000000000001E-2</v>
      </c>
      <c r="L28" s="11">
        <v>0</v>
      </c>
      <c r="M28" s="13">
        <f>IFERROR((Apprentices[[#This Row],[2018 Employment]]*Apprentices[[#This Row],[% Apprentices]])+Apprentices[[#This Row],[New Occupation Demand]],"")</f>
        <v>0</v>
      </c>
      <c r="N28" s="3">
        <f>Apprentices[[#This Row],[Number of Apprentices]]</f>
        <v>2</v>
      </c>
      <c r="O28" s="3">
        <f>IFERROR(Apprentices[[#This Row],[Apprentices]]-Apprentices[[#This Row],[Total Demand]],"")</f>
        <v>2</v>
      </c>
      <c r="P28" s="14" t="str">
        <f>IFERROR(Apprentices[[#This Row],[Apprentices]]/Apprentices[[#This Row],[Total Demand]],"")</f>
        <v/>
      </c>
      <c r="Q28" s="3" t="str">
        <f>IF(Apprentices[[#This Row],[Ratio]]="","",IF(Apprentices[[#This Row],[Ratio]]&gt;1.2,"More Qualified Than Openings",IF(Apprentices[[#This Row],[Ratio]]&gt;0.8,"Balanced","More Openings Than Qualified")))</f>
        <v/>
      </c>
    </row>
    <row r="29" spans="1:17" x14ac:dyDescent="0.25">
      <c r="A29" t="s">
        <v>61</v>
      </c>
      <c r="B29" t="s">
        <v>209</v>
      </c>
      <c r="C29" t="s">
        <v>210</v>
      </c>
      <c r="D29" t="s">
        <v>136</v>
      </c>
      <c r="E29" t="s">
        <v>137</v>
      </c>
      <c r="F29" s="121">
        <v>3</v>
      </c>
      <c r="G29" s="3" t="s">
        <v>151</v>
      </c>
      <c r="H29" s="122">
        <v>0</v>
      </c>
      <c r="I29" s="120">
        <v>0</v>
      </c>
      <c r="J29" s="11">
        <v>0</v>
      </c>
      <c r="K29" s="12">
        <v>5.6000000000000001E-2</v>
      </c>
      <c r="L29" s="11">
        <v>0</v>
      </c>
      <c r="M29" s="13">
        <f>IFERROR((Apprentices[[#This Row],[2018 Employment]]*Apprentices[[#This Row],[% Apprentices]])+Apprentices[[#This Row],[New Occupation Demand]],"")</f>
        <v>0</v>
      </c>
      <c r="N29" s="3">
        <f>Apprentices[[#This Row],[Number of Apprentices]]</f>
        <v>3</v>
      </c>
      <c r="O29" s="3">
        <f>IFERROR(Apprentices[[#This Row],[Apprentices]]-Apprentices[[#This Row],[Total Demand]],"")</f>
        <v>3</v>
      </c>
      <c r="P29" s="14" t="str">
        <f>IFERROR(Apprentices[[#This Row],[Apprentices]]/Apprentices[[#This Row],[Total Demand]],"")</f>
        <v/>
      </c>
      <c r="Q29" s="3" t="str">
        <f>IF(Apprentices[[#This Row],[Ratio]]="","",IF(Apprentices[[#This Row],[Ratio]]&gt;1.2,"More Qualified Than Openings",IF(Apprentices[[#This Row],[Ratio]]&gt;0.8,"Balanced","More Openings Than Qualified")))</f>
        <v/>
      </c>
    </row>
    <row r="30" spans="1:17" x14ac:dyDescent="0.25">
      <c r="A30" t="s">
        <v>61</v>
      </c>
      <c r="B30" t="s">
        <v>209</v>
      </c>
      <c r="C30" t="s">
        <v>210</v>
      </c>
      <c r="D30" t="s">
        <v>22</v>
      </c>
      <c r="E30" t="s">
        <v>23</v>
      </c>
      <c r="F30" s="121">
        <v>4</v>
      </c>
      <c r="G30" s="3" t="s">
        <v>151</v>
      </c>
      <c r="H30" s="122">
        <v>0</v>
      </c>
      <c r="I30" s="120">
        <v>0</v>
      </c>
      <c r="J30" s="11">
        <v>0</v>
      </c>
      <c r="K30" s="12">
        <v>5.6000000000000001E-2</v>
      </c>
      <c r="L30" s="11">
        <v>0</v>
      </c>
      <c r="M30" s="13">
        <f>IFERROR((Apprentices[[#This Row],[2018 Employment]]*Apprentices[[#This Row],[% Apprentices]])+Apprentices[[#This Row],[New Occupation Demand]],"")</f>
        <v>0</v>
      </c>
      <c r="N30" s="3">
        <f>Apprentices[[#This Row],[Number of Apprentices]]</f>
        <v>4</v>
      </c>
      <c r="O30" s="3">
        <f>IFERROR(Apprentices[[#This Row],[Apprentices]]-Apprentices[[#This Row],[Total Demand]],"")</f>
        <v>4</v>
      </c>
      <c r="P30" s="14" t="str">
        <f>IFERROR(Apprentices[[#This Row],[Apprentices]]/Apprentices[[#This Row],[Total Demand]],"")</f>
        <v/>
      </c>
      <c r="Q30" s="3" t="str">
        <f>IF(Apprentices[[#This Row],[Ratio]]="","",IF(Apprentices[[#This Row],[Ratio]]&gt;1.2,"More Qualified Than Openings",IF(Apprentices[[#This Row],[Ratio]]&gt;0.8,"Balanced","More Openings Than Qualified")))</f>
        <v/>
      </c>
    </row>
    <row r="31" spans="1:17" x14ac:dyDescent="0.25">
      <c r="A31" t="s">
        <v>61</v>
      </c>
      <c r="B31" t="s">
        <v>211</v>
      </c>
      <c r="C31" t="s">
        <v>212</v>
      </c>
      <c r="D31" t="s">
        <v>32</v>
      </c>
      <c r="E31" t="s">
        <v>33</v>
      </c>
      <c r="F31" s="121">
        <v>1</v>
      </c>
      <c r="G31" s="3" t="s">
        <v>153</v>
      </c>
      <c r="H31" s="122">
        <v>77407</v>
      </c>
      <c r="I31" s="120">
        <v>3</v>
      </c>
      <c r="J31" s="11">
        <v>153</v>
      </c>
      <c r="K31" s="12">
        <v>5.6000000000000001E-2</v>
      </c>
      <c r="L31" s="11">
        <v>10.333333333333334</v>
      </c>
      <c r="M31" s="13">
        <f>IFERROR((Apprentices[[#This Row],[2018 Employment]]*Apprentices[[#This Row],[% Apprentices]])+Apprentices[[#This Row],[New Occupation Demand]],"")</f>
        <v>18.901333333333334</v>
      </c>
      <c r="N31" s="3">
        <f>Apprentices[[#This Row],[Number of Apprentices]]</f>
        <v>1</v>
      </c>
      <c r="O31" s="3">
        <f>IFERROR(Apprentices[[#This Row],[Apprentices]]-Apprentices[[#This Row],[Total Demand]],"")</f>
        <v>-17.901333333333334</v>
      </c>
      <c r="P31" s="14">
        <f>IFERROR(Apprentices[[#This Row],[Apprentices]]/Apprentices[[#This Row],[Total Demand]],"")</f>
        <v>5.2906320541760719E-2</v>
      </c>
      <c r="Q31" s="3" t="str">
        <f>IF(Apprentices[[#This Row],[Ratio]]="","",IF(Apprentices[[#This Row],[Ratio]]&gt;1.2,"More Qualified Than Openings",IF(Apprentices[[#This Row],[Ratio]]&gt;0.8,"Balanced","More Openings Than Qualified")))</f>
        <v>More Openings Than Qualified</v>
      </c>
    </row>
    <row r="32" spans="1:17" x14ac:dyDescent="0.25">
      <c r="A32" t="s">
        <v>61</v>
      </c>
      <c r="B32" t="s">
        <v>211</v>
      </c>
      <c r="C32" t="s">
        <v>212</v>
      </c>
      <c r="D32" t="s">
        <v>24</v>
      </c>
      <c r="E32" t="s">
        <v>25</v>
      </c>
      <c r="F32" s="121">
        <v>6</v>
      </c>
      <c r="G32" s="3" t="s">
        <v>153</v>
      </c>
      <c r="H32" s="122">
        <v>60475</v>
      </c>
      <c r="I32" s="120">
        <v>4</v>
      </c>
      <c r="J32" s="11">
        <v>488</v>
      </c>
      <c r="K32" s="12">
        <v>5.6000000000000001E-2</v>
      </c>
      <c r="L32" s="11">
        <v>45.666666666666664</v>
      </c>
      <c r="M32" s="13">
        <f>IFERROR((Apprentices[[#This Row],[2018 Employment]]*Apprentices[[#This Row],[% Apprentices]])+Apprentices[[#This Row],[New Occupation Demand]],"")</f>
        <v>72.99466666666666</v>
      </c>
      <c r="N32" s="3">
        <f>Apprentices[[#This Row],[Number of Apprentices]]</f>
        <v>6</v>
      </c>
      <c r="O32" s="3">
        <f>IFERROR(Apprentices[[#This Row],[Apprentices]]-Apprentices[[#This Row],[Total Demand]],"")</f>
        <v>-66.99466666666666</v>
      </c>
      <c r="P32" s="14">
        <f>IFERROR(Apprentices[[#This Row],[Apprentices]]/Apprentices[[#This Row],[Total Demand]],"")</f>
        <v>8.2197786139626652E-2</v>
      </c>
      <c r="Q32" s="3" t="str">
        <f>IF(Apprentices[[#This Row],[Ratio]]="","",IF(Apprentices[[#This Row],[Ratio]]&gt;1.2,"More Qualified Than Openings",IF(Apprentices[[#This Row],[Ratio]]&gt;0.8,"Balanced","More Openings Than Qualified")))</f>
        <v>More Openings Than Qualified</v>
      </c>
    </row>
    <row r="33" spans="1:17" x14ac:dyDescent="0.25">
      <c r="A33" t="s">
        <v>61</v>
      </c>
      <c r="B33" t="s">
        <v>213</v>
      </c>
      <c r="C33" t="s">
        <v>214</v>
      </c>
      <c r="D33" t="s">
        <v>18</v>
      </c>
      <c r="E33" t="s">
        <v>19</v>
      </c>
      <c r="F33" s="121">
        <v>1</v>
      </c>
      <c r="G33" s="3" t="s">
        <v>152</v>
      </c>
      <c r="H33" s="122">
        <v>0</v>
      </c>
      <c r="I33" s="120">
        <v>0</v>
      </c>
      <c r="J33" s="11">
        <v>0</v>
      </c>
      <c r="K33" s="12">
        <v>5.6000000000000001E-2</v>
      </c>
      <c r="L33" s="11">
        <v>0</v>
      </c>
      <c r="M33" s="13">
        <f>IFERROR((Apprentices[[#This Row],[2018 Employment]]*Apprentices[[#This Row],[% Apprentices]])+Apprentices[[#This Row],[New Occupation Demand]],"")</f>
        <v>0</v>
      </c>
      <c r="N33" s="3">
        <f>Apprentices[[#This Row],[Number of Apprentices]]</f>
        <v>1</v>
      </c>
      <c r="O33" s="3">
        <f>IFERROR(Apprentices[[#This Row],[Apprentices]]-Apprentices[[#This Row],[Total Demand]],"")</f>
        <v>1</v>
      </c>
      <c r="P33" s="14" t="str">
        <f>IFERROR(Apprentices[[#This Row],[Apprentices]]/Apprentices[[#This Row],[Total Demand]],"")</f>
        <v/>
      </c>
      <c r="Q33" s="3" t="str">
        <f>IF(Apprentices[[#This Row],[Ratio]]="","",IF(Apprentices[[#This Row],[Ratio]]&gt;1.2,"More Qualified Than Openings",IF(Apprentices[[#This Row],[Ratio]]&gt;0.8,"Balanced","More Openings Than Qualified")))</f>
        <v/>
      </c>
    </row>
    <row r="34" spans="1:17" x14ac:dyDescent="0.25">
      <c r="A34" t="s">
        <v>61</v>
      </c>
      <c r="B34" t="s">
        <v>215</v>
      </c>
      <c r="C34" t="s">
        <v>216</v>
      </c>
      <c r="D34" t="s">
        <v>78</v>
      </c>
      <c r="E34" t="s">
        <v>79</v>
      </c>
      <c r="F34" s="121">
        <v>1</v>
      </c>
      <c r="G34" s="3" t="s">
        <v>153</v>
      </c>
      <c r="H34" s="122">
        <v>56606</v>
      </c>
      <c r="I34" s="120">
        <v>4</v>
      </c>
      <c r="J34" s="11">
        <v>695</v>
      </c>
      <c r="K34" s="12">
        <v>5.6000000000000001E-2</v>
      </c>
      <c r="L34" s="11">
        <v>167.33333333333334</v>
      </c>
      <c r="M34" s="13">
        <f>IFERROR((Apprentices[[#This Row],[2018 Employment]]*Apprentices[[#This Row],[% Apprentices]])+Apprentices[[#This Row],[New Occupation Demand]],"")</f>
        <v>206.25333333333333</v>
      </c>
      <c r="N34" s="3">
        <f>Apprentices[[#This Row],[Number of Apprentices]]</f>
        <v>1</v>
      </c>
      <c r="O34" s="3">
        <f>IFERROR(Apprentices[[#This Row],[Apprentices]]-Apprentices[[#This Row],[Total Demand]],"")</f>
        <v>-205.25333333333333</v>
      </c>
      <c r="P34" s="14">
        <f>IFERROR(Apprentices[[#This Row],[Apprentices]]/Apprentices[[#This Row],[Total Demand]],"")</f>
        <v>4.8484064904001549E-3</v>
      </c>
      <c r="Q34" s="3" t="str">
        <f>IF(Apprentices[[#This Row],[Ratio]]="","",IF(Apprentices[[#This Row],[Ratio]]&gt;1.2,"More Qualified Than Openings",IF(Apprentices[[#This Row],[Ratio]]&gt;0.8,"Balanced","More Openings Than Qualified")))</f>
        <v>More Openings Than Qualified</v>
      </c>
    </row>
    <row r="35" spans="1:17" x14ac:dyDescent="0.25">
      <c r="A35" t="s">
        <v>138</v>
      </c>
      <c r="B35" t="s">
        <v>173</v>
      </c>
      <c r="C35" t="s">
        <v>174</v>
      </c>
      <c r="D35" t="s">
        <v>68</v>
      </c>
      <c r="E35" t="s">
        <v>69</v>
      </c>
      <c r="F35" s="121">
        <v>7</v>
      </c>
      <c r="G35" s="3" t="s">
        <v>151</v>
      </c>
      <c r="H35" s="122">
        <v>48564</v>
      </c>
      <c r="I35" s="120">
        <v>4</v>
      </c>
      <c r="J35" s="11">
        <v>962</v>
      </c>
      <c r="K35" s="12">
        <v>5.6000000000000001E-2</v>
      </c>
      <c r="L35" s="11">
        <v>203.66666666666666</v>
      </c>
      <c r="M35" s="13">
        <f>IFERROR((Apprentices[[#This Row],[2018 Employment]]*Apprentices[[#This Row],[% Apprentices]])+Apprentices[[#This Row],[New Occupation Demand]],"")</f>
        <v>257.53866666666664</v>
      </c>
      <c r="N35" s="3">
        <f>Apprentices[[#This Row],[Number of Apprentices]]</f>
        <v>7</v>
      </c>
      <c r="O35" s="3">
        <f>IFERROR(Apprentices[[#This Row],[Apprentices]]-Apprentices[[#This Row],[Total Demand]],"")</f>
        <v>-250.53866666666664</v>
      </c>
      <c r="P35" s="14">
        <f>IFERROR(Apprentices[[#This Row],[Apprentices]]/Apprentices[[#This Row],[Total Demand]],"")</f>
        <v>2.7180384563612457E-2</v>
      </c>
      <c r="Q35" s="3" t="str">
        <f>IF(Apprentices[[#This Row],[Ratio]]="","",IF(Apprentices[[#This Row],[Ratio]]&gt;1.2,"More Qualified Than Openings",IF(Apprentices[[#This Row],[Ratio]]&gt;0.8,"Balanced","More Openings Than Qualified")))</f>
        <v>More Openings Than Qualified</v>
      </c>
    </row>
    <row r="36" spans="1:17" x14ac:dyDescent="0.25">
      <c r="A36" t="s">
        <v>138</v>
      </c>
      <c r="B36" t="s">
        <v>191</v>
      </c>
      <c r="C36" t="s">
        <v>192</v>
      </c>
      <c r="D36" t="s">
        <v>44</v>
      </c>
      <c r="E36" t="s">
        <v>45</v>
      </c>
      <c r="F36" s="121">
        <v>36</v>
      </c>
      <c r="G36" s="3" t="s">
        <v>151</v>
      </c>
      <c r="H36" s="122">
        <v>0</v>
      </c>
      <c r="I36" s="120">
        <v>0</v>
      </c>
      <c r="J36" s="11">
        <v>0</v>
      </c>
      <c r="K36" s="12">
        <v>5.6000000000000001E-2</v>
      </c>
      <c r="L36" s="11">
        <v>0</v>
      </c>
      <c r="M36" s="13">
        <f>IFERROR((Apprentices[[#This Row],[2018 Employment]]*Apprentices[[#This Row],[% Apprentices]])+Apprentices[[#This Row],[New Occupation Demand]],"")</f>
        <v>0</v>
      </c>
      <c r="N36" s="3">
        <f>Apprentices[[#This Row],[Number of Apprentices]]</f>
        <v>36</v>
      </c>
      <c r="O36" s="3">
        <f>IFERROR(Apprentices[[#This Row],[Apprentices]]-Apprentices[[#This Row],[Total Demand]],"")</f>
        <v>36</v>
      </c>
      <c r="P36" s="14" t="str">
        <f>IFERROR(Apprentices[[#This Row],[Apprentices]]/Apprentices[[#This Row],[Total Demand]],"")</f>
        <v/>
      </c>
      <c r="Q36" s="3" t="str">
        <f>IF(Apprentices[[#This Row],[Ratio]]="","",IF(Apprentices[[#This Row],[Ratio]]&gt;1.2,"More Qualified Than Openings",IF(Apprentices[[#This Row],[Ratio]]&gt;0.8,"Balanced","More Openings Than Qualified")))</f>
        <v/>
      </c>
    </row>
    <row r="37" spans="1:17" x14ac:dyDescent="0.25">
      <c r="A37" t="s">
        <v>138</v>
      </c>
      <c r="B37" t="s">
        <v>195</v>
      </c>
      <c r="C37" t="s">
        <v>196</v>
      </c>
      <c r="D37" t="s">
        <v>40</v>
      </c>
      <c r="E37" t="s">
        <v>41</v>
      </c>
      <c r="F37" s="121">
        <v>17</v>
      </c>
      <c r="G37" s="3" t="s">
        <v>153</v>
      </c>
      <c r="H37" s="122">
        <v>54788</v>
      </c>
      <c r="I37" s="120">
        <v>4</v>
      </c>
      <c r="J37" s="11">
        <v>1433</v>
      </c>
      <c r="K37" s="12">
        <v>5.6000000000000001E-2</v>
      </c>
      <c r="L37" s="11">
        <v>102.5</v>
      </c>
      <c r="M37" s="13">
        <f>IFERROR((Apprentices[[#This Row],[2018 Employment]]*Apprentices[[#This Row],[% Apprentices]])+Apprentices[[#This Row],[New Occupation Demand]],"")</f>
        <v>182.74799999999999</v>
      </c>
      <c r="N37" s="3">
        <f>Apprentices[[#This Row],[Number of Apprentices]]</f>
        <v>17</v>
      </c>
      <c r="O37" s="3">
        <f>IFERROR(Apprentices[[#This Row],[Apprentices]]-Apprentices[[#This Row],[Total Demand]],"")</f>
        <v>-165.74799999999999</v>
      </c>
      <c r="P37" s="14">
        <f>IFERROR(Apprentices[[#This Row],[Apprentices]]/Apprentices[[#This Row],[Total Demand]],"")</f>
        <v>9.3024273863462265E-2</v>
      </c>
      <c r="Q37" s="3" t="str">
        <f>IF(Apprentices[[#This Row],[Ratio]]="","",IF(Apprentices[[#This Row],[Ratio]]&gt;1.2,"More Qualified Than Openings",IF(Apprentices[[#This Row],[Ratio]]&gt;0.8,"Balanced","More Openings Than Qualified")))</f>
        <v>More Openings Than Qualified</v>
      </c>
    </row>
    <row r="38" spans="1:17" x14ac:dyDescent="0.25">
      <c r="A38" t="s">
        <v>138</v>
      </c>
      <c r="B38" t="s">
        <v>195</v>
      </c>
      <c r="C38" t="s">
        <v>196</v>
      </c>
      <c r="D38" t="s">
        <v>62</v>
      </c>
      <c r="E38" t="s">
        <v>63</v>
      </c>
      <c r="F38" s="121">
        <v>16</v>
      </c>
      <c r="G38" s="3" t="s">
        <v>151</v>
      </c>
      <c r="H38" s="122">
        <v>62027</v>
      </c>
      <c r="I38" s="120">
        <v>4</v>
      </c>
      <c r="J38" s="11">
        <v>2412</v>
      </c>
      <c r="K38" s="12">
        <v>5.6000000000000001E-2</v>
      </c>
      <c r="L38" s="11">
        <v>132.66666666666666</v>
      </c>
      <c r="M38" s="13">
        <f>IFERROR((Apprentices[[#This Row],[2018 Employment]]*Apprentices[[#This Row],[% Apprentices]])+Apprentices[[#This Row],[New Occupation Demand]],"")</f>
        <v>267.73866666666663</v>
      </c>
      <c r="N38" s="3">
        <f>Apprentices[[#This Row],[Number of Apprentices]]</f>
        <v>16</v>
      </c>
      <c r="O38" s="3">
        <f>IFERROR(Apprentices[[#This Row],[Apprentices]]-Apprentices[[#This Row],[Total Demand]],"")</f>
        <v>-251.73866666666663</v>
      </c>
      <c r="P38" s="14">
        <f>IFERROR(Apprentices[[#This Row],[Apprentices]]/Apprentices[[#This Row],[Total Demand]],"")</f>
        <v>5.9759765741718297E-2</v>
      </c>
      <c r="Q38" s="3" t="str">
        <f>IF(Apprentices[[#This Row],[Ratio]]="","",IF(Apprentices[[#This Row],[Ratio]]&gt;1.2,"More Qualified Than Openings",IF(Apprentices[[#This Row],[Ratio]]&gt;0.8,"Balanced","More Openings Than Qualified")))</f>
        <v>More Openings Than Qualified</v>
      </c>
    </row>
    <row r="39" spans="1:17" x14ac:dyDescent="0.25">
      <c r="A39" t="s">
        <v>138</v>
      </c>
      <c r="B39" t="s">
        <v>197</v>
      </c>
      <c r="C39" t="s">
        <v>198</v>
      </c>
      <c r="D39" t="s">
        <v>96</v>
      </c>
      <c r="E39" t="s">
        <v>97</v>
      </c>
      <c r="F39" s="121">
        <v>4</v>
      </c>
      <c r="G39" s="3" t="s">
        <v>152</v>
      </c>
      <c r="H39" s="122">
        <v>29219</v>
      </c>
      <c r="I39" s="120">
        <v>2</v>
      </c>
      <c r="J39" s="11">
        <v>1909</v>
      </c>
      <c r="K39" s="12">
        <v>5.6000000000000001E-2</v>
      </c>
      <c r="L39" s="11">
        <v>303.66666666666669</v>
      </c>
      <c r="M39" s="13">
        <f>IFERROR((Apprentices[[#This Row],[2018 Employment]]*Apprentices[[#This Row],[% Apprentices]])+Apprentices[[#This Row],[New Occupation Demand]],"")</f>
        <v>410.57066666666668</v>
      </c>
      <c r="N39" s="3">
        <f>Apprentices[[#This Row],[Number of Apprentices]]</f>
        <v>4</v>
      </c>
      <c r="O39" s="3">
        <f>IFERROR(Apprentices[[#This Row],[Apprentices]]-Apprentices[[#This Row],[Total Demand]],"")</f>
        <v>-406.57066666666668</v>
      </c>
      <c r="P39" s="14">
        <f>IFERROR(Apprentices[[#This Row],[Apprentices]]/Apprentices[[#This Row],[Total Demand]],"")</f>
        <v>9.742537216492167E-3</v>
      </c>
      <c r="Q39" s="3" t="str">
        <f>IF(Apprentices[[#This Row],[Ratio]]="","",IF(Apprentices[[#This Row],[Ratio]]&gt;1.2,"More Qualified Than Openings",IF(Apprentices[[#This Row],[Ratio]]&gt;0.8,"Balanced","More Openings Than Qualified")))</f>
        <v>More Openings Than Qualified</v>
      </c>
    </row>
    <row r="40" spans="1:17" x14ac:dyDescent="0.25">
      <c r="A40" t="s">
        <v>138</v>
      </c>
      <c r="B40" t="s">
        <v>199</v>
      </c>
      <c r="C40" t="s">
        <v>200</v>
      </c>
      <c r="D40" t="s">
        <v>59</v>
      </c>
      <c r="E40" t="s">
        <v>60</v>
      </c>
      <c r="F40" s="121">
        <v>4</v>
      </c>
      <c r="G40" s="3" t="s">
        <v>152</v>
      </c>
      <c r="H40" s="122">
        <v>27265</v>
      </c>
      <c r="I40" s="120">
        <v>1</v>
      </c>
      <c r="J40" s="11">
        <v>1939</v>
      </c>
      <c r="K40" s="12">
        <v>5.6000000000000001E-2</v>
      </c>
      <c r="L40" s="11">
        <v>294.33333333333331</v>
      </c>
      <c r="M40" s="13">
        <f>IFERROR((Apprentices[[#This Row],[2018 Employment]]*Apprentices[[#This Row],[% Apprentices]])+Apprentices[[#This Row],[New Occupation Demand]],"")</f>
        <v>402.91733333333332</v>
      </c>
      <c r="N40" s="3">
        <f>Apprentices[[#This Row],[Number of Apprentices]]</f>
        <v>4</v>
      </c>
      <c r="O40" s="3">
        <f>IFERROR(Apprentices[[#This Row],[Apprentices]]-Apprentices[[#This Row],[Total Demand]],"")</f>
        <v>-398.91733333333332</v>
      </c>
      <c r="P40" s="14">
        <f>IFERROR(Apprentices[[#This Row],[Apprentices]]/Apprentices[[#This Row],[Total Demand]],"")</f>
        <v>9.9275947423458251E-3</v>
      </c>
      <c r="Q40" s="3" t="str">
        <f>IF(Apprentices[[#This Row],[Ratio]]="","",IF(Apprentices[[#This Row],[Ratio]]&gt;1.2,"More Qualified Than Openings",IF(Apprentices[[#This Row],[Ratio]]&gt;0.8,"Balanced","More Openings Than Qualified")))</f>
        <v>More Openings Than Qualified</v>
      </c>
    </row>
    <row r="41" spans="1:17" x14ac:dyDescent="0.25">
      <c r="A41" t="s">
        <v>138</v>
      </c>
      <c r="B41" t="s">
        <v>199</v>
      </c>
      <c r="C41" t="s">
        <v>200</v>
      </c>
      <c r="D41" t="s">
        <v>102</v>
      </c>
      <c r="E41" t="s">
        <v>103</v>
      </c>
      <c r="F41" s="121">
        <v>5</v>
      </c>
      <c r="G41" s="3" t="s">
        <v>152</v>
      </c>
      <c r="H41" s="122">
        <v>32668</v>
      </c>
      <c r="I41" s="120">
        <v>2</v>
      </c>
      <c r="J41" s="11">
        <v>2232</v>
      </c>
      <c r="K41" s="12">
        <v>5.6000000000000001E-2</v>
      </c>
      <c r="L41" s="11">
        <v>229.66666666666666</v>
      </c>
      <c r="M41" s="13">
        <f>IFERROR((Apprentices[[#This Row],[2018 Employment]]*Apprentices[[#This Row],[% Apprentices]])+Apprentices[[#This Row],[New Occupation Demand]],"")</f>
        <v>354.65866666666665</v>
      </c>
      <c r="N41" s="3">
        <f>Apprentices[[#This Row],[Number of Apprentices]]</f>
        <v>5</v>
      </c>
      <c r="O41" s="3">
        <f>IFERROR(Apprentices[[#This Row],[Apprentices]]-Apprentices[[#This Row],[Total Demand]],"")</f>
        <v>-349.65866666666665</v>
      </c>
      <c r="P41" s="14">
        <f>IFERROR(Apprentices[[#This Row],[Apprentices]]/Apprentices[[#This Row],[Total Demand]],"")</f>
        <v>1.4098062362308926E-2</v>
      </c>
      <c r="Q41" s="3" t="str">
        <f>IF(Apprentices[[#This Row],[Ratio]]="","",IF(Apprentices[[#This Row],[Ratio]]&gt;1.2,"More Qualified Than Openings",IF(Apprentices[[#This Row],[Ratio]]&gt;0.8,"Balanced","More Openings Than Qualified")))</f>
        <v>More Openings Than Qualified</v>
      </c>
    </row>
    <row r="42" spans="1:17" x14ac:dyDescent="0.25">
      <c r="A42" t="s">
        <v>138</v>
      </c>
      <c r="B42" t="s">
        <v>205</v>
      </c>
      <c r="C42" t="s">
        <v>206</v>
      </c>
      <c r="D42" t="s">
        <v>120</v>
      </c>
      <c r="E42" t="s">
        <v>121</v>
      </c>
      <c r="F42" s="121">
        <v>1</v>
      </c>
      <c r="G42" s="3" t="s">
        <v>151</v>
      </c>
      <c r="H42" s="122">
        <v>29497</v>
      </c>
      <c r="I42" s="120">
        <v>2</v>
      </c>
      <c r="J42" s="11">
        <v>2198</v>
      </c>
      <c r="K42" s="12">
        <v>5.6000000000000001E-2</v>
      </c>
      <c r="L42" s="11">
        <v>277.33333333333331</v>
      </c>
      <c r="M42" s="13">
        <f>IFERROR((Apprentices[[#This Row],[2018 Employment]]*Apprentices[[#This Row],[% Apprentices]])+Apprentices[[#This Row],[New Occupation Demand]],"")</f>
        <v>400.42133333333334</v>
      </c>
      <c r="N42" s="3">
        <f>Apprentices[[#This Row],[Number of Apprentices]]</f>
        <v>1</v>
      </c>
      <c r="O42" s="3">
        <f>IFERROR(Apprentices[[#This Row],[Apprentices]]-Apprentices[[#This Row],[Total Demand]],"")</f>
        <v>-399.42133333333334</v>
      </c>
      <c r="P42" s="14">
        <f>IFERROR(Apprentices[[#This Row],[Apprentices]]/Apprentices[[#This Row],[Total Demand]],"")</f>
        <v>2.4973694375258061E-3</v>
      </c>
      <c r="Q42" s="3" t="str">
        <f>IF(Apprentices[[#This Row],[Ratio]]="","",IF(Apprentices[[#This Row],[Ratio]]&gt;1.2,"More Qualified Than Openings",IF(Apprentices[[#This Row],[Ratio]]&gt;0.8,"Balanced","More Openings Than Qualified")))</f>
        <v>More Openings Than Qualified</v>
      </c>
    </row>
    <row r="43" spans="1:17" x14ac:dyDescent="0.25">
      <c r="A43" t="s">
        <v>138</v>
      </c>
      <c r="B43" t="s">
        <v>209</v>
      </c>
      <c r="C43" t="s">
        <v>210</v>
      </c>
      <c r="D43" t="s">
        <v>28</v>
      </c>
      <c r="E43" t="s">
        <v>29</v>
      </c>
      <c r="F43" s="121">
        <v>3</v>
      </c>
      <c r="G43" s="3" t="s">
        <v>151</v>
      </c>
      <c r="H43" s="122">
        <v>60980</v>
      </c>
      <c r="I43" s="120">
        <v>2</v>
      </c>
      <c r="J43" s="11">
        <v>139</v>
      </c>
      <c r="K43" s="12">
        <v>5.6000000000000001E-2</v>
      </c>
      <c r="L43" s="11">
        <v>11.333333333333334</v>
      </c>
      <c r="M43" s="13">
        <f>IFERROR((Apprentices[[#This Row],[2018 Employment]]*Apprentices[[#This Row],[% Apprentices]])+Apprentices[[#This Row],[New Occupation Demand]],"")</f>
        <v>19.117333333333335</v>
      </c>
      <c r="N43" s="3">
        <f>Apprentices[[#This Row],[Number of Apprentices]]</f>
        <v>3</v>
      </c>
      <c r="O43" s="3">
        <f>IFERROR(Apprentices[[#This Row],[Apprentices]]-Apprentices[[#This Row],[Total Demand]],"")</f>
        <v>-16.117333333333335</v>
      </c>
      <c r="P43" s="14">
        <f>IFERROR(Apprentices[[#This Row],[Apprentices]]/Apprentices[[#This Row],[Total Demand]],"")</f>
        <v>0.15692565211326545</v>
      </c>
      <c r="Q43" s="3" t="str">
        <f>IF(Apprentices[[#This Row],[Ratio]]="","",IF(Apprentices[[#This Row],[Ratio]]&gt;1.2,"More Qualified Than Openings",IF(Apprentices[[#This Row],[Ratio]]&gt;0.8,"Balanced","More Openings Than Qualified")))</f>
        <v>More Openings Than Qualified</v>
      </c>
    </row>
    <row r="44" spans="1:17" x14ac:dyDescent="0.25">
      <c r="A44" t="s">
        <v>138</v>
      </c>
      <c r="B44" t="s">
        <v>209</v>
      </c>
      <c r="C44" t="s">
        <v>210</v>
      </c>
      <c r="D44" t="s">
        <v>7</v>
      </c>
      <c r="E44" t="s">
        <v>8</v>
      </c>
      <c r="F44" s="121">
        <v>86</v>
      </c>
      <c r="G44" s="3" t="s">
        <v>151</v>
      </c>
      <c r="H44" s="122">
        <v>55971</v>
      </c>
      <c r="I44" s="120">
        <v>4</v>
      </c>
      <c r="J44" s="11">
        <v>3025</v>
      </c>
      <c r="K44" s="12">
        <v>5.6000000000000001E-2</v>
      </c>
      <c r="L44" s="11">
        <v>234.66666666666666</v>
      </c>
      <c r="M44" s="13">
        <f>IFERROR((Apprentices[[#This Row],[2018 Employment]]*Apprentices[[#This Row],[% Apprentices]])+Apprentices[[#This Row],[New Occupation Demand]],"")</f>
        <v>404.06666666666666</v>
      </c>
      <c r="N44" s="3">
        <f>Apprentices[[#This Row],[Number of Apprentices]]</f>
        <v>86</v>
      </c>
      <c r="O44" s="3">
        <f>IFERROR(Apprentices[[#This Row],[Apprentices]]-Apprentices[[#This Row],[Total Demand]],"")</f>
        <v>-318.06666666666666</v>
      </c>
      <c r="P44" s="14">
        <f>IFERROR(Apprentices[[#This Row],[Apprentices]]/Apprentices[[#This Row],[Total Demand]],"")</f>
        <v>0.2128361656492328</v>
      </c>
      <c r="Q44" s="3" t="str">
        <f>IF(Apprentices[[#This Row],[Ratio]]="","",IF(Apprentices[[#This Row],[Ratio]]&gt;1.2,"More Qualified Than Openings",IF(Apprentices[[#This Row],[Ratio]]&gt;0.8,"Balanced","More Openings Than Qualified")))</f>
        <v>More Openings Than Qualified</v>
      </c>
    </row>
    <row r="45" spans="1:17" x14ac:dyDescent="0.25">
      <c r="A45" t="s">
        <v>138</v>
      </c>
      <c r="B45" t="s">
        <v>209</v>
      </c>
      <c r="C45" t="s">
        <v>210</v>
      </c>
      <c r="D45" t="s">
        <v>38</v>
      </c>
      <c r="E45" t="s">
        <v>39</v>
      </c>
      <c r="F45" s="121">
        <v>9</v>
      </c>
      <c r="G45" s="3" t="s">
        <v>154</v>
      </c>
      <c r="H45" s="122">
        <v>0</v>
      </c>
      <c r="I45" s="120">
        <v>0</v>
      </c>
      <c r="J45" s="11">
        <v>0</v>
      </c>
      <c r="K45" s="12">
        <v>5.6000000000000001E-2</v>
      </c>
      <c r="L45" s="11">
        <v>0</v>
      </c>
      <c r="M45" s="13">
        <f>IFERROR((Apprentices[[#This Row],[2018 Employment]]*Apprentices[[#This Row],[% Apprentices]])+Apprentices[[#This Row],[New Occupation Demand]],"")</f>
        <v>0</v>
      </c>
      <c r="N45" s="3">
        <f>Apprentices[[#This Row],[Number of Apprentices]]</f>
        <v>9</v>
      </c>
      <c r="O45" s="3">
        <f>IFERROR(Apprentices[[#This Row],[Apprentices]]-Apprentices[[#This Row],[Total Demand]],"")</f>
        <v>9</v>
      </c>
      <c r="P45" s="14" t="str">
        <f>IFERROR(Apprentices[[#This Row],[Apprentices]]/Apprentices[[#This Row],[Total Demand]],"")</f>
        <v/>
      </c>
      <c r="Q45" s="3" t="str">
        <f>IF(Apprentices[[#This Row],[Ratio]]="","",IF(Apprentices[[#This Row],[Ratio]]&gt;1.2,"More Qualified Than Openings",IF(Apprentices[[#This Row],[Ratio]]&gt;0.8,"Balanced","More Openings Than Qualified")))</f>
        <v/>
      </c>
    </row>
    <row r="46" spans="1:17" x14ac:dyDescent="0.25">
      <c r="A46" t="s">
        <v>138</v>
      </c>
      <c r="B46" t="s">
        <v>209</v>
      </c>
      <c r="C46" t="s">
        <v>210</v>
      </c>
      <c r="D46" t="s">
        <v>86</v>
      </c>
      <c r="E46" t="s">
        <v>87</v>
      </c>
      <c r="F46" s="121">
        <v>1</v>
      </c>
      <c r="G46" s="3" t="s">
        <v>152</v>
      </c>
      <c r="H46" s="122">
        <v>0</v>
      </c>
      <c r="I46" s="120">
        <v>0</v>
      </c>
      <c r="J46" s="11">
        <v>0</v>
      </c>
      <c r="K46" s="12">
        <v>5.6000000000000001E-2</v>
      </c>
      <c r="L46" s="11">
        <v>0</v>
      </c>
      <c r="M46" s="13">
        <f>IFERROR((Apprentices[[#This Row],[2018 Employment]]*Apprentices[[#This Row],[% Apprentices]])+Apprentices[[#This Row],[New Occupation Demand]],"")</f>
        <v>0</v>
      </c>
      <c r="N46" s="3">
        <f>Apprentices[[#This Row],[Number of Apprentices]]</f>
        <v>1</v>
      </c>
      <c r="O46" s="3">
        <f>IFERROR(Apprentices[[#This Row],[Apprentices]]-Apprentices[[#This Row],[Total Demand]],"")</f>
        <v>1</v>
      </c>
      <c r="P46" s="14" t="str">
        <f>IFERROR(Apprentices[[#This Row],[Apprentices]]/Apprentices[[#This Row],[Total Demand]],"")</f>
        <v/>
      </c>
      <c r="Q46" s="3" t="str">
        <f>IF(Apprentices[[#This Row],[Ratio]]="","",IF(Apprentices[[#This Row],[Ratio]]&gt;1.2,"More Qualified Than Openings",IF(Apprentices[[#This Row],[Ratio]]&gt;0.8,"Balanced","More Openings Than Qualified")))</f>
        <v/>
      </c>
    </row>
    <row r="47" spans="1:17" x14ac:dyDescent="0.25">
      <c r="A47" t="s">
        <v>138</v>
      </c>
      <c r="B47" t="s">
        <v>209</v>
      </c>
      <c r="C47" t="s">
        <v>210</v>
      </c>
      <c r="D47" t="s">
        <v>12</v>
      </c>
      <c r="E47" t="s">
        <v>13</v>
      </c>
      <c r="F47" s="121">
        <v>48</v>
      </c>
      <c r="G47" s="3" t="s">
        <v>152</v>
      </c>
      <c r="H47" s="122">
        <v>45394</v>
      </c>
      <c r="I47" s="120">
        <v>4</v>
      </c>
      <c r="J47" s="11">
        <v>2970</v>
      </c>
      <c r="K47" s="12">
        <v>5.6000000000000001E-2</v>
      </c>
      <c r="L47" s="11">
        <v>289.33333333333331</v>
      </c>
      <c r="M47" s="13">
        <f>IFERROR((Apprentices[[#This Row],[2018 Employment]]*Apprentices[[#This Row],[% Apprentices]])+Apprentices[[#This Row],[New Occupation Demand]],"")</f>
        <v>455.65333333333331</v>
      </c>
      <c r="N47" s="3">
        <f>Apprentices[[#This Row],[Number of Apprentices]]</f>
        <v>48</v>
      </c>
      <c r="O47" s="3">
        <f>IFERROR(Apprentices[[#This Row],[Apprentices]]-Apprentices[[#This Row],[Total Demand]],"")</f>
        <v>-407.65333333333331</v>
      </c>
      <c r="P47" s="14">
        <f>IFERROR(Apprentices[[#This Row],[Apprentices]]/Apprentices[[#This Row],[Total Demand]],"")</f>
        <v>0.10534324340141629</v>
      </c>
      <c r="Q47" s="3" t="str">
        <f>IF(Apprentices[[#This Row],[Ratio]]="","",IF(Apprentices[[#This Row],[Ratio]]&gt;1.2,"More Qualified Than Openings",IF(Apprentices[[#This Row],[Ratio]]&gt;0.8,"Balanced","More Openings Than Qualified")))</f>
        <v>More Openings Than Qualified</v>
      </c>
    </row>
    <row r="48" spans="1:17" x14ac:dyDescent="0.25">
      <c r="A48" t="s">
        <v>138</v>
      </c>
      <c r="B48" t="s">
        <v>209</v>
      </c>
      <c r="C48" t="s">
        <v>210</v>
      </c>
      <c r="D48" t="s">
        <v>30</v>
      </c>
      <c r="E48" t="s">
        <v>31</v>
      </c>
      <c r="F48" s="121">
        <v>15</v>
      </c>
      <c r="G48" s="3" t="s">
        <v>151</v>
      </c>
      <c r="H48" s="122">
        <v>60272</v>
      </c>
      <c r="I48" s="120">
        <v>4</v>
      </c>
      <c r="J48" s="11">
        <v>620</v>
      </c>
      <c r="K48" s="12">
        <v>5.6000000000000001E-2</v>
      </c>
      <c r="L48" s="11">
        <v>57.333333333333336</v>
      </c>
      <c r="M48" s="13">
        <f>IFERROR((Apprentices[[#This Row],[2018 Employment]]*Apprentices[[#This Row],[% Apprentices]])+Apprentices[[#This Row],[New Occupation Demand]],"")</f>
        <v>92.053333333333342</v>
      </c>
      <c r="N48" s="3">
        <f>Apprentices[[#This Row],[Number of Apprentices]]</f>
        <v>15</v>
      </c>
      <c r="O48" s="3">
        <f>IFERROR(Apprentices[[#This Row],[Apprentices]]-Apprentices[[#This Row],[Total Demand]],"")</f>
        <v>-77.053333333333342</v>
      </c>
      <c r="P48" s="14">
        <f>IFERROR(Apprentices[[#This Row],[Apprentices]]/Apprentices[[#This Row],[Total Demand]],"")</f>
        <v>0.16294901506373116</v>
      </c>
      <c r="Q48" s="3" t="str">
        <f>IF(Apprentices[[#This Row],[Ratio]]="","",IF(Apprentices[[#This Row],[Ratio]]&gt;1.2,"More Qualified Than Openings",IF(Apprentices[[#This Row],[Ratio]]&gt;0.8,"Balanced","More Openings Than Qualified")))</f>
        <v>More Openings Than Qualified</v>
      </c>
    </row>
    <row r="49" spans="1:17" x14ac:dyDescent="0.25">
      <c r="A49" t="s">
        <v>138</v>
      </c>
      <c r="B49" t="s">
        <v>209</v>
      </c>
      <c r="C49" t="s">
        <v>210</v>
      </c>
      <c r="D49" t="s">
        <v>74</v>
      </c>
      <c r="E49" t="s">
        <v>75</v>
      </c>
      <c r="F49" s="121">
        <v>2</v>
      </c>
      <c r="G49" s="3" t="s">
        <v>152</v>
      </c>
      <c r="H49" s="122">
        <v>0</v>
      </c>
      <c r="I49" s="120">
        <v>0</v>
      </c>
      <c r="J49" s="11">
        <v>0</v>
      </c>
      <c r="K49" s="12">
        <v>5.6000000000000001E-2</v>
      </c>
      <c r="L49" s="11">
        <v>0</v>
      </c>
      <c r="M49" s="13">
        <f>IFERROR((Apprentices[[#This Row],[2018 Employment]]*Apprentices[[#This Row],[% Apprentices]])+Apprentices[[#This Row],[New Occupation Demand]],"")</f>
        <v>0</v>
      </c>
      <c r="N49" s="3">
        <f>Apprentices[[#This Row],[Number of Apprentices]]</f>
        <v>2</v>
      </c>
      <c r="O49" s="3">
        <f>IFERROR(Apprentices[[#This Row],[Apprentices]]-Apprentices[[#This Row],[Total Demand]],"")</f>
        <v>2</v>
      </c>
      <c r="P49" s="14" t="str">
        <f>IFERROR(Apprentices[[#This Row],[Apprentices]]/Apprentices[[#This Row],[Total Demand]],"")</f>
        <v/>
      </c>
      <c r="Q49" s="3" t="str">
        <f>IF(Apprentices[[#This Row],[Ratio]]="","",IF(Apprentices[[#This Row],[Ratio]]&gt;1.2,"More Qualified Than Openings",IF(Apprentices[[#This Row],[Ratio]]&gt;0.8,"Balanced","More Openings Than Qualified")))</f>
        <v/>
      </c>
    </row>
    <row r="50" spans="1:17" x14ac:dyDescent="0.25">
      <c r="A50" t="s">
        <v>138</v>
      </c>
      <c r="B50" t="s">
        <v>209</v>
      </c>
      <c r="C50" t="s">
        <v>210</v>
      </c>
      <c r="D50" t="s">
        <v>10</v>
      </c>
      <c r="E50" t="s">
        <v>11</v>
      </c>
      <c r="F50" s="121">
        <v>221</v>
      </c>
      <c r="G50" s="3" t="s">
        <v>151</v>
      </c>
      <c r="H50" s="122">
        <v>76418</v>
      </c>
      <c r="I50" s="120">
        <v>5</v>
      </c>
      <c r="J50" s="11">
        <v>1257</v>
      </c>
      <c r="K50" s="12">
        <v>5.6000000000000001E-2</v>
      </c>
      <c r="L50" s="11">
        <v>141.66666666666666</v>
      </c>
      <c r="M50" s="13">
        <f>IFERROR((Apprentices[[#This Row],[2018 Employment]]*Apprentices[[#This Row],[% Apprentices]])+Apprentices[[#This Row],[New Occupation Demand]],"")</f>
        <v>212.05866666666665</v>
      </c>
      <c r="N50" s="3">
        <f>Apprentices[[#This Row],[Number of Apprentices]]</f>
        <v>221</v>
      </c>
      <c r="O50" s="3">
        <f>IFERROR(Apprentices[[#This Row],[Apprentices]]-Apprentices[[#This Row],[Total Demand]],"")</f>
        <v>8.9413333333333469</v>
      </c>
      <c r="P50" s="14">
        <f>IFERROR(Apprentices[[#This Row],[Apprentices]]/Apprentices[[#This Row],[Total Demand]],"")</f>
        <v>1.0421644324840926</v>
      </c>
      <c r="Q50" s="3" t="str">
        <f>IF(Apprentices[[#This Row],[Ratio]]="","",IF(Apprentices[[#This Row],[Ratio]]&gt;1.2,"More Qualified Than Openings",IF(Apprentices[[#This Row],[Ratio]]&gt;0.8,"Balanced","More Openings Than Qualified")))</f>
        <v>Balanced</v>
      </c>
    </row>
    <row r="51" spans="1:17" x14ac:dyDescent="0.25">
      <c r="A51" t="s">
        <v>138</v>
      </c>
      <c r="B51" t="s">
        <v>209</v>
      </c>
      <c r="C51" t="s">
        <v>210</v>
      </c>
      <c r="D51" t="s">
        <v>53</v>
      </c>
      <c r="E51" t="s">
        <v>54</v>
      </c>
      <c r="F51" s="121">
        <v>4</v>
      </c>
      <c r="G51" s="3" t="s">
        <v>151</v>
      </c>
      <c r="H51" s="122">
        <v>0</v>
      </c>
      <c r="I51" s="120">
        <v>0</v>
      </c>
      <c r="J51" s="11">
        <v>0</v>
      </c>
      <c r="K51" s="12">
        <v>5.6000000000000001E-2</v>
      </c>
      <c r="L51" s="11">
        <v>0</v>
      </c>
      <c r="M51" s="13">
        <f>IFERROR((Apprentices[[#This Row],[2018 Employment]]*Apprentices[[#This Row],[% Apprentices]])+Apprentices[[#This Row],[New Occupation Demand]],"")</f>
        <v>0</v>
      </c>
      <c r="N51" s="3">
        <f>Apprentices[[#This Row],[Number of Apprentices]]</f>
        <v>4</v>
      </c>
      <c r="O51" s="3">
        <f>IFERROR(Apprentices[[#This Row],[Apprentices]]-Apprentices[[#This Row],[Total Demand]],"")</f>
        <v>4</v>
      </c>
      <c r="P51" s="14" t="str">
        <f>IFERROR(Apprentices[[#This Row],[Apprentices]]/Apprentices[[#This Row],[Total Demand]],"")</f>
        <v/>
      </c>
      <c r="Q51" s="3" t="str">
        <f>IF(Apprentices[[#This Row],[Ratio]]="","",IF(Apprentices[[#This Row],[Ratio]]&gt;1.2,"More Qualified Than Openings",IF(Apprentices[[#This Row],[Ratio]]&gt;0.8,"Balanced","More Openings Than Qualified")))</f>
        <v/>
      </c>
    </row>
    <row r="52" spans="1:17" x14ac:dyDescent="0.25">
      <c r="A52" t="s">
        <v>138</v>
      </c>
      <c r="B52" t="s">
        <v>209</v>
      </c>
      <c r="C52" t="s">
        <v>210</v>
      </c>
      <c r="D52" t="s">
        <v>34</v>
      </c>
      <c r="E52" t="s">
        <v>35</v>
      </c>
      <c r="F52" s="121">
        <v>1</v>
      </c>
      <c r="G52" s="3" t="s">
        <v>154</v>
      </c>
      <c r="H52" s="122">
        <v>0</v>
      </c>
      <c r="I52" s="120">
        <v>0</v>
      </c>
      <c r="J52" s="11">
        <v>0</v>
      </c>
      <c r="K52" s="12">
        <v>5.6000000000000001E-2</v>
      </c>
      <c r="L52" s="11">
        <v>0</v>
      </c>
      <c r="M52" s="13">
        <f>IFERROR((Apprentices[[#This Row],[2018 Employment]]*Apprentices[[#This Row],[% Apprentices]])+Apprentices[[#This Row],[New Occupation Demand]],"")</f>
        <v>0</v>
      </c>
      <c r="N52" s="3">
        <f>Apprentices[[#This Row],[Number of Apprentices]]</f>
        <v>1</v>
      </c>
      <c r="O52" s="3">
        <f>IFERROR(Apprentices[[#This Row],[Apprentices]]-Apprentices[[#This Row],[Total Demand]],"")</f>
        <v>1</v>
      </c>
      <c r="P52" s="14" t="str">
        <f>IFERROR(Apprentices[[#This Row],[Apprentices]]/Apprentices[[#This Row],[Total Demand]],"")</f>
        <v/>
      </c>
      <c r="Q52" s="3" t="str">
        <f>IF(Apprentices[[#This Row],[Ratio]]="","",IF(Apprentices[[#This Row],[Ratio]]&gt;1.2,"More Qualified Than Openings",IF(Apprentices[[#This Row],[Ratio]]&gt;0.8,"Balanced","More Openings Than Qualified")))</f>
        <v/>
      </c>
    </row>
    <row r="53" spans="1:17" x14ac:dyDescent="0.25">
      <c r="A53" t="s">
        <v>138</v>
      </c>
      <c r="B53" t="s">
        <v>209</v>
      </c>
      <c r="C53" t="s">
        <v>210</v>
      </c>
      <c r="D53" t="s">
        <v>64</v>
      </c>
      <c r="E53" t="s">
        <v>65</v>
      </c>
      <c r="F53" s="121">
        <v>1</v>
      </c>
      <c r="G53" s="3" t="s">
        <v>152</v>
      </c>
      <c r="H53" s="122">
        <v>47339</v>
      </c>
      <c r="I53" s="120">
        <v>3</v>
      </c>
      <c r="J53" s="11">
        <v>427</v>
      </c>
      <c r="K53" s="12">
        <v>5.6000000000000001E-2</v>
      </c>
      <c r="L53" s="11">
        <v>38.666666666666664</v>
      </c>
      <c r="M53" s="13">
        <f>IFERROR((Apprentices[[#This Row],[2018 Employment]]*Apprentices[[#This Row],[% Apprentices]])+Apprentices[[#This Row],[New Occupation Demand]],"")</f>
        <v>62.578666666666663</v>
      </c>
      <c r="N53" s="3">
        <f>Apprentices[[#This Row],[Number of Apprentices]]</f>
        <v>1</v>
      </c>
      <c r="O53" s="3">
        <f>IFERROR(Apprentices[[#This Row],[Apprentices]]-Apprentices[[#This Row],[Total Demand]],"")</f>
        <v>-61.578666666666663</v>
      </c>
      <c r="P53" s="14">
        <f>IFERROR(Apprentices[[#This Row],[Apprentices]]/Apprentices[[#This Row],[Total Demand]],"")</f>
        <v>1.5979886649337367E-2</v>
      </c>
      <c r="Q53" s="3" t="str">
        <f>IF(Apprentices[[#This Row],[Ratio]]="","",IF(Apprentices[[#This Row],[Ratio]]&gt;1.2,"More Qualified Than Openings",IF(Apprentices[[#This Row],[Ratio]]&gt;0.8,"Balanced","More Openings Than Qualified")))</f>
        <v>More Openings Than Qualified</v>
      </c>
    </row>
    <row r="54" spans="1:17" x14ac:dyDescent="0.25">
      <c r="A54" t="s">
        <v>138</v>
      </c>
      <c r="B54" t="s">
        <v>209</v>
      </c>
      <c r="C54" t="s">
        <v>210</v>
      </c>
      <c r="D54" t="s">
        <v>5</v>
      </c>
      <c r="E54" t="s">
        <v>6</v>
      </c>
      <c r="F54" s="121">
        <v>100</v>
      </c>
      <c r="G54" s="3" t="s">
        <v>151</v>
      </c>
      <c r="H54" s="122">
        <v>62932</v>
      </c>
      <c r="I54" s="120">
        <v>4</v>
      </c>
      <c r="J54" s="11">
        <v>1039</v>
      </c>
      <c r="K54" s="12">
        <v>5.6000000000000001E-2</v>
      </c>
      <c r="L54" s="11">
        <v>107.33333333333333</v>
      </c>
      <c r="M54" s="13">
        <f>IFERROR((Apprentices[[#This Row],[2018 Employment]]*Apprentices[[#This Row],[% Apprentices]])+Apprentices[[#This Row],[New Occupation Demand]],"")</f>
        <v>165.51733333333334</v>
      </c>
      <c r="N54" s="3">
        <f>Apprentices[[#This Row],[Number of Apprentices]]</f>
        <v>100</v>
      </c>
      <c r="O54" s="3">
        <f>IFERROR(Apprentices[[#This Row],[Apprentices]]-Apprentices[[#This Row],[Total Demand]],"")</f>
        <v>-65.51733333333334</v>
      </c>
      <c r="P54" s="14">
        <f>IFERROR(Apprentices[[#This Row],[Apprentices]]/Apprentices[[#This Row],[Total Demand]],"")</f>
        <v>0.60416633101870498</v>
      </c>
      <c r="Q54" s="3" t="str">
        <f>IF(Apprentices[[#This Row],[Ratio]]="","",IF(Apprentices[[#This Row],[Ratio]]&gt;1.2,"More Qualified Than Openings",IF(Apprentices[[#This Row],[Ratio]]&gt;0.8,"Balanced","More Openings Than Qualified")))</f>
        <v>More Openings Than Qualified</v>
      </c>
    </row>
    <row r="55" spans="1:17" x14ac:dyDescent="0.25">
      <c r="A55" t="s">
        <v>138</v>
      </c>
      <c r="B55" t="s">
        <v>209</v>
      </c>
      <c r="C55" t="s">
        <v>210</v>
      </c>
      <c r="D55" t="s">
        <v>46</v>
      </c>
      <c r="E55" t="s">
        <v>47</v>
      </c>
      <c r="F55" s="121">
        <v>65</v>
      </c>
      <c r="G55" s="3" t="s">
        <v>152</v>
      </c>
      <c r="H55" s="122">
        <v>51640</v>
      </c>
      <c r="I55" s="120">
        <v>3</v>
      </c>
      <c r="J55" s="11">
        <v>498</v>
      </c>
      <c r="K55" s="12">
        <v>5.6000000000000001E-2</v>
      </c>
      <c r="L55" s="11">
        <v>45</v>
      </c>
      <c r="M55" s="13">
        <f>IFERROR((Apprentices[[#This Row],[2018 Employment]]*Apprentices[[#This Row],[% Apprentices]])+Apprentices[[#This Row],[New Occupation Demand]],"")</f>
        <v>72.888000000000005</v>
      </c>
      <c r="N55" s="3">
        <f>Apprentices[[#This Row],[Number of Apprentices]]</f>
        <v>65</v>
      </c>
      <c r="O55" s="3">
        <f>IFERROR(Apprentices[[#This Row],[Apprentices]]-Apprentices[[#This Row],[Total Demand]],"")</f>
        <v>-7.8880000000000052</v>
      </c>
      <c r="P55" s="14">
        <f>IFERROR(Apprentices[[#This Row],[Apprentices]]/Apprentices[[#This Row],[Total Demand]],"")</f>
        <v>0.89177916803863455</v>
      </c>
      <c r="Q55" s="3" t="str">
        <f>IF(Apprentices[[#This Row],[Ratio]]="","",IF(Apprentices[[#This Row],[Ratio]]&gt;1.2,"More Qualified Than Openings",IF(Apprentices[[#This Row],[Ratio]]&gt;0.8,"Balanced","More Openings Than Qualified")))</f>
        <v>Balanced</v>
      </c>
    </row>
    <row r="56" spans="1:17" x14ac:dyDescent="0.25">
      <c r="A56" t="s">
        <v>138</v>
      </c>
      <c r="B56" t="s">
        <v>209</v>
      </c>
      <c r="C56" t="s">
        <v>210</v>
      </c>
      <c r="D56" t="s">
        <v>14</v>
      </c>
      <c r="E56" t="s">
        <v>15</v>
      </c>
      <c r="F56" s="121">
        <v>17</v>
      </c>
      <c r="G56" s="3" t="s">
        <v>151</v>
      </c>
      <c r="H56" s="122">
        <v>62120</v>
      </c>
      <c r="I56" s="120">
        <v>2</v>
      </c>
      <c r="J56" s="17">
        <v>187</v>
      </c>
      <c r="K56" s="12">
        <v>5.6000000000000001E-2</v>
      </c>
      <c r="L56" s="11">
        <v>24.666666666666668</v>
      </c>
      <c r="M56" s="13">
        <f>IFERROR((Apprentices[[#This Row],[2018 Employment]]*Apprentices[[#This Row],[% Apprentices]])+Apprentices[[#This Row],[New Occupation Demand]],"")</f>
        <v>35.138666666666666</v>
      </c>
      <c r="N56" s="3">
        <f>Apprentices[[#This Row],[Number of Apprentices]]</f>
        <v>17</v>
      </c>
      <c r="O56" s="15">
        <f>IFERROR(Apprentices[[#This Row],[Apprentices]]-Apprentices[[#This Row],[Total Demand]],"")</f>
        <v>-18.138666666666666</v>
      </c>
      <c r="P56" s="16">
        <f>IFERROR(Apprentices[[#This Row],[Apprentices]]/Apprentices[[#This Row],[Total Demand]],"")</f>
        <v>0.48379752599225928</v>
      </c>
      <c r="Q56" s="3" t="str">
        <f>IF(Apprentices[[#This Row],[Ratio]]="","",IF(Apprentices[[#This Row],[Ratio]]&gt;1.2,"More Qualified Than Openings",IF(Apprentices[[#This Row],[Ratio]]&gt;0.8,"Balanced","More Openings Than Qualified")))</f>
        <v>More Openings Than Qualified</v>
      </c>
    </row>
    <row r="57" spans="1:17" x14ac:dyDescent="0.25">
      <c r="A57" t="s">
        <v>138</v>
      </c>
      <c r="B57" t="s">
        <v>209</v>
      </c>
      <c r="C57" t="s">
        <v>210</v>
      </c>
      <c r="D57" t="s">
        <v>136</v>
      </c>
      <c r="E57" t="s">
        <v>137</v>
      </c>
      <c r="F57" s="121">
        <v>33</v>
      </c>
      <c r="G57" s="3" t="s">
        <v>151</v>
      </c>
      <c r="H57" s="122">
        <v>0</v>
      </c>
      <c r="I57" s="120">
        <v>0</v>
      </c>
      <c r="J57" s="11">
        <v>0</v>
      </c>
      <c r="K57" s="12">
        <v>5.6000000000000001E-2</v>
      </c>
      <c r="L57" s="11">
        <v>0</v>
      </c>
      <c r="M57" s="13">
        <f>IFERROR((Apprentices[[#This Row],[2018 Employment]]*Apprentices[[#This Row],[% Apprentices]])+Apprentices[[#This Row],[New Occupation Demand]],"")</f>
        <v>0</v>
      </c>
      <c r="N57" s="3">
        <f>Apprentices[[#This Row],[Number of Apprentices]]</f>
        <v>33</v>
      </c>
      <c r="O57" s="3">
        <f>IFERROR(Apprentices[[#This Row],[Apprentices]]-Apprentices[[#This Row],[Total Demand]],"")</f>
        <v>33</v>
      </c>
      <c r="P57" s="14" t="str">
        <f>IFERROR(Apprentices[[#This Row],[Apprentices]]/Apprentices[[#This Row],[Total Demand]],"")</f>
        <v/>
      </c>
      <c r="Q57" s="3" t="str">
        <f>IF(Apprentices[[#This Row],[Ratio]]="","",IF(Apprentices[[#This Row],[Ratio]]&gt;1.2,"More Qualified Than Openings",IF(Apprentices[[#This Row],[Ratio]]&gt;0.8,"Balanced","More Openings Than Qualified")))</f>
        <v/>
      </c>
    </row>
    <row r="58" spans="1:17" x14ac:dyDescent="0.25">
      <c r="A58" t="s">
        <v>138</v>
      </c>
      <c r="B58" t="s">
        <v>209</v>
      </c>
      <c r="C58" t="s">
        <v>210</v>
      </c>
      <c r="D58" t="s">
        <v>57</v>
      </c>
      <c r="E58" t="s">
        <v>58</v>
      </c>
      <c r="F58" s="121">
        <v>2</v>
      </c>
      <c r="G58" s="3" t="s">
        <v>152</v>
      </c>
      <c r="H58" s="122">
        <v>0</v>
      </c>
      <c r="I58" s="120">
        <v>0</v>
      </c>
      <c r="J58" s="11">
        <v>0</v>
      </c>
      <c r="K58" s="12">
        <v>5.6000000000000001E-2</v>
      </c>
      <c r="L58" s="11">
        <v>0</v>
      </c>
      <c r="M58" s="13">
        <f>IFERROR((Apprentices[[#This Row],[2018 Employment]]*Apprentices[[#This Row],[% Apprentices]])+Apprentices[[#This Row],[New Occupation Demand]],"")</f>
        <v>0</v>
      </c>
      <c r="N58" s="3">
        <f>Apprentices[[#This Row],[Number of Apprentices]]</f>
        <v>2</v>
      </c>
      <c r="O58" s="3">
        <f>IFERROR(Apprentices[[#This Row],[Apprentices]]-Apprentices[[#This Row],[Total Demand]],"")</f>
        <v>2</v>
      </c>
      <c r="P58" s="14" t="str">
        <f>IFERROR(Apprentices[[#This Row],[Apprentices]]/Apprentices[[#This Row],[Total Demand]],"")</f>
        <v/>
      </c>
      <c r="Q58" s="3" t="str">
        <f>IF(Apprentices[[#This Row],[Ratio]]="","",IF(Apprentices[[#This Row],[Ratio]]&gt;1.2,"More Qualified Than Openings",IF(Apprentices[[#This Row],[Ratio]]&gt;0.8,"Balanced","More Openings Than Qualified")))</f>
        <v/>
      </c>
    </row>
    <row r="59" spans="1:17" x14ac:dyDescent="0.25">
      <c r="A59" t="s">
        <v>138</v>
      </c>
      <c r="B59" t="s">
        <v>209</v>
      </c>
      <c r="C59" t="s">
        <v>210</v>
      </c>
      <c r="D59" t="s">
        <v>22</v>
      </c>
      <c r="E59" t="s">
        <v>23</v>
      </c>
      <c r="F59" s="121">
        <v>24</v>
      </c>
      <c r="G59" s="3" t="s">
        <v>151</v>
      </c>
      <c r="H59" s="122">
        <v>0</v>
      </c>
      <c r="I59" s="120">
        <v>0</v>
      </c>
      <c r="J59" s="11">
        <v>0</v>
      </c>
      <c r="K59" s="12">
        <v>5.6000000000000001E-2</v>
      </c>
      <c r="L59" s="11">
        <v>0</v>
      </c>
      <c r="M59" s="13">
        <f>IFERROR((Apprentices[[#This Row],[2018 Employment]]*Apprentices[[#This Row],[% Apprentices]])+Apprentices[[#This Row],[New Occupation Demand]],"")</f>
        <v>0</v>
      </c>
      <c r="N59" s="3">
        <f>Apprentices[[#This Row],[Number of Apprentices]]</f>
        <v>24</v>
      </c>
      <c r="O59" s="3">
        <f>IFERROR(Apprentices[[#This Row],[Apprentices]]-Apprentices[[#This Row],[Total Demand]],"")</f>
        <v>24</v>
      </c>
      <c r="P59" s="14" t="str">
        <f>IFERROR(Apprentices[[#This Row],[Apprentices]]/Apprentices[[#This Row],[Total Demand]],"")</f>
        <v/>
      </c>
      <c r="Q59" s="3" t="str">
        <f>IF(Apprentices[[#This Row],[Ratio]]="","",IF(Apprentices[[#This Row],[Ratio]]&gt;1.2,"More Qualified Than Openings",IF(Apprentices[[#This Row],[Ratio]]&gt;0.8,"Balanced","More Openings Than Qualified")))</f>
        <v/>
      </c>
    </row>
    <row r="60" spans="1:17" x14ac:dyDescent="0.25">
      <c r="A60" t="s">
        <v>138</v>
      </c>
      <c r="B60" t="s">
        <v>211</v>
      </c>
      <c r="C60" t="s">
        <v>212</v>
      </c>
      <c r="D60" t="s">
        <v>32</v>
      </c>
      <c r="E60" t="s">
        <v>33</v>
      </c>
      <c r="F60" s="121">
        <v>10</v>
      </c>
      <c r="G60" s="3" t="s">
        <v>153</v>
      </c>
      <c r="H60" s="122">
        <v>82530</v>
      </c>
      <c r="I60" s="120">
        <v>2</v>
      </c>
      <c r="J60" s="11">
        <v>270</v>
      </c>
      <c r="K60" s="12">
        <v>5.6000000000000001E-2</v>
      </c>
      <c r="L60" s="11">
        <v>31.666666666666668</v>
      </c>
      <c r="M60" s="13">
        <f>IFERROR((Apprentices[[#This Row],[2018 Employment]]*Apprentices[[#This Row],[% Apprentices]])+Apprentices[[#This Row],[New Occupation Demand]],"")</f>
        <v>46.786666666666669</v>
      </c>
      <c r="N60" s="3">
        <f>Apprentices[[#This Row],[Number of Apprentices]]</f>
        <v>10</v>
      </c>
      <c r="O60" s="3">
        <f>IFERROR(Apprentices[[#This Row],[Apprentices]]-Apprentices[[#This Row],[Total Demand]],"")</f>
        <v>-36.786666666666669</v>
      </c>
      <c r="P60" s="14">
        <f>IFERROR(Apprentices[[#This Row],[Apprentices]]/Apprentices[[#This Row],[Total Demand]],"")</f>
        <v>0.21373610715303504</v>
      </c>
      <c r="Q60" s="3" t="str">
        <f>IF(Apprentices[[#This Row],[Ratio]]="","",IF(Apprentices[[#This Row],[Ratio]]&gt;1.2,"More Qualified Than Openings",IF(Apprentices[[#This Row],[Ratio]]&gt;0.8,"Balanced","More Openings Than Qualified")))</f>
        <v>More Openings Than Qualified</v>
      </c>
    </row>
    <row r="61" spans="1:17" x14ac:dyDescent="0.25">
      <c r="A61" t="s">
        <v>138</v>
      </c>
      <c r="B61" t="s">
        <v>211</v>
      </c>
      <c r="C61" t="s">
        <v>212</v>
      </c>
      <c r="D61" t="s">
        <v>108</v>
      </c>
      <c r="E61" t="s">
        <v>109</v>
      </c>
      <c r="F61" s="121">
        <v>3</v>
      </c>
      <c r="G61" s="3" t="s">
        <v>151</v>
      </c>
      <c r="H61" s="122">
        <v>56251</v>
      </c>
      <c r="I61" s="120">
        <v>4</v>
      </c>
      <c r="J61" s="116">
        <v>1007</v>
      </c>
      <c r="K61" s="117">
        <v>5.6000000000000001E-2</v>
      </c>
      <c r="L61" s="116">
        <v>132.66666666666666</v>
      </c>
      <c r="M61" s="13">
        <f>IFERROR((Apprentices[[#This Row],[2018 Employment]]*Apprentices[[#This Row],[% Apprentices]])+Apprentices[[#This Row],[New Occupation Demand]],"")</f>
        <v>189.05866666666665</v>
      </c>
      <c r="N61" s="3">
        <f>Apprentices[[#This Row],[Number of Apprentices]]</f>
        <v>3</v>
      </c>
      <c r="O61" s="3">
        <f>IFERROR(Apprentices[[#This Row],[Apprentices]]-Apprentices[[#This Row],[Total Demand]],"")</f>
        <v>-186.05866666666665</v>
      </c>
      <c r="P61" s="14">
        <f>IFERROR(Apprentices[[#This Row],[Apprentices]]/Apprentices[[#This Row],[Total Demand]],"")</f>
        <v>1.5868090328222634E-2</v>
      </c>
      <c r="Q61" s="3" t="str">
        <f>IF(Apprentices[[#This Row],[Ratio]]="","",IF(Apprentices[[#This Row],[Ratio]]&gt;1.2,"More Qualified Than Openings",IF(Apprentices[[#This Row],[Ratio]]&gt;0.8,"Balanced","More Openings Than Qualified")))</f>
        <v>More Openings Than Qualified</v>
      </c>
    </row>
    <row r="62" spans="1:17" x14ac:dyDescent="0.25">
      <c r="A62" t="s">
        <v>138</v>
      </c>
      <c r="B62" t="s">
        <v>211</v>
      </c>
      <c r="C62" t="s">
        <v>212</v>
      </c>
      <c r="D62" t="s">
        <v>124</v>
      </c>
      <c r="E62" t="s">
        <v>125</v>
      </c>
      <c r="F62" s="121">
        <v>1</v>
      </c>
      <c r="G62" s="3" t="s">
        <v>151</v>
      </c>
      <c r="H62" s="122">
        <v>0</v>
      </c>
      <c r="I62" s="120">
        <v>0</v>
      </c>
      <c r="J62" s="116">
        <v>0</v>
      </c>
      <c r="K62" s="117">
        <v>5.6000000000000001E-2</v>
      </c>
      <c r="L62" s="116">
        <v>0</v>
      </c>
      <c r="M62" s="13">
        <f>IFERROR((Apprentices[[#This Row],[2018 Employment]]*Apprentices[[#This Row],[% Apprentices]])+Apprentices[[#This Row],[New Occupation Demand]],"")</f>
        <v>0</v>
      </c>
      <c r="N62" s="3">
        <f>Apprentices[[#This Row],[Number of Apprentices]]</f>
        <v>1</v>
      </c>
      <c r="O62" s="3">
        <f>IFERROR(Apprentices[[#This Row],[Apprentices]]-Apprentices[[#This Row],[Total Demand]],"")</f>
        <v>1</v>
      </c>
      <c r="P62" s="14" t="str">
        <f>IFERROR(Apprentices[[#This Row],[Apprentices]]/Apprentices[[#This Row],[Total Demand]],"")</f>
        <v/>
      </c>
      <c r="Q62" s="3" t="str">
        <f>IF(Apprentices[[#This Row],[Ratio]]="","",IF(Apprentices[[#This Row],[Ratio]]&gt;1.2,"More Qualified Than Openings",IF(Apprentices[[#This Row],[Ratio]]&gt;0.8,"Balanced","More Openings Than Qualified")))</f>
        <v/>
      </c>
    </row>
    <row r="63" spans="1:17" x14ac:dyDescent="0.25">
      <c r="A63" t="s">
        <v>138</v>
      </c>
      <c r="B63" t="s">
        <v>211</v>
      </c>
      <c r="C63" t="s">
        <v>212</v>
      </c>
      <c r="D63" t="s">
        <v>24</v>
      </c>
      <c r="E63" t="s">
        <v>25</v>
      </c>
      <c r="F63" s="121">
        <v>29</v>
      </c>
      <c r="G63" s="3" t="s">
        <v>153</v>
      </c>
      <c r="H63" s="122">
        <v>53992</v>
      </c>
      <c r="I63" s="120">
        <v>4</v>
      </c>
      <c r="J63" s="116">
        <v>596</v>
      </c>
      <c r="K63" s="117">
        <v>5.6000000000000001E-2</v>
      </c>
      <c r="L63" s="116">
        <v>89.333333333333329</v>
      </c>
      <c r="M63" s="13">
        <f>IFERROR((Apprentices[[#This Row],[2018 Employment]]*Apprentices[[#This Row],[% Apprentices]])+Apprentices[[#This Row],[New Occupation Demand]],"")</f>
        <v>122.70933333333332</v>
      </c>
      <c r="N63" s="3">
        <f>Apprentices[[#This Row],[Number of Apprentices]]</f>
        <v>29</v>
      </c>
      <c r="O63" s="3">
        <f>IFERROR(Apprentices[[#This Row],[Apprentices]]-Apprentices[[#This Row],[Total Demand]],"")</f>
        <v>-93.709333333333319</v>
      </c>
      <c r="P63" s="14">
        <f>IFERROR(Apprentices[[#This Row],[Apprentices]]/Apprentices[[#This Row],[Total Demand]],"")</f>
        <v>0.23633084144645344</v>
      </c>
      <c r="Q63" s="3" t="str">
        <f>IF(Apprentices[[#This Row],[Ratio]]="","",IF(Apprentices[[#This Row],[Ratio]]&gt;1.2,"More Qualified Than Openings",IF(Apprentices[[#This Row],[Ratio]]&gt;0.8,"Balanced","More Openings Than Qualified")))</f>
        <v>More Openings Than Qualified</v>
      </c>
    </row>
    <row r="64" spans="1:17" x14ac:dyDescent="0.25">
      <c r="A64" t="s">
        <v>138</v>
      </c>
      <c r="B64" t="s">
        <v>211</v>
      </c>
      <c r="C64" t="s">
        <v>212</v>
      </c>
      <c r="D64" t="s">
        <v>66</v>
      </c>
      <c r="E64" t="s">
        <v>67</v>
      </c>
      <c r="F64" s="121">
        <v>1</v>
      </c>
      <c r="G64" s="3" t="s">
        <v>154</v>
      </c>
      <c r="H64" s="122">
        <v>0</v>
      </c>
      <c r="I64" s="120">
        <v>0</v>
      </c>
      <c r="J64" s="116">
        <v>0</v>
      </c>
      <c r="K64" s="117">
        <v>5.6000000000000001E-2</v>
      </c>
      <c r="L64" s="116">
        <v>0</v>
      </c>
      <c r="M64" s="13">
        <f>IFERROR((Apprentices[[#This Row],[2018 Employment]]*Apprentices[[#This Row],[% Apprentices]])+Apprentices[[#This Row],[New Occupation Demand]],"")</f>
        <v>0</v>
      </c>
      <c r="N64" s="3">
        <f>Apprentices[[#This Row],[Number of Apprentices]]</f>
        <v>1</v>
      </c>
      <c r="O64" s="3">
        <f>IFERROR(Apprentices[[#This Row],[Apprentices]]-Apprentices[[#This Row],[Total Demand]],"")</f>
        <v>1</v>
      </c>
      <c r="P64" s="14" t="str">
        <f>IFERROR(Apprentices[[#This Row],[Apprentices]]/Apprentices[[#This Row],[Total Demand]],"")</f>
        <v/>
      </c>
      <c r="Q64" s="3" t="str">
        <f>IF(Apprentices[[#This Row],[Ratio]]="","",IF(Apprentices[[#This Row],[Ratio]]&gt;1.2,"More Qualified Than Openings",IF(Apprentices[[#This Row],[Ratio]]&gt;0.8,"Balanced","More Openings Than Qualified")))</f>
        <v/>
      </c>
    </row>
    <row r="65" spans="1:17" x14ac:dyDescent="0.25">
      <c r="A65" t="s">
        <v>138</v>
      </c>
      <c r="B65" t="s">
        <v>211</v>
      </c>
      <c r="C65" t="s">
        <v>212</v>
      </c>
      <c r="D65" t="s">
        <v>26</v>
      </c>
      <c r="E65" t="s">
        <v>27</v>
      </c>
      <c r="F65" s="121">
        <v>20</v>
      </c>
      <c r="G65" s="3" t="s">
        <v>151</v>
      </c>
      <c r="H65" s="122">
        <v>90930</v>
      </c>
      <c r="I65" s="120">
        <v>3</v>
      </c>
      <c r="J65" s="116">
        <v>297</v>
      </c>
      <c r="K65" s="117">
        <v>5.6000000000000001E-2</v>
      </c>
      <c r="L65" s="116">
        <v>27.5</v>
      </c>
      <c r="M65" s="13">
        <f>IFERROR((Apprentices[[#This Row],[2018 Employment]]*Apprentices[[#This Row],[% Apprentices]])+Apprentices[[#This Row],[New Occupation Demand]],"")</f>
        <v>44.132000000000005</v>
      </c>
      <c r="N65" s="3">
        <f>Apprentices[[#This Row],[Number of Apprentices]]</f>
        <v>20</v>
      </c>
      <c r="O65" s="3">
        <f>IFERROR(Apprentices[[#This Row],[Apprentices]]-Apprentices[[#This Row],[Total Demand]],"")</f>
        <v>-24.132000000000005</v>
      </c>
      <c r="P65" s="14">
        <f>IFERROR(Apprentices[[#This Row],[Apprentices]]/Apprentices[[#This Row],[Total Demand]],"")</f>
        <v>0.4531858968548898</v>
      </c>
      <c r="Q65" s="3" t="str">
        <f>IF(Apprentices[[#This Row],[Ratio]]="","",IF(Apprentices[[#This Row],[Ratio]]&gt;1.2,"More Qualified Than Openings",IF(Apprentices[[#This Row],[Ratio]]&gt;0.8,"Balanced","More Openings Than Qualified")))</f>
        <v>More Openings Than Qualified</v>
      </c>
    </row>
    <row r="66" spans="1:17" x14ac:dyDescent="0.25">
      <c r="A66" t="s">
        <v>138</v>
      </c>
      <c r="B66" t="s">
        <v>211</v>
      </c>
      <c r="C66" t="s">
        <v>212</v>
      </c>
      <c r="D66" t="s">
        <v>128</v>
      </c>
      <c r="E66" t="s">
        <v>129</v>
      </c>
      <c r="F66" s="121">
        <v>2</v>
      </c>
      <c r="G66" s="3" t="s">
        <v>151</v>
      </c>
      <c r="H66" s="122">
        <v>43206</v>
      </c>
      <c r="I66" s="120">
        <v>4</v>
      </c>
      <c r="J66" s="116">
        <v>2779</v>
      </c>
      <c r="K66" s="117">
        <v>5.6000000000000001E-2</v>
      </c>
      <c r="L66" s="116">
        <v>373.66666666666669</v>
      </c>
      <c r="M66" s="13">
        <f>IFERROR((Apprentices[[#This Row],[2018 Employment]]*Apprentices[[#This Row],[% Apprentices]])+Apprentices[[#This Row],[New Occupation Demand]],"")</f>
        <v>529.29066666666665</v>
      </c>
      <c r="N66" s="3">
        <f>Apprentices[[#This Row],[Number of Apprentices]]</f>
        <v>2</v>
      </c>
      <c r="O66" s="3">
        <f>IFERROR(Apprentices[[#This Row],[Apprentices]]-Apprentices[[#This Row],[Total Demand]],"")</f>
        <v>-527.29066666666665</v>
      </c>
      <c r="P66" s="14">
        <f>IFERROR(Apprentices[[#This Row],[Apprentices]]/Apprentices[[#This Row],[Total Demand]],"")</f>
        <v>3.7786421071723665E-3</v>
      </c>
      <c r="Q66" s="3" t="str">
        <f>IF(Apprentices[[#This Row],[Ratio]]="","",IF(Apprentices[[#This Row],[Ratio]]&gt;1.2,"More Qualified Than Openings",IF(Apprentices[[#This Row],[Ratio]]&gt;0.8,"Balanced","More Openings Than Qualified")))</f>
        <v>More Openings Than Qualified</v>
      </c>
    </row>
    <row r="67" spans="1:17" x14ac:dyDescent="0.25">
      <c r="A67" t="s">
        <v>138</v>
      </c>
      <c r="B67" t="s">
        <v>213</v>
      </c>
      <c r="C67" t="s">
        <v>214</v>
      </c>
      <c r="D67" t="s">
        <v>48</v>
      </c>
      <c r="E67" t="s">
        <v>49</v>
      </c>
      <c r="F67" s="121">
        <v>19</v>
      </c>
      <c r="G67" s="3" t="s">
        <v>151</v>
      </c>
      <c r="H67" s="122">
        <v>61928</v>
      </c>
      <c r="I67" s="120">
        <v>4</v>
      </c>
      <c r="J67" s="116">
        <v>1739</v>
      </c>
      <c r="K67" s="117">
        <v>5.6000000000000001E-2</v>
      </c>
      <c r="L67" s="116">
        <v>170.66666666666666</v>
      </c>
      <c r="M67" s="13">
        <f>IFERROR((Apprentices[[#This Row],[2018 Employment]]*Apprentices[[#This Row],[% Apprentices]])+Apprentices[[#This Row],[New Occupation Demand]],"")</f>
        <v>268.05066666666664</v>
      </c>
      <c r="N67" s="3">
        <f>Apprentices[[#This Row],[Number of Apprentices]]</f>
        <v>19</v>
      </c>
      <c r="O67" s="3">
        <f>IFERROR(Apprentices[[#This Row],[Apprentices]]-Apprentices[[#This Row],[Total Demand]],"")</f>
        <v>-249.05066666666664</v>
      </c>
      <c r="P67" s="14">
        <f>IFERROR(Apprentices[[#This Row],[Apprentices]]/Apprentices[[#This Row],[Total Demand]],"")</f>
        <v>7.0882121787920693E-2</v>
      </c>
      <c r="Q67" s="3" t="str">
        <f>IF(Apprentices[[#This Row],[Ratio]]="","",IF(Apprentices[[#This Row],[Ratio]]&gt;1.2,"More Qualified Than Openings",IF(Apprentices[[#This Row],[Ratio]]&gt;0.8,"Balanced","More Openings Than Qualified")))</f>
        <v>More Openings Than Qualified</v>
      </c>
    </row>
    <row r="68" spans="1:17" x14ac:dyDescent="0.25">
      <c r="A68" t="s">
        <v>138</v>
      </c>
      <c r="B68" t="s">
        <v>213</v>
      </c>
      <c r="C68" t="s">
        <v>214</v>
      </c>
      <c r="D68" t="s">
        <v>114</v>
      </c>
      <c r="E68" t="s">
        <v>115</v>
      </c>
      <c r="F68" s="121">
        <v>3</v>
      </c>
      <c r="G68" s="3" t="s">
        <v>151</v>
      </c>
      <c r="H68" s="122">
        <v>33643</v>
      </c>
      <c r="I68" s="120">
        <v>2</v>
      </c>
      <c r="J68" s="116">
        <v>638</v>
      </c>
      <c r="K68" s="117">
        <v>5.6000000000000001E-2</v>
      </c>
      <c r="L68" s="116">
        <v>47</v>
      </c>
      <c r="M68" s="13">
        <f>IFERROR((Apprentices[[#This Row],[2018 Employment]]*Apprentices[[#This Row],[% Apprentices]])+Apprentices[[#This Row],[New Occupation Demand]],"")</f>
        <v>82.728000000000009</v>
      </c>
      <c r="N68" s="3">
        <f>Apprentices[[#This Row],[Number of Apprentices]]</f>
        <v>3</v>
      </c>
      <c r="O68" s="3">
        <f>IFERROR(Apprentices[[#This Row],[Apprentices]]-Apprentices[[#This Row],[Total Demand]],"")</f>
        <v>-79.728000000000009</v>
      </c>
      <c r="P68" s="14">
        <f>IFERROR(Apprentices[[#This Row],[Apprentices]]/Apprentices[[#This Row],[Total Demand]],"")</f>
        <v>3.626341746446185E-2</v>
      </c>
      <c r="Q68" s="3" t="str">
        <f>IF(Apprentices[[#This Row],[Ratio]]="","",IF(Apprentices[[#This Row],[Ratio]]&gt;1.2,"More Qualified Than Openings",IF(Apprentices[[#This Row],[Ratio]]&gt;0.8,"Balanced","More Openings Than Qualified")))</f>
        <v>More Openings Than Qualified</v>
      </c>
    </row>
    <row r="69" spans="1:17" x14ac:dyDescent="0.25">
      <c r="A69" t="s">
        <v>138</v>
      </c>
      <c r="B69" t="s">
        <v>213</v>
      </c>
      <c r="C69" t="s">
        <v>214</v>
      </c>
      <c r="D69" t="s">
        <v>118</v>
      </c>
      <c r="E69" t="s">
        <v>119</v>
      </c>
      <c r="F69" s="121">
        <v>2</v>
      </c>
      <c r="G69" s="3" t="s">
        <v>154</v>
      </c>
      <c r="H69" s="122">
        <v>0</v>
      </c>
      <c r="I69" s="120">
        <v>0</v>
      </c>
      <c r="J69" s="116">
        <v>0</v>
      </c>
      <c r="K69" s="117">
        <v>5.6000000000000001E-2</v>
      </c>
      <c r="L69" s="116">
        <v>0</v>
      </c>
      <c r="M69" s="13">
        <f>IFERROR((Apprentices[[#This Row],[2018 Employment]]*Apprentices[[#This Row],[% Apprentices]])+Apprentices[[#This Row],[New Occupation Demand]],"")</f>
        <v>0</v>
      </c>
      <c r="N69" s="3">
        <f>Apprentices[[#This Row],[Number of Apprentices]]</f>
        <v>2</v>
      </c>
      <c r="O69" s="3">
        <f>IFERROR(Apprentices[[#This Row],[Apprentices]]-Apprentices[[#This Row],[Total Demand]],"")</f>
        <v>2</v>
      </c>
      <c r="P69" s="14" t="str">
        <f>IFERROR(Apprentices[[#This Row],[Apprentices]]/Apprentices[[#This Row],[Total Demand]],"")</f>
        <v/>
      </c>
      <c r="Q69" s="3" t="str">
        <f>IF(Apprentices[[#This Row],[Ratio]]="","",IF(Apprentices[[#This Row],[Ratio]]&gt;1.2,"More Qualified Than Openings",IF(Apprentices[[#This Row],[Ratio]]&gt;0.8,"Balanced","More Openings Than Qualified")))</f>
        <v/>
      </c>
    </row>
    <row r="70" spans="1:17" x14ac:dyDescent="0.25">
      <c r="A70" t="s">
        <v>138</v>
      </c>
      <c r="B70" t="s">
        <v>213</v>
      </c>
      <c r="C70" t="s">
        <v>214</v>
      </c>
      <c r="D70" t="s">
        <v>135</v>
      </c>
      <c r="E70" t="s">
        <v>134</v>
      </c>
      <c r="F70" s="121">
        <v>1</v>
      </c>
      <c r="G70" s="3" t="s">
        <v>151</v>
      </c>
      <c r="H70" s="122">
        <v>37700</v>
      </c>
      <c r="I70" s="120">
        <v>2</v>
      </c>
      <c r="J70" s="116">
        <v>578</v>
      </c>
      <c r="K70" s="117">
        <v>5.6000000000000001E-2</v>
      </c>
      <c r="L70" s="116">
        <v>44</v>
      </c>
      <c r="M70" s="13">
        <f>IFERROR((Apprentices[[#This Row],[2018 Employment]]*Apprentices[[#This Row],[% Apprentices]])+Apprentices[[#This Row],[New Occupation Demand]],"")</f>
        <v>76.367999999999995</v>
      </c>
      <c r="N70" s="3">
        <f>Apprentices[[#This Row],[Number of Apprentices]]</f>
        <v>1</v>
      </c>
      <c r="O70" s="3">
        <f>IFERROR(Apprentices[[#This Row],[Apprentices]]-Apprentices[[#This Row],[Total Demand]],"")</f>
        <v>-75.367999999999995</v>
      </c>
      <c r="P70" s="14">
        <f>IFERROR(Apprentices[[#This Row],[Apprentices]]/Apprentices[[#This Row],[Total Demand]],"")</f>
        <v>1.3094489838675887E-2</v>
      </c>
      <c r="Q70" s="3" t="str">
        <f>IF(Apprentices[[#This Row],[Ratio]]="","",IF(Apprentices[[#This Row],[Ratio]]&gt;1.2,"More Qualified Than Openings",IF(Apprentices[[#This Row],[Ratio]]&gt;0.8,"Balanced","More Openings Than Qualified")))</f>
        <v>More Openings Than Qualified</v>
      </c>
    </row>
    <row r="71" spans="1:17" x14ac:dyDescent="0.25">
      <c r="A71" t="s">
        <v>138</v>
      </c>
      <c r="B71" t="s">
        <v>213</v>
      </c>
      <c r="C71" t="s">
        <v>214</v>
      </c>
      <c r="D71" t="s">
        <v>18</v>
      </c>
      <c r="E71" t="s">
        <v>19</v>
      </c>
      <c r="F71" s="121">
        <v>7</v>
      </c>
      <c r="G71" s="3" t="s">
        <v>152</v>
      </c>
      <c r="H71" s="122">
        <v>0</v>
      </c>
      <c r="I71" s="120">
        <v>0</v>
      </c>
      <c r="J71" s="116">
        <v>0</v>
      </c>
      <c r="K71" s="117">
        <v>5.6000000000000001E-2</v>
      </c>
      <c r="L71" s="116">
        <v>0</v>
      </c>
      <c r="M71" s="13">
        <f>IFERROR((Apprentices[[#This Row],[2018 Employment]]*Apprentices[[#This Row],[% Apprentices]])+Apprentices[[#This Row],[New Occupation Demand]],"")</f>
        <v>0</v>
      </c>
      <c r="N71" s="3">
        <f>Apprentices[[#This Row],[Number of Apprentices]]</f>
        <v>7</v>
      </c>
      <c r="O71" s="3">
        <f>IFERROR(Apprentices[[#This Row],[Apprentices]]-Apprentices[[#This Row],[Total Demand]],"")</f>
        <v>7</v>
      </c>
      <c r="P71" s="14" t="str">
        <f>IFERROR(Apprentices[[#This Row],[Apprentices]]/Apprentices[[#This Row],[Total Demand]],"")</f>
        <v/>
      </c>
      <c r="Q71" s="3" t="str">
        <f>IF(Apprentices[[#This Row],[Ratio]]="","",IF(Apprentices[[#This Row],[Ratio]]&gt;1.2,"More Qualified Than Openings",IF(Apprentices[[#This Row],[Ratio]]&gt;0.8,"Balanced","More Openings Than Qualified")))</f>
        <v/>
      </c>
    </row>
    <row r="72" spans="1:17" x14ac:dyDescent="0.25">
      <c r="A72" t="s">
        <v>138</v>
      </c>
      <c r="B72" t="s">
        <v>215</v>
      </c>
      <c r="C72" t="s">
        <v>216</v>
      </c>
      <c r="D72" t="s">
        <v>78</v>
      </c>
      <c r="E72" t="s">
        <v>79</v>
      </c>
      <c r="F72" s="121">
        <v>2</v>
      </c>
      <c r="G72" s="3" t="s">
        <v>153</v>
      </c>
      <c r="H72" s="122">
        <v>48410</v>
      </c>
      <c r="I72" s="120">
        <v>4</v>
      </c>
      <c r="J72" s="116">
        <v>3730</v>
      </c>
      <c r="K72" s="117">
        <v>5.6000000000000001E-2</v>
      </c>
      <c r="L72" s="116">
        <v>1039.6666666666667</v>
      </c>
      <c r="M72" s="13">
        <f>IFERROR((Apprentices[[#This Row],[2018 Employment]]*Apprentices[[#This Row],[% Apprentices]])+Apprentices[[#This Row],[New Occupation Demand]],"")</f>
        <v>1248.5466666666666</v>
      </c>
      <c r="N72" s="3">
        <f>Apprentices[[#This Row],[Number of Apprentices]]</f>
        <v>2</v>
      </c>
      <c r="O72" s="3">
        <f>IFERROR(Apprentices[[#This Row],[Apprentices]]-Apprentices[[#This Row],[Total Demand]],"")</f>
        <v>-1246.5466666666666</v>
      </c>
      <c r="P72" s="14">
        <f>IFERROR(Apprentices[[#This Row],[Apprentices]]/Apprentices[[#This Row],[Total Demand]],"")</f>
        <v>1.6018624320543351E-3</v>
      </c>
      <c r="Q72" s="3" t="str">
        <f>IF(Apprentices[[#This Row],[Ratio]]="","",IF(Apprentices[[#This Row],[Ratio]]&gt;1.2,"More Qualified Than Openings",IF(Apprentices[[#This Row],[Ratio]]&gt;0.8,"Balanced","More Openings Than Qualified")))</f>
        <v>More Openings Than Qualified</v>
      </c>
    </row>
    <row r="73" spans="1:17" x14ac:dyDescent="0.25">
      <c r="A73" t="s">
        <v>4</v>
      </c>
      <c r="B73" t="s">
        <v>173</v>
      </c>
      <c r="C73" t="s">
        <v>174</v>
      </c>
      <c r="D73" t="s">
        <v>68</v>
      </c>
      <c r="E73" t="s">
        <v>69</v>
      </c>
      <c r="F73" s="121">
        <v>2</v>
      </c>
      <c r="G73" s="3" t="s">
        <v>151</v>
      </c>
      <c r="H73" s="122">
        <v>68505</v>
      </c>
      <c r="I73" s="120">
        <v>5</v>
      </c>
      <c r="J73" s="116">
        <v>4715</v>
      </c>
      <c r="K73" s="117">
        <v>5.6000000000000001E-2</v>
      </c>
      <c r="L73" s="116">
        <v>1128.3333333333333</v>
      </c>
      <c r="M73" s="13">
        <f>IFERROR((Apprentices[[#This Row],[2018 Employment]]*Apprentices[[#This Row],[% Apprentices]])+Apprentices[[#This Row],[New Occupation Demand]],"")</f>
        <v>1392.3733333333332</v>
      </c>
      <c r="N73" s="3">
        <f>Apprentices[[#This Row],[Number of Apprentices]]</f>
        <v>2</v>
      </c>
      <c r="O73" s="3">
        <f>IFERROR(Apprentices[[#This Row],[Apprentices]]-Apprentices[[#This Row],[Total Demand]],"")</f>
        <v>-1390.3733333333332</v>
      </c>
      <c r="P73" s="14">
        <f>IFERROR(Apprentices[[#This Row],[Apprentices]]/Apprentices[[#This Row],[Total Demand]],"")</f>
        <v>1.4363963687899798E-3</v>
      </c>
      <c r="Q73" s="3" t="str">
        <f>IF(Apprentices[[#This Row],[Ratio]]="","",IF(Apprentices[[#This Row],[Ratio]]&gt;1.2,"More Qualified Than Openings",IF(Apprentices[[#This Row],[Ratio]]&gt;0.8,"Balanced","More Openings Than Qualified")))</f>
        <v>More Openings Than Qualified</v>
      </c>
    </row>
    <row r="74" spans="1:17" x14ac:dyDescent="0.25">
      <c r="A74" t="s">
        <v>4</v>
      </c>
      <c r="B74" t="s">
        <v>177</v>
      </c>
      <c r="C74" t="s">
        <v>178</v>
      </c>
      <c r="D74" t="s">
        <v>104</v>
      </c>
      <c r="E74" t="s">
        <v>105</v>
      </c>
      <c r="F74" s="121">
        <v>10</v>
      </c>
      <c r="G74" s="3" t="s">
        <v>155</v>
      </c>
      <c r="H74" s="122">
        <v>93021</v>
      </c>
      <c r="I74" s="120">
        <v>5</v>
      </c>
      <c r="J74" s="116">
        <v>10160</v>
      </c>
      <c r="K74" s="117">
        <v>5.6000000000000001E-2</v>
      </c>
      <c r="L74" s="116">
        <v>1602</v>
      </c>
      <c r="M74" s="13">
        <f>IFERROR((Apprentices[[#This Row],[2018 Employment]]*Apprentices[[#This Row],[% Apprentices]])+Apprentices[[#This Row],[New Occupation Demand]],"")</f>
        <v>2170.96</v>
      </c>
      <c r="N74" s="3">
        <f>Apprentices[[#This Row],[Number of Apprentices]]</f>
        <v>10</v>
      </c>
      <c r="O74" s="3">
        <f>IFERROR(Apprentices[[#This Row],[Apprentices]]-Apprentices[[#This Row],[Total Demand]],"")</f>
        <v>-2160.96</v>
      </c>
      <c r="P74" s="14">
        <f>IFERROR(Apprentices[[#This Row],[Apprentices]]/Apprentices[[#This Row],[Total Demand]],"")</f>
        <v>4.6062571396985668E-3</v>
      </c>
      <c r="Q74" s="3" t="str">
        <f>IF(Apprentices[[#This Row],[Ratio]]="","",IF(Apprentices[[#This Row],[Ratio]]&gt;1.2,"More Qualified Than Openings",IF(Apprentices[[#This Row],[Ratio]]&gt;0.8,"Balanced","More Openings Than Qualified")))</f>
        <v>More Openings Than Qualified</v>
      </c>
    </row>
    <row r="75" spans="1:17" x14ac:dyDescent="0.25">
      <c r="A75" t="s">
        <v>4</v>
      </c>
      <c r="B75" t="s">
        <v>187</v>
      </c>
      <c r="C75" t="s">
        <v>188</v>
      </c>
      <c r="D75" t="s">
        <v>82</v>
      </c>
      <c r="E75" t="s">
        <v>83</v>
      </c>
      <c r="F75" s="121">
        <v>1</v>
      </c>
      <c r="G75" s="3" t="s">
        <v>156</v>
      </c>
      <c r="H75" s="122">
        <v>32993</v>
      </c>
      <c r="I75" s="120">
        <v>2</v>
      </c>
      <c r="J75" s="116">
        <v>12398</v>
      </c>
      <c r="K75" s="117">
        <v>5.6000000000000001E-2</v>
      </c>
      <c r="L75" s="116">
        <v>1476</v>
      </c>
      <c r="M75" s="13">
        <f>IFERROR((Apprentices[[#This Row],[2018 Employment]]*Apprentices[[#This Row],[% Apprentices]])+Apprentices[[#This Row],[New Occupation Demand]],"")</f>
        <v>2170.288</v>
      </c>
      <c r="N75" s="3">
        <f>Apprentices[[#This Row],[Number of Apprentices]]</f>
        <v>1</v>
      </c>
      <c r="O75" s="3">
        <f>IFERROR(Apprentices[[#This Row],[Apprentices]]-Apprentices[[#This Row],[Total Demand]],"")</f>
        <v>-2169.288</v>
      </c>
      <c r="P75" s="14">
        <f>IFERROR(Apprentices[[#This Row],[Apprentices]]/Apprentices[[#This Row],[Total Demand]],"")</f>
        <v>4.607683404230222E-4</v>
      </c>
      <c r="Q75" s="3" t="str">
        <f>IF(Apprentices[[#This Row],[Ratio]]="","",IF(Apprentices[[#This Row],[Ratio]]&gt;1.2,"More Qualified Than Openings",IF(Apprentices[[#This Row],[Ratio]]&gt;0.8,"Balanced","More Openings Than Qualified")))</f>
        <v>More Openings Than Qualified</v>
      </c>
    </row>
    <row r="76" spans="1:17" x14ac:dyDescent="0.25">
      <c r="A76" t="s">
        <v>4</v>
      </c>
      <c r="B76" t="s">
        <v>191</v>
      </c>
      <c r="C76" t="s">
        <v>192</v>
      </c>
      <c r="D76" t="s">
        <v>36</v>
      </c>
      <c r="E76" t="s">
        <v>37</v>
      </c>
      <c r="F76" s="121">
        <v>13</v>
      </c>
      <c r="G76" s="3" t="s">
        <v>153</v>
      </c>
      <c r="H76" s="122">
        <v>53043</v>
      </c>
      <c r="I76" s="120">
        <v>4</v>
      </c>
      <c r="J76" s="116">
        <v>2319</v>
      </c>
      <c r="K76" s="117">
        <v>5.6000000000000001E-2</v>
      </c>
      <c r="L76" s="116">
        <v>579.66666666666663</v>
      </c>
      <c r="M76" s="13">
        <f>IFERROR((Apprentices[[#This Row],[2018 Employment]]*Apprentices[[#This Row],[% Apprentices]])+Apprentices[[#This Row],[New Occupation Demand]],"")</f>
        <v>709.53066666666666</v>
      </c>
      <c r="N76" s="3">
        <f>Apprentices[[#This Row],[Number of Apprentices]]</f>
        <v>13</v>
      </c>
      <c r="O76" s="3">
        <f>IFERROR(Apprentices[[#This Row],[Apprentices]]-Apprentices[[#This Row],[Total Demand]],"")</f>
        <v>-696.53066666666666</v>
      </c>
      <c r="P76" s="14">
        <f>IFERROR(Apprentices[[#This Row],[Apprentices]]/Apprentices[[#This Row],[Total Demand]],"")</f>
        <v>1.8321970579613191E-2</v>
      </c>
      <c r="Q76" s="3" t="str">
        <f>IF(Apprentices[[#This Row],[Ratio]]="","",IF(Apprentices[[#This Row],[Ratio]]&gt;1.2,"More Qualified Than Openings",IF(Apprentices[[#This Row],[Ratio]]&gt;0.8,"Balanced","More Openings Than Qualified")))</f>
        <v>More Openings Than Qualified</v>
      </c>
    </row>
    <row r="77" spans="1:17" x14ac:dyDescent="0.25">
      <c r="A77" t="s">
        <v>4</v>
      </c>
      <c r="B77" t="s">
        <v>191</v>
      </c>
      <c r="C77" t="s">
        <v>192</v>
      </c>
      <c r="D77" t="s">
        <v>44</v>
      </c>
      <c r="E77" t="s">
        <v>45</v>
      </c>
      <c r="F77" s="121">
        <v>66</v>
      </c>
      <c r="G77" s="3" t="s">
        <v>151</v>
      </c>
      <c r="H77" s="122">
        <v>0</v>
      </c>
      <c r="I77" s="120">
        <v>0</v>
      </c>
      <c r="J77" s="116">
        <v>0</v>
      </c>
      <c r="K77" s="117">
        <v>5.6000000000000001E-2</v>
      </c>
      <c r="L77" s="116">
        <v>0</v>
      </c>
      <c r="M77" s="13">
        <f>IFERROR((Apprentices[[#This Row],[2018 Employment]]*Apprentices[[#This Row],[% Apprentices]])+Apprentices[[#This Row],[New Occupation Demand]],"")</f>
        <v>0</v>
      </c>
      <c r="N77" s="3">
        <f>Apprentices[[#This Row],[Number of Apprentices]]</f>
        <v>66</v>
      </c>
      <c r="O77" s="3">
        <f>IFERROR(Apprentices[[#This Row],[Apprentices]]-Apprentices[[#This Row],[Total Demand]],"")</f>
        <v>66</v>
      </c>
      <c r="P77" s="14" t="str">
        <f>IFERROR(Apprentices[[#This Row],[Apprentices]]/Apprentices[[#This Row],[Total Demand]],"")</f>
        <v/>
      </c>
      <c r="Q77" s="3" t="str">
        <f>IF(Apprentices[[#This Row],[Ratio]]="","",IF(Apprentices[[#This Row],[Ratio]]&gt;1.2,"More Qualified Than Openings",IF(Apprentices[[#This Row],[Ratio]]&gt;0.8,"Balanced","More Openings Than Qualified")))</f>
        <v/>
      </c>
    </row>
    <row r="78" spans="1:17" x14ac:dyDescent="0.25">
      <c r="A78" t="s">
        <v>4</v>
      </c>
      <c r="B78" t="s">
        <v>195</v>
      </c>
      <c r="C78" t="s">
        <v>196</v>
      </c>
      <c r="D78" t="s">
        <v>40</v>
      </c>
      <c r="E78" t="s">
        <v>41</v>
      </c>
      <c r="F78" s="121">
        <v>33</v>
      </c>
      <c r="G78" s="3" t="s">
        <v>153</v>
      </c>
      <c r="H78" s="122">
        <v>59330</v>
      </c>
      <c r="I78" s="120">
        <v>4</v>
      </c>
      <c r="J78" s="116">
        <v>2024</v>
      </c>
      <c r="K78" s="117">
        <v>5.6000000000000001E-2</v>
      </c>
      <c r="L78" s="116">
        <v>148</v>
      </c>
      <c r="M78" s="13">
        <f>IFERROR((Apprentices[[#This Row],[2018 Employment]]*Apprentices[[#This Row],[% Apprentices]])+Apprentices[[#This Row],[New Occupation Demand]],"")</f>
        <v>261.34399999999999</v>
      </c>
      <c r="N78" s="3">
        <f>Apprentices[[#This Row],[Number of Apprentices]]</f>
        <v>33</v>
      </c>
      <c r="O78" s="3">
        <f>IFERROR(Apprentices[[#This Row],[Apprentices]]-Apprentices[[#This Row],[Total Demand]],"")</f>
        <v>-228.34399999999999</v>
      </c>
      <c r="P78" s="14">
        <f>IFERROR(Apprentices[[#This Row],[Apprentices]]/Apprentices[[#This Row],[Total Demand]],"")</f>
        <v>0.12627035631198727</v>
      </c>
      <c r="Q78" s="3" t="str">
        <f>IF(Apprentices[[#This Row],[Ratio]]="","",IF(Apprentices[[#This Row],[Ratio]]&gt;1.2,"More Qualified Than Openings",IF(Apprentices[[#This Row],[Ratio]]&gt;0.8,"Balanced","More Openings Than Qualified")))</f>
        <v>More Openings Than Qualified</v>
      </c>
    </row>
    <row r="79" spans="1:17" x14ac:dyDescent="0.25">
      <c r="A79" t="s">
        <v>4</v>
      </c>
      <c r="B79" t="s">
        <v>195</v>
      </c>
      <c r="C79" t="s">
        <v>196</v>
      </c>
      <c r="D79" t="s">
        <v>51</v>
      </c>
      <c r="E79" t="s">
        <v>52</v>
      </c>
      <c r="F79" s="121">
        <v>4</v>
      </c>
      <c r="G79" s="3" t="s">
        <v>151</v>
      </c>
      <c r="H79" s="122">
        <v>0</v>
      </c>
      <c r="I79" s="120">
        <v>0</v>
      </c>
      <c r="J79" s="116">
        <v>0</v>
      </c>
      <c r="K79" s="117">
        <v>5.6000000000000001E-2</v>
      </c>
      <c r="L79" s="116">
        <v>0</v>
      </c>
      <c r="M79" s="13">
        <f>IFERROR((Apprentices[[#This Row],[2018 Employment]]*Apprentices[[#This Row],[% Apprentices]])+Apprentices[[#This Row],[New Occupation Demand]],"")</f>
        <v>0</v>
      </c>
      <c r="N79" s="3">
        <f>Apprentices[[#This Row],[Number of Apprentices]]</f>
        <v>4</v>
      </c>
      <c r="O79" s="3">
        <f>IFERROR(Apprentices[[#This Row],[Apprentices]]-Apprentices[[#This Row],[Total Demand]],"")</f>
        <v>4</v>
      </c>
      <c r="P79" s="14" t="str">
        <f>IFERROR(Apprentices[[#This Row],[Apprentices]]/Apprentices[[#This Row],[Total Demand]],"")</f>
        <v/>
      </c>
      <c r="Q79" s="3" t="str">
        <f>IF(Apprentices[[#This Row],[Ratio]]="","",IF(Apprentices[[#This Row],[Ratio]]&gt;1.2,"More Qualified Than Openings",IF(Apprentices[[#This Row],[Ratio]]&gt;0.8,"Balanced","More Openings Than Qualified")))</f>
        <v/>
      </c>
    </row>
    <row r="80" spans="1:17" x14ac:dyDescent="0.25">
      <c r="A80" t="s">
        <v>4</v>
      </c>
      <c r="B80" t="s">
        <v>195</v>
      </c>
      <c r="C80" t="s">
        <v>196</v>
      </c>
      <c r="D80" t="s">
        <v>62</v>
      </c>
      <c r="E80" t="s">
        <v>63</v>
      </c>
      <c r="F80" s="121">
        <v>60</v>
      </c>
      <c r="G80" s="3" t="s">
        <v>151</v>
      </c>
      <c r="H80" s="122">
        <v>74552</v>
      </c>
      <c r="I80" s="120">
        <v>4</v>
      </c>
      <c r="J80" s="116">
        <v>7422</v>
      </c>
      <c r="K80" s="117">
        <v>5.6000000000000001E-2</v>
      </c>
      <c r="L80" s="116">
        <v>405.66666666666669</v>
      </c>
      <c r="M80" s="13">
        <f>IFERROR((Apprentices[[#This Row],[2018 Employment]]*Apprentices[[#This Row],[% Apprentices]])+Apprentices[[#This Row],[New Occupation Demand]],"")</f>
        <v>821.29866666666669</v>
      </c>
      <c r="N80" s="3">
        <f>Apprentices[[#This Row],[Number of Apprentices]]</f>
        <v>60</v>
      </c>
      <c r="O80" s="3">
        <f>IFERROR(Apprentices[[#This Row],[Apprentices]]-Apprentices[[#This Row],[Total Demand]],"")</f>
        <v>-761.29866666666669</v>
      </c>
      <c r="P80" s="14">
        <f>IFERROR(Apprentices[[#This Row],[Apprentices]]/Apprentices[[#This Row],[Total Demand]],"")</f>
        <v>7.3055031543539178E-2</v>
      </c>
      <c r="Q80" s="3" t="str">
        <f>IF(Apprentices[[#This Row],[Ratio]]="","",IF(Apprentices[[#This Row],[Ratio]]&gt;1.2,"More Qualified Than Openings",IF(Apprentices[[#This Row],[Ratio]]&gt;0.8,"Balanced","More Openings Than Qualified")))</f>
        <v>More Openings Than Qualified</v>
      </c>
    </row>
    <row r="81" spans="1:17" x14ac:dyDescent="0.25">
      <c r="A81" t="s">
        <v>4</v>
      </c>
      <c r="B81" t="s">
        <v>197</v>
      </c>
      <c r="C81" t="s">
        <v>198</v>
      </c>
      <c r="D81" t="s">
        <v>96</v>
      </c>
      <c r="E81" t="s">
        <v>97</v>
      </c>
      <c r="F81" s="121">
        <v>1</v>
      </c>
      <c r="G81" s="3" t="s">
        <v>152</v>
      </c>
      <c r="H81" s="122">
        <v>30912</v>
      </c>
      <c r="I81" s="120">
        <v>2</v>
      </c>
      <c r="J81" s="116">
        <v>14266</v>
      </c>
      <c r="K81" s="117">
        <v>5.6000000000000001E-2</v>
      </c>
      <c r="L81" s="116">
        <v>2048.6666666666665</v>
      </c>
      <c r="M81" s="13">
        <f>IFERROR((Apprentices[[#This Row],[2018 Employment]]*Apprentices[[#This Row],[% Apprentices]])+Apprentices[[#This Row],[New Occupation Demand]],"")</f>
        <v>2847.5626666666667</v>
      </c>
      <c r="N81" s="3">
        <f>Apprentices[[#This Row],[Number of Apprentices]]</f>
        <v>1</v>
      </c>
      <c r="O81" s="3">
        <f>IFERROR(Apprentices[[#This Row],[Apprentices]]-Apprentices[[#This Row],[Total Demand]],"")</f>
        <v>-2846.5626666666667</v>
      </c>
      <c r="P81" s="14">
        <f>IFERROR(Apprentices[[#This Row],[Apprentices]]/Apprentices[[#This Row],[Total Demand]],"")</f>
        <v>3.5117752164190007E-4</v>
      </c>
      <c r="Q81" s="3" t="str">
        <f>IF(Apprentices[[#This Row],[Ratio]]="","",IF(Apprentices[[#This Row],[Ratio]]&gt;1.2,"More Qualified Than Openings",IF(Apprentices[[#This Row],[Ratio]]&gt;0.8,"Balanced","More Openings Than Qualified")))</f>
        <v>More Openings Than Qualified</v>
      </c>
    </row>
    <row r="82" spans="1:17" x14ac:dyDescent="0.25">
      <c r="A82" t="s">
        <v>4</v>
      </c>
      <c r="B82" t="s">
        <v>199</v>
      </c>
      <c r="C82" t="s">
        <v>200</v>
      </c>
      <c r="D82" t="s">
        <v>59</v>
      </c>
      <c r="E82" t="s">
        <v>60</v>
      </c>
      <c r="F82" s="121">
        <v>21</v>
      </c>
      <c r="G82" s="3" t="s">
        <v>152</v>
      </c>
      <c r="H82" s="122">
        <v>33393</v>
      </c>
      <c r="I82" s="120">
        <v>2</v>
      </c>
      <c r="J82" s="116">
        <v>13508</v>
      </c>
      <c r="K82" s="117">
        <v>5.6000000000000001E-2</v>
      </c>
      <c r="L82" s="116">
        <v>1720.3333333333333</v>
      </c>
      <c r="M82" s="13">
        <f>IFERROR((Apprentices[[#This Row],[2018 Employment]]*Apprentices[[#This Row],[% Apprentices]])+Apprentices[[#This Row],[New Occupation Demand]],"")</f>
        <v>2476.7813333333334</v>
      </c>
      <c r="N82" s="3">
        <f>Apprentices[[#This Row],[Number of Apprentices]]</f>
        <v>21</v>
      </c>
      <c r="O82" s="3">
        <f>IFERROR(Apprentices[[#This Row],[Apprentices]]-Apprentices[[#This Row],[Total Demand]],"")</f>
        <v>-2455.7813333333334</v>
      </c>
      <c r="P82" s="14">
        <f>IFERROR(Apprentices[[#This Row],[Apprentices]]/Apprentices[[#This Row],[Total Demand]],"")</f>
        <v>8.4787460715143193E-3</v>
      </c>
      <c r="Q82" s="3" t="str">
        <f>IF(Apprentices[[#This Row],[Ratio]]="","",IF(Apprentices[[#This Row],[Ratio]]&gt;1.2,"More Qualified Than Openings",IF(Apprentices[[#This Row],[Ratio]]&gt;0.8,"Balanced","More Openings Than Qualified")))</f>
        <v>More Openings Than Qualified</v>
      </c>
    </row>
    <row r="83" spans="1:17" x14ac:dyDescent="0.25">
      <c r="A83" t="s">
        <v>4</v>
      </c>
      <c r="B83" t="s">
        <v>209</v>
      </c>
      <c r="C83" t="s">
        <v>210</v>
      </c>
      <c r="D83" t="s">
        <v>28</v>
      </c>
      <c r="E83" t="s">
        <v>29</v>
      </c>
      <c r="F83" s="121">
        <v>50</v>
      </c>
      <c r="G83" s="3" t="s">
        <v>151</v>
      </c>
      <c r="H83" s="122">
        <v>62218</v>
      </c>
      <c r="I83" s="120">
        <v>3</v>
      </c>
      <c r="J83" s="116">
        <v>353</v>
      </c>
      <c r="K83" s="117">
        <v>5.6000000000000001E-2</v>
      </c>
      <c r="L83" s="116">
        <v>36.5</v>
      </c>
      <c r="M83" s="13">
        <f>IFERROR((Apprentices[[#This Row],[2018 Employment]]*Apprentices[[#This Row],[% Apprentices]])+Apprentices[[#This Row],[New Occupation Demand]],"")</f>
        <v>56.268000000000001</v>
      </c>
      <c r="N83" s="3">
        <f>Apprentices[[#This Row],[Number of Apprentices]]</f>
        <v>50</v>
      </c>
      <c r="O83" s="3">
        <f>IFERROR(Apprentices[[#This Row],[Apprentices]]-Apprentices[[#This Row],[Total Demand]],"")</f>
        <v>-6.2680000000000007</v>
      </c>
      <c r="P83" s="14">
        <f>IFERROR(Apprentices[[#This Row],[Apprentices]]/Apprentices[[#This Row],[Total Demand]],"")</f>
        <v>0.88860453543754891</v>
      </c>
      <c r="Q83" s="3" t="str">
        <f>IF(Apprentices[[#This Row],[Ratio]]="","",IF(Apprentices[[#This Row],[Ratio]]&gt;1.2,"More Qualified Than Openings",IF(Apprentices[[#This Row],[Ratio]]&gt;0.8,"Balanced","More Openings Than Qualified")))</f>
        <v>Balanced</v>
      </c>
    </row>
    <row r="84" spans="1:17" x14ac:dyDescent="0.25">
      <c r="A84" t="s">
        <v>4</v>
      </c>
      <c r="B84" t="s">
        <v>209</v>
      </c>
      <c r="C84" t="s">
        <v>210</v>
      </c>
      <c r="D84" t="s">
        <v>7</v>
      </c>
      <c r="E84" t="s">
        <v>8</v>
      </c>
      <c r="F84" s="121">
        <v>585</v>
      </c>
      <c r="G84" s="3" t="s">
        <v>151</v>
      </c>
      <c r="H84" s="122">
        <v>66448</v>
      </c>
      <c r="I84" s="120">
        <v>4</v>
      </c>
      <c r="J84" s="116">
        <v>10201</v>
      </c>
      <c r="K84" s="117">
        <v>5.6000000000000001E-2</v>
      </c>
      <c r="L84" s="116">
        <v>770.66666666666663</v>
      </c>
      <c r="M84" s="13">
        <f>IFERROR((Apprentices[[#This Row],[2018 Employment]]*Apprentices[[#This Row],[% Apprentices]])+Apprentices[[#This Row],[New Occupation Demand]],"")</f>
        <v>1341.9226666666666</v>
      </c>
      <c r="N84" s="3">
        <f>Apprentices[[#This Row],[Number of Apprentices]]</f>
        <v>585</v>
      </c>
      <c r="O84" s="3">
        <f>IFERROR(Apprentices[[#This Row],[Apprentices]]-Apprentices[[#This Row],[Total Demand]],"")</f>
        <v>-756.9226666666666</v>
      </c>
      <c r="P84" s="14">
        <f>IFERROR(Apprentices[[#This Row],[Apprentices]]/Apprentices[[#This Row],[Total Demand]],"")</f>
        <v>0.43594166380178889</v>
      </c>
      <c r="Q84" s="3" t="str">
        <f>IF(Apprentices[[#This Row],[Ratio]]="","",IF(Apprentices[[#This Row],[Ratio]]&gt;1.2,"More Qualified Than Openings",IF(Apprentices[[#This Row],[Ratio]]&gt;0.8,"Balanced","More Openings Than Qualified")))</f>
        <v>More Openings Than Qualified</v>
      </c>
    </row>
    <row r="85" spans="1:17" x14ac:dyDescent="0.25">
      <c r="A85" t="s">
        <v>4</v>
      </c>
      <c r="B85" t="s">
        <v>209</v>
      </c>
      <c r="C85" t="s">
        <v>210</v>
      </c>
      <c r="D85" t="s">
        <v>38</v>
      </c>
      <c r="E85" t="s">
        <v>39</v>
      </c>
      <c r="F85" s="121">
        <v>75</v>
      </c>
      <c r="G85" s="3" t="s">
        <v>154</v>
      </c>
      <c r="H85" s="122">
        <v>0</v>
      </c>
      <c r="I85" s="120">
        <v>0</v>
      </c>
      <c r="J85" s="116">
        <v>0</v>
      </c>
      <c r="K85" s="117">
        <v>5.6000000000000001E-2</v>
      </c>
      <c r="L85" s="116">
        <v>0</v>
      </c>
      <c r="M85" s="13">
        <f>IFERROR((Apprentices[[#This Row],[2018 Employment]]*Apprentices[[#This Row],[% Apprentices]])+Apprentices[[#This Row],[New Occupation Demand]],"")</f>
        <v>0</v>
      </c>
      <c r="N85" s="3">
        <f>Apprentices[[#This Row],[Number of Apprentices]]</f>
        <v>75</v>
      </c>
      <c r="O85" s="3">
        <f>IFERROR(Apprentices[[#This Row],[Apprentices]]-Apprentices[[#This Row],[Total Demand]],"")</f>
        <v>75</v>
      </c>
      <c r="P85" s="14" t="str">
        <f>IFERROR(Apprentices[[#This Row],[Apprentices]]/Apprentices[[#This Row],[Total Demand]],"")</f>
        <v/>
      </c>
      <c r="Q85" s="3" t="str">
        <f>IF(Apprentices[[#This Row],[Ratio]]="","",IF(Apprentices[[#This Row],[Ratio]]&gt;1.2,"More Qualified Than Openings",IF(Apprentices[[#This Row],[Ratio]]&gt;0.8,"Balanced","More Openings Than Qualified")))</f>
        <v/>
      </c>
    </row>
    <row r="86" spans="1:17" x14ac:dyDescent="0.25">
      <c r="A86" t="s">
        <v>4</v>
      </c>
      <c r="B86" t="s">
        <v>209</v>
      </c>
      <c r="C86" t="s">
        <v>210</v>
      </c>
      <c r="D86" t="s">
        <v>84</v>
      </c>
      <c r="E86" t="s">
        <v>85</v>
      </c>
      <c r="F86" s="121">
        <v>3</v>
      </c>
      <c r="G86" s="3" t="s">
        <v>152</v>
      </c>
      <c r="H86" s="122">
        <v>62757</v>
      </c>
      <c r="I86" s="120">
        <v>3</v>
      </c>
      <c r="J86" s="116">
        <v>415</v>
      </c>
      <c r="K86" s="117">
        <v>5.6000000000000001E-2</v>
      </c>
      <c r="L86" s="116">
        <v>38</v>
      </c>
      <c r="M86" s="13">
        <f>IFERROR((Apprentices[[#This Row],[2018 Employment]]*Apprentices[[#This Row],[% Apprentices]])+Apprentices[[#This Row],[New Occupation Demand]],"")</f>
        <v>61.24</v>
      </c>
      <c r="N86" s="3">
        <f>Apprentices[[#This Row],[Number of Apprentices]]</f>
        <v>3</v>
      </c>
      <c r="O86" s="3">
        <f>IFERROR(Apprentices[[#This Row],[Apprentices]]-Apprentices[[#This Row],[Total Demand]],"")</f>
        <v>-58.24</v>
      </c>
      <c r="P86" s="14">
        <f>IFERROR(Apprentices[[#This Row],[Apprentices]]/Apprentices[[#This Row],[Total Demand]],"")</f>
        <v>4.8987589810581315E-2</v>
      </c>
      <c r="Q86" s="3" t="str">
        <f>IF(Apprentices[[#This Row],[Ratio]]="","",IF(Apprentices[[#This Row],[Ratio]]&gt;1.2,"More Qualified Than Openings",IF(Apprentices[[#This Row],[Ratio]]&gt;0.8,"Balanced","More Openings Than Qualified")))</f>
        <v>More Openings Than Qualified</v>
      </c>
    </row>
    <row r="87" spans="1:17" x14ac:dyDescent="0.25">
      <c r="A87" t="s">
        <v>4</v>
      </c>
      <c r="B87" t="s">
        <v>209</v>
      </c>
      <c r="C87" t="s">
        <v>210</v>
      </c>
      <c r="D87" t="s">
        <v>86</v>
      </c>
      <c r="E87" t="s">
        <v>87</v>
      </c>
      <c r="F87" s="121">
        <v>10</v>
      </c>
      <c r="G87" s="3" t="s">
        <v>152</v>
      </c>
      <c r="H87" s="122">
        <v>55710</v>
      </c>
      <c r="I87" s="120">
        <v>3</v>
      </c>
      <c r="J87" s="116">
        <v>861</v>
      </c>
      <c r="K87" s="117">
        <v>5.6000000000000001E-2</v>
      </c>
      <c r="L87" s="116">
        <v>108.5</v>
      </c>
      <c r="M87" s="13">
        <f>IFERROR((Apprentices[[#This Row],[2018 Employment]]*Apprentices[[#This Row],[% Apprentices]])+Apprentices[[#This Row],[New Occupation Demand]],"")</f>
        <v>156.71600000000001</v>
      </c>
      <c r="N87" s="3">
        <f>Apprentices[[#This Row],[Number of Apprentices]]</f>
        <v>10</v>
      </c>
      <c r="O87" s="3">
        <f>IFERROR(Apprentices[[#This Row],[Apprentices]]-Apprentices[[#This Row],[Total Demand]],"")</f>
        <v>-146.71600000000001</v>
      </c>
      <c r="P87" s="14">
        <f>IFERROR(Apprentices[[#This Row],[Apprentices]]/Apprentices[[#This Row],[Total Demand]],"")</f>
        <v>6.3809693968707726E-2</v>
      </c>
      <c r="Q87" s="3" t="str">
        <f>IF(Apprentices[[#This Row],[Ratio]]="","",IF(Apprentices[[#This Row],[Ratio]]&gt;1.2,"More Qualified Than Openings",IF(Apprentices[[#This Row],[Ratio]]&gt;0.8,"Balanced","More Openings Than Qualified")))</f>
        <v>More Openings Than Qualified</v>
      </c>
    </row>
    <row r="88" spans="1:17" x14ac:dyDescent="0.25">
      <c r="A88" t="s">
        <v>4</v>
      </c>
      <c r="B88" t="s">
        <v>209</v>
      </c>
      <c r="C88" t="s">
        <v>210</v>
      </c>
      <c r="D88" t="s">
        <v>12</v>
      </c>
      <c r="E88" t="s">
        <v>13</v>
      </c>
      <c r="F88" s="121">
        <v>293</v>
      </c>
      <c r="G88" s="3" t="s">
        <v>152</v>
      </c>
      <c r="H88" s="122">
        <v>51297</v>
      </c>
      <c r="I88" s="120">
        <v>4</v>
      </c>
      <c r="J88" s="116">
        <v>10668</v>
      </c>
      <c r="K88" s="117">
        <v>5.6000000000000001E-2</v>
      </c>
      <c r="L88" s="116">
        <v>960</v>
      </c>
      <c r="M88" s="13">
        <f>IFERROR((Apprentices[[#This Row],[2018 Employment]]*Apprentices[[#This Row],[% Apprentices]])+Apprentices[[#This Row],[New Occupation Demand]],"")</f>
        <v>1557.4079999999999</v>
      </c>
      <c r="N88" s="3">
        <f>Apprentices[[#This Row],[Number of Apprentices]]</f>
        <v>293</v>
      </c>
      <c r="O88" s="3">
        <f>IFERROR(Apprentices[[#This Row],[Apprentices]]-Apprentices[[#This Row],[Total Demand]],"")</f>
        <v>-1264.4079999999999</v>
      </c>
      <c r="P88" s="14">
        <f>IFERROR(Apprentices[[#This Row],[Apprentices]]/Apprentices[[#This Row],[Total Demand]],"")</f>
        <v>0.18813310320738047</v>
      </c>
      <c r="Q88" s="3" t="str">
        <f>IF(Apprentices[[#This Row],[Ratio]]="","",IF(Apprentices[[#This Row],[Ratio]]&gt;1.2,"More Qualified Than Openings",IF(Apprentices[[#This Row],[Ratio]]&gt;0.8,"Balanced","More Openings Than Qualified")))</f>
        <v>More Openings Than Qualified</v>
      </c>
    </row>
    <row r="89" spans="1:17" x14ac:dyDescent="0.25">
      <c r="A89" t="s">
        <v>4</v>
      </c>
      <c r="B89" t="s">
        <v>209</v>
      </c>
      <c r="C89" t="s">
        <v>210</v>
      </c>
      <c r="D89" t="s">
        <v>30</v>
      </c>
      <c r="E89" t="s">
        <v>31</v>
      </c>
      <c r="F89" s="121">
        <v>25</v>
      </c>
      <c r="G89" s="3" t="s">
        <v>151</v>
      </c>
      <c r="H89" s="122">
        <v>64537</v>
      </c>
      <c r="I89" s="120">
        <v>3</v>
      </c>
      <c r="J89" s="116">
        <v>2121</v>
      </c>
      <c r="K89" s="117">
        <v>5.6000000000000001E-2</v>
      </c>
      <c r="L89" s="116">
        <v>197.66666666666666</v>
      </c>
      <c r="M89" s="13">
        <f>IFERROR((Apprentices[[#This Row],[2018 Employment]]*Apprentices[[#This Row],[% Apprentices]])+Apprentices[[#This Row],[New Occupation Demand]],"")</f>
        <v>316.44266666666664</v>
      </c>
      <c r="N89" s="3">
        <f>Apprentices[[#This Row],[Number of Apprentices]]</f>
        <v>25</v>
      </c>
      <c r="O89" s="3">
        <f>IFERROR(Apprentices[[#This Row],[Apprentices]]-Apprentices[[#This Row],[Total Demand]],"")</f>
        <v>-291.44266666666664</v>
      </c>
      <c r="P89" s="14">
        <f>IFERROR(Apprentices[[#This Row],[Apprentices]]/Apprentices[[#This Row],[Total Demand]],"")</f>
        <v>7.9003252827263087E-2</v>
      </c>
      <c r="Q89" s="3" t="str">
        <f>IF(Apprentices[[#This Row],[Ratio]]="","",IF(Apprentices[[#This Row],[Ratio]]&gt;1.2,"More Qualified Than Openings",IF(Apprentices[[#This Row],[Ratio]]&gt;0.8,"Balanced","More Openings Than Qualified")))</f>
        <v>More Openings Than Qualified</v>
      </c>
    </row>
    <row r="90" spans="1:17" x14ac:dyDescent="0.25">
      <c r="A90" t="s">
        <v>4</v>
      </c>
      <c r="B90" t="s">
        <v>209</v>
      </c>
      <c r="C90" t="s">
        <v>210</v>
      </c>
      <c r="D90" t="s">
        <v>74</v>
      </c>
      <c r="E90" t="s">
        <v>75</v>
      </c>
      <c r="F90" s="121">
        <v>16</v>
      </c>
      <c r="G90" s="3" t="s">
        <v>152</v>
      </c>
      <c r="H90" s="122">
        <v>57749</v>
      </c>
      <c r="I90" s="120">
        <v>2</v>
      </c>
      <c r="J90" s="116">
        <v>297</v>
      </c>
      <c r="K90" s="117">
        <v>5.6000000000000001E-2</v>
      </c>
      <c r="L90" s="116">
        <v>23.5</v>
      </c>
      <c r="M90" s="13">
        <f>IFERROR((Apprentices[[#This Row],[2018 Employment]]*Apprentices[[#This Row],[% Apprentices]])+Apprentices[[#This Row],[New Occupation Demand]],"")</f>
        <v>40.132000000000005</v>
      </c>
      <c r="N90" s="3">
        <f>Apprentices[[#This Row],[Number of Apprentices]]</f>
        <v>16</v>
      </c>
      <c r="O90" s="3">
        <f>IFERROR(Apprentices[[#This Row],[Apprentices]]-Apprentices[[#This Row],[Total Demand]],"")</f>
        <v>-24.132000000000005</v>
      </c>
      <c r="P90" s="14">
        <f>IFERROR(Apprentices[[#This Row],[Apprentices]]/Apprentices[[#This Row],[Total Demand]],"")</f>
        <v>0.39868434167248079</v>
      </c>
      <c r="Q90" s="3" t="str">
        <f>IF(Apprentices[[#This Row],[Ratio]]="","",IF(Apprentices[[#This Row],[Ratio]]&gt;1.2,"More Qualified Than Openings",IF(Apprentices[[#This Row],[Ratio]]&gt;0.8,"Balanced","More Openings Than Qualified")))</f>
        <v>More Openings Than Qualified</v>
      </c>
    </row>
    <row r="91" spans="1:17" x14ac:dyDescent="0.25">
      <c r="A91" t="s">
        <v>4</v>
      </c>
      <c r="B91" t="s">
        <v>209</v>
      </c>
      <c r="C91" t="s">
        <v>210</v>
      </c>
      <c r="D91" t="s">
        <v>10</v>
      </c>
      <c r="E91" t="s">
        <v>11</v>
      </c>
      <c r="F91" s="121">
        <v>620</v>
      </c>
      <c r="G91" s="3" t="s">
        <v>151</v>
      </c>
      <c r="H91" s="122">
        <v>69191</v>
      </c>
      <c r="I91" s="120">
        <v>4</v>
      </c>
      <c r="J91" s="116">
        <v>7823</v>
      </c>
      <c r="K91" s="117">
        <v>5.6000000000000001E-2</v>
      </c>
      <c r="L91" s="116">
        <v>751</v>
      </c>
      <c r="M91" s="13">
        <f>IFERROR((Apprentices[[#This Row],[2018 Employment]]*Apprentices[[#This Row],[% Apprentices]])+Apprentices[[#This Row],[New Occupation Demand]],"")</f>
        <v>1189.088</v>
      </c>
      <c r="N91" s="3">
        <f>Apprentices[[#This Row],[Number of Apprentices]]</f>
        <v>620</v>
      </c>
      <c r="O91" s="3">
        <f>IFERROR(Apprentices[[#This Row],[Apprentices]]-Apprentices[[#This Row],[Total Demand]],"")</f>
        <v>-569.08799999999997</v>
      </c>
      <c r="P91" s="14">
        <f>IFERROR(Apprentices[[#This Row],[Apprentices]]/Apprentices[[#This Row],[Total Demand]],"")</f>
        <v>0.52140800344465676</v>
      </c>
      <c r="Q91" s="3" t="str">
        <f>IF(Apprentices[[#This Row],[Ratio]]="","",IF(Apprentices[[#This Row],[Ratio]]&gt;1.2,"More Qualified Than Openings",IF(Apprentices[[#This Row],[Ratio]]&gt;0.8,"Balanced","More Openings Than Qualified")))</f>
        <v>More Openings Than Qualified</v>
      </c>
    </row>
    <row r="92" spans="1:17" x14ac:dyDescent="0.25">
      <c r="A92" t="s">
        <v>4</v>
      </c>
      <c r="B92" t="s">
        <v>209</v>
      </c>
      <c r="C92" t="s">
        <v>210</v>
      </c>
      <c r="D92" t="s">
        <v>53</v>
      </c>
      <c r="E92" t="s">
        <v>54</v>
      </c>
      <c r="F92" s="121">
        <v>49</v>
      </c>
      <c r="G92" s="3" t="s">
        <v>151</v>
      </c>
      <c r="H92" s="122">
        <v>51770</v>
      </c>
      <c r="I92" s="120">
        <v>2</v>
      </c>
      <c r="J92" s="116">
        <v>277</v>
      </c>
      <c r="K92" s="117">
        <v>5.6000000000000001E-2</v>
      </c>
      <c r="L92" s="116">
        <v>30.333333333333332</v>
      </c>
      <c r="M92" s="13">
        <f>IFERROR((Apprentices[[#This Row],[2018 Employment]]*Apprentices[[#This Row],[% Apprentices]])+Apprentices[[#This Row],[New Occupation Demand]],"")</f>
        <v>45.845333333333329</v>
      </c>
      <c r="N92" s="3">
        <f>Apprentices[[#This Row],[Number of Apprentices]]</f>
        <v>49</v>
      </c>
      <c r="O92" s="3">
        <f>IFERROR(Apprentices[[#This Row],[Apprentices]]-Apprentices[[#This Row],[Total Demand]],"")</f>
        <v>3.1546666666666709</v>
      </c>
      <c r="P92" s="14">
        <f>IFERROR(Apprentices[[#This Row],[Apprentices]]/Apprentices[[#This Row],[Total Demand]],"")</f>
        <v>1.0688110749185669</v>
      </c>
      <c r="Q92" s="3" t="str">
        <f>IF(Apprentices[[#This Row],[Ratio]]="","",IF(Apprentices[[#This Row],[Ratio]]&gt;1.2,"More Qualified Than Openings",IF(Apprentices[[#This Row],[Ratio]]&gt;0.8,"Balanced","More Openings Than Qualified")))</f>
        <v>Balanced</v>
      </c>
    </row>
    <row r="93" spans="1:17" x14ac:dyDescent="0.25">
      <c r="A93" t="s">
        <v>4</v>
      </c>
      <c r="B93" t="s">
        <v>209</v>
      </c>
      <c r="C93" t="s">
        <v>210</v>
      </c>
      <c r="D93" t="s">
        <v>34</v>
      </c>
      <c r="E93" t="s">
        <v>35</v>
      </c>
      <c r="F93" s="121">
        <v>41</v>
      </c>
      <c r="G93" s="3" t="s">
        <v>154</v>
      </c>
      <c r="H93" s="122">
        <v>0</v>
      </c>
      <c r="I93" s="120">
        <v>0</v>
      </c>
      <c r="J93" s="116">
        <v>0</v>
      </c>
      <c r="K93" s="117">
        <v>5.6000000000000001E-2</v>
      </c>
      <c r="L93" s="116">
        <v>0</v>
      </c>
      <c r="M93" s="13">
        <f>IFERROR((Apprentices[[#This Row],[2018 Employment]]*Apprentices[[#This Row],[% Apprentices]])+Apprentices[[#This Row],[New Occupation Demand]],"")</f>
        <v>0</v>
      </c>
      <c r="N93" s="3">
        <f>Apprentices[[#This Row],[Number of Apprentices]]</f>
        <v>41</v>
      </c>
      <c r="O93" s="3">
        <f>IFERROR(Apprentices[[#This Row],[Apprentices]]-Apprentices[[#This Row],[Total Demand]],"")</f>
        <v>41</v>
      </c>
      <c r="P93" s="14" t="str">
        <f>IFERROR(Apprentices[[#This Row],[Apprentices]]/Apprentices[[#This Row],[Total Demand]],"")</f>
        <v/>
      </c>
      <c r="Q93" s="3" t="str">
        <f>IF(Apprentices[[#This Row],[Ratio]]="","",IF(Apprentices[[#This Row],[Ratio]]&gt;1.2,"More Qualified Than Openings",IF(Apprentices[[#This Row],[Ratio]]&gt;0.8,"Balanced","More Openings Than Qualified")))</f>
        <v/>
      </c>
    </row>
    <row r="94" spans="1:17" x14ac:dyDescent="0.25">
      <c r="A94" t="s">
        <v>4</v>
      </c>
      <c r="B94" t="s">
        <v>209</v>
      </c>
      <c r="C94" t="s">
        <v>210</v>
      </c>
      <c r="D94" t="s">
        <v>64</v>
      </c>
      <c r="E94" t="s">
        <v>65</v>
      </c>
      <c r="F94" s="121">
        <v>7</v>
      </c>
      <c r="G94" s="3" t="s">
        <v>152</v>
      </c>
      <c r="H94" s="122">
        <v>40674</v>
      </c>
      <c r="I94" s="120">
        <v>3</v>
      </c>
      <c r="J94" s="116">
        <v>3485</v>
      </c>
      <c r="K94" s="117">
        <v>5.6000000000000001E-2</v>
      </c>
      <c r="L94" s="116">
        <v>254.33333333333334</v>
      </c>
      <c r="M94" s="13">
        <f>IFERROR((Apprentices[[#This Row],[2018 Employment]]*Apprentices[[#This Row],[% Apprentices]])+Apprentices[[#This Row],[New Occupation Demand]],"")</f>
        <v>449.49333333333334</v>
      </c>
      <c r="N94" s="3">
        <f>Apprentices[[#This Row],[Number of Apprentices]]</f>
        <v>7</v>
      </c>
      <c r="O94" s="3">
        <f>IFERROR(Apprentices[[#This Row],[Apprentices]]-Apprentices[[#This Row],[Total Demand]],"")</f>
        <v>-442.49333333333334</v>
      </c>
      <c r="P94" s="14">
        <f>IFERROR(Apprentices[[#This Row],[Apprentices]]/Apprentices[[#This Row],[Total Demand]],"")</f>
        <v>1.5573089700996677E-2</v>
      </c>
      <c r="Q94" s="3" t="str">
        <f>IF(Apprentices[[#This Row],[Ratio]]="","",IF(Apprentices[[#This Row],[Ratio]]&gt;1.2,"More Qualified Than Openings",IF(Apprentices[[#This Row],[Ratio]]&gt;0.8,"Balanced","More Openings Than Qualified")))</f>
        <v>More Openings Than Qualified</v>
      </c>
    </row>
    <row r="95" spans="1:17" x14ac:dyDescent="0.25">
      <c r="A95" t="s">
        <v>4</v>
      </c>
      <c r="B95" t="s">
        <v>209</v>
      </c>
      <c r="C95" t="s">
        <v>210</v>
      </c>
      <c r="D95" t="s">
        <v>5</v>
      </c>
      <c r="E95" t="s">
        <v>6</v>
      </c>
      <c r="F95" s="121">
        <v>310</v>
      </c>
      <c r="G95" s="3" t="s">
        <v>151</v>
      </c>
      <c r="H95" s="122">
        <v>68800</v>
      </c>
      <c r="I95" s="120">
        <v>4</v>
      </c>
      <c r="J95" s="116">
        <v>5378</v>
      </c>
      <c r="K95" s="117">
        <v>5.6000000000000001E-2</v>
      </c>
      <c r="L95" s="116">
        <v>521.33333333333337</v>
      </c>
      <c r="M95" s="13">
        <f>IFERROR((Apprentices[[#This Row],[2018 Employment]]*Apprentices[[#This Row],[% Apprentices]])+Apprentices[[#This Row],[New Occupation Demand]],"")</f>
        <v>822.50133333333338</v>
      </c>
      <c r="N95" s="3">
        <f>Apprentices[[#This Row],[Number of Apprentices]]</f>
        <v>310</v>
      </c>
      <c r="O95" s="3">
        <f>IFERROR(Apprentices[[#This Row],[Apprentices]]-Apprentices[[#This Row],[Total Demand]],"")</f>
        <v>-512.50133333333338</v>
      </c>
      <c r="P95" s="14">
        <f>IFERROR(Apprentices[[#This Row],[Apprentices]]/Apprentices[[#This Row],[Total Demand]],"")</f>
        <v>0.37689908506733927</v>
      </c>
      <c r="Q95" s="3" t="str">
        <f>IF(Apprentices[[#This Row],[Ratio]]="","",IF(Apprentices[[#This Row],[Ratio]]&gt;1.2,"More Qualified Than Openings",IF(Apprentices[[#This Row],[Ratio]]&gt;0.8,"Balanced","More Openings Than Qualified")))</f>
        <v>More Openings Than Qualified</v>
      </c>
    </row>
    <row r="96" spans="1:17" x14ac:dyDescent="0.25">
      <c r="A96" t="s">
        <v>4</v>
      </c>
      <c r="B96" t="s">
        <v>209</v>
      </c>
      <c r="C96" t="s">
        <v>210</v>
      </c>
      <c r="D96" t="s">
        <v>70</v>
      </c>
      <c r="E96" t="s">
        <v>71</v>
      </c>
      <c r="F96" s="121">
        <v>6</v>
      </c>
      <c r="G96" s="3" t="s">
        <v>154</v>
      </c>
      <c r="H96" s="122">
        <v>0</v>
      </c>
      <c r="I96" s="120">
        <v>0</v>
      </c>
      <c r="J96" s="116">
        <v>0</v>
      </c>
      <c r="K96" s="117">
        <v>5.6000000000000001E-2</v>
      </c>
      <c r="L96" s="116">
        <v>0</v>
      </c>
      <c r="M96" s="13">
        <f>IFERROR((Apprentices[[#This Row],[2018 Employment]]*Apprentices[[#This Row],[% Apprentices]])+Apprentices[[#This Row],[New Occupation Demand]],"")</f>
        <v>0</v>
      </c>
      <c r="N96" s="3">
        <f>Apprentices[[#This Row],[Number of Apprentices]]</f>
        <v>6</v>
      </c>
      <c r="O96" s="3">
        <f>IFERROR(Apprentices[[#This Row],[Apprentices]]-Apprentices[[#This Row],[Total Demand]],"")</f>
        <v>6</v>
      </c>
      <c r="P96" s="14" t="str">
        <f>IFERROR(Apprentices[[#This Row],[Apprentices]]/Apprentices[[#This Row],[Total Demand]],"")</f>
        <v/>
      </c>
      <c r="Q96" s="3" t="str">
        <f>IF(Apprentices[[#This Row],[Ratio]]="","",IF(Apprentices[[#This Row],[Ratio]]&gt;1.2,"More Qualified Than Openings",IF(Apprentices[[#This Row],[Ratio]]&gt;0.8,"Balanced","More Openings Than Qualified")))</f>
        <v/>
      </c>
    </row>
    <row r="97" spans="1:17" x14ac:dyDescent="0.25">
      <c r="A97" t="s">
        <v>4</v>
      </c>
      <c r="B97" t="s">
        <v>209</v>
      </c>
      <c r="C97" t="s">
        <v>210</v>
      </c>
      <c r="D97" t="s">
        <v>46</v>
      </c>
      <c r="E97" t="s">
        <v>47</v>
      </c>
      <c r="F97" s="121">
        <v>80</v>
      </c>
      <c r="G97" s="3" t="s">
        <v>152</v>
      </c>
      <c r="H97" s="122">
        <v>0</v>
      </c>
      <c r="I97" s="120">
        <v>0</v>
      </c>
      <c r="J97" s="116">
        <v>0</v>
      </c>
      <c r="K97" s="117">
        <v>5.6000000000000001E-2</v>
      </c>
      <c r="L97" s="116">
        <v>0</v>
      </c>
      <c r="M97" s="13">
        <f>IFERROR((Apprentices[[#This Row],[2018 Employment]]*Apprentices[[#This Row],[% Apprentices]])+Apprentices[[#This Row],[New Occupation Demand]],"")</f>
        <v>0</v>
      </c>
      <c r="N97" s="3">
        <f>Apprentices[[#This Row],[Number of Apprentices]]</f>
        <v>80</v>
      </c>
      <c r="O97" s="3">
        <f>IFERROR(Apprentices[[#This Row],[Apprentices]]-Apprentices[[#This Row],[Total Demand]],"")</f>
        <v>80</v>
      </c>
      <c r="P97" s="14" t="str">
        <f>IFERROR(Apprentices[[#This Row],[Apprentices]]/Apprentices[[#This Row],[Total Demand]],"")</f>
        <v/>
      </c>
      <c r="Q97" s="3" t="str">
        <f>IF(Apprentices[[#This Row],[Ratio]]="","",IF(Apprentices[[#This Row],[Ratio]]&gt;1.2,"More Qualified Than Openings",IF(Apprentices[[#This Row],[Ratio]]&gt;0.8,"Balanced","More Openings Than Qualified")))</f>
        <v/>
      </c>
    </row>
    <row r="98" spans="1:17" x14ac:dyDescent="0.25">
      <c r="A98" t="s">
        <v>4</v>
      </c>
      <c r="B98" t="s">
        <v>209</v>
      </c>
      <c r="C98" t="s">
        <v>210</v>
      </c>
      <c r="D98" t="s">
        <v>14</v>
      </c>
      <c r="E98" t="s">
        <v>15</v>
      </c>
      <c r="F98" s="121">
        <v>100</v>
      </c>
      <c r="G98" s="3" t="s">
        <v>151</v>
      </c>
      <c r="H98" s="122">
        <v>62120</v>
      </c>
      <c r="I98" s="120">
        <v>2</v>
      </c>
      <c r="J98" s="116">
        <v>374</v>
      </c>
      <c r="K98" s="117">
        <v>5.6000000000000001E-2</v>
      </c>
      <c r="L98" s="116">
        <v>48.333333333333336</v>
      </c>
      <c r="M98" s="13">
        <f>IFERROR((Apprentices[[#This Row],[2018 Employment]]*Apprentices[[#This Row],[% Apprentices]])+Apprentices[[#This Row],[New Occupation Demand]],"")</f>
        <v>69.277333333333331</v>
      </c>
      <c r="N98" s="3">
        <f>Apprentices[[#This Row],[Number of Apprentices]]</f>
        <v>100</v>
      </c>
      <c r="O98" s="3">
        <f>IFERROR(Apprentices[[#This Row],[Apprentices]]-Apprentices[[#This Row],[Total Demand]],"")</f>
        <v>30.722666666666669</v>
      </c>
      <c r="P98" s="14">
        <f>IFERROR(Apprentices[[#This Row],[Apprentices]]/Apprentices[[#This Row],[Total Demand]],"")</f>
        <v>1.4434735748104239</v>
      </c>
      <c r="Q98" s="3" t="str">
        <f>IF(Apprentices[[#This Row],[Ratio]]="","",IF(Apprentices[[#This Row],[Ratio]]&gt;1.2,"More Qualified Than Openings",IF(Apprentices[[#This Row],[Ratio]]&gt;0.8,"Balanced","More Openings Than Qualified")))</f>
        <v>More Qualified Than Openings</v>
      </c>
    </row>
    <row r="99" spans="1:17" x14ac:dyDescent="0.25">
      <c r="A99" t="s">
        <v>4</v>
      </c>
      <c r="B99" t="s">
        <v>209</v>
      </c>
      <c r="C99" t="s">
        <v>210</v>
      </c>
      <c r="D99" t="s">
        <v>136</v>
      </c>
      <c r="E99" t="s">
        <v>137</v>
      </c>
      <c r="F99" s="121">
        <v>185</v>
      </c>
      <c r="G99" s="3" t="s">
        <v>151</v>
      </c>
      <c r="H99" s="122">
        <v>82370</v>
      </c>
      <c r="I99" s="120">
        <v>1</v>
      </c>
      <c r="J99" s="116">
        <v>131</v>
      </c>
      <c r="K99" s="117">
        <v>5.6000000000000001E-2</v>
      </c>
      <c r="L99" s="116">
        <v>16</v>
      </c>
      <c r="M99" s="13">
        <f>IFERROR((Apprentices[[#This Row],[2018 Employment]]*Apprentices[[#This Row],[% Apprentices]])+Apprentices[[#This Row],[New Occupation Demand]],"")</f>
        <v>23.335999999999999</v>
      </c>
      <c r="N99" s="3">
        <f>Apprentices[[#This Row],[Number of Apprentices]]</f>
        <v>185</v>
      </c>
      <c r="O99" s="3">
        <f>IFERROR(Apprentices[[#This Row],[Apprentices]]-Apprentices[[#This Row],[Total Demand]],"")</f>
        <v>161.66399999999999</v>
      </c>
      <c r="P99" s="14">
        <f>IFERROR(Apprentices[[#This Row],[Apprentices]]/Apprentices[[#This Row],[Total Demand]],"")</f>
        <v>7.9276654096674672</v>
      </c>
      <c r="Q99" s="3" t="str">
        <f>IF(Apprentices[[#This Row],[Ratio]]="","",IF(Apprentices[[#This Row],[Ratio]]&gt;1.2,"More Qualified Than Openings",IF(Apprentices[[#This Row],[Ratio]]&gt;0.8,"Balanced","More Openings Than Qualified")))</f>
        <v>More Qualified Than Openings</v>
      </c>
    </row>
    <row r="100" spans="1:17" x14ac:dyDescent="0.25">
      <c r="A100" t="s">
        <v>4</v>
      </c>
      <c r="B100" t="s">
        <v>209</v>
      </c>
      <c r="C100" t="s">
        <v>210</v>
      </c>
      <c r="D100" t="s">
        <v>57</v>
      </c>
      <c r="E100" t="s">
        <v>58</v>
      </c>
      <c r="F100" s="121">
        <v>19</v>
      </c>
      <c r="G100" s="3" t="s">
        <v>152</v>
      </c>
      <c r="H100" s="122">
        <v>0</v>
      </c>
      <c r="I100" s="120">
        <v>0</v>
      </c>
      <c r="J100" s="116">
        <v>0</v>
      </c>
      <c r="K100" s="117">
        <v>5.6000000000000001E-2</v>
      </c>
      <c r="L100" s="116">
        <v>0</v>
      </c>
      <c r="M100" s="13">
        <f>IFERROR((Apprentices[[#This Row],[2018 Employment]]*Apprentices[[#This Row],[% Apprentices]])+Apprentices[[#This Row],[New Occupation Demand]],"")</f>
        <v>0</v>
      </c>
      <c r="N100" s="3">
        <f>Apprentices[[#This Row],[Number of Apprentices]]</f>
        <v>19</v>
      </c>
      <c r="O100" s="3">
        <f>IFERROR(Apprentices[[#This Row],[Apprentices]]-Apprentices[[#This Row],[Total Demand]],"")</f>
        <v>19</v>
      </c>
      <c r="P100" s="14" t="str">
        <f>IFERROR(Apprentices[[#This Row],[Apprentices]]/Apprentices[[#This Row],[Total Demand]],"")</f>
        <v/>
      </c>
      <c r="Q100" s="3" t="str">
        <f>IF(Apprentices[[#This Row],[Ratio]]="","",IF(Apprentices[[#This Row],[Ratio]]&gt;1.2,"More Qualified Than Openings",IF(Apprentices[[#This Row],[Ratio]]&gt;0.8,"Balanced","More Openings Than Qualified")))</f>
        <v/>
      </c>
    </row>
    <row r="101" spans="1:17" x14ac:dyDescent="0.25">
      <c r="A101" t="s">
        <v>4</v>
      </c>
      <c r="B101" t="s">
        <v>209</v>
      </c>
      <c r="C101" t="s">
        <v>210</v>
      </c>
      <c r="D101" t="s">
        <v>22</v>
      </c>
      <c r="E101" t="s">
        <v>23</v>
      </c>
      <c r="F101" s="121">
        <v>99</v>
      </c>
      <c r="G101" s="3" t="s">
        <v>151</v>
      </c>
      <c r="H101" s="122">
        <v>115483</v>
      </c>
      <c r="I101" s="120">
        <v>4</v>
      </c>
      <c r="J101" s="116">
        <v>282</v>
      </c>
      <c r="K101" s="117">
        <v>5.6000000000000001E-2</v>
      </c>
      <c r="L101" s="116">
        <v>38.5</v>
      </c>
      <c r="M101" s="13">
        <f>IFERROR((Apprentices[[#This Row],[2018 Employment]]*Apprentices[[#This Row],[% Apprentices]])+Apprentices[[#This Row],[New Occupation Demand]],"")</f>
        <v>54.292000000000002</v>
      </c>
      <c r="N101" s="3">
        <f>Apprentices[[#This Row],[Number of Apprentices]]</f>
        <v>99</v>
      </c>
      <c r="O101" s="3">
        <f>IFERROR(Apprentices[[#This Row],[Apprentices]]-Apprentices[[#This Row],[Total Demand]],"")</f>
        <v>44.707999999999998</v>
      </c>
      <c r="P101" s="14">
        <f>IFERROR(Apprentices[[#This Row],[Apprentices]]/Apprentices[[#This Row],[Total Demand]],"")</f>
        <v>1.823473071539085</v>
      </c>
      <c r="Q101" s="3" t="str">
        <f>IF(Apprentices[[#This Row],[Ratio]]="","",IF(Apprentices[[#This Row],[Ratio]]&gt;1.2,"More Qualified Than Openings",IF(Apprentices[[#This Row],[Ratio]]&gt;0.8,"Balanced","More Openings Than Qualified")))</f>
        <v>More Qualified Than Openings</v>
      </c>
    </row>
    <row r="102" spans="1:17" x14ac:dyDescent="0.25">
      <c r="A102" t="s">
        <v>4</v>
      </c>
      <c r="B102" t="s">
        <v>211</v>
      </c>
      <c r="C102" t="s">
        <v>212</v>
      </c>
      <c r="D102" t="s">
        <v>32</v>
      </c>
      <c r="E102" t="s">
        <v>33</v>
      </c>
      <c r="F102" s="121">
        <v>45</v>
      </c>
      <c r="G102" s="3" t="s">
        <v>153</v>
      </c>
      <c r="H102" s="122">
        <v>82530</v>
      </c>
      <c r="I102" s="120">
        <v>3</v>
      </c>
      <c r="J102" s="116">
        <v>1166</v>
      </c>
      <c r="K102" s="117">
        <v>5.6000000000000001E-2</v>
      </c>
      <c r="L102" s="116">
        <v>145</v>
      </c>
      <c r="M102" s="13">
        <f>IFERROR((Apprentices[[#This Row],[2018 Employment]]*Apprentices[[#This Row],[% Apprentices]])+Apprentices[[#This Row],[New Occupation Demand]],"")</f>
        <v>210.29599999999999</v>
      </c>
      <c r="N102" s="3">
        <f>Apprentices[[#This Row],[Number of Apprentices]]</f>
        <v>45</v>
      </c>
      <c r="O102" s="3">
        <f>IFERROR(Apprentices[[#This Row],[Apprentices]]-Apprentices[[#This Row],[Total Demand]],"")</f>
        <v>-165.29599999999999</v>
      </c>
      <c r="P102" s="14">
        <f>IFERROR(Apprentices[[#This Row],[Apprentices]]/Apprentices[[#This Row],[Total Demand]],"")</f>
        <v>0.21398409860387266</v>
      </c>
      <c r="Q102" s="3" t="str">
        <f>IF(Apprentices[[#This Row],[Ratio]]="","",IF(Apprentices[[#This Row],[Ratio]]&gt;1.2,"More Qualified Than Openings",IF(Apprentices[[#This Row],[Ratio]]&gt;0.8,"Balanced","More Openings Than Qualified")))</f>
        <v>More Openings Than Qualified</v>
      </c>
    </row>
    <row r="103" spans="1:17" x14ac:dyDescent="0.25">
      <c r="A103" t="s">
        <v>4</v>
      </c>
      <c r="B103" t="s">
        <v>211</v>
      </c>
      <c r="C103" t="s">
        <v>212</v>
      </c>
      <c r="D103" t="s">
        <v>108</v>
      </c>
      <c r="E103" t="s">
        <v>109</v>
      </c>
      <c r="F103" s="121">
        <v>1</v>
      </c>
      <c r="G103" s="3" t="s">
        <v>151</v>
      </c>
      <c r="H103" s="122">
        <v>61923</v>
      </c>
      <c r="I103" s="120">
        <v>3</v>
      </c>
      <c r="J103" s="116">
        <v>1513</v>
      </c>
      <c r="K103" s="117">
        <v>5.6000000000000001E-2</v>
      </c>
      <c r="L103" s="116">
        <v>158</v>
      </c>
      <c r="M103" s="13">
        <f>IFERROR((Apprentices[[#This Row],[2018 Employment]]*Apprentices[[#This Row],[% Apprentices]])+Apprentices[[#This Row],[New Occupation Demand]],"")</f>
        <v>242.72800000000001</v>
      </c>
      <c r="N103" s="3">
        <f>Apprentices[[#This Row],[Number of Apprentices]]</f>
        <v>1</v>
      </c>
      <c r="O103" s="3">
        <f>IFERROR(Apprentices[[#This Row],[Apprentices]]-Apprentices[[#This Row],[Total Demand]],"")</f>
        <v>-241.72800000000001</v>
      </c>
      <c r="P103" s="14">
        <f>IFERROR(Apprentices[[#This Row],[Apprentices]]/Apprentices[[#This Row],[Total Demand]],"")</f>
        <v>4.119837843182492E-3</v>
      </c>
      <c r="Q103" s="3" t="str">
        <f>IF(Apprentices[[#This Row],[Ratio]]="","",IF(Apprentices[[#This Row],[Ratio]]&gt;1.2,"More Qualified Than Openings",IF(Apprentices[[#This Row],[Ratio]]&gt;0.8,"Balanced","More Openings Than Qualified")))</f>
        <v>More Openings Than Qualified</v>
      </c>
    </row>
    <row r="104" spans="1:17" x14ac:dyDescent="0.25">
      <c r="A104" t="s">
        <v>4</v>
      </c>
      <c r="B104" t="s">
        <v>211</v>
      </c>
      <c r="C104" t="s">
        <v>212</v>
      </c>
      <c r="D104" t="s">
        <v>24</v>
      </c>
      <c r="E104" t="s">
        <v>25</v>
      </c>
      <c r="F104" s="121">
        <v>101</v>
      </c>
      <c r="G104" s="3" t="s">
        <v>153</v>
      </c>
      <c r="H104" s="122">
        <v>58800</v>
      </c>
      <c r="I104" s="120">
        <v>4</v>
      </c>
      <c r="J104" s="116">
        <v>2670</v>
      </c>
      <c r="K104" s="117">
        <v>5.6000000000000001E-2</v>
      </c>
      <c r="L104" s="116">
        <v>358.66666666666669</v>
      </c>
      <c r="M104" s="13">
        <f>IFERROR((Apprentices[[#This Row],[2018 Employment]]*Apprentices[[#This Row],[% Apprentices]])+Apprentices[[#This Row],[New Occupation Demand]],"")</f>
        <v>508.18666666666672</v>
      </c>
      <c r="N104" s="3">
        <f>Apprentices[[#This Row],[Number of Apprentices]]</f>
        <v>101</v>
      </c>
      <c r="O104" s="3">
        <f>IFERROR(Apprentices[[#This Row],[Apprentices]]-Apprentices[[#This Row],[Total Demand]],"")</f>
        <v>-407.18666666666672</v>
      </c>
      <c r="P104" s="14">
        <f>IFERROR(Apprentices[[#This Row],[Apprentices]]/Apprentices[[#This Row],[Total Demand]],"")</f>
        <v>0.19874586766017735</v>
      </c>
      <c r="Q104" s="3" t="str">
        <f>IF(Apprentices[[#This Row],[Ratio]]="","",IF(Apprentices[[#This Row],[Ratio]]&gt;1.2,"More Qualified Than Openings",IF(Apprentices[[#This Row],[Ratio]]&gt;0.8,"Balanced","More Openings Than Qualified")))</f>
        <v>More Openings Than Qualified</v>
      </c>
    </row>
    <row r="105" spans="1:17" x14ac:dyDescent="0.25">
      <c r="A105" t="s">
        <v>4</v>
      </c>
      <c r="B105" t="s">
        <v>211</v>
      </c>
      <c r="C105" t="s">
        <v>212</v>
      </c>
      <c r="D105" t="s">
        <v>66</v>
      </c>
      <c r="E105" t="s">
        <v>67</v>
      </c>
      <c r="F105" s="121">
        <v>10</v>
      </c>
      <c r="G105" s="3" t="s">
        <v>154</v>
      </c>
      <c r="H105" s="122">
        <v>0</v>
      </c>
      <c r="I105" s="120">
        <v>0</v>
      </c>
      <c r="J105" s="116">
        <v>0</v>
      </c>
      <c r="K105" s="117">
        <v>5.6000000000000001E-2</v>
      </c>
      <c r="L105" s="116">
        <v>0</v>
      </c>
      <c r="M105" s="13">
        <f>IFERROR((Apprentices[[#This Row],[2018 Employment]]*Apprentices[[#This Row],[% Apprentices]])+Apprentices[[#This Row],[New Occupation Demand]],"")</f>
        <v>0</v>
      </c>
      <c r="N105" s="3">
        <f>Apprentices[[#This Row],[Number of Apprentices]]</f>
        <v>10</v>
      </c>
      <c r="O105" s="3">
        <f>IFERROR(Apprentices[[#This Row],[Apprentices]]-Apprentices[[#This Row],[Total Demand]],"")</f>
        <v>10</v>
      </c>
      <c r="P105" s="14" t="str">
        <f>IFERROR(Apprentices[[#This Row],[Apprentices]]/Apprentices[[#This Row],[Total Demand]],"")</f>
        <v/>
      </c>
      <c r="Q105" s="3" t="str">
        <f>IF(Apprentices[[#This Row],[Ratio]]="","",IF(Apprentices[[#This Row],[Ratio]]&gt;1.2,"More Qualified Than Openings",IF(Apprentices[[#This Row],[Ratio]]&gt;0.8,"Balanced","More Openings Than Qualified")))</f>
        <v/>
      </c>
    </row>
    <row r="106" spans="1:17" x14ac:dyDescent="0.25">
      <c r="A106" t="s">
        <v>4</v>
      </c>
      <c r="B106" t="s">
        <v>211</v>
      </c>
      <c r="C106" t="s">
        <v>212</v>
      </c>
      <c r="D106" t="s">
        <v>26</v>
      </c>
      <c r="E106" t="s">
        <v>27</v>
      </c>
      <c r="F106" s="121">
        <v>7</v>
      </c>
      <c r="G106" s="3" t="s">
        <v>151</v>
      </c>
      <c r="H106" s="122">
        <v>90930</v>
      </c>
      <c r="I106" s="120">
        <v>2</v>
      </c>
      <c r="J106" s="116">
        <v>372</v>
      </c>
      <c r="K106" s="117">
        <v>5.6000000000000001E-2</v>
      </c>
      <c r="L106" s="116">
        <v>35.333333333333336</v>
      </c>
      <c r="M106" s="13">
        <f>IFERROR((Apprentices[[#This Row],[2018 Employment]]*Apprentices[[#This Row],[% Apprentices]])+Apprentices[[#This Row],[New Occupation Demand]],"")</f>
        <v>56.165333333333336</v>
      </c>
      <c r="N106" s="3">
        <f>Apprentices[[#This Row],[Number of Apprentices]]</f>
        <v>7</v>
      </c>
      <c r="O106" s="3">
        <f>IFERROR(Apprentices[[#This Row],[Apprentices]]-Apprentices[[#This Row],[Total Demand]],"")</f>
        <v>-49.165333333333336</v>
      </c>
      <c r="P106" s="14">
        <f>IFERROR(Apprentices[[#This Row],[Apprentices]]/Apprentices[[#This Row],[Total Demand]],"")</f>
        <v>0.12463203874275947</v>
      </c>
      <c r="Q106" s="3" t="str">
        <f>IF(Apprentices[[#This Row],[Ratio]]="","",IF(Apprentices[[#This Row],[Ratio]]&gt;1.2,"More Qualified Than Openings",IF(Apprentices[[#This Row],[Ratio]]&gt;0.8,"Balanced","More Openings Than Qualified")))</f>
        <v>More Openings Than Qualified</v>
      </c>
    </row>
    <row r="107" spans="1:17" x14ac:dyDescent="0.25">
      <c r="A107" t="s">
        <v>4</v>
      </c>
      <c r="B107" t="s">
        <v>211</v>
      </c>
      <c r="C107" t="s">
        <v>212</v>
      </c>
      <c r="D107" t="s">
        <v>100</v>
      </c>
      <c r="E107" t="s">
        <v>101</v>
      </c>
      <c r="F107" s="121">
        <v>2</v>
      </c>
      <c r="G107" s="3" t="s">
        <v>151</v>
      </c>
      <c r="H107" s="122">
        <v>84386</v>
      </c>
      <c r="I107" s="120">
        <v>3</v>
      </c>
      <c r="J107" s="116">
        <v>1299</v>
      </c>
      <c r="K107" s="117">
        <v>5.6000000000000001E-2</v>
      </c>
      <c r="L107" s="116">
        <v>112</v>
      </c>
      <c r="M107" s="13">
        <f>IFERROR((Apprentices[[#This Row],[2018 Employment]]*Apprentices[[#This Row],[% Apprentices]])+Apprentices[[#This Row],[New Occupation Demand]],"")</f>
        <v>184.744</v>
      </c>
      <c r="N107" s="3">
        <f>Apprentices[[#This Row],[Number of Apprentices]]</f>
        <v>2</v>
      </c>
      <c r="O107" s="3">
        <f>IFERROR(Apprentices[[#This Row],[Apprentices]]-Apprentices[[#This Row],[Total Demand]],"")</f>
        <v>-182.744</v>
      </c>
      <c r="P107" s="14">
        <f>IFERROR(Apprentices[[#This Row],[Apprentices]]/Apprentices[[#This Row],[Total Demand]],"")</f>
        <v>1.0825791365348806E-2</v>
      </c>
      <c r="Q107" s="3" t="str">
        <f>IF(Apprentices[[#This Row],[Ratio]]="","",IF(Apprentices[[#This Row],[Ratio]]&gt;1.2,"More Qualified Than Openings",IF(Apprentices[[#This Row],[Ratio]]&gt;0.8,"Balanced","More Openings Than Qualified")))</f>
        <v>More Openings Than Qualified</v>
      </c>
    </row>
    <row r="108" spans="1:17" x14ac:dyDescent="0.25">
      <c r="A108" t="s">
        <v>4</v>
      </c>
      <c r="B108" t="s">
        <v>213</v>
      </c>
      <c r="C108" t="s">
        <v>214</v>
      </c>
      <c r="D108" t="s">
        <v>48</v>
      </c>
      <c r="E108" t="s">
        <v>49</v>
      </c>
      <c r="F108" s="121">
        <v>5</v>
      </c>
      <c r="G108" s="3" t="s">
        <v>151</v>
      </c>
      <c r="H108" s="122">
        <v>66477</v>
      </c>
      <c r="I108" s="120">
        <v>4</v>
      </c>
      <c r="J108" s="116">
        <v>3788</v>
      </c>
      <c r="K108" s="117">
        <v>5.6000000000000001E-2</v>
      </c>
      <c r="L108" s="116">
        <v>380.33333333333331</v>
      </c>
      <c r="M108" s="13">
        <f>IFERROR((Apprentices[[#This Row],[2018 Employment]]*Apprentices[[#This Row],[% Apprentices]])+Apprentices[[#This Row],[New Occupation Demand]],"")</f>
        <v>592.4613333333333</v>
      </c>
      <c r="N108" s="3">
        <f>Apprentices[[#This Row],[Number of Apprentices]]</f>
        <v>5</v>
      </c>
      <c r="O108" s="3">
        <f>IFERROR(Apprentices[[#This Row],[Apprentices]]-Apprentices[[#This Row],[Total Demand]],"")</f>
        <v>-587.4613333333333</v>
      </c>
      <c r="P108" s="14">
        <f>IFERROR(Apprentices[[#This Row],[Apprentices]]/Apprentices[[#This Row],[Total Demand]],"")</f>
        <v>8.4393693203044483E-3</v>
      </c>
      <c r="Q108" s="3" t="str">
        <f>IF(Apprentices[[#This Row],[Ratio]]="","",IF(Apprentices[[#This Row],[Ratio]]&gt;1.2,"More Qualified Than Openings",IF(Apprentices[[#This Row],[Ratio]]&gt;0.8,"Balanced","More Openings Than Qualified")))</f>
        <v>More Openings Than Qualified</v>
      </c>
    </row>
    <row r="109" spans="1:17" x14ac:dyDescent="0.25">
      <c r="A109" t="s">
        <v>4</v>
      </c>
      <c r="B109" t="s">
        <v>213</v>
      </c>
      <c r="C109" t="s">
        <v>214</v>
      </c>
      <c r="D109" t="s">
        <v>90</v>
      </c>
      <c r="E109" t="s">
        <v>91</v>
      </c>
      <c r="F109" s="121">
        <v>1</v>
      </c>
      <c r="G109" s="3" t="s">
        <v>151</v>
      </c>
      <c r="H109" s="122">
        <v>50230</v>
      </c>
      <c r="I109" s="120">
        <v>1</v>
      </c>
      <c r="J109" s="116">
        <v>319</v>
      </c>
      <c r="K109" s="117">
        <v>5.6000000000000001E-2</v>
      </c>
      <c r="L109" s="116">
        <v>29.5</v>
      </c>
      <c r="M109" s="13">
        <f>IFERROR((Apprentices[[#This Row],[2018 Employment]]*Apprentices[[#This Row],[% Apprentices]])+Apprentices[[#This Row],[New Occupation Demand]],"")</f>
        <v>47.364000000000004</v>
      </c>
      <c r="N109" s="3">
        <f>Apprentices[[#This Row],[Number of Apprentices]]</f>
        <v>1</v>
      </c>
      <c r="O109" s="3">
        <f>IFERROR(Apprentices[[#This Row],[Apprentices]]-Apprentices[[#This Row],[Total Demand]],"")</f>
        <v>-46.364000000000004</v>
      </c>
      <c r="P109" s="14">
        <f>IFERROR(Apprentices[[#This Row],[Apprentices]]/Apprentices[[#This Row],[Total Demand]],"")</f>
        <v>2.111308166539988E-2</v>
      </c>
      <c r="Q109" s="3" t="str">
        <f>IF(Apprentices[[#This Row],[Ratio]]="","",IF(Apprentices[[#This Row],[Ratio]]&gt;1.2,"More Qualified Than Openings",IF(Apprentices[[#This Row],[Ratio]]&gt;0.8,"Balanced","More Openings Than Qualified")))</f>
        <v>More Openings Than Qualified</v>
      </c>
    </row>
    <row r="110" spans="1:17" x14ac:dyDescent="0.25">
      <c r="A110" t="s">
        <v>4</v>
      </c>
      <c r="B110" t="s">
        <v>213</v>
      </c>
      <c r="C110" t="s">
        <v>214</v>
      </c>
      <c r="D110" t="s">
        <v>55</v>
      </c>
      <c r="E110" t="s">
        <v>56</v>
      </c>
      <c r="F110" s="121">
        <v>1</v>
      </c>
      <c r="G110" s="3" t="s">
        <v>151</v>
      </c>
      <c r="H110" s="122">
        <v>0</v>
      </c>
      <c r="I110" s="120">
        <v>0</v>
      </c>
      <c r="J110" s="116">
        <v>0</v>
      </c>
      <c r="K110" s="117">
        <v>5.6000000000000001E-2</v>
      </c>
      <c r="L110" s="116">
        <v>0</v>
      </c>
      <c r="M110" s="13">
        <f>IFERROR((Apprentices[[#This Row],[2018 Employment]]*Apprentices[[#This Row],[% Apprentices]])+Apprentices[[#This Row],[New Occupation Demand]],"")</f>
        <v>0</v>
      </c>
      <c r="N110" s="3">
        <f>Apprentices[[#This Row],[Number of Apprentices]]</f>
        <v>1</v>
      </c>
      <c r="O110" s="3">
        <f>IFERROR(Apprentices[[#This Row],[Apprentices]]-Apprentices[[#This Row],[Total Demand]],"")</f>
        <v>1</v>
      </c>
      <c r="P110" s="14" t="str">
        <f>IFERROR(Apprentices[[#This Row],[Apprentices]]/Apprentices[[#This Row],[Total Demand]],"")</f>
        <v/>
      </c>
      <c r="Q110" s="3" t="str">
        <f>IF(Apprentices[[#This Row],[Ratio]]="","",IF(Apprentices[[#This Row],[Ratio]]&gt;1.2,"More Qualified Than Openings",IF(Apprentices[[#This Row],[Ratio]]&gt;0.8,"Balanced","More Openings Than Qualified")))</f>
        <v/>
      </c>
    </row>
    <row r="111" spans="1:17" x14ac:dyDescent="0.25">
      <c r="A111" t="s">
        <v>4</v>
      </c>
      <c r="B111" t="s">
        <v>213</v>
      </c>
      <c r="C111" t="s">
        <v>214</v>
      </c>
      <c r="D111" t="s">
        <v>42</v>
      </c>
      <c r="E111" t="s">
        <v>43</v>
      </c>
      <c r="F111" s="121">
        <v>2</v>
      </c>
      <c r="G111" s="3" t="s">
        <v>151</v>
      </c>
      <c r="H111" s="122">
        <v>48648</v>
      </c>
      <c r="I111" s="120">
        <v>3</v>
      </c>
      <c r="J111" s="116">
        <v>3037</v>
      </c>
      <c r="K111" s="117">
        <v>5.6000000000000001E-2</v>
      </c>
      <c r="L111" s="116">
        <v>370.66666666666669</v>
      </c>
      <c r="M111" s="13">
        <f>IFERROR((Apprentices[[#This Row],[2018 Employment]]*Apprentices[[#This Row],[% Apprentices]])+Apprentices[[#This Row],[New Occupation Demand]],"")</f>
        <v>540.73866666666663</v>
      </c>
      <c r="N111" s="3">
        <f>Apprentices[[#This Row],[Number of Apprentices]]</f>
        <v>2</v>
      </c>
      <c r="O111" s="3">
        <f>IFERROR(Apprentices[[#This Row],[Apprentices]]-Apprentices[[#This Row],[Total Demand]],"")</f>
        <v>-538.73866666666663</v>
      </c>
      <c r="P111" s="14">
        <f>IFERROR(Apprentices[[#This Row],[Apprentices]]/Apprentices[[#This Row],[Total Demand]],"")</f>
        <v>3.6986443235672685E-3</v>
      </c>
      <c r="Q111" s="3" t="str">
        <f>IF(Apprentices[[#This Row],[Ratio]]="","",IF(Apprentices[[#This Row],[Ratio]]&gt;1.2,"More Qualified Than Openings",IF(Apprentices[[#This Row],[Ratio]]&gt;0.8,"Balanced","More Openings Than Qualified")))</f>
        <v>More Openings Than Qualified</v>
      </c>
    </row>
    <row r="112" spans="1:17" x14ac:dyDescent="0.25">
      <c r="A112" t="s">
        <v>4</v>
      </c>
      <c r="B112" t="s">
        <v>213</v>
      </c>
      <c r="C112" t="s">
        <v>214</v>
      </c>
      <c r="D112" t="s">
        <v>18</v>
      </c>
      <c r="E112" t="s">
        <v>19</v>
      </c>
      <c r="F112" s="121">
        <v>68</v>
      </c>
      <c r="G112" s="3" t="s">
        <v>152</v>
      </c>
      <c r="H112" s="122">
        <v>0</v>
      </c>
      <c r="I112" s="120">
        <v>0</v>
      </c>
      <c r="J112" s="116">
        <v>0</v>
      </c>
      <c r="K112" s="117">
        <v>5.6000000000000001E-2</v>
      </c>
      <c r="L112" s="116">
        <v>0</v>
      </c>
      <c r="M112" s="13">
        <f>IFERROR((Apprentices[[#This Row],[2018 Employment]]*Apprentices[[#This Row],[% Apprentices]])+Apprentices[[#This Row],[New Occupation Demand]],"")</f>
        <v>0</v>
      </c>
      <c r="N112" s="3">
        <f>Apprentices[[#This Row],[Number of Apprentices]]</f>
        <v>68</v>
      </c>
      <c r="O112" s="3">
        <f>IFERROR(Apprentices[[#This Row],[Apprentices]]-Apprentices[[#This Row],[Total Demand]],"")</f>
        <v>68</v>
      </c>
      <c r="P112" s="14" t="str">
        <f>IFERROR(Apprentices[[#This Row],[Apprentices]]/Apprentices[[#This Row],[Total Demand]],"")</f>
        <v/>
      </c>
      <c r="Q112" s="3" t="str">
        <f>IF(Apprentices[[#This Row],[Ratio]]="","",IF(Apprentices[[#This Row],[Ratio]]&gt;1.2,"More Qualified Than Openings",IF(Apprentices[[#This Row],[Ratio]]&gt;0.8,"Balanced","More Openings Than Qualified")))</f>
        <v/>
      </c>
    </row>
    <row r="113" spans="1:17" x14ac:dyDescent="0.25">
      <c r="A113" t="s">
        <v>4</v>
      </c>
      <c r="B113" t="s">
        <v>215</v>
      </c>
      <c r="C113" t="s">
        <v>216</v>
      </c>
      <c r="D113" t="s">
        <v>76</v>
      </c>
      <c r="E113" t="s">
        <v>77</v>
      </c>
      <c r="F113" s="121">
        <v>18</v>
      </c>
      <c r="G113" s="3" t="s">
        <v>154</v>
      </c>
      <c r="H113" s="122">
        <v>0</v>
      </c>
      <c r="I113" s="120">
        <v>0</v>
      </c>
      <c r="J113" s="116">
        <v>0</v>
      </c>
      <c r="K113" s="117">
        <v>5.6000000000000001E-2</v>
      </c>
      <c r="L113" s="116">
        <v>0</v>
      </c>
      <c r="M113" s="13">
        <f>IFERROR((Apprentices[[#This Row],[2018 Employment]]*Apprentices[[#This Row],[% Apprentices]])+Apprentices[[#This Row],[New Occupation Demand]],"")</f>
        <v>0</v>
      </c>
      <c r="N113" s="3">
        <f>Apprentices[[#This Row],[Number of Apprentices]]</f>
        <v>18</v>
      </c>
      <c r="O113" s="3">
        <f>IFERROR(Apprentices[[#This Row],[Apprentices]]-Apprentices[[#This Row],[Total Demand]],"")</f>
        <v>18</v>
      </c>
      <c r="P113" s="14" t="str">
        <f>IFERROR(Apprentices[[#This Row],[Apprentices]]/Apprentices[[#This Row],[Total Demand]],"")</f>
        <v/>
      </c>
      <c r="Q113" s="3" t="str">
        <f>IF(Apprentices[[#This Row],[Ratio]]="","",IF(Apprentices[[#This Row],[Ratio]]&gt;1.2,"More Qualified Than Openings",IF(Apprentices[[#This Row],[Ratio]]&gt;0.8,"Balanced","More Openings Than Qualified")))</f>
        <v/>
      </c>
    </row>
    <row r="114" spans="1:17" x14ac:dyDescent="0.25">
      <c r="A114" t="s">
        <v>4</v>
      </c>
      <c r="B114" t="s">
        <v>215</v>
      </c>
      <c r="C114" t="s">
        <v>216</v>
      </c>
      <c r="D114" t="s">
        <v>78</v>
      </c>
      <c r="E114" t="s">
        <v>79</v>
      </c>
      <c r="F114" s="121">
        <v>2</v>
      </c>
      <c r="G114" s="3" t="s">
        <v>153</v>
      </c>
      <c r="H114" s="122">
        <v>49769</v>
      </c>
      <c r="I114" s="120">
        <v>4</v>
      </c>
      <c r="J114" s="116">
        <v>7712</v>
      </c>
      <c r="K114" s="117">
        <v>5.6000000000000001E-2</v>
      </c>
      <c r="L114" s="116">
        <v>1740</v>
      </c>
      <c r="M114" s="13">
        <f>IFERROR((Apprentices[[#This Row],[2018 Employment]]*Apprentices[[#This Row],[% Apprentices]])+Apprentices[[#This Row],[New Occupation Demand]],"")</f>
        <v>2171.8719999999998</v>
      </c>
      <c r="N114" s="3">
        <f>Apprentices[[#This Row],[Number of Apprentices]]</f>
        <v>2</v>
      </c>
      <c r="O114" s="3">
        <f>IFERROR(Apprentices[[#This Row],[Apprentices]]-Apprentices[[#This Row],[Total Demand]],"")</f>
        <v>-2169.8719999999998</v>
      </c>
      <c r="P114" s="14">
        <f>IFERROR(Apprentices[[#This Row],[Apprentices]]/Apprentices[[#This Row],[Total Demand]],"")</f>
        <v>9.208645813381268E-4</v>
      </c>
      <c r="Q114" s="3" t="str">
        <f>IF(Apprentices[[#This Row],[Ratio]]="","",IF(Apprentices[[#This Row],[Ratio]]&gt;1.2,"More Qualified Than Openings",IF(Apprentices[[#This Row],[Ratio]]&gt;0.8,"Balanced","More Openings Than Qualified")))</f>
        <v>More Openings Than Qualified</v>
      </c>
    </row>
    <row r="115" spans="1:17" x14ac:dyDescent="0.25">
      <c r="A115" t="s">
        <v>17</v>
      </c>
      <c r="B115" t="s">
        <v>175</v>
      </c>
      <c r="C115" t="s">
        <v>176</v>
      </c>
      <c r="D115" t="s">
        <v>72</v>
      </c>
      <c r="E115" t="s">
        <v>73</v>
      </c>
      <c r="F115" s="121">
        <v>1</v>
      </c>
      <c r="G115" s="3" t="s">
        <v>155</v>
      </c>
      <c r="H115" s="122">
        <v>69307</v>
      </c>
      <c r="I115" s="120">
        <v>4</v>
      </c>
      <c r="J115" s="116">
        <v>1852</v>
      </c>
      <c r="K115" s="117" t="e">
        <f>#REF!</f>
        <v>#REF!</v>
      </c>
      <c r="L115" s="116">
        <v>1618.3333333333333</v>
      </c>
      <c r="M115" s="13" t="str">
        <f>IFERROR((Apprentices[[#This Row],[2018 Employment]]*Apprentices[[#This Row],[% Apprentices]])+Apprentices[[#This Row],[New Occupation Demand]],"")</f>
        <v/>
      </c>
      <c r="N115" s="3">
        <f>Apprentices[[#This Row],[Number of Apprentices]]</f>
        <v>1</v>
      </c>
      <c r="O115" s="3" t="str">
        <f>IFERROR(Apprentices[[#This Row],[Apprentices]]-Apprentices[[#This Row],[Total Demand]],"")</f>
        <v/>
      </c>
      <c r="P115" s="14" t="str">
        <f>IFERROR(Apprentices[[#This Row],[Apprentices]]/Apprentices[[#This Row],[Total Demand]],"")</f>
        <v/>
      </c>
      <c r="Q115" s="3" t="str">
        <f>IF(Apprentices[[#This Row],[Ratio]]="","",IF(Apprentices[[#This Row],[Ratio]]&gt;1.2,"More Qualified Than Openings",IF(Apprentices[[#This Row],[Ratio]]&gt;0.8,"Balanced","More Openings Than Qualified")))</f>
        <v/>
      </c>
    </row>
    <row r="116" spans="1:17" x14ac:dyDescent="0.25">
      <c r="A116" t="s">
        <v>17</v>
      </c>
      <c r="B116" t="s">
        <v>177</v>
      </c>
      <c r="C116" t="s">
        <v>178</v>
      </c>
      <c r="D116" t="s">
        <v>104</v>
      </c>
      <c r="E116" t="s">
        <v>105</v>
      </c>
      <c r="F116" s="121">
        <v>2</v>
      </c>
      <c r="G116" s="3" t="s">
        <v>155</v>
      </c>
      <c r="H116" s="122">
        <v>89453</v>
      </c>
      <c r="I116" s="120">
        <v>5</v>
      </c>
      <c r="J116" s="116">
        <v>1524</v>
      </c>
      <c r="K116" s="117">
        <v>5.6000000000000001E-2</v>
      </c>
      <c r="L116" s="116">
        <v>786.66666666666663</v>
      </c>
      <c r="M116" s="13">
        <f>IFERROR((Apprentices[[#This Row],[2018 Employment]]*Apprentices[[#This Row],[% Apprentices]])+Apprentices[[#This Row],[New Occupation Demand]],"")</f>
        <v>872.01066666666668</v>
      </c>
      <c r="N116" s="3">
        <f>Apprentices[[#This Row],[Number of Apprentices]]</f>
        <v>2</v>
      </c>
      <c r="O116" s="3">
        <f>IFERROR(Apprentices[[#This Row],[Apprentices]]-Apprentices[[#This Row],[Total Demand]],"")</f>
        <v>-870.01066666666668</v>
      </c>
      <c r="P116" s="14">
        <f>IFERROR(Apprentices[[#This Row],[Apprentices]]/Apprentices[[#This Row],[Total Demand]],"")</f>
        <v>2.2935499259947889E-3</v>
      </c>
      <c r="Q116" s="3" t="str">
        <f>IF(Apprentices[[#This Row],[Ratio]]="","",IF(Apprentices[[#This Row],[Ratio]]&gt;1.2,"More Qualified Than Openings",IF(Apprentices[[#This Row],[Ratio]]&gt;0.8,"Balanced","More Openings Than Qualified")))</f>
        <v>More Openings Than Qualified</v>
      </c>
    </row>
    <row r="117" spans="1:17" x14ac:dyDescent="0.25">
      <c r="A117" t="s">
        <v>17</v>
      </c>
      <c r="B117" t="s">
        <v>187</v>
      </c>
      <c r="C117" t="s">
        <v>188</v>
      </c>
      <c r="D117" t="s">
        <v>82</v>
      </c>
      <c r="E117" t="s">
        <v>83</v>
      </c>
      <c r="F117" s="121">
        <v>12</v>
      </c>
      <c r="G117" s="3" t="s">
        <v>156</v>
      </c>
      <c r="H117" s="122">
        <v>32924</v>
      </c>
      <c r="I117" s="120">
        <v>2</v>
      </c>
      <c r="J117" s="116">
        <v>5879</v>
      </c>
      <c r="K117" s="117">
        <v>5.6000000000000001E-2</v>
      </c>
      <c r="L117" s="116">
        <v>1100.3333333333333</v>
      </c>
      <c r="M117" s="13">
        <f>IFERROR((Apprentices[[#This Row],[2018 Employment]]*Apprentices[[#This Row],[% Apprentices]])+Apprentices[[#This Row],[New Occupation Demand]],"")</f>
        <v>1429.5573333333332</v>
      </c>
      <c r="N117" s="3">
        <f>Apprentices[[#This Row],[Number of Apprentices]]</f>
        <v>12</v>
      </c>
      <c r="O117" s="3">
        <f>IFERROR(Apprentices[[#This Row],[Apprentices]]-Apprentices[[#This Row],[Total Demand]],"")</f>
        <v>-1417.5573333333332</v>
      </c>
      <c r="P117" s="14">
        <f>IFERROR(Apprentices[[#This Row],[Apprentices]]/Apprentices[[#This Row],[Total Demand]],"")</f>
        <v>8.3942068780265781E-3</v>
      </c>
      <c r="Q117" s="3" t="str">
        <f>IF(Apprentices[[#This Row],[Ratio]]="","",IF(Apprentices[[#This Row],[Ratio]]&gt;1.2,"More Qualified Than Openings",IF(Apprentices[[#This Row],[Ratio]]&gt;0.8,"Balanced","More Openings Than Qualified")))</f>
        <v>More Openings Than Qualified</v>
      </c>
    </row>
    <row r="118" spans="1:17" x14ac:dyDescent="0.25">
      <c r="A118" t="s">
        <v>17</v>
      </c>
      <c r="B118" t="s">
        <v>191</v>
      </c>
      <c r="C118" t="s">
        <v>192</v>
      </c>
      <c r="D118" t="s">
        <v>36</v>
      </c>
      <c r="E118" t="s">
        <v>37</v>
      </c>
      <c r="F118" s="121">
        <v>3</v>
      </c>
      <c r="G118" s="3" t="s">
        <v>153</v>
      </c>
      <c r="H118" s="122">
        <v>42814</v>
      </c>
      <c r="I118" s="120">
        <v>3</v>
      </c>
      <c r="J118" s="116">
        <v>753</v>
      </c>
      <c r="K118" s="117">
        <v>5.6000000000000001E-2</v>
      </c>
      <c r="L118" s="116">
        <v>453</v>
      </c>
      <c r="M118" s="13">
        <f>IFERROR((Apprentices[[#This Row],[2018 Employment]]*Apprentices[[#This Row],[% Apprentices]])+Apprentices[[#This Row],[New Occupation Demand]],"")</f>
        <v>495.16800000000001</v>
      </c>
      <c r="N118" s="3">
        <f>Apprentices[[#This Row],[Number of Apprentices]]</f>
        <v>3</v>
      </c>
      <c r="O118" s="3">
        <f>IFERROR(Apprentices[[#This Row],[Apprentices]]-Apprentices[[#This Row],[Total Demand]],"")</f>
        <v>-492.16800000000001</v>
      </c>
      <c r="P118" s="14">
        <f>IFERROR(Apprentices[[#This Row],[Apprentices]]/Apprentices[[#This Row],[Total Demand]],"")</f>
        <v>6.0585498255137649E-3</v>
      </c>
      <c r="Q118" s="3" t="str">
        <f>IF(Apprentices[[#This Row],[Ratio]]="","",IF(Apprentices[[#This Row],[Ratio]]&gt;1.2,"More Qualified Than Openings",IF(Apprentices[[#This Row],[Ratio]]&gt;0.8,"Balanced","More Openings Than Qualified")))</f>
        <v>More Openings Than Qualified</v>
      </c>
    </row>
    <row r="119" spans="1:17" x14ac:dyDescent="0.25">
      <c r="A119" t="s">
        <v>17</v>
      </c>
      <c r="B119" t="s">
        <v>191</v>
      </c>
      <c r="C119" t="s">
        <v>192</v>
      </c>
      <c r="D119" t="s">
        <v>44</v>
      </c>
      <c r="E119" t="s">
        <v>45</v>
      </c>
      <c r="F119" s="121">
        <v>41</v>
      </c>
      <c r="G119" s="3" t="s">
        <v>151</v>
      </c>
      <c r="H119" s="122">
        <v>51233</v>
      </c>
      <c r="I119" s="120">
        <v>2</v>
      </c>
      <c r="J119" s="116">
        <v>141</v>
      </c>
      <c r="K119" s="117">
        <v>5.6000000000000001E-2</v>
      </c>
      <c r="L119" s="116">
        <v>34</v>
      </c>
      <c r="M119" s="13">
        <f>IFERROR((Apprentices[[#This Row],[2018 Employment]]*Apprentices[[#This Row],[% Apprentices]])+Apprentices[[#This Row],[New Occupation Demand]],"")</f>
        <v>41.896000000000001</v>
      </c>
      <c r="N119" s="3">
        <f>Apprentices[[#This Row],[Number of Apprentices]]</f>
        <v>41</v>
      </c>
      <c r="O119" s="3">
        <f>IFERROR(Apprentices[[#This Row],[Apprentices]]-Apprentices[[#This Row],[Total Demand]],"")</f>
        <v>-0.8960000000000008</v>
      </c>
      <c r="P119" s="14">
        <f>IFERROR(Apprentices[[#This Row],[Apprentices]]/Apprentices[[#This Row],[Total Demand]],"")</f>
        <v>0.9786137101393928</v>
      </c>
      <c r="Q119" s="3" t="str">
        <f>IF(Apprentices[[#This Row],[Ratio]]="","",IF(Apprentices[[#This Row],[Ratio]]&gt;1.2,"More Qualified Than Openings",IF(Apprentices[[#This Row],[Ratio]]&gt;0.8,"Balanced","More Openings Than Qualified")))</f>
        <v>Balanced</v>
      </c>
    </row>
    <row r="120" spans="1:17" x14ac:dyDescent="0.25">
      <c r="A120" t="s">
        <v>17</v>
      </c>
      <c r="B120" t="s">
        <v>195</v>
      </c>
      <c r="C120" t="s">
        <v>196</v>
      </c>
      <c r="D120" t="s">
        <v>40</v>
      </c>
      <c r="E120" t="s">
        <v>41</v>
      </c>
      <c r="F120" s="121">
        <v>32</v>
      </c>
      <c r="G120" s="3" t="s">
        <v>153</v>
      </c>
      <c r="H120" s="122">
        <v>57363</v>
      </c>
      <c r="I120" s="120">
        <v>4</v>
      </c>
      <c r="J120" s="116">
        <v>1001</v>
      </c>
      <c r="K120" s="117">
        <v>5.6000000000000001E-2</v>
      </c>
      <c r="L120" s="116">
        <v>71.5</v>
      </c>
      <c r="M120" s="13">
        <f>IFERROR((Apprentices[[#This Row],[2018 Employment]]*Apprentices[[#This Row],[% Apprentices]])+Apprentices[[#This Row],[New Occupation Demand]],"")</f>
        <v>127.55600000000001</v>
      </c>
      <c r="N120" s="3">
        <f>Apprentices[[#This Row],[Number of Apprentices]]</f>
        <v>32</v>
      </c>
      <c r="O120" s="3">
        <f>IFERROR(Apprentices[[#This Row],[Apprentices]]-Apprentices[[#This Row],[Total Demand]],"")</f>
        <v>-95.556000000000012</v>
      </c>
      <c r="P120" s="14">
        <f>IFERROR(Apprentices[[#This Row],[Apprentices]]/Apprentices[[#This Row],[Total Demand]],"")</f>
        <v>0.25087020602715665</v>
      </c>
      <c r="Q120" s="3" t="str">
        <f>IF(Apprentices[[#This Row],[Ratio]]="","",IF(Apprentices[[#This Row],[Ratio]]&gt;1.2,"More Qualified Than Openings",IF(Apprentices[[#This Row],[Ratio]]&gt;0.8,"Balanced","More Openings Than Qualified")))</f>
        <v>More Openings Than Qualified</v>
      </c>
    </row>
    <row r="121" spans="1:17" x14ac:dyDescent="0.25">
      <c r="A121" t="s">
        <v>17</v>
      </c>
      <c r="B121" t="s">
        <v>195</v>
      </c>
      <c r="C121" t="s">
        <v>196</v>
      </c>
      <c r="D121" t="s">
        <v>51</v>
      </c>
      <c r="E121" t="s">
        <v>52</v>
      </c>
      <c r="F121" s="121">
        <v>9</v>
      </c>
      <c r="G121" s="3" t="s">
        <v>151</v>
      </c>
      <c r="H121" s="122">
        <v>0</v>
      </c>
      <c r="I121" s="120">
        <v>0</v>
      </c>
      <c r="J121" s="116">
        <v>0</v>
      </c>
      <c r="K121" s="117">
        <v>5.6000000000000001E-2</v>
      </c>
      <c r="L121" s="116">
        <v>0</v>
      </c>
      <c r="M121" s="13">
        <f>IFERROR((Apprentices[[#This Row],[2018 Employment]]*Apprentices[[#This Row],[% Apprentices]])+Apprentices[[#This Row],[New Occupation Demand]],"")</f>
        <v>0</v>
      </c>
      <c r="N121" s="3">
        <f>Apprentices[[#This Row],[Number of Apprentices]]</f>
        <v>9</v>
      </c>
      <c r="O121" s="3">
        <f>IFERROR(Apprentices[[#This Row],[Apprentices]]-Apprentices[[#This Row],[Total Demand]],"")</f>
        <v>9</v>
      </c>
      <c r="P121" s="14" t="str">
        <f>IFERROR(Apprentices[[#This Row],[Apprentices]]/Apprentices[[#This Row],[Total Demand]],"")</f>
        <v/>
      </c>
      <c r="Q121" s="3" t="str">
        <f>IF(Apprentices[[#This Row],[Ratio]]="","",IF(Apprentices[[#This Row],[Ratio]]&gt;1.2,"More Qualified Than Openings",IF(Apprentices[[#This Row],[Ratio]]&gt;0.8,"Balanced","More Openings Than Qualified")))</f>
        <v/>
      </c>
    </row>
    <row r="122" spans="1:17" x14ac:dyDescent="0.25">
      <c r="A122" t="s">
        <v>17</v>
      </c>
      <c r="B122" t="s">
        <v>195</v>
      </c>
      <c r="C122" t="s">
        <v>196</v>
      </c>
      <c r="D122" t="s">
        <v>62</v>
      </c>
      <c r="E122" t="s">
        <v>63</v>
      </c>
      <c r="F122" s="121">
        <v>14</v>
      </c>
      <c r="G122" s="3" t="s">
        <v>151</v>
      </c>
      <c r="H122" s="122">
        <v>66868</v>
      </c>
      <c r="I122" s="120">
        <v>4</v>
      </c>
      <c r="J122" s="116">
        <v>2234</v>
      </c>
      <c r="K122" s="117">
        <v>5.6000000000000001E-2</v>
      </c>
      <c r="L122" s="116">
        <v>141.33333333333334</v>
      </c>
      <c r="M122" s="13">
        <f>IFERROR((Apprentices[[#This Row],[2018 Employment]]*Apprentices[[#This Row],[% Apprentices]])+Apprentices[[#This Row],[New Occupation Demand]],"")</f>
        <v>266.43733333333336</v>
      </c>
      <c r="N122" s="3">
        <f>Apprentices[[#This Row],[Number of Apprentices]]</f>
        <v>14</v>
      </c>
      <c r="O122" s="3">
        <f>IFERROR(Apprentices[[#This Row],[Apprentices]]-Apprentices[[#This Row],[Total Demand]],"")</f>
        <v>-252.43733333333336</v>
      </c>
      <c r="P122" s="14">
        <f>IFERROR(Apprentices[[#This Row],[Apprentices]]/Apprentices[[#This Row],[Total Demand]],"")</f>
        <v>5.2545188862421675E-2</v>
      </c>
      <c r="Q122" s="3" t="str">
        <f>IF(Apprentices[[#This Row],[Ratio]]="","",IF(Apprentices[[#This Row],[Ratio]]&gt;1.2,"More Qualified Than Openings",IF(Apprentices[[#This Row],[Ratio]]&gt;0.8,"Balanced","More Openings Than Qualified")))</f>
        <v>More Openings Than Qualified</v>
      </c>
    </row>
    <row r="123" spans="1:17" x14ac:dyDescent="0.25">
      <c r="A123" t="s">
        <v>17</v>
      </c>
      <c r="B123" t="s">
        <v>209</v>
      </c>
      <c r="C123" t="s">
        <v>210</v>
      </c>
      <c r="D123" t="s">
        <v>28</v>
      </c>
      <c r="E123" t="s">
        <v>29</v>
      </c>
      <c r="F123" s="121">
        <v>23</v>
      </c>
      <c r="G123" s="3" t="s">
        <v>151</v>
      </c>
      <c r="H123" s="122">
        <v>0</v>
      </c>
      <c r="I123" s="120">
        <v>0</v>
      </c>
      <c r="J123" s="116">
        <v>0</v>
      </c>
      <c r="K123" s="117">
        <v>5.6000000000000001E-2</v>
      </c>
      <c r="L123" s="116">
        <v>0</v>
      </c>
      <c r="M123" s="13">
        <f>IFERROR((Apprentices[[#This Row],[2018 Employment]]*Apprentices[[#This Row],[% Apprentices]])+Apprentices[[#This Row],[New Occupation Demand]],"")</f>
        <v>0</v>
      </c>
      <c r="N123" s="3">
        <f>Apprentices[[#This Row],[Number of Apprentices]]</f>
        <v>23</v>
      </c>
      <c r="O123" s="3">
        <f>IFERROR(Apprentices[[#This Row],[Apprentices]]-Apprentices[[#This Row],[Total Demand]],"")</f>
        <v>23</v>
      </c>
      <c r="P123" s="14" t="str">
        <f>IFERROR(Apprentices[[#This Row],[Apprentices]]/Apprentices[[#This Row],[Total Demand]],"")</f>
        <v/>
      </c>
      <c r="Q123" s="3" t="str">
        <f>IF(Apprentices[[#This Row],[Ratio]]="","",IF(Apprentices[[#This Row],[Ratio]]&gt;1.2,"More Qualified Than Openings",IF(Apprentices[[#This Row],[Ratio]]&gt;0.8,"Balanced","More Openings Than Qualified")))</f>
        <v/>
      </c>
    </row>
    <row r="124" spans="1:17" x14ac:dyDescent="0.25">
      <c r="A124" t="s">
        <v>17</v>
      </c>
      <c r="B124" t="s">
        <v>209</v>
      </c>
      <c r="C124" t="s">
        <v>210</v>
      </c>
      <c r="D124" t="s">
        <v>7</v>
      </c>
      <c r="E124" t="s">
        <v>8</v>
      </c>
      <c r="F124" s="121">
        <v>188</v>
      </c>
      <c r="G124" s="3" t="s">
        <v>151</v>
      </c>
      <c r="H124" s="122">
        <v>52997</v>
      </c>
      <c r="I124" s="120">
        <v>4</v>
      </c>
      <c r="J124" s="116">
        <v>4519</v>
      </c>
      <c r="K124" s="117">
        <v>5.6000000000000001E-2</v>
      </c>
      <c r="L124" s="116">
        <v>409.66666666666669</v>
      </c>
      <c r="M124" s="13">
        <f>IFERROR((Apprentices[[#This Row],[2018 Employment]]*Apprentices[[#This Row],[% Apprentices]])+Apprentices[[#This Row],[New Occupation Demand]],"")</f>
        <v>662.73066666666671</v>
      </c>
      <c r="N124" s="3">
        <f>Apprentices[[#This Row],[Number of Apprentices]]</f>
        <v>188</v>
      </c>
      <c r="O124" s="3">
        <f>IFERROR(Apprentices[[#This Row],[Apprentices]]-Apprentices[[#This Row],[Total Demand]],"")</f>
        <v>-474.73066666666671</v>
      </c>
      <c r="P124" s="14">
        <f>IFERROR(Apprentices[[#This Row],[Apprentices]]/Apprentices[[#This Row],[Total Demand]],"")</f>
        <v>0.28367481611433903</v>
      </c>
      <c r="Q124" s="3" t="str">
        <f>IF(Apprentices[[#This Row],[Ratio]]="","",IF(Apprentices[[#This Row],[Ratio]]&gt;1.2,"More Qualified Than Openings",IF(Apprentices[[#This Row],[Ratio]]&gt;0.8,"Balanced","More Openings Than Qualified")))</f>
        <v>More Openings Than Qualified</v>
      </c>
    </row>
    <row r="125" spans="1:17" x14ac:dyDescent="0.25">
      <c r="A125" t="s">
        <v>17</v>
      </c>
      <c r="B125" t="s">
        <v>209</v>
      </c>
      <c r="C125" t="s">
        <v>210</v>
      </c>
      <c r="D125" t="s">
        <v>38</v>
      </c>
      <c r="E125" t="s">
        <v>39</v>
      </c>
      <c r="F125" s="121">
        <v>18</v>
      </c>
      <c r="G125" s="3" t="s">
        <v>154</v>
      </c>
      <c r="H125" s="122">
        <v>0</v>
      </c>
      <c r="I125" s="120">
        <v>0</v>
      </c>
      <c r="J125" s="116">
        <v>0</v>
      </c>
      <c r="K125" s="117">
        <v>5.6000000000000001E-2</v>
      </c>
      <c r="L125" s="116">
        <v>0</v>
      </c>
      <c r="M125" s="13">
        <f>IFERROR((Apprentices[[#This Row],[2018 Employment]]*Apprentices[[#This Row],[% Apprentices]])+Apprentices[[#This Row],[New Occupation Demand]],"")</f>
        <v>0</v>
      </c>
      <c r="N125" s="3">
        <f>Apprentices[[#This Row],[Number of Apprentices]]</f>
        <v>18</v>
      </c>
      <c r="O125" s="3">
        <f>IFERROR(Apprentices[[#This Row],[Apprentices]]-Apprentices[[#This Row],[Total Demand]],"")</f>
        <v>18</v>
      </c>
      <c r="P125" s="14" t="str">
        <f>IFERROR(Apprentices[[#This Row],[Apprentices]]/Apprentices[[#This Row],[Total Demand]],"")</f>
        <v/>
      </c>
      <c r="Q125" s="3" t="str">
        <f>IF(Apprentices[[#This Row],[Ratio]]="","",IF(Apprentices[[#This Row],[Ratio]]&gt;1.2,"More Qualified Than Openings",IF(Apprentices[[#This Row],[Ratio]]&gt;0.8,"Balanced","More Openings Than Qualified")))</f>
        <v/>
      </c>
    </row>
    <row r="126" spans="1:17" x14ac:dyDescent="0.25">
      <c r="A126" t="s">
        <v>17</v>
      </c>
      <c r="B126" t="s">
        <v>209</v>
      </c>
      <c r="C126" t="s">
        <v>210</v>
      </c>
      <c r="D126" t="s">
        <v>84</v>
      </c>
      <c r="E126" t="s">
        <v>85</v>
      </c>
      <c r="F126" s="121">
        <v>3</v>
      </c>
      <c r="G126" s="3" t="s">
        <v>152</v>
      </c>
      <c r="H126" s="122">
        <v>0</v>
      </c>
      <c r="I126" s="120">
        <v>0</v>
      </c>
      <c r="J126" s="116">
        <v>0</v>
      </c>
      <c r="K126" s="117">
        <v>5.6000000000000001E-2</v>
      </c>
      <c r="L126" s="116">
        <v>0</v>
      </c>
      <c r="M126" s="13">
        <f>IFERROR((Apprentices[[#This Row],[2018 Employment]]*Apprentices[[#This Row],[% Apprentices]])+Apprentices[[#This Row],[New Occupation Demand]],"")</f>
        <v>0</v>
      </c>
      <c r="N126" s="3">
        <f>Apprentices[[#This Row],[Number of Apprentices]]</f>
        <v>3</v>
      </c>
      <c r="O126" s="3">
        <f>IFERROR(Apprentices[[#This Row],[Apprentices]]-Apprentices[[#This Row],[Total Demand]],"")</f>
        <v>3</v>
      </c>
      <c r="P126" s="14" t="str">
        <f>IFERROR(Apprentices[[#This Row],[Apprentices]]/Apprentices[[#This Row],[Total Demand]],"")</f>
        <v/>
      </c>
      <c r="Q126" s="3" t="str">
        <f>IF(Apprentices[[#This Row],[Ratio]]="","",IF(Apprentices[[#This Row],[Ratio]]&gt;1.2,"More Qualified Than Openings",IF(Apprentices[[#This Row],[Ratio]]&gt;0.8,"Balanced","More Openings Than Qualified")))</f>
        <v/>
      </c>
    </row>
    <row r="127" spans="1:17" x14ac:dyDescent="0.25">
      <c r="A127" t="s">
        <v>17</v>
      </c>
      <c r="B127" t="s">
        <v>209</v>
      </c>
      <c r="C127" t="s">
        <v>210</v>
      </c>
      <c r="D127" t="s">
        <v>12</v>
      </c>
      <c r="E127" t="s">
        <v>13</v>
      </c>
      <c r="F127" s="121">
        <v>73</v>
      </c>
      <c r="G127" s="3" t="s">
        <v>152</v>
      </c>
      <c r="H127" s="122">
        <v>48514</v>
      </c>
      <c r="I127" s="120">
        <v>4</v>
      </c>
      <c r="J127" s="116">
        <v>3466</v>
      </c>
      <c r="K127" s="117">
        <v>5.6000000000000001E-2</v>
      </c>
      <c r="L127" s="116">
        <v>405</v>
      </c>
      <c r="M127" s="13">
        <f>IFERROR((Apprentices[[#This Row],[2018 Employment]]*Apprentices[[#This Row],[% Apprentices]])+Apprentices[[#This Row],[New Occupation Demand]],"")</f>
        <v>599.096</v>
      </c>
      <c r="N127" s="3">
        <f>Apprentices[[#This Row],[Number of Apprentices]]</f>
        <v>73</v>
      </c>
      <c r="O127" s="3">
        <f>IFERROR(Apprentices[[#This Row],[Apprentices]]-Apprentices[[#This Row],[Total Demand]],"")</f>
        <v>-526.096</v>
      </c>
      <c r="P127" s="14">
        <f>IFERROR(Apprentices[[#This Row],[Apprentices]]/Apprentices[[#This Row],[Total Demand]],"")</f>
        <v>0.1218502543832708</v>
      </c>
      <c r="Q127" s="3" t="str">
        <f>IF(Apprentices[[#This Row],[Ratio]]="","",IF(Apprentices[[#This Row],[Ratio]]&gt;1.2,"More Qualified Than Openings",IF(Apprentices[[#This Row],[Ratio]]&gt;0.8,"Balanced","More Openings Than Qualified")))</f>
        <v>More Openings Than Qualified</v>
      </c>
    </row>
    <row r="128" spans="1:17" x14ac:dyDescent="0.25">
      <c r="A128" t="s">
        <v>17</v>
      </c>
      <c r="B128" t="s">
        <v>209</v>
      </c>
      <c r="C128" t="s">
        <v>210</v>
      </c>
      <c r="D128" t="s">
        <v>30</v>
      </c>
      <c r="E128" t="s">
        <v>31</v>
      </c>
      <c r="F128" s="121">
        <v>12</v>
      </c>
      <c r="G128" s="3" t="s">
        <v>151</v>
      </c>
      <c r="H128" s="122">
        <v>65536</v>
      </c>
      <c r="I128" s="120">
        <v>4</v>
      </c>
      <c r="J128" s="116">
        <v>820</v>
      </c>
      <c r="K128" s="117">
        <v>5.6000000000000001E-2</v>
      </c>
      <c r="L128" s="116">
        <v>88</v>
      </c>
      <c r="M128" s="13">
        <f>IFERROR((Apprentices[[#This Row],[2018 Employment]]*Apprentices[[#This Row],[% Apprentices]])+Apprentices[[#This Row],[New Occupation Demand]],"")</f>
        <v>133.92000000000002</v>
      </c>
      <c r="N128" s="3">
        <f>Apprentices[[#This Row],[Number of Apprentices]]</f>
        <v>12</v>
      </c>
      <c r="O128" s="3">
        <f>IFERROR(Apprentices[[#This Row],[Apprentices]]-Apprentices[[#This Row],[Total Demand]],"")</f>
        <v>-121.92000000000002</v>
      </c>
      <c r="P128" s="14">
        <f>IFERROR(Apprentices[[#This Row],[Apprentices]]/Apprentices[[#This Row],[Total Demand]],"")</f>
        <v>8.9605734767025075E-2</v>
      </c>
      <c r="Q128" s="3" t="str">
        <f>IF(Apprentices[[#This Row],[Ratio]]="","",IF(Apprentices[[#This Row],[Ratio]]&gt;1.2,"More Qualified Than Openings",IF(Apprentices[[#This Row],[Ratio]]&gt;0.8,"Balanced","More Openings Than Qualified")))</f>
        <v>More Openings Than Qualified</v>
      </c>
    </row>
    <row r="129" spans="1:17" x14ac:dyDescent="0.25">
      <c r="A129" t="s">
        <v>17</v>
      </c>
      <c r="B129" t="s">
        <v>209</v>
      </c>
      <c r="C129" t="s">
        <v>210</v>
      </c>
      <c r="D129" t="s">
        <v>74</v>
      </c>
      <c r="E129" t="s">
        <v>75</v>
      </c>
      <c r="F129" s="121">
        <v>3</v>
      </c>
      <c r="G129" s="3" t="s">
        <v>152</v>
      </c>
      <c r="H129" s="122">
        <v>0</v>
      </c>
      <c r="I129" s="120">
        <v>0</v>
      </c>
      <c r="J129" s="116">
        <v>0</v>
      </c>
      <c r="K129" s="117">
        <v>5.6000000000000001E-2</v>
      </c>
      <c r="L129" s="116">
        <v>0</v>
      </c>
      <c r="M129" s="13">
        <f>IFERROR((Apprentices[[#This Row],[2018 Employment]]*Apprentices[[#This Row],[% Apprentices]])+Apprentices[[#This Row],[New Occupation Demand]],"")</f>
        <v>0</v>
      </c>
      <c r="N129" s="3">
        <f>Apprentices[[#This Row],[Number of Apprentices]]</f>
        <v>3</v>
      </c>
      <c r="O129" s="3">
        <f>IFERROR(Apprentices[[#This Row],[Apprentices]]-Apprentices[[#This Row],[Total Demand]],"")</f>
        <v>3</v>
      </c>
      <c r="P129" s="14" t="str">
        <f>IFERROR(Apprentices[[#This Row],[Apprentices]]/Apprentices[[#This Row],[Total Demand]],"")</f>
        <v/>
      </c>
      <c r="Q129" s="3" t="str">
        <f>IF(Apprentices[[#This Row],[Ratio]]="","",IF(Apprentices[[#This Row],[Ratio]]&gt;1.2,"More Qualified Than Openings",IF(Apprentices[[#This Row],[Ratio]]&gt;0.8,"Balanced","More Openings Than Qualified")))</f>
        <v/>
      </c>
    </row>
    <row r="130" spans="1:17" x14ac:dyDescent="0.25">
      <c r="A130" t="s">
        <v>17</v>
      </c>
      <c r="B130" t="s">
        <v>209</v>
      </c>
      <c r="C130" t="s">
        <v>210</v>
      </c>
      <c r="D130" t="s">
        <v>10</v>
      </c>
      <c r="E130" t="s">
        <v>11</v>
      </c>
      <c r="F130" s="121">
        <v>304</v>
      </c>
      <c r="G130" s="3" t="s">
        <v>151</v>
      </c>
      <c r="H130" s="122">
        <v>61685</v>
      </c>
      <c r="I130" s="120">
        <v>4</v>
      </c>
      <c r="J130" s="116">
        <v>2830</v>
      </c>
      <c r="K130" s="117">
        <v>5.6000000000000001E-2</v>
      </c>
      <c r="L130" s="116">
        <v>340.66666666666669</v>
      </c>
      <c r="M130" s="13">
        <f>IFERROR((Apprentices[[#This Row],[2018 Employment]]*Apprentices[[#This Row],[% Apprentices]])+Apprentices[[#This Row],[New Occupation Demand]],"")</f>
        <v>499.14666666666665</v>
      </c>
      <c r="N130" s="3">
        <f>Apprentices[[#This Row],[Number of Apprentices]]</f>
        <v>304</v>
      </c>
      <c r="O130" s="3">
        <f>IFERROR(Apprentices[[#This Row],[Apprentices]]-Apprentices[[#This Row],[Total Demand]],"")</f>
        <v>-195.14666666666665</v>
      </c>
      <c r="P130" s="14">
        <f>IFERROR(Apprentices[[#This Row],[Apprentices]]/Apprentices[[#This Row],[Total Demand]],"")</f>
        <v>0.60903942728924032</v>
      </c>
      <c r="Q130" s="3" t="str">
        <f>IF(Apprentices[[#This Row],[Ratio]]="","",IF(Apprentices[[#This Row],[Ratio]]&gt;1.2,"More Qualified Than Openings",IF(Apprentices[[#This Row],[Ratio]]&gt;0.8,"Balanced","More Openings Than Qualified")))</f>
        <v>More Openings Than Qualified</v>
      </c>
    </row>
    <row r="131" spans="1:17" x14ac:dyDescent="0.25">
      <c r="A131" t="s">
        <v>17</v>
      </c>
      <c r="B131" t="s">
        <v>209</v>
      </c>
      <c r="C131" t="s">
        <v>210</v>
      </c>
      <c r="D131" t="s">
        <v>53</v>
      </c>
      <c r="E131" t="s">
        <v>54</v>
      </c>
      <c r="F131" s="121">
        <v>17</v>
      </c>
      <c r="G131" s="3" t="s">
        <v>151</v>
      </c>
      <c r="H131" s="122">
        <v>56407</v>
      </c>
      <c r="I131" s="120">
        <v>2</v>
      </c>
      <c r="J131" s="116">
        <v>121</v>
      </c>
      <c r="K131" s="117">
        <v>5.6000000000000001E-2</v>
      </c>
      <c r="L131" s="116">
        <v>21.333333333333332</v>
      </c>
      <c r="M131" s="13">
        <f>IFERROR((Apprentices[[#This Row],[2018 Employment]]*Apprentices[[#This Row],[% Apprentices]])+Apprentices[[#This Row],[New Occupation Demand]],"")</f>
        <v>28.109333333333332</v>
      </c>
      <c r="N131" s="3">
        <f>Apprentices[[#This Row],[Number of Apprentices]]</f>
        <v>17</v>
      </c>
      <c r="O131" s="3">
        <f>IFERROR(Apprentices[[#This Row],[Apprentices]]-Apprentices[[#This Row],[Total Demand]],"")</f>
        <v>-11.109333333333332</v>
      </c>
      <c r="P131" s="14">
        <f>IFERROR(Apprentices[[#This Row],[Apprentices]]/Apprentices[[#This Row],[Total Demand]],"")</f>
        <v>0.60478133004458778</v>
      </c>
      <c r="Q131" s="3" t="str">
        <f>IF(Apprentices[[#This Row],[Ratio]]="","",IF(Apprentices[[#This Row],[Ratio]]&gt;1.2,"More Qualified Than Openings",IF(Apprentices[[#This Row],[Ratio]]&gt;0.8,"Balanced","More Openings Than Qualified")))</f>
        <v>More Openings Than Qualified</v>
      </c>
    </row>
    <row r="132" spans="1:17" x14ac:dyDescent="0.25">
      <c r="A132" t="s">
        <v>17</v>
      </c>
      <c r="B132" t="s">
        <v>209</v>
      </c>
      <c r="C132" t="s">
        <v>210</v>
      </c>
      <c r="D132" t="s">
        <v>34</v>
      </c>
      <c r="E132" t="s">
        <v>35</v>
      </c>
      <c r="F132" s="121">
        <v>13</v>
      </c>
      <c r="G132" s="3" t="s">
        <v>154</v>
      </c>
      <c r="H132" s="122">
        <v>0</v>
      </c>
      <c r="I132" s="120">
        <v>0</v>
      </c>
      <c r="J132" s="116">
        <v>0</v>
      </c>
      <c r="K132" s="117">
        <v>5.6000000000000001E-2</v>
      </c>
      <c r="L132" s="116">
        <v>0</v>
      </c>
      <c r="M132" s="13">
        <f>IFERROR((Apprentices[[#This Row],[2018 Employment]]*Apprentices[[#This Row],[% Apprentices]])+Apprentices[[#This Row],[New Occupation Demand]],"")</f>
        <v>0</v>
      </c>
      <c r="N132" s="3">
        <f>Apprentices[[#This Row],[Number of Apprentices]]</f>
        <v>13</v>
      </c>
      <c r="O132" s="3">
        <f>IFERROR(Apprentices[[#This Row],[Apprentices]]-Apprentices[[#This Row],[Total Demand]],"")</f>
        <v>13</v>
      </c>
      <c r="P132" s="14" t="str">
        <f>IFERROR(Apprentices[[#This Row],[Apprentices]]/Apprentices[[#This Row],[Total Demand]],"")</f>
        <v/>
      </c>
      <c r="Q132" s="3" t="str">
        <f>IF(Apprentices[[#This Row],[Ratio]]="","",IF(Apprentices[[#This Row],[Ratio]]&gt;1.2,"More Qualified Than Openings",IF(Apprentices[[#This Row],[Ratio]]&gt;0.8,"Balanced","More Openings Than Qualified")))</f>
        <v/>
      </c>
    </row>
    <row r="133" spans="1:17" x14ac:dyDescent="0.25">
      <c r="A133" t="s">
        <v>17</v>
      </c>
      <c r="B133" t="s">
        <v>209</v>
      </c>
      <c r="C133" t="s">
        <v>210</v>
      </c>
      <c r="D133" t="s">
        <v>64</v>
      </c>
      <c r="E133" t="s">
        <v>65</v>
      </c>
      <c r="F133" s="121">
        <v>2</v>
      </c>
      <c r="G133" s="3" t="s">
        <v>152</v>
      </c>
      <c r="H133" s="122">
        <v>47267</v>
      </c>
      <c r="I133" s="120">
        <v>4</v>
      </c>
      <c r="J133" s="116">
        <v>1323</v>
      </c>
      <c r="K133" s="117">
        <v>5.6000000000000001E-2</v>
      </c>
      <c r="L133" s="116">
        <v>138.33333333333334</v>
      </c>
      <c r="M133" s="13">
        <f>IFERROR((Apprentices[[#This Row],[2018 Employment]]*Apprentices[[#This Row],[% Apprentices]])+Apprentices[[#This Row],[New Occupation Demand]],"")</f>
        <v>212.42133333333334</v>
      </c>
      <c r="N133" s="3">
        <f>Apprentices[[#This Row],[Number of Apprentices]]</f>
        <v>2</v>
      </c>
      <c r="O133" s="3">
        <f>IFERROR(Apprentices[[#This Row],[Apprentices]]-Apprentices[[#This Row],[Total Demand]],"")</f>
        <v>-210.42133333333334</v>
      </c>
      <c r="P133" s="14">
        <f>IFERROR(Apprentices[[#This Row],[Apprentices]]/Apprentices[[#This Row],[Total Demand]],"")</f>
        <v>9.4152501945818368E-3</v>
      </c>
      <c r="Q133" s="3" t="str">
        <f>IF(Apprentices[[#This Row],[Ratio]]="","",IF(Apprentices[[#This Row],[Ratio]]&gt;1.2,"More Qualified Than Openings",IF(Apprentices[[#This Row],[Ratio]]&gt;0.8,"Balanced","More Openings Than Qualified")))</f>
        <v>More Openings Than Qualified</v>
      </c>
    </row>
    <row r="134" spans="1:17" x14ac:dyDescent="0.25">
      <c r="A134" t="s">
        <v>17</v>
      </c>
      <c r="B134" t="s">
        <v>209</v>
      </c>
      <c r="C134" t="s">
        <v>210</v>
      </c>
      <c r="D134" t="s">
        <v>5</v>
      </c>
      <c r="E134" t="s">
        <v>6</v>
      </c>
      <c r="F134" s="121">
        <v>159</v>
      </c>
      <c r="G134" s="3" t="s">
        <v>151</v>
      </c>
      <c r="H134" s="122">
        <v>59930</v>
      </c>
      <c r="I134" s="120">
        <v>4</v>
      </c>
      <c r="J134" s="116">
        <v>2382</v>
      </c>
      <c r="K134" s="117">
        <v>5.6000000000000001E-2</v>
      </c>
      <c r="L134" s="116">
        <v>305.33333333333331</v>
      </c>
      <c r="M134" s="13">
        <f>IFERROR((Apprentices[[#This Row],[2018 Employment]]*Apprentices[[#This Row],[% Apprentices]])+Apprentices[[#This Row],[New Occupation Demand]],"")</f>
        <v>438.72533333333331</v>
      </c>
      <c r="N134" s="3">
        <f>Apprentices[[#This Row],[Number of Apprentices]]</f>
        <v>159</v>
      </c>
      <c r="O134" s="3">
        <f>IFERROR(Apprentices[[#This Row],[Apprentices]]-Apprentices[[#This Row],[Total Demand]],"")</f>
        <v>-279.72533333333331</v>
      </c>
      <c r="P134" s="14">
        <f>IFERROR(Apprentices[[#This Row],[Apprentices]]/Apprentices[[#This Row],[Total Demand]],"")</f>
        <v>0.36241353739925364</v>
      </c>
      <c r="Q134" s="3" t="str">
        <f>IF(Apprentices[[#This Row],[Ratio]]="","",IF(Apprentices[[#This Row],[Ratio]]&gt;1.2,"More Qualified Than Openings",IF(Apprentices[[#This Row],[Ratio]]&gt;0.8,"Balanced","More Openings Than Qualified")))</f>
        <v>More Openings Than Qualified</v>
      </c>
    </row>
    <row r="135" spans="1:17" x14ac:dyDescent="0.25">
      <c r="A135" t="s">
        <v>17</v>
      </c>
      <c r="B135" t="s">
        <v>209</v>
      </c>
      <c r="C135" t="s">
        <v>210</v>
      </c>
      <c r="D135" t="s">
        <v>70</v>
      </c>
      <c r="E135" t="s">
        <v>71</v>
      </c>
      <c r="F135" s="121">
        <v>1</v>
      </c>
      <c r="G135" s="3" t="s">
        <v>154</v>
      </c>
      <c r="H135" s="122">
        <v>0</v>
      </c>
      <c r="I135" s="120">
        <v>0</v>
      </c>
      <c r="J135" s="116">
        <v>0</v>
      </c>
      <c r="K135" s="117">
        <v>5.6000000000000001E-2</v>
      </c>
      <c r="L135" s="116">
        <v>0</v>
      </c>
      <c r="M135" s="13">
        <f>IFERROR((Apprentices[[#This Row],[2018 Employment]]*Apprentices[[#This Row],[% Apprentices]])+Apprentices[[#This Row],[New Occupation Demand]],"")</f>
        <v>0</v>
      </c>
      <c r="N135" s="3">
        <f>Apprentices[[#This Row],[Number of Apprentices]]</f>
        <v>1</v>
      </c>
      <c r="O135" s="3">
        <f>IFERROR(Apprentices[[#This Row],[Apprentices]]-Apprentices[[#This Row],[Total Demand]],"")</f>
        <v>1</v>
      </c>
      <c r="P135" s="14" t="str">
        <f>IFERROR(Apprentices[[#This Row],[Apprentices]]/Apprentices[[#This Row],[Total Demand]],"")</f>
        <v/>
      </c>
      <c r="Q135" s="3" t="str">
        <f>IF(Apprentices[[#This Row],[Ratio]]="","",IF(Apprentices[[#This Row],[Ratio]]&gt;1.2,"More Qualified Than Openings",IF(Apprentices[[#This Row],[Ratio]]&gt;0.8,"Balanced","More Openings Than Qualified")))</f>
        <v/>
      </c>
    </row>
    <row r="136" spans="1:17" x14ac:dyDescent="0.25">
      <c r="A136" t="s">
        <v>17</v>
      </c>
      <c r="B136" t="s">
        <v>209</v>
      </c>
      <c r="C136" t="s">
        <v>210</v>
      </c>
      <c r="D136" t="s">
        <v>46</v>
      </c>
      <c r="E136" t="s">
        <v>47</v>
      </c>
      <c r="F136" s="121">
        <v>5</v>
      </c>
      <c r="G136" s="3" t="s">
        <v>152</v>
      </c>
      <c r="H136" s="122">
        <v>67264</v>
      </c>
      <c r="I136" s="120">
        <v>3</v>
      </c>
      <c r="J136" s="116">
        <v>458</v>
      </c>
      <c r="K136" s="117">
        <v>5.6000000000000001E-2</v>
      </c>
      <c r="L136" s="116">
        <v>53.666666666666664</v>
      </c>
      <c r="M136" s="13">
        <f>IFERROR((Apprentices[[#This Row],[2018 Employment]]*Apprentices[[#This Row],[% Apprentices]])+Apprentices[[#This Row],[New Occupation Demand]],"")</f>
        <v>79.314666666666668</v>
      </c>
      <c r="N136" s="3">
        <f>Apprentices[[#This Row],[Number of Apprentices]]</f>
        <v>5</v>
      </c>
      <c r="O136" s="3">
        <f>IFERROR(Apprentices[[#This Row],[Apprentices]]-Apprentices[[#This Row],[Total Demand]],"")</f>
        <v>-74.314666666666668</v>
      </c>
      <c r="P136" s="14">
        <f>IFERROR(Apprentices[[#This Row],[Apprentices]]/Apprentices[[#This Row],[Total Demand]],"")</f>
        <v>6.3040043035336044E-2</v>
      </c>
      <c r="Q136" s="3" t="str">
        <f>IF(Apprentices[[#This Row],[Ratio]]="","",IF(Apprentices[[#This Row],[Ratio]]&gt;1.2,"More Qualified Than Openings",IF(Apprentices[[#This Row],[Ratio]]&gt;0.8,"Balanced","More Openings Than Qualified")))</f>
        <v>More Openings Than Qualified</v>
      </c>
    </row>
    <row r="137" spans="1:17" x14ac:dyDescent="0.25">
      <c r="A137" t="s">
        <v>17</v>
      </c>
      <c r="B137" t="s">
        <v>209</v>
      </c>
      <c r="C137" t="s">
        <v>210</v>
      </c>
      <c r="D137" t="s">
        <v>14</v>
      </c>
      <c r="E137" t="s">
        <v>15</v>
      </c>
      <c r="F137" s="121">
        <v>53</v>
      </c>
      <c r="G137" s="3" t="s">
        <v>151</v>
      </c>
      <c r="H137" s="122">
        <v>55519</v>
      </c>
      <c r="I137" s="120">
        <v>3</v>
      </c>
      <c r="J137" s="116">
        <v>568</v>
      </c>
      <c r="K137" s="117">
        <v>5.6000000000000001E-2</v>
      </c>
      <c r="L137" s="116">
        <v>69</v>
      </c>
      <c r="M137" s="13">
        <f>IFERROR((Apprentices[[#This Row],[2018 Employment]]*Apprentices[[#This Row],[% Apprentices]])+Apprentices[[#This Row],[New Occupation Demand]],"")</f>
        <v>100.80799999999999</v>
      </c>
      <c r="N137" s="3">
        <f>Apprentices[[#This Row],[Number of Apprentices]]</f>
        <v>53</v>
      </c>
      <c r="O137" s="3">
        <f>IFERROR(Apprentices[[#This Row],[Apprentices]]-Apprentices[[#This Row],[Total Demand]],"")</f>
        <v>-47.807999999999993</v>
      </c>
      <c r="P137" s="14">
        <f>IFERROR(Apprentices[[#This Row],[Apprentices]]/Apprentices[[#This Row],[Total Demand]],"")</f>
        <v>0.5257519244504405</v>
      </c>
      <c r="Q137" s="3" t="str">
        <f>IF(Apprentices[[#This Row],[Ratio]]="","",IF(Apprentices[[#This Row],[Ratio]]&gt;1.2,"More Qualified Than Openings",IF(Apprentices[[#This Row],[Ratio]]&gt;0.8,"Balanced","More Openings Than Qualified")))</f>
        <v>More Openings Than Qualified</v>
      </c>
    </row>
    <row r="138" spans="1:17" x14ac:dyDescent="0.25">
      <c r="A138" t="s">
        <v>17</v>
      </c>
      <c r="B138" t="s">
        <v>209</v>
      </c>
      <c r="C138" t="s">
        <v>210</v>
      </c>
      <c r="D138" t="s">
        <v>136</v>
      </c>
      <c r="E138" t="s">
        <v>137</v>
      </c>
      <c r="F138" s="121">
        <v>57</v>
      </c>
      <c r="G138" s="3" t="s">
        <v>151</v>
      </c>
      <c r="H138" s="122">
        <v>75687</v>
      </c>
      <c r="I138" s="120">
        <v>4</v>
      </c>
      <c r="J138" s="116">
        <v>204</v>
      </c>
      <c r="K138" s="117">
        <v>5.6000000000000001E-2</v>
      </c>
      <c r="L138" s="116">
        <v>26.5</v>
      </c>
      <c r="M138" s="13">
        <f>IFERROR((Apprentices[[#This Row],[2018 Employment]]*Apprentices[[#This Row],[% Apprentices]])+Apprentices[[#This Row],[New Occupation Demand]],"")</f>
        <v>37.923999999999999</v>
      </c>
      <c r="N138" s="3">
        <f>Apprentices[[#This Row],[Number of Apprentices]]</f>
        <v>57</v>
      </c>
      <c r="O138" s="3">
        <f>IFERROR(Apprentices[[#This Row],[Apprentices]]-Apprentices[[#This Row],[Total Demand]],"")</f>
        <v>19.076000000000001</v>
      </c>
      <c r="P138" s="14">
        <f>IFERROR(Apprentices[[#This Row],[Apprentices]]/Apprentices[[#This Row],[Total Demand]],"")</f>
        <v>1.503006012024048</v>
      </c>
      <c r="Q138" s="3" t="str">
        <f>IF(Apprentices[[#This Row],[Ratio]]="","",IF(Apprentices[[#This Row],[Ratio]]&gt;1.2,"More Qualified Than Openings",IF(Apprentices[[#This Row],[Ratio]]&gt;0.8,"Balanced","More Openings Than Qualified")))</f>
        <v>More Qualified Than Openings</v>
      </c>
    </row>
    <row r="139" spans="1:17" x14ac:dyDescent="0.25">
      <c r="A139" t="s">
        <v>17</v>
      </c>
      <c r="B139" t="s">
        <v>209</v>
      </c>
      <c r="C139" t="s">
        <v>210</v>
      </c>
      <c r="D139" t="s">
        <v>57</v>
      </c>
      <c r="E139" t="s">
        <v>58</v>
      </c>
      <c r="F139" s="121">
        <v>10</v>
      </c>
      <c r="G139" s="3" t="s">
        <v>152</v>
      </c>
      <c r="H139" s="122">
        <v>0</v>
      </c>
      <c r="I139" s="120">
        <v>0</v>
      </c>
      <c r="J139" s="116">
        <v>0</v>
      </c>
      <c r="K139" s="117">
        <v>5.6000000000000001E-2</v>
      </c>
      <c r="L139" s="116">
        <v>0</v>
      </c>
      <c r="M139" s="13">
        <f>IFERROR((Apprentices[[#This Row],[2018 Employment]]*Apprentices[[#This Row],[% Apprentices]])+Apprentices[[#This Row],[New Occupation Demand]],"")</f>
        <v>0</v>
      </c>
      <c r="N139" s="3">
        <f>Apprentices[[#This Row],[Number of Apprentices]]</f>
        <v>10</v>
      </c>
      <c r="O139" s="3">
        <f>IFERROR(Apprentices[[#This Row],[Apprentices]]-Apprentices[[#This Row],[Total Demand]],"")</f>
        <v>10</v>
      </c>
      <c r="P139" s="14" t="str">
        <f>IFERROR(Apprentices[[#This Row],[Apprentices]]/Apprentices[[#This Row],[Total Demand]],"")</f>
        <v/>
      </c>
      <c r="Q139" s="3" t="str">
        <f>IF(Apprentices[[#This Row],[Ratio]]="","",IF(Apprentices[[#This Row],[Ratio]]&gt;1.2,"More Qualified Than Openings",IF(Apprentices[[#This Row],[Ratio]]&gt;0.8,"Balanced","More Openings Than Qualified")))</f>
        <v/>
      </c>
    </row>
    <row r="140" spans="1:17" x14ac:dyDescent="0.25">
      <c r="A140" t="s">
        <v>17</v>
      </c>
      <c r="B140" t="s">
        <v>209</v>
      </c>
      <c r="C140" t="s">
        <v>210</v>
      </c>
      <c r="D140" t="s">
        <v>22</v>
      </c>
      <c r="E140" t="s">
        <v>23</v>
      </c>
      <c r="F140" s="121">
        <v>43</v>
      </c>
      <c r="G140" s="3" t="s">
        <v>151</v>
      </c>
      <c r="H140" s="122">
        <v>0</v>
      </c>
      <c r="I140" s="120">
        <v>0</v>
      </c>
      <c r="J140" s="116">
        <v>0</v>
      </c>
      <c r="K140" s="117">
        <v>5.6000000000000001E-2</v>
      </c>
      <c r="L140" s="116">
        <v>0</v>
      </c>
      <c r="M140" s="13">
        <f>IFERROR((Apprentices[[#This Row],[2018 Employment]]*Apprentices[[#This Row],[% Apprentices]])+Apprentices[[#This Row],[New Occupation Demand]],"")</f>
        <v>0</v>
      </c>
      <c r="N140" s="3">
        <f>Apprentices[[#This Row],[Number of Apprentices]]</f>
        <v>43</v>
      </c>
      <c r="O140" s="3">
        <f>IFERROR(Apprentices[[#This Row],[Apprentices]]-Apprentices[[#This Row],[Total Demand]],"")</f>
        <v>43</v>
      </c>
      <c r="P140" s="14" t="str">
        <f>IFERROR(Apprentices[[#This Row],[Apprentices]]/Apprentices[[#This Row],[Total Demand]],"")</f>
        <v/>
      </c>
      <c r="Q140" s="3" t="str">
        <f>IF(Apprentices[[#This Row],[Ratio]]="","",IF(Apprentices[[#This Row],[Ratio]]&gt;1.2,"More Qualified Than Openings",IF(Apprentices[[#This Row],[Ratio]]&gt;0.8,"Balanced","More Openings Than Qualified")))</f>
        <v/>
      </c>
    </row>
    <row r="141" spans="1:17" x14ac:dyDescent="0.25">
      <c r="A141" t="s">
        <v>17</v>
      </c>
      <c r="B141" t="s">
        <v>211</v>
      </c>
      <c r="C141" t="s">
        <v>212</v>
      </c>
      <c r="D141" t="s">
        <v>32</v>
      </c>
      <c r="E141" t="s">
        <v>33</v>
      </c>
      <c r="F141" s="121">
        <v>17</v>
      </c>
      <c r="G141" s="3" t="s">
        <v>153</v>
      </c>
      <c r="H141" s="122">
        <v>82150</v>
      </c>
      <c r="I141" s="120">
        <v>3</v>
      </c>
      <c r="J141" s="116">
        <v>257</v>
      </c>
      <c r="K141" s="117">
        <v>5.6000000000000001E-2</v>
      </c>
      <c r="L141" s="116">
        <v>70.666666666666671</v>
      </c>
      <c r="M141" s="13">
        <f>IFERROR((Apprentices[[#This Row],[2018 Employment]]*Apprentices[[#This Row],[% Apprentices]])+Apprentices[[#This Row],[New Occupation Demand]],"")</f>
        <v>85.058666666666667</v>
      </c>
      <c r="N141" s="3">
        <f>Apprentices[[#This Row],[Number of Apprentices]]</f>
        <v>17</v>
      </c>
      <c r="O141" s="3">
        <f>IFERROR(Apprentices[[#This Row],[Apprentices]]-Apprentices[[#This Row],[Total Demand]],"")</f>
        <v>-68.058666666666667</v>
      </c>
      <c r="P141" s="14">
        <f>IFERROR(Apprentices[[#This Row],[Apprentices]]/Apprentices[[#This Row],[Total Demand]],"")</f>
        <v>0.19986205599272658</v>
      </c>
      <c r="Q141" s="3" t="str">
        <f>IF(Apprentices[[#This Row],[Ratio]]="","",IF(Apprentices[[#This Row],[Ratio]]&gt;1.2,"More Qualified Than Openings",IF(Apprentices[[#This Row],[Ratio]]&gt;0.8,"Balanced","More Openings Than Qualified")))</f>
        <v>More Openings Than Qualified</v>
      </c>
    </row>
    <row r="142" spans="1:17" x14ac:dyDescent="0.25">
      <c r="A142" t="s">
        <v>17</v>
      </c>
      <c r="B142" t="s">
        <v>211</v>
      </c>
      <c r="C142" t="s">
        <v>212</v>
      </c>
      <c r="D142" t="s">
        <v>92</v>
      </c>
      <c r="E142" t="s">
        <v>93</v>
      </c>
      <c r="F142" s="121">
        <v>1</v>
      </c>
      <c r="G142" s="3" t="s">
        <v>153</v>
      </c>
      <c r="H142" s="122">
        <v>42521</v>
      </c>
      <c r="I142" s="120">
        <v>4</v>
      </c>
      <c r="J142" s="116">
        <v>2749</v>
      </c>
      <c r="K142" s="117">
        <v>5.6000000000000001E-2</v>
      </c>
      <c r="L142" s="116">
        <v>542</v>
      </c>
      <c r="M142" s="13">
        <f>IFERROR((Apprentices[[#This Row],[2018 Employment]]*Apprentices[[#This Row],[% Apprentices]])+Apprentices[[#This Row],[New Occupation Demand]],"")</f>
        <v>695.94399999999996</v>
      </c>
      <c r="N142" s="3">
        <f>Apprentices[[#This Row],[Number of Apprentices]]</f>
        <v>1</v>
      </c>
      <c r="O142" s="3">
        <f>IFERROR(Apprentices[[#This Row],[Apprentices]]-Apprentices[[#This Row],[Total Demand]],"")</f>
        <v>-694.94399999999996</v>
      </c>
      <c r="P142" s="14">
        <f>IFERROR(Apprentices[[#This Row],[Apprentices]]/Apprentices[[#This Row],[Total Demand]],"")</f>
        <v>1.4368972216155323E-3</v>
      </c>
      <c r="Q142" s="3" t="str">
        <f>IF(Apprentices[[#This Row],[Ratio]]="","",IF(Apprentices[[#This Row],[Ratio]]&gt;1.2,"More Qualified Than Openings",IF(Apprentices[[#This Row],[Ratio]]&gt;0.8,"Balanced","More Openings Than Qualified")))</f>
        <v>More Openings Than Qualified</v>
      </c>
    </row>
    <row r="143" spans="1:17" x14ac:dyDescent="0.25">
      <c r="A143" t="s">
        <v>17</v>
      </c>
      <c r="B143" t="s">
        <v>211</v>
      </c>
      <c r="C143" t="s">
        <v>212</v>
      </c>
      <c r="D143" t="s">
        <v>24</v>
      </c>
      <c r="E143" t="s">
        <v>25</v>
      </c>
      <c r="F143" s="121">
        <v>109</v>
      </c>
      <c r="G143" s="3" t="s">
        <v>153</v>
      </c>
      <c r="H143" s="122">
        <v>60223</v>
      </c>
      <c r="I143" s="120">
        <v>4</v>
      </c>
      <c r="J143" s="116">
        <v>1111</v>
      </c>
      <c r="K143" s="117">
        <v>5.6000000000000001E-2</v>
      </c>
      <c r="L143" s="116">
        <v>255</v>
      </c>
      <c r="M143" s="13">
        <f>IFERROR((Apprentices[[#This Row],[2018 Employment]]*Apprentices[[#This Row],[% Apprentices]])+Apprentices[[#This Row],[New Occupation Demand]],"")</f>
        <v>317.21600000000001</v>
      </c>
      <c r="N143" s="3">
        <f>Apprentices[[#This Row],[Number of Apprentices]]</f>
        <v>109</v>
      </c>
      <c r="O143" s="3">
        <f>IFERROR(Apprentices[[#This Row],[Apprentices]]-Apprentices[[#This Row],[Total Demand]],"")</f>
        <v>-208.21600000000001</v>
      </c>
      <c r="P143" s="14">
        <f>IFERROR(Apprentices[[#This Row],[Apprentices]]/Apprentices[[#This Row],[Total Demand]],"")</f>
        <v>0.3436144456773933</v>
      </c>
      <c r="Q143" s="3" t="str">
        <f>IF(Apprentices[[#This Row],[Ratio]]="","",IF(Apprentices[[#This Row],[Ratio]]&gt;1.2,"More Qualified Than Openings",IF(Apprentices[[#This Row],[Ratio]]&gt;0.8,"Balanced","More Openings Than Qualified")))</f>
        <v>More Openings Than Qualified</v>
      </c>
    </row>
    <row r="144" spans="1:17" x14ac:dyDescent="0.25">
      <c r="A144" t="s">
        <v>17</v>
      </c>
      <c r="B144" t="s">
        <v>211</v>
      </c>
      <c r="C144" t="s">
        <v>212</v>
      </c>
      <c r="D144" t="s">
        <v>112</v>
      </c>
      <c r="E144" t="s">
        <v>113</v>
      </c>
      <c r="F144" s="121">
        <v>1</v>
      </c>
      <c r="G144" s="3" t="s">
        <v>151</v>
      </c>
      <c r="H144" s="122">
        <v>59815</v>
      </c>
      <c r="I144" s="120">
        <v>3</v>
      </c>
      <c r="J144" s="116">
        <v>540</v>
      </c>
      <c r="K144" s="117">
        <v>5.6000000000000001E-2</v>
      </c>
      <c r="L144" s="116">
        <v>100</v>
      </c>
      <c r="M144" s="13">
        <f>IFERROR((Apprentices[[#This Row],[2018 Employment]]*Apprentices[[#This Row],[% Apprentices]])+Apprentices[[#This Row],[New Occupation Demand]],"")</f>
        <v>130.24</v>
      </c>
      <c r="N144" s="3">
        <f>Apprentices[[#This Row],[Number of Apprentices]]</f>
        <v>1</v>
      </c>
      <c r="O144" s="3">
        <f>IFERROR(Apprentices[[#This Row],[Apprentices]]-Apprentices[[#This Row],[Total Demand]],"")</f>
        <v>-129.24</v>
      </c>
      <c r="P144" s="14">
        <f>IFERROR(Apprentices[[#This Row],[Apprentices]]/Apprentices[[#This Row],[Total Demand]],"")</f>
        <v>7.6781326781326775E-3</v>
      </c>
      <c r="Q144" s="3" t="str">
        <f>IF(Apprentices[[#This Row],[Ratio]]="","",IF(Apprentices[[#This Row],[Ratio]]&gt;1.2,"More Qualified Than Openings",IF(Apprentices[[#This Row],[Ratio]]&gt;0.8,"Balanced","More Openings Than Qualified")))</f>
        <v>More Openings Than Qualified</v>
      </c>
    </row>
    <row r="145" spans="1:17" x14ac:dyDescent="0.25">
      <c r="A145" t="s">
        <v>17</v>
      </c>
      <c r="B145" t="s">
        <v>211</v>
      </c>
      <c r="C145" t="s">
        <v>212</v>
      </c>
      <c r="D145" t="s">
        <v>66</v>
      </c>
      <c r="E145" t="s">
        <v>67</v>
      </c>
      <c r="F145" s="121">
        <v>1</v>
      </c>
      <c r="G145" s="3" t="s">
        <v>154</v>
      </c>
      <c r="H145" s="122">
        <v>0</v>
      </c>
      <c r="I145" s="120">
        <v>0</v>
      </c>
      <c r="J145" s="116">
        <v>0</v>
      </c>
      <c r="K145" s="117">
        <v>5.6000000000000001E-2</v>
      </c>
      <c r="L145" s="116">
        <v>0</v>
      </c>
      <c r="M145" s="13">
        <f>IFERROR((Apprentices[[#This Row],[2018 Employment]]*Apprentices[[#This Row],[% Apprentices]])+Apprentices[[#This Row],[New Occupation Demand]],"")</f>
        <v>0</v>
      </c>
      <c r="N145" s="3">
        <f>Apprentices[[#This Row],[Number of Apprentices]]</f>
        <v>1</v>
      </c>
      <c r="O145" s="3">
        <f>IFERROR(Apprentices[[#This Row],[Apprentices]]-Apprentices[[#This Row],[Total Demand]],"")</f>
        <v>1</v>
      </c>
      <c r="P145" s="14" t="str">
        <f>IFERROR(Apprentices[[#This Row],[Apprentices]]/Apprentices[[#This Row],[Total Demand]],"")</f>
        <v/>
      </c>
      <c r="Q145" s="3" t="str">
        <f>IF(Apprentices[[#This Row],[Ratio]]="","",IF(Apprentices[[#This Row],[Ratio]]&gt;1.2,"More Qualified Than Openings",IF(Apprentices[[#This Row],[Ratio]]&gt;0.8,"Balanced","More Openings Than Qualified")))</f>
        <v/>
      </c>
    </row>
    <row r="146" spans="1:17" x14ac:dyDescent="0.25">
      <c r="A146" t="s">
        <v>17</v>
      </c>
      <c r="B146" t="s">
        <v>211</v>
      </c>
      <c r="C146" t="s">
        <v>212</v>
      </c>
      <c r="D146" t="s">
        <v>26</v>
      </c>
      <c r="E146" t="s">
        <v>27</v>
      </c>
      <c r="F146" s="121">
        <v>4</v>
      </c>
      <c r="G146" s="3" t="s">
        <v>151</v>
      </c>
      <c r="H146" s="122">
        <v>0</v>
      </c>
      <c r="I146" s="120">
        <v>0</v>
      </c>
      <c r="J146" s="116">
        <v>0</v>
      </c>
      <c r="K146" s="117">
        <v>5.6000000000000001E-2</v>
      </c>
      <c r="L146" s="116">
        <v>0</v>
      </c>
      <c r="M146" s="13">
        <f>IFERROR((Apprentices[[#This Row],[2018 Employment]]*Apprentices[[#This Row],[% Apprentices]])+Apprentices[[#This Row],[New Occupation Demand]],"")</f>
        <v>0</v>
      </c>
      <c r="N146" s="3">
        <f>Apprentices[[#This Row],[Number of Apprentices]]</f>
        <v>4</v>
      </c>
      <c r="O146" s="3">
        <f>IFERROR(Apprentices[[#This Row],[Apprentices]]-Apprentices[[#This Row],[Total Demand]],"")</f>
        <v>4</v>
      </c>
      <c r="P146" s="14" t="str">
        <f>IFERROR(Apprentices[[#This Row],[Apprentices]]/Apprentices[[#This Row],[Total Demand]],"")</f>
        <v/>
      </c>
      <c r="Q146" s="3" t="str">
        <f>IF(Apprentices[[#This Row],[Ratio]]="","",IF(Apprentices[[#This Row],[Ratio]]&gt;1.2,"More Qualified Than Openings",IF(Apprentices[[#This Row],[Ratio]]&gt;0.8,"Balanced","More Openings Than Qualified")))</f>
        <v/>
      </c>
    </row>
    <row r="147" spans="1:17" x14ac:dyDescent="0.25">
      <c r="A147" t="s">
        <v>17</v>
      </c>
      <c r="B147" t="s">
        <v>213</v>
      </c>
      <c r="C147" t="s">
        <v>214</v>
      </c>
      <c r="D147" t="s">
        <v>48</v>
      </c>
      <c r="E147" t="s">
        <v>49</v>
      </c>
      <c r="F147" s="121">
        <v>17</v>
      </c>
      <c r="G147" s="3" t="s">
        <v>151</v>
      </c>
      <c r="H147" s="122">
        <v>70630</v>
      </c>
      <c r="I147" s="120">
        <v>4</v>
      </c>
      <c r="J147" s="116">
        <v>2046</v>
      </c>
      <c r="K147" s="117">
        <v>5.6000000000000001E-2</v>
      </c>
      <c r="L147" s="116">
        <v>362.33333333333331</v>
      </c>
      <c r="M147" s="13">
        <f>IFERROR((Apprentices[[#This Row],[2018 Employment]]*Apprentices[[#This Row],[% Apprentices]])+Apprentices[[#This Row],[New Occupation Demand]],"")</f>
        <v>476.90933333333334</v>
      </c>
      <c r="N147" s="3">
        <f>Apprentices[[#This Row],[Number of Apprentices]]</f>
        <v>17</v>
      </c>
      <c r="O147" s="3">
        <f>IFERROR(Apprentices[[#This Row],[Apprentices]]-Apprentices[[#This Row],[Total Demand]],"")</f>
        <v>-459.90933333333334</v>
      </c>
      <c r="P147" s="14">
        <f>IFERROR(Apprentices[[#This Row],[Apprentices]]/Apprentices[[#This Row],[Total Demand]],"")</f>
        <v>3.5646188513819538E-2</v>
      </c>
      <c r="Q147" s="3" t="str">
        <f>IF(Apprentices[[#This Row],[Ratio]]="","",IF(Apprentices[[#This Row],[Ratio]]&gt;1.2,"More Qualified Than Openings",IF(Apprentices[[#This Row],[Ratio]]&gt;0.8,"Balanced","More Openings Than Qualified")))</f>
        <v>More Openings Than Qualified</v>
      </c>
    </row>
    <row r="148" spans="1:17" x14ac:dyDescent="0.25">
      <c r="A148" t="s">
        <v>17</v>
      </c>
      <c r="B148" t="s">
        <v>213</v>
      </c>
      <c r="C148" t="s">
        <v>214</v>
      </c>
      <c r="D148" t="s">
        <v>90</v>
      </c>
      <c r="E148" t="s">
        <v>91</v>
      </c>
      <c r="F148" s="121">
        <v>3</v>
      </c>
      <c r="G148" s="3" t="s">
        <v>151</v>
      </c>
      <c r="H148" s="122">
        <v>50230</v>
      </c>
      <c r="I148" s="120">
        <v>1</v>
      </c>
      <c r="J148" s="116">
        <v>178</v>
      </c>
      <c r="K148" s="117">
        <v>5.6000000000000001E-2</v>
      </c>
      <c r="L148" s="116">
        <v>15</v>
      </c>
      <c r="M148" s="13">
        <f>IFERROR((Apprentices[[#This Row],[2018 Employment]]*Apprentices[[#This Row],[% Apprentices]])+Apprentices[[#This Row],[New Occupation Demand]],"")</f>
        <v>24.968</v>
      </c>
      <c r="N148" s="3">
        <f>Apprentices[[#This Row],[Number of Apprentices]]</f>
        <v>3</v>
      </c>
      <c r="O148" s="3">
        <f>IFERROR(Apprentices[[#This Row],[Apprentices]]-Apprentices[[#This Row],[Total Demand]],"")</f>
        <v>-21.968</v>
      </c>
      <c r="P148" s="14">
        <f>IFERROR(Apprentices[[#This Row],[Apprentices]]/Apprentices[[#This Row],[Total Demand]],"")</f>
        <v>0.12015379685998077</v>
      </c>
      <c r="Q148" s="3" t="str">
        <f>IF(Apprentices[[#This Row],[Ratio]]="","",IF(Apprentices[[#This Row],[Ratio]]&gt;1.2,"More Qualified Than Openings",IF(Apprentices[[#This Row],[Ratio]]&gt;0.8,"Balanced","More Openings Than Qualified")))</f>
        <v>More Openings Than Qualified</v>
      </c>
    </row>
    <row r="149" spans="1:17" x14ac:dyDescent="0.25">
      <c r="A149" t="s">
        <v>17</v>
      </c>
      <c r="B149" t="s">
        <v>213</v>
      </c>
      <c r="C149" t="s">
        <v>214</v>
      </c>
      <c r="D149" t="s">
        <v>94</v>
      </c>
      <c r="E149" t="s">
        <v>95</v>
      </c>
      <c r="F149" s="121">
        <v>3</v>
      </c>
      <c r="G149" s="3" t="s">
        <v>151</v>
      </c>
      <c r="H149" s="122">
        <v>53348</v>
      </c>
      <c r="I149" s="120">
        <v>4</v>
      </c>
      <c r="J149" s="116">
        <v>2843</v>
      </c>
      <c r="K149" s="117">
        <v>5.6000000000000001E-2</v>
      </c>
      <c r="L149" s="116">
        <v>274.66666666666669</v>
      </c>
      <c r="M149" s="13">
        <f>IFERROR((Apprentices[[#This Row],[2018 Employment]]*Apprentices[[#This Row],[% Apprentices]])+Apprentices[[#This Row],[New Occupation Demand]],"")</f>
        <v>433.87466666666671</v>
      </c>
      <c r="N149" s="3">
        <f>Apprentices[[#This Row],[Number of Apprentices]]</f>
        <v>3</v>
      </c>
      <c r="O149" s="3">
        <f>IFERROR(Apprentices[[#This Row],[Apprentices]]-Apprentices[[#This Row],[Total Demand]],"")</f>
        <v>-430.87466666666671</v>
      </c>
      <c r="P149" s="14">
        <f>IFERROR(Apprentices[[#This Row],[Apprentices]]/Apprentices[[#This Row],[Total Demand]],"")</f>
        <v>6.9144391928851953E-3</v>
      </c>
      <c r="Q149" s="3" t="str">
        <f>IF(Apprentices[[#This Row],[Ratio]]="","",IF(Apprentices[[#This Row],[Ratio]]&gt;1.2,"More Qualified Than Openings",IF(Apprentices[[#This Row],[Ratio]]&gt;0.8,"Balanced","More Openings Than Qualified")))</f>
        <v>More Openings Than Qualified</v>
      </c>
    </row>
    <row r="150" spans="1:17" x14ac:dyDescent="0.25">
      <c r="A150" t="s">
        <v>17</v>
      </c>
      <c r="B150" t="s">
        <v>213</v>
      </c>
      <c r="C150" t="s">
        <v>214</v>
      </c>
      <c r="D150" t="s">
        <v>126</v>
      </c>
      <c r="E150" t="s">
        <v>127</v>
      </c>
      <c r="F150" s="121">
        <v>1</v>
      </c>
      <c r="G150" s="3" t="s">
        <v>151</v>
      </c>
      <c r="H150" s="122">
        <v>35080</v>
      </c>
      <c r="I150" s="120">
        <v>2</v>
      </c>
      <c r="J150" s="116">
        <v>462</v>
      </c>
      <c r="K150" s="117">
        <v>5.6000000000000001E-2</v>
      </c>
      <c r="L150" s="116">
        <v>44</v>
      </c>
      <c r="M150" s="13">
        <f>IFERROR((Apprentices[[#This Row],[2018 Employment]]*Apprentices[[#This Row],[% Apprentices]])+Apprentices[[#This Row],[New Occupation Demand]],"")</f>
        <v>69.872</v>
      </c>
      <c r="N150" s="3">
        <f>Apprentices[[#This Row],[Number of Apprentices]]</f>
        <v>1</v>
      </c>
      <c r="O150" s="3">
        <f>IFERROR(Apprentices[[#This Row],[Apprentices]]-Apprentices[[#This Row],[Total Demand]],"")</f>
        <v>-68.872</v>
      </c>
      <c r="P150" s="14">
        <f>IFERROR(Apprentices[[#This Row],[Apprentices]]/Apprentices[[#This Row],[Total Demand]],"")</f>
        <v>1.4311884588962674E-2</v>
      </c>
      <c r="Q150" s="3" t="str">
        <f>IF(Apprentices[[#This Row],[Ratio]]="","",IF(Apprentices[[#This Row],[Ratio]]&gt;1.2,"More Qualified Than Openings",IF(Apprentices[[#This Row],[Ratio]]&gt;0.8,"Balanced","More Openings Than Qualified")))</f>
        <v>More Openings Than Qualified</v>
      </c>
    </row>
    <row r="151" spans="1:17" x14ac:dyDescent="0.25">
      <c r="A151" t="s">
        <v>17</v>
      </c>
      <c r="B151" t="s">
        <v>213</v>
      </c>
      <c r="C151" t="s">
        <v>214</v>
      </c>
      <c r="D151" t="s">
        <v>116</v>
      </c>
      <c r="E151" t="s">
        <v>117</v>
      </c>
      <c r="F151" s="121">
        <v>2</v>
      </c>
      <c r="G151" s="3" t="s">
        <v>151</v>
      </c>
      <c r="H151" s="122">
        <v>0</v>
      </c>
      <c r="I151" s="120">
        <v>0</v>
      </c>
      <c r="J151" s="116">
        <v>0</v>
      </c>
      <c r="K151" s="117">
        <v>5.6000000000000001E-2</v>
      </c>
      <c r="L151" s="116">
        <v>0</v>
      </c>
      <c r="M151" s="13">
        <f>IFERROR((Apprentices[[#This Row],[2018 Employment]]*Apprentices[[#This Row],[% Apprentices]])+Apprentices[[#This Row],[New Occupation Demand]],"")</f>
        <v>0</v>
      </c>
      <c r="N151" s="3">
        <f>Apprentices[[#This Row],[Number of Apprentices]]</f>
        <v>2</v>
      </c>
      <c r="O151" s="3">
        <f>IFERROR(Apprentices[[#This Row],[Apprentices]]-Apprentices[[#This Row],[Total Demand]],"")</f>
        <v>2</v>
      </c>
      <c r="P151" s="14" t="str">
        <f>IFERROR(Apprentices[[#This Row],[Apprentices]]/Apprentices[[#This Row],[Total Demand]],"")</f>
        <v/>
      </c>
      <c r="Q151" s="3" t="str">
        <f>IF(Apprentices[[#This Row],[Ratio]]="","",IF(Apprentices[[#This Row],[Ratio]]&gt;1.2,"More Qualified Than Openings",IF(Apprentices[[#This Row],[Ratio]]&gt;0.8,"Balanced","More Openings Than Qualified")))</f>
        <v/>
      </c>
    </row>
    <row r="152" spans="1:17" x14ac:dyDescent="0.25">
      <c r="A152" t="s">
        <v>17</v>
      </c>
      <c r="B152" t="s">
        <v>213</v>
      </c>
      <c r="C152" t="s">
        <v>214</v>
      </c>
      <c r="D152" t="s">
        <v>106</v>
      </c>
      <c r="E152" t="s">
        <v>107</v>
      </c>
      <c r="F152" s="121">
        <v>1</v>
      </c>
      <c r="G152" s="3" t="s">
        <v>151</v>
      </c>
      <c r="H152" s="122">
        <v>43129</v>
      </c>
      <c r="I152" s="120">
        <v>2</v>
      </c>
      <c r="J152" s="116">
        <v>484</v>
      </c>
      <c r="K152" s="117">
        <v>5.6000000000000001E-2</v>
      </c>
      <c r="L152" s="116">
        <v>67.666666666666671</v>
      </c>
      <c r="M152" s="13">
        <f>IFERROR((Apprentices[[#This Row],[2018 Employment]]*Apprentices[[#This Row],[% Apprentices]])+Apprentices[[#This Row],[New Occupation Demand]],"")</f>
        <v>94.770666666666671</v>
      </c>
      <c r="N152" s="3">
        <f>Apprentices[[#This Row],[Number of Apprentices]]</f>
        <v>1</v>
      </c>
      <c r="O152" s="3">
        <f>IFERROR(Apprentices[[#This Row],[Apprentices]]-Apprentices[[#This Row],[Total Demand]],"")</f>
        <v>-93.770666666666671</v>
      </c>
      <c r="P152" s="14">
        <f>IFERROR(Apprentices[[#This Row],[Apprentices]]/Apprentices[[#This Row],[Total Demand]],"")</f>
        <v>1.0551788176369621E-2</v>
      </c>
      <c r="Q152" s="3" t="str">
        <f>IF(Apprentices[[#This Row],[Ratio]]="","",IF(Apprentices[[#This Row],[Ratio]]&gt;1.2,"More Qualified Than Openings",IF(Apprentices[[#This Row],[Ratio]]&gt;0.8,"Balanced","More Openings Than Qualified")))</f>
        <v>More Openings Than Qualified</v>
      </c>
    </row>
    <row r="153" spans="1:17" x14ac:dyDescent="0.25">
      <c r="A153" t="s">
        <v>17</v>
      </c>
      <c r="B153" t="s">
        <v>213</v>
      </c>
      <c r="C153" t="s">
        <v>214</v>
      </c>
      <c r="D153" t="s">
        <v>42</v>
      </c>
      <c r="E153" t="s">
        <v>43</v>
      </c>
      <c r="F153" s="121">
        <v>6</v>
      </c>
      <c r="G153" s="3" t="s">
        <v>151</v>
      </c>
      <c r="H153" s="122">
        <v>48972</v>
      </c>
      <c r="I153" s="120">
        <v>3</v>
      </c>
      <c r="J153" s="116">
        <v>2011</v>
      </c>
      <c r="K153" s="117">
        <v>5.6000000000000001E-2</v>
      </c>
      <c r="L153" s="116">
        <v>432.33333333333331</v>
      </c>
      <c r="M153" s="13">
        <f>IFERROR((Apprentices[[#This Row],[2018 Employment]]*Apprentices[[#This Row],[% Apprentices]])+Apprentices[[#This Row],[New Occupation Demand]],"")</f>
        <v>544.94933333333336</v>
      </c>
      <c r="N153" s="3">
        <f>Apprentices[[#This Row],[Number of Apprentices]]</f>
        <v>6</v>
      </c>
      <c r="O153" s="3">
        <f>IFERROR(Apprentices[[#This Row],[Apprentices]]-Apprentices[[#This Row],[Total Demand]],"")</f>
        <v>-538.94933333333336</v>
      </c>
      <c r="P153" s="14">
        <f>IFERROR(Apprentices[[#This Row],[Apprentices]]/Apprentices[[#This Row],[Total Demand]],"")</f>
        <v>1.1010197889956741E-2</v>
      </c>
      <c r="Q153" s="3" t="str">
        <f>IF(Apprentices[[#This Row],[Ratio]]="","",IF(Apprentices[[#This Row],[Ratio]]&gt;1.2,"More Qualified Than Openings",IF(Apprentices[[#This Row],[Ratio]]&gt;0.8,"Balanced","More Openings Than Qualified")))</f>
        <v>More Openings Than Qualified</v>
      </c>
    </row>
    <row r="154" spans="1:17" x14ac:dyDescent="0.25">
      <c r="A154" t="s">
        <v>17</v>
      </c>
      <c r="B154" t="s">
        <v>213</v>
      </c>
      <c r="C154" t="s">
        <v>214</v>
      </c>
      <c r="D154" t="s">
        <v>18</v>
      </c>
      <c r="E154" t="s">
        <v>19</v>
      </c>
      <c r="F154" s="121">
        <v>20</v>
      </c>
      <c r="G154" s="3" t="s">
        <v>152</v>
      </c>
      <c r="H154" s="122">
        <v>0</v>
      </c>
      <c r="I154" s="120">
        <v>0</v>
      </c>
      <c r="J154" s="116">
        <v>0</v>
      </c>
      <c r="K154" s="117">
        <v>5.6000000000000001E-2</v>
      </c>
      <c r="L154" s="116">
        <v>0</v>
      </c>
      <c r="M154" s="13">
        <f>IFERROR((Apprentices[[#This Row],[2018 Employment]]*Apprentices[[#This Row],[% Apprentices]])+Apprentices[[#This Row],[New Occupation Demand]],"")</f>
        <v>0</v>
      </c>
      <c r="N154" s="3">
        <f>Apprentices[[#This Row],[Number of Apprentices]]</f>
        <v>20</v>
      </c>
      <c r="O154" s="3">
        <f>IFERROR(Apprentices[[#This Row],[Apprentices]]-Apprentices[[#This Row],[Total Demand]],"")</f>
        <v>20</v>
      </c>
      <c r="P154" s="14" t="str">
        <f>IFERROR(Apprentices[[#This Row],[Apprentices]]/Apprentices[[#This Row],[Total Demand]],"")</f>
        <v/>
      </c>
      <c r="Q154" s="3" t="str">
        <f>IF(Apprentices[[#This Row],[Ratio]]="","",IF(Apprentices[[#This Row],[Ratio]]&gt;1.2,"More Qualified Than Openings",IF(Apprentices[[#This Row],[Ratio]]&gt;0.8,"Balanced","More Openings Than Qualified")))</f>
        <v/>
      </c>
    </row>
    <row r="155" spans="1:17" x14ac:dyDescent="0.25">
      <c r="A155" t="s">
        <v>17</v>
      </c>
      <c r="B155" t="s">
        <v>215</v>
      </c>
      <c r="C155" t="s">
        <v>216</v>
      </c>
      <c r="D155" t="s">
        <v>78</v>
      </c>
      <c r="E155" t="s">
        <v>79</v>
      </c>
      <c r="F155" s="121">
        <v>2</v>
      </c>
      <c r="G155" s="3" t="s">
        <v>153</v>
      </c>
      <c r="H155" s="122">
        <v>49107</v>
      </c>
      <c r="I155" s="120">
        <v>4</v>
      </c>
      <c r="J155" s="116">
        <v>3160</v>
      </c>
      <c r="K155" s="117">
        <v>5.6000000000000001E-2</v>
      </c>
      <c r="L155" s="116">
        <v>1557.6666666666667</v>
      </c>
      <c r="M155" s="13">
        <f>IFERROR((Apprentices[[#This Row],[2018 Employment]]*Apprentices[[#This Row],[% Apprentices]])+Apprentices[[#This Row],[New Occupation Demand]],"")</f>
        <v>1734.6266666666668</v>
      </c>
      <c r="N155" s="3">
        <f>Apprentices[[#This Row],[Number of Apprentices]]</f>
        <v>2</v>
      </c>
      <c r="O155" s="3">
        <f>IFERROR(Apprentices[[#This Row],[Apprentices]]-Apprentices[[#This Row],[Total Demand]],"")</f>
        <v>-1732.6266666666668</v>
      </c>
      <c r="P155" s="14">
        <f>IFERROR(Apprentices[[#This Row],[Apprentices]]/Apprentices[[#This Row],[Total Demand]],"")</f>
        <v>1.1529858490203462E-3</v>
      </c>
      <c r="Q155" s="3" t="str">
        <f>IF(Apprentices[[#This Row],[Ratio]]="","",IF(Apprentices[[#This Row],[Ratio]]&gt;1.2,"More Qualified Than Openings",IF(Apprentices[[#This Row],[Ratio]]&gt;0.8,"Balanced","More Openings Than Qualified")))</f>
        <v>More Openings Than Qualified</v>
      </c>
    </row>
    <row r="156" spans="1:17" x14ac:dyDescent="0.25">
      <c r="A156" t="s">
        <v>16</v>
      </c>
      <c r="B156" t="s">
        <v>177</v>
      </c>
      <c r="C156" t="s">
        <v>178</v>
      </c>
      <c r="D156" t="s">
        <v>104</v>
      </c>
      <c r="E156" t="s">
        <v>105</v>
      </c>
      <c r="F156" s="121">
        <v>1</v>
      </c>
      <c r="G156" s="3" t="s">
        <v>155</v>
      </c>
      <c r="H156" s="122">
        <v>82202</v>
      </c>
      <c r="I156" s="120">
        <v>4</v>
      </c>
      <c r="J156" s="116">
        <v>591</v>
      </c>
      <c r="K156" s="117">
        <v>5.6000000000000001E-2</v>
      </c>
      <c r="L156" s="116">
        <v>69.666666666666671</v>
      </c>
      <c r="M156" s="13">
        <f>IFERROR((Apprentices[[#This Row],[2018 Employment]]*Apprentices[[#This Row],[% Apprentices]])+Apprentices[[#This Row],[New Occupation Demand]],"")</f>
        <v>102.76266666666668</v>
      </c>
      <c r="N156" s="3">
        <f>Apprentices[[#This Row],[Number of Apprentices]]</f>
        <v>1</v>
      </c>
      <c r="O156" s="3">
        <f>IFERROR(Apprentices[[#This Row],[Apprentices]]-Apprentices[[#This Row],[Total Demand]],"")</f>
        <v>-101.76266666666668</v>
      </c>
      <c r="P156" s="14">
        <f>IFERROR(Apprentices[[#This Row],[Apprentices]]/Apprentices[[#This Row],[Total Demand]],"")</f>
        <v>9.731160473323645E-3</v>
      </c>
      <c r="Q156" s="3" t="str">
        <f>IF(Apprentices[[#This Row],[Ratio]]="","",IF(Apprentices[[#This Row],[Ratio]]&gt;1.2,"More Qualified Than Openings",IF(Apprentices[[#This Row],[Ratio]]&gt;0.8,"Balanced","More Openings Than Qualified")))</f>
        <v>More Openings Than Qualified</v>
      </c>
    </row>
    <row r="157" spans="1:17" x14ac:dyDescent="0.25">
      <c r="A157" t="s">
        <v>16</v>
      </c>
      <c r="B157" t="s">
        <v>191</v>
      </c>
      <c r="C157" t="s">
        <v>192</v>
      </c>
      <c r="D157" t="s">
        <v>98</v>
      </c>
      <c r="E157" t="s">
        <v>99</v>
      </c>
      <c r="F157" s="121">
        <v>10</v>
      </c>
      <c r="G157" s="3" t="s">
        <v>151</v>
      </c>
      <c r="H157" s="122">
        <v>31623</v>
      </c>
      <c r="I157" s="120">
        <v>2</v>
      </c>
      <c r="J157" s="116">
        <v>616</v>
      </c>
      <c r="K157" s="117">
        <v>5.6000000000000001E-2</v>
      </c>
      <c r="L157" s="116">
        <v>116.33333333333333</v>
      </c>
      <c r="M157" s="13">
        <f>IFERROR((Apprentices[[#This Row],[2018 Employment]]*Apprentices[[#This Row],[% Apprentices]])+Apprentices[[#This Row],[New Occupation Demand]],"")</f>
        <v>150.82933333333332</v>
      </c>
      <c r="N157" s="3">
        <f>Apprentices[[#This Row],[Number of Apprentices]]</f>
        <v>10</v>
      </c>
      <c r="O157" s="3">
        <f>IFERROR(Apprentices[[#This Row],[Apprentices]]-Apprentices[[#This Row],[Total Demand]],"")</f>
        <v>-140.82933333333332</v>
      </c>
      <c r="P157" s="14">
        <f>IFERROR(Apprentices[[#This Row],[Apprentices]]/Apprentices[[#This Row],[Total Demand]],"")</f>
        <v>6.6300100776153184E-2</v>
      </c>
      <c r="Q157" s="3" t="str">
        <f>IF(Apprentices[[#This Row],[Ratio]]="","",IF(Apprentices[[#This Row],[Ratio]]&gt;1.2,"More Qualified Than Openings",IF(Apprentices[[#This Row],[Ratio]]&gt;0.8,"Balanced","More Openings Than Qualified")))</f>
        <v>More Openings Than Qualified</v>
      </c>
    </row>
    <row r="158" spans="1:17" x14ac:dyDescent="0.25">
      <c r="A158" t="s">
        <v>16</v>
      </c>
      <c r="B158" t="s">
        <v>191</v>
      </c>
      <c r="C158" t="s">
        <v>192</v>
      </c>
      <c r="D158" t="s">
        <v>44</v>
      </c>
      <c r="E158" t="s">
        <v>45</v>
      </c>
      <c r="F158" s="121">
        <v>30</v>
      </c>
      <c r="G158" s="3" t="s">
        <v>151</v>
      </c>
      <c r="H158" s="122">
        <v>38402</v>
      </c>
      <c r="I158" s="120">
        <v>2</v>
      </c>
      <c r="J158" s="116">
        <v>125</v>
      </c>
      <c r="K158" s="117">
        <v>5.6000000000000001E-2</v>
      </c>
      <c r="L158" s="116">
        <v>9</v>
      </c>
      <c r="M158" s="13">
        <f>IFERROR((Apprentices[[#This Row],[2018 Employment]]*Apprentices[[#This Row],[% Apprentices]])+Apprentices[[#This Row],[New Occupation Demand]],"")</f>
        <v>16</v>
      </c>
      <c r="N158" s="3">
        <f>Apprentices[[#This Row],[Number of Apprentices]]</f>
        <v>30</v>
      </c>
      <c r="O158" s="3">
        <f>IFERROR(Apprentices[[#This Row],[Apprentices]]-Apprentices[[#This Row],[Total Demand]],"")</f>
        <v>14</v>
      </c>
      <c r="P158" s="14">
        <f>IFERROR(Apprentices[[#This Row],[Apprentices]]/Apprentices[[#This Row],[Total Demand]],"")</f>
        <v>1.875</v>
      </c>
      <c r="Q158" s="3" t="str">
        <f>IF(Apprentices[[#This Row],[Ratio]]="","",IF(Apprentices[[#This Row],[Ratio]]&gt;1.2,"More Qualified Than Openings",IF(Apprentices[[#This Row],[Ratio]]&gt;0.8,"Balanced","More Openings Than Qualified")))</f>
        <v>More Qualified Than Openings</v>
      </c>
    </row>
    <row r="159" spans="1:17" x14ac:dyDescent="0.25">
      <c r="A159" t="s">
        <v>16</v>
      </c>
      <c r="B159" t="s">
        <v>191</v>
      </c>
      <c r="C159" t="s">
        <v>192</v>
      </c>
      <c r="D159" t="s">
        <v>88</v>
      </c>
      <c r="E159" t="s">
        <v>89</v>
      </c>
      <c r="F159" s="121">
        <v>1</v>
      </c>
      <c r="G159" s="3" t="s">
        <v>154</v>
      </c>
      <c r="H159" s="122">
        <v>0</v>
      </c>
      <c r="I159" s="120">
        <v>0</v>
      </c>
      <c r="J159" s="116">
        <v>0</v>
      </c>
      <c r="K159" s="117">
        <v>5.6000000000000001E-2</v>
      </c>
      <c r="L159" s="116">
        <v>0</v>
      </c>
      <c r="M159" s="13">
        <f>IFERROR((Apprentices[[#This Row],[2018 Employment]]*Apprentices[[#This Row],[% Apprentices]])+Apprentices[[#This Row],[New Occupation Demand]],"")</f>
        <v>0</v>
      </c>
      <c r="N159" s="3">
        <f>Apprentices[[#This Row],[Number of Apprentices]]</f>
        <v>1</v>
      </c>
      <c r="O159" s="3">
        <f>IFERROR(Apprentices[[#This Row],[Apprentices]]-Apprentices[[#This Row],[Total Demand]],"")</f>
        <v>1</v>
      </c>
      <c r="P159" s="14" t="str">
        <f>IFERROR(Apprentices[[#This Row],[Apprentices]]/Apprentices[[#This Row],[Total Demand]],"")</f>
        <v/>
      </c>
      <c r="Q159" s="3" t="str">
        <f>IF(Apprentices[[#This Row],[Ratio]]="","",IF(Apprentices[[#This Row],[Ratio]]&gt;1.2,"More Qualified Than Openings",IF(Apprentices[[#This Row],[Ratio]]&gt;0.8,"Balanced","More Openings Than Qualified")))</f>
        <v/>
      </c>
    </row>
    <row r="160" spans="1:17" x14ac:dyDescent="0.25">
      <c r="A160" t="s">
        <v>16</v>
      </c>
      <c r="B160" t="s">
        <v>195</v>
      </c>
      <c r="C160" t="s">
        <v>196</v>
      </c>
      <c r="D160" t="s">
        <v>40</v>
      </c>
      <c r="E160" t="s">
        <v>41</v>
      </c>
      <c r="F160" s="121">
        <v>4</v>
      </c>
      <c r="G160" s="3" t="s">
        <v>153</v>
      </c>
      <c r="H160" s="122">
        <v>53161</v>
      </c>
      <c r="I160" s="120">
        <v>3</v>
      </c>
      <c r="J160" s="116">
        <v>812</v>
      </c>
      <c r="K160" s="117">
        <v>5.6000000000000001E-2</v>
      </c>
      <c r="L160" s="116">
        <v>39.666666666666664</v>
      </c>
      <c r="M160" s="13">
        <f>IFERROR((Apprentices[[#This Row],[2018 Employment]]*Apprentices[[#This Row],[% Apprentices]])+Apprentices[[#This Row],[New Occupation Demand]],"")</f>
        <v>85.138666666666666</v>
      </c>
      <c r="N160" s="3">
        <f>Apprentices[[#This Row],[Number of Apprentices]]</f>
        <v>4</v>
      </c>
      <c r="O160" s="3">
        <f>IFERROR(Apprentices[[#This Row],[Apprentices]]-Apprentices[[#This Row],[Total Demand]],"")</f>
        <v>-81.138666666666666</v>
      </c>
      <c r="P160" s="14">
        <f>IFERROR(Apprentices[[#This Row],[Apprentices]]/Apprentices[[#This Row],[Total Demand]],"")</f>
        <v>4.6982178093776431E-2</v>
      </c>
      <c r="Q160" s="3" t="str">
        <f>IF(Apprentices[[#This Row],[Ratio]]="","",IF(Apprentices[[#This Row],[Ratio]]&gt;1.2,"More Qualified Than Openings",IF(Apprentices[[#This Row],[Ratio]]&gt;0.8,"Balanced","More Openings Than Qualified")))</f>
        <v>More Openings Than Qualified</v>
      </c>
    </row>
    <row r="161" spans="1:17" x14ac:dyDescent="0.25">
      <c r="A161" t="s">
        <v>16</v>
      </c>
      <c r="B161" t="s">
        <v>195</v>
      </c>
      <c r="C161" t="s">
        <v>196</v>
      </c>
      <c r="D161" t="s">
        <v>51</v>
      </c>
      <c r="E161" t="s">
        <v>52</v>
      </c>
      <c r="F161" s="121">
        <v>3</v>
      </c>
      <c r="G161" s="3" t="s">
        <v>151</v>
      </c>
      <c r="H161" s="122">
        <v>0</v>
      </c>
      <c r="I161" s="120">
        <v>0</v>
      </c>
      <c r="J161" s="116">
        <v>0</v>
      </c>
      <c r="K161" s="117">
        <v>5.6000000000000001E-2</v>
      </c>
      <c r="L161" s="116">
        <v>0</v>
      </c>
      <c r="M161" s="13">
        <f>IFERROR((Apprentices[[#This Row],[2018 Employment]]*Apprentices[[#This Row],[% Apprentices]])+Apprentices[[#This Row],[New Occupation Demand]],"")</f>
        <v>0</v>
      </c>
      <c r="N161" s="3">
        <f>Apprentices[[#This Row],[Number of Apprentices]]</f>
        <v>3</v>
      </c>
      <c r="O161" s="3">
        <f>IFERROR(Apprentices[[#This Row],[Apprentices]]-Apprentices[[#This Row],[Total Demand]],"")</f>
        <v>3</v>
      </c>
      <c r="P161" s="14" t="str">
        <f>IFERROR(Apprentices[[#This Row],[Apprentices]]/Apprentices[[#This Row],[Total Demand]],"")</f>
        <v/>
      </c>
      <c r="Q161" s="3" t="str">
        <f>IF(Apprentices[[#This Row],[Ratio]]="","",IF(Apprentices[[#This Row],[Ratio]]&gt;1.2,"More Qualified Than Openings",IF(Apprentices[[#This Row],[Ratio]]&gt;0.8,"Balanced","More Openings Than Qualified")))</f>
        <v/>
      </c>
    </row>
    <row r="162" spans="1:17" x14ac:dyDescent="0.25">
      <c r="A162" t="s">
        <v>16</v>
      </c>
      <c r="B162" t="s">
        <v>195</v>
      </c>
      <c r="C162" t="s">
        <v>196</v>
      </c>
      <c r="D162" t="s">
        <v>62</v>
      </c>
      <c r="E162" t="s">
        <v>63</v>
      </c>
      <c r="F162" s="121">
        <v>12</v>
      </c>
      <c r="G162" s="3" t="s">
        <v>151</v>
      </c>
      <c r="H162" s="122">
        <v>61030</v>
      </c>
      <c r="I162" s="120">
        <v>4</v>
      </c>
      <c r="J162" s="116">
        <v>2097</v>
      </c>
      <c r="K162" s="117">
        <v>5.6000000000000001E-2</v>
      </c>
      <c r="L162" s="116">
        <v>109</v>
      </c>
      <c r="M162" s="13">
        <f>IFERROR((Apprentices[[#This Row],[2018 Employment]]*Apprentices[[#This Row],[% Apprentices]])+Apprentices[[#This Row],[New Occupation Demand]],"")</f>
        <v>226.43200000000002</v>
      </c>
      <c r="N162" s="3">
        <f>Apprentices[[#This Row],[Number of Apprentices]]</f>
        <v>12</v>
      </c>
      <c r="O162" s="3">
        <f>IFERROR(Apprentices[[#This Row],[Apprentices]]-Apprentices[[#This Row],[Total Demand]],"")</f>
        <v>-214.43200000000002</v>
      </c>
      <c r="P162" s="14">
        <f>IFERROR(Apprentices[[#This Row],[Apprentices]]/Apprentices[[#This Row],[Total Demand]],"")</f>
        <v>5.2996042962125491E-2</v>
      </c>
      <c r="Q162" s="3" t="str">
        <f>IF(Apprentices[[#This Row],[Ratio]]="","",IF(Apprentices[[#This Row],[Ratio]]&gt;1.2,"More Qualified Than Openings",IF(Apprentices[[#This Row],[Ratio]]&gt;0.8,"Balanced","More Openings Than Qualified")))</f>
        <v>More Openings Than Qualified</v>
      </c>
    </row>
    <row r="163" spans="1:17" x14ac:dyDescent="0.25">
      <c r="A163" t="s">
        <v>16</v>
      </c>
      <c r="B163" t="s">
        <v>209</v>
      </c>
      <c r="C163" t="s">
        <v>210</v>
      </c>
      <c r="D163" t="s">
        <v>28</v>
      </c>
      <c r="E163" t="s">
        <v>29</v>
      </c>
      <c r="F163" s="121">
        <v>7</v>
      </c>
      <c r="G163" s="3" t="s">
        <v>151</v>
      </c>
      <c r="H163" s="122">
        <v>0</v>
      </c>
      <c r="I163" s="120">
        <v>0</v>
      </c>
      <c r="J163" s="116">
        <v>0</v>
      </c>
      <c r="K163" s="117">
        <v>5.6000000000000001E-2</v>
      </c>
      <c r="L163" s="116">
        <v>0</v>
      </c>
      <c r="M163" s="13">
        <f>IFERROR((Apprentices[[#This Row],[2018 Employment]]*Apprentices[[#This Row],[% Apprentices]])+Apprentices[[#This Row],[New Occupation Demand]],"")</f>
        <v>0</v>
      </c>
      <c r="N163" s="3">
        <f>Apprentices[[#This Row],[Number of Apprentices]]</f>
        <v>7</v>
      </c>
      <c r="O163" s="3">
        <f>IFERROR(Apprentices[[#This Row],[Apprentices]]-Apprentices[[#This Row],[Total Demand]],"")</f>
        <v>7</v>
      </c>
      <c r="P163" s="14" t="str">
        <f>IFERROR(Apprentices[[#This Row],[Apprentices]]/Apprentices[[#This Row],[Total Demand]],"")</f>
        <v/>
      </c>
      <c r="Q163" s="3" t="str">
        <f>IF(Apprentices[[#This Row],[Ratio]]="","",IF(Apprentices[[#This Row],[Ratio]]&gt;1.2,"More Qualified Than Openings",IF(Apprentices[[#This Row],[Ratio]]&gt;0.8,"Balanced","More Openings Than Qualified")))</f>
        <v/>
      </c>
    </row>
    <row r="164" spans="1:17" x14ac:dyDescent="0.25">
      <c r="A164" t="s">
        <v>16</v>
      </c>
      <c r="B164" t="s">
        <v>209</v>
      </c>
      <c r="C164" t="s">
        <v>210</v>
      </c>
      <c r="D164" t="s">
        <v>7</v>
      </c>
      <c r="E164" t="s">
        <v>8</v>
      </c>
      <c r="F164" s="121">
        <v>92</v>
      </c>
      <c r="G164" s="3" t="s">
        <v>151</v>
      </c>
      <c r="H164" s="122">
        <v>50786</v>
      </c>
      <c r="I164" s="120">
        <v>4</v>
      </c>
      <c r="J164" s="116">
        <v>1737</v>
      </c>
      <c r="K164" s="117">
        <v>5.6000000000000001E-2</v>
      </c>
      <c r="L164" s="116">
        <v>139</v>
      </c>
      <c r="M164" s="13">
        <f>IFERROR((Apprentices[[#This Row],[2018 Employment]]*Apprentices[[#This Row],[% Apprentices]])+Apprentices[[#This Row],[New Occupation Demand]],"")</f>
        <v>236.27199999999999</v>
      </c>
      <c r="N164" s="3">
        <f>Apprentices[[#This Row],[Number of Apprentices]]</f>
        <v>92</v>
      </c>
      <c r="O164" s="3">
        <f>IFERROR(Apprentices[[#This Row],[Apprentices]]-Apprentices[[#This Row],[Total Demand]],"")</f>
        <v>-144.27199999999999</v>
      </c>
      <c r="P164" s="14">
        <f>IFERROR(Apprentices[[#This Row],[Apprentices]]/Apprentices[[#This Row],[Total Demand]],"")</f>
        <v>0.38938172953206474</v>
      </c>
      <c r="Q164" s="3" t="str">
        <f>IF(Apprentices[[#This Row],[Ratio]]="","",IF(Apprentices[[#This Row],[Ratio]]&gt;1.2,"More Qualified Than Openings",IF(Apprentices[[#This Row],[Ratio]]&gt;0.8,"Balanced","More Openings Than Qualified")))</f>
        <v>More Openings Than Qualified</v>
      </c>
    </row>
    <row r="165" spans="1:17" x14ac:dyDescent="0.25">
      <c r="A165" t="s">
        <v>16</v>
      </c>
      <c r="B165" t="s">
        <v>209</v>
      </c>
      <c r="C165" t="s">
        <v>210</v>
      </c>
      <c r="D165" t="s">
        <v>38</v>
      </c>
      <c r="E165" t="s">
        <v>39</v>
      </c>
      <c r="F165" s="121">
        <v>6</v>
      </c>
      <c r="G165" s="3" t="s">
        <v>154</v>
      </c>
      <c r="H165" s="122">
        <v>0</v>
      </c>
      <c r="I165" s="120">
        <v>0</v>
      </c>
      <c r="J165" s="116">
        <v>0</v>
      </c>
      <c r="K165" s="117">
        <v>5.6000000000000001E-2</v>
      </c>
      <c r="L165" s="116">
        <v>0</v>
      </c>
      <c r="M165" s="13">
        <f>IFERROR((Apprentices[[#This Row],[2018 Employment]]*Apprentices[[#This Row],[% Apprentices]])+Apprentices[[#This Row],[New Occupation Demand]],"")</f>
        <v>0</v>
      </c>
      <c r="N165" s="3">
        <f>Apprentices[[#This Row],[Number of Apprentices]]</f>
        <v>6</v>
      </c>
      <c r="O165" s="3">
        <f>IFERROR(Apprentices[[#This Row],[Apprentices]]-Apprentices[[#This Row],[Total Demand]],"")</f>
        <v>6</v>
      </c>
      <c r="P165" s="14" t="str">
        <f>IFERROR(Apprentices[[#This Row],[Apprentices]]/Apprentices[[#This Row],[Total Demand]],"")</f>
        <v/>
      </c>
      <c r="Q165" s="3" t="str">
        <f>IF(Apprentices[[#This Row],[Ratio]]="","",IF(Apprentices[[#This Row],[Ratio]]&gt;1.2,"More Qualified Than Openings",IF(Apprentices[[#This Row],[Ratio]]&gt;0.8,"Balanced","More Openings Than Qualified")))</f>
        <v/>
      </c>
    </row>
    <row r="166" spans="1:17" x14ac:dyDescent="0.25">
      <c r="A166" t="s">
        <v>16</v>
      </c>
      <c r="B166" t="s">
        <v>209</v>
      </c>
      <c r="C166" t="s">
        <v>210</v>
      </c>
      <c r="D166" t="s">
        <v>12</v>
      </c>
      <c r="E166" t="s">
        <v>13</v>
      </c>
      <c r="F166" s="121">
        <v>45</v>
      </c>
      <c r="G166" s="3" t="s">
        <v>152</v>
      </c>
      <c r="H166" s="122">
        <v>53724</v>
      </c>
      <c r="I166" s="120">
        <v>4</v>
      </c>
      <c r="J166" s="116">
        <v>1611</v>
      </c>
      <c r="K166" s="117">
        <v>5.6000000000000001E-2</v>
      </c>
      <c r="L166" s="116">
        <v>149</v>
      </c>
      <c r="M166" s="13">
        <f>IFERROR((Apprentices[[#This Row],[2018 Employment]]*Apprentices[[#This Row],[% Apprentices]])+Apprentices[[#This Row],[New Occupation Demand]],"")</f>
        <v>239.21600000000001</v>
      </c>
      <c r="N166" s="3">
        <f>Apprentices[[#This Row],[Number of Apprentices]]</f>
        <v>45</v>
      </c>
      <c r="O166" s="3">
        <f>IFERROR(Apprentices[[#This Row],[Apprentices]]-Apprentices[[#This Row],[Total Demand]],"")</f>
        <v>-194.21600000000001</v>
      </c>
      <c r="P166" s="14">
        <f>IFERROR(Apprentices[[#This Row],[Apprentices]]/Apprentices[[#This Row],[Total Demand]],"")</f>
        <v>0.18811450739080998</v>
      </c>
      <c r="Q166" s="3" t="str">
        <f>IF(Apprentices[[#This Row],[Ratio]]="","",IF(Apprentices[[#This Row],[Ratio]]&gt;1.2,"More Qualified Than Openings",IF(Apprentices[[#This Row],[Ratio]]&gt;0.8,"Balanced","More Openings Than Qualified")))</f>
        <v>More Openings Than Qualified</v>
      </c>
    </row>
    <row r="167" spans="1:17" x14ac:dyDescent="0.25">
      <c r="A167" t="s">
        <v>16</v>
      </c>
      <c r="B167" t="s">
        <v>209</v>
      </c>
      <c r="C167" t="s">
        <v>210</v>
      </c>
      <c r="D167" t="s">
        <v>30</v>
      </c>
      <c r="E167" t="s">
        <v>31</v>
      </c>
      <c r="F167" s="121">
        <v>12</v>
      </c>
      <c r="G167" s="3" t="s">
        <v>151</v>
      </c>
      <c r="H167" s="122">
        <v>60619</v>
      </c>
      <c r="I167" s="120">
        <v>4</v>
      </c>
      <c r="J167" s="116">
        <v>695</v>
      </c>
      <c r="K167" s="117">
        <v>5.6000000000000001E-2</v>
      </c>
      <c r="L167" s="116">
        <v>57.666666666666664</v>
      </c>
      <c r="M167" s="13">
        <f>IFERROR((Apprentices[[#This Row],[2018 Employment]]*Apprentices[[#This Row],[% Apprentices]])+Apprentices[[#This Row],[New Occupation Demand]],"")</f>
        <v>96.586666666666673</v>
      </c>
      <c r="N167" s="3">
        <f>Apprentices[[#This Row],[Number of Apprentices]]</f>
        <v>12</v>
      </c>
      <c r="O167" s="3">
        <f>IFERROR(Apprentices[[#This Row],[Apprentices]]-Apprentices[[#This Row],[Total Demand]],"")</f>
        <v>-84.586666666666673</v>
      </c>
      <c r="P167" s="14">
        <f>IFERROR(Apprentices[[#This Row],[Apprentices]]/Apprentices[[#This Row],[Total Demand]],"")</f>
        <v>0.12424075096631694</v>
      </c>
      <c r="Q167" s="3" t="str">
        <f>IF(Apprentices[[#This Row],[Ratio]]="","",IF(Apprentices[[#This Row],[Ratio]]&gt;1.2,"More Qualified Than Openings",IF(Apprentices[[#This Row],[Ratio]]&gt;0.8,"Balanced","More Openings Than Qualified")))</f>
        <v>More Openings Than Qualified</v>
      </c>
    </row>
    <row r="168" spans="1:17" x14ac:dyDescent="0.25">
      <c r="A168" t="s">
        <v>16</v>
      </c>
      <c r="B168" t="s">
        <v>209</v>
      </c>
      <c r="C168" t="s">
        <v>210</v>
      </c>
      <c r="D168" t="s">
        <v>74</v>
      </c>
      <c r="E168" t="s">
        <v>75</v>
      </c>
      <c r="F168" s="121">
        <v>1</v>
      </c>
      <c r="G168" s="3" t="s">
        <v>152</v>
      </c>
      <c r="H168" s="122">
        <v>0</v>
      </c>
      <c r="I168" s="120">
        <v>0</v>
      </c>
      <c r="J168" s="116">
        <v>0</v>
      </c>
      <c r="K168" s="117">
        <v>5.6000000000000001E-2</v>
      </c>
      <c r="L168" s="116">
        <v>0</v>
      </c>
      <c r="M168" s="13">
        <f>IFERROR((Apprentices[[#This Row],[2018 Employment]]*Apprentices[[#This Row],[% Apprentices]])+Apprentices[[#This Row],[New Occupation Demand]],"")</f>
        <v>0</v>
      </c>
      <c r="N168" s="3">
        <f>Apprentices[[#This Row],[Number of Apprentices]]</f>
        <v>1</v>
      </c>
      <c r="O168" s="3">
        <f>IFERROR(Apprentices[[#This Row],[Apprentices]]-Apprentices[[#This Row],[Total Demand]],"")</f>
        <v>1</v>
      </c>
      <c r="P168" s="14" t="str">
        <f>IFERROR(Apprentices[[#This Row],[Apprentices]]/Apprentices[[#This Row],[Total Demand]],"")</f>
        <v/>
      </c>
      <c r="Q168" s="3" t="str">
        <f>IF(Apprentices[[#This Row],[Ratio]]="","",IF(Apprentices[[#This Row],[Ratio]]&gt;1.2,"More Qualified Than Openings",IF(Apprentices[[#This Row],[Ratio]]&gt;0.8,"Balanced","More Openings Than Qualified")))</f>
        <v/>
      </c>
    </row>
    <row r="169" spans="1:17" x14ac:dyDescent="0.25">
      <c r="A169" t="s">
        <v>16</v>
      </c>
      <c r="B169" t="s">
        <v>209</v>
      </c>
      <c r="C169" t="s">
        <v>210</v>
      </c>
      <c r="D169" t="s">
        <v>10</v>
      </c>
      <c r="E169" t="s">
        <v>11</v>
      </c>
      <c r="F169" s="121">
        <v>178</v>
      </c>
      <c r="G169" s="3" t="s">
        <v>151</v>
      </c>
      <c r="H169" s="122">
        <v>65944</v>
      </c>
      <c r="I169" s="120">
        <v>5</v>
      </c>
      <c r="J169" s="116">
        <v>1148</v>
      </c>
      <c r="K169" s="117">
        <v>5.6000000000000001E-2</v>
      </c>
      <c r="L169" s="116">
        <v>128.66666666666666</v>
      </c>
      <c r="M169" s="13">
        <f>IFERROR((Apprentices[[#This Row],[2018 Employment]]*Apprentices[[#This Row],[% Apprentices]])+Apprentices[[#This Row],[New Occupation Demand]],"")</f>
        <v>192.95466666666664</v>
      </c>
      <c r="N169" s="3">
        <f>Apprentices[[#This Row],[Number of Apprentices]]</f>
        <v>178</v>
      </c>
      <c r="O169" s="3">
        <f>IFERROR(Apprentices[[#This Row],[Apprentices]]-Apprentices[[#This Row],[Total Demand]],"")</f>
        <v>-14.95466666666664</v>
      </c>
      <c r="P169" s="14">
        <f>IFERROR(Apprentices[[#This Row],[Apprentices]]/Apprentices[[#This Row],[Total Demand]],"")</f>
        <v>0.92249647585615979</v>
      </c>
      <c r="Q169" s="3" t="str">
        <f>IF(Apprentices[[#This Row],[Ratio]]="","",IF(Apprentices[[#This Row],[Ratio]]&gt;1.2,"More Qualified Than Openings",IF(Apprentices[[#This Row],[Ratio]]&gt;0.8,"Balanced","More Openings Than Qualified")))</f>
        <v>Balanced</v>
      </c>
    </row>
    <row r="170" spans="1:17" x14ac:dyDescent="0.25">
      <c r="A170" t="s">
        <v>16</v>
      </c>
      <c r="B170" t="s">
        <v>209</v>
      </c>
      <c r="C170" t="s">
        <v>210</v>
      </c>
      <c r="D170" t="s">
        <v>53</v>
      </c>
      <c r="E170" t="s">
        <v>54</v>
      </c>
      <c r="F170" s="121">
        <v>9</v>
      </c>
      <c r="G170" s="3" t="s">
        <v>151</v>
      </c>
      <c r="H170" s="122">
        <v>0</v>
      </c>
      <c r="I170" s="120">
        <v>0</v>
      </c>
      <c r="J170" s="116">
        <v>0</v>
      </c>
      <c r="K170" s="117">
        <v>5.6000000000000001E-2</v>
      </c>
      <c r="L170" s="116">
        <v>0</v>
      </c>
      <c r="M170" s="13">
        <f>IFERROR((Apprentices[[#This Row],[2018 Employment]]*Apprentices[[#This Row],[% Apprentices]])+Apprentices[[#This Row],[New Occupation Demand]],"")</f>
        <v>0</v>
      </c>
      <c r="N170" s="3">
        <f>Apprentices[[#This Row],[Number of Apprentices]]</f>
        <v>9</v>
      </c>
      <c r="O170" s="3">
        <f>IFERROR(Apprentices[[#This Row],[Apprentices]]-Apprentices[[#This Row],[Total Demand]],"")</f>
        <v>9</v>
      </c>
      <c r="P170" s="14" t="str">
        <f>IFERROR(Apprentices[[#This Row],[Apprentices]]/Apprentices[[#This Row],[Total Demand]],"")</f>
        <v/>
      </c>
      <c r="Q170" s="3" t="str">
        <f>IF(Apprentices[[#This Row],[Ratio]]="","",IF(Apprentices[[#This Row],[Ratio]]&gt;1.2,"More Qualified Than Openings",IF(Apprentices[[#This Row],[Ratio]]&gt;0.8,"Balanced","More Openings Than Qualified")))</f>
        <v/>
      </c>
    </row>
    <row r="171" spans="1:17" x14ac:dyDescent="0.25">
      <c r="A171" t="s">
        <v>16</v>
      </c>
      <c r="B171" t="s">
        <v>209</v>
      </c>
      <c r="C171" t="s">
        <v>210</v>
      </c>
      <c r="D171" t="s">
        <v>34</v>
      </c>
      <c r="E171" t="s">
        <v>35</v>
      </c>
      <c r="F171" s="121">
        <v>9</v>
      </c>
      <c r="G171" s="3" t="s">
        <v>154</v>
      </c>
      <c r="H171" s="122">
        <v>0</v>
      </c>
      <c r="I171" s="120">
        <v>0</v>
      </c>
      <c r="J171" s="116">
        <v>0</v>
      </c>
      <c r="K171" s="117">
        <v>5.6000000000000001E-2</v>
      </c>
      <c r="L171" s="116">
        <v>0</v>
      </c>
      <c r="M171" s="13">
        <f>IFERROR((Apprentices[[#This Row],[2018 Employment]]*Apprentices[[#This Row],[% Apprentices]])+Apprentices[[#This Row],[New Occupation Demand]],"")</f>
        <v>0</v>
      </c>
      <c r="N171" s="3">
        <f>Apprentices[[#This Row],[Number of Apprentices]]</f>
        <v>9</v>
      </c>
      <c r="O171" s="3">
        <f>IFERROR(Apprentices[[#This Row],[Apprentices]]-Apprentices[[#This Row],[Total Demand]],"")</f>
        <v>9</v>
      </c>
      <c r="P171" s="14" t="str">
        <f>IFERROR(Apprentices[[#This Row],[Apprentices]]/Apprentices[[#This Row],[Total Demand]],"")</f>
        <v/>
      </c>
      <c r="Q171" s="3" t="str">
        <f>IF(Apprentices[[#This Row],[Ratio]]="","",IF(Apprentices[[#This Row],[Ratio]]&gt;1.2,"More Qualified Than Openings",IF(Apprentices[[#This Row],[Ratio]]&gt;0.8,"Balanced","More Openings Than Qualified")))</f>
        <v/>
      </c>
    </row>
    <row r="172" spans="1:17" x14ac:dyDescent="0.25">
      <c r="A172" t="s">
        <v>16</v>
      </c>
      <c r="B172" t="s">
        <v>209</v>
      </c>
      <c r="C172" t="s">
        <v>210</v>
      </c>
      <c r="D172" t="s">
        <v>5</v>
      </c>
      <c r="E172" t="s">
        <v>6</v>
      </c>
      <c r="F172" s="121">
        <v>64</v>
      </c>
      <c r="G172" s="3" t="s">
        <v>151</v>
      </c>
      <c r="H172" s="122">
        <v>59452</v>
      </c>
      <c r="I172" s="120">
        <v>4</v>
      </c>
      <c r="J172" s="116">
        <v>1219</v>
      </c>
      <c r="K172" s="117">
        <v>5.6000000000000001E-2</v>
      </c>
      <c r="L172" s="116">
        <v>120</v>
      </c>
      <c r="M172" s="13">
        <f>IFERROR((Apprentices[[#This Row],[2018 Employment]]*Apprentices[[#This Row],[% Apprentices]])+Apprentices[[#This Row],[New Occupation Demand]],"")</f>
        <v>188.26400000000001</v>
      </c>
      <c r="N172" s="3">
        <f>Apprentices[[#This Row],[Number of Apprentices]]</f>
        <v>64</v>
      </c>
      <c r="O172" s="3">
        <f>IFERROR(Apprentices[[#This Row],[Apprentices]]-Apprentices[[#This Row],[Total Demand]],"")</f>
        <v>-124.26400000000001</v>
      </c>
      <c r="P172" s="14">
        <f>IFERROR(Apprentices[[#This Row],[Apprentices]]/Apprentices[[#This Row],[Total Demand]],"")</f>
        <v>0.33994815790591931</v>
      </c>
      <c r="Q172" s="3" t="str">
        <f>IF(Apprentices[[#This Row],[Ratio]]="","",IF(Apprentices[[#This Row],[Ratio]]&gt;1.2,"More Qualified Than Openings",IF(Apprentices[[#This Row],[Ratio]]&gt;0.8,"Balanced","More Openings Than Qualified")))</f>
        <v>More Openings Than Qualified</v>
      </c>
    </row>
    <row r="173" spans="1:17" x14ac:dyDescent="0.25">
      <c r="A173" t="s">
        <v>16</v>
      </c>
      <c r="B173" t="s">
        <v>209</v>
      </c>
      <c r="C173" t="s">
        <v>210</v>
      </c>
      <c r="D173" t="s">
        <v>70</v>
      </c>
      <c r="E173" t="s">
        <v>71</v>
      </c>
      <c r="F173" s="121">
        <v>1</v>
      </c>
      <c r="G173" s="3" t="s">
        <v>154</v>
      </c>
      <c r="H173" s="122">
        <v>0</v>
      </c>
      <c r="I173" s="120">
        <v>0</v>
      </c>
      <c r="J173" s="116">
        <v>0</v>
      </c>
      <c r="K173" s="117">
        <v>5.6000000000000001E-2</v>
      </c>
      <c r="L173" s="116">
        <v>0</v>
      </c>
      <c r="M173" s="13">
        <f>IFERROR((Apprentices[[#This Row],[2018 Employment]]*Apprentices[[#This Row],[% Apprentices]])+Apprentices[[#This Row],[New Occupation Demand]],"")</f>
        <v>0</v>
      </c>
      <c r="N173" s="3">
        <f>Apprentices[[#This Row],[Number of Apprentices]]</f>
        <v>1</v>
      </c>
      <c r="O173" s="3">
        <f>IFERROR(Apprentices[[#This Row],[Apprentices]]-Apprentices[[#This Row],[Total Demand]],"")</f>
        <v>1</v>
      </c>
      <c r="P173" s="14" t="str">
        <f>IFERROR(Apprentices[[#This Row],[Apprentices]]/Apprentices[[#This Row],[Total Demand]],"")</f>
        <v/>
      </c>
      <c r="Q173" s="3" t="str">
        <f>IF(Apprentices[[#This Row],[Ratio]]="","",IF(Apprentices[[#This Row],[Ratio]]&gt;1.2,"More Qualified Than Openings",IF(Apprentices[[#This Row],[Ratio]]&gt;0.8,"Balanced","More Openings Than Qualified")))</f>
        <v/>
      </c>
    </row>
    <row r="174" spans="1:17" x14ac:dyDescent="0.25">
      <c r="A174" t="s">
        <v>16</v>
      </c>
      <c r="B174" t="s">
        <v>209</v>
      </c>
      <c r="C174" t="s">
        <v>210</v>
      </c>
      <c r="D174" t="s">
        <v>46</v>
      </c>
      <c r="E174" t="s">
        <v>47</v>
      </c>
      <c r="F174" s="121">
        <v>25</v>
      </c>
      <c r="G174" s="3" t="s">
        <v>152</v>
      </c>
      <c r="H174" s="122">
        <v>51640</v>
      </c>
      <c r="I174" s="120">
        <v>3</v>
      </c>
      <c r="J174" s="116">
        <v>208</v>
      </c>
      <c r="K174" s="117">
        <v>5.6000000000000001E-2</v>
      </c>
      <c r="L174" s="116">
        <v>19.333333333333332</v>
      </c>
      <c r="M174" s="13">
        <f>IFERROR((Apprentices[[#This Row],[2018 Employment]]*Apprentices[[#This Row],[% Apprentices]])+Apprentices[[#This Row],[New Occupation Demand]],"")</f>
        <v>30.981333333333332</v>
      </c>
      <c r="N174" s="3">
        <f>Apprentices[[#This Row],[Number of Apprentices]]</f>
        <v>25</v>
      </c>
      <c r="O174" s="3">
        <f>IFERROR(Apprentices[[#This Row],[Apprentices]]-Apprentices[[#This Row],[Total Demand]],"")</f>
        <v>-5.9813333333333318</v>
      </c>
      <c r="P174" s="14">
        <f>IFERROR(Apprentices[[#This Row],[Apprentices]]/Apprentices[[#This Row],[Total Demand]],"")</f>
        <v>0.80693751075916686</v>
      </c>
      <c r="Q174" s="3" t="str">
        <f>IF(Apprentices[[#This Row],[Ratio]]="","",IF(Apprentices[[#This Row],[Ratio]]&gt;1.2,"More Qualified Than Openings",IF(Apprentices[[#This Row],[Ratio]]&gt;0.8,"Balanced","More Openings Than Qualified")))</f>
        <v>Balanced</v>
      </c>
    </row>
    <row r="175" spans="1:17" x14ac:dyDescent="0.25">
      <c r="A175" t="s">
        <v>16</v>
      </c>
      <c r="B175" t="s">
        <v>209</v>
      </c>
      <c r="C175" t="s">
        <v>210</v>
      </c>
      <c r="D175" t="s">
        <v>14</v>
      </c>
      <c r="E175" t="s">
        <v>15</v>
      </c>
      <c r="F175" s="121">
        <v>44</v>
      </c>
      <c r="G175" s="3" t="s">
        <v>151</v>
      </c>
      <c r="H175" s="122">
        <v>62120</v>
      </c>
      <c r="I175" s="120">
        <v>3</v>
      </c>
      <c r="J175" s="116">
        <v>220</v>
      </c>
      <c r="K175" s="117">
        <v>5.6000000000000001E-2</v>
      </c>
      <c r="L175" s="116">
        <v>24</v>
      </c>
      <c r="M175" s="13">
        <f>IFERROR((Apprentices[[#This Row],[2018 Employment]]*Apprentices[[#This Row],[% Apprentices]])+Apprentices[[#This Row],[New Occupation Demand]],"")</f>
        <v>36.32</v>
      </c>
      <c r="N175" s="3">
        <f>Apprentices[[#This Row],[Number of Apprentices]]</f>
        <v>44</v>
      </c>
      <c r="O175" s="3">
        <f>IFERROR(Apprentices[[#This Row],[Apprentices]]-Apprentices[[#This Row],[Total Demand]],"")</f>
        <v>7.68</v>
      </c>
      <c r="P175" s="14">
        <f>IFERROR(Apprentices[[#This Row],[Apprentices]]/Apprentices[[#This Row],[Total Demand]],"")</f>
        <v>1.2114537444933922</v>
      </c>
      <c r="Q175" s="3" t="str">
        <f>IF(Apprentices[[#This Row],[Ratio]]="","",IF(Apprentices[[#This Row],[Ratio]]&gt;1.2,"More Qualified Than Openings",IF(Apprentices[[#This Row],[Ratio]]&gt;0.8,"Balanced","More Openings Than Qualified")))</f>
        <v>More Qualified Than Openings</v>
      </c>
    </row>
    <row r="176" spans="1:17" x14ac:dyDescent="0.25">
      <c r="A176" t="s">
        <v>16</v>
      </c>
      <c r="B176" t="s">
        <v>209</v>
      </c>
      <c r="C176" t="s">
        <v>210</v>
      </c>
      <c r="D176" t="s">
        <v>136</v>
      </c>
      <c r="E176" t="s">
        <v>137</v>
      </c>
      <c r="F176" s="121">
        <v>18</v>
      </c>
      <c r="G176" s="3" t="s">
        <v>151</v>
      </c>
      <c r="H176" s="122">
        <v>0</v>
      </c>
      <c r="I176" s="120">
        <v>0</v>
      </c>
      <c r="J176" s="116">
        <v>0</v>
      </c>
      <c r="K176" s="117">
        <v>5.6000000000000001E-2</v>
      </c>
      <c r="L176" s="116">
        <v>0</v>
      </c>
      <c r="M176" s="13">
        <f>IFERROR((Apprentices[[#This Row],[2018 Employment]]*Apprentices[[#This Row],[% Apprentices]])+Apprentices[[#This Row],[New Occupation Demand]],"")</f>
        <v>0</v>
      </c>
      <c r="N176" s="3">
        <f>Apprentices[[#This Row],[Number of Apprentices]]</f>
        <v>18</v>
      </c>
      <c r="O176" s="3">
        <f>IFERROR(Apprentices[[#This Row],[Apprentices]]-Apprentices[[#This Row],[Total Demand]],"")</f>
        <v>18</v>
      </c>
      <c r="P176" s="14" t="str">
        <f>IFERROR(Apprentices[[#This Row],[Apprentices]]/Apprentices[[#This Row],[Total Demand]],"")</f>
        <v/>
      </c>
      <c r="Q176" s="3" t="str">
        <f>IF(Apprentices[[#This Row],[Ratio]]="","",IF(Apprentices[[#This Row],[Ratio]]&gt;1.2,"More Qualified Than Openings",IF(Apprentices[[#This Row],[Ratio]]&gt;0.8,"Balanced","More Openings Than Qualified")))</f>
        <v/>
      </c>
    </row>
    <row r="177" spans="1:17" x14ac:dyDescent="0.25">
      <c r="A177" t="s">
        <v>16</v>
      </c>
      <c r="B177" t="s">
        <v>209</v>
      </c>
      <c r="C177" t="s">
        <v>210</v>
      </c>
      <c r="D177" t="s">
        <v>57</v>
      </c>
      <c r="E177" t="s">
        <v>58</v>
      </c>
      <c r="F177" s="121">
        <v>6</v>
      </c>
      <c r="G177" s="3" t="s">
        <v>152</v>
      </c>
      <c r="H177" s="122">
        <v>0</v>
      </c>
      <c r="I177" s="120">
        <v>0</v>
      </c>
      <c r="J177" s="116">
        <v>0</v>
      </c>
      <c r="K177" s="117">
        <v>5.6000000000000001E-2</v>
      </c>
      <c r="L177" s="116">
        <v>0</v>
      </c>
      <c r="M177" s="13">
        <f>IFERROR((Apprentices[[#This Row],[2018 Employment]]*Apprentices[[#This Row],[% Apprentices]])+Apprentices[[#This Row],[New Occupation Demand]],"")</f>
        <v>0</v>
      </c>
      <c r="N177" s="3">
        <f>Apprentices[[#This Row],[Number of Apprentices]]</f>
        <v>6</v>
      </c>
      <c r="O177" s="3">
        <f>IFERROR(Apprentices[[#This Row],[Apprentices]]-Apprentices[[#This Row],[Total Demand]],"")</f>
        <v>6</v>
      </c>
      <c r="P177" s="14" t="str">
        <f>IFERROR(Apprentices[[#This Row],[Apprentices]]/Apprentices[[#This Row],[Total Demand]],"")</f>
        <v/>
      </c>
      <c r="Q177" s="3" t="str">
        <f>IF(Apprentices[[#This Row],[Ratio]]="","",IF(Apprentices[[#This Row],[Ratio]]&gt;1.2,"More Qualified Than Openings",IF(Apprentices[[#This Row],[Ratio]]&gt;0.8,"Balanced","More Openings Than Qualified")))</f>
        <v/>
      </c>
    </row>
    <row r="178" spans="1:17" x14ac:dyDescent="0.25">
      <c r="A178" t="s">
        <v>16</v>
      </c>
      <c r="B178" t="s">
        <v>209</v>
      </c>
      <c r="C178" t="s">
        <v>210</v>
      </c>
      <c r="D178" t="s">
        <v>22</v>
      </c>
      <c r="E178" t="s">
        <v>23</v>
      </c>
      <c r="F178" s="121">
        <v>18</v>
      </c>
      <c r="G178" s="3" t="s">
        <v>151</v>
      </c>
      <c r="H178" s="122">
        <v>0</v>
      </c>
      <c r="I178" s="120">
        <v>0</v>
      </c>
      <c r="J178" s="116">
        <v>0</v>
      </c>
      <c r="K178" s="117">
        <v>5.6000000000000001E-2</v>
      </c>
      <c r="L178" s="116">
        <v>0</v>
      </c>
      <c r="M178" s="13">
        <f>IFERROR((Apprentices[[#This Row],[2018 Employment]]*Apprentices[[#This Row],[% Apprentices]])+Apprentices[[#This Row],[New Occupation Demand]],"")</f>
        <v>0</v>
      </c>
      <c r="N178" s="3">
        <f>Apprentices[[#This Row],[Number of Apprentices]]</f>
        <v>18</v>
      </c>
      <c r="O178" s="3">
        <f>IFERROR(Apprentices[[#This Row],[Apprentices]]-Apprentices[[#This Row],[Total Demand]],"")</f>
        <v>18</v>
      </c>
      <c r="P178" s="14" t="str">
        <f>IFERROR(Apprentices[[#This Row],[Apprentices]]/Apprentices[[#This Row],[Total Demand]],"")</f>
        <v/>
      </c>
      <c r="Q178" s="3" t="str">
        <f>IF(Apprentices[[#This Row],[Ratio]]="","",IF(Apprentices[[#This Row],[Ratio]]&gt;1.2,"More Qualified Than Openings",IF(Apprentices[[#This Row],[Ratio]]&gt;0.8,"Balanced","More Openings Than Qualified")))</f>
        <v/>
      </c>
    </row>
    <row r="179" spans="1:17" x14ac:dyDescent="0.25">
      <c r="A179" t="s">
        <v>16</v>
      </c>
      <c r="B179" t="s">
        <v>211</v>
      </c>
      <c r="C179" t="s">
        <v>212</v>
      </c>
      <c r="D179" t="s">
        <v>32</v>
      </c>
      <c r="E179" t="s">
        <v>33</v>
      </c>
      <c r="F179" s="121">
        <v>1</v>
      </c>
      <c r="G179" s="3" t="s">
        <v>153</v>
      </c>
      <c r="H179" s="122">
        <v>88300</v>
      </c>
      <c r="I179" s="120">
        <v>3</v>
      </c>
      <c r="J179" s="116">
        <v>127</v>
      </c>
      <c r="K179" s="117">
        <v>5.6000000000000001E-2</v>
      </c>
      <c r="L179" s="116">
        <v>16.666666666666668</v>
      </c>
      <c r="M179" s="13">
        <f>IFERROR((Apprentices[[#This Row],[2018 Employment]]*Apprentices[[#This Row],[% Apprentices]])+Apprentices[[#This Row],[New Occupation Demand]],"")</f>
        <v>23.778666666666666</v>
      </c>
      <c r="N179" s="3">
        <f>Apprentices[[#This Row],[Number of Apprentices]]</f>
        <v>1</v>
      </c>
      <c r="O179" s="3">
        <f>IFERROR(Apprentices[[#This Row],[Apprentices]]-Apprentices[[#This Row],[Total Demand]],"")</f>
        <v>-22.778666666666666</v>
      </c>
      <c r="P179" s="14">
        <f>IFERROR(Apprentices[[#This Row],[Apprentices]]/Apprentices[[#This Row],[Total Demand]],"")</f>
        <v>4.2054502635415499E-2</v>
      </c>
      <c r="Q179" s="3" t="str">
        <f>IF(Apprentices[[#This Row],[Ratio]]="","",IF(Apprentices[[#This Row],[Ratio]]&gt;1.2,"More Qualified Than Openings",IF(Apprentices[[#This Row],[Ratio]]&gt;0.8,"Balanced","More Openings Than Qualified")))</f>
        <v>More Openings Than Qualified</v>
      </c>
    </row>
    <row r="180" spans="1:17" x14ac:dyDescent="0.25">
      <c r="A180" t="s">
        <v>16</v>
      </c>
      <c r="B180" t="s">
        <v>211</v>
      </c>
      <c r="C180" t="s">
        <v>212</v>
      </c>
      <c r="D180" t="s">
        <v>80</v>
      </c>
      <c r="E180" t="s">
        <v>81</v>
      </c>
      <c r="F180" s="121">
        <v>7</v>
      </c>
      <c r="G180" s="3" t="s">
        <v>154</v>
      </c>
      <c r="H180" s="122">
        <v>0</v>
      </c>
      <c r="I180" s="120">
        <v>0</v>
      </c>
      <c r="J180" s="116">
        <v>0</v>
      </c>
      <c r="K180" s="117">
        <v>5.6000000000000001E-2</v>
      </c>
      <c r="L180" s="116">
        <v>0</v>
      </c>
      <c r="M180" s="13">
        <f>IFERROR((Apprentices[[#This Row],[2018 Employment]]*Apprentices[[#This Row],[% Apprentices]])+Apprentices[[#This Row],[New Occupation Demand]],"")</f>
        <v>0</v>
      </c>
      <c r="N180" s="3">
        <f>Apprentices[[#This Row],[Number of Apprentices]]</f>
        <v>7</v>
      </c>
      <c r="O180" s="3">
        <f>IFERROR(Apprentices[[#This Row],[Apprentices]]-Apprentices[[#This Row],[Total Demand]],"")</f>
        <v>7</v>
      </c>
      <c r="P180" s="14" t="str">
        <f>IFERROR(Apprentices[[#This Row],[Apprentices]]/Apprentices[[#This Row],[Total Demand]],"")</f>
        <v/>
      </c>
      <c r="Q180" s="3" t="str">
        <f>IF(Apprentices[[#This Row],[Ratio]]="","",IF(Apprentices[[#This Row],[Ratio]]&gt;1.2,"More Qualified Than Openings",IF(Apprentices[[#This Row],[Ratio]]&gt;0.8,"Balanced","More Openings Than Qualified")))</f>
        <v/>
      </c>
    </row>
    <row r="181" spans="1:17" x14ac:dyDescent="0.25">
      <c r="A181" t="s">
        <v>16</v>
      </c>
      <c r="B181" t="s">
        <v>211</v>
      </c>
      <c r="C181" t="s">
        <v>212</v>
      </c>
      <c r="D181" t="s">
        <v>24</v>
      </c>
      <c r="E181" t="s">
        <v>25</v>
      </c>
      <c r="F181" s="121">
        <v>27</v>
      </c>
      <c r="G181" s="3" t="s">
        <v>153</v>
      </c>
      <c r="H181" s="122">
        <v>61914</v>
      </c>
      <c r="I181" s="120">
        <v>4</v>
      </c>
      <c r="J181" s="116">
        <v>706</v>
      </c>
      <c r="K181" s="117">
        <v>5.6000000000000001E-2</v>
      </c>
      <c r="L181" s="116">
        <v>79.333333333333329</v>
      </c>
      <c r="M181" s="13">
        <f>IFERROR((Apprentices[[#This Row],[2018 Employment]]*Apprentices[[#This Row],[% Apprentices]])+Apprentices[[#This Row],[New Occupation Demand]],"")</f>
        <v>118.86933333333333</v>
      </c>
      <c r="N181" s="3">
        <f>Apprentices[[#This Row],[Number of Apprentices]]</f>
        <v>27</v>
      </c>
      <c r="O181" s="3">
        <f>IFERROR(Apprentices[[#This Row],[Apprentices]]-Apprentices[[#This Row],[Total Demand]],"")</f>
        <v>-91.86933333333333</v>
      </c>
      <c r="P181" s="14">
        <f>IFERROR(Apprentices[[#This Row],[Apprentices]]/Apprentices[[#This Row],[Total Demand]],"")</f>
        <v>0.22714016511127064</v>
      </c>
      <c r="Q181" s="3" t="str">
        <f>IF(Apprentices[[#This Row],[Ratio]]="","",IF(Apprentices[[#This Row],[Ratio]]&gt;1.2,"More Qualified Than Openings",IF(Apprentices[[#This Row],[Ratio]]&gt;0.8,"Balanced","More Openings Than Qualified")))</f>
        <v>More Openings Than Qualified</v>
      </c>
    </row>
    <row r="182" spans="1:17" x14ac:dyDescent="0.25">
      <c r="A182" t="s">
        <v>16</v>
      </c>
      <c r="B182" t="s">
        <v>211</v>
      </c>
      <c r="C182" t="s">
        <v>212</v>
      </c>
      <c r="D182" t="s">
        <v>66</v>
      </c>
      <c r="E182" t="s">
        <v>67</v>
      </c>
      <c r="F182" s="121">
        <v>11</v>
      </c>
      <c r="G182" s="3" t="s">
        <v>154</v>
      </c>
      <c r="H182" s="122">
        <v>0</v>
      </c>
      <c r="I182" s="120">
        <v>0</v>
      </c>
      <c r="J182" s="116">
        <v>0</v>
      </c>
      <c r="K182" s="117">
        <v>5.6000000000000001E-2</v>
      </c>
      <c r="L182" s="116">
        <v>0</v>
      </c>
      <c r="M182" s="13">
        <f>IFERROR((Apprentices[[#This Row],[2018 Employment]]*Apprentices[[#This Row],[% Apprentices]])+Apprentices[[#This Row],[New Occupation Demand]],"")</f>
        <v>0</v>
      </c>
      <c r="N182" s="3">
        <f>Apprentices[[#This Row],[Number of Apprentices]]</f>
        <v>11</v>
      </c>
      <c r="O182" s="3">
        <f>IFERROR(Apprentices[[#This Row],[Apprentices]]-Apprentices[[#This Row],[Total Demand]],"")</f>
        <v>11</v>
      </c>
      <c r="P182" s="14" t="str">
        <f>IFERROR(Apprentices[[#This Row],[Apprentices]]/Apprentices[[#This Row],[Total Demand]],"")</f>
        <v/>
      </c>
      <c r="Q182" s="3" t="str">
        <f>IF(Apprentices[[#This Row],[Ratio]]="","",IF(Apprentices[[#This Row],[Ratio]]&gt;1.2,"More Qualified Than Openings",IF(Apprentices[[#This Row],[Ratio]]&gt;0.8,"Balanced","More Openings Than Qualified")))</f>
        <v/>
      </c>
    </row>
    <row r="183" spans="1:17" x14ac:dyDescent="0.25">
      <c r="A183" t="s">
        <v>16</v>
      </c>
      <c r="B183" t="s">
        <v>211</v>
      </c>
      <c r="C183" t="s">
        <v>212</v>
      </c>
      <c r="D183" t="s">
        <v>26</v>
      </c>
      <c r="E183" t="s">
        <v>27</v>
      </c>
      <c r="F183" s="121">
        <v>12</v>
      </c>
      <c r="G183" s="3" t="s">
        <v>151</v>
      </c>
      <c r="H183" s="122">
        <v>87995</v>
      </c>
      <c r="I183" s="120">
        <v>3</v>
      </c>
      <c r="J183" s="116">
        <v>176</v>
      </c>
      <c r="K183" s="117">
        <v>5.6000000000000001E-2</v>
      </c>
      <c r="L183" s="116">
        <v>14.666666666666666</v>
      </c>
      <c r="M183" s="13">
        <f>IFERROR((Apprentices[[#This Row],[2018 Employment]]*Apprentices[[#This Row],[% Apprentices]])+Apprentices[[#This Row],[New Occupation Demand]],"")</f>
        <v>24.522666666666666</v>
      </c>
      <c r="N183" s="3">
        <f>Apprentices[[#This Row],[Number of Apprentices]]</f>
        <v>12</v>
      </c>
      <c r="O183" s="3">
        <f>IFERROR(Apprentices[[#This Row],[Apprentices]]-Apprentices[[#This Row],[Total Demand]],"")</f>
        <v>-12.522666666666666</v>
      </c>
      <c r="P183" s="14">
        <f>IFERROR(Apprentices[[#This Row],[Apprentices]]/Apprentices[[#This Row],[Total Demand]],"")</f>
        <v>0.489343192692475</v>
      </c>
      <c r="Q183" s="3" t="str">
        <f>IF(Apprentices[[#This Row],[Ratio]]="","",IF(Apprentices[[#This Row],[Ratio]]&gt;1.2,"More Qualified Than Openings",IF(Apprentices[[#This Row],[Ratio]]&gt;0.8,"Balanced","More Openings Than Qualified")))</f>
        <v>More Openings Than Qualified</v>
      </c>
    </row>
    <row r="184" spans="1:17" x14ac:dyDescent="0.25">
      <c r="A184" t="s">
        <v>16</v>
      </c>
      <c r="B184" t="s">
        <v>211</v>
      </c>
      <c r="C184" t="s">
        <v>212</v>
      </c>
      <c r="D184" t="s">
        <v>100</v>
      </c>
      <c r="E184" t="s">
        <v>101</v>
      </c>
      <c r="F184" s="121">
        <v>1</v>
      </c>
      <c r="G184" s="3" t="s">
        <v>151</v>
      </c>
      <c r="H184" s="122">
        <v>80690</v>
      </c>
      <c r="I184" s="120">
        <v>3</v>
      </c>
      <c r="J184" s="116">
        <v>157</v>
      </c>
      <c r="K184" s="117">
        <v>5.6000000000000001E-2</v>
      </c>
      <c r="L184" s="116">
        <v>14.333333333333334</v>
      </c>
      <c r="M184" s="13">
        <f>IFERROR((Apprentices[[#This Row],[2018 Employment]]*Apprentices[[#This Row],[% Apprentices]])+Apprentices[[#This Row],[New Occupation Demand]],"")</f>
        <v>23.125333333333334</v>
      </c>
      <c r="N184" s="3">
        <f>Apprentices[[#This Row],[Number of Apprentices]]</f>
        <v>1</v>
      </c>
      <c r="O184" s="3">
        <f>IFERROR(Apprentices[[#This Row],[Apprentices]]-Apprentices[[#This Row],[Total Demand]],"")</f>
        <v>-22.125333333333334</v>
      </c>
      <c r="P184" s="14">
        <f>IFERROR(Apprentices[[#This Row],[Apprentices]]/Apprentices[[#This Row],[Total Demand]],"")</f>
        <v>4.3242619926199259E-2</v>
      </c>
      <c r="Q184" s="3" t="str">
        <f>IF(Apprentices[[#This Row],[Ratio]]="","",IF(Apprentices[[#This Row],[Ratio]]&gt;1.2,"More Qualified Than Openings",IF(Apprentices[[#This Row],[Ratio]]&gt;0.8,"Balanced","More Openings Than Qualified")))</f>
        <v>More Openings Than Qualified</v>
      </c>
    </row>
    <row r="185" spans="1:17" x14ac:dyDescent="0.25">
      <c r="A185" t="s">
        <v>16</v>
      </c>
      <c r="B185" t="s">
        <v>213</v>
      </c>
      <c r="C185" t="s">
        <v>214</v>
      </c>
      <c r="D185" t="s">
        <v>20</v>
      </c>
      <c r="E185" t="s">
        <v>21</v>
      </c>
      <c r="F185" s="121">
        <v>22</v>
      </c>
      <c r="G185" s="3" t="s">
        <v>154</v>
      </c>
      <c r="H185" s="122">
        <v>0</v>
      </c>
      <c r="I185" s="120">
        <v>0</v>
      </c>
      <c r="J185" s="116">
        <v>0</v>
      </c>
      <c r="K185" s="117">
        <v>5.6000000000000001E-2</v>
      </c>
      <c r="L185" s="116">
        <v>0</v>
      </c>
      <c r="M185" s="13">
        <f>IFERROR((Apprentices[[#This Row],[2018 Employment]]*Apprentices[[#This Row],[% Apprentices]])+Apprentices[[#This Row],[New Occupation Demand]],"")</f>
        <v>0</v>
      </c>
      <c r="N185" s="3">
        <f>Apprentices[[#This Row],[Number of Apprentices]]</f>
        <v>22</v>
      </c>
      <c r="O185" s="3">
        <f>IFERROR(Apprentices[[#This Row],[Apprentices]]-Apprentices[[#This Row],[Total Demand]],"")</f>
        <v>22</v>
      </c>
      <c r="P185" s="14" t="str">
        <f>IFERROR(Apprentices[[#This Row],[Apprentices]]/Apprentices[[#This Row],[Total Demand]],"")</f>
        <v/>
      </c>
      <c r="Q185" s="3" t="str">
        <f>IF(Apprentices[[#This Row],[Ratio]]="","",IF(Apprentices[[#This Row],[Ratio]]&gt;1.2,"More Qualified Than Openings",IF(Apprentices[[#This Row],[Ratio]]&gt;0.8,"Balanced","More Openings Than Qualified")))</f>
        <v/>
      </c>
    </row>
    <row r="186" spans="1:17" x14ac:dyDescent="0.25">
      <c r="A186" t="s">
        <v>16</v>
      </c>
      <c r="B186" t="s">
        <v>213</v>
      </c>
      <c r="C186" t="s">
        <v>214</v>
      </c>
      <c r="D186" t="s">
        <v>18</v>
      </c>
      <c r="E186" t="s">
        <v>19</v>
      </c>
      <c r="F186" s="121">
        <v>7</v>
      </c>
      <c r="G186" s="3" t="s">
        <v>152</v>
      </c>
      <c r="H186" s="122">
        <v>36220</v>
      </c>
      <c r="I186" s="120">
        <v>2</v>
      </c>
      <c r="J186" s="116">
        <v>220</v>
      </c>
      <c r="K186" s="117">
        <v>5.6000000000000001E-2</v>
      </c>
      <c r="L186" s="116">
        <v>18.666666666666668</v>
      </c>
      <c r="M186" s="13">
        <f>IFERROR((Apprentices[[#This Row],[2018 Employment]]*Apprentices[[#This Row],[% Apprentices]])+Apprentices[[#This Row],[New Occupation Demand]],"")</f>
        <v>30.986666666666668</v>
      </c>
      <c r="N186" s="3">
        <f>Apprentices[[#This Row],[Number of Apprentices]]</f>
        <v>7</v>
      </c>
      <c r="O186" s="3">
        <f>IFERROR(Apprentices[[#This Row],[Apprentices]]-Apprentices[[#This Row],[Total Demand]],"")</f>
        <v>-23.986666666666668</v>
      </c>
      <c r="P186" s="14">
        <f>IFERROR(Apprentices[[#This Row],[Apprentices]]/Apprentices[[#This Row],[Total Demand]],"")</f>
        <v>0.2259036144578313</v>
      </c>
      <c r="Q186" s="3" t="str">
        <f>IF(Apprentices[[#This Row],[Ratio]]="","",IF(Apprentices[[#This Row],[Ratio]]&gt;1.2,"More Qualified Than Openings",IF(Apprentices[[#This Row],[Ratio]]&gt;0.8,"Balanced","More Openings Than Qualified")))</f>
        <v>More Openings Than Qualified</v>
      </c>
    </row>
    <row r="187" spans="1:17" x14ac:dyDescent="0.25">
      <c r="A187" t="s">
        <v>9</v>
      </c>
      <c r="B187" t="s">
        <v>177</v>
      </c>
      <c r="C187" t="s">
        <v>178</v>
      </c>
      <c r="D187" t="s">
        <v>104</v>
      </c>
      <c r="E187" t="s">
        <v>105</v>
      </c>
      <c r="F187" s="121">
        <v>1</v>
      </c>
      <c r="G187" s="3" t="s">
        <v>155</v>
      </c>
      <c r="H187" s="122">
        <v>89513</v>
      </c>
      <c r="I187" s="120">
        <v>4</v>
      </c>
      <c r="J187" s="116">
        <v>962</v>
      </c>
      <c r="K187" s="117">
        <v>5.6000000000000001E-2</v>
      </c>
      <c r="L187" s="116">
        <v>88.333333333333329</v>
      </c>
      <c r="M187" s="13">
        <f>IFERROR((Apprentices[[#This Row],[2018 Employment]]*Apprentices[[#This Row],[% Apprentices]])+Apprentices[[#This Row],[New Occupation Demand]],"")</f>
        <v>142.20533333333333</v>
      </c>
      <c r="N187" s="3">
        <f>Apprentices[[#This Row],[Number of Apprentices]]</f>
        <v>1</v>
      </c>
      <c r="O187" s="3">
        <f>IFERROR(Apprentices[[#This Row],[Apprentices]]-Apprentices[[#This Row],[Total Demand]],"")</f>
        <v>-141.20533333333333</v>
      </c>
      <c r="P187" s="14">
        <f>IFERROR(Apprentices[[#This Row],[Apprentices]]/Apprentices[[#This Row],[Total Demand]],"")</f>
        <v>7.0320850601008874E-3</v>
      </c>
      <c r="Q187" s="3" t="str">
        <f>IF(Apprentices[[#This Row],[Ratio]]="","",IF(Apprentices[[#This Row],[Ratio]]&gt;1.2,"More Qualified Than Openings",IF(Apprentices[[#This Row],[Ratio]]&gt;0.8,"Balanced","More Openings Than Qualified")))</f>
        <v>More Openings Than Qualified</v>
      </c>
    </row>
    <row r="188" spans="1:17" x14ac:dyDescent="0.25">
      <c r="A188" t="s">
        <v>9</v>
      </c>
      <c r="B188" t="s">
        <v>191</v>
      </c>
      <c r="C188" t="s">
        <v>192</v>
      </c>
      <c r="D188" t="s">
        <v>36</v>
      </c>
      <c r="E188" t="s">
        <v>37</v>
      </c>
      <c r="F188" s="121">
        <v>6</v>
      </c>
      <c r="G188" s="3" t="s">
        <v>153</v>
      </c>
      <c r="H188" s="122">
        <v>46566</v>
      </c>
      <c r="I188" s="120">
        <v>4</v>
      </c>
      <c r="J188" s="116">
        <v>902</v>
      </c>
      <c r="K188" s="117">
        <v>5.6000000000000001E-2</v>
      </c>
      <c r="L188" s="116">
        <v>120.66666666666667</v>
      </c>
      <c r="M188" s="13">
        <f>IFERROR((Apprentices[[#This Row],[2018 Employment]]*Apprentices[[#This Row],[% Apprentices]])+Apprentices[[#This Row],[New Occupation Demand]],"")</f>
        <v>171.17866666666669</v>
      </c>
      <c r="N188" s="3">
        <f>Apprentices[[#This Row],[Number of Apprentices]]</f>
        <v>6</v>
      </c>
      <c r="O188" s="3">
        <f>IFERROR(Apprentices[[#This Row],[Apprentices]]-Apprentices[[#This Row],[Total Demand]],"")</f>
        <v>-165.17866666666669</v>
      </c>
      <c r="P188" s="14">
        <f>IFERROR(Apprentices[[#This Row],[Apprentices]]/Apprentices[[#This Row],[Total Demand]],"")</f>
        <v>3.5051096709870382E-2</v>
      </c>
      <c r="Q188" s="3" t="str">
        <f>IF(Apprentices[[#This Row],[Ratio]]="","",IF(Apprentices[[#This Row],[Ratio]]&gt;1.2,"More Qualified Than Openings",IF(Apprentices[[#This Row],[Ratio]]&gt;0.8,"Balanced","More Openings Than Qualified")))</f>
        <v>More Openings Than Qualified</v>
      </c>
    </row>
    <row r="189" spans="1:17" x14ac:dyDescent="0.25">
      <c r="A189" t="s">
        <v>9</v>
      </c>
      <c r="B189" t="s">
        <v>191</v>
      </c>
      <c r="C189" t="s">
        <v>192</v>
      </c>
      <c r="D189" t="s">
        <v>44</v>
      </c>
      <c r="E189" t="s">
        <v>45</v>
      </c>
      <c r="F189" s="121">
        <v>61</v>
      </c>
      <c r="G189" s="3" t="s">
        <v>151</v>
      </c>
      <c r="H189" s="122">
        <v>0</v>
      </c>
      <c r="I189" s="120">
        <v>0</v>
      </c>
      <c r="J189" s="116">
        <v>0</v>
      </c>
      <c r="K189" s="117">
        <v>5.6000000000000001E-2</v>
      </c>
      <c r="L189" s="116">
        <v>0</v>
      </c>
      <c r="M189" s="13">
        <f>IFERROR((Apprentices[[#This Row],[2018 Employment]]*Apprentices[[#This Row],[% Apprentices]])+Apprentices[[#This Row],[New Occupation Demand]],"")</f>
        <v>0</v>
      </c>
      <c r="N189" s="3">
        <f>Apprentices[[#This Row],[Number of Apprentices]]</f>
        <v>61</v>
      </c>
      <c r="O189" s="3">
        <f>IFERROR(Apprentices[[#This Row],[Apprentices]]-Apprentices[[#This Row],[Total Demand]],"")</f>
        <v>61</v>
      </c>
      <c r="P189" s="14" t="str">
        <f>IFERROR(Apprentices[[#This Row],[Apprentices]]/Apprentices[[#This Row],[Total Demand]],"")</f>
        <v/>
      </c>
      <c r="Q189" s="3" t="str">
        <f>IF(Apprentices[[#This Row],[Ratio]]="","",IF(Apprentices[[#This Row],[Ratio]]&gt;1.2,"More Qualified Than Openings",IF(Apprentices[[#This Row],[Ratio]]&gt;0.8,"Balanced","More Openings Than Qualified")))</f>
        <v/>
      </c>
    </row>
    <row r="190" spans="1:17" x14ac:dyDescent="0.25">
      <c r="A190" t="s">
        <v>9</v>
      </c>
      <c r="B190" t="s">
        <v>195</v>
      </c>
      <c r="C190" t="s">
        <v>196</v>
      </c>
      <c r="D190" t="s">
        <v>40</v>
      </c>
      <c r="E190" t="s">
        <v>41</v>
      </c>
      <c r="F190" s="121">
        <v>13</v>
      </c>
      <c r="G190" s="3" t="s">
        <v>153</v>
      </c>
      <c r="H190" s="122">
        <v>59643</v>
      </c>
      <c r="I190" s="120">
        <v>3</v>
      </c>
      <c r="J190" s="116">
        <v>1652</v>
      </c>
      <c r="K190" s="117">
        <v>5.6000000000000001E-2</v>
      </c>
      <c r="L190" s="116">
        <v>80</v>
      </c>
      <c r="M190" s="13">
        <f>IFERROR((Apprentices[[#This Row],[2018 Employment]]*Apprentices[[#This Row],[% Apprentices]])+Apprentices[[#This Row],[New Occupation Demand]],"")</f>
        <v>172.512</v>
      </c>
      <c r="N190" s="3">
        <f>Apprentices[[#This Row],[Number of Apprentices]]</f>
        <v>13</v>
      </c>
      <c r="O190" s="3">
        <f>IFERROR(Apprentices[[#This Row],[Apprentices]]-Apprentices[[#This Row],[Total Demand]],"")</f>
        <v>-159.512</v>
      </c>
      <c r="P190" s="14">
        <f>IFERROR(Apprentices[[#This Row],[Apprentices]]/Apprentices[[#This Row],[Total Demand]],"")</f>
        <v>7.5357076609163423E-2</v>
      </c>
      <c r="Q190" s="3" t="str">
        <f>IF(Apprentices[[#This Row],[Ratio]]="","",IF(Apprentices[[#This Row],[Ratio]]&gt;1.2,"More Qualified Than Openings",IF(Apprentices[[#This Row],[Ratio]]&gt;0.8,"Balanced","More Openings Than Qualified")))</f>
        <v>More Openings Than Qualified</v>
      </c>
    </row>
    <row r="191" spans="1:17" x14ac:dyDescent="0.25">
      <c r="A191" t="s">
        <v>9</v>
      </c>
      <c r="B191" t="s">
        <v>195</v>
      </c>
      <c r="C191" t="s">
        <v>196</v>
      </c>
      <c r="D191" t="s">
        <v>51</v>
      </c>
      <c r="E191" t="s">
        <v>52</v>
      </c>
      <c r="F191" s="121">
        <v>4</v>
      </c>
      <c r="G191" s="3" t="s">
        <v>151</v>
      </c>
      <c r="H191" s="122">
        <v>61807</v>
      </c>
      <c r="I191" s="120">
        <v>3</v>
      </c>
      <c r="J191" s="116">
        <v>813</v>
      </c>
      <c r="K191" s="117">
        <v>5.6000000000000001E-2</v>
      </c>
      <c r="L191" s="116">
        <v>55</v>
      </c>
      <c r="M191" s="13">
        <f>IFERROR((Apprentices[[#This Row],[2018 Employment]]*Apprentices[[#This Row],[% Apprentices]])+Apprentices[[#This Row],[New Occupation Demand]],"")</f>
        <v>100.52799999999999</v>
      </c>
      <c r="N191" s="3">
        <f>Apprentices[[#This Row],[Number of Apprentices]]</f>
        <v>4</v>
      </c>
      <c r="O191" s="3">
        <f>IFERROR(Apprentices[[#This Row],[Apprentices]]-Apprentices[[#This Row],[Total Demand]],"")</f>
        <v>-96.527999999999992</v>
      </c>
      <c r="P191" s="14">
        <f>IFERROR(Apprentices[[#This Row],[Apprentices]]/Apprentices[[#This Row],[Total Demand]],"")</f>
        <v>3.9789909279006851E-2</v>
      </c>
      <c r="Q191" s="3" t="str">
        <f>IF(Apprentices[[#This Row],[Ratio]]="","",IF(Apprentices[[#This Row],[Ratio]]&gt;1.2,"More Qualified Than Openings",IF(Apprentices[[#This Row],[Ratio]]&gt;0.8,"Balanced","More Openings Than Qualified")))</f>
        <v>More Openings Than Qualified</v>
      </c>
    </row>
    <row r="192" spans="1:17" x14ac:dyDescent="0.25">
      <c r="A192" t="s">
        <v>9</v>
      </c>
      <c r="B192" t="s">
        <v>195</v>
      </c>
      <c r="C192" t="s">
        <v>196</v>
      </c>
      <c r="D192" t="s">
        <v>62</v>
      </c>
      <c r="E192" t="s">
        <v>63</v>
      </c>
      <c r="F192" s="121">
        <v>31</v>
      </c>
      <c r="G192" s="3" t="s">
        <v>151</v>
      </c>
      <c r="H192" s="122">
        <v>67041</v>
      </c>
      <c r="I192" s="120">
        <v>4</v>
      </c>
      <c r="J192" s="116">
        <v>2831</v>
      </c>
      <c r="K192" s="117">
        <v>5.6000000000000001E-2</v>
      </c>
      <c r="L192" s="116">
        <v>146.33333333333334</v>
      </c>
      <c r="M192" s="13">
        <f>IFERROR((Apprentices[[#This Row],[2018 Employment]]*Apprentices[[#This Row],[% Apprentices]])+Apprentices[[#This Row],[New Occupation Demand]],"")</f>
        <v>304.86933333333332</v>
      </c>
      <c r="N192" s="3">
        <f>Apprentices[[#This Row],[Number of Apprentices]]</f>
        <v>31</v>
      </c>
      <c r="O192" s="3">
        <f>IFERROR(Apprentices[[#This Row],[Apprentices]]-Apprentices[[#This Row],[Total Demand]],"")</f>
        <v>-273.86933333333332</v>
      </c>
      <c r="P192" s="14">
        <f>IFERROR(Apprentices[[#This Row],[Apprentices]]/Apprentices[[#This Row],[Total Demand]],"")</f>
        <v>0.10168290677536169</v>
      </c>
      <c r="Q192" s="3" t="str">
        <f>IF(Apprentices[[#This Row],[Ratio]]="","",IF(Apprentices[[#This Row],[Ratio]]&gt;1.2,"More Qualified Than Openings",IF(Apprentices[[#This Row],[Ratio]]&gt;0.8,"Balanced","More Openings Than Qualified")))</f>
        <v>More Openings Than Qualified</v>
      </c>
    </row>
    <row r="193" spans="1:17" x14ac:dyDescent="0.25">
      <c r="A193" t="s">
        <v>9</v>
      </c>
      <c r="B193" t="s">
        <v>199</v>
      </c>
      <c r="C193" t="s">
        <v>200</v>
      </c>
      <c r="D193" t="s">
        <v>59</v>
      </c>
      <c r="E193" t="s">
        <v>60</v>
      </c>
      <c r="F193" s="121">
        <v>9</v>
      </c>
      <c r="G193" s="3" t="s">
        <v>152</v>
      </c>
      <c r="H193" s="122">
        <v>27616</v>
      </c>
      <c r="I193" s="120">
        <v>1</v>
      </c>
      <c r="J193" s="116">
        <v>885</v>
      </c>
      <c r="K193" s="117">
        <v>5.6000000000000001E-2</v>
      </c>
      <c r="L193" s="116">
        <v>188</v>
      </c>
      <c r="M193" s="13">
        <f>IFERROR((Apprentices[[#This Row],[2018 Employment]]*Apprentices[[#This Row],[% Apprentices]])+Apprentices[[#This Row],[New Occupation Demand]],"")</f>
        <v>237.56</v>
      </c>
      <c r="N193" s="3">
        <f>Apprentices[[#This Row],[Number of Apprentices]]</f>
        <v>9</v>
      </c>
      <c r="O193" s="3">
        <f>IFERROR(Apprentices[[#This Row],[Apprentices]]-Apprentices[[#This Row],[Total Demand]],"")</f>
        <v>-228.56</v>
      </c>
      <c r="P193" s="14">
        <f>IFERROR(Apprentices[[#This Row],[Apprentices]]/Apprentices[[#This Row],[Total Demand]],"")</f>
        <v>3.7885165852837174E-2</v>
      </c>
      <c r="Q193" s="3" t="str">
        <f>IF(Apprentices[[#This Row],[Ratio]]="","",IF(Apprentices[[#This Row],[Ratio]]&gt;1.2,"More Qualified Than Openings",IF(Apprentices[[#This Row],[Ratio]]&gt;0.8,"Balanced","More Openings Than Qualified")))</f>
        <v>More Openings Than Qualified</v>
      </c>
    </row>
    <row r="194" spans="1:17" x14ac:dyDescent="0.25">
      <c r="A194" t="s">
        <v>9</v>
      </c>
      <c r="B194" t="s">
        <v>209</v>
      </c>
      <c r="C194" t="s">
        <v>210</v>
      </c>
      <c r="D194" t="s">
        <v>28</v>
      </c>
      <c r="E194" t="s">
        <v>29</v>
      </c>
      <c r="F194" s="121">
        <v>32</v>
      </c>
      <c r="G194" s="3" t="s">
        <v>151</v>
      </c>
      <c r="H194" s="122">
        <v>60980</v>
      </c>
      <c r="I194" s="120">
        <v>2</v>
      </c>
      <c r="J194" s="116">
        <v>309</v>
      </c>
      <c r="K194" s="117">
        <v>5.6000000000000001E-2</v>
      </c>
      <c r="L194" s="116">
        <v>24.333333333333332</v>
      </c>
      <c r="M194" s="13">
        <f>IFERROR((Apprentices[[#This Row],[2018 Employment]]*Apprentices[[#This Row],[% Apprentices]])+Apprentices[[#This Row],[New Occupation Demand]],"")</f>
        <v>41.637333333333331</v>
      </c>
      <c r="N194" s="3">
        <f>Apprentices[[#This Row],[Number of Apprentices]]</f>
        <v>32</v>
      </c>
      <c r="O194" s="3">
        <f>IFERROR(Apprentices[[#This Row],[Apprentices]]-Apprentices[[#This Row],[Total Demand]],"")</f>
        <v>-9.6373333333333306</v>
      </c>
      <c r="P194" s="14">
        <f>IFERROR(Apprentices[[#This Row],[Apprentices]]/Apprentices[[#This Row],[Total Demand]],"")</f>
        <v>0.76854105290124253</v>
      </c>
      <c r="Q194" s="3" t="str">
        <f>IF(Apprentices[[#This Row],[Ratio]]="","",IF(Apprentices[[#This Row],[Ratio]]&gt;1.2,"More Qualified Than Openings",IF(Apprentices[[#This Row],[Ratio]]&gt;0.8,"Balanced","More Openings Than Qualified")))</f>
        <v>More Openings Than Qualified</v>
      </c>
    </row>
    <row r="195" spans="1:17" x14ac:dyDescent="0.25">
      <c r="A195" t="s">
        <v>9</v>
      </c>
      <c r="B195" t="s">
        <v>209</v>
      </c>
      <c r="C195" t="s">
        <v>210</v>
      </c>
      <c r="D195" t="s">
        <v>7</v>
      </c>
      <c r="E195" t="s">
        <v>8</v>
      </c>
      <c r="F195" s="121">
        <v>342</v>
      </c>
      <c r="G195" s="3" t="s">
        <v>151</v>
      </c>
      <c r="H195" s="122">
        <v>53274</v>
      </c>
      <c r="I195" s="120">
        <v>4</v>
      </c>
      <c r="J195" s="116">
        <v>5217</v>
      </c>
      <c r="K195" s="117">
        <v>5.6000000000000001E-2</v>
      </c>
      <c r="L195" s="116">
        <v>406.66666666666669</v>
      </c>
      <c r="M195" s="13">
        <f>IFERROR((Apprentices[[#This Row],[2018 Employment]]*Apprentices[[#This Row],[% Apprentices]])+Apprentices[[#This Row],[New Occupation Demand]],"")</f>
        <v>698.81866666666667</v>
      </c>
      <c r="N195" s="3">
        <f>Apprentices[[#This Row],[Number of Apprentices]]</f>
        <v>342</v>
      </c>
      <c r="O195" s="3">
        <f>IFERROR(Apprentices[[#This Row],[Apprentices]]-Apprentices[[#This Row],[Total Demand]],"")</f>
        <v>-356.81866666666667</v>
      </c>
      <c r="P195" s="14">
        <f>IFERROR(Apprentices[[#This Row],[Apprentices]]/Apprentices[[#This Row],[Total Demand]],"")</f>
        <v>0.48939734485245578</v>
      </c>
      <c r="Q195" s="3" t="str">
        <f>IF(Apprentices[[#This Row],[Ratio]]="","",IF(Apprentices[[#This Row],[Ratio]]&gt;1.2,"More Qualified Than Openings",IF(Apprentices[[#This Row],[Ratio]]&gt;0.8,"Balanced","More Openings Than Qualified")))</f>
        <v>More Openings Than Qualified</v>
      </c>
    </row>
    <row r="196" spans="1:17" x14ac:dyDescent="0.25">
      <c r="A196" t="s">
        <v>9</v>
      </c>
      <c r="B196" t="s">
        <v>209</v>
      </c>
      <c r="C196" t="s">
        <v>210</v>
      </c>
      <c r="D196" t="s">
        <v>38</v>
      </c>
      <c r="E196" t="s">
        <v>39</v>
      </c>
      <c r="F196" s="121">
        <v>21</v>
      </c>
      <c r="G196" s="3" t="s">
        <v>154</v>
      </c>
      <c r="H196" s="122">
        <v>0</v>
      </c>
      <c r="I196" s="120">
        <v>0</v>
      </c>
      <c r="J196" s="116">
        <v>0</v>
      </c>
      <c r="K196" s="117">
        <v>5.6000000000000001E-2</v>
      </c>
      <c r="L196" s="116">
        <v>0</v>
      </c>
      <c r="M196" s="13">
        <f>IFERROR((Apprentices[[#This Row],[2018 Employment]]*Apprentices[[#This Row],[% Apprentices]])+Apprentices[[#This Row],[New Occupation Demand]],"")</f>
        <v>0</v>
      </c>
      <c r="N196" s="3">
        <f>Apprentices[[#This Row],[Number of Apprentices]]</f>
        <v>21</v>
      </c>
      <c r="O196" s="3">
        <f>IFERROR(Apprentices[[#This Row],[Apprentices]]-Apprentices[[#This Row],[Total Demand]],"")</f>
        <v>21</v>
      </c>
      <c r="P196" s="14" t="str">
        <f>IFERROR(Apprentices[[#This Row],[Apprentices]]/Apprentices[[#This Row],[Total Demand]],"")</f>
        <v/>
      </c>
      <c r="Q196" s="3" t="str">
        <f>IF(Apprentices[[#This Row],[Ratio]]="","",IF(Apprentices[[#This Row],[Ratio]]&gt;1.2,"More Qualified Than Openings",IF(Apprentices[[#This Row],[Ratio]]&gt;0.8,"Balanced","More Openings Than Qualified")))</f>
        <v/>
      </c>
    </row>
    <row r="197" spans="1:17" x14ac:dyDescent="0.25">
      <c r="A197" t="s">
        <v>9</v>
      </c>
      <c r="B197" t="s">
        <v>209</v>
      </c>
      <c r="C197" t="s">
        <v>210</v>
      </c>
      <c r="D197" t="s">
        <v>84</v>
      </c>
      <c r="E197" t="s">
        <v>85</v>
      </c>
      <c r="F197" s="121">
        <v>2</v>
      </c>
      <c r="G197" s="3" t="s">
        <v>152</v>
      </c>
      <c r="H197" s="122">
        <v>0</v>
      </c>
      <c r="I197" s="120">
        <v>0</v>
      </c>
      <c r="J197" s="116">
        <v>0</v>
      </c>
      <c r="K197" s="117">
        <v>5.6000000000000001E-2</v>
      </c>
      <c r="L197" s="116">
        <v>0</v>
      </c>
      <c r="M197" s="13">
        <f>IFERROR((Apprentices[[#This Row],[2018 Employment]]*Apprentices[[#This Row],[% Apprentices]])+Apprentices[[#This Row],[New Occupation Demand]],"")</f>
        <v>0</v>
      </c>
      <c r="N197" s="3">
        <f>Apprentices[[#This Row],[Number of Apprentices]]</f>
        <v>2</v>
      </c>
      <c r="O197" s="3">
        <f>IFERROR(Apprentices[[#This Row],[Apprentices]]-Apprentices[[#This Row],[Total Demand]],"")</f>
        <v>2</v>
      </c>
      <c r="P197" s="14" t="str">
        <f>IFERROR(Apprentices[[#This Row],[Apprentices]]/Apprentices[[#This Row],[Total Demand]],"")</f>
        <v/>
      </c>
      <c r="Q197" s="3" t="str">
        <f>IF(Apprentices[[#This Row],[Ratio]]="","",IF(Apprentices[[#This Row],[Ratio]]&gt;1.2,"More Qualified Than Openings",IF(Apprentices[[#This Row],[Ratio]]&gt;0.8,"Balanced","More Openings Than Qualified")))</f>
        <v/>
      </c>
    </row>
    <row r="198" spans="1:17" x14ac:dyDescent="0.25">
      <c r="A198" t="s">
        <v>9</v>
      </c>
      <c r="B198" t="s">
        <v>209</v>
      </c>
      <c r="C198" t="s">
        <v>210</v>
      </c>
      <c r="D198" t="s">
        <v>86</v>
      </c>
      <c r="E198" t="s">
        <v>87</v>
      </c>
      <c r="F198" s="121">
        <v>5</v>
      </c>
      <c r="G198" s="3" t="s">
        <v>152</v>
      </c>
      <c r="H198" s="122">
        <v>61804</v>
      </c>
      <c r="I198" s="120">
        <v>3</v>
      </c>
      <c r="J198" s="116">
        <v>495</v>
      </c>
      <c r="K198" s="117">
        <v>5.6000000000000001E-2</v>
      </c>
      <c r="L198" s="116">
        <v>47.666666666666664</v>
      </c>
      <c r="M198" s="13">
        <f>IFERROR((Apprentices[[#This Row],[2018 Employment]]*Apprentices[[#This Row],[% Apprentices]])+Apprentices[[#This Row],[New Occupation Demand]],"")</f>
        <v>75.386666666666656</v>
      </c>
      <c r="N198" s="3">
        <f>Apprentices[[#This Row],[Number of Apprentices]]</f>
        <v>5</v>
      </c>
      <c r="O198" s="3">
        <f>IFERROR(Apprentices[[#This Row],[Apprentices]]-Apprentices[[#This Row],[Total Demand]],"")</f>
        <v>-70.386666666666656</v>
      </c>
      <c r="P198" s="14">
        <f>IFERROR(Apprentices[[#This Row],[Apprentices]]/Apprentices[[#This Row],[Total Demand]],"")</f>
        <v>6.6324725857799791E-2</v>
      </c>
      <c r="Q198" s="3" t="str">
        <f>IF(Apprentices[[#This Row],[Ratio]]="","",IF(Apprentices[[#This Row],[Ratio]]&gt;1.2,"More Qualified Than Openings",IF(Apprentices[[#This Row],[Ratio]]&gt;0.8,"Balanced","More Openings Than Qualified")))</f>
        <v>More Openings Than Qualified</v>
      </c>
    </row>
    <row r="199" spans="1:17" x14ac:dyDescent="0.25">
      <c r="A199" t="s">
        <v>9</v>
      </c>
      <c r="B199" t="s">
        <v>209</v>
      </c>
      <c r="C199" t="s">
        <v>210</v>
      </c>
      <c r="D199" t="s">
        <v>12</v>
      </c>
      <c r="E199" t="s">
        <v>13</v>
      </c>
      <c r="F199" s="121">
        <v>158</v>
      </c>
      <c r="G199" s="3" t="s">
        <v>152</v>
      </c>
      <c r="H199" s="122">
        <v>49890</v>
      </c>
      <c r="I199" s="120">
        <v>4</v>
      </c>
      <c r="J199" s="116">
        <v>5507</v>
      </c>
      <c r="K199" s="117">
        <v>5.6000000000000001E-2</v>
      </c>
      <c r="L199" s="116">
        <v>492.66666666666669</v>
      </c>
      <c r="M199" s="13">
        <f>IFERROR((Apprentices[[#This Row],[2018 Employment]]*Apprentices[[#This Row],[% Apprentices]])+Apprentices[[#This Row],[New Occupation Demand]],"")</f>
        <v>801.05866666666668</v>
      </c>
      <c r="N199" s="3">
        <f>Apprentices[[#This Row],[Number of Apprentices]]</f>
        <v>158</v>
      </c>
      <c r="O199" s="3">
        <f>IFERROR(Apprentices[[#This Row],[Apprentices]]-Apprentices[[#This Row],[Total Demand]],"")</f>
        <v>-643.05866666666668</v>
      </c>
      <c r="P199" s="14">
        <f>IFERROR(Apprentices[[#This Row],[Apprentices]]/Apprentices[[#This Row],[Total Demand]],"")</f>
        <v>0.19723898707377238</v>
      </c>
      <c r="Q199" s="3" t="str">
        <f>IF(Apprentices[[#This Row],[Ratio]]="","",IF(Apprentices[[#This Row],[Ratio]]&gt;1.2,"More Qualified Than Openings",IF(Apprentices[[#This Row],[Ratio]]&gt;0.8,"Balanced","More Openings Than Qualified")))</f>
        <v>More Openings Than Qualified</v>
      </c>
    </row>
    <row r="200" spans="1:17" x14ac:dyDescent="0.25">
      <c r="A200" t="s">
        <v>9</v>
      </c>
      <c r="B200" t="s">
        <v>209</v>
      </c>
      <c r="C200" t="s">
        <v>210</v>
      </c>
      <c r="D200" t="s">
        <v>30</v>
      </c>
      <c r="E200" t="s">
        <v>31</v>
      </c>
      <c r="F200" s="121">
        <v>31</v>
      </c>
      <c r="G200" s="3" t="s">
        <v>151</v>
      </c>
      <c r="H200" s="122">
        <v>60840</v>
      </c>
      <c r="I200" s="120">
        <v>4</v>
      </c>
      <c r="J200" s="116">
        <v>1952</v>
      </c>
      <c r="K200" s="117">
        <v>5.6000000000000001E-2</v>
      </c>
      <c r="L200" s="116">
        <v>172.33333333333334</v>
      </c>
      <c r="M200" s="13">
        <f>IFERROR((Apprentices[[#This Row],[2018 Employment]]*Apprentices[[#This Row],[% Apprentices]])+Apprentices[[#This Row],[New Occupation Demand]],"")</f>
        <v>281.64533333333333</v>
      </c>
      <c r="N200" s="3">
        <f>Apprentices[[#This Row],[Number of Apprentices]]</f>
        <v>31</v>
      </c>
      <c r="O200" s="3">
        <f>IFERROR(Apprentices[[#This Row],[Apprentices]]-Apprentices[[#This Row],[Total Demand]],"")</f>
        <v>-250.64533333333333</v>
      </c>
      <c r="P200" s="14">
        <f>IFERROR(Apprentices[[#This Row],[Apprentices]]/Apprentices[[#This Row],[Total Demand]],"")</f>
        <v>0.11006750807161726</v>
      </c>
      <c r="Q200" s="3" t="str">
        <f>IF(Apprentices[[#This Row],[Ratio]]="","",IF(Apprentices[[#This Row],[Ratio]]&gt;1.2,"More Qualified Than Openings",IF(Apprentices[[#This Row],[Ratio]]&gt;0.8,"Balanced","More Openings Than Qualified")))</f>
        <v>More Openings Than Qualified</v>
      </c>
    </row>
    <row r="201" spans="1:17" x14ac:dyDescent="0.25">
      <c r="A201" t="s">
        <v>9</v>
      </c>
      <c r="B201" t="s">
        <v>209</v>
      </c>
      <c r="C201" t="s">
        <v>210</v>
      </c>
      <c r="D201" t="s">
        <v>74</v>
      </c>
      <c r="E201" t="s">
        <v>75</v>
      </c>
      <c r="F201" s="121">
        <v>6</v>
      </c>
      <c r="G201" s="3" t="s">
        <v>152</v>
      </c>
      <c r="H201" s="122">
        <v>0</v>
      </c>
      <c r="I201" s="120">
        <v>0</v>
      </c>
      <c r="J201" s="116">
        <v>0</v>
      </c>
      <c r="K201" s="117">
        <v>5.6000000000000001E-2</v>
      </c>
      <c r="L201" s="116">
        <v>0</v>
      </c>
      <c r="M201" s="13">
        <f>IFERROR((Apprentices[[#This Row],[2018 Employment]]*Apprentices[[#This Row],[% Apprentices]])+Apprentices[[#This Row],[New Occupation Demand]],"")</f>
        <v>0</v>
      </c>
      <c r="N201" s="3">
        <f>Apprentices[[#This Row],[Number of Apprentices]]</f>
        <v>6</v>
      </c>
      <c r="O201" s="3">
        <f>IFERROR(Apprentices[[#This Row],[Apprentices]]-Apprentices[[#This Row],[Total Demand]],"")</f>
        <v>6</v>
      </c>
      <c r="P201" s="14" t="str">
        <f>IFERROR(Apprentices[[#This Row],[Apprentices]]/Apprentices[[#This Row],[Total Demand]],"")</f>
        <v/>
      </c>
      <c r="Q201" s="3" t="str">
        <f>IF(Apprentices[[#This Row],[Ratio]]="","",IF(Apprentices[[#This Row],[Ratio]]&gt;1.2,"More Qualified Than Openings",IF(Apprentices[[#This Row],[Ratio]]&gt;0.8,"Balanced","More Openings Than Qualified")))</f>
        <v/>
      </c>
    </row>
    <row r="202" spans="1:17" x14ac:dyDescent="0.25">
      <c r="A202" t="s">
        <v>9</v>
      </c>
      <c r="B202" t="s">
        <v>209</v>
      </c>
      <c r="C202" t="s">
        <v>210</v>
      </c>
      <c r="D202" t="s">
        <v>10</v>
      </c>
      <c r="E202" t="s">
        <v>11</v>
      </c>
      <c r="F202" s="121">
        <v>585</v>
      </c>
      <c r="G202" s="3" t="s">
        <v>151</v>
      </c>
      <c r="H202" s="122">
        <v>57481</v>
      </c>
      <c r="I202" s="120">
        <v>4</v>
      </c>
      <c r="J202" s="116">
        <v>3517</v>
      </c>
      <c r="K202" s="117">
        <v>5.6000000000000001E-2</v>
      </c>
      <c r="L202" s="116">
        <v>334.66666666666669</v>
      </c>
      <c r="M202" s="13">
        <f>IFERROR((Apprentices[[#This Row],[2018 Employment]]*Apprentices[[#This Row],[% Apprentices]])+Apprentices[[#This Row],[New Occupation Demand]],"")</f>
        <v>531.61866666666674</v>
      </c>
      <c r="N202" s="3">
        <f>Apprentices[[#This Row],[Number of Apprentices]]</f>
        <v>585</v>
      </c>
      <c r="O202" s="3">
        <f>IFERROR(Apprentices[[#This Row],[Apprentices]]-Apprentices[[#This Row],[Total Demand]],"")</f>
        <v>53.381333333333259</v>
      </c>
      <c r="P202" s="14">
        <f>IFERROR(Apprentices[[#This Row],[Apprentices]]/Apprentices[[#This Row],[Total Demand]],"")</f>
        <v>1.100412827239575</v>
      </c>
      <c r="Q202" s="3" t="str">
        <f>IF(Apprentices[[#This Row],[Ratio]]="","",IF(Apprentices[[#This Row],[Ratio]]&gt;1.2,"More Qualified Than Openings",IF(Apprentices[[#This Row],[Ratio]]&gt;0.8,"Balanced","More Openings Than Qualified")))</f>
        <v>Balanced</v>
      </c>
    </row>
    <row r="203" spans="1:17" x14ac:dyDescent="0.25">
      <c r="A203" t="s">
        <v>9</v>
      </c>
      <c r="B203" t="s">
        <v>209</v>
      </c>
      <c r="C203" t="s">
        <v>210</v>
      </c>
      <c r="D203" t="s">
        <v>53</v>
      </c>
      <c r="E203" t="s">
        <v>54</v>
      </c>
      <c r="F203" s="121">
        <v>40</v>
      </c>
      <c r="G203" s="3" t="s">
        <v>151</v>
      </c>
      <c r="H203" s="122">
        <v>0</v>
      </c>
      <c r="I203" s="120">
        <v>0</v>
      </c>
      <c r="J203" s="116">
        <v>0</v>
      </c>
      <c r="K203" s="117">
        <v>5.6000000000000001E-2</v>
      </c>
      <c r="L203" s="116">
        <v>0</v>
      </c>
      <c r="M203" s="13">
        <f>IFERROR((Apprentices[[#This Row],[2018 Employment]]*Apprentices[[#This Row],[% Apprentices]])+Apprentices[[#This Row],[New Occupation Demand]],"")</f>
        <v>0</v>
      </c>
      <c r="N203" s="3">
        <f>Apprentices[[#This Row],[Number of Apprentices]]</f>
        <v>40</v>
      </c>
      <c r="O203" s="3">
        <f>IFERROR(Apprentices[[#This Row],[Apprentices]]-Apprentices[[#This Row],[Total Demand]],"")</f>
        <v>40</v>
      </c>
      <c r="P203" s="14" t="str">
        <f>IFERROR(Apprentices[[#This Row],[Apprentices]]/Apprentices[[#This Row],[Total Demand]],"")</f>
        <v/>
      </c>
      <c r="Q203" s="3" t="str">
        <f>IF(Apprentices[[#This Row],[Ratio]]="","",IF(Apprentices[[#This Row],[Ratio]]&gt;1.2,"More Qualified Than Openings",IF(Apprentices[[#This Row],[Ratio]]&gt;0.8,"Balanced","More Openings Than Qualified")))</f>
        <v/>
      </c>
    </row>
    <row r="204" spans="1:17" x14ac:dyDescent="0.25">
      <c r="A204" t="s">
        <v>9</v>
      </c>
      <c r="B204" t="s">
        <v>209</v>
      </c>
      <c r="C204" t="s">
        <v>210</v>
      </c>
      <c r="D204" t="s">
        <v>34</v>
      </c>
      <c r="E204" t="s">
        <v>35</v>
      </c>
      <c r="F204" s="121">
        <v>24</v>
      </c>
      <c r="G204" s="3" t="s">
        <v>154</v>
      </c>
      <c r="H204" s="122">
        <v>0</v>
      </c>
      <c r="I204" s="120">
        <v>0</v>
      </c>
      <c r="J204" s="116">
        <v>0</v>
      </c>
      <c r="K204" s="117">
        <v>5.6000000000000001E-2</v>
      </c>
      <c r="L204" s="116">
        <v>0</v>
      </c>
      <c r="M204" s="13">
        <f>IFERROR((Apprentices[[#This Row],[2018 Employment]]*Apprentices[[#This Row],[% Apprentices]])+Apprentices[[#This Row],[New Occupation Demand]],"")</f>
        <v>0</v>
      </c>
      <c r="N204" s="3">
        <f>Apprentices[[#This Row],[Number of Apprentices]]</f>
        <v>24</v>
      </c>
      <c r="O204" s="3">
        <f>IFERROR(Apprentices[[#This Row],[Apprentices]]-Apprentices[[#This Row],[Total Demand]],"")</f>
        <v>24</v>
      </c>
      <c r="P204" s="14" t="str">
        <f>IFERROR(Apprentices[[#This Row],[Apprentices]]/Apprentices[[#This Row],[Total Demand]],"")</f>
        <v/>
      </c>
      <c r="Q204" s="3" t="str">
        <f>IF(Apprentices[[#This Row],[Ratio]]="","",IF(Apprentices[[#This Row],[Ratio]]&gt;1.2,"More Qualified Than Openings",IF(Apprentices[[#This Row],[Ratio]]&gt;0.8,"Balanced","More Openings Than Qualified")))</f>
        <v/>
      </c>
    </row>
    <row r="205" spans="1:17" x14ac:dyDescent="0.25">
      <c r="A205" t="s">
        <v>9</v>
      </c>
      <c r="B205" t="s">
        <v>209</v>
      </c>
      <c r="C205" t="s">
        <v>210</v>
      </c>
      <c r="D205" t="s">
        <v>64</v>
      </c>
      <c r="E205" t="s">
        <v>65</v>
      </c>
      <c r="F205" s="121">
        <v>6</v>
      </c>
      <c r="G205" s="3" t="s">
        <v>152</v>
      </c>
      <c r="H205" s="122">
        <v>41868</v>
      </c>
      <c r="I205" s="120">
        <v>3</v>
      </c>
      <c r="J205" s="116">
        <v>855</v>
      </c>
      <c r="K205" s="117">
        <v>5.6000000000000001E-2</v>
      </c>
      <c r="L205" s="116">
        <v>70</v>
      </c>
      <c r="M205" s="13">
        <f>IFERROR((Apprentices[[#This Row],[2018 Employment]]*Apprentices[[#This Row],[% Apprentices]])+Apprentices[[#This Row],[New Occupation Demand]],"")</f>
        <v>117.88</v>
      </c>
      <c r="N205" s="3">
        <f>Apprentices[[#This Row],[Number of Apprentices]]</f>
        <v>6</v>
      </c>
      <c r="O205" s="3">
        <f>IFERROR(Apprentices[[#This Row],[Apprentices]]-Apprentices[[#This Row],[Total Demand]],"")</f>
        <v>-111.88</v>
      </c>
      <c r="P205" s="14">
        <f>IFERROR(Apprentices[[#This Row],[Apprentices]]/Apprentices[[#This Row],[Total Demand]],"")</f>
        <v>5.0899219545300307E-2</v>
      </c>
      <c r="Q205" s="3" t="str">
        <f>IF(Apprentices[[#This Row],[Ratio]]="","",IF(Apprentices[[#This Row],[Ratio]]&gt;1.2,"More Qualified Than Openings",IF(Apprentices[[#This Row],[Ratio]]&gt;0.8,"Balanced","More Openings Than Qualified")))</f>
        <v>More Openings Than Qualified</v>
      </c>
    </row>
    <row r="206" spans="1:17" x14ac:dyDescent="0.25">
      <c r="A206" t="s">
        <v>9</v>
      </c>
      <c r="B206" t="s">
        <v>209</v>
      </c>
      <c r="C206" t="s">
        <v>210</v>
      </c>
      <c r="D206" t="s">
        <v>5</v>
      </c>
      <c r="E206" t="s">
        <v>6</v>
      </c>
      <c r="F206" s="121">
        <v>372</v>
      </c>
      <c r="G206" s="3" t="s">
        <v>151</v>
      </c>
      <c r="H206" s="122">
        <v>68142</v>
      </c>
      <c r="I206" s="120">
        <v>4</v>
      </c>
      <c r="J206" s="116">
        <v>3590</v>
      </c>
      <c r="K206" s="117">
        <v>5.6000000000000001E-2</v>
      </c>
      <c r="L206" s="116">
        <v>342.33333333333331</v>
      </c>
      <c r="M206" s="13">
        <f>IFERROR((Apprentices[[#This Row],[2018 Employment]]*Apprentices[[#This Row],[% Apprentices]])+Apprentices[[#This Row],[New Occupation Demand]],"")</f>
        <v>543.37333333333333</v>
      </c>
      <c r="N206" s="3">
        <f>Apprentices[[#This Row],[Number of Apprentices]]</f>
        <v>372</v>
      </c>
      <c r="O206" s="3">
        <f>IFERROR(Apprentices[[#This Row],[Apprentices]]-Apprentices[[#This Row],[Total Demand]],"")</f>
        <v>-171.37333333333333</v>
      </c>
      <c r="P206" s="14">
        <f>IFERROR(Apprentices[[#This Row],[Apprentices]]/Apprentices[[#This Row],[Total Demand]],"")</f>
        <v>0.6846121757907393</v>
      </c>
      <c r="Q206" s="3" t="str">
        <f>IF(Apprentices[[#This Row],[Ratio]]="","",IF(Apprentices[[#This Row],[Ratio]]&gt;1.2,"More Qualified Than Openings",IF(Apprentices[[#This Row],[Ratio]]&gt;0.8,"Balanced","More Openings Than Qualified")))</f>
        <v>More Openings Than Qualified</v>
      </c>
    </row>
    <row r="207" spans="1:17" x14ac:dyDescent="0.25">
      <c r="A207" t="s">
        <v>9</v>
      </c>
      <c r="B207" t="s">
        <v>209</v>
      </c>
      <c r="C207" t="s">
        <v>210</v>
      </c>
      <c r="D207" t="s">
        <v>70</v>
      </c>
      <c r="E207" t="s">
        <v>71</v>
      </c>
      <c r="F207" s="121">
        <v>9</v>
      </c>
      <c r="G207" s="3" t="s">
        <v>154</v>
      </c>
      <c r="H207" s="122">
        <v>0</v>
      </c>
      <c r="I207" s="120">
        <v>0</v>
      </c>
      <c r="J207" s="116">
        <v>0</v>
      </c>
      <c r="K207" s="117">
        <v>5.6000000000000001E-2</v>
      </c>
      <c r="L207" s="116">
        <v>0</v>
      </c>
      <c r="M207" s="13">
        <f>IFERROR((Apprentices[[#This Row],[2018 Employment]]*Apprentices[[#This Row],[% Apprentices]])+Apprentices[[#This Row],[New Occupation Demand]],"")</f>
        <v>0</v>
      </c>
      <c r="N207" s="3">
        <f>Apprentices[[#This Row],[Number of Apprentices]]</f>
        <v>9</v>
      </c>
      <c r="O207" s="3">
        <f>IFERROR(Apprentices[[#This Row],[Apprentices]]-Apprentices[[#This Row],[Total Demand]],"")</f>
        <v>9</v>
      </c>
      <c r="P207" s="14" t="str">
        <f>IFERROR(Apprentices[[#This Row],[Apprentices]]/Apprentices[[#This Row],[Total Demand]],"")</f>
        <v/>
      </c>
      <c r="Q207" s="3" t="str">
        <f>IF(Apprentices[[#This Row],[Ratio]]="","",IF(Apprentices[[#This Row],[Ratio]]&gt;1.2,"More Qualified Than Openings",IF(Apprentices[[#This Row],[Ratio]]&gt;0.8,"Balanced","More Openings Than Qualified")))</f>
        <v/>
      </c>
    </row>
    <row r="208" spans="1:17" x14ac:dyDescent="0.25">
      <c r="A208" t="s">
        <v>9</v>
      </c>
      <c r="B208" t="s">
        <v>209</v>
      </c>
      <c r="C208" t="s">
        <v>210</v>
      </c>
      <c r="D208" t="s">
        <v>46</v>
      </c>
      <c r="E208" t="s">
        <v>47</v>
      </c>
      <c r="F208" s="121">
        <v>50</v>
      </c>
      <c r="G208" s="3" t="s">
        <v>152</v>
      </c>
      <c r="H208" s="122">
        <v>0</v>
      </c>
      <c r="I208" s="120">
        <v>0</v>
      </c>
      <c r="J208" s="116">
        <v>0</v>
      </c>
      <c r="K208" s="117">
        <v>5.6000000000000001E-2</v>
      </c>
      <c r="L208" s="116">
        <v>0</v>
      </c>
      <c r="M208" s="13">
        <f>IFERROR((Apprentices[[#This Row],[2018 Employment]]*Apprentices[[#This Row],[% Apprentices]])+Apprentices[[#This Row],[New Occupation Demand]],"")</f>
        <v>0</v>
      </c>
      <c r="N208" s="3">
        <f>Apprentices[[#This Row],[Number of Apprentices]]</f>
        <v>50</v>
      </c>
      <c r="O208" s="3">
        <f>IFERROR(Apprentices[[#This Row],[Apprentices]]-Apprentices[[#This Row],[Total Demand]],"")</f>
        <v>50</v>
      </c>
      <c r="P208" s="14" t="str">
        <f>IFERROR(Apprentices[[#This Row],[Apprentices]]/Apprentices[[#This Row],[Total Demand]],"")</f>
        <v/>
      </c>
      <c r="Q208" s="3" t="str">
        <f>IF(Apprentices[[#This Row],[Ratio]]="","",IF(Apprentices[[#This Row],[Ratio]]&gt;1.2,"More Qualified Than Openings",IF(Apprentices[[#This Row],[Ratio]]&gt;0.8,"Balanced","More Openings Than Qualified")))</f>
        <v/>
      </c>
    </row>
    <row r="209" spans="1:17" x14ac:dyDescent="0.25">
      <c r="A209" t="s">
        <v>9</v>
      </c>
      <c r="B209" t="s">
        <v>209</v>
      </c>
      <c r="C209" t="s">
        <v>210</v>
      </c>
      <c r="D209" t="s">
        <v>14</v>
      </c>
      <c r="E209" t="s">
        <v>15</v>
      </c>
      <c r="F209" s="121">
        <v>186</v>
      </c>
      <c r="G209" s="3" t="s">
        <v>151</v>
      </c>
      <c r="H209" s="122">
        <v>66177</v>
      </c>
      <c r="I209" s="120">
        <v>4</v>
      </c>
      <c r="J209" s="116">
        <v>1727</v>
      </c>
      <c r="K209" s="117">
        <v>5.6000000000000001E-2</v>
      </c>
      <c r="L209" s="116">
        <v>153.33333333333334</v>
      </c>
      <c r="M209" s="13">
        <f>IFERROR((Apprentices[[#This Row],[2018 Employment]]*Apprentices[[#This Row],[% Apprentices]])+Apprentices[[#This Row],[New Occupation Demand]],"")</f>
        <v>250.04533333333336</v>
      </c>
      <c r="N209" s="3">
        <f>Apprentices[[#This Row],[Number of Apprentices]]</f>
        <v>186</v>
      </c>
      <c r="O209" s="3">
        <f>IFERROR(Apprentices[[#This Row],[Apprentices]]-Apprentices[[#This Row],[Total Demand]],"")</f>
        <v>-64.04533333333336</v>
      </c>
      <c r="P209" s="14">
        <f>IFERROR(Apprentices[[#This Row],[Apprentices]]/Apprentices[[#This Row],[Total Demand]],"")</f>
        <v>0.74386511245960729</v>
      </c>
      <c r="Q209" s="3" t="str">
        <f>IF(Apprentices[[#This Row],[Ratio]]="","",IF(Apprentices[[#This Row],[Ratio]]&gt;1.2,"More Qualified Than Openings",IF(Apprentices[[#This Row],[Ratio]]&gt;0.8,"Balanced","More Openings Than Qualified")))</f>
        <v>More Openings Than Qualified</v>
      </c>
    </row>
    <row r="210" spans="1:17" x14ac:dyDescent="0.25">
      <c r="A210" t="s">
        <v>9</v>
      </c>
      <c r="B210" t="s">
        <v>209</v>
      </c>
      <c r="C210" t="s">
        <v>210</v>
      </c>
      <c r="D210" t="s">
        <v>136</v>
      </c>
      <c r="E210" t="s">
        <v>137</v>
      </c>
      <c r="F210" s="121">
        <v>114</v>
      </c>
      <c r="G210" s="3" t="s">
        <v>151</v>
      </c>
      <c r="H210" s="122">
        <v>0</v>
      </c>
      <c r="I210" s="120">
        <v>0</v>
      </c>
      <c r="J210" s="116">
        <v>0</v>
      </c>
      <c r="K210" s="117">
        <v>5.6000000000000001E-2</v>
      </c>
      <c r="L210" s="116">
        <v>0</v>
      </c>
      <c r="M210" s="13">
        <f>IFERROR((Apprentices[[#This Row],[2018 Employment]]*Apprentices[[#This Row],[% Apprentices]])+Apprentices[[#This Row],[New Occupation Demand]],"")</f>
        <v>0</v>
      </c>
      <c r="N210" s="3">
        <f>Apprentices[[#This Row],[Number of Apprentices]]</f>
        <v>114</v>
      </c>
      <c r="O210" s="3">
        <f>IFERROR(Apprentices[[#This Row],[Apprentices]]-Apprentices[[#This Row],[Total Demand]],"")</f>
        <v>114</v>
      </c>
      <c r="P210" s="14" t="str">
        <f>IFERROR(Apprentices[[#This Row],[Apprentices]]/Apprentices[[#This Row],[Total Demand]],"")</f>
        <v/>
      </c>
      <c r="Q210" s="3" t="str">
        <f>IF(Apprentices[[#This Row],[Ratio]]="","",IF(Apprentices[[#This Row],[Ratio]]&gt;1.2,"More Qualified Than Openings",IF(Apprentices[[#This Row],[Ratio]]&gt;0.8,"Balanced","More Openings Than Qualified")))</f>
        <v/>
      </c>
    </row>
    <row r="211" spans="1:17" x14ac:dyDescent="0.25">
      <c r="A211" t="s">
        <v>9</v>
      </c>
      <c r="B211" t="s">
        <v>209</v>
      </c>
      <c r="C211" t="s">
        <v>210</v>
      </c>
      <c r="D211" t="s">
        <v>57</v>
      </c>
      <c r="E211" t="s">
        <v>58</v>
      </c>
      <c r="F211" s="121">
        <v>6</v>
      </c>
      <c r="G211" s="3" t="s">
        <v>152</v>
      </c>
      <c r="H211" s="122">
        <v>44701</v>
      </c>
      <c r="I211" s="120">
        <v>3</v>
      </c>
      <c r="J211" s="116">
        <v>225</v>
      </c>
      <c r="K211" s="117">
        <v>5.6000000000000001E-2</v>
      </c>
      <c r="L211" s="116">
        <v>37.5</v>
      </c>
      <c r="M211" s="13">
        <f>IFERROR((Apprentices[[#This Row],[2018 Employment]]*Apprentices[[#This Row],[% Apprentices]])+Apprentices[[#This Row],[New Occupation Demand]],"")</f>
        <v>50.1</v>
      </c>
      <c r="N211" s="3">
        <f>Apprentices[[#This Row],[Number of Apprentices]]</f>
        <v>6</v>
      </c>
      <c r="O211" s="3">
        <f>IFERROR(Apprentices[[#This Row],[Apprentices]]-Apprentices[[#This Row],[Total Demand]],"")</f>
        <v>-44.1</v>
      </c>
      <c r="P211" s="14">
        <f>IFERROR(Apprentices[[#This Row],[Apprentices]]/Apprentices[[#This Row],[Total Demand]],"")</f>
        <v>0.11976047904191617</v>
      </c>
      <c r="Q211" s="3" t="str">
        <f>IF(Apprentices[[#This Row],[Ratio]]="","",IF(Apprentices[[#This Row],[Ratio]]&gt;1.2,"More Qualified Than Openings",IF(Apprentices[[#This Row],[Ratio]]&gt;0.8,"Balanced","More Openings Than Qualified")))</f>
        <v>More Openings Than Qualified</v>
      </c>
    </row>
    <row r="212" spans="1:17" x14ac:dyDescent="0.25">
      <c r="A212" t="s">
        <v>9</v>
      </c>
      <c r="B212" t="s">
        <v>209</v>
      </c>
      <c r="C212" t="s">
        <v>210</v>
      </c>
      <c r="D212" t="s">
        <v>22</v>
      </c>
      <c r="E212" t="s">
        <v>23</v>
      </c>
      <c r="F212" s="121">
        <v>190</v>
      </c>
      <c r="G212" s="3" t="s">
        <v>151</v>
      </c>
      <c r="H212" s="122">
        <v>0</v>
      </c>
      <c r="I212" s="120">
        <v>0</v>
      </c>
      <c r="J212" s="116">
        <v>0</v>
      </c>
      <c r="K212" s="117">
        <v>5.6000000000000001E-2</v>
      </c>
      <c r="L212" s="116">
        <v>0</v>
      </c>
      <c r="M212" s="13">
        <f>IFERROR((Apprentices[[#This Row],[2018 Employment]]*Apprentices[[#This Row],[% Apprentices]])+Apprentices[[#This Row],[New Occupation Demand]],"")</f>
        <v>0</v>
      </c>
      <c r="N212" s="3">
        <f>Apprentices[[#This Row],[Number of Apprentices]]</f>
        <v>190</v>
      </c>
      <c r="O212" s="3">
        <f>IFERROR(Apprentices[[#This Row],[Apprentices]]-Apprentices[[#This Row],[Total Demand]],"")</f>
        <v>190</v>
      </c>
      <c r="P212" s="14" t="str">
        <f>IFERROR(Apprentices[[#This Row],[Apprentices]]/Apprentices[[#This Row],[Total Demand]],"")</f>
        <v/>
      </c>
      <c r="Q212" s="3" t="str">
        <f>IF(Apprentices[[#This Row],[Ratio]]="","",IF(Apprentices[[#This Row],[Ratio]]&gt;1.2,"More Qualified Than Openings",IF(Apprentices[[#This Row],[Ratio]]&gt;0.8,"Balanced","More Openings Than Qualified")))</f>
        <v/>
      </c>
    </row>
    <row r="213" spans="1:17" x14ac:dyDescent="0.25">
      <c r="A213" t="s">
        <v>9</v>
      </c>
      <c r="B213" t="s">
        <v>211</v>
      </c>
      <c r="C213" t="s">
        <v>212</v>
      </c>
      <c r="D213" t="s">
        <v>32</v>
      </c>
      <c r="E213" t="s">
        <v>33</v>
      </c>
      <c r="F213" s="121">
        <v>54</v>
      </c>
      <c r="G213" s="3" t="s">
        <v>153</v>
      </c>
      <c r="H213" s="122">
        <v>82530</v>
      </c>
      <c r="I213" s="120">
        <v>3</v>
      </c>
      <c r="J213" s="116">
        <v>403</v>
      </c>
      <c r="K213" s="117">
        <v>5.6000000000000001E-2</v>
      </c>
      <c r="L213" s="116">
        <v>45.333333333333336</v>
      </c>
      <c r="M213" s="13">
        <f>IFERROR((Apprentices[[#This Row],[2018 Employment]]*Apprentices[[#This Row],[% Apprentices]])+Apprentices[[#This Row],[New Occupation Demand]],"")</f>
        <v>67.901333333333341</v>
      </c>
      <c r="N213" s="3">
        <f>Apprentices[[#This Row],[Number of Apprentices]]</f>
        <v>54</v>
      </c>
      <c r="O213" s="3">
        <f>IFERROR(Apprentices[[#This Row],[Apprentices]]-Apprentices[[#This Row],[Total Demand]],"")</f>
        <v>-13.901333333333341</v>
      </c>
      <c r="P213" s="14">
        <f>IFERROR(Apprentices[[#This Row],[Apprentices]]/Apprentices[[#This Row],[Total Demand]],"")</f>
        <v>0.79527157051407915</v>
      </c>
      <c r="Q213" s="3" t="str">
        <f>IF(Apprentices[[#This Row],[Ratio]]="","",IF(Apprentices[[#This Row],[Ratio]]&gt;1.2,"More Qualified Than Openings",IF(Apprentices[[#This Row],[Ratio]]&gt;0.8,"Balanced","More Openings Than Qualified")))</f>
        <v>More Openings Than Qualified</v>
      </c>
    </row>
    <row r="214" spans="1:17" x14ac:dyDescent="0.25">
      <c r="A214" t="s">
        <v>9</v>
      </c>
      <c r="B214" t="s">
        <v>211</v>
      </c>
      <c r="C214" t="s">
        <v>212</v>
      </c>
      <c r="D214" t="s">
        <v>110</v>
      </c>
      <c r="E214" t="s">
        <v>111</v>
      </c>
      <c r="F214" s="121">
        <v>1</v>
      </c>
      <c r="G214" s="3" t="s">
        <v>153</v>
      </c>
      <c r="H214" s="122">
        <v>0</v>
      </c>
      <c r="I214" s="120">
        <v>0</v>
      </c>
      <c r="J214" s="116">
        <v>0</v>
      </c>
      <c r="K214" s="117">
        <v>5.6000000000000001E-2</v>
      </c>
      <c r="L214" s="116">
        <v>0</v>
      </c>
      <c r="M214" s="13">
        <f>IFERROR((Apprentices[[#This Row],[2018 Employment]]*Apprentices[[#This Row],[% Apprentices]])+Apprentices[[#This Row],[New Occupation Demand]],"")</f>
        <v>0</v>
      </c>
      <c r="N214" s="3">
        <f>Apprentices[[#This Row],[Number of Apprentices]]</f>
        <v>1</v>
      </c>
      <c r="O214" s="3">
        <f>IFERROR(Apprentices[[#This Row],[Apprentices]]-Apprentices[[#This Row],[Total Demand]],"")</f>
        <v>1</v>
      </c>
      <c r="P214" s="14" t="str">
        <f>IFERROR(Apprentices[[#This Row],[Apprentices]]/Apprentices[[#This Row],[Total Demand]],"")</f>
        <v/>
      </c>
      <c r="Q214" s="3" t="str">
        <f>IF(Apprentices[[#This Row],[Ratio]]="","",IF(Apprentices[[#This Row],[Ratio]]&gt;1.2,"More Qualified Than Openings",IF(Apprentices[[#This Row],[Ratio]]&gt;0.8,"Balanced","More Openings Than Qualified")))</f>
        <v/>
      </c>
    </row>
    <row r="215" spans="1:17" x14ac:dyDescent="0.25">
      <c r="A215" t="s">
        <v>9</v>
      </c>
      <c r="B215" t="s">
        <v>211</v>
      </c>
      <c r="C215" t="s">
        <v>212</v>
      </c>
      <c r="D215" t="s">
        <v>92</v>
      </c>
      <c r="E215" t="s">
        <v>93</v>
      </c>
      <c r="F215" s="121">
        <v>1</v>
      </c>
      <c r="G215" s="3" t="s">
        <v>153</v>
      </c>
      <c r="H215" s="122">
        <v>39934</v>
      </c>
      <c r="I215" s="120">
        <v>4</v>
      </c>
      <c r="J215" s="116">
        <v>3618</v>
      </c>
      <c r="K215" s="117">
        <v>5.6000000000000001E-2</v>
      </c>
      <c r="L215" s="116">
        <v>358.33333333333331</v>
      </c>
      <c r="M215" s="13">
        <f>IFERROR((Apprentices[[#This Row],[2018 Employment]]*Apprentices[[#This Row],[% Apprentices]])+Apprentices[[#This Row],[New Occupation Demand]],"")</f>
        <v>560.94133333333332</v>
      </c>
      <c r="N215" s="3">
        <f>Apprentices[[#This Row],[Number of Apprentices]]</f>
        <v>1</v>
      </c>
      <c r="O215" s="3">
        <f>IFERROR(Apprentices[[#This Row],[Apprentices]]-Apprentices[[#This Row],[Total Demand]],"")</f>
        <v>-559.94133333333332</v>
      </c>
      <c r="P215" s="14">
        <f>IFERROR(Apprentices[[#This Row],[Apprentices]]/Apprentices[[#This Row],[Total Demand]],"")</f>
        <v>1.7827176222825441E-3</v>
      </c>
      <c r="Q215" s="3" t="str">
        <f>IF(Apprentices[[#This Row],[Ratio]]="","",IF(Apprentices[[#This Row],[Ratio]]&gt;1.2,"More Qualified Than Openings",IF(Apprentices[[#This Row],[Ratio]]&gt;0.8,"Balanced","More Openings Than Qualified")))</f>
        <v>More Openings Than Qualified</v>
      </c>
    </row>
    <row r="216" spans="1:17" x14ac:dyDescent="0.25">
      <c r="A216" t="s">
        <v>9</v>
      </c>
      <c r="B216" t="s">
        <v>211</v>
      </c>
      <c r="C216" t="s">
        <v>212</v>
      </c>
      <c r="D216" t="s">
        <v>108</v>
      </c>
      <c r="E216" t="s">
        <v>109</v>
      </c>
      <c r="F216" s="121">
        <v>1</v>
      </c>
      <c r="G216" s="3" t="s">
        <v>151</v>
      </c>
      <c r="H216" s="122">
        <v>57558</v>
      </c>
      <c r="I216" s="120">
        <v>4</v>
      </c>
      <c r="J216" s="116">
        <v>1224</v>
      </c>
      <c r="K216" s="117">
        <v>5.6000000000000001E-2</v>
      </c>
      <c r="L216" s="116">
        <v>116</v>
      </c>
      <c r="M216" s="13">
        <f>IFERROR((Apprentices[[#This Row],[2018 Employment]]*Apprentices[[#This Row],[% Apprentices]])+Apprentices[[#This Row],[New Occupation Demand]],"")</f>
        <v>184.54399999999998</v>
      </c>
      <c r="N216" s="3">
        <f>Apprentices[[#This Row],[Number of Apprentices]]</f>
        <v>1</v>
      </c>
      <c r="O216" s="3">
        <f>IFERROR(Apprentices[[#This Row],[Apprentices]]-Apprentices[[#This Row],[Total Demand]],"")</f>
        <v>-183.54399999999998</v>
      </c>
      <c r="P216" s="14">
        <f>IFERROR(Apprentices[[#This Row],[Apprentices]]/Apprentices[[#This Row],[Total Demand]],"")</f>
        <v>5.4187619212762274E-3</v>
      </c>
      <c r="Q216" s="3" t="str">
        <f>IF(Apprentices[[#This Row],[Ratio]]="","",IF(Apprentices[[#This Row],[Ratio]]&gt;1.2,"More Qualified Than Openings",IF(Apprentices[[#This Row],[Ratio]]&gt;0.8,"Balanced","More Openings Than Qualified")))</f>
        <v>More Openings Than Qualified</v>
      </c>
    </row>
    <row r="217" spans="1:17" x14ac:dyDescent="0.25">
      <c r="A217" t="s">
        <v>9</v>
      </c>
      <c r="B217" t="s">
        <v>211</v>
      </c>
      <c r="C217" t="s">
        <v>212</v>
      </c>
      <c r="D217" t="s">
        <v>130</v>
      </c>
      <c r="E217" t="s">
        <v>131</v>
      </c>
      <c r="F217" s="121">
        <v>1</v>
      </c>
      <c r="G217" s="3" t="s">
        <v>151</v>
      </c>
      <c r="H217" s="122">
        <v>76371</v>
      </c>
      <c r="I217" s="120">
        <v>3</v>
      </c>
      <c r="J217" s="116">
        <v>189</v>
      </c>
      <c r="K217" s="117">
        <v>5.6000000000000001E-2</v>
      </c>
      <c r="L217" s="116">
        <v>14.333333333333334</v>
      </c>
      <c r="M217" s="13">
        <f>IFERROR((Apprentices[[#This Row],[2018 Employment]]*Apprentices[[#This Row],[% Apprentices]])+Apprentices[[#This Row],[New Occupation Demand]],"")</f>
        <v>24.917333333333332</v>
      </c>
      <c r="N217" s="3">
        <f>Apprentices[[#This Row],[Number of Apprentices]]</f>
        <v>1</v>
      </c>
      <c r="O217" s="3">
        <f>IFERROR(Apprentices[[#This Row],[Apprentices]]-Apprentices[[#This Row],[Total Demand]],"")</f>
        <v>-23.917333333333332</v>
      </c>
      <c r="P217" s="14">
        <f>IFERROR(Apprentices[[#This Row],[Apprentices]]/Apprentices[[#This Row],[Total Demand]],"")</f>
        <v>4.0132705479452059E-2</v>
      </c>
      <c r="Q217" s="3" t="str">
        <f>IF(Apprentices[[#This Row],[Ratio]]="","",IF(Apprentices[[#This Row],[Ratio]]&gt;1.2,"More Qualified Than Openings",IF(Apprentices[[#This Row],[Ratio]]&gt;0.8,"Balanced","More Openings Than Qualified")))</f>
        <v>More Openings Than Qualified</v>
      </c>
    </row>
    <row r="218" spans="1:17" x14ac:dyDescent="0.25">
      <c r="A218" t="s">
        <v>9</v>
      </c>
      <c r="B218" t="s">
        <v>211</v>
      </c>
      <c r="C218" t="s">
        <v>212</v>
      </c>
      <c r="D218" t="s">
        <v>24</v>
      </c>
      <c r="E218" t="s">
        <v>25</v>
      </c>
      <c r="F218" s="121">
        <v>143</v>
      </c>
      <c r="G218" s="3" t="s">
        <v>153</v>
      </c>
      <c r="H218" s="122">
        <v>58800</v>
      </c>
      <c r="I218" s="120">
        <v>5</v>
      </c>
      <c r="J218" s="116">
        <v>1764</v>
      </c>
      <c r="K218" s="117">
        <v>5.6000000000000001E-2</v>
      </c>
      <c r="L218" s="116">
        <v>175.33333333333334</v>
      </c>
      <c r="M218" s="13">
        <f>IFERROR((Apprentices[[#This Row],[2018 Employment]]*Apprentices[[#This Row],[% Apprentices]])+Apprentices[[#This Row],[New Occupation Demand]],"")</f>
        <v>274.11733333333336</v>
      </c>
      <c r="N218" s="3">
        <f>Apprentices[[#This Row],[Number of Apprentices]]</f>
        <v>143</v>
      </c>
      <c r="O218" s="3">
        <f>IFERROR(Apprentices[[#This Row],[Apprentices]]-Apprentices[[#This Row],[Total Demand]],"")</f>
        <v>-131.11733333333336</v>
      </c>
      <c r="P218" s="14">
        <f>IFERROR(Apprentices[[#This Row],[Apprentices]]/Apprentices[[#This Row],[Total Demand]],"")</f>
        <v>0.52167441679475446</v>
      </c>
      <c r="Q218" s="3" t="str">
        <f>IF(Apprentices[[#This Row],[Ratio]]="","",IF(Apprentices[[#This Row],[Ratio]]&gt;1.2,"More Qualified Than Openings",IF(Apprentices[[#This Row],[Ratio]]&gt;0.8,"Balanced","More Openings Than Qualified")))</f>
        <v>More Openings Than Qualified</v>
      </c>
    </row>
    <row r="219" spans="1:17" x14ac:dyDescent="0.25">
      <c r="A219" t="s">
        <v>9</v>
      </c>
      <c r="B219" t="s">
        <v>211</v>
      </c>
      <c r="C219" t="s">
        <v>212</v>
      </c>
      <c r="D219" t="s">
        <v>66</v>
      </c>
      <c r="E219" t="s">
        <v>67</v>
      </c>
      <c r="F219" s="121">
        <v>9</v>
      </c>
      <c r="G219" s="3" t="s">
        <v>154</v>
      </c>
      <c r="H219" s="122">
        <v>0</v>
      </c>
      <c r="I219" s="120">
        <v>0</v>
      </c>
      <c r="J219" s="116">
        <v>0</v>
      </c>
      <c r="K219" s="117">
        <v>5.6000000000000001E-2</v>
      </c>
      <c r="L219" s="116">
        <v>0</v>
      </c>
      <c r="M219" s="13">
        <f>IFERROR((Apprentices[[#This Row],[2018 Employment]]*Apprentices[[#This Row],[% Apprentices]])+Apprentices[[#This Row],[New Occupation Demand]],"")</f>
        <v>0</v>
      </c>
      <c r="N219" s="3">
        <f>Apprentices[[#This Row],[Number of Apprentices]]</f>
        <v>9</v>
      </c>
      <c r="O219" s="3">
        <f>IFERROR(Apprentices[[#This Row],[Apprentices]]-Apprentices[[#This Row],[Total Demand]],"")</f>
        <v>9</v>
      </c>
      <c r="P219" s="14" t="str">
        <f>IFERROR(Apprentices[[#This Row],[Apprentices]]/Apprentices[[#This Row],[Total Demand]],"")</f>
        <v/>
      </c>
      <c r="Q219" s="3" t="str">
        <f>IF(Apprentices[[#This Row],[Ratio]]="","",IF(Apprentices[[#This Row],[Ratio]]&gt;1.2,"More Qualified Than Openings",IF(Apprentices[[#This Row],[Ratio]]&gt;0.8,"Balanced","More Openings Than Qualified")))</f>
        <v/>
      </c>
    </row>
    <row r="220" spans="1:17" x14ac:dyDescent="0.25">
      <c r="A220" t="s">
        <v>9</v>
      </c>
      <c r="B220" t="s">
        <v>211</v>
      </c>
      <c r="C220" t="s">
        <v>212</v>
      </c>
      <c r="D220" t="s">
        <v>26</v>
      </c>
      <c r="E220" t="s">
        <v>27</v>
      </c>
      <c r="F220" s="121">
        <v>15</v>
      </c>
      <c r="G220" s="3" t="s">
        <v>151</v>
      </c>
      <c r="H220" s="122">
        <v>90930</v>
      </c>
      <c r="I220" s="120">
        <v>2</v>
      </c>
      <c r="J220" s="116">
        <v>144</v>
      </c>
      <c r="K220" s="117">
        <v>5.6000000000000001E-2</v>
      </c>
      <c r="L220" s="116">
        <v>11</v>
      </c>
      <c r="M220" s="13">
        <f>IFERROR((Apprentices[[#This Row],[2018 Employment]]*Apprentices[[#This Row],[% Apprentices]])+Apprentices[[#This Row],[New Occupation Demand]],"")</f>
        <v>19.064</v>
      </c>
      <c r="N220" s="3">
        <f>Apprentices[[#This Row],[Number of Apprentices]]</f>
        <v>15</v>
      </c>
      <c r="O220" s="3">
        <f>IFERROR(Apprentices[[#This Row],[Apprentices]]-Apprentices[[#This Row],[Total Demand]],"")</f>
        <v>-4.0640000000000001</v>
      </c>
      <c r="P220" s="14">
        <f>IFERROR(Apprentices[[#This Row],[Apprentices]]/Apprentices[[#This Row],[Total Demand]],"")</f>
        <v>0.78682333193453635</v>
      </c>
      <c r="Q220" s="3" t="str">
        <f>IF(Apprentices[[#This Row],[Ratio]]="","",IF(Apprentices[[#This Row],[Ratio]]&gt;1.2,"More Qualified Than Openings",IF(Apprentices[[#This Row],[Ratio]]&gt;0.8,"Balanced","More Openings Than Qualified")))</f>
        <v>More Openings Than Qualified</v>
      </c>
    </row>
    <row r="221" spans="1:17" x14ac:dyDescent="0.25">
      <c r="A221" t="s">
        <v>9</v>
      </c>
      <c r="B221" t="s">
        <v>211</v>
      </c>
      <c r="C221" t="s">
        <v>212</v>
      </c>
      <c r="D221" t="s">
        <v>100</v>
      </c>
      <c r="E221" t="s">
        <v>101</v>
      </c>
      <c r="F221" s="121">
        <v>2</v>
      </c>
      <c r="G221" s="3" t="s">
        <v>151</v>
      </c>
      <c r="H221" s="122">
        <v>89900</v>
      </c>
      <c r="I221" s="120">
        <v>3</v>
      </c>
      <c r="J221" s="116">
        <v>428</v>
      </c>
      <c r="K221" s="117">
        <v>5.6000000000000001E-2</v>
      </c>
      <c r="L221" s="116">
        <v>35</v>
      </c>
      <c r="M221" s="13">
        <f>IFERROR((Apprentices[[#This Row],[2018 Employment]]*Apprentices[[#This Row],[% Apprentices]])+Apprentices[[#This Row],[New Occupation Demand]],"")</f>
        <v>58.968000000000004</v>
      </c>
      <c r="N221" s="3">
        <f>Apprentices[[#This Row],[Number of Apprentices]]</f>
        <v>2</v>
      </c>
      <c r="O221" s="3">
        <f>IFERROR(Apprentices[[#This Row],[Apprentices]]-Apprentices[[#This Row],[Total Demand]],"")</f>
        <v>-56.968000000000004</v>
      </c>
      <c r="P221" s="14">
        <f>IFERROR(Apprentices[[#This Row],[Apprentices]]/Apprentices[[#This Row],[Total Demand]],"")</f>
        <v>3.3916700583367251E-2</v>
      </c>
      <c r="Q221" s="3" t="str">
        <f>IF(Apprentices[[#This Row],[Ratio]]="","",IF(Apprentices[[#This Row],[Ratio]]&gt;1.2,"More Qualified Than Openings",IF(Apprentices[[#This Row],[Ratio]]&gt;0.8,"Balanced","More Openings Than Qualified")))</f>
        <v>More Openings Than Qualified</v>
      </c>
    </row>
    <row r="222" spans="1:17" x14ac:dyDescent="0.25">
      <c r="A222" t="s">
        <v>9</v>
      </c>
      <c r="B222" t="s">
        <v>213</v>
      </c>
      <c r="C222" t="s">
        <v>214</v>
      </c>
      <c r="D222" t="s">
        <v>55</v>
      </c>
      <c r="E222" t="s">
        <v>56</v>
      </c>
      <c r="F222" s="121">
        <v>3</v>
      </c>
      <c r="G222" s="3" t="s">
        <v>151</v>
      </c>
      <c r="H222" s="122">
        <v>0</v>
      </c>
      <c r="I222" s="120">
        <v>0</v>
      </c>
      <c r="J222" s="116">
        <v>0</v>
      </c>
      <c r="K222" s="117">
        <v>5.6000000000000001E-2</v>
      </c>
      <c r="L222" s="116">
        <v>0</v>
      </c>
      <c r="M222" s="13">
        <f>IFERROR((Apprentices[[#This Row],[2018 Employment]]*Apprentices[[#This Row],[% Apprentices]])+Apprentices[[#This Row],[New Occupation Demand]],"")</f>
        <v>0</v>
      </c>
      <c r="N222" s="3">
        <f>Apprentices[[#This Row],[Number of Apprentices]]</f>
        <v>3</v>
      </c>
      <c r="O222" s="3">
        <f>IFERROR(Apprentices[[#This Row],[Apprentices]]-Apprentices[[#This Row],[Total Demand]],"")</f>
        <v>3</v>
      </c>
      <c r="P222" s="14" t="str">
        <f>IFERROR(Apprentices[[#This Row],[Apprentices]]/Apprentices[[#This Row],[Total Demand]],"")</f>
        <v/>
      </c>
      <c r="Q222" s="3" t="str">
        <f>IF(Apprentices[[#This Row],[Ratio]]="","",IF(Apprentices[[#This Row],[Ratio]]&gt;1.2,"More Qualified Than Openings",IF(Apprentices[[#This Row],[Ratio]]&gt;0.8,"Balanced","More Openings Than Qualified")))</f>
        <v/>
      </c>
    </row>
    <row r="223" spans="1:17" x14ac:dyDescent="0.25">
      <c r="A223" t="s">
        <v>9</v>
      </c>
      <c r="B223" t="s">
        <v>213</v>
      </c>
      <c r="C223" t="s">
        <v>214</v>
      </c>
      <c r="D223" t="s">
        <v>94</v>
      </c>
      <c r="E223" t="s">
        <v>95</v>
      </c>
      <c r="F223" s="121">
        <v>1</v>
      </c>
      <c r="G223" s="3" t="s">
        <v>151</v>
      </c>
      <c r="H223" s="122">
        <v>48561</v>
      </c>
      <c r="I223" s="120">
        <v>4</v>
      </c>
      <c r="J223" s="116">
        <v>2136</v>
      </c>
      <c r="K223" s="117">
        <v>5.6000000000000001E-2</v>
      </c>
      <c r="L223" s="116">
        <v>171.33333333333334</v>
      </c>
      <c r="M223" s="13">
        <f>IFERROR((Apprentices[[#This Row],[2018 Employment]]*Apprentices[[#This Row],[% Apprentices]])+Apprentices[[#This Row],[New Occupation Demand]],"")</f>
        <v>290.94933333333336</v>
      </c>
      <c r="N223" s="3">
        <f>Apprentices[[#This Row],[Number of Apprentices]]</f>
        <v>1</v>
      </c>
      <c r="O223" s="3">
        <f>IFERROR(Apprentices[[#This Row],[Apprentices]]-Apprentices[[#This Row],[Total Demand]],"")</f>
        <v>-289.94933333333336</v>
      </c>
      <c r="P223" s="14">
        <f>IFERROR(Apprentices[[#This Row],[Apprentices]]/Apprentices[[#This Row],[Total Demand]],"")</f>
        <v>3.4370245449379501E-3</v>
      </c>
      <c r="Q223" s="3" t="str">
        <f>IF(Apprentices[[#This Row],[Ratio]]="","",IF(Apprentices[[#This Row],[Ratio]]&gt;1.2,"More Qualified Than Openings",IF(Apprentices[[#This Row],[Ratio]]&gt;0.8,"Balanced","More Openings Than Qualified")))</f>
        <v>More Openings Than Qualified</v>
      </c>
    </row>
    <row r="224" spans="1:17" x14ac:dyDescent="0.25">
      <c r="A224" t="s">
        <v>9</v>
      </c>
      <c r="B224" t="s">
        <v>213</v>
      </c>
      <c r="C224" t="s">
        <v>214</v>
      </c>
      <c r="D224" t="s">
        <v>106</v>
      </c>
      <c r="E224" t="s">
        <v>107</v>
      </c>
      <c r="F224" s="121">
        <v>3</v>
      </c>
      <c r="G224" s="3" t="s">
        <v>151</v>
      </c>
      <c r="H224" s="122">
        <v>43163</v>
      </c>
      <c r="I224" s="120">
        <v>3</v>
      </c>
      <c r="J224" s="116">
        <v>845</v>
      </c>
      <c r="K224" s="117">
        <v>5.6000000000000001E-2</v>
      </c>
      <c r="L224" s="116">
        <v>57.333333333333336</v>
      </c>
      <c r="M224" s="13">
        <f>IFERROR((Apprentices[[#This Row],[2018 Employment]]*Apprentices[[#This Row],[% Apprentices]])+Apprentices[[#This Row],[New Occupation Demand]],"")</f>
        <v>104.65333333333334</v>
      </c>
      <c r="N224" s="3">
        <f>Apprentices[[#This Row],[Number of Apprentices]]</f>
        <v>3</v>
      </c>
      <c r="O224" s="3">
        <f>IFERROR(Apprentices[[#This Row],[Apprentices]]-Apprentices[[#This Row],[Total Demand]],"")</f>
        <v>-101.65333333333334</v>
      </c>
      <c r="P224" s="14">
        <f>IFERROR(Apprentices[[#This Row],[Apprentices]]/Apprentices[[#This Row],[Total Demand]],"")</f>
        <v>2.8666072111096955E-2</v>
      </c>
      <c r="Q224" s="3" t="str">
        <f>IF(Apprentices[[#This Row],[Ratio]]="","",IF(Apprentices[[#This Row],[Ratio]]&gt;1.2,"More Qualified Than Openings",IF(Apprentices[[#This Row],[Ratio]]&gt;0.8,"Balanced","More Openings Than Qualified")))</f>
        <v>More Openings Than Qualified</v>
      </c>
    </row>
    <row r="225" spans="1:17" x14ac:dyDescent="0.25">
      <c r="A225" t="s">
        <v>9</v>
      </c>
      <c r="B225" t="s">
        <v>213</v>
      </c>
      <c r="C225" t="s">
        <v>214</v>
      </c>
      <c r="D225" t="s">
        <v>18</v>
      </c>
      <c r="E225" t="s">
        <v>19</v>
      </c>
      <c r="F225" s="121">
        <v>22</v>
      </c>
      <c r="G225" s="3" t="s">
        <v>152</v>
      </c>
      <c r="H225" s="122">
        <v>0</v>
      </c>
      <c r="I225" s="120">
        <v>0</v>
      </c>
      <c r="J225" s="116">
        <v>0</v>
      </c>
      <c r="K225" s="117">
        <v>5.6000000000000001E-2</v>
      </c>
      <c r="L225" s="116">
        <v>0</v>
      </c>
      <c r="M225" s="13">
        <f>IFERROR((Apprentices[[#This Row],[2018 Employment]]*Apprentices[[#This Row],[% Apprentices]])+Apprentices[[#This Row],[New Occupation Demand]],"")</f>
        <v>0</v>
      </c>
      <c r="N225" s="3">
        <f>Apprentices[[#This Row],[Number of Apprentices]]</f>
        <v>22</v>
      </c>
      <c r="O225" s="3">
        <f>IFERROR(Apprentices[[#This Row],[Apprentices]]-Apprentices[[#This Row],[Total Demand]],"")</f>
        <v>22</v>
      </c>
      <c r="P225" s="14" t="str">
        <f>IFERROR(Apprentices[[#This Row],[Apprentices]]/Apprentices[[#This Row],[Total Demand]],"")</f>
        <v/>
      </c>
      <c r="Q225" s="3" t="str">
        <f>IF(Apprentices[[#This Row],[Ratio]]="","",IF(Apprentices[[#This Row],[Ratio]]&gt;1.2,"More Qualified Than Openings",IF(Apprentices[[#This Row],[Ratio]]&gt;0.8,"Balanced","More Openings Than Qualified")))</f>
        <v/>
      </c>
    </row>
    <row r="226" spans="1:17" x14ac:dyDescent="0.25">
      <c r="A226" t="s">
        <v>9</v>
      </c>
      <c r="B226" t="s">
        <v>215</v>
      </c>
      <c r="C226" t="s">
        <v>216</v>
      </c>
      <c r="D226" t="s">
        <v>122</v>
      </c>
      <c r="E226" t="s">
        <v>123</v>
      </c>
      <c r="F226" s="121">
        <v>1</v>
      </c>
      <c r="G226" s="3" t="s">
        <v>151</v>
      </c>
      <c r="H226" s="122">
        <v>32008</v>
      </c>
      <c r="I226" s="120">
        <v>2</v>
      </c>
      <c r="J226" s="116">
        <v>1219</v>
      </c>
      <c r="K226" s="117">
        <v>5.6000000000000001E-2</v>
      </c>
      <c r="L226" s="116">
        <v>242.33333333333334</v>
      </c>
      <c r="M226" s="13">
        <f>IFERROR((Apprentices[[#This Row],[2018 Employment]]*Apprentices[[#This Row],[% Apprentices]])+Apprentices[[#This Row],[New Occupation Demand]],"")</f>
        <v>310.59733333333332</v>
      </c>
      <c r="N226" s="3">
        <f>Apprentices[[#This Row],[Number of Apprentices]]</f>
        <v>1</v>
      </c>
      <c r="O226" s="3">
        <f>IFERROR(Apprentices[[#This Row],[Apprentices]]-Apprentices[[#This Row],[Total Demand]],"")</f>
        <v>-309.59733333333332</v>
      </c>
      <c r="P226" s="14">
        <f>IFERROR(Apprentices[[#This Row],[Apprentices]]/Apprentices[[#This Row],[Total Demand]],"")</f>
        <v>3.2196026581039548E-3</v>
      </c>
      <c r="Q226" s="3" t="str">
        <f>IF(Apprentices[[#This Row],[Ratio]]="","",IF(Apprentices[[#This Row],[Ratio]]&gt;1.2,"More Qualified Than Openings",IF(Apprentices[[#This Row],[Ratio]]&gt;0.8,"Balanced","More Openings Than Qualified")))</f>
        <v>More Openings Than Qualified</v>
      </c>
    </row>
    <row r="227" spans="1:17" x14ac:dyDescent="0.25">
      <c r="A227" t="s">
        <v>9</v>
      </c>
      <c r="B227" t="s">
        <v>215</v>
      </c>
      <c r="C227" t="s">
        <v>216</v>
      </c>
      <c r="D227" t="s">
        <v>78</v>
      </c>
      <c r="E227" t="s">
        <v>79</v>
      </c>
      <c r="F227" s="121">
        <v>1</v>
      </c>
      <c r="G227" s="3" t="s">
        <v>153</v>
      </c>
      <c r="H227" s="122">
        <v>46453</v>
      </c>
      <c r="I227" s="120">
        <v>4</v>
      </c>
      <c r="J227" s="116">
        <v>4815</v>
      </c>
      <c r="K227" s="117">
        <v>5.6000000000000001E-2</v>
      </c>
      <c r="L227" s="116">
        <v>1072.3333333333333</v>
      </c>
      <c r="M227" s="13">
        <f>IFERROR((Apprentices[[#This Row],[2018 Employment]]*Apprentices[[#This Row],[% Apprentices]])+Apprentices[[#This Row],[New Occupation Demand]],"")</f>
        <v>1341.9733333333334</v>
      </c>
      <c r="N227" s="3">
        <f>Apprentices[[#This Row],[Number of Apprentices]]</f>
        <v>1</v>
      </c>
      <c r="O227" s="3">
        <f>IFERROR(Apprentices[[#This Row],[Apprentices]]-Apprentices[[#This Row],[Total Demand]],"")</f>
        <v>-1340.9733333333334</v>
      </c>
      <c r="P227" s="14">
        <f>IFERROR(Apprentices[[#This Row],[Apprentices]]/Apprentices[[#This Row],[Total Demand]],"")</f>
        <v>7.4517129004053725E-4</v>
      </c>
      <c r="Q227" s="3" t="str">
        <f>IF(Apprentices[[#This Row],[Ratio]]="","",IF(Apprentices[[#This Row],[Ratio]]&gt;1.2,"More Qualified Than Openings",IF(Apprentices[[#This Row],[Ratio]]&gt;0.8,"Balanced","More Openings Than Qualified")))</f>
        <v>More Openings Than Qualified</v>
      </c>
    </row>
    <row r="228" spans="1:17" x14ac:dyDescent="0.25">
      <c r="A228" t="s">
        <v>0</v>
      </c>
      <c r="B228" t="s">
        <v>191</v>
      </c>
      <c r="C228" t="s">
        <v>192</v>
      </c>
      <c r="D228" t="s">
        <v>44</v>
      </c>
      <c r="E228" t="s">
        <v>45</v>
      </c>
      <c r="F228" s="121">
        <v>249</v>
      </c>
      <c r="G228" s="3" t="s">
        <v>151</v>
      </c>
      <c r="H228" s="122">
        <v>44817.5</v>
      </c>
      <c r="I228" s="120">
        <v>2</v>
      </c>
      <c r="J228" s="116">
        <v>1787</v>
      </c>
      <c r="K228" s="117">
        <v>5.6000000000000001E-2</v>
      </c>
      <c r="L228" s="116">
        <v>43</v>
      </c>
      <c r="M228" s="13">
        <f>IFERROR((Apprentices[[#This Row],[2018 Employment]]*Apprentices[[#This Row],[% Apprentices]])+Apprentices[[#This Row],[New Occupation Demand]],"")</f>
        <v>143.072</v>
      </c>
      <c r="N228" s="3">
        <f>Apprentices[[#This Row],[Number of Apprentices]]</f>
        <v>249</v>
      </c>
      <c r="O228" s="3">
        <f>IFERROR(Apprentices[[#This Row],[Apprentices]]-Apprentices[[#This Row],[Total Demand]],"")</f>
        <v>105.928</v>
      </c>
      <c r="P228" s="14">
        <f>IFERROR(Apprentices[[#This Row],[Apprentices]]/Apprentices[[#This Row],[Total Demand]],"")</f>
        <v>1.7403824647729813</v>
      </c>
      <c r="Q228" s="3" t="str">
        <f>IF(Apprentices[[#This Row],[Ratio]]="","",IF(Apprentices[[#This Row],[Ratio]]&gt;1.2,"More Qualified Than Openings",IF(Apprentices[[#This Row],[Ratio]]&gt;0.8,"Balanced","More Openings Than Qualified")))</f>
        <v>More Qualified Than Openings</v>
      </c>
    </row>
    <row r="229" spans="1:17" x14ac:dyDescent="0.25">
      <c r="A229" t="s">
        <v>0</v>
      </c>
      <c r="B229" t="s">
        <v>195</v>
      </c>
      <c r="C229" t="s">
        <v>196</v>
      </c>
      <c r="D229" t="s">
        <v>40</v>
      </c>
      <c r="E229" t="s">
        <v>41</v>
      </c>
      <c r="F229" s="121">
        <v>101</v>
      </c>
      <c r="G229" s="3" t="s">
        <v>153</v>
      </c>
      <c r="H229" s="122">
        <v>57492.5</v>
      </c>
      <c r="I229" s="120">
        <v>3.6666666666666665</v>
      </c>
      <c r="J229" s="116">
        <v>12044</v>
      </c>
      <c r="K229" s="117">
        <v>5.6000000000000001E-2</v>
      </c>
      <c r="L229" s="116">
        <v>378.33333333333331</v>
      </c>
      <c r="M229" s="13">
        <f>IFERROR((Apprentices[[#This Row],[2018 Employment]]*Apprentices[[#This Row],[% Apprentices]])+Apprentices[[#This Row],[New Occupation Demand]],"")</f>
        <v>1052.7973333333334</v>
      </c>
      <c r="N229" s="3">
        <f>Apprentices[[#This Row],[Number of Apprentices]]</f>
        <v>101</v>
      </c>
      <c r="O229" s="3">
        <f>IFERROR(Apprentices[[#This Row],[Apprentices]]-Apprentices[[#This Row],[Total Demand]],"")</f>
        <v>-951.79733333333343</v>
      </c>
      <c r="P229" s="14">
        <f>IFERROR(Apprentices[[#This Row],[Apprentices]]/Apprentices[[#This Row],[Total Demand]],"")</f>
        <v>9.5934893452111064E-2</v>
      </c>
      <c r="Q229" s="3" t="str">
        <f>IF(Apprentices[[#This Row],[Ratio]]="","",IF(Apprentices[[#This Row],[Ratio]]&gt;1.2,"More Qualified Than Openings",IF(Apprentices[[#This Row],[Ratio]]&gt;0.8,"Balanced","More Openings Than Qualified")))</f>
        <v>More Openings Than Qualified</v>
      </c>
    </row>
    <row r="230" spans="1:17" x14ac:dyDescent="0.25">
      <c r="A230" t="s">
        <v>0</v>
      </c>
      <c r="B230" t="s">
        <v>195</v>
      </c>
      <c r="C230" t="s">
        <v>196</v>
      </c>
      <c r="D230" t="s">
        <v>62</v>
      </c>
      <c r="E230" t="s">
        <v>63</v>
      </c>
      <c r="F230" s="121">
        <v>140</v>
      </c>
      <c r="G230" s="3" t="s">
        <v>151</v>
      </c>
      <c r="H230" s="122">
        <v>64023</v>
      </c>
      <c r="I230" s="120">
        <v>3.8571428571428572</v>
      </c>
      <c r="J230" s="116">
        <v>17737</v>
      </c>
      <c r="K230" s="117">
        <v>5.6000000000000001E-2</v>
      </c>
      <c r="L230" s="116">
        <v>992.66666666666663</v>
      </c>
      <c r="M230" s="13">
        <f>IFERROR((Apprentices[[#This Row],[2018 Employment]]*Apprentices[[#This Row],[% Apprentices]])+Apprentices[[#This Row],[New Occupation Demand]],"")</f>
        <v>1985.9386666666667</v>
      </c>
      <c r="N230" s="3">
        <f>Apprentices[[#This Row],[Number of Apprentices]]</f>
        <v>140</v>
      </c>
      <c r="O230" s="3">
        <f>IFERROR(Apprentices[[#This Row],[Apprentices]]-Apprentices[[#This Row],[Total Demand]],"")</f>
        <v>-1845.9386666666667</v>
      </c>
      <c r="P230" s="14">
        <f>IFERROR(Apprentices[[#This Row],[Apprentices]]/Apprentices[[#This Row],[Total Demand]],"")</f>
        <v>7.0495631285021218E-2</v>
      </c>
      <c r="Q230" s="3" t="str">
        <f>IF(Apprentices[[#This Row],[Ratio]]="","",IF(Apprentices[[#This Row],[Ratio]]&gt;1.2,"More Qualified Than Openings",IF(Apprentices[[#This Row],[Ratio]]&gt;0.8,"Balanced","More Openings Than Qualified")))</f>
        <v>More Openings Than Qualified</v>
      </c>
    </row>
    <row r="231" spans="1:17" x14ac:dyDescent="0.25">
      <c r="A231" t="s">
        <v>0</v>
      </c>
      <c r="B231" t="s">
        <v>209</v>
      </c>
      <c r="C231" t="s">
        <v>210</v>
      </c>
      <c r="D231" t="s">
        <v>28</v>
      </c>
      <c r="E231" t="s">
        <v>29</v>
      </c>
      <c r="F231" s="121">
        <v>124</v>
      </c>
      <c r="G231" s="3" t="s">
        <v>151</v>
      </c>
      <c r="H231" s="122">
        <v>61392.666666666664</v>
      </c>
      <c r="I231" s="120">
        <v>2.3333333333333335</v>
      </c>
      <c r="J231" s="116">
        <v>2158</v>
      </c>
      <c r="K231" s="117">
        <v>5.6000000000000001E-2</v>
      </c>
      <c r="L231" s="116">
        <v>60</v>
      </c>
      <c r="M231" s="13">
        <f>IFERROR((Apprentices[[#This Row],[2018 Employment]]*Apprentices[[#This Row],[% Apprentices]])+Apprentices[[#This Row],[New Occupation Demand]],"")</f>
        <v>180.84800000000001</v>
      </c>
      <c r="N231" s="3">
        <f>Apprentices[[#This Row],[Number of Apprentices]]</f>
        <v>124</v>
      </c>
      <c r="O231" s="3">
        <f>IFERROR(Apprentices[[#This Row],[Apprentices]]-Apprentices[[#This Row],[Total Demand]],"")</f>
        <v>-56.848000000000013</v>
      </c>
      <c r="P231" s="14">
        <f>IFERROR(Apprentices[[#This Row],[Apprentices]]/Apprentices[[#This Row],[Total Demand]],"")</f>
        <v>0.68565867468813579</v>
      </c>
      <c r="Q231" s="3" t="str">
        <f>IF(Apprentices[[#This Row],[Ratio]]="","",IF(Apprentices[[#This Row],[Ratio]]&gt;1.2,"More Qualified Than Openings",IF(Apprentices[[#This Row],[Ratio]]&gt;0.8,"Balanced","More Openings Than Qualified")))</f>
        <v>More Openings Than Qualified</v>
      </c>
    </row>
    <row r="232" spans="1:17" x14ac:dyDescent="0.25">
      <c r="A232" t="s">
        <v>0</v>
      </c>
      <c r="B232" t="s">
        <v>209</v>
      </c>
      <c r="C232" t="s">
        <v>210</v>
      </c>
      <c r="D232" t="s">
        <v>7</v>
      </c>
      <c r="E232" t="s">
        <v>8</v>
      </c>
      <c r="F232" s="121">
        <v>1311</v>
      </c>
      <c r="G232" s="3" t="s">
        <v>151</v>
      </c>
      <c r="H232" s="122">
        <v>55679.285714285717</v>
      </c>
      <c r="I232" s="120">
        <v>4</v>
      </c>
      <c r="J232" s="116">
        <v>28476</v>
      </c>
      <c r="K232" s="117">
        <v>5.6000000000000001E-2</v>
      </c>
      <c r="L232" s="116">
        <v>2166.6666666666665</v>
      </c>
      <c r="M232" s="13">
        <f>IFERROR((Apprentices[[#This Row],[2018 Employment]]*Apprentices[[#This Row],[% Apprentices]])+Apprentices[[#This Row],[New Occupation Demand]],"")</f>
        <v>3761.3226666666665</v>
      </c>
      <c r="N232" s="3">
        <f>Apprentices[[#This Row],[Number of Apprentices]]</f>
        <v>1311</v>
      </c>
      <c r="O232" s="3">
        <f>IFERROR(Apprentices[[#This Row],[Apprentices]]-Apprentices[[#This Row],[Total Demand]],"")</f>
        <v>-2450.3226666666665</v>
      </c>
      <c r="P232" s="14">
        <f>IFERROR(Apprentices[[#This Row],[Apprentices]]/Apprentices[[#This Row],[Total Demand]],"")</f>
        <v>0.34854760311266392</v>
      </c>
      <c r="Q232" s="3" t="str">
        <f>IF(Apprentices[[#This Row],[Ratio]]="","",IF(Apprentices[[#This Row],[Ratio]]&gt;1.2,"More Qualified Than Openings",IF(Apprentices[[#This Row],[Ratio]]&gt;0.8,"Balanced","More Openings Than Qualified")))</f>
        <v>More Openings Than Qualified</v>
      </c>
    </row>
    <row r="233" spans="1:17" x14ac:dyDescent="0.25">
      <c r="A233" t="s">
        <v>0</v>
      </c>
      <c r="B233" t="s">
        <v>209</v>
      </c>
      <c r="C233" t="s">
        <v>210</v>
      </c>
      <c r="D233" t="s">
        <v>38</v>
      </c>
      <c r="E233" t="s">
        <v>39</v>
      </c>
      <c r="F233" s="121">
        <v>131</v>
      </c>
      <c r="G233" s="3" t="s">
        <v>154</v>
      </c>
      <c r="H233" s="122">
        <v>0</v>
      </c>
      <c r="I233" s="120" t="s">
        <v>154</v>
      </c>
      <c r="J233" s="116">
        <v>314</v>
      </c>
      <c r="K233" s="117">
        <v>5.6000000000000001E-2</v>
      </c>
      <c r="L233" s="116">
        <v>0</v>
      </c>
      <c r="M233" s="13">
        <f>IFERROR((Apprentices[[#This Row],[2018 Employment]]*Apprentices[[#This Row],[% Apprentices]])+Apprentices[[#This Row],[New Occupation Demand]],"")</f>
        <v>17.584</v>
      </c>
      <c r="N233" s="3">
        <f>Apprentices[[#This Row],[Number of Apprentices]]</f>
        <v>131</v>
      </c>
      <c r="O233" s="3">
        <f>IFERROR(Apprentices[[#This Row],[Apprentices]]-Apprentices[[#This Row],[Total Demand]],"")</f>
        <v>113.416</v>
      </c>
      <c r="P233" s="14">
        <f>IFERROR(Apprentices[[#This Row],[Apprentices]]/Apprentices[[#This Row],[Total Demand]],"")</f>
        <v>7.4499545040946318</v>
      </c>
      <c r="Q233" s="3" t="str">
        <f>IF(Apprentices[[#This Row],[Ratio]]="","",IF(Apprentices[[#This Row],[Ratio]]&gt;1.2,"More Qualified Than Openings",IF(Apprentices[[#This Row],[Ratio]]&gt;0.8,"Balanced","More Openings Than Qualified")))</f>
        <v>More Qualified Than Openings</v>
      </c>
    </row>
    <row r="234" spans="1:17" x14ac:dyDescent="0.25">
      <c r="A234" t="s">
        <v>0</v>
      </c>
      <c r="B234" t="s">
        <v>209</v>
      </c>
      <c r="C234" t="s">
        <v>210</v>
      </c>
      <c r="D234" t="s">
        <v>12</v>
      </c>
      <c r="E234" t="s">
        <v>13</v>
      </c>
      <c r="F234" s="121">
        <v>636</v>
      </c>
      <c r="G234" s="3" t="s">
        <v>152</v>
      </c>
      <c r="H234" s="122">
        <v>47630.571428571428</v>
      </c>
      <c r="I234" s="120">
        <v>4</v>
      </c>
      <c r="J234" s="116">
        <v>26857</v>
      </c>
      <c r="K234" s="117">
        <v>5.6000000000000001E-2</v>
      </c>
      <c r="L234" s="116">
        <v>2469.6666666666665</v>
      </c>
      <c r="M234" s="13">
        <f>IFERROR((Apprentices[[#This Row],[2018 Employment]]*Apprentices[[#This Row],[% Apprentices]])+Apprentices[[#This Row],[New Occupation Demand]],"")</f>
        <v>3973.6586666666662</v>
      </c>
      <c r="N234" s="3">
        <f>Apprentices[[#This Row],[Number of Apprentices]]</f>
        <v>636</v>
      </c>
      <c r="O234" s="3">
        <f>IFERROR(Apprentices[[#This Row],[Apprentices]]-Apprentices[[#This Row],[Total Demand]],"")</f>
        <v>-3337.6586666666662</v>
      </c>
      <c r="P234" s="14">
        <f>IFERROR(Apprentices[[#This Row],[Apprentices]]/Apprentices[[#This Row],[Total Demand]],"")</f>
        <v>0.16005400900060535</v>
      </c>
      <c r="Q234" s="3" t="str">
        <f>IF(Apprentices[[#This Row],[Ratio]]="","",IF(Apprentices[[#This Row],[Ratio]]&gt;1.2,"More Qualified Than Openings",IF(Apprentices[[#This Row],[Ratio]]&gt;0.8,"Balanced","More Openings Than Qualified")))</f>
        <v>More Openings Than Qualified</v>
      </c>
    </row>
    <row r="235" spans="1:17" x14ac:dyDescent="0.25">
      <c r="A235" t="s">
        <v>0</v>
      </c>
      <c r="B235" t="s">
        <v>209</v>
      </c>
      <c r="C235" t="s">
        <v>210</v>
      </c>
      <c r="D235" t="s">
        <v>10</v>
      </c>
      <c r="E235" t="s">
        <v>11</v>
      </c>
      <c r="F235" s="121">
        <v>1951</v>
      </c>
      <c r="G235" s="3" t="s">
        <v>151</v>
      </c>
      <c r="H235" s="122">
        <v>63823.857142857145</v>
      </c>
      <c r="I235" s="120">
        <v>4.2857142857142856</v>
      </c>
      <c r="J235" s="116">
        <v>18249</v>
      </c>
      <c r="K235" s="117">
        <v>5.6000000000000001E-2</v>
      </c>
      <c r="L235" s="116">
        <v>1783.3333333333333</v>
      </c>
      <c r="M235" s="13">
        <f>IFERROR((Apprentices[[#This Row],[2018 Employment]]*Apprentices[[#This Row],[% Apprentices]])+Apprentices[[#This Row],[New Occupation Demand]],"")</f>
        <v>2805.2773333333334</v>
      </c>
      <c r="N235" s="3">
        <f>Apprentices[[#This Row],[Number of Apprentices]]</f>
        <v>1951</v>
      </c>
      <c r="O235" s="3">
        <f>IFERROR(Apprentices[[#This Row],[Apprentices]]-Apprentices[[#This Row],[Total Demand]],"")</f>
        <v>-854.27733333333344</v>
      </c>
      <c r="P235" s="14">
        <f>IFERROR(Apprentices[[#This Row],[Apprentices]]/Apprentices[[#This Row],[Total Demand]],"")</f>
        <v>0.69547490967025005</v>
      </c>
      <c r="Q235" s="3" t="str">
        <f>IF(Apprentices[[#This Row],[Ratio]]="","",IF(Apprentices[[#This Row],[Ratio]]&gt;1.2,"More Qualified Than Openings",IF(Apprentices[[#This Row],[Ratio]]&gt;0.8,"Balanced","More Openings Than Qualified")))</f>
        <v>More Openings Than Qualified</v>
      </c>
    </row>
    <row r="236" spans="1:17" x14ac:dyDescent="0.25">
      <c r="A236" t="s">
        <v>0</v>
      </c>
      <c r="B236" t="s">
        <v>209</v>
      </c>
      <c r="C236" t="s">
        <v>210</v>
      </c>
      <c r="D236" t="s">
        <v>53</v>
      </c>
      <c r="E236" t="s">
        <v>54</v>
      </c>
      <c r="F236" s="121">
        <v>120</v>
      </c>
      <c r="G236" s="3" t="s">
        <v>151</v>
      </c>
      <c r="H236" s="122">
        <v>54088.5</v>
      </c>
      <c r="I236" s="120">
        <v>2</v>
      </c>
      <c r="J236" s="116">
        <v>1274</v>
      </c>
      <c r="K236" s="117">
        <v>5.6000000000000001E-2</v>
      </c>
      <c r="L236" s="116">
        <v>51.666666666666664</v>
      </c>
      <c r="M236" s="13">
        <f>IFERROR((Apprentices[[#This Row],[2018 Employment]]*Apprentices[[#This Row],[% Apprentices]])+Apprentices[[#This Row],[New Occupation Demand]],"")</f>
        <v>123.01066666666668</v>
      </c>
      <c r="N236" s="3">
        <f>Apprentices[[#This Row],[Number of Apprentices]]</f>
        <v>120</v>
      </c>
      <c r="O236" s="3">
        <f>IFERROR(Apprentices[[#This Row],[Apprentices]]-Apprentices[[#This Row],[Total Demand]],"")</f>
        <v>-3.0106666666666797</v>
      </c>
      <c r="P236" s="14">
        <f>IFERROR(Apprentices[[#This Row],[Apprentices]]/Apprentices[[#This Row],[Total Demand]],"")</f>
        <v>0.97552515770990045</v>
      </c>
      <c r="Q236" s="3" t="str">
        <f>IF(Apprentices[[#This Row],[Ratio]]="","",IF(Apprentices[[#This Row],[Ratio]]&gt;1.2,"More Qualified Than Openings",IF(Apprentices[[#This Row],[Ratio]]&gt;0.8,"Balanced","More Openings Than Qualified")))</f>
        <v>Balanced</v>
      </c>
    </row>
    <row r="237" spans="1:17" x14ac:dyDescent="0.25">
      <c r="A237" t="s">
        <v>0</v>
      </c>
      <c r="B237" t="s">
        <v>209</v>
      </c>
      <c r="C237" t="s">
        <v>210</v>
      </c>
      <c r="D237" t="s">
        <v>5</v>
      </c>
      <c r="E237" t="s">
        <v>6</v>
      </c>
      <c r="F237" s="121">
        <v>1023</v>
      </c>
      <c r="G237" s="3" t="s">
        <v>151</v>
      </c>
      <c r="H237" s="122">
        <v>65027.571428571428</v>
      </c>
      <c r="I237" s="120">
        <v>4</v>
      </c>
      <c r="J237" s="116">
        <v>15004</v>
      </c>
      <c r="K237" s="117">
        <v>5.6000000000000001E-2</v>
      </c>
      <c r="L237" s="116">
        <v>1487.6666666666667</v>
      </c>
      <c r="M237" s="13">
        <f>IFERROR((Apprentices[[#This Row],[2018 Employment]]*Apprentices[[#This Row],[% Apprentices]])+Apprentices[[#This Row],[New Occupation Demand]],"")</f>
        <v>2327.8906666666667</v>
      </c>
      <c r="N237" s="3">
        <f>Apprentices[[#This Row],[Number of Apprentices]]</f>
        <v>1023</v>
      </c>
      <c r="O237" s="3">
        <f>IFERROR(Apprentices[[#This Row],[Apprentices]]-Apprentices[[#This Row],[Total Demand]],"")</f>
        <v>-1304.8906666666667</v>
      </c>
      <c r="P237" s="14">
        <f>IFERROR(Apprentices[[#This Row],[Apprentices]]/Apprentices[[#This Row],[Total Demand]],"")</f>
        <v>0.4394536284063742</v>
      </c>
      <c r="Q237" s="3" t="str">
        <f>IF(Apprentices[[#This Row],[Ratio]]="","",IF(Apprentices[[#This Row],[Ratio]]&gt;1.2,"More Qualified Than Openings",IF(Apprentices[[#This Row],[Ratio]]&gt;0.8,"Balanced","More Openings Than Qualified")))</f>
        <v>More Openings Than Qualified</v>
      </c>
    </row>
    <row r="238" spans="1:17" x14ac:dyDescent="0.25">
      <c r="A238" t="s">
        <v>0</v>
      </c>
      <c r="B238" t="s">
        <v>209</v>
      </c>
      <c r="C238" t="s">
        <v>210</v>
      </c>
      <c r="D238" t="s">
        <v>46</v>
      </c>
      <c r="E238" t="s">
        <v>47</v>
      </c>
      <c r="F238" s="121">
        <v>226</v>
      </c>
      <c r="G238" s="3" t="s">
        <v>152</v>
      </c>
      <c r="H238" s="122">
        <v>56848</v>
      </c>
      <c r="I238" s="120">
        <v>3</v>
      </c>
      <c r="J238" s="116">
        <v>2350</v>
      </c>
      <c r="K238" s="117">
        <v>5.6000000000000001E-2</v>
      </c>
      <c r="L238" s="116">
        <v>118</v>
      </c>
      <c r="M238" s="13">
        <f>IFERROR((Apprentices[[#This Row],[2018 Employment]]*Apprentices[[#This Row],[% Apprentices]])+Apprentices[[#This Row],[New Occupation Demand]],"")</f>
        <v>249.6</v>
      </c>
      <c r="N238" s="3">
        <f>Apprentices[[#This Row],[Number of Apprentices]]</f>
        <v>226</v>
      </c>
      <c r="O238" s="3">
        <f>IFERROR(Apprentices[[#This Row],[Apprentices]]-Apprentices[[#This Row],[Total Demand]],"")</f>
        <v>-23.599999999999994</v>
      </c>
      <c r="P238" s="14">
        <f>IFERROR(Apprentices[[#This Row],[Apprentices]]/Apprentices[[#This Row],[Total Demand]],"")</f>
        <v>0.90544871794871795</v>
      </c>
      <c r="Q238" s="3" t="str">
        <f>IF(Apprentices[[#This Row],[Ratio]]="","",IF(Apprentices[[#This Row],[Ratio]]&gt;1.2,"More Qualified Than Openings",IF(Apprentices[[#This Row],[Ratio]]&gt;0.8,"Balanced","More Openings Than Qualified")))</f>
        <v>Balanced</v>
      </c>
    </row>
    <row r="239" spans="1:17" x14ac:dyDescent="0.25">
      <c r="A239" t="s">
        <v>0</v>
      </c>
      <c r="B239" t="s">
        <v>209</v>
      </c>
      <c r="C239" t="s">
        <v>210</v>
      </c>
      <c r="D239" t="s">
        <v>14</v>
      </c>
      <c r="E239" t="s">
        <v>15</v>
      </c>
      <c r="F239" s="121">
        <v>407</v>
      </c>
      <c r="G239" s="3" t="s">
        <v>151</v>
      </c>
      <c r="H239" s="122">
        <v>61611.199999999997</v>
      </c>
      <c r="I239" s="120">
        <v>2.8</v>
      </c>
      <c r="J239" s="116">
        <v>4275</v>
      </c>
      <c r="K239" s="117">
        <v>5.6000000000000001E-2</v>
      </c>
      <c r="L239" s="116">
        <v>319.33333333333331</v>
      </c>
      <c r="M239" s="13">
        <f>IFERROR((Apprentices[[#This Row],[2018 Employment]]*Apprentices[[#This Row],[% Apprentices]])+Apprentices[[#This Row],[New Occupation Demand]],"")</f>
        <v>558.73333333333335</v>
      </c>
      <c r="N239" s="3">
        <f>Apprentices[[#This Row],[Number of Apprentices]]</f>
        <v>407</v>
      </c>
      <c r="O239" s="3">
        <f>IFERROR(Apprentices[[#This Row],[Apprentices]]-Apprentices[[#This Row],[Total Demand]],"")</f>
        <v>-151.73333333333335</v>
      </c>
      <c r="P239" s="14">
        <f>IFERROR(Apprentices[[#This Row],[Apprentices]]/Apprentices[[#This Row],[Total Demand]],"")</f>
        <v>0.72843336117408419</v>
      </c>
      <c r="Q239" s="3" t="str">
        <f>IF(Apprentices[[#This Row],[Ratio]]="","",IF(Apprentices[[#This Row],[Ratio]]&gt;1.2,"More Qualified Than Openings",IF(Apprentices[[#This Row],[Ratio]]&gt;0.8,"Balanced","More Openings Than Qualified")))</f>
        <v>More Openings Than Qualified</v>
      </c>
    </row>
    <row r="240" spans="1:17" x14ac:dyDescent="0.25">
      <c r="A240" t="s">
        <v>0</v>
      </c>
      <c r="B240" t="s">
        <v>209</v>
      </c>
      <c r="C240" t="s">
        <v>210</v>
      </c>
      <c r="D240" t="s">
        <v>136</v>
      </c>
      <c r="E240" t="s">
        <v>137</v>
      </c>
      <c r="F240" s="121">
        <v>411</v>
      </c>
      <c r="G240" s="3" t="s">
        <v>151</v>
      </c>
      <c r="H240" s="122">
        <v>79028.5</v>
      </c>
      <c r="I240" s="120">
        <v>2.5</v>
      </c>
      <c r="J240" s="116">
        <v>1291</v>
      </c>
      <c r="K240" s="117">
        <v>5.6000000000000001E-2</v>
      </c>
      <c r="L240" s="116">
        <v>28.333333333333332</v>
      </c>
      <c r="M240" s="13">
        <f>IFERROR((Apprentices[[#This Row],[2018 Employment]]*Apprentices[[#This Row],[% Apprentices]])+Apprentices[[#This Row],[New Occupation Demand]],"")</f>
        <v>100.62933333333334</v>
      </c>
      <c r="N240" s="3">
        <f>Apprentices[[#This Row],[Number of Apprentices]]</f>
        <v>411</v>
      </c>
      <c r="O240" s="3">
        <f>IFERROR(Apprentices[[#This Row],[Apprentices]]-Apprentices[[#This Row],[Total Demand]],"")</f>
        <v>310.37066666666669</v>
      </c>
      <c r="P240" s="14">
        <f>IFERROR(Apprentices[[#This Row],[Apprentices]]/Apprentices[[#This Row],[Total Demand]],"")</f>
        <v>4.0842961628153489</v>
      </c>
      <c r="Q240" s="3" t="str">
        <f>IF(Apprentices[[#This Row],[Ratio]]="","",IF(Apprentices[[#This Row],[Ratio]]&gt;1.2,"More Qualified Than Openings",IF(Apprentices[[#This Row],[Ratio]]&gt;0.8,"Balanced","More Openings Than Qualified")))</f>
        <v>More Qualified Than Openings</v>
      </c>
    </row>
    <row r="241" spans="1:17" x14ac:dyDescent="0.25">
      <c r="A241" t="s">
        <v>0</v>
      </c>
      <c r="B241" t="s">
        <v>209</v>
      </c>
      <c r="C241" t="s">
        <v>210</v>
      </c>
      <c r="D241" t="s">
        <v>22</v>
      </c>
      <c r="E241" t="s">
        <v>23</v>
      </c>
      <c r="F241" s="121">
        <v>378</v>
      </c>
      <c r="G241" s="3" t="s">
        <v>151</v>
      </c>
      <c r="H241" s="122">
        <v>115483</v>
      </c>
      <c r="I241" s="120">
        <v>4</v>
      </c>
      <c r="J241" s="116">
        <v>936</v>
      </c>
      <c r="K241" s="117">
        <v>5.6000000000000001E-2</v>
      </c>
      <c r="L241" s="116">
        <v>25.666666666666668</v>
      </c>
      <c r="M241" s="13">
        <f>IFERROR((Apprentices[[#This Row],[2018 Employment]]*Apprentices[[#This Row],[% Apprentices]])+Apprentices[[#This Row],[New Occupation Demand]],"")</f>
        <v>78.082666666666668</v>
      </c>
      <c r="N241" s="3">
        <f>Apprentices[[#This Row],[Number of Apprentices]]</f>
        <v>378</v>
      </c>
      <c r="O241" s="3">
        <f>IFERROR(Apprentices[[#This Row],[Apprentices]]-Apprentices[[#This Row],[Total Demand]],"")</f>
        <v>299.91733333333332</v>
      </c>
      <c r="P241" s="14">
        <f>IFERROR(Apprentices[[#This Row],[Apprentices]]/Apprentices[[#This Row],[Total Demand]],"")</f>
        <v>4.841023189098733</v>
      </c>
      <c r="Q241" s="3" t="str">
        <f>IF(Apprentices[[#This Row],[Ratio]]="","",IF(Apprentices[[#This Row],[Ratio]]&gt;1.2,"More Qualified Than Openings",IF(Apprentices[[#This Row],[Ratio]]&gt;0.8,"Balanced","More Openings Than Qualified")))</f>
        <v>More Qualified Than Openings</v>
      </c>
    </row>
    <row r="242" spans="1:17" x14ac:dyDescent="0.25">
      <c r="A242" t="s">
        <v>0</v>
      </c>
      <c r="B242" t="s">
        <v>211</v>
      </c>
      <c r="C242" t="s">
        <v>212</v>
      </c>
      <c r="D242" t="s">
        <v>32</v>
      </c>
      <c r="E242" t="s">
        <v>33</v>
      </c>
      <c r="F242" s="121">
        <v>128</v>
      </c>
      <c r="G242" s="3" t="s">
        <v>153</v>
      </c>
      <c r="H242" s="122">
        <v>82574.5</v>
      </c>
      <c r="I242" s="120">
        <v>2.8333333333333335</v>
      </c>
      <c r="J242" s="116">
        <v>3247</v>
      </c>
      <c r="K242" s="117">
        <v>5.6000000000000001E-2</v>
      </c>
      <c r="L242" s="116">
        <v>319.66666666666669</v>
      </c>
      <c r="M242" s="13">
        <f>IFERROR((Apprentices[[#This Row],[2018 Employment]]*Apprentices[[#This Row],[% Apprentices]])+Apprentices[[#This Row],[New Occupation Demand]],"")</f>
        <v>501.49866666666668</v>
      </c>
      <c r="N242" s="3">
        <f>Apprentices[[#This Row],[Number of Apprentices]]</f>
        <v>128</v>
      </c>
      <c r="O242" s="3">
        <f>IFERROR(Apprentices[[#This Row],[Apprentices]]-Apprentices[[#This Row],[Total Demand]],"")</f>
        <v>-373.49866666666668</v>
      </c>
      <c r="P242" s="14">
        <f>IFERROR(Apprentices[[#This Row],[Apprentices]]/Apprentices[[#This Row],[Total Demand]],"")</f>
        <v>0.25523497569950337</v>
      </c>
      <c r="Q242" s="3" t="str">
        <f>IF(Apprentices[[#This Row],[Ratio]]="","",IF(Apprentices[[#This Row],[Ratio]]&gt;1.2,"More Qualified Than Openings",IF(Apprentices[[#This Row],[Ratio]]&gt;0.8,"Balanced","More Openings Than Qualified")))</f>
        <v>More Openings Than Qualified</v>
      </c>
    </row>
    <row r="243" spans="1:17" x14ac:dyDescent="0.25">
      <c r="A243" t="s">
        <v>0</v>
      </c>
      <c r="B243" t="s">
        <v>211</v>
      </c>
      <c r="C243" t="s">
        <v>212</v>
      </c>
      <c r="D243" t="s">
        <v>24</v>
      </c>
      <c r="E243" t="s">
        <v>25</v>
      </c>
      <c r="F243" s="121">
        <v>417</v>
      </c>
      <c r="G243" s="3" t="s">
        <v>153</v>
      </c>
      <c r="H243" s="122">
        <v>58529.714285714283</v>
      </c>
      <c r="I243" s="120">
        <v>4.1428571428571432</v>
      </c>
      <c r="J243" s="116">
        <v>7866</v>
      </c>
      <c r="K243" s="117">
        <v>5.6000000000000001E-2</v>
      </c>
      <c r="L243" s="116">
        <v>1023</v>
      </c>
      <c r="M243" s="13">
        <f>IFERROR((Apprentices[[#This Row],[2018 Employment]]*Apprentices[[#This Row],[% Apprentices]])+Apprentices[[#This Row],[New Occupation Demand]],"")</f>
        <v>1463.4960000000001</v>
      </c>
      <c r="N243" s="3">
        <f>Apprentices[[#This Row],[Number of Apprentices]]</f>
        <v>417</v>
      </c>
      <c r="O243" s="3">
        <f>IFERROR(Apprentices[[#This Row],[Apprentices]]-Apprentices[[#This Row],[Total Demand]],"")</f>
        <v>-1046.4960000000001</v>
      </c>
      <c r="P243" s="14">
        <f>IFERROR(Apprentices[[#This Row],[Apprentices]]/Apprentices[[#This Row],[Total Demand]],"")</f>
        <v>0.28493415766083402</v>
      </c>
      <c r="Q243" s="3" t="str">
        <f>IF(Apprentices[[#This Row],[Ratio]]="","",IF(Apprentices[[#This Row],[Ratio]]&gt;1.2,"More Qualified Than Openings",IF(Apprentices[[#This Row],[Ratio]]&gt;0.8,"Balanced","More Openings Than Qualified")))</f>
        <v>More Openings Than Qualified</v>
      </c>
    </row>
    <row r="244" spans="1:17" x14ac:dyDescent="0.25">
      <c r="A244" t="s">
        <v>0</v>
      </c>
      <c r="B244" t="s">
        <v>213</v>
      </c>
      <c r="C244" t="s">
        <v>214</v>
      </c>
      <c r="D244" t="s">
        <v>18</v>
      </c>
      <c r="E244" t="s">
        <v>19</v>
      </c>
      <c r="F244" s="121">
        <v>125</v>
      </c>
      <c r="G244" s="3" t="s">
        <v>152</v>
      </c>
      <c r="H244" s="122">
        <v>36220</v>
      </c>
      <c r="I244" s="120">
        <v>2</v>
      </c>
      <c r="J244" s="116">
        <v>442</v>
      </c>
      <c r="K244" s="117">
        <v>5.6000000000000001E-2</v>
      </c>
      <c r="L244" s="116">
        <v>18.666666666666668</v>
      </c>
      <c r="M244" s="13">
        <f>IFERROR((Apprentices[[#This Row],[2018 Employment]]*Apprentices[[#This Row],[% Apprentices]])+Apprentices[[#This Row],[New Occupation Demand]],"")</f>
        <v>43.418666666666667</v>
      </c>
      <c r="N244" s="3">
        <f>Apprentices[[#This Row],[Number of Apprentices]]</f>
        <v>125</v>
      </c>
      <c r="O244" s="3">
        <f>IFERROR(Apprentices[[#This Row],[Apprentices]]-Apprentices[[#This Row],[Total Demand]],"")</f>
        <v>81.581333333333333</v>
      </c>
      <c r="P244" s="14">
        <f>IFERROR(Apprentices[[#This Row],[Apprentices]]/Apprentices[[#This Row],[Total Demand]],"")</f>
        <v>2.8789460754207101</v>
      </c>
      <c r="Q244" s="3" t="str">
        <f>IF(Apprentices[[#This Row],[Ratio]]="","",IF(Apprentices[[#This Row],[Ratio]]&gt;1.2,"More Qualified Than Openings",IF(Apprentices[[#This Row],[Ratio]]&gt;0.8,"Balanced","More Openings Than Qualified")))</f>
        <v>More Qualified Than Openings</v>
      </c>
    </row>
  </sheetData>
  <mergeCells count="1">
    <mergeCell ref="J1:M1"/>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S1963"/>
  <sheetViews>
    <sheetView zoomScale="80" zoomScaleNormal="80" workbookViewId="0">
      <selection activeCell="H1160" sqref="H1160"/>
    </sheetView>
  </sheetViews>
  <sheetFormatPr defaultRowHeight="15" x14ac:dyDescent="0.25"/>
  <cols>
    <col min="2" max="2" width="10.28515625" customWidth="1"/>
    <col min="3" max="3" width="20" customWidth="1"/>
    <col min="4" max="4" width="10.7109375" customWidth="1"/>
    <col min="5" max="7" width="24.140625" customWidth="1"/>
    <col min="8" max="9" width="13" customWidth="1"/>
    <col min="10" max="10" width="11.7109375" customWidth="1"/>
    <col min="11" max="11" width="16" customWidth="1"/>
    <col min="12" max="12" width="7.85546875" customWidth="1"/>
    <col min="13" max="26" width="9.140625" customWidth="1"/>
    <col min="27" max="27" width="12.85546875" customWidth="1"/>
    <col min="28" max="28" width="9.140625" customWidth="1"/>
    <col min="29" max="29" width="7.85546875" customWidth="1"/>
    <col min="30" max="30" width="9.140625" customWidth="1"/>
  </cols>
  <sheetData>
    <row r="1" spans="1:71" ht="77.25" x14ac:dyDescent="0.25">
      <c r="A1" s="94" t="s">
        <v>1</v>
      </c>
      <c r="B1" s="95" t="s">
        <v>171</v>
      </c>
      <c r="C1" s="94" t="s">
        <v>172</v>
      </c>
      <c r="D1" s="94" t="s">
        <v>1112</v>
      </c>
      <c r="E1" s="94" t="s">
        <v>1113</v>
      </c>
      <c r="F1" s="94" t="s">
        <v>142</v>
      </c>
      <c r="G1" s="96" t="s">
        <v>1068</v>
      </c>
      <c r="H1" s="96" t="s">
        <v>1070</v>
      </c>
      <c r="I1" s="96" t="s">
        <v>1071</v>
      </c>
      <c r="J1" s="96" t="s">
        <v>1114</v>
      </c>
      <c r="K1" s="96" t="s">
        <v>1115</v>
      </c>
      <c r="L1" s="97" t="s">
        <v>1072</v>
      </c>
      <c r="M1" s="96" t="s">
        <v>1116</v>
      </c>
      <c r="N1" s="96" t="s">
        <v>1117</v>
      </c>
      <c r="O1" s="96" t="s">
        <v>1118</v>
      </c>
      <c r="P1" s="96" t="s">
        <v>1119</v>
      </c>
      <c r="Q1" s="96" t="s">
        <v>1120</v>
      </c>
      <c r="R1" s="96" t="s">
        <v>1121</v>
      </c>
      <c r="S1" s="96" t="s">
        <v>1122</v>
      </c>
      <c r="T1" s="96" t="s">
        <v>163</v>
      </c>
      <c r="U1" s="96" t="s">
        <v>1123</v>
      </c>
      <c r="V1" s="96" t="s">
        <v>1124</v>
      </c>
      <c r="W1" s="96" t="s">
        <v>1125</v>
      </c>
      <c r="X1" s="96" t="s">
        <v>1126</v>
      </c>
      <c r="Y1" s="96" t="s">
        <v>1127</v>
      </c>
      <c r="Z1" s="96" t="s">
        <v>1128</v>
      </c>
      <c r="AA1" s="96" t="s">
        <v>1129</v>
      </c>
      <c r="AB1" s="96" t="s">
        <v>1130</v>
      </c>
      <c r="AC1" s="96" t="s">
        <v>1131</v>
      </c>
      <c r="AD1" s="97" t="s">
        <v>1132</v>
      </c>
      <c r="AE1" s="98" t="s">
        <v>1133</v>
      </c>
      <c r="AF1" s="99" t="s">
        <v>1134</v>
      </c>
      <c r="AG1" s="99" t="s">
        <v>1135</v>
      </c>
      <c r="AH1" s="99" t="s">
        <v>1136</v>
      </c>
      <c r="AI1" s="99" t="s">
        <v>1137</v>
      </c>
      <c r="AJ1" s="99" t="s">
        <v>1138</v>
      </c>
      <c r="AK1" s="99" t="s">
        <v>1139</v>
      </c>
      <c r="AL1" s="99" t="s">
        <v>1140</v>
      </c>
      <c r="AM1" s="99" t="s">
        <v>1141</v>
      </c>
      <c r="AN1" s="99" t="s">
        <v>1142</v>
      </c>
      <c r="AO1" s="99" t="s">
        <v>1143</v>
      </c>
      <c r="AP1" s="99" t="s">
        <v>1144</v>
      </c>
      <c r="AQ1" s="99" t="s">
        <v>1145</v>
      </c>
      <c r="AR1" s="99" t="s">
        <v>1146</v>
      </c>
      <c r="AS1" s="99" t="s">
        <v>1147</v>
      </c>
      <c r="AT1" s="99" t="s">
        <v>1148</v>
      </c>
      <c r="AU1" s="99" t="s">
        <v>1149</v>
      </c>
      <c r="AV1" s="99" t="s">
        <v>1150</v>
      </c>
      <c r="AW1" s="99" t="s">
        <v>1151</v>
      </c>
      <c r="AX1" s="99" t="s">
        <v>1152</v>
      </c>
      <c r="AY1" s="99" t="s">
        <v>1153</v>
      </c>
      <c r="AZ1" s="99" t="s">
        <v>1154</v>
      </c>
      <c r="BA1" s="99" t="s">
        <v>1155</v>
      </c>
      <c r="BB1" s="99" t="s">
        <v>1156</v>
      </c>
      <c r="BC1" s="99" t="s">
        <v>1157</v>
      </c>
      <c r="BD1" s="99" t="s">
        <v>1158</v>
      </c>
      <c r="BE1" s="99" t="s">
        <v>1159</v>
      </c>
      <c r="BF1" s="99" t="s">
        <v>1160</v>
      </c>
      <c r="BG1" s="99" t="s">
        <v>1161</v>
      </c>
      <c r="BH1" s="99" t="s">
        <v>1162</v>
      </c>
      <c r="BI1" s="99" t="s">
        <v>1163</v>
      </c>
      <c r="BJ1" s="99" t="s">
        <v>1164</v>
      </c>
      <c r="BK1" s="99" t="s">
        <v>1165</v>
      </c>
      <c r="BL1" s="99" t="s">
        <v>1166</v>
      </c>
      <c r="BM1" s="99" t="s">
        <v>1167</v>
      </c>
      <c r="BN1" s="99" t="s">
        <v>1168</v>
      </c>
      <c r="BO1" s="99" t="s">
        <v>1169</v>
      </c>
      <c r="BP1" s="99" t="s">
        <v>1170</v>
      </c>
      <c r="BQ1" s="99" t="s">
        <v>1171</v>
      </c>
      <c r="BR1" s="100" t="s">
        <v>1172</v>
      </c>
      <c r="BS1" s="101" t="s">
        <v>1073</v>
      </c>
    </row>
    <row r="2" spans="1:71" hidden="1" x14ac:dyDescent="0.25">
      <c r="A2" s="102" t="s">
        <v>50</v>
      </c>
      <c r="B2" s="103" t="s">
        <v>173</v>
      </c>
      <c r="C2" s="102" t="s">
        <v>174</v>
      </c>
      <c r="D2" s="102" t="s">
        <v>225</v>
      </c>
      <c r="E2" s="102" t="s">
        <v>226</v>
      </c>
      <c r="F2" s="102" t="s">
        <v>155</v>
      </c>
      <c r="G2" s="102" t="s">
        <v>227</v>
      </c>
      <c r="H2" s="104">
        <v>130</v>
      </c>
      <c r="I2" s="104">
        <v>135</v>
      </c>
      <c r="J2" s="104">
        <v>57</v>
      </c>
      <c r="K2" s="104">
        <v>171</v>
      </c>
      <c r="L2" s="105">
        <v>107.33333333333333</v>
      </c>
      <c r="M2" s="106">
        <v>1441</v>
      </c>
      <c r="N2" s="106">
        <v>1543</v>
      </c>
      <c r="O2" s="106">
        <v>10</v>
      </c>
      <c r="P2" s="106">
        <v>102</v>
      </c>
      <c r="Q2" s="106">
        <v>10</v>
      </c>
      <c r="R2" s="106">
        <v>10</v>
      </c>
      <c r="S2" s="106">
        <v>1419</v>
      </c>
      <c r="T2" s="106">
        <v>1457</v>
      </c>
      <c r="U2" s="106">
        <v>10</v>
      </c>
      <c r="V2" s="106">
        <v>38</v>
      </c>
      <c r="W2" s="106">
        <v>10</v>
      </c>
      <c r="X2" s="106">
        <v>10</v>
      </c>
      <c r="Y2" s="106">
        <v>57</v>
      </c>
      <c r="Z2" s="106">
        <v>10</v>
      </c>
      <c r="AA2" s="107">
        <v>81804</v>
      </c>
      <c r="AB2" s="106">
        <v>9</v>
      </c>
      <c r="AC2" s="108">
        <v>9.6</v>
      </c>
      <c r="AD2" s="109">
        <v>5</v>
      </c>
      <c r="AE2" s="110">
        <v>0</v>
      </c>
      <c r="AF2" s="111">
        <v>0.54</v>
      </c>
      <c r="AG2" s="112">
        <v>0</v>
      </c>
      <c r="AH2" s="112">
        <v>26.666666666666668</v>
      </c>
      <c r="AI2" s="112">
        <v>0</v>
      </c>
      <c r="AJ2" s="111">
        <v>0.9</v>
      </c>
      <c r="AK2" s="112">
        <v>0</v>
      </c>
      <c r="AL2" s="112">
        <v>0</v>
      </c>
      <c r="AM2" s="112">
        <v>0</v>
      </c>
      <c r="AN2" s="112">
        <v>0</v>
      </c>
      <c r="AO2" s="112">
        <v>0</v>
      </c>
      <c r="AP2" s="112">
        <v>0</v>
      </c>
      <c r="AQ2" s="112">
        <v>0</v>
      </c>
      <c r="AR2" s="112">
        <v>0</v>
      </c>
      <c r="AS2" s="112">
        <v>0</v>
      </c>
      <c r="AT2" s="111">
        <v>0.55000000000000004</v>
      </c>
      <c r="AU2" s="112">
        <v>0</v>
      </c>
      <c r="AV2" s="112">
        <v>0</v>
      </c>
      <c r="AW2" s="112">
        <v>55.333333333333336</v>
      </c>
      <c r="AX2" s="112">
        <v>0</v>
      </c>
      <c r="AY2" s="112">
        <v>4.333333333333333</v>
      </c>
      <c r="AZ2" s="112">
        <v>13.666666666666666</v>
      </c>
      <c r="BA2" s="111">
        <v>0.71299999999999997</v>
      </c>
      <c r="BB2" s="112">
        <v>0</v>
      </c>
      <c r="BC2" s="112">
        <v>0</v>
      </c>
      <c r="BD2" s="112">
        <v>0</v>
      </c>
      <c r="BE2" s="112">
        <v>0</v>
      </c>
      <c r="BF2" s="112">
        <v>0</v>
      </c>
      <c r="BG2" s="112">
        <v>0</v>
      </c>
      <c r="BH2" s="112">
        <v>0</v>
      </c>
      <c r="BI2" s="112">
        <v>0</v>
      </c>
      <c r="BJ2" s="112">
        <v>0</v>
      </c>
      <c r="BK2" s="111">
        <v>0.71299999999999997</v>
      </c>
      <c r="BL2" s="112">
        <v>0</v>
      </c>
      <c r="BM2" s="112">
        <v>24</v>
      </c>
      <c r="BN2" s="112">
        <v>0</v>
      </c>
      <c r="BO2" s="112">
        <v>39.452666666666666</v>
      </c>
      <c r="BP2" s="112">
        <v>12.834</v>
      </c>
      <c r="BQ2" s="112">
        <v>0</v>
      </c>
      <c r="BR2" s="113">
        <v>79</v>
      </c>
      <c r="BS2" s="114">
        <v>0</v>
      </c>
    </row>
    <row r="3" spans="1:71" hidden="1" x14ac:dyDescent="0.25">
      <c r="A3" s="102" t="s">
        <v>50</v>
      </c>
      <c r="B3" s="103" t="s">
        <v>173</v>
      </c>
      <c r="C3" s="102" t="s">
        <v>174</v>
      </c>
      <c r="D3" s="102" t="s">
        <v>228</v>
      </c>
      <c r="E3" s="102" t="s">
        <v>229</v>
      </c>
      <c r="F3" s="102" t="s">
        <v>155</v>
      </c>
      <c r="G3" s="102" t="s">
        <v>227</v>
      </c>
      <c r="H3" s="104">
        <v>15</v>
      </c>
      <c r="I3" s="104">
        <v>15</v>
      </c>
      <c r="J3" s="104">
        <v>18</v>
      </c>
      <c r="K3" s="104">
        <v>54</v>
      </c>
      <c r="L3" s="105">
        <v>16</v>
      </c>
      <c r="M3" s="106">
        <v>171</v>
      </c>
      <c r="N3" s="106">
        <v>180</v>
      </c>
      <c r="O3" s="106">
        <v>4</v>
      </c>
      <c r="P3" s="106">
        <v>9</v>
      </c>
      <c r="Q3" s="106">
        <v>5</v>
      </c>
      <c r="R3" s="106">
        <v>4.5</v>
      </c>
      <c r="S3" s="106">
        <v>171</v>
      </c>
      <c r="T3" s="106">
        <v>174</v>
      </c>
      <c r="U3" s="106">
        <v>4</v>
      </c>
      <c r="V3" s="106">
        <v>3</v>
      </c>
      <c r="W3" s="106">
        <v>3</v>
      </c>
      <c r="X3" s="106">
        <v>3.5</v>
      </c>
      <c r="Y3" s="106">
        <v>18</v>
      </c>
      <c r="Z3" s="106">
        <v>8</v>
      </c>
      <c r="AA3" s="107">
        <v>89390</v>
      </c>
      <c r="AB3" s="106">
        <v>10</v>
      </c>
      <c r="AC3" s="108">
        <v>7.2</v>
      </c>
      <c r="AD3" s="109">
        <v>4</v>
      </c>
      <c r="AE3" s="110">
        <v>0</v>
      </c>
      <c r="AF3" s="111">
        <v>0.54</v>
      </c>
      <c r="AG3" s="112">
        <v>0</v>
      </c>
      <c r="AH3" s="112">
        <v>26.666666666666668</v>
      </c>
      <c r="AI3" s="112">
        <v>0</v>
      </c>
      <c r="AJ3" s="111">
        <v>0.9</v>
      </c>
      <c r="AK3" s="112">
        <v>0</v>
      </c>
      <c r="AL3" s="112">
        <v>0</v>
      </c>
      <c r="AM3" s="112">
        <v>0</v>
      </c>
      <c r="AN3" s="112">
        <v>0</v>
      </c>
      <c r="AO3" s="112">
        <v>0</v>
      </c>
      <c r="AP3" s="112">
        <v>0</v>
      </c>
      <c r="AQ3" s="112">
        <v>0</v>
      </c>
      <c r="AR3" s="112">
        <v>0</v>
      </c>
      <c r="AS3" s="112">
        <v>0</v>
      </c>
      <c r="AT3" s="111">
        <v>0.55000000000000004</v>
      </c>
      <c r="AU3" s="112">
        <v>0</v>
      </c>
      <c r="AV3" s="112">
        <v>0</v>
      </c>
      <c r="AW3" s="112">
        <v>55.333333333333336</v>
      </c>
      <c r="AX3" s="112">
        <v>0</v>
      </c>
      <c r="AY3" s="112">
        <v>4.333333333333333</v>
      </c>
      <c r="AZ3" s="112">
        <v>13.666666666666666</v>
      </c>
      <c r="BA3" s="111">
        <v>0.71299999999999997</v>
      </c>
      <c r="BB3" s="112">
        <v>0</v>
      </c>
      <c r="BC3" s="112">
        <v>0</v>
      </c>
      <c r="BD3" s="112">
        <v>0</v>
      </c>
      <c r="BE3" s="112">
        <v>0</v>
      </c>
      <c r="BF3" s="112">
        <v>0</v>
      </c>
      <c r="BG3" s="112">
        <v>0</v>
      </c>
      <c r="BH3" s="112">
        <v>0</v>
      </c>
      <c r="BI3" s="112">
        <v>0</v>
      </c>
      <c r="BJ3" s="112">
        <v>0</v>
      </c>
      <c r="BK3" s="111">
        <v>0.71299999999999997</v>
      </c>
      <c r="BL3" s="112">
        <v>0</v>
      </c>
      <c r="BM3" s="112">
        <v>24</v>
      </c>
      <c r="BN3" s="112">
        <v>0</v>
      </c>
      <c r="BO3" s="112">
        <v>39.452666666666666</v>
      </c>
      <c r="BP3" s="112">
        <v>12.834</v>
      </c>
      <c r="BQ3" s="112">
        <v>0</v>
      </c>
      <c r="BR3" s="113">
        <v>18</v>
      </c>
      <c r="BS3" s="112">
        <v>0</v>
      </c>
    </row>
    <row r="4" spans="1:71" hidden="1" x14ac:dyDescent="0.25">
      <c r="A4" s="102" t="s">
        <v>50</v>
      </c>
      <c r="B4" s="103" t="s">
        <v>173</v>
      </c>
      <c r="C4" s="102" t="s">
        <v>174</v>
      </c>
      <c r="D4" s="102" t="s">
        <v>274</v>
      </c>
      <c r="E4" s="102" t="s">
        <v>275</v>
      </c>
      <c r="F4" s="102" t="s">
        <v>155</v>
      </c>
      <c r="G4" s="102" t="s">
        <v>227</v>
      </c>
      <c r="H4" s="104">
        <v>9</v>
      </c>
      <c r="I4" s="104">
        <v>10</v>
      </c>
      <c r="J4" s="104">
        <v>7</v>
      </c>
      <c r="K4" s="104">
        <v>21</v>
      </c>
      <c r="L4" s="105">
        <v>8.6666666666666661</v>
      </c>
      <c r="M4" s="106">
        <v>105</v>
      </c>
      <c r="N4" s="106">
        <v>119</v>
      </c>
      <c r="O4" s="106">
        <v>1</v>
      </c>
      <c r="P4" s="106">
        <v>14</v>
      </c>
      <c r="Q4" s="106">
        <v>6</v>
      </c>
      <c r="R4" s="106">
        <v>3.5</v>
      </c>
      <c r="S4" s="106">
        <v>110</v>
      </c>
      <c r="T4" s="106">
        <v>114</v>
      </c>
      <c r="U4" s="106">
        <v>1</v>
      </c>
      <c r="V4" s="106">
        <v>4</v>
      </c>
      <c r="W4" s="106">
        <v>5</v>
      </c>
      <c r="X4" s="106">
        <v>3</v>
      </c>
      <c r="Y4" s="106">
        <v>7</v>
      </c>
      <c r="Z4" s="106">
        <v>6</v>
      </c>
      <c r="AA4" s="107">
        <v>111874</v>
      </c>
      <c r="AB4" s="106">
        <v>10</v>
      </c>
      <c r="AC4" s="108">
        <v>6.5</v>
      </c>
      <c r="AD4" s="109">
        <v>4</v>
      </c>
      <c r="AE4" s="110">
        <v>13.666666666666666</v>
      </c>
      <c r="AF4" s="111">
        <v>0.54</v>
      </c>
      <c r="AG4" s="112">
        <v>0</v>
      </c>
      <c r="AH4" s="112">
        <v>7.333333333333333</v>
      </c>
      <c r="AI4" s="112">
        <v>0</v>
      </c>
      <c r="AJ4" s="111">
        <v>0.9</v>
      </c>
      <c r="AK4" s="112">
        <v>0</v>
      </c>
      <c r="AL4" s="112">
        <v>2.3333333333333335</v>
      </c>
      <c r="AM4" s="112">
        <v>0</v>
      </c>
      <c r="AN4" s="112">
        <v>0</v>
      </c>
      <c r="AO4" s="112">
        <v>35</v>
      </c>
      <c r="AP4" s="112">
        <v>0</v>
      </c>
      <c r="AQ4" s="112">
        <v>0</v>
      </c>
      <c r="AR4" s="112">
        <v>0</v>
      </c>
      <c r="AS4" s="112">
        <v>0</v>
      </c>
      <c r="AT4" s="111">
        <v>0.55000000000000004</v>
      </c>
      <c r="AU4" s="112">
        <v>0</v>
      </c>
      <c r="AV4" s="112">
        <v>0</v>
      </c>
      <c r="AW4" s="112">
        <v>14.333333333333334</v>
      </c>
      <c r="AX4" s="112">
        <v>0</v>
      </c>
      <c r="AY4" s="112">
        <v>0</v>
      </c>
      <c r="AZ4" s="112">
        <v>0</v>
      </c>
      <c r="BA4" s="111">
        <v>0.71299999999999997</v>
      </c>
      <c r="BB4" s="112">
        <v>0</v>
      </c>
      <c r="BC4" s="112">
        <v>0</v>
      </c>
      <c r="BD4" s="112">
        <v>0</v>
      </c>
      <c r="BE4" s="112">
        <v>0</v>
      </c>
      <c r="BF4" s="112">
        <v>0</v>
      </c>
      <c r="BG4" s="112">
        <v>0</v>
      </c>
      <c r="BH4" s="112">
        <v>0</v>
      </c>
      <c r="BI4" s="112">
        <v>0</v>
      </c>
      <c r="BJ4" s="112">
        <v>0</v>
      </c>
      <c r="BK4" s="111">
        <v>0.71299999999999997</v>
      </c>
      <c r="BL4" s="112">
        <v>7.38</v>
      </c>
      <c r="BM4" s="112">
        <v>7.8833333333333329</v>
      </c>
      <c r="BN4" s="112">
        <v>0</v>
      </c>
      <c r="BO4" s="112">
        <v>29.469666666666669</v>
      </c>
      <c r="BP4" s="112">
        <v>0</v>
      </c>
      <c r="BQ4" s="112">
        <v>0</v>
      </c>
      <c r="BR4" s="113">
        <v>10</v>
      </c>
      <c r="BS4" s="112">
        <v>0</v>
      </c>
    </row>
    <row r="5" spans="1:71" hidden="1" x14ac:dyDescent="0.25">
      <c r="A5" s="102" t="s">
        <v>50</v>
      </c>
      <c r="B5" s="103" t="s">
        <v>173</v>
      </c>
      <c r="C5" s="102" t="s">
        <v>174</v>
      </c>
      <c r="D5" s="102" t="s">
        <v>276</v>
      </c>
      <c r="E5" s="102" t="s">
        <v>277</v>
      </c>
      <c r="F5" s="102" t="s">
        <v>155</v>
      </c>
      <c r="G5" s="102" t="s">
        <v>227</v>
      </c>
      <c r="H5" s="104">
        <v>27</v>
      </c>
      <c r="I5" s="104">
        <v>24</v>
      </c>
      <c r="J5" s="104">
        <v>46</v>
      </c>
      <c r="K5" s="104">
        <v>138</v>
      </c>
      <c r="L5" s="105">
        <v>32.333333333333336</v>
      </c>
      <c r="M5" s="106">
        <v>296</v>
      </c>
      <c r="N5" s="106">
        <v>335</v>
      </c>
      <c r="O5" s="106">
        <v>7</v>
      </c>
      <c r="P5" s="106">
        <v>39</v>
      </c>
      <c r="Q5" s="106">
        <v>9</v>
      </c>
      <c r="R5" s="106">
        <v>8</v>
      </c>
      <c r="S5" s="106">
        <v>289</v>
      </c>
      <c r="T5" s="106">
        <v>298</v>
      </c>
      <c r="U5" s="106">
        <v>7</v>
      </c>
      <c r="V5" s="106">
        <v>9</v>
      </c>
      <c r="W5" s="106">
        <v>8</v>
      </c>
      <c r="X5" s="106">
        <v>7.5</v>
      </c>
      <c r="Y5" s="106">
        <v>46</v>
      </c>
      <c r="Z5" s="106">
        <v>9</v>
      </c>
      <c r="AA5" s="107">
        <v>92288</v>
      </c>
      <c r="AB5" s="106">
        <v>10</v>
      </c>
      <c r="AC5" s="108">
        <v>8.9</v>
      </c>
      <c r="AD5" s="109">
        <v>5</v>
      </c>
      <c r="AE5" s="110">
        <v>0</v>
      </c>
      <c r="AF5" s="111">
        <v>0.54</v>
      </c>
      <c r="AG5" s="112">
        <v>0</v>
      </c>
      <c r="AH5" s="112">
        <v>0</v>
      </c>
      <c r="AI5" s="112">
        <v>0</v>
      </c>
      <c r="AJ5" s="111">
        <v>0.9</v>
      </c>
      <c r="AK5" s="112">
        <v>0</v>
      </c>
      <c r="AL5" s="112">
        <v>0</v>
      </c>
      <c r="AM5" s="112">
        <v>0</v>
      </c>
      <c r="AN5" s="112">
        <v>0</v>
      </c>
      <c r="AO5" s="112">
        <v>0</v>
      </c>
      <c r="AP5" s="112">
        <v>0</v>
      </c>
      <c r="AQ5" s="112">
        <v>0</v>
      </c>
      <c r="AR5" s="112">
        <v>0</v>
      </c>
      <c r="AS5" s="112">
        <v>0</v>
      </c>
      <c r="AT5" s="111">
        <v>0.55000000000000004</v>
      </c>
      <c r="AU5" s="112">
        <v>0</v>
      </c>
      <c r="AV5" s="112">
        <v>0</v>
      </c>
      <c r="AW5" s="112">
        <v>0</v>
      </c>
      <c r="AX5" s="112">
        <v>0</v>
      </c>
      <c r="AY5" s="112">
        <v>0</v>
      </c>
      <c r="AZ5" s="112">
        <v>0</v>
      </c>
      <c r="BA5" s="111">
        <v>0.71299999999999997</v>
      </c>
      <c r="BB5" s="112">
        <v>0</v>
      </c>
      <c r="BC5" s="112">
        <v>0</v>
      </c>
      <c r="BD5" s="112">
        <v>0</v>
      </c>
      <c r="BE5" s="112">
        <v>0</v>
      </c>
      <c r="BF5" s="112">
        <v>0</v>
      </c>
      <c r="BG5" s="112">
        <v>0</v>
      </c>
      <c r="BH5" s="112">
        <v>0</v>
      </c>
      <c r="BI5" s="112">
        <v>0</v>
      </c>
      <c r="BJ5" s="112">
        <v>0</v>
      </c>
      <c r="BK5" s="111">
        <v>0.71299999999999997</v>
      </c>
      <c r="BL5" s="112">
        <v>0</v>
      </c>
      <c r="BM5" s="112">
        <v>0</v>
      </c>
      <c r="BN5" s="112">
        <v>0</v>
      </c>
      <c r="BO5" s="112">
        <v>0</v>
      </c>
      <c r="BP5" s="112">
        <v>0</v>
      </c>
      <c r="BQ5" s="112">
        <v>0</v>
      </c>
      <c r="BR5" s="113">
        <v>24</v>
      </c>
      <c r="BS5" s="112">
        <v>0</v>
      </c>
    </row>
    <row r="6" spans="1:71" hidden="1" x14ac:dyDescent="0.25">
      <c r="A6" s="102" t="s">
        <v>50</v>
      </c>
      <c r="B6" s="103" t="s">
        <v>173</v>
      </c>
      <c r="C6" s="102" t="s">
        <v>174</v>
      </c>
      <c r="D6" s="102" t="s">
        <v>860</v>
      </c>
      <c r="E6" s="102" t="s">
        <v>861</v>
      </c>
      <c r="F6" s="102" t="s">
        <v>413</v>
      </c>
      <c r="G6" s="102" t="s">
        <v>227</v>
      </c>
      <c r="H6" s="104">
        <v>11</v>
      </c>
      <c r="I6" s="104">
        <v>11</v>
      </c>
      <c r="J6" s="104">
        <v>39</v>
      </c>
      <c r="K6" s="104">
        <v>117</v>
      </c>
      <c r="L6" s="105">
        <v>20.333333333333332</v>
      </c>
      <c r="M6" s="106">
        <v>133</v>
      </c>
      <c r="N6" s="106">
        <v>145</v>
      </c>
      <c r="O6" s="106">
        <v>2</v>
      </c>
      <c r="P6" s="106">
        <v>12</v>
      </c>
      <c r="Q6" s="106">
        <v>5</v>
      </c>
      <c r="R6" s="106">
        <v>3.5</v>
      </c>
      <c r="S6" s="106">
        <v>133</v>
      </c>
      <c r="T6" s="106">
        <v>135</v>
      </c>
      <c r="U6" s="106">
        <v>2</v>
      </c>
      <c r="V6" s="106">
        <v>2</v>
      </c>
      <c r="W6" s="106">
        <v>3</v>
      </c>
      <c r="X6" s="106">
        <v>2.5</v>
      </c>
      <c r="Y6" s="106">
        <v>39</v>
      </c>
      <c r="Z6" s="106">
        <v>9</v>
      </c>
      <c r="AA6" s="107">
        <v>91319</v>
      </c>
      <c r="AB6" s="106">
        <v>10</v>
      </c>
      <c r="AC6" s="108">
        <v>7</v>
      </c>
      <c r="AD6" s="109">
        <v>4</v>
      </c>
      <c r="AE6" s="110">
        <v>0</v>
      </c>
      <c r="AF6" s="111">
        <v>0.54</v>
      </c>
      <c r="AG6" s="112">
        <v>0</v>
      </c>
      <c r="AH6" s="112">
        <v>0</v>
      </c>
      <c r="AI6" s="112">
        <v>0</v>
      </c>
      <c r="AJ6" s="111">
        <v>0.9</v>
      </c>
      <c r="AK6" s="112">
        <v>0</v>
      </c>
      <c r="AL6" s="112">
        <v>0</v>
      </c>
      <c r="AM6" s="112">
        <v>0</v>
      </c>
      <c r="AN6" s="112">
        <v>0</v>
      </c>
      <c r="AO6" s="112">
        <v>0</v>
      </c>
      <c r="AP6" s="112">
        <v>0</v>
      </c>
      <c r="AQ6" s="112">
        <v>0</v>
      </c>
      <c r="AR6" s="112">
        <v>0</v>
      </c>
      <c r="AS6" s="112">
        <v>0</v>
      </c>
      <c r="AT6" s="111">
        <v>0.55000000000000004</v>
      </c>
      <c r="AU6" s="112">
        <v>0</v>
      </c>
      <c r="AV6" s="112">
        <v>0</v>
      </c>
      <c r="AW6" s="112">
        <v>0</v>
      </c>
      <c r="AX6" s="112">
        <v>0</v>
      </c>
      <c r="AY6" s="112">
        <v>0</v>
      </c>
      <c r="AZ6" s="112">
        <v>0</v>
      </c>
      <c r="BA6" s="111">
        <v>0.71299999999999997</v>
      </c>
      <c r="BB6" s="112">
        <v>0</v>
      </c>
      <c r="BC6" s="112">
        <v>0</v>
      </c>
      <c r="BD6" s="112">
        <v>0</v>
      </c>
      <c r="BE6" s="112">
        <v>0</v>
      </c>
      <c r="BF6" s="112">
        <v>0</v>
      </c>
      <c r="BG6" s="112">
        <v>0</v>
      </c>
      <c r="BH6" s="112">
        <v>0</v>
      </c>
      <c r="BI6" s="112">
        <v>0</v>
      </c>
      <c r="BJ6" s="112">
        <v>0</v>
      </c>
      <c r="BK6" s="111">
        <v>0.71299999999999997</v>
      </c>
      <c r="BL6" s="112">
        <v>0</v>
      </c>
      <c r="BM6" s="112">
        <v>0</v>
      </c>
      <c r="BN6" s="112">
        <v>0</v>
      </c>
      <c r="BO6" s="112">
        <v>0</v>
      </c>
      <c r="BP6" s="112">
        <v>0</v>
      </c>
      <c r="BQ6" s="112">
        <v>0</v>
      </c>
      <c r="BR6" s="113">
        <v>2</v>
      </c>
      <c r="BS6" s="112">
        <v>0</v>
      </c>
    </row>
    <row r="7" spans="1:71" hidden="1" x14ac:dyDescent="0.25">
      <c r="A7" s="102" t="s">
        <v>50</v>
      </c>
      <c r="B7" s="103" t="s">
        <v>173</v>
      </c>
      <c r="C7" s="102" t="s">
        <v>174</v>
      </c>
      <c r="D7" s="102" t="s">
        <v>68</v>
      </c>
      <c r="E7" s="102" t="s">
        <v>69</v>
      </c>
      <c r="F7" s="102" t="s">
        <v>151</v>
      </c>
      <c r="G7" s="102" t="s">
        <v>223</v>
      </c>
      <c r="H7" s="104">
        <v>18</v>
      </c>
      <c r="I7" s="104">
        <v>18</v>
      </c>
      <c r="J7" s="104">
        <v>38</v>
      </c>
      <c r="K7" s="104">
        <v>114</v>
      </c>
      <c r="L7" s="105">
        <v>24.666666666666668</v>
      </c>
      <c r="M7" s="106">
        <v>160</v>
      </c>
      <c r="N7" s="106">
        <v>169</v>
      </c>
      <c r="O7" s="106">
        <v>3</v>
      </c>
      <c r="P7" s="106">
        <v>9</v>
      </c>
      <c r="Q7" s="106">
        <v>5</v>
      </c>
      <c r="R7" s="106">
        <v>4</v>
      </c>
      <c r="S7" s="106">
        <v>160</v>
      </c>
      <c r="T7" s="106">
        <v>162</v>
      </c>
      <c r="U7" s="106">
        <v>4</v>
      </c>
      <c r="V7" s="106">
        <v>2</v>
      </c>
      <c r="W7" s="106">
        <v>3</v>
      </c>
      <c r="X7" s="106">
        <v>3.5</v>
      </c>
      <c r="Y7" s="106">
        <v>38</v>
      </c>
      <c r="Z7" s="106">
        <v>9</v>
      </c>
      <c r="AA7" s="107">
        <v>56008</v>
      </c>
      <c r="AB7" s="106">
        <v>7</v>
      </c>
      <c r="AC7" s="108">
        <v>6.1</v>
      </c>
      <c r="AD7" s="109">
        <v>4</v>
      </c>
      <c r="AE7" s="110">
        <v>0</v>
      </c>
      <c r="AF7" s="111">
        <v>0.54</v>
      </c>
      <c r="AG7" s="112">
        <v>1.3333333333333333</v>
      </c>
      <c r="AH7" s="112">
        <v>4.333333333333333</v>
      </c>
      <c r="AI7" s="112">
        <v>1.3333333333333333</v>
      </c>
      <c r="AJ7" s="111">
        <v>0.9</v>
      </c>
      <c r="AK7" s="112">
        <v>0</v>
      </c>
      <c r="AL7" s="112">
        <v>0</v>
      </c>
      <c r="AM7" s="112">
        <v>0</v>
      </c>
      <c r="AN7" s="112">
        <v>0</v>
      </c>
      <c r="AO7" s="112">
        <v>0</v>
      </c>
      <c r="AP7" s="112">
        <v>0</v>
      </c>
      <c r="AQ7" s="112">
        <v>0</v>
      </c>
      <c r="AR7" s="112">
        <v>0</v>
      </c>
      <c r="AS7" s="112">
        <v>0</v>
      </c>
      <c r="AT7" s="111">
        <v>0.55000000000000004</v>
      </c>
      <c r="AU7" s="112">
        <v>0</v>
      </c>
      <c r="AV7" s="112">
        <v>0</v>
      </c>
      <c r="AW7" s="112">
        <v>0</v>
      </c>
      <c r="AX7" s="112">
        <v>0</v>
      </c>
      <c r="AY7" s="112">
        <v>0</v>
      </c>
      <c r="AZ7" s="112">
        <v>0</v>
      </c>
      <c r="BA7" s="111">
        <v>0.71299999999999997</v>
      </c>
      <c r="BB7" s="112">
        <v>0</v>
      </c>
      <c r="BC7" s="112">
        <v>0</v>
      </c>
      <c r="BD7" s="112">
        <v>0</v>
      </c>
      <c r="BE7" s="112">
        <v>0</v>
      </c>
      <c r="BF7" s="112">
        <v>0</v>
      </c>
      <c r="BG7" s="112">
        <v>0</v>
      </c>
      <c r="BH7" s="112">
        <v>0</v>
      </c>
      <c r="BI7" s="112">
        <v>0</v>
      </c>
      <c r="BJ7" s="112">
        <v>0</v>
      </c>
      <c r="BK7" s="111">
        <v>0.71299999999999997</v>
      </c>
      <c r="BL7" s="112">
        <v>0</v>
      </c>
      <c r="BM7" s="112">
        <v>5.0999999999999996</v>
      </c>
      <c r="BN7" s="112">
        <v>1.2</v>
      </c>
      <c r="BO7" s="112">
        <v>0</v>
      </c>
      <c r="BP7" s="112">
        <v>0</v>
      </c>
      <c r="BQ7" s="112">
        <v>0</v>
      </c>
      <c r="BR7" s="113">
        <v>37</v>
      </c>
      <c r="BS7" s="112">
        <v>0</v>
      </c>
    </row>
    <row r="8" spans="1:71" hidden="1" x14ac:dyDescent="0.25">
      <c r="A8" s="102" t="s">
        <v>50</v>
      </c>
      <c r="B8" s="103" t="s">
        <v>173</v>
      </c>
      <c r="C8" s="102" t="s">
        <v>174</v>
      </c>
      <c r="D8" s="102" t="s">
        <v>710</v>
      </c>
      <c r="E8" s="102" t="s">
        <v>711</v>
      </c>
      <c r="F8" s="102" t="s">
        <v>155</v>
      </c>
      <c r="G8" s="102" t="s">
        <v>227</v>
      </c>
      <c r="H8" s="104">
        <v>32</v>
      </c>
      <c r="I8" s="104">
        <v>31</v>
      </c>
      <c r="J8" s="104">
        <v>88</v>
      </c>
      <c r="K8" s="104">
        <v>264</v>
      </c>
      <c r="L8" s="105">
        <v>50.333333333333336</v>
      </c>
      <c r="M8" s="106">
        <v>343</v>
      </c>
      <c r="N8" s="106">
        <v>384</v>
      </c>
      <c r="O8" s="106">
        <v>7</v>
      </c>
      <c r="P8" s="106">
        <v>41</v>
      </c>
      <c r="Q8" s="106">
        <v>9</v>
      </c>
      <c r="R8" s="106">
        <v>8</v>
      </c>
      <c r="S8" s="106">
        <v>354</v>
      </c>
      <c r="T8" s="106">
        <v>360</v>
      </c>
      <c r="U8" s="106">
        <v>7</v>
      </c>
      <c r="V8" s="106">
        <v>6</v>
      </c>
      <c r="W8" s="106">
        <v>7</v>
      </c>
      <c r="X8" s="106">
        <v>7</v>
      </c>
      <c r="Y8" s="106">
        <v>88</v>
      </c>
      <c r="Z8" s="106">
        <v>10</v>
      </c>
      <c r="AA8" s="107">
        <v>109149</v>
      </c>
      <c r="AB8" s="106">
        <v>10</v>
      </c>
      <c r="AC8" s="108">
        <v>9</v>
      </c>
      <c r="AD8" s="109">
        <v>5</v>
      </c>
      <c r="AE8" s="110">
        <v>0</v>
      </c>
      <c r="AF8" s="111">
        <v>0.54</v>
      </c>
      <c r="AG8" s="112">
        <v>0</v>
      </c>
      <c r="AH8" s="112">
        <v>0</v>
      </c>
      <c r="AI8" s="112">
        <v>0</v>
      </c>
      <c r="AJ8" s="111">
        <v>0.9</v>
      </c>
      <c r="AK8" s="112">
        <v>0</v>
      </c>
      <c r="AL8" s="112">
        <v>0</v>
      </c>
      <c r="AM8" s="112">
        <v>0</v>
      </c>
      <c r="AN8" s="112">
        <v>0</v>
      </c>
      <c r="AO8" s="112">
        <v>0</v>
      </c>
      <c r="AP8" s="112">
        <v>0</v>
      </c>
      <c r="AQ8" s="112">
        <v>0</v>
      </c>
      <c r="AR8" s="112">
        <v>0</v>
      </c>
      <c r="AS8" s="112">
        <v>0</v>
      </c>
      <c r="AT8" s="111">
        <v>0.55000000000000004</v>
      </c>
      <c r="AU8" s="112">
        <v>0</v>
      </c>
      <c r="AV8" s="112">
        <v>0</v>
      </c>
      <c r="AW8" s="112">
        <v>0</v>
      </c>
      <c r="AX8" s="112">
        <v>0</v>
      </c>
      <c r="AY8" s="112">
        <v>0</v>
      </c>
      <c r="AZ8" s="112">
        <v>0</v>
      </c>
      <c r="BA8" s="111">
        <v>0.71299999999999997</v>
      </c>
      <c r="BB8" s="112">
        <v>0</v>
      </c>
      <c r="BC8" s="112">
        <v>0</v>
      </c>
      <c r="BD8" s="112">
        <v>0</v>
      </c>
      <c r="BE8" s="112">
        <v>0</v>
      </c>
      <c r="BF8" s="112">
        <v>0</v>
      </c>
      <c r="BG8" s="112">
        <v>0</v>
      </c>
      <c r="BH8" s="112">
        <v>0</v>
      </c>
      <c r="BI8" s="112">
        <v>0</v>
      </c>
      <c r="BJ8" s="112">
        <v>0</v>
      </c>
      <c r="BK8" s="111">
        <v>0.71299999999999997</v>
      </c>
      <c r="BL8" s="112">
        <v>0</v>
      </c>
      <c r="BM8" s="112">
        <v>0</v>
      </c>
      <c r="BN8" s="112">
        <v>0</v>
      </c>
      <c r="BO8" s="112">
        <v>0</v>
      </c>
      <c r="BP8" s="112">
        <v>0</v>
      </c>
      <c r="BQ8" s="112">
        <v>0</v>
      </c>
      <c r="BR8" s="113">
        <v>10</v>
      </c>
      <c r="BS8" s="112">
        <v>0</v>
      </c>
    </row>
    <row r="9" spans="1:71" hidden="1" x14ac:dyDescent="0.25">
      <c r="A9" s="102" t="s">
        <v>50</v>
      </c>
      <c r="B9" s="103" t="s">
        <v>173</v>
      </c>
      <c r="C9" s="102" t="s">
        <v>174</v>
      </c>
      <c r="D9" s="102" t="s">
        <v>280</v>
      </c>
      <c r="E9" s="102" t="s">
        <v>281</v>
      </c>
      <c r="F9" s="102" t="s">
        <v>151</v>
      </c>
      <c r="G9" s="102" t="s">
        <v>223</v>
      </c>
      <c r="H9" s="104"/>
      <c r="I9" s="104">
        <v>8</v>
      </c>
      <c r="J9" s="104">
        <v>7</v>
      </c>
      <c r="K9" s="104">
        <v>21</v>
      </c>
      <c r="L9" s="105">
        <v>7.5</v>
      </c>
      <c r="M9" s="106"/>
      <c r="N9" s="106"/>
      <c r="O9" s="106"/>
      <c r="P9" s="106"/>
      <c r="Q9" s="106"/>
      <c r="R9" s="106"/>
      <c r="S9" s="106">
        <v>101</v>
      </c>
      <c r="T9" s="106">
        <v>100</v>
      </c>
      <c r="U9" s="106">
        <v>1</v>
      </c>
      <c r="V9" s="106">
        <v>-1</v>
      </c>
      <c r="W9" s="106">
        <v>1</v>
      </c>
      <c r="X9" s="106">
        <v>1</v>
      </c>
      <c r="Y9" s="106">
        <v>7</v>
      </c>
      <c r="Z9" s="106">
        <v>6</v>
      </c>
      <c r="AA9" s="107">
        <v>73106</v>
      </c>
      <c r="AB9" s="106">
        <v>9</v>
      </c>
      <c r="AC9" s="108">
        <v>6.25</v>
      </c>
      <c r="AD9" s="109">
        <v>4</v>
      </c>
      <c r="AE9" s="110">
        <v>0</v>
      </c>
      <c r="AF9" s="111">
        <v>0.54</v>
      </c>
      <c r="AG9" s="112">
        <v>0</v>
      </c>
      <c r="AH9" s="112">
        <v>0</v>
      </c>
      <c r="AI9" s="112">
        <v>0</v>
      </c>
      <c r="AJ9" s="111">
        <v>0.9</v>
      </c>
      <c r="AK9" s="112">
        <v>0</v>
      </c>
      <c r="AL9" s="112">
        <v>0</v>
      </c>
      <c r="AM9" s="112">
        <v>0</v>
      </c>
      <c r="AN9" s="112">
        <v>0</v>
      </c>
      <c r="AO9" s="112">
        <v>0</v>
      </c>
      <c r="AP9" s="112">
        <v>0</v>
      </c>
      <c r="AQ9" s="112">
        <v>0</v>
      </c>
      <c r="AR9" s="112">
        <v>0</v>
      </c>
      <c r="AS9" s="112">
        <v>0</v>
      </c>
      <c r="AT9" s="111">
        <v>0.55000000000000004</v>
      </c>
      <c r="AU9" s="112">
        <v>0</v>
      </c>
      <c r="AV9" s="112">
        <v>0</v>
      </c>
      <c r="AW9" s="112">
        <v>0</v>
      </c>
      <c r="AX9" s="112">
        <v>0</v>
      </c>
      <c r="AY9" s="112">
        <v>0</v>
      </c>
      <c r="AZ9" s="112">
        <v>0</v>
      </c>
      <c r="BA9" s="111">
        <v>0.71299999999999997</v>
      </c>
      <c r="BB9" s="112">
        <v>0</v>
      </c>
      <c r="BC9" s="112">
        <v>0</v>
      </c>
      <c r="BD9" s="112">
        <v>0</v>
      </c>
      <c r="BE9" s="112">
        <v>0</v>
      </c>
      <c r="BF9" s="112">
        <v>0</v>
      </c>
      <c r="BG9" s="112">
        <v>0</v>
      </c>
      <c r="BH9" s="112">
        <v>0</v>
      </c>
      <c r="BI9" s="112">
        <v>0</v>
      </c>
      <c r="BJ9" s="112">
        <v>0</v>
      </c>
      <c r="BK9" s="111">
        <v>0.71299999999999997</v>
      </c>
      <c r="BL9" s="112">
        <v>0</v>
      </c>
      <c r="BM9" s="112">
        <v>0</v>
      </c>
      <c r="BN9" s="112">
        <v>0</v>
      </c>
      <c r="BO9" s="112">
        <v>0</v>
      </c>
      <c r="BP9" s="112">
        <v>0</v>
      </c>
      <c r="BQ9" s="112">
        <v>0</v>
      </c>
      <c r="BR9" s="113">
        <v>2</v>
      </c>
      <c r="BS9" s="112">
        <v>0</v>
      </c>
    </row>
    <row r="10" spans="1:71" hidden="1" x14ac:dyDescent="0.25">
      <c r="A10" s="102" t="s">
        <v>50</v>
      </c>
      <c r="B10" s="103" t="s">
        <v>173</v>
      </c>
      <c r="C10" s="102" t="s">
        <v>174</v>
      </c>
      <c r="D10" s="102" t="s">
        <v>761</v>
      </c>
      <c r="E10" s="102" t="s">
        <v>762</v>
      </c>
      <c r="F10" s="102" t="s">
        <v>155</v>
      </c>
      <c r="G10" s="102" t="s">
        <v>227</v>
      </c>
      <c r="H10" s="104">
        <v>18</v>
      </c>
      <c r="I10" s="104">
        <v>18</v>
      </c>
      <c r="J10" s="104">
        <v>17</v>
      </c>
      <c r="K10" s="104">
        <v>51</v>
      </c>
      <c r="L10" s="105">
        <v>17.666666666666668</v>
      </c>
      <c r="M10" s="106">
        <v>165</v>
      </c>
      <c r="N10" s="106">
        <v>192</v>
      </c>
      <c r="O10" s="106">
        <v>4</v>
      </c>
      <c r="P10" s="106">
        <v>27</v>
      </c>
      <c r="Q10" s="106">
        <v>7</v>
      </c>
      <c r="R10" s="106">
        <v>5.5</v>
      </c>
      <c r="S10" s="106">
        <v>168</v>
      </c>
      <c r="T10" s="106">
        <v>174</v>
      </c>
      <c r="U10" s="106">
        <v>4</v>
      </c>
      <c r="V10" s="106">
        <v>6</v>
      </c>
      <c r="W10" s="106">
        <v>7</v>
      </c>
      <c r="X10" s="106">
        <v>5.5</v>
      </c>
      <c r="Y10" s="106">
        <v>17</v>
      </c>
      <c r="Z10" s="106">
        <v>8</v>
      </c>
      <c r="AA10" s="107">
        <v>54639</v>
      </c>
      <c r="AB10" s="106">
        <v>7</v>
      </c>
      <c r="AC10" s="108">
        <v>6.6</v>
      </c>
      <c r="AD10" s="109">
        <v>4</v>
      </c>
      <c r="AE10" s="110">
        <v>0</v>
      </c>
      <c r="AF10" s="111">
        <v>0.54</v>
      </c>
      <c r="AG10" s="112">
        <v>0</v>
      </c>
      <c r="AH10" s="112">
        <v>42</v>
      </c>
      <c r="AI10" s="112">
        <v>0</v>
      </c>
      <c r="AJ10" s="111">
        <v>0.9</v>
      </c>
      <c r="AK10" s="112">
        <v>0</v>
      </c>
      <c r="AL10" s="112">
        <v>0</v>
      </c>
      <c r="AM10" s="112">
        <v>0</v>
      </c>
      <c r="AN10" s="112">
        <v>0</v>
      </c>
      <c r="AO10" s="112">
        <v>0</v>
      </c>
      <c r="AP10" s="112">
        <v>0</v>
      </c>
      <c r="AQ10" s="112">
        <v>0</v>
      </c>
      <c r="AR10" s="112">
        <v>0</v>
      </c>
      <c r="AS10" s="112">
        <v>0</v>
      </c>
      <c r="AT10" s="111">
        <v>0.55000000000000004</v>
      </c>
      <c r="AU10" s="112">
        <v>0</v>
      </c>
      <c r="AV10" s="112">
        <v>0</v>
      </c>
      <c r="AW10" s="112">
        <v>55.333333333333336</v>
      </c>
      <c r="AX10" s="112">
        <v>0</v>
      </c>
      <c r="AY10" s="112">
        <v>4.333333333333333</v>
      </c>
      <c r="AZ10" s="112">
        <v>13.666666666666666</v>
      </c>
      <c r="BA10" s="111">
        <v>0.71299999999999997</v>
      </c>
      <c r="BB10" s="112">
        <v>0</v>
      </c>
      <c r="BC10" s="112">
        <v>0</v>
      </c>
      <c r="BD10" s="112">
        <v>0</v>
      </c>
      <c r="BE10" s="112">
        <v>0</v>
      </c>
      <c r="BF10" s="112">
        <v>0</v>
      </c>
      <c r="BG10" s="112">
        <v>0</v>
      </c>
      <c r="BH10" s="112">
        <v>0</v>
      </c>
      <c r="BI10" s="112">
        <v>0</v>
      </c>
      <c r="BJ10" s="112">
        <v>0</v>
      </c>
      <c r="BK10" s="111">
        <v>0.71299999999999997</v>
      </c>
      <c r="BL10" s="112">
        <v>0</v>
      </c>
      <c r="BM10" s="112">
        <v>37.800000000000004</v>
      </c>
      <c r="BN10" s="112">
        <v>0</v>
      </c>
      <c r="BO10" s="112">
        <v>39.452666666666666</v>
      </c>
      <c r="BP10" s="112">
        <v>12.834</v>
      </c>
      <c r="BQ10" s="112">
        <v>0</v>
      </c>
      <c r="BR10" s="113">
        <v>4</v>
      </c>
      <c r="BS10" s="112">
        <v>0</v>
      </c>
    </row>
    <row r="11" spans="1:71" hidden="1" x14ac:dyDescent="0.25">
      <c r="A11" s="102" t="s">
        <v>50</v>
      </c>
      <c r="B11" s="103" t="s">
        <v>175</v>
      </c>
      <c r="C11" s="102" t="s">
        <v>176</v>
      </c>
      <c r="D11" s="102" t="s">
        <v>72</v>
      </c>
      <c r="E11" s="102" t="s">
        <v>73</v>
      </c>
      <c r="F11" s="102" t="s">
        <v>155</v>
      </c>
      <c r="G11" s="102" t="s">
        <v>227</v>
      </c>
      <c r="H11" s="104">
        <v>17</v>
      </c>
      <c r="I11" s="104">
        <v>17</v>
      </c>
      <c r="J11" s="104">
        <v>67</v>
      </c>
      <c r="K11" s="104">
        <v>201</v>
      </c>
      <c r="L11" s="105">
        <v>33.666666666666664</v>
      </c>
      <c r="M11" s="106">
        <v>166</v>
      </c>
      <c r="N11" s="106">
        <v>177</v>
      </c>
      <c r="O11" s="106">
        <v>4</v>
      </c>
      <c r="P11" s="106">
        <v>11</v>
      </c>
      <c r="Q11" s="106">
        <v>5</v>
      </c>
      <c r="R11" s="106">
        <v>4.5</v>
      </c>
      <c r="S11" s="106">
        <v>172</v>
      </c>
      <c r="T11" s="106">
        <v>173</v>
      </c>
      <c r="U11" s="106">
        <v>4</v>
      </c>
      <c r="V11" s="106">
        <v>1</v>
      </c>
      <c r="W11" s="106">
        <v>2</v>
      </c>
      <c r="X11" s="106">
        <v>3</v>
      </c>
      <c r="Y11" s="106">
        <v>67</v>
      </c>
      <c r="Z11" s="106">
        <v>10</v>
      </c>
      <c r="AA11" s="107">
        <v>50912</v>
      </c>
      <c r="AB11" s="106">
        <v>6</v>
      </c>
      <c r="AC11" s="108">
        <v>5.9</v>
      </c>
      <c r="AD11" s="109">
        <v>3</v>
      </c>
      <c r="AE11" s="110">
        <v>0</v>
      </c>
      <c r="AF11" s="111">
        <v>0.54</v>
      </c>
      <c r="AG11" s="112">
        <v>0</v>
      </c>
      <c r="AH11" s="112">
        <v>0</v>
      </c>
      <c r="AI11" s="112">
        <v>0</v>
      </c>
      <c r="AJ11" s="111">
        <v>0.9</v>
      </c>
      <c r="AK11" s="112">
        <v>0</v>
      </c>
      <c r="AL11" s="112">
        <v>0</v>
      </c>
      <c r="AM11" s="112">
        <v>0</v>
      </c>
      <c r="AN11" s="112">
        <v>0</v>
      </c>
      <c r="AO11" s="112">
        <v>0</v>
      </c>
      <c r="AP11" s="112">
        <v>0</v>
      </c>
      <c r="AQ11" s="112">
        <v>0</v>
      </c>
      <c r="AR11" s="112">
        <v>0</v>
      </c>
      <c r="AS11" s="112">
        <v>0</v>
      </c>
      <c r="AT11" s="111">
        <v>0.55000000000000004</v>
      </c>
      <c r="AU11" s="112">
        <v>0</v>
      </c>
      <c r="AV11" s="112">
        <v>0</v>
      </c>
      <c r="AW11" s="112">
        <v>0</v>
      </c>
      <c r="AX11" s="112">
        <v>0</v>
      </c>
      <c r="AY11" s="112">
        <v>0</v>
      </c>
      <c r="AZ11" s="112">
        <v>0</v>
      </c>
      <c r="BA11" s="111">
        <v>0.71299999999999997</v>
      </c>
      <c r="BB11" s="112">
        <v>0</v>
      </c>
      <c r="BC11" s="112">
        <v>0</v>
      </c>
      <c r="BD11" s="112">
        <v>0</v>
      </c>
      <c r="BE11" s="112">
        <v>0</v>
      </c>
      <c r="BF11" s="112">
        <v>0</v>
      </c>
      <c r="BG11" s="112">
        <v>0</v>
      </c>
      <c r="BH11" s="112">
        <v>0</v>
      </c>
      <c r="BI11" s="112">
        <v>0</v>
      </c>
      <c r="BJ11" s="112">
        <v>0</v>
      </c>
      <c r="BK11" s="111">
        <v>0.71299999999999997</v>
      </c>
      <c r="BL11" s="112">
        <v>0</v>
      </c>
      <c r="BM11" s="112">
        <v>0</v>
      </c>
      <c r="BN11" s="112">
        <v>0</v>
      </c>
      <c r="BO11" s="112">
        <v>0</v>
      </c>
      <c r="BP11" s="112">
        <v>0</v>
      </c>
      <c r="BQ11" s="112">
        <v>0</v>
      </c>
      <c r="BR11" s="113">
        <v>8</v>
      </c>
      <c r="BS11" s="112">
        <v>0</v>
      </c>
    </row>
    <row r="12" spans="1:71" hidden="1" x14ac:dyDescent="0.25">
      <c r="A12" s="102" t="s">
        <v>50</v>
      </c>
      <c r="B12" s="103" t="s">
        <v>175</v>
      </c>
      <c r="C12" s="102" t="s">
        <v>176</v>
      </c>
      <c r="D12" s="102" t="s">
        <v>234</v>
      </c>
      <c r="E12" s="102" t="s">
        <v>235</v>
      </c>
      <c r="F12" s="102" t="s">
        <v>155</v>
      </c>
      <c r="G12" s="102" t="s">
        <v>227</v>
      </c>
      <c r="H12" s="104">
        <v>18</v>
      </c>
      <c r="I12" s="104">
        <v>18</v>
      </c>
      <c r="J12" s="104">
        <v>18</v>
      </c>
      <c r="K12" s="104">
        <v>54</v>
      </c>
      <c r="L12" s="105">
        <v>18</v>
      </c>
      <c r="M12" s="106">
        <v>165</v>
      </c>
      <c r="N12" s="106">
        <v>194</v>
      </c>
      <c r="O12" s="106">
        <v>5</v>
      </c>
      <c r="P12" s="106">
        <v>29</v>
      </c>
      <c r="Q12" s="106">
        <v>8</v>
      </c>
      <c r="R12" s="106">
        <v>6.5</v>
      </c>
      <c r="S12" s="106">
        <v>161</v>
      </c>
      <c r="T12" s="106">
        <v>168</v>
      </c>
      <c r="U12" s="106">
        <v>4</v>
      </c>
      <c r="V12" s="106">
        <v>7</v>
      </c>
      <c r="W12" s="106">
        <v>7</v>
      </c>
      <c r="X12" s="106">
        <v>5.5</v>
      </c>
      <c r="Y12" s="106">
        <v>18</v>
      </c>
      <c r="Z12" s="106">
        <v>8</v>
      </c>
      <c r="AA12" s="107">
        <v>81500</v>
      </c>
      <c r="AB12" s="106">
        <v>9</v>
      </c>
      <c r="AC12" s="108">
        <v>7.6</v>
      </c>
      <c r="AD12" s="109">
        <v>4</v>
      </c>
      <c r="AE12" s="110">
        <v>0</v>
      </c>
      <c r="AF12" s="111">
        <v>0.54</v>
      </c>
      <c r="AG12" s="112">
        <v>0</v>
      </c>
      <c r="AH12" s="112">
        <v>26.666666666666668</v>
      </c>
      <c r="AI12" s="112">
        <v>0</v>
      </c>
      <c r="AJ12" s="111">
        <v>0.9</v>
      </c>
      <c r="AK12" s="112">
        <v>0</v>
      </c>
      <c r="AL12" s="112">
        <v>0</v>
      </c>
      <c r="AM12" s="112">
        <v>0</v>
      </c>
      <c r="AN12" s="112">
        <v>0</v>
      </c>
      <c r="AO12" s="112">
        <v>0</v>
      </c>
      <c r="AP12" s="112">
        <v>0</v>
      </c>
      <c r="AQ12" s="112">
        <v>0</v>
      </c>
      <c r="AR12" s="112">
        <v>0</v>
      </c>
      <c r="AS12" s="112">
        <v>0</v>
      </c>
      <c r="AT12" s="111">
        <v>0.55000000000000004</v>
      </c>
      <c r="AU12" s="112">
        <v>0</v>
      </c>
      <c r="AV12" s="112">
        <v>0</v>
      </c>
      <c r="AW12" s="112">
        <v>55.333333333333336</v>
      </c>
      <c r="AX12" s="112">
        <v>0</v>
      </c>
      <c r="AY12" s="112">
        <v>4.333333333333333</v>
      </c>
      <c r="AZ12" s="112">
        <v>13.666666666666666</v>
      </c>
      <c r="BA12" s="111">
        <v>0.71299999999999997</v>
      </c>
      <c r="BB12" s="112">
        <v>0</v>
      </c>
      <c r="BC12" s="112">
        <v>0</v>
      </c>
      <c r="BD12" s="112">
        <v>0</v>
      </c>
      <c r="BE12" s="112">
        <v>0</v>
      </c>
      <c r="BF12" s="112">
        <v>0</v>
      </c>
      <c r="BG12" s="112">
        <v>0</v>
      </c>
      <c r="BH12" s="112">
        <v>0</v>
      </c>
      <c r="BI12" s="112">
        <v>0</v>
      </c>
      <c r="BJ12" s="112">
        <v>0</v>
      </c>
      <c r="BK12" s="111">
        <v>0.71299999999999997</v>
      </c>
      <c r="BL12" s="112">
        <v>0</v>
      </c>
      <c r="BM12" s="112">
        <v>24</v>
      </c>
      <c r="BN12" s="112">
        <v>0</v>
      </c>
      <c r="BO12" s="112">
        <v>39.452666666666666</v>
      </c>
      <c r="BP12" s="112">
        <v>12.834</v>
      </c>
      <c r="BQ12" s="112">
        <v>0</v>
      </c>
      <c r="BR12" s="113">
        <v>0</v>
      </c>
      <c r="BS12" s="112">
        <v>0</v>
      </c>
    </row>
    <row r="13" spans="1:71" hidden="1" x14ac:dyDescent="0.25">
      <c r="A13" s="102" t="s">
        <v>50</v>
      </c>
      <c r="B13" s="103" t="s">
        <v>175</v>
      </c>
      <c r="C13" s="102" t="s">
        <v>176</v>
      </c>
      <c r="D13" s="102" t="s">
        <v>236</v>
      </c>
      <c r="E13" s="102" t="s">
        <v>237</v>
      </c>
      <c r="F13" s="102" t="s">
        <v>155</v>
      </c>
      <c r="G13" s="102" t="s">
        <v>227</v>
      </c>
      <c r="H13" s="104">
        <v>11</v>
      </c>
      <c r="I13" s="104">
        <v>11</v>
      </c>
      <c r="J13" s="104">
        <v>19</v>
      </c>
      <c r="K13" s="104">
        <v>57</v>
      </c>
      <c r="L13" s="105">
        <v>13.666666666666666</v>
      </c>
      <c r="M13" s="106">
        <v>101</v>
      </c>
      <c r="N13" s="106">
        <v>108</v>
      </c>
      <c r="O13" s="106">
        <v>1</v>
      </c>
      <c r="P13" s="106">
        <v>7</v>
      </c>
      <c r="Q13" s="106">
        <v>4</v>
      </c>
      <c r="R13" s="106">
        <v>2.5</v>
      </c>
      <c r="S13" s="106">
        <v>102</v>
      </c>
      <c r="T13" s="106">
        <v>106</v>
      </c>
      <c r="U13" s="106">
        <v>1</v>
      </c>
      <c r="V13" s="106">
        <v>4</v>
      </c>
      <c r="W13" s="106">
        <v>5</v>
      </c>
      <c r="X13" s="106">
        <v>3</v>
      </c>
      <c r="Y13" s="106">
        <v>19</v>
      </c>
      <c r="Z13" s="106">
        <v>8</v>
      </c>
      <c r="AA13" s="107">
        <v>45278</v>
      </c>
      <c r="AB13" s="106">
        <v>5</v>
      </c>
      <c r="AC13" s="108">
        <v>4.7</v>
      </c>
      <c r="AD13" s="109">
        <v>3</v>
      </c>
      <c r="AE13" s="110">
        <v>0</v>
      </c>
      <c r="AF13" s="111">
        <v>0.54</v>
      </c>
      <c r="AG13" s="112">
        <v>0</v>
      </c>
      <c r="AH13" s="112">
        <v>0</v>
      </c>
      <c r="AI13" s="112">
        <v>0</v>
      </c>
      <c r="AJ13" s="111">
        <v>0.9</v>
      </c>
      <c r="AK13" s="112">
        <v>0</v>
      </c>
      <c r="AL13" s="112">
        <v>0</v>
      </c>
      <c r="AM13" s="112">
        <v>0</v>
      </c>
      <c r="AN13" s="112">
        <v>0</v>
      </c>
      <c r="AO13" s="112">
        <v>0</v>
      </c>
      <c r="AP13" s="112">
        <v>0</v>
      </c>
      <c r="AQ13" s="112">
        <v>0</v>
      </c>
      <c r="AR13" s="112">
        <v>0</v>
      </c>
      <c r="AS13" s="112">
        <v>0</v>
      </c>
      <c r="AT13" s="111">
        <v>0.55000000000000004</v>
      </c>
      <c r="AU13" s="112">
        <v>0</v>
      </c>
      <c r="AV13" s="112">
        <v>0</v>
      </c>
      <c r="AW13" s="112">
        <v>0</v>
      </c>
      <c r="AX13" s="112">
        <v>0</v>
      </c>
      <c r="AY13" s="112">
        <v>0</v>
      </c>
      <c r="AZ13" s="112">
        <v>0</v>
      </c>
      <c r="BA13" s="111">
        <v>0.71299999999999997</v>
      </c>
      <c r="BB13" s="112">
        <v>0</v>
      </c>
      <c r="BC13" s="112">
        <v>0</v>
      </c>
      <c r="BD13" s="112">
        <v>0</v>
      </c>
      <c r="BE13" s="112">
        <v>0</v>
      </c>
      <c r="BF13" s="112">
        <v>0</v>
      </c>
      <c r="BG13" s="112">
        <v>0</v>
      </c>
      <c r="BH13" s="112">
        <v>0</v>
      </c>
      <c r="BI13" s="112">
        <v>0</v>
      </c>
      <c r="BJ13" s="112">
        <v>0</v>
      </c>
      <c r="BK13" s="111">
        <v>0.71299999999999997</v>
      </c>
      <c r="BL13" s="112">
        <v>0</v>
      </c>
      <c r="BM13" s="112">
        <v>0</v>
      </c>
      <c r="BN13" s="112">
        <v>0</v>
      </c>
      <c r="BO13" s="112">
        <v>0</v>
      </c>
      <c r="BP13" s="112">
        <v>0</v>
      </c>
      <c r="BQ13" s="112">
        <v>0</v>
      </c>
      <c r="BR13" s="113">
        <v>7</v>
      </c>
      <c r="BS13" s="112">
        <v>0</v>
      </c>
    </row>
    <row r="14" spans="1:71" hidden="1" x14ac:dyDescent="0.25">
      <c r="A14" s="102" t="s">
        <v>50</v>
      </c>
      <c r="B14" s="103" t="s">
        <v>175</v>
      </c>
      <c r="C14" s="102" t="s">
        <v>176</v>
      </c>
      <c r="D14" s="102" t="s">
        <v>288</v>
      </c>
      <c r="E14" s="102" t="s">
        <v>289</v>
      </c>
      <c r="F14" s="102" t="s">
        <v>155</v>
      </c>
      <c r="G14" s="102" t="s">
        <v>227</v>
      </c>
      <c r="H14" s="104">
        <v>13</v>
      </c>
      <c r="I14" s="104">
        <v>13</v>
      </c>
      <c r="J14" s="104">
        <v>15</v>
      </c>
      <c r="K14" s="104">
        <v>45</v>
      </c>
      <c r="L14" s="105">
        <v>13.666666666666666</v>
      </c>
      <c r="M14" s="106">
        <v>110</v>
      </c>
      <c r="N14" s="106">
        <v>130</v>
      </c>
      <c r="O14" s="106">
        <v>1</v>
      </c>
      <c r="P14" s="106">
        <v>20</v>
      </c>
      <c r="Q14" s="106">
        <v>6</v>
      </c>
      <c r="R14" s="106">
        <v>3.5</v>
      </c>
      <c r="S14" s="106">
        <v>112</v>
      </c>
      <c r="T14" s="106">
        <v>116</v>
      </c>
      <c r="U14" s="106">
        <v>1</v>
      </c>
      <c r="V14" s="106">
        <v>4</v>
      </c>
      <c r="W14" s="106">
        <v>5</v>
      </c>
      <c r="X14" s="106">
        <v>3</v>
      </c>
      <c r="Y14" s="106">
        <v>15</v>
      </c>
      <c r="Z14" s="106">
        <v>8</v>
      </c>
      <c r="AA14" s="107">
        <v>46537</v>
      </c>
      <c r="AB14" s="106">
        <v>5</v>
      </c>
      <c r="AC14" s="108">
        <v>4.9000000000000004</v>
      </c>
      <c r="AD14" s="109">
        <v>3</v>
      </c>
      <c r="AE14" s="110">
        <v>0</v>
      </c>
      <c r="AF14" s="111">
        <v>0.54</v>
      </c>
      <c r="AG14" s="112">
        <v>0</v>
      </c>
      <c r="AH14" s="112">
        <v>0</v>
      </c>
      <c r="AI14" s="112">
        <v>0</v>
      </c>
      <c r="AJ14" s="111">
        <v>0.9</v>
      </c>
      <c r="AK14" s="112">
        <v>0</v>
      </c>
      <c r="AL14" s="112">
        <v>0</v>
      </c>
      <c r="AM14" s="112">
        <v>0</v>
      </c>
      <c r="AN14" s="112">
        <v>0</v>
      </c>
      <c r="AO14" s="112">
        <v>0</v>
      </c>
      <c r="AP14" s="112">
        <v>0</v>
      </c>
      <c r="AQ14" s="112">
        <v>0</v>
      </c>
      <c r="AR14" s="112">
        <v>0</v>
      </c>
      <c r="AS14" s="112">
        <v>0</v>
      </c>
      <c r="AT14" s="111">
        <v>0.55000000000000004</v>
      </c>
      <c r="AU14" s="112">
        <v>0</v>
      </c>
      <c r="AV14" s="112">
        <v>0</v>
      </c>
      <c r="AW14" s="112">
        <v>0</v>
      </c>
      <c r="AX14" s="112">
        <v>0</v>
      </c>
      <c r="AY14" s="112">
        <v>0</v>
      </c>
      <c r="AZ14" s="112">
        <v>0</v>
      </c>
      <c r="BA14" s="111">
        <v>0.71299999999999997</v>
      </c>
      <c r="BB14" s="112">
        <v>0</v>
      </c>
      <c r="BC14" s="112">
        <v>0</v>
      </c>
      <c r="BD14" s="112">
        <v>0</v>
      </c>
      <c r="BE14" s="112">
        <v>0</v>
      </c>
      <c r="BF14" s="112">
        <v>0</v>
      </c>
      <c r="BG14" s="112">
        <v>0</v>
      </c>
      <c r="BH14" s="112">
        <v>0</v>
      </c>
      <c r="BI14" s="112">
        <v>0</v>
      </c>
      <c r="BJ14" s="112">
        <v>0</v>
      </c>
      <c r="BK14" s="111">
        <v>0.71299999999999997</v>
      </c>
      <c r="BL14" s="112">
        <v>0</v>
      </c>
      <c r="BM14" s="112">
        <v>0</v>
      </c>
      <c r="BN14" s="112">
        <v>0</v>
      </c>
      <c r="BO14" s="112">
        <v>0</v>
      </c>
      <c r="BP14" s="112">
        <v>0</v>
      </c>
      <c r="BQ14" s="112">
        <v>0</v>
      </c>
      <c r="BR14" s="113">
        <v>5</v>
      </c>
      <c r="BS14" s="112">
        <v>0</v>
      </c>
    </row>
    <row r="15" spans="1:71" hidden="1" x14ac:dyDescent="0.25">
      <c r="A15" s="102" t="s">
        <v>50</v>
      </c>
      <c r="B15" s="103" t="s">
        <v>175</v>
      </c>
      <c r="C15" s="102" t="s">
        <v>176</v>
      </c>
      <c r="D15" s="102" t="s">
        <v>238</v>
      </c>
      <c r="E15" s="102" t="s">
        <v>239</v>
      </c>
      <c r="F15" s="102" t="s">
        <v>155</v>
      </c>
      <c r="G15" s="102" t="s">
        <v>227</v>
      </c>
      <c r="H15" s="104">
        <v>57</v>
      </c>
      <c r="I15" s="104">
        <v>60</v>
      </c>
      <c r="J15" s="104">
        <v>30</v>
      </c>
      <c r="K15" s="104">
        <v>90</v>
      </c>
      <c r="L15" s="105">
        <v>49</v>
      </c>
      <c r="M15" s="106">
        <v>571</v>
      </c>
      <c r="N15" s="106">
        <v>621</v>
      </c>
      <c r="O15" s="106">
        <v>9</v>
      </c>
      <c r="P15" s="106">
        <v>50</v>
      </c>
      <c r="Q15" s="106">
        <v>9</v>
      </c>
      <c r="R15" s="106">
        <v>9</v>
      </c>
      <c r="S15" s="106">
        <v>584</v>
      </c>
      <c r="T15" s="106">
        <v>601</v>
      </c>
      <c r="U15" s="106">
        <v>9</v>
      </c>
      <c r="V15" s="106">
        <v>17</v>
      </c>
      <c r="W15" s="106">
        <v>10</v>
      </c>
      <c r="X15" s="106">
        <v>9.5</v>
      </c>
      <c r="Y15" s="106">
        <v>30</v>
      </c>
      <c r="Z15" s="106">
        <v>9</v>
      </c>
      <c r="AA15" s="107">
        <v>65104</v>
      </c>
      <c r="AB15" s="106">
        <v>8</v>
      </c>
      <c r="AC15" s="108">
        <v>8.6999999999999993</v>
      </c>
      <c r="AD15" s="109">
        <v>5</v>
      </c>
      <c r="AE15" s="110">
        <v>0</v>
      </c>
      <c r="AF15" s="111">
        <v>0.54</v>
      </c>
      <c r="AG15" s="112">
        <v>0</v>
      </c>
      <c r="AH15" s="112">
        <v>0</v>
      </c>
      <c r="AI15" s="112">
        <v>0</v>
      </c>
      <c r="AJ15" s="111">
        <v>0.9</v>
      </c>
      <c r="AK15" s="112">
        <v>0</v>
      </c>
      <c r="AL15" s="112">
        <v>9.3333333333333339</v>
      </c>
      <c r="AM15" s="112">
        <v>0</v>
      </c>
      <c r="AN15" s="112">
        <v>0</v>
      </c>
      <c r="AO15" s="112">
        <v>0</v>
      </c>
      <c r="AP15" s="112">
        <v>0</v>
      </c>
      <c r="AQ15" s="112">
        <v>0</v>
      </c>
      <c r="AR15" s="112">
        <v>0</v>
      </c>
      <c r="AS15" s="112">
        <v>0</v>
      </c>
      <c r="AT15" s="111">
        <v>0.55000000000000004</v>
      </c>
      <c r="AU15" s="112">
        <v>0</v>
      </c>
      <c r="AV15" s="112">
        <v>0</v>
      </c>
      <c r="AW15" s="112">
        <v>0</v>
      </c>
      <c r="AX15" s="112">
        <v>0</v>
      </c>
      <c r="AY15" s="112">
        <v>0</v>
      </c>
      <c r="AZ15" s="112">
        <v>0</v>
      </c>
      <c r="BA15" s="111">
        <v>0.71299999999999997</v>
      </c>
      <c r="BB15" s="112">
        <v>0</v>
      </c>
      <c r="BC15" s="112">
        <v>0</v>
      </c>
      <c r="BD15" s="112">
        <v>0</v>
      </c>
      <c r="BE15" s="112">
        <v>0</v>
      </c>
      <c r="BF15" s="112">
        <v>0</v>
      </c>
      <c r="BG15" s="112">
        <v>0</v>
      </c>
      <c r="BH15" s="112">
        <v>0</v>
      </c>
      <c r="BI15" s="112">
        <v>0</v>
      </c>
      <c r="BJ15" s="112">
        <v>0</v>
      </c>
      <c r="BK15" s="111">
        <v>0.71299999999999997</v>
      </c>
      <c r="BL15" s="112">
        <v>0</v>
      </c>
      <c r="BM15" s="112">
        <v>5.1333333333333337</v>
      </c>
      <c r="BN15" s="112">
        <v>0</v>
      </c>
      <c r="BO15" s="112">
        <v>0</v>
      </c>
      <c r="BP15" s="112">
        <v>0</v>
      </c>
      <c r="BQ15" s="112">
        <v>0</v>
      </c>
      <c r="BR15" s="113">
        <v>8</v>
      </c>
      <c r="BS15" s="112">
        <v>46</v>
      </c>
    </row>
    <row r="16" spans="1:71" hidden="1" x14ac:dyDescent="0.25">
      <c r="A16" s="102" t="s">
        <v>50</v>
      </c>
      <c r="B16" s="103" t="s">
        <v>175</v>
      </c>
      <c r="C16" s="102" t="s">
        <v>176</v>
      </c>
      <c r="D16" s="102" t="s">
        <v>389</v>
      </c>
      <c r="E16" s="102" t="s">
        <v>390</v>
      </c>
      <c r="F16" s="102" t="s">
        <v>155</v>
      </c>
      <c r="G16" s="102" t="s">
        <v>227</v>
      </c>
      <c r="H16" s="104">
        <v>13</v>
      </c>
      <c r="I16" s="104">
        <v>12</v>
      </c>
      <c r="J16" s="104">
        <v>13</v>
      </c>
      <c r="K16" s="104">
        <v>39</v>
      </c>
      <c r="L16" s="105">
        <v>12.666666666666666</v>
      </c>
      <c r="M16" s="106">
        <v>137</v>
      </c>
      <c r="N16" s="106">
        <v>149</v>
      </c>
      <c r="O16" s="106">
        <v>2</v>
      </c>
      <c r="P16" s="106">
        <v>12</v>
      </c>
      <c r="Q16" s="106">
        <v>5</v>
      </c>
      <c r="R16" s="106">
        <v>3.5</v>
      </c>
      <c r="S16" s="106">
        <v>140</v>
      </c>
      <c r="T16" s="106">
        <v>140</v>
      </c>
      <c r="U16" s="106">
        <v>2</v>
      </c>
      <c r="V16" s="106">
        <v>0</v>
      </c>
      <c r="W16" s="106">
        <v>2</v>
      </c>
      <c r="X16" s="106">
        <v>2</v>
      </c>
      <c r="Y16" s="106">
        <v>13</v>
      </c>
      <c r="Z16" s="106">
        <v>8</v>
      </c>
      <c r="AA16" s="107">
        <v>83503</v>
      </c>
      <c r="AB16" s="106">
        <v>9</v>
      </c>
      <c r="AC16" s="108">
        <v>6.3</v>
      </c>
      <c r="AD16" s="109">
        <v>4</v>
      </c>
      <c r="AE16" s="110">
        <v>0</v>
      </c>
      <c r="AF16" s="111">
        <v>0.54</v>
      </c>
      <c r="AG16" s="112">
        <v>0</v>
      </c>
      <c r="AH16" s="112">
        <v>0</v>
      </c>
      <c r="AI16" s="112">
        <v>0</v>
      </c>
      <c r="AJ16" s="111">
        <v>0.9</v>
      </c>
      <c r="AK16" s="112">
        <v>0</v>
      </c>
      <c r="AL16" s="112">
        <v>0</v>
      </c>
      <c r="AM16" s="112">
        <v>0</v>
      </c>
      <c r="AN16" s="112">
        <v>0</v>
      </c>
      <c r="AO16" s="112">
        <v>0</v>
      </c>
      <c r="AP16" s="112">
        <v>0</v>
      </c>
      <c r="AQ16" s="112">
        <v>0</v>
      </c>
      <c r="AR16" s="112">
        <v>0</v>
      </c>
      <c r="AS16" s="112">
        <v>0</v>
      </c>
      <c r="AT16" s="111">
        <v>0.55000000000000004</v>
      </c>
      <c r="AU16" s="112">
        <v>0</v>
      </c>
      <c r="AV16" s="112">
        <v>0</v>
      </c>
      <c r="AW16" s="112">
        <v>0</v>
      </c>
      <c r="AX16" s="112">
        <v>0</v>
      </c>
      <c r="AY16" s="112">
        <v>0</v>
      </c>
      <c r="AZ16" s="112">
        <v>0</v>
      </c>
      <c r="BA16" s="111">
        <v>0.71299999999999997</v>
      </c>
      <c r="BB16" s="112">
        <v>0</v>
      </c>
      <c r="BC16" s="112">
        <v>0</v>
      </c>
      <c r="BD16" s="112">
        <v>0</v>
      </c>
      <c r="BE16" s="112">
        <v>0</v>
      </c>
      <c r="BF16" s="112">
        <v>0</v>
      </c>
      <c r="BG16" s="112">
        <v>0</v>
      </c>
      <c r="BH16" s="112">
        <v>0</v>
      </c>
      <c r="BI16" s="112">
        <v>0</v>
      </c>
      <c r="BJ16" s="112">
        <v>0</v>
      </c>
      <c r="BK16" s="111">
        <v>0.71299999999999997</v>
      </c>
      <c r="BL16" s="112">
        <v>0</v>
      </c>
      <c r="BM16" s="112">
        <v>0</v>
      </c>
      <c r="BN16" s="112">
        <v>0</v>
      </c>
      <c r="BO16" s="112">
        <v>0</v>
      </c>
      <c r="BP16" s="112">
        <v>0</v>
      </c>
      <c r="BQ16" s="112">
        <v>0</v>
      </c>
      <c r="BR16" s="113">
        <v>0</v>
      </c>
      <c r="BS16" s="112">
        <v>0</v>
      </c>
    </row>
    <row r="17" spans="1:71" hidden="1" x14ac:dyDescent="0.25">
      <c r="A17" s="102" t="s">
        <v>50</v>
      </c>
      <c r="B17" s="103" t="s">
        <v>177</v>
      </c>
      <c r="C17" s="102" t="s">
        <v>178</v>
      </c>
      <c r="D17" s="102" t="s">
        <v>290</v>
      </c>
      <c r="E17" s="102" t="s">
        <v>291</v>
      </c>
      <c r="F17" s="102" t="s">
        <v>156</v>
      </c>
      <c r="G17" s="102" t="s">
        <v>224</v>
      </c>
      <c r="H17" s="104">
        <v>16</v>
      </c>
      <c r="I17" s="104">
        <v>17</v>
      </c>
      <c r="J17" s="104">
        <v>36</v>
      </c>
      <c r="K17" s="104">
        <v>108</v>
      </c>
      <c r="L17" s="105">
        <v>23</v>
      </c>
      <c r="M17" s="106">
        <v>178</v>
      </c>
      <c r="N17" s="106">
        <v>202</v>
      </c>
      <c r="O17" s="106">
        <v>5</v>
      </c>
      <c r="P17" s="106">
        <v>24</v>
      </c>
      <c r="Q17" s="106">
        <v>7</v>
      </c>
      <c r="R17" s="106">
        <v>6</v>
      </c>
      <c r="S17" s="106">
        <v>194</v>
      </c>
      <c r="T17" s="106">
        <v>200</v>
      </c>
      <c r="U17" s="106">
        <v>5</v>
      </c>
      <c r="V17" s="106">
        <v>6</v>
      </c>
      <c r="W17" s="106">
        <v>7</v>
      </c>
      <c r="X17" s="106">
        <v>6</v>
      </c>
      <c r="Y17" s="106">
        <v>36</v>
      </c>
      <c r="Z17" s="106">
        <v>9</v>
      </c>
      <c r="AA17" s="107">
        <v>45451</v>
      </c>
      <c r="AB17" s="106">
        <v>5</v>
      </c>
      <c r="AC17" s="108">
        <v>6.2</v>
      </c>
      <c r="AD17" s="109">
        <v>4</v>
      </c>
      <c r="AE17" s="110">
        <v>0</v>
      </c>
      <c r="AF17" s="111">
        <v>0.54</v>
      </c>
      <c r="AG17" s="112">
        <v>0</v>
      </c>
      <c r="AH17" s="112">
        <v>0</v>
      </c>
      <c r="AI17" s="112">
        <v>0</v>
      </c>
      <c r="AJ17" s="111">
        <v>0.9</v>
      </c>
      <c r="AK17" s="112">
        <v>0</v>
      </c>
      <c r="AL17" s="112">
        <v>0</v>
      </c>
      <c r="AM17" s="112">
        <v>0</v>
      </c>
      <c r="AN17" s="112">
        <v>0</v>
      </c>
      <c r="AO17" s="112">
        <v>0</v>
      </c>
      <c r="AP17" s="112">
        <v>0</v>
      </c>
      <c r="AQ17" s="112">
        <v>0</v>
      </c>
      <c r="AR17" s="112">
        <v>0</v>
      </c>
      <c r="AS17" s="112">
        <v>0</v>
      </c>
      <c r="AT17" s="111">
        <v>0.55000000000000004</v>
      </c>
      <c r="AU17" s="112">
        <v>0</v>
      </c>
      <c r="AV17" s="112">
        <v>0</v>
      </c>
      <c r="AW17" s="112">
        <v>0</v>
      </c>
      <c r="AX17" s="112">
        <v>0</v>
      </c>
      <c r="AY17" s="112">
        <v>0</v>
      </c>
      <c r="AZ17" s="112">
        <v>0</v>
      </c>
      <c r="BA17" s="111">
        <v>0.71299999999999997</v>
      </c>
      <c r="BB17" s="112">
        <v>0</v>
      </c>
      <c r="BC17" s="112">
        <v>0</v>
      </c>
      <c r="BD17" s="112">
        <v>0</v>
      </c>
      <c r="BE17" s="112">
        <v>0</v>
      </c>
      <c r="BF17" s="112">
        <v>0</v>
      </c>
      <c r="BG17" s="112">
        <v>0</v>
      </c>
      <c r="BH17" s="112">
        <v>0</v>
      </c>
      <c r="BI17" s="112">
        <v>0</v>
      </c>
      <c r="BJ17" s="112">
        <v>0</v>
      </c>
      <c r="BK17" s="111">
        <v>0.71299999999999997</v>
      </c>
      <c r="BL17" s="112">
        <v>0</v>
      </c>
      <c r="BM17" s="112">
        <v>0</v>
      </c>
      <c r="BN17" s="112">
        <v>0</v>
      </c>
      <c r="BO17" s="112">
        <v>0</v>
      </c>
      <c r="BP17" s="112">
        <v>0</v>
      </c>
      <c r="BQ17" s="112">
        <v>0</v>
      </c>
      <c r="BR17" s="113">
        <v>3</v>
      </c>
      <c r="BS17" s="112">
        <v>0</v>
      </c>
    </row>
    <row r="18" spans="1:71" hidden="1" x14ac:dyDescent="0.25">
      <c r="A18" s="102" t="s">
        <v>50</v>
      </c>
      <c r="B18" s="103" t="s">
        <v>179</v>
      </c>
      <c r="C18" s="102" t="s">
        <v>180</v>
      </c>
      <c r="D18" s="102" t="s">
        <v>296</v>
      </c>
      <c r="E18" s="102" t="s">
        <v>297</v>
      </c>
      <c r="F18" s="102" t="s">
        <v>155</v>
      </c>
      <c r="G18" s="102" t="s">
        <v>227</v>
      </c>
      <c r="H18" s="104">
        <v>12</v>
      </c>
      <c r="I18" s="104">
        <v>14</v>
      </c>
      <c r="J18" s="104">
        <v>8</v>
      </c>
      <c r="K18" s="104">
        <v>24</v>
      </c>
      <c r="L18" s="105">
        <v>11.333333333333334</v>
      </c>
      <c r="M18" s="106">
        <v>131</v>
      </c>
      <c r="N18" s="106">
        <v>154</v>
      </c>
      <c r="O18" s="106">
        <v>2</v>
      </c>
      <c r="P18" s="106">
        <v>23</v>
      </c>
      <c r="Q18" s="106">
        <v>7</v>
      </c>
      <c r="R18" s="106">
        <v>4.5</v>
      </c>
      <c r="S18" s="106">
        <v>140</v>
      </c>
      <c r="T18" s="106">
        <v>147</v>
      </c>
      <c r="U18" s="106">
        <v>3</v>
      </c>
      <c r="V18" s="106">
        <v>7</v>
      </c>
      <c r="W18" s="106">
        <v>7</v>
      </c>
      <c r="X18" s="106">
        <v>5</v>
      </c>
      <c r="Y18" s="106">
        <v>8</v>
      </c>
      <c r="Z18" s="106">
        <v>7</v>
      </c>
      <c r="AA18" s="107">
        <v>83879</v>
      </c>
      <c r="AB18" s="106">
        <v>10</v>
      </c>
      <c r="AC18" s="108">
        <v>7.3</v>
      </c>
      <c r="AD18" s="109">
        <v>4</v>
      </c>
      <c r="AE18" s="110">
        <v>0</v>
      </c>
      <c r="AF18" s="111">
        <v>0.54</v>
      </c>
      <c r="AG18" s="112">
        <v>0</v>
      </c>
      <c r="AH18" s="112">
        <v>0</v>
      </c>
      <c r="AI18" s="112">
        <v>0</v>
      </c>
      <c r="AJ18" s="111">
        <v>0.9</v>
      </c>
      <c r="AK18" s="112">
        <v>0</v>
      </c>
      <c r="AL18" s="112">
        <v>0</v>
      </c>
      <c r="AM18" s="112">
        <v>0</v>
      </c>
      <c r="AN18" s="112">
        <v>0</v>
      </c>
      <c r="AO18" s="112">
        <v>0</v>
      </c>
      <c r="AP18" s="112">
        <v>0</v>
      </c>
      <c r="AQ18" s="112">
        <v>0</v>
      </c>
      <c r="AR18" s="112">
        <v>0</v>
      </c>
      <c r="AS18" s="112">
        <v>0</v>
      </c>
      <c r="AT18" s="111">
        <v>0.55000000000000004</v>
      </c>
      <c r="AU18" s="112">
        <v>0</v>
      </c>
      <c r="AV18" s="112">
        <v>0</v>
      </c>
      <c r="AW18" s="112">
        <v>0</v>
      </c>
      <c r="AX18" s="112">
        <v>0</v>
      </c>
      <c r="AY18" s="112">
        <v>0</v>
      </c>
      <c r="AZ18" s="112">
        <v>0</v>
      </c>
      <c r="BA18" s="111">
        <v>0.71299999999999997</v>
      </c>
      <c r="BB18" s="112">
        <v>0</v>
      </c>
      <c r="BC18" s="112">
        <v>0</v>
      </c>
      <c r="BD18" s="112">
        <v>0</v>
      </c>
      <c r="BE18" s="112">
        <v>0</v>
      </c>
      <c r="BF18" s="112">
        <v>0</v>
      </c>
      <c r="BG18" s="112">
        <v>0</v>
      </c>
      <c r="BH18" s="112">
        <v>0</v>
      </c>
      <c r="BI18" s="112">
        <v>0</v>
      </c>
      <c r="BJ18" s="112">
        <v>0</v>
      </c>
      <c r="BK18" s="111">
        <v>0.71299999999999997</v>
      </c>
      <c r="BL18" s="112">
        <v>0</v>
      </c>
      <c r="BM18" s="112">
        <v>0</v>
      </c>
      <c r="BN18" s="112">
        <v>0</v>
      </c>
      <c r="BO18" s="112">
        <v>0</v>
      </c>
      <c r="BP18" s="112">
        <v>0</v>
      </c>
      <c r="BQ18" s="112">
        <v>0</v>
      </c>
      <c r="BR18" s="113">
        <v>1</v>
      </c>
      <c r="BS18" s="112">
        <v>61</v>
      </c>
    </row>
    <row r="19" spans="1:71" hidden="1" x14ac:dyDescent="0.25">
      <c r="A19" s="102" t="s">
        <v>50</v>
      </c>
      <c r="B19" s="103" t="s">
        <v>179</v>
      </c>
      <c r="C19" s="102" t="s">
        <v>180</v>
      </c>
      <c r="D19" s="102" t="s">
        <v>300</v>
      </c>
      <c r="E19" s="102" t="s">
        <v>301</v>
      </c>
      <c r="F19" s="102" t="s">
        <v>155</v>
      </c>
      <c r="G19" s="102" t="s">
        <v>227</v>
      </c>
      <c r="H19" s="104">
        <v>13</v>
      </c>
      <c r="I19" s="104">
        <v>14</v>
      </c>
      <c r="J19" s="104">
        <v>10</v>
      </c>
      <c r="K19" s="104">
        <v>30</v>
      </c>
      <c r="L19" s="105">
        <v>12.333333333333334</v>
      </c>
      <c r="M19" s="106">
        <v>140</v>
      </c>
      <c r="N19" s="106">
        <v>173</v>
      </c>
      <c r="O19" s="106">
        <v>3</v>
      </c>
      <c r="P19" s="106">
        <v>33</v>
      </c>
      <c r="Q19" s="106">
        <v>8</v>
      </c>
      <c r="R19" s="106">
        <v>5.5</v>
      </c>
      <c r="S19" s="106">
        <v>140</v>
      </c>
      <c r="T19" s="106">
        <v>149</v>
      </c>
      <c r="U19" s="106">
        <v>3</v>
      </c>
      <c r="V19" s="106">
        <v>9</v>
      </c>
      <c r="W19" s="106">
        <v>8</v>
      </c>
      <c r="X19" s="106">
        <v>5.5</v>
      </c>
      <c r="Y19" s="106">
        <v>10</v>
      </c>
      <c r="Z19" s="106">
        <v>7</v>
      </c>
      <c r="AA19" s="107">
        <v>97351</v>
      </c>
      <c r="AB19" s="106">
        <v>10</v>
      </c>
      <c r="AC19" s="108">
        <v>7.6</v>
      </c>
      <c r="AD19" s="109">
        <v>4</v>
      </c>
      <c r="AE19" s="110">
        <v>0</v>
      </c>
      <c r="AF19" s="111">
        <v>0.54</v>
      </c>
      <c r="AG19" s="112">
        <v>0</v>
      </c>
      <c r="AH19" s="112">
        <v>0</v>
      </c>
      <c r="AI19" s="112">
        <v>0</v>
      </c>
      <c r="AJ19" s="111">
        <v>0.9</v>
      </c>
      <c r="AK19" s="112">
        <v>0</v>
      </c>
      <c r="AL19" s="112">
        <v>0</v>
      </c>
      <c r="AM19" s="112">
        <v>0</v>
      </c>
      <c r="AN19" s="112">
        <v>0</v>
      </c>
      <c r="AO19" s="112">
        <v>0</v>
      </c>
      <c r="AP19" s="112">
        <v>0</v>
      </c>
      <c r="AQ19" s="112">
        <v>0</v>
      </c>
      <c r="AR19" s="112">
        <v>0</v>
      </c>
      <c r="AS19" s="112">
        <v>0</v>
      </c>
      <c r="AT19" s="111">
        <v>0.55000000000000004</v>
      </c>
      <c r="AU19" s="112">
        <v>0</v>
      </c>
      <c r="AV19" s="112">
        <v>0</v>
      </c>
      <c r="AW19" s="112">
        <v>0</v>
      </c>
      <c r="AX19" s="112">
        <v>0</v>
      </c>
      <c r="AY19" s="112">
        <v>0</v>
      </c>
      <c r="AZ19" s="112">
        <v>0</v>
      </c>
      <c r="BA19" s="111">
        <v>0.71299999999999997</v>
      </c>
      <c r="BB19" s="112">
        <v>0</v>
      </c>
      <c r="BC19" s="112">
        <v>0</v>
      </c>
      <c r="BD19" s="112">
        <v>0</v>
      </c>
      <c r="BE19" s="112">
        <v>0</v>
      </c>
      <c r="BF19" s="112">
        <v>0</v>
      </c>
      <c r="BG19" s="112">
        <v>0</v>
      </c>
      <c r="BH19" s="112">
        <v>0</v>
      </c>
      <c r="BI19" s="112">
        <v>0</v>
      </c>
      <c r="BJ19" s="112">
        <v>0</v>
      </c>
      <c r="BK19" s="111">
        <v>0.71299999999999997</v>
      </c>
      <c r="BL19" s="112">
        <v>0</v>
      </c>
      <c r="BM19" s="112">
        <v>0</v>
      </c>
      <c r="BN19" s="112">
        <v>0</v>
      </c>
      <c r="BO19" s="112">
        <v>0</v>
      </c>
      <c r="BP19" s="112">
        <v>0</v>
      </c>
      <c r="BQ19" s="112">
        <v>0</v>
      </c>
      <c r="BR19" s="113">
        <v>0</v>
      </c>
      <c r="BS19" s="112">
        <v>61</v>
      </c>
    </row>
    <row r="20" spans="1:71" hidden="1" x14ac:dyDescent="0.25">
      <c r="A20" s="102" t="s">
        <v>50</v>
      </c>
      <c r="B20" s="103" t="s">
        <v>179</v>
      </c>
      <c r="C20" s="102" t="s">
        <v>180</v>
      </c>
      <c r="D20" s="102" t="s">
        <v>302</v>
      </c>
      <c r="E20" s="102" t="s">
        <v>303</v>
      </c>
      <c r="F20" s="102" t="s">
        <v>155</v>
      </c>
      <c r="G20" s="102" t="s">
        <v>227</v>
      </c>
      <c r="H20" s="104">
        <v>7</v>
      </c>
      <c r="I20" s="104">
        <v>9</v>
      </c>
      <c r="J20" s="104">
        <v>53</v>
      </c>
      <c r="K20" s="104">
        <v>159</v>
      </c>
      <c r="L20" s="105">
        <v>23</v>
      </c>
      <c r="M20" s="106">
        <v>114</v>
      </c>
      <c r="N20" s="106">
        <v>112</v>
      </c>
      <c r="O20" s="106">
        <v>1</v>
      </c>
      <c r="P20" s="106">
        <v>-2</v>
      </c>
      <c r="Q20" s="106">
        <v>2</v>
      </c>
      <c r="R20" s="106">
        <v>1.5</v>
      </c>
      <c r="S20" s="106">
        <v>113</v>
      </c>
      <c r="T20" s="106">
        <v>118</v>
      </c>
      <c r="U20" s="106">
        <v>2</v>
      </c>
      <c r="V20" s="106">
        <v>5</v>
      </c>
      <c r="W20" s="106">
        <v>5</v>
      </c>
      <c r="X20" s="106">
        <v>3.5</v>
      </c>
      <c r="Y20" s="106">
        <v>53</v>
      </c>
      <c r="Z20" s="106">
        <v>10</v>
      </c>
      <c r="AA20" s="107">
        <v>76550</v>
      </c>
      <c r="AB20" s="106">
        <v>9</v>
      </c>
      <c r="AC20" s="108">
        <v>6.6</v>
      </c>
      <c r="AD20" s="109">
        <v>4</v>
      </c>
      <c r="AE20" s="110">
        <v>0</v>
      </c>
      <c r="AF20" s="111">
        <v>0.54</v>
      </c>
      <c r="AG20" s="112">
        <v>0</v>
      </c>
      <c r="AH20" s="112">
        <v>0</v>
      </c>
      <c r="AI20" s="112">
        <v>0</v>
      </c>
      <c r="AJ20" s="111">
        <v>0.9</v>
      </c>
      <c r="AK20" s="112">
        <v>0</v>
      </c>
      <c r="AL20" s="112">
        <v>0</v>
      </c>
      <c r="AM20" s="112">
        <v>0</v>
      </c>
      <c r="AN20" s="112">
        <v>0</v>
      </c>
      <c r="AO20" s="112">
        <v>0</v>
      </c>
      <c r="AP20" s="112">
        <v>0</v>
      </c>
      <c r="AQ20" s="112">
        <v>0</v>
      </c>
      <c r="AR20" s="112">
        <v>0</v>
      </c>
      <c r="AS20" s="112">
        <v>0</v>
      </c>
      <c r="AT20" s="111">
        <v>0.55000000000000004</v>
      </c>
      <c r="AU20" s="112">
        <v>0</v>
      </c>
      <c r="AV20" s="112">
        <v>0</v>
      </c>
      <c r="AW20" s="112">
        <v>0</v>
      </c>
      <c r="AX20" s="112">
        <v>0</v>
      </c>
      <c r="AY20" s="112">
        <v>0</v>
      </c>
      <c r="AZ20" s="112">
        <v>0</v>
      </c>
      <c r="BA20" s="111">
        <v>0.71299999999999997</v>
      </c>
      <c r="BB20" s="112">
        <v>0</v>
      </c>
      <c r="BC20" s="112">
        <v>0</v>
      </c>
      <c r="BD20" s="112">
        <v>0</v>
      </c>
      <c r="BE20" s="112">
        <v>0</v>
      </c>
      <c r="BF20" s="112">
        <v>0</v>
      </c>
      <c r="BG20" s="112">
        <v>0</v>
      </c>
      <c r="BH20" s="112">
        <v>0</v>
      </c>
      <c r="BI20" s="112">
        <v>0</v>
      </c>
      <c r="BJ20" s="112">
        <v>0</v>
      </c>
      <c r="BK20" s="111">
        <v>0.71299999999999997</v>
      </c>
      <c r="BL20" s="112">
        <v>0</v>
      </c>
      <c r="BM20" s="112">
        <v>0</v>
      </c>
      <c r="BN20" s="112">
        <v>0</v>
      </c>
      <c r="BO20" s="112">
        <v>0</v>
      </c>
      <c r="BP20" s="112">
        <v>0</v>
      </c>
      <c r="BQ20" s="112">
        <v>0</v>
      </c>
      <c r="BR20" s="113">
        <v>1</v>
      </c>
      <c r="BS20" s="112">
        <v>61</v>
      </c>
    </row>
    <row r="21" spans="1:71" hidden="1" x14ac:dyDescent="0.25">
      <c r="A21" s="102" t="s">
        <v>50</v>
      </c>
      <c r="B21" s="103" t="s">
        <v>181</v>
      </c>
      <c r="C21" s="102" t="s">
        <v>182</v>
      </c>
      <c r="D21" s="102" t="s">
        <v>862</v>
      </c>
      <c r="E21" s="102" t="s">
        <v>863</v>
      </c>
      <c r="F21" s="102" t="s">
        <v>434</v>
      </c>
      <c r="G21" s="102" t="s">
        <v>227</v>
      </c>
      <c r="H21" s="104">
        <v>14</v>
      </c>
      <c r="I21" s="104">
        <v>12</v>
      </c>
      <c r="J21" s="104">
        <v>10</v>
      </c>
      <c r="K21" s="104">
        <v>30</v>
      </c>
      <c r="L21" s="105">
        <v>12</v>
      </c>
      <c r="M21" s="106">
        <v>164</v>
      </c>
      <c r="N21" s="106">
        <v>190</v>
      </c>
      <c r="O21" s="106">
        <v>4</v>
      </c>
      <c r="P21" s="106">
        <v>26</v>
      </c>
      <c r="Q21" s="106">
        <v>7</v>
      </c>
      <c r="R21" s="106">
        <v>5.5</v>
      </c>
      <c r="S21" s="106">
        <v>167</v>
      </c>
      <c r="T21" s="106">
        <v>172</v>
      </c>
      <c r="U21" s="106">
        <v>4</v>
      </c>
      <c r="V21" s="106">
        <v>5</v>
      </c>
      <c r="W21" s="106">
        <v>5</v>
      </c>
      <c r="X21" s="106">
        <v>4.5</v>
      </c>
      <c r="Y21" s="106">
        <v>10</v>
      </c>
      <c r="Z21" s="106">
        <v>7</v>
      </c>
      <c r="AA21" s="107">
        <v>68582</v>
      </c>
      <c r="AB21" s="106">
        <v>8</v>
      </c>
      <c r="AC21" s="108">
        <v>6.6</v>
      </c>
      <c r="AD21" s="109">
        <v>4</v>
      </c>
      <c r="AE21" s="110">
        <v>0</v>
      </c>
      <c r="AF21" s="111">
        <v>0.54</v>
      </c>
      <c r="AG21" s="112">
        <v>0</v>
      </c>
      <c r="AH21" s="112">
        <v>0</v>
      </c>
      <c r="AI21" s="112">
        <v>0</v>
      </c>
      <c r="AJ21" s="111">
        <v>0.9</v>
      </c>
      <c r="AK21" s="112">
        <v>0</v>
      </c>
      <c r="AL21" s="112">
        <v>0</v>
      </c>
      <c r="AM21" s="112">
        <v>0</v>
      </c>
      <c r="AN21" s="112">
        <v>0</v>
      </c>
      <c r="AO21" s="112">
        <v>60.666666666666664</v>
      </c>
      <c r="AP21" s="112">
        <v>0</v>
      </c>
      <c r="AQ21" s="112">
        <v>0</v>
      </c>
      <c r="AR21" s="112">
        <v>0</v>
      </c>
      <c r="AS21" s="112">
        <v>0</v>
      </c>
      <c r="AT21" s="111">
        <v>0.55000000000000004</v>
      </c>
      <c r="AU21" s="112">
        <v>0</v>
      </c>
      <c r="AV21" s="112">
        <v>0</v>
      </c>
      <c r="AW21" s="112">
        <v>37.666666666666664</v>
      </c>
      <c r="AX21" s="112">
        <v>0</v>
      </c>
      <c r="AY21" s="112">
        <v>0</v>
      </c>
      <c r="AZ21" s="112">
        <v>0</v>
      </c>
      <c r="BA21" s="111">
        <v>0.71299999999999997</v>
      </c>
      <c r="BB21" s="112">
        <v>0</v>
      </c>
      <c r="BC21" s="112">
        <v>0</v>
      </c>
      <c r="BD21" s="112">
        <v>0</v>
      </c>
      <c r="BE21" s="112">
        <v>0</v>
      </c>
      <c r="BF21" s="112">
        <v>0</v>
      </c>
      <c r="BG21" s="112">
        <v>0</v>
      </c>
      <c r="BH21" s="112">
        <v>0</v>
      </c>
      <c r="BI21" s="112">
        <v>0</v>
      </c>
      <c r="BJ21" s="112">
        <v>0</v>
      </c>
      <c r="BK21" s="111">
        <v>0.71299999999999997</v>
      </c>
      <c r="BL21" s="112">
        <v>0</v>
      </c>
      <c r="BM21" s="112">
        <v>0</v>
      </c>
      <c r="BN21" s="112">
        <v>0</v>
      </c>
      <c r="BO21" s="112">
        <v>60.222999999999999</v>
      </c>
      <c r="BP21" s="112">
        <v>0</v>
      </c>
      <c r="BQ21" s="112">
        <v>0</v>
      </c>
      <c r="BR21" s="113">
        <v>1</v>
      </c>
      <c r="BS21" s="112">
        <v>53</v>
      </c>
    </row>
    <row r="22" spans="1:71" hidden="1" x14ac:dyDescent="0.25">
      <c r="A22" s="102" t="s">
        <v>50</v>
      </c>
      <c r="B22" s="103" t="s">
        <v>183</v>
      </c>
      <c r="C22" s="102" t="s">
        <v>184</v>
      </c>
      <c r="D22" s="102" t="s">
        <v>864</v>
      </c>
      <c r="E22" s="102" t="s">
        <v>865</v>
      </c>
      <c r="F22" s="102" t="s">
        <v>155</v>
      </c>
      <c r="G22" s="102" t="s">
        <v>154</v>
      </c>
      <c r="H22" s="104">
        <v>26</v>
      </c>
      <c r="I22" s="104">
        <v>19</v>
      </c>
      <c r="J22" s="104">
        <v>1</v>
      </c>
      <c r="K22" s="104">
        <v>3</v>
      </c>
      <c r="L22" s="105">
        <v>15.333333333333334</v>
      </c>
      <c r="M22" s="106">
        <v>165</v>
      </c>
      <c r="N22" s="106">
        <v>228</v>
      </c>
      <c r="O22" s="106">
        <v>5</v>
      </c>
      <c r="P22" s="106">
        <v>63</v>
      </c>
      <c r="Q22" s="106">
        <v>10</v>
      </c>
      <c r="R22" s="106">
        <v>7.5</v>
      </c>
      <c r="S22" s="106">
        <v>162</v>
      </c>
      <c r="T22" s="106">
        <v>167</v>
      </c>
      <c r="U22" s="106">
        <v>4</v>
      </c>
      <c r="V22" s="106">
        <v>5</v>
      </c>
      <c r="W22" s="106">
        <v>5</v>
      </c>
      <c r="X22" s="106">
        <v>4.5</v>
      </c>
      <c r="Y22" s="106">
        <v>1</v>
      </c>
      <c r="Z22" s="106">
        <v>1</v>
      </c>
      <c r="AA22" s="107">
        <v>31366</v>
      </c>
      <c r="AB22" s="106">
        <v>2</v>
      </c>
      <c r="AC22" s="108">
        <v>3.4</v>
      </c>
      <c r="AD22" s="109">
        <v>2</v>
      </c>
      <c r="AE22" s="110">
        <v>0</v>
      </c>
      <c r="AF22" s="111">
        <v>0.54</v>
      </c>
      <c r="AG22" s="112">
        <v>0</v>
      </c>
      <c r="AH22" s="112">
        <v>0</v>
      </c>
      <c r="AI22" s="112">
        <v>0</v>
      </c>
      <c r="AJ22" s="111">
        <v>0.9</v>
      </c>
      <c r="AK22" s="112">
        <v>0</v>
      </c>
      <c r="AL22" s="112">
        <v>0</v>
      </c>
      <c r="AM22" s="112">
        <v>0</v>
      </c>
      <c r="AN22" s="112">
        <v>0</v>
      </c>
      <c r="AO22" s="112">
        <v>0</v>
      </c>
      <c r="AP22" s="112">
        <v>0</v>
      </c>
      <c r="AQ22" s="112">
        <v>0</v>
      </c>
      <c r="AR22" s="112">
        <v>0</v>
      </c>
      <c r="AS22" s="112">
        <v>0</v>
      </c>
      <c r="AT22" s="111">
        <v>0.55000000000000004</v>
      </c>
      <c r="AU22" s="112">
        <v>0</v>
      </c>
      <c r="AV22" s="112">
        <v>0</v>
      </c>
      <c r="AW22" s="112">
        <v>0</v>
      </c>
      <c r="AX22" s="112">
        <v>0</v>
      </c>
      <c r="AY22" s="112">
        <v>0</v>
      </c>
      <c r="AZ22" s="112">
        <v>0</v>
      </c>
      <c r="BA22" s="111">
        <v>0.71299999999999997</v>
      </c>
      <c r="BB22" s="112">
        <v>0</v>
      </c>
      <c r="BC22" s="112">
        <v>0</v>
      </c>
      <c r="BD22" s="112">
        <v>0</v>
      </c>
      <c r="BE22" s="112">
        <v>0</v>
      </c>
      <c r="BF22" s="112">
        <v>0</v>
      </c>
      <c r="BG22" s="112">
        <v>0</v>
      </c>
      <c r="BH22" s="112">
        <v>0</v>
      </c>
      <c r="BI22" s="112">
        <v>0</v>
      </c>
      <c r="BJ22" s="112">
        <v>0</v>
      </c>
      <c r="BK22" s="111">
        <v>0.71299999999999997</v>
      </c>
      <c r="BL22" s="112">
        <v>0</v>
      </c>
      <c r="BM22" s="112">
        <v>0</v>
      </c>
      <c r="BN22" s="112">
        <v>0</v>
      </c>
      <c r="BO22" s="112">
        <v>0</v>
      </c>
      <c r="BP22" s="112">
        <v>0</v>
      </c>
      <c r="BQ22" s="112">
        <v>0</v>
      </c>
      <c r="BR22" s="113">
        <v>4</v>
      </c>
      <c r="BS22" s="112">
        <v>18</v>
      </c>
    </row>
    <row r="23" spans="1:71" hidden="1" x14ac:dyDescent="0.25">
      <c r="A23" s="102" t="s">
        <v>50</v>
      </c>
      <c r="B23" s="103" t="s">
        <v>183</v>
      </c>
      <c r="C23" s="102" t="s">
        <v>184</v>
      </c>
      <c r="D23" s="102" t="s">
        <v>724</v>
      </c>
      <c r="E23" s="102" t="s">
        <v>725</v>
      </c>
      <c r="F23" s="102" t="s">
        <v>413</v>
      </c>
      <c r="G23" s="102" t="s">
        <v>227</v>
      </c>
      <c r="H23" s="104">
        <v>29</v>
      </c>
      <c r="I23" s="104">
        <v>24</v>
      </c>
      <c r="J23" s="104">
        <v>67</v>
      </c>
      <c r="K23" s="104">
        <v>201</v>
      </c>
      <c r="L23" s="105">
        <v>40</v>
      </c>
      <c r="M23" s="106">
        <v>225</v>
      </c>
      <c r="N23" s="106">
        <v>266</v>
      </c>
      <c r="O23" s="106">
        <v>6</v>
      </c>
      <c r="P23" s="106">
        <v>41</v>
      </c>
      <c r="Q23" s="106">
        <v>9</v>
      </c>
      <c r="R23" s="106">
        <v>7.5</v>
      </c>
      <c r="S23" s="106">
        <v>223</v>
      </c>
      <c r="T23" s="106">
        <v>226</v>
      </c>
      <c r="U23" s="106">
        <v>6</v>
      </c>
      <c r="V23" s="106">
        <v>3</v>
      </c>
      <c r="W23" s="106">
        <v>3</v>
      </c>
      <c r="X23" s="106">
        <v>4.5</v>
      </c>
      <c r="Y23" s="106">
        <v>67</v>
      </c>
      <c r="Z23" s="106">
        <v>10</v>
      </c>
      <c r="AA23" s="107">
        <v>37239</v>
      </c>
      <c r="AB23" s="106">
        <v>4</v>
      </c>
      <c r="AC23" s="108">
        <v>6</v>
      </c>
      <c r="AD23" s="109">
        <v>3</v>
      </c>
      <c r="AE23" s="110">
        <v>0</v>
      </c>
      <c r="AF23" s="111">
        <v>0.54</v>
      </c>
      <c r="AG23" s="112">
        <v>0</v>
      </c>
      <c r="AH23" s="112">
        <v>0</v>
      </c>
      <c r="AI23" s="112">
        <v>0</v>
      </c>
      <c r="AJ23" s="111">
        <v>0.9</v>
      </c>
      <c r="AK23" s="112">
        <v>0</v>
      </c>
      <c r="AL23" s="112">
        <v>0</v>
      </c>
      <c r="AM23" s="112">
        <v>0</v>
      </c>
      <c r="AN23" s="112">
        <v>0</v>
      </c>
      <c r="AO23" s="112">
        <v>0</v>
      </c>
      <c r="AP23" s="112">
        <v>0</v>
      </c>
      <c r="AQ23" s="112">
        <v>0</v>
      </c>
      <c r="AR23" s="112">
        <v>0</v>
      </c>
      <c r="AS23" s="112">
        <v>0</v>
      </c>
      <c r="AT23" s="111">
        <v>0.55000000000000004</v>
      </c>
      <c r="AU23" s="112">
        <v>0</v>
      </c>
      <c r="AV23" s="112">
        <v>0</v>
      </c>
      <c r="AW23" s="112">
        <v>0</v>
      </c>
      <c r="AX23" s="112">
        <v>0</v>
      </c>
      <c r="AY23" s="112">
        <v>0</v>
      </c>
      <c r="AZ23" s="112">
        <v>0</v>
      </c>
      <c r="BA23" s="111">
        <v>0.71299999999999997</v>
      </c>
      <c r="BB23" s="112">
        <v>0</v>
      </c>
      <c r="BC23" s="112">
        <v>0</v>
      </c>
      <c r="BD23" s="112">
        <v>0</v>
      </c>
      <c r="BE23" s="112">
        <v>0</v>
      </c>
      <c r="BF23" s="112">
        <v>0</v>
      </c>
      <c r="BG23" s="112">
        <v>0</v>
      </c>
      <c r="BH23" s="112">
        <v>0</v>
      </c>
      <c r="BI23" s="112">
        <v>0</v>
      </c>
      <c r="BJ23" s="112">
        <v>0</v>
      </c>
      <c r="BK23" s="111">
        <v>0.71299999999999997</v>
      </c>
      <c r="BL23" s="112">
        <v>0</v>
      </c>
      <c r="BM23" s="112">
        <v>0</v>
      </c>
      <c r="BN23" s="112">
        <v>0</v>
      </c>
      <c r="BO23" s="112">
        <v>0</v>
      </c>
      <c r="BP23" s="112">
        <v>0</v>
      </c>
      <c r="BQ23" s="112">
        <v>0</v>
      </c>
      <c r="BR23" s="113">
        <v>4</v>
      </c>
      <c r="BS23" s="112">
        <v>0</v>
      </c>
    </row>
    <row r="24" spans="1:71" hidden="1" x14ac:dyDescent="0.25">
      <c r="A24" s="102" t="s">
        <v>50</v>
      </c>
      <c r="B24" s="103" t="s">
        <v>183</v>
      </c>
      <c r="C24" s="102" t="s">
        <v>184</v>
      </c>
      <c r="D24" s="102" t="s">
        <v>789</v>
      </c>
      <c r="E24" s="102" t="s">
        <v>790</v>
      </c>
      <c r="F24" s="102" t="s">
        <v>413</v>
      </c>
      <c r="G24" s="102" t="s">
        <v>227</v>
      </c>
      <c r="H24" s="104">
        <v>34</v>
      </c>
      <c r="I24" s="104">
        <v>36</v>
      </c>
      <c r="J24" s="104">
        <v>8</v>
      </c>
      <c r="K24" s="104">
        <v>24</v>
      </c>
      <c r="L24" s="105">
        <v>26</v>
      </c>
      <c r="M24" s="106">
        <v>302</v>
      </c>
      <c r="N24" s="106">
        <v>328</v>
      </c>
      <c r="O24" s="106">
        <v>7</v>
      </c>
      <c r="P24" s="106">
        <v>26</v>
      </c>
      <c r="Q24" s="106">
        <v>7</v>
      </c>
      <c r="R24" s="106">
        <v>7</v>
      </c>
      <c r="S24" s="106">
        <v>315</v>
      </c>
      <c r="T24" s="106">
        <v>323</v>
      </c>
      <c r="U24" s="106">
        <v>7</v>
      </c>
      <c r="V24" s="106">
        <v>8</v>
      </c>
      <c r="W24" s="106">
        <v>8</v>
      </c>
      <c r="X24" s="106">
        <v>7.5</v>
      </c>
      <c r="Y24" s="106">
        <v>8</v>
      </c>
      <c r="Z24" s="106">
        <v>7</v>
      </c>
      <c r="AA24" s="107">
        <v>49730</v>
      </c>
      <c r="AB24" s="106">
        <v>6</v>
      </c>
      <c r="AC24" s="108">
        <v>6.7</v>
      </c>
      <c r="AD24" s="109">
        <v>4</v>
      </c>
      <c r="AE24" s="110">
        <v>0</v>
      </c>
      <c r="AF24" s="111">
        <v>0.54</v>
      </c>
      <c r="AG24" s="112">
        <v>0</v>
      </c>
      <c r="AH24" s="112">
        <v>0</v>
      </c>
      <c r="AI24" s="112">
        <v>0</v>
      </c>
      <c r="AJ24" s="111">
        <v>0.9</v>
      </c>
      <c r="AK24" s="112">
        <v>0</v>
      </c>
      <c r="AL24" s="112">
        <v>0</v>
      </c>
      <c r="AM24" s="112">
        <v>0</v>
      </c>
      <c r="AN24" s="112">
        <v>0</v>
      </c>
      <c r="AO24" s="112">
        <v>0</v>
      </c>
      <c r="AP24" s="112">
        <v>0</v>
      </c>
      <c r="AQ24" s="112">
        <v>0</v>
      </c>
      <c r="AR24" s="112">
        <v>0</v>
      </c>
      <c r="AS24" s="112">
        <v>0</v>
      </c>
      <c r="AT24" s="111">
        <v>0.55000000000000004</v>
      </c>
      <c r="AU24" s="112">
        <v>0</v>
      </c>
      <c r="AV24" s="112">
        <v>0</v>
      </c>
      <c r="AW24" s="112">
        <v>0</v>
      </c>
      <c r="AX24" s="112">
        <v>0</v>
      </c>
      <c r="AY24" s="112">
        <v>0</v>
      </c>
      <c r="AZ24" s="112">
        <v>0</v>
      </c>
      <c r="BA24" s="111">
        <v>0.71299999999999997</v>
      </c>
      <c r="BB24" s="112">
        <v>0</v>
      </c>
      <c r="BC24" s="112">
        <v>0</v>
      </c>
      <c r="BD24" s="112">
        <v>0</v>
      </c>
      <c r="BE24" s="112">
        <v>0</v>
      </c>
      <c r="BF24" s="112">
        <v>0</v>
      </c>
      <c r="BG24" s="112">
        <v>0</v>
      </c>
      <c r="BH24" s="112">
        <v>0</v>
      </c>
      <c r="BI24" s="112">
        <v>0</v>
      </c>
      <c r="BJ24" s="112">
        <v>0</v>
      </c>
      <c r="BK24" s="111">
        <v>0.71299999999999997</v>
      </c>
      <c r="BL24" s="112">
        <v>0</v>
      </c>
      <c r="BM24" s="112">
        <v>0</v>
      </c>
      <c r="BN24" s="112">
        <v>0</v>
      </c>
      <c r="BO24" s="112">
        <v>0</v>
      </c>
      <c r="BP24" s="112">
        <v>0</v>
      </c>
      <c r="BQ24" s="112">
        <v>0</v>
      </c>
      <c r="BR24" s="113">
        <v>1</v>
      </c>
      <c r="BS24" s="112">
        <v>315</v>
      </c>
    </row>
    <row r="25" spans="1:71" hidden="1" x14ac:dyDescent="0.25">
      <c r="A25" s="102" t="s">
        <v>50</v>
      </c>
      <c r="B25" s="103" t="s">
        <v>183</v>
      </c>
      <c r="C25" s="102" t="s">
        <v>184</v>
      </c>
      <c r="D25" s="102" t="s">
        <v>821</v>
      </c>
      <c r="E25" s="102" t="s">
        <v>822</v>
      </c>
      <c r="F25" s="102" t="s">
        <v>155</v>
      </c>
      <c r="G25" s="102" t="s">
        <v>227</v>
      </c>
      <c r="H25" s="104">
        <v>20</v>
      </c>
      <c r="I25" s="104">
        <v>18</v>
      </c>
      <c r="J25" s="104">
        <v>4</v>
      </c>
      <c r="K25" s="104">
        <v>12</v>
      </c>
      <c r="L25" s="105">
        <v>14</v>
      </c>
      <c r="M25" s="106">
        <v>156</v>
      </c>
      <c r="N25" s="106">
        <v>184</v>
      </c>
      <c r="O25" s="106">
        <v>4</v>
      </c>
      <c r="P25" s="106">
        <v>28</v>
      </c>
      <c r="Q25" s="106">
        <v>8</v>
      </c>
      <c r="R25" s="106">
        <v>6</v>
      </c>
      <c r="S25" s="106">
        <v>155</v>
      </c>
      <c r="T25" s="106">
        <v>160</v>
      </c>
      <c r="U25" s="106">
        <v>3</v>
      </c>
      <c r="V25" s="106">
        <v>5</v>
      </c>
      <c r="W25" s="106">
        <v>5</v>
      </c>
      <c r="X25" s="106">
        <v>4</v>
      </c>
      <c r="Y25" s="106">
        <v>4</v>
      </c>
      <c r="Z25" s="106">
        <v>5</v>
      </c>
      <c r="AA25" s="107">
        <v>32910</v>
      </c>
      <c r="AB25" s="106">
        <v>3</v>
      </c>
      <c r="AC25" s="108">
        <v>4.2</v>
      </c>
      <c r="AD25" s="109">
        <v>3</v>
      </c>
      <c r="AE25" s="110">
        <v>0</v>
      </c>
      <c r="AF25" s="111">
        <v>0.54</v>
      </c>
      <c r="AG25" s="112">
        <v>0</v>
      </c>
      <c r="AH25" s="112">
        <v>0</v>
      </c>
      <c r="AI25" s="112">
        <v>0</v>
      </c>
      <c r="AJ25" s="111">
        <v>0.9</v>
      </c>
      <c r="AK25" s="112">
        <v>0</v>
      </c>
      <c r="AL25" s="112">
        <v>0</v>
      </c>
      <c r="AM25" s="112">
        <v>0</v>
      </c>
      <c r="AN25" s="112">
        <v>0</v>
      </c>
      <c r="AO25" s="112">
        <v>0</v>
      </c>
      <c r="AP25" s="112">
        <v>0</v>
      </c>
      <c r="AQ25" s="112">
        <v>0</v>
      </c>
      <c r="AR25" s="112">
        <v>0</v>
      </c>
      <c r="AS25" s="112">
        <v>0</v>
      </c>
      <c r="AT25" s="111">
        <v>0.55000000000000004</v>
      </c>
      <c r="AU25" s="112">
        <v>0</v>
      </c>
      <c r="AV25" s="112">
        <v>0</v>
      </c>
      <c r="AW25" s="112">
        <v>0</v>
      </c>
      <c r="AX25" s="112">
        <v>0</v>
      </c>
      <c r="AY25" s="112">
        <v>0</v>
      </c>
      <c r="AZ25" s="112">
        <v>0</v>
      </c>
      <c r="BA25" s="111">
        <v>0.71299999999999997</v>
      </c>
      <c r="BB25" s="112">
        <v>0</v>
      </c>
      <c r="BC25" s="112">
        <v>0</v>
      </c>
      <c r="BD25" s="112">
        <v>0</v>
      </c>
      <c r="BE25" s="112">
        <v>0</v>
      </c>
      <c r="BF25" s="112">
        <v>0</v>
      </c>
      <c r="BG25" s="112">
        <v>0</v>
      </c>
      <c r="BH25" s="112">
        <v>0</v>
      </c>
      <c r="BI25" s="112">
        <v>0</v>
      </c>
      <c r="BJ25" s="112">
        <v>0</v>
      </c>
      <c r="BK25" s="111">
        <v>0.71299999999999997</v>
      </c>
      <c r="BL25" s="112">
        <v>0</v>
      </c>
      <c r="BM25" s="112">
        <v>0</v>
      </c>
      <c r="BN25" s="112">
        <v>0</v>
      </c>
      <c r="BO25" s="112">
        <v>0</v>
      </c>
      <c r="BP25" s="112">
        <v>0</v>
      </c>
      <c r="BQ25" s="112">
        <v>0</v>
      </c>
      <c r="BR25" s="113">
        <v>7</v>
      </c>
      <c r="BS25" s="112">
        <v>315</v>
      </c>
    </row>
    <row r="26" spans="1:71" hidden="1" x14ac:dyDescent="0.25">
      <c r="A26" s="102" t="s">
        <v>50</v>
      </c>
      <c r="B26" s="103" t="s">
        <v>183</v>
      </c>
      <c r="C26" s="102" t="s">
        <v>184</v>
      </c>
      <c r="D26" s="102" t="s">
        <v>823</v>
      </c>
      <c r="E26" s="102" t="s">
        <v>824</v>
      </c>
      <c r="F26" s="102" t="s">
        <v>151</v>
      </c>
      <c r="G26" s="102" t="s">
        <v>223</v>
      </c>
      <c r="H26" s="104">
        <v>49</v>
      </c>
      <c r="I26" s="104">
        <v>48</v>
      </c>
      <c r="J26" s="104">
        <v>11</v>
      </c>
      <c r="K26" s="104">
        <v>33</v>
      </c>
      <c r="L26" s="105">
        <v>36</v>
      </c>
      <c r="M26" s="106">
        <v>365</v>
      </c>
      <c r="N26" s="106">
        <v>410</v>
      </c>
      <c r="O26" s="106">
        <v>8</v>
      </c>
      <c r="P26" s="106">
        <v>45</v>
      </c>
      <c r="Q26" s="106">
        <v>9</v>
      </c>
      <c r="R26" s="106">
        <v>8.5</v>
      </c>
      <c r="S26" s="106">
        <v>375</v>
      </c>
      <c r="T26" s="106">
        <v>383</v>
      </c>
      <c r="U26" s="106">
        <v>8</v>
      </c>
      <c r="V26" s="106">
        <v>8</v>
      </c>
      <c r="W26" s="106">
        <v>8</v>
      </c>
      <c r="X26" s="106">
        <v>8</v>
      </c>
      <c r="Y26" s="106">
        <v>11</v>
      </c>
      <c r="Z26" s="106">
        <v>7</v>
      </c>
      <c r="AA26" s="107">
        <v>33605</v>
      </c>
      <c r="AB26" s="106">
        <v>3</v>
      </c>
      <c r="AC26" s="108">
        <v>5.9</v>
      </c>
      <c r="AD26" s="109">
        <v>3</v>
      </c>
      <c r="AE26" s="110">
        <v>0</v>
      </c>
      <c r="AF26" s="111">
        <v>0.54</v>
      </c>
      <c r="AG26" s="112">
        <v>0</v>
      </c>
      <c r="AH26" s="112">
        <v>0</v>
      </c>
      <c r="AI26" s="112">
        <v>0</v>
      </c>
      <c r="AJ26" s="111">
        <v>0.9</v>
      </c>
      <c r="AK26" s="112">
        <v>0</v>
      </c>
      <c r="AL26" s="112">
        <v>0</v>
      </c>
      <c r="AM26" s="112">
        <v>0</v>
      </c>
      <c r="AN26" s="112">
        <v>0</v>
      </c>
      <c r="AO26" s="112">
        <v>0</v>
      </c>
      <c r="AP26" s="112">
        <v>0</v>
      </c>
      <c r="AQ26" s="112">
        <v>0</v>
      </c>
      <c r="AR26" s="112">
        <v>0</v>
      </c>
      <c r="AS26" s="112">
        <v>0</v>
      </c>
      <c r="AT26" s="111">
        <v>0.55000000000000004</v>
      </c>
      <c r="AU26" s="112">
        <v>0</v>
      </c>
      <c r="AV26" s="112">
        <v>0</v>
      </c>
      <c r="AW26" s="112">
        <v>0</v>
      </c>
      <c r="AX26" s="112">
        <v>0</v>
      </c>
      <c r="AY26" s="112">
        <v>0</v>
      </c>
      <c r="AZ26" s="112">
        <v>0</v>
      </c>
      <c r="BA26" s="111">
        <v>0.71299999999999997</v>
      </c>
      <c r="BB26" s="112">
        <v>0</v>
      </c>
      <c r="BC26" s="112">
        <v>0</v>
      </c>
      <c r="BD26" s="112">
        <v>0</v>
      </c>
      <c r="BE26" s="112">
        <v>0</v>
      </c>
      <c r="BF26" s="112">
        <v>0</v>
      </c>
      <c r="BG26" s="112">
        <v>0</v>
      </c>
      <c r="BH26" s="112">
        <v>0</v>
      </c>
      <c r="BI26" s="112">
        <v>0</v>
      </c>
      <c r="BJ26" s="112">
        <v>0</v>
      </c>
      <c r="BK26" s="111">
        <v>0.71299999999999997</v>
      </c>
      <c r="BL26" s="112">
        <v>0</v>
      </c>
      <c r="BM26" s="112">
        <v>0</v>
      </c>
      <c r="BN26" s="112">
        <v>0</v>
      </c>
      <c r="BO26" s="112">
        <v>0</v>
      </c>
      <c r="BP26" s="112">
        <v>0</v>
      </c>
      <c r="BQ26" s="112">
        <v>0</v>
      </c>
      <c r="BR26" s="113">
        <v>18</v>
      </c>
      <c r="BS26" s="112">
        <v>82</v>
      </c>
    </row>
    <row r="27" spans="1:71" hidden="1" x14ac:dyDescent="0.25">
      <c r="A27" s="102" t="s">
        <v>50</v>
      </c>
      <c r="B27" s="103" t="s">
        <v>183</v>
      </c>
      <c r="C27" s="102" t="s">
        <v>184</v>
      </c>
      <c r="D27" s="102" t="s">
        <v>868</v>
      </c>
      <c r="E27" s="102" t="s">
        <v>869</v>
      </c>
      <c r="F27" s="102" t="s">
        <v>151</v>
      </c>
      <c r="G27" s="102" t="s">
        <v>223</v>
      </c>
      <c r="H27" s="104"/>
      <c r="I27" s="104">
        <v>15</v>
      </c>
      <c r="J27" s="104"/>
      <c r="K27" s="104" t="s">
        <v>154</v>
      </c>
      <c r="L27" s="105">
        <v>15</v>
      </c>
      <c r="M27" s="106"/>
      <c r="N27" s="106"/>
      <c r="O27" s="106"/>
      <c r="P27" s="106"/>
      <c r="Q27" s="106"/>
      <c r="R27" s="106"/>
      <c r="S27" s="106">
        <v>101</v>
      </c>
      <c r="T27" s="106">
        <v>107</v>
      </c>
      <c r="U27" s="106">
        <v>1</v>
      </c>
      <c r="V27" s="106">
        <v>6</v>
      </c>
      <c r="W27" s="106">
        <v>7</v>
      </c>
      <c r="X27" s="106">
        <v>4</v>
      </c>
      <c r="Y27" s="106"/>
      <c r="Z27" s="106"/>
      <c r="AA27" s="107">
        <v>37967</v>
      </c>
      <c r="AB27" s="106">
        <v>4</v>
      </c>
      <c r="AC27" s="108">
        <v>4</v>
      </c>
      <c r="AD27" s="109">
        <v>2</v>
      </c>
      <c r="AE27" s="110">
        <v>0</v>
      </c>
      <c r="AF27" s="111">
        <v>0.54</v>
      </c>
      <c r="AG27" s="112">
        <v>0</v>
      </c>
      <c r="AH27" s="112">
        <v>0</v>
      </c>
      <c r="AI27" s="112">
        <v>0</v>
      </c>
      <c r="AJ27" s="111">
        <v>0.9</v>
      </c>
      <c r="AK27" s="112">
        <v>0</v>
      </c>
      <c r="AL27" s="112">
        <v>0</v>
      </c>
      <c r="AM27" s="112">
        <v>0</v>
      </c>
      <c r="AN27" s="112">
        <v>0</v>
      </c>
      <c r="AO27" s="112">
        <v>0</v>
      </c>
      <c r="AP27" s="112">
        <v>0</v>
      </c>
      <c r="AQ27" s="112">
        <v>0</v>
      </c>
      <c r="AR27" s="112">
        <v>0</v>
      </c>
      <c r="AS27" s="112">
        <v>0</v>
      </c>
      <c r="AT27" s="111">
        <v>0.55000000000000004</v>
      </c>
      <c r="AU27" s="112">
        <v>0</v>
      </c>
      <c r="AV27" s="112">
        <v>0</v>
      </c>
      <c r="AW27" s="112">
        <v>0</v>
      </c>
      <c r="AX27" s="112">
        <v>0</v>
      </c>
      <c r="AY27" s="112">
        <v>0</v>
      </c>
      <c r="AZ27" s="112">
        <v>0</v>
      </c>
      <c r="BA27" s="111">
        <v>0.71299999999999997</v>
      </c>
      <c r="BB27" s="112">
        <v>0</v>
      </c>
      <c r="BC27" s="112">
        <v>0</v>
      </c>
      <c r="BD27" s="112">
        <v>0</v>
      </c>
      <c r="BE27" s="112">
        <v>0</v>
      </c>
      <c r="BF27" s="112">
        <v>0</v>
      </c>
      <c r="BG27" s="112">
        <v>0</v>
      </c>
      <c r="BH27" s="112">
        <v>0</v>
      </c>
      <c r="BI27" s="112">
        <v>0</v>
      </c>
      <c r="BJ27" s="112">
        <v>0</v>
      </c>
      <c r="BK27" s="111">
        <v>0.71299999999999997</v>
      </c>
      <c r="BL27" s="112">
        <v>0</v>
      </c>
      <c r="BM27" s="112">
        <v>0</v>
      </c>
      <c r="BN27" s="112">
        <v>0</v>
      </c>
      <c r="BO27" s="112">
        <v>0</v>
      </c>
      <c r="BP27" s="112">
        <v>0</v>
      </c>
      <c r="BQ27" s="112">
        <v>0</v>
      </c>
      <c r="BR27" s="113">
        <v>2</v>
      </c>
      <c r="BS27" s="112">
        <v>0</v>
      </c>
    </row>
    <row r="28" spans="1:71" hidden="1" x14ac:dyDescent="0.25">
      <c r="A28" s="102" t="s">
        <v>50</v>
      </c>
      <c r="B28" s="103" t="s">
        <v>185</v>
      </c>
      <c r="C28" s="102" t="s">
        <v>186</v>
      </c>
      <c r="D28" s="102" t="s">
        <v>445</v>
      </c>
      <c r="E28" s="102" t="s">
        <v>446</v>
      </c>
      <c r="F28" s="102" t="s">
        <v>434</v>
      </c>
      <c r="G28" s="102" t="s">
        <v>227</v>
      </c>
      <c r="H28" s="104">
        <v>8</v>
      </c>
      <c r="I28" s="104">
        <v>9</v>
      </c>
      <c r="J28" s="104">
        <v>28</v>
      </c>
      <c r="K28" s="104">
        <v>84</v>
      </c>
      <c r="L28" s="105">
        <v>15</v>
      </c>
      <c r="M28" s="106">
        <v>140</v>
      </c>
      <c r="N28" s="106">
        <v>157</v>
      </c>
      <c r="O28" s="106">
        <v>3</v>
      </c>
      <c r="P28" s="106">
        <v>17</v>
      </c>
      <c r="Q28" s="106">
        <v>6</v>
      </c>
      <c r="R28" s="106">
        <v>4.5</v>
      </c>
      <c r="S28" s="106">
        <v>144</v>
      </c>
      <c r="T28" s="106">
        <v>150</v>
      </c>
      <c r="U28" s="106">
        <v>3</v>
      </c>
      <c r="V28" s="106">
        <v>6</v>
      </c>
      <c r="W28" s="106">
        <v>7</v>
      </c>
      <c r="X28" s="106">
        <v>5</v>
      </c>
      <c r="Y28" s="106">
        <v>28</v>
      </c>
      <c r="Z28" s="106">
        <v>9</v>
      </c>
      <c r="AA28" s="107">
        <v>100132</v>
      </c>
      <c r="AB28" s="106">
        <v>10</v>
      </c>
      <c r="AC28" s="108">
        <v>7.7</v>
      </c>
      <c r="AD28" s="109">
        <v>4</v>
      </c>
      <c r="AE28" s="110">
        <v>0</v>
      </c>
      <c r="AF28" s="111">
        <v>0.54</v>
      </c>
      <c r="AG28" s="112">
        <v>0</v>
      </c>
      <c r="AH28" s="112">
        <v>0</v>
      </c>
      <c r="AI28" s="112">
        <v>0</v>
      </c>
      <c r="AJ28" s="111">
        <v>0.9</v>
      </c>
      <c r="AK28" s="112">
        <v>0</v>
      </c>
      <c r="AL28" s="112">
        <v>0</v>
      </c>
      <c r="AM28" s="112">
        <v>0</v>
      </c>
      <c r="AN28" s="112">
        <v>0</v>
      </c>
      <c r="AO28" s="112">
        <v>0</v>
      </c>
      <c r="AP28" s="112">
        <v>0</v>
      </c>
      <c r="AQ28" s="112">
        <v>0</v>
      </c>
      <c r="AR28" s="112">
        <v>0</v>
      </c>
      <c r="AS28" s="112">
        <v>0</v>
      </c>
      <c r="AT28" s="111">
        <v>0.55000000000000004</v>
      </c>
      <c r="AU28" s="112">
        <v>0</v>
      </c>
      <c r="AV28" s="112">
        <v>0</v>
      </c>
      <c r="AW28" s="112">
        <v>0</v>
      </c>
      <c r="AX28" s="112">
        <v>0</v>
      </c>
      <c r="AY28" s="112">
        <v>0</v>
      </c>
      <c r="AZ28" s="112">
        <v>0</v>
      </c>
      <c r="BA28" s="111">
        <v>0.71299999999999997</v>
      </c>
      <c r="BB28" s="112">
        <v>0</v>
      </c>
      <c r="BC28" s="112">
        <v>0</v>
      </c>
      <c r="BD28" s="112">
        <v>0</v>
      </c>
      <c r="BE28" s="112">
        <v>0</v>
      </c>
      <c r="BF28" s="112">
        <v>0</v>
      </c>
      <c r="BG28" s="112">
        <v>0</v>
      </c>
      <c r="BH28" s="112">
        <v>0</v>
      </c>
      <c r="BI28" s="112">
        <v>0</v>
      </c>
      <c r="BJ28" s="112">
        <v>0</v>
      </c>
      <c r="BK28" s="111">
        <v>0.71299999999999997</v>
      </c>
      <c r="BL28" s="112">
        <v>0</v>
      </c>
      <c r="BM28" s="112">
        <v>0</v>
      </c>
      <c r="BN28" s="112">
        <v>0</v>
      </c>
      <c r="BO28" s="112">
        <v>0</v>
      </c>
      <c r="BP28" s="112">
        <v>0</v>
      </c>
      <c r="BQ28" s="112">
        <v>0</v>
      </c>
      <c r="BR28" s="113">
        <v>1</v>
      </c>
      <c r="BS28" s="112">
        <v>0</v>
      </c>
    </row>
    <row r="29" spans="1:71" hidden="1" x14ac:dyDescent="0.25">
      <c r="A29" s="102" t="s">
        <v>50</v>
      </c>
      <c r="B29" s="103" t="s">
        <v>187</v>
      </c>
      <c r="C29" s="102" t="s">
        <v>188</v>
      </c>
      <c r="D29" s="102" t="s">
        <v>825</v>
      </c>
      <c r="E29" s="102" t="s">
        <v>826</v>
      </c>
      <c r="F29" s="102" t="s">
        <v>244</v>
      </c>
      <c r="G29" s="102" t="s">
        <v>224</v>
      </c>
      <c r="H29" s="104">
        <v>18</v>
      </c>
      <c r="I29" s="104">
        <v>20</v>
      </c>
      <c r="J29" s="104">
        <v>22</v>
      </c>
      <c r="K29" s="104">
        <v>66</v>
      </c>
      <c r="L29" s="105">
        <v>20</v>
      </c>
      <c r="M29" s="106">
        <v>188</v>
      </c>
      <c r="N29" s="106">
        <v>185</v>
      </c>
      <c r="O29" s="106">
        <v>4</v>
      </c>
      <c r="P29" s="106">
        <v>-3</v>
      </c>
      <c r="Q29" s="106">
        <v>2</v>
      </c>
      <c r="R29" s="106">
        <v>3</v>
      </c>
      <c r="S29" s="106">
        <v>196</v>
      </c>
      <c r="T29" s="106">
        <v>201</v>
      </c>
      <c r="U29" s="106">
        <v>5</v>
      </c>
      <c r="V29" s="106">
        <v>5</v>
      </c>
      <c r="W29" s="106">
        <v>5</v>
      </c>
      <c r="X29" s="106">
        <v>5</v>
      </c>
      <c r="Y29" s="106">
        <v>22</v>
      </c>
      <c r="Z29" s="106">
        <v>9</v>
      </c>
      <c r="AA29" s="107">
        <v>26193</v>
      </c>
      <c r="AB29" s="106">
        <v>1</v>
      </c>
      <c r="AC29" s="108">
        <v>3.8</v>
      </c>
      <c r="AD29" s="109">
        <v>1</v>
      </c>
      <c r="AE29" s="110">
        <v>0</v>
      </c>
      <c r="AF29" s="111">
        <v>0.54</v>
      </c>
      <c r="AG29" s="112">
        <v>6.666666666666667</v>
      </c>
      <c r="AH29" s="112">
        <v>0.66666666666666663</v>
      </c>
      <c r="AI29" s="112">
        <v>6.666666666666667</v>
      </c>
      <c r="AJ29" s="111">
        <v>0.9</v>
      </c>
      <c r="AK29" s="112">
        <v>0</v>
      </c>
      <c r="AL29" s="112">
        <v>7</v>
      </c>
      <c r="AM29" s="112">
        <v>0</v>
      </c>
      <c r="AN29" s="112">
        <v>0</v>
      </c>
      <c r="AO29" s="112">
        <v>0</v>
      </c>
      <c r="AP29" s="112">
        <v>0</v>
      </c>
      <c r="AQ29" s="112">
        <v>0</v>
      </c>
      <c r="AR29" s="112">
        <v>0</v>
      </c>
      <c r="AS29" s="112">
        <v>0</v>
      </c>
      <c r="AT29" s="111">
        <v>0.55000000000000004</v>
      </c>
      <c r="AU29" s="112">
        <v>0</v>
      </c>
      <c r="AV29" s="112">
        <v>0</v>
      </c>
      <c r="AW29" s="112">
        <v>0</v>
      </c>
      <c r="AX29" s="112">
        <v>0</v>
      </c>
      <c r="AY29" s="112">
        <v>0</v>
      </c>
      <c r="AZ29" s="112">
        <v>0</v>
      </c>
      <c r="BA29" s="111">
        <v>0.71299999999999997</v>
      </c>
      <c r="BB29" s="112">
        <v>0</v>
      </c>
      <c r="BC29" s="112">
        <v>0</v>
      </c>
      <c r="BD29" s="112">
        <v>0</v>
      </c>
      <c r="BE29" s="112">
        <v>0</v>
      </c>
      <c r="BF29" s="112">
        <v>0</v>
      </c>
      <c r="BG29" s="112">
        <v>0</v>
      </c>
      <c r="BH29" s="112">
        <v>0</v>
      </c>
      <c r="BI29" s="112">
        <v>0</v>
      </c>
      <c r="BJ29" s="112">
        <v>0</v>
      </c>
      <c r="BK29" s="111">
        <v>0.71299999999999997</v>
      </c>
      <c r="BL29" s="112">
        <v>0</v>
      </c>
      <c r="BM29" s="112">
        <v>10.450000000000001</v>
      </c>
      <c r="BN29" s="112">
        <v>6</v>
      </c>
      <c r="BO29" s="112">
        <v>0</v>
      </c>
      <c r="BP29" s="112">
        <v>0</v>
      </c>
      <c r="BQ29" s="112">
        <v>0</v>
      </c>
      <c r="BR29" s="113">
        <v>9</v>
      </c>
      <c r="BS29" s="112">
        <v>0</v>
      </c>
    </row>
    <row r="30" spans="1:71" hidden="1" x14ac:dyDescent="0.25">
      <c r="A30" s="102" t="s">
        <v>50</v>
      </c>
      <c r="B30" s="103" t="s">
        <v>187</v>
      </c>
      <c r="C30" s="102" t="s">
        <v>188</v>
      </c>
      <c r="D30" s="102" t="s">
        <v>916</v>
      </c>
      <c r="E30" s="102" t="s">
        <v>917</v>
      </c>
      <c r="F30" s="102" t="s">
        <v>155</v>
      </c>
      <c r="G30" s="102" t="s">
        <v>227</v>
      </c>
      <c r="H30" s="104">
        <v>38</v>
      </c>
      <c r="I30" s="104">
        <v>35</v>
      </c>
      <c r="J30" s="104">
        <v>81</v>
      </c>
      <c r="K30" s="104">
        <v>243</v>
      </c>
      <c r="L30" s="105">
        <v>51.333333333333336</v>
      </c>
      <c r="M30" s="106">
        <v>461</v>
      </c>
      <c r="N30" s="106">
        <v>502</v>
      </c>
      <c r="O30" s="106">
        <v>8</v>
      </c>
      <c r="P30" s="106">
        <v>41</v>
      </c>
      <c r="Q30" s="106">
        <v>9</v>
      </c>
      <c r="R30" s="106">
        <v>8.5</v>
      </c>
      <c r="S30" s="106">
        <v>463</v>
      </c>
      <c r="T30" s="106">
        <v>467</v>
      </c>
      <c r="U30" s="106">
        <v>8</v>
      </c>
      <c r="V30" s="106">
        <v>4</v>
      </c>
      <c r="W30" s="106">
        <v>5</v>
      </c>
      <c r="X30" s="106">
        <v>6.5</v>
      </c>
      <c r="Y30" s="106">
        <v>81</v>
      </c>
      <c r="Z30" s="106">
        <v>10</v>
      </c>
      <c r="AA30" s="107">
        <v>73554</v>
      </c>
      <c r="AB30" s="106">
        <v>9</v>
      </c>
      <c r="AC30" s="108">
        <v>8.6</v>
      </c>
      <c r="AD30" s="109">
        <v>5</v>
      </c>
      <c r="AE30" s="110">
        <v>0</v>
      </c>
      <c r="AF30" s="111">
        <v>0.54</v>
      </c>
      <c r="AG30" s="112">
        <v>0</v>
      </c>
      <c r="AH30" s="112">
        <v>0</v>
      </c>
      <c r="AI30" s="112">
        <v>0</v>
      </c>
      <c r="AJ30" s="111">
        <v>0.9</v>
      </c>
      <c r="AK30" s="112">
        <v>0</v>
      </c>
      <c r="AL30" s="112">
        <v>0</v>
      </c>
      <c r="AM30" s="112">
        <v>0</v>
      </c>
      <c r="AN30" s="112">
        <v>0</v>
      </c>
      <c r="AO30" s="112">
        <v>0</v>
      </c>
      <c r="AP30" s="112">
        <v>0</v>
      </c>
      <c r="AQ30" s="112">
        <v>0</v>
      </c>
      <c r="AR30" s="112">
        <v>0</v>
      </c>
      <c r="AS30" s="112">
        <v>0</v>
      </c>
      <c r="AT30" s="111">
        <v>0.55000000000000004</v>
      </c>
      <c r="AU30" s="112">
        <v>0</v>
      </c>
      <c r="AV30" s="112">
        <v>0</v>
      </c>
      <c r="AW30" s="112">
        <v>0</v>
      </c>
      <c r="AX30" s="112">
        <v>0</v>
      </c>
      <c r="AY30" s="112">
        <v>0</v>
      </c>
      <c r="AZ30" s="112">
        <v>0</v>
      </c>
      <c r="BA30" s="111">
        <v>0.71299999999999997</v>
      </c>
      <c r="BB30" s="112">
        <v>0</v>
      </c>
      <c r="BC30" s="112">
        <v>0</v>
      </c>
      <c r="BD30" s="112">
        <v>0</v>
      </c>
      <c r="BE30" s="112">
        <v>0</v>
      </c>
      <c r="BF30" s="112">
        <v>0</v>
      </c>
      <c r="BG30" s="112">
        <v>0</v>
      </c>
      <c r="BH30" s="112">
        <v>0</v>
      </c>
      <c r="BI30" s="112">
        <v>0</v>
      </c>
      <c r="BJ30" s="112">
        <v>0</v>
      </c>
      <c r="BK30" s="111">
        <v>0.71299999999999997</v>
      </c>
      <c r="BL30" s="112">
        <v>0</v>
      </c>
      <c r="BM30" s="112">
        <v>0</v>
      </c>
      <c r="BN30" s="112">
        <v>0</v>
      </c>
      <c r="BO30" s="112">
        <v>0</v>
      </c>
      <c r="BP30" s="112">
        <v>0</v>
      </c>
      <c r="BQ30" s="112">
        <v>0</v>
      </c>
      <c r="BR30" s="113">
        <v>7</v>
      </c>
      <c r="BS30" s="112">
        <v>0</v>
      </c>
    </row>
    <row r="31" spans="1:71" hidden="1" x14ac:dyDescent="0.25">
      <c r="A31" s="102" t="s">
        <v>50</v>
      </c>
      <c r="B31" s="103" t="s">
        <v>187</v>
      </c>
      <c r="C31" s="102" t="s">
        <v>188</v>
      </c>
      <c r="D31" s="102" t="s">
        <v>918</v>
      </c>
      <c r="E31" s="102" t="s">
        <v>919</v>
      </c>
      <c r="F31" s="102" t="s">
        <v>155</v>
      </c>
      <c r="G31" s="102" t="s">
        <v>227</v>
      </c>
      <c r="H31" s="104">
        <v>24</v>
      </c>
      <c r="I31" s="104">
        <v>23</v>
      </c>
      <c r="J31" s="104">
        <v>136</v>
      </c>
      <c r="K31" s="104">
        <v>408</v>
      </c>
      <c r="L31" s="105">
        <v>61</v>
      </c>
      <c r="M31" s="106">
        <v>293</v>
      </c>
      <c r="N31" s="106">
        <v>320</v>
      </c>
      <c r="O31" s="106">
        <v>7</v>
      </c>
      <c r="P31" s="106">
        <v>27</v>
      </c>
      <c r="Q31" s="106">
        <v>7</v>
      </c>
      <c r="R31" s="106">
        <v>7</v>
      </c>
      <c r="S31" s="106">
        <v>294</v>
      </c>
      <c r="T31" s="106">
        <v>298</v>
      </c>
      <c r="U31" s="106">
        <v>7</v>
      </c>
      <c r="V31" s="106">
        <v>4</v>
      </c>
      <c r="W31" s="106">
        <v>5</v>
      </c>
      <c r="X31" s="106">
        <v>6</v>
      </c>
      <c r="Y31" s="106">
        <v>136</v>
      </c>
      <c r="Z31" s="106">
        <v>10</v>
      </c>
      <c r="AA31" s="107">
        <v>74534</v>
      </c>
      <c r="AB31" s="106">
        <v>9</v>
      </c>
      <c r="AC31" s="108">
        <v>8.1999999999999993</v>
      </c>
      <c r="AD31" s="109">
        <v>5</v>
      </c>
      <c r="AE31" s="110">
        <v>0</v>
      </c>
      <c r="AF31" s="111">
        <v>0.54</v>
      </c>
      <c r="AG31" s="112">
        <v>0</v>
      </c>
      <c r="AH31" s="112">
        <v>0</v>
      </c>
      <c r="AI31" s="112">
        <v>0</v>
      </c>
      <c r="AJ31" s="111">
        <v>0.9</v>
      </c>
      <c r="AK31" s="112">
        <v>0</v>
      </c>
      <c r="AL31" s="112">
        <v>0</v>
      </c>
      <c r="AM31" s="112">
        <v>0</v>
      </c>
      <c r="AN31" s="112">
        <v>0</v>
      </c>
      <c r="AO31" s="112">
        <v>0</v>
      </c>
      <c r="AP31" s="112">
        <v>0</v>
      </c>
      <c r="AQ31" s="112">
        <v>0</v>
      </c>
      <c r="AR31" s="112">
        <v>0</v>
      </c>
      <c r="AS31" s="112">
        <v>0</v>
      </c>
      <c r="AT31" s="111">
        <v>0.55000000000000004</v>
      </c>
      <c r="AU31" s="112">
        <v>0</v>
      </c>
      <c r="AV31" s="112">
        <v>0</v>
      </c>
      <c r="AW31" s="112">
        <v>0</v>
      </c>
      <c r="AX31" s="112">
        <v>0</v>
      </c>
      <c r="AY31" s="112">
        <v>0</v>
      </c>
      <c r="AZ31" s="112">
        <v>0</v>
      </c>
      <c r="BA31" s="111">
        <v>0.71299999999999997</v>
      </c>
      <c r="BB31" s="112">
        <v>0</v>
      </c>
      <c r="BC31" s="112">
        <v>0</v>
      </c>
      <c r="BD31" s="112">
        <v>0</v>
      </c>
      <c r="BE31" s="112">
        <v>0</v>
      </c>
      <c r="BF31" s="112">
        <v>0</v>
      </c>
      <c r="BG31" s="112">
        <v>0</v>
      </c>
      <c r="BH31" s="112">
        <v>0</v>
      </c>
      <c r="BI31" s="112">
        <v>0</v>
      </c>
      <c r="BJ31" s="112">
        <v>0</v>
      </c>
      <c r="BK31" s="111">
        <v>0.71299999999999997</v>
      </c>
      <c r="BL31" s="112">
        <v>0</v>
      </c>
      <c r="BM31" s="112">
        <v>0</v>
      </c>
      <c r="BN31" s="112">
        <v>0</v>
      </c>
      <c r="BO31" s="112">
        <v>0</v>
      </c>
      <c r="BP31" s="112">
        <v>0</v>
      </c>
      <c r="BQ31" s="112">
        <v>0</v>
      </c>
      <c r="BR31" s="113">
        <v>5</v>
      </c>
      <c r="BS31" s="112">
        <v>0</v>
      </c>
    </row>
    <row r="32" spans="1:71" hidden="1" x14ac:dyDescent="0.25">
      <c r="A32" s="102" t="s">
        <v>50</v>
      </c>
      <c r="B32" s="103" t="s">
        <v>187</v>
      </c>
      <c r="C32" s="102" t="s">
        <v>188</v>
      </c>
      <c r="D32" s="102" t="s">
        <v>920</v>
      </c>
      <c r="E32" s="102" t="s">
        <v>921</v>
      </c>
      <c r="F32" s="102" t="s">
        <v>155</v>
      </c>
      <c r="G32" s="102" t="s">
        <v>227</v>
      </c>
      <c r="H32" s="104">
        <v>52</v>
      </c>
      <c r="I32" s="104">
        <v>48</v>
      </c>
      <c r="J32" s="104">
        <v>47</v>
      </c>
      <c r="K32" s="104">
        <v>141</v>
      </c>
      <c r="L32" s="105">
        <v>49</v>
      </c>
      <c r="M32" s="106">
        <v>650</v>
      </c>
      <c r="N32" s="106">
        <v>710</v>
      </c>
      <c r="O32" s="106">
        <v>9</v>
      </c>
      <c r="P32" s="106">
        <v>60</v>
      </c>
      <c r="Q32" s="106">
        <v>10</v>
      </c>
      <c r="R32" s="106">
        <v>9.5</v>
      </c>
      <c r="S32" s="106">
        <v>653</v>
      </c>
      <c r="T32" s="106">
        <v>661</v>
      </c>
      <c r="U32" s="106">
        <v>9</v>
      </c>
      <c r="V32" s="106">
        <v>8</v>
      </c>
      <c r="W32" s="106">
        <v>8</v>
      </c>
      <c r="X32" s="106">
        <v>8.5</v>
      </c>
      <c r="Y32" s="106">
        <v>47</v>
      </c>
      <c r="Z32" s="106">
        <v>10</v>
      </c>
      <c r="AA32" s="107">
        <v>73053</v>
      </c>
      <c r="AB32" s="106">
        <v>9</v>
      </c>
      <c r="AC32" s="108">
        <v>9.1999999999999993</v>
      </c>
      <c r="AD32" s="109">
        <v>5</v>
      </c>
      <c r="AE32" s="110">
        <v>0</v>
      </c>
      <c r="AF32" s="111">
        <v>0.54</v>
      </c>
      <c r="AG32" s="112">
        <v>0</v>
      </c>
      <c r="AH32" s="112">
        <v>0</v>
      </c>
      <c r="AI32" s="112">
        <v>0</v>
      </c>
      <c r="AJ32" s="111">
        <v>0.9</v>
      </c>
      <c r="AK32" s="112">
        <v>0</v>
      </c>
      <c r="AL32" s="112">
        <v>0</v>
      </c>
      <c r="AM32" s="112">
        <v>0</v>
      </c>
      <c r="AN32" s="112">
        <v>0</v>
      </c>
      <c r="AO32" s="112">
        <v>365.66666666666669</v>
      </c>
      <c r="AP32" s="112">
        <v>0</v>
      </c>
      <c r="AQ32" s="112">
        <v>0</v>
      </c>
      <c r="AR32" s="112">
        <v>0</v>
      </c>
      <c r="AS32" s="112">
        <v>0</v>
      </c>
      <c r="AT32" s="111">
        <v>0.55000000000000004</v>
      </c>
      <c r="AU32" s="112">
        <v>0</v>
      </c>
      <c r="AV32" s="112">
        <v>0</v>
      </c>
      <c r="AW32" s="112">
        <v>115.66666666666667</v>
      </c>
      <c r="AX32" s="112">
        <v>0</v>
      </c>
      <c r="AY32" s="112">
        <v>0</v>
      </c>
      <c r="AZ32" s="112">
        <v>0</v>
      </c>
      <c r="BA32" s="111">
        <v>0.71299999999999997</v>
      </c>
      <c r="BB32" s="112">
        <v>0</v>
      </c>
      <c r="BC32" s="112">
        <v>0</v>
      </c>
      <c r="BD32" s="112">
        <v>0</v>
      </c>
      <c r="BE32" s="112">
        <v>0</v>
      </c>
      <c r="BF32" s="112">
        <v>0</v>
      </c>
      <c r="BG32" s="112">
        <v>0</v>
      </c>
      <c r="BH32" s="112">
        <v>0</v>
      </c>
      <c r="BI32" s="112">
        <v>0</v>
      </c>
      <c r="BJ32" s="112">
        <v>0</v>
      </c>
      <c r="BK32" s="111">
        <v>0.71299999999999997</v>
      </c>
      <c r="BL32" s="112">
        <v>0</v>
      </c>
      <c r="BM32" s="112">
        <v>0</v>
      </c>
      <c r="BN32" s="112">
        <v>0</v>
      </c>
      <c r="BO32" s="112">
        <v>283.58700000000005</v>
      </c>
      <c r="BP32" s="112">
        <v>0</v>
      </c>
      <c r="BQ32" s="112">
        <v>0</v>
      </c>
      <c r="BR32" s="113">
        <v>10</v>
      </c>
      <c r="BS32" s="112">
        <v>0</v>
      </c>
    </row>
    <row r="33" spans="1:71" hidden="1" x14ac:dyDescent="0.25">
      <c r="A33" s="102" t="s">
        <v>50</v>
      </c>
      <c r="B33" s="103" t="s">
        <v>187</v>
      </c>
      <c r="C33" s="102" t="s">
        <v>188</v>
      </c>
      <c r="D33" s="102" t="s">
        <v>930</v>
      </c>
      <c r="E33" s="102" t="s">
        <v>931</v>
      </c>
      <c r="F33" s="102" t="s">
        <v>155</v>
      </c>
      <c r="G33" s="102" t="s">
        <v>227</v>
      </c>
      <c r="H33" s="104">
        <v>15</v>
      </c>
      <c r="I33" s="104">
        <v>12</v>
      </c>
      <c r="J33" s="104"/>
      <c r="K33" s="104" t="s">
        <v>154</v>
      </c>
      <c r="L33" s="105">
        <v>13.5</v>
      </c>
      <c r="M33" s="106">
        <v>175</v>
      </c>
      <c r="N33" s="106">
        <v>196</v>
      </c>
      <c r="O33" s="106">
        <v>5</v>
      </c>
      <c r="P33" s="106">
        <v>21</v>
      </c>
      <c r="Q33" s="106">
        <v>6</v>
      </c>
      <c r="R33" s="106">
        <v>5.5</v>
      </c>
      <c r="S33" s="106">
        <v>176</v>
      </c>
      <c r="T33" s="106">
        <v>177</v>
      </c>
      <c r="U33" s="106">
        <v>5</v>
      </c>
      <c r="V33" s="106">
        <v>1</v>
      </c>
      <c r="W33" s="106">
        <v>2</v>
      </c>
      <c r="X33" s="106">
        <v>3.5</v>
      </c>
      <c r="Y33" s="106"/>
      <c r="Z33" s="106"/>
      <c r="AA33" s="107">
        <v>67010</v>
      </c>
      <c r="AB33" s="106">
        <v>8</v>
      </c>
      <c r="AC33" s="108">
        <v>6.25</v>
      </c>
      <c r="AD33" s="109">
        <v>4</v>
      </c>
      <c r="AE33" s="110">
        <v>0</v>
      </c>
      <c r="AF33" s="111">
        <v>0.54</v>
      </c>
      <c r="AG33" s="112">
        <v>0</v>
      </c>
      <c r="AH33" s="112">
        <v>0</v>
      </c>
      <c r="AI33" s="112">
        <v>0</v>
      </c>
      <c r="AJ33" s="111">
        <v>0.9</v>
      </c>
      <c r="AK33" s="112">
        <v>0</v>
      </c>
      <c r="AL33" s="112">
        <v>0</v>
      </c>
      <c r="AM33" s="112">
        <v>0</v>
      </c>
      <c r="AN33" s="112">
        <v>0</v>
      </c>
      <c r="AO33" s="112">
        <v>0</v>
      </c>
      <c r="AP33" s="112">
        <v>0</v>
      </c>
      <c r="AQ33" s="112">
        <v>0</v>
      </c>
      <c r="AR33" s="112">
        <v>0</v>
      </c>
      <c r="AS33" s="112">
        <v>0</v>
      </c>
      <c r="AT33" s="111">
        <v>0.55000000000000004</v>
      </c>
      <c r="AU33" s="112">
        <v>0</v>
      </c>
      <c r="AV33" s="112">
        <v>0</v>
      </c>
      <c r="AW33" s="112">
        <v>0</v>
      </c>
      <c r="AX33" s="112">
        <v>0</v>
      </c>
      <c r="AY33" s="112">
        <v>0</v>
      </c>
      <c r="AZ33" s="112">
        <v>0</v>
      </c>
      <c r="BA33" s="111">
        <v>0.71299999999999997</v>
      </c>
      <c r="BB33" s="112">
        <v>0</v>
      </c>
      <c r="BC33" s="112">
        <v>0</v>
      </c>
      <c r="BD33" s="112">
        <v>0</v>
      </c>
      <c r="BE33" s="112">
        <v>0</v>
      </c>
      <c r="BF33" s="112">
        <v>0</v>
      </c>
      <c r="BG33" s="112">
        <v>0</v>
      </c>
      <c r="BH33" s="112">
        <v>0</v>
      </c>
      <c r="BI33" s="112">
        <v>0</v>
      </c>
      <c r="BJ33" s="112">
        <v>0</v>
      </c>
      <c r="BK33" s="111">
        <v>0.71299999999999997</v>
      </c>
      <c r="BL33" s="112">
        <v>0</v>
      </c>
      <c r="BM33" s="112">
        <v>0</v>
      </c>
      <c r="BN33" s="112">
        <v>0</v>
      </c>
      <c r="BO33" s="112">
        <v>0</v>
      </c>
      <c r="BP33" s="112">
        <v>0</v>
      </c>
      <c r="BQ33" s="112">
        <v>0</v>
      </c>
      <c r="BR33" s="113">
        <v>3</v>
      </c>
      <c r="BS33" s="112">
        <v>0</v>
      </c>
    </row>
    <row r="34" spans="1:71" hidden="1" x14ac:dyDescent="0.25">
      <c r="A34" s="102" t="s">
        <v>50</v>
      </c>
      <c r="B34" s="103" t="s">
        <v>187</v>
      </c>
      <c r="C34" s="102" t="s">
        <v>188</v>
      </c>
      <c r="D34" s="102" t="s">
        <v>614</v>
      </c>
      <c r="E34" s="102" t="s">
        <v>615</v>
      </c>
      <c r="F34" s="102" t="s">
        <v>151</v>
      </c>
      <c r="G34" s="102" t="s">
        <v>223</v>
      </c>
      <c r="H34" s="104">
        <v>47</v>
      </c>
      <c r="I34" s="104">
        <v>45</v>
      </c>
      <c r="J34" s="104">
        <v>9</v>
      </c>
      <c r="K34" s="104">
        <v>27</v>
      </c>
      <c r="L34" s="105">
        <v>33.666666666666664</v>
      </c>
      <c r="M34" s="106">
        <v>352</v>
      </c>
      <c r="N34" s="106">
        <v>414</v>
      </c>
      <c r="O34" s="106">
        <v>8</v>
      </c>
      <c r="P34" s="106">
        <v>62</v>
      </c>
      <c r="Q34" s="106">
        <v>10</v>
      </c>
      <c r="R34" s="106">
        <v>9</v>
      </c>
      <c r="S34" s="106">
        <v>359</v>
      </c>
      <c r="T34" s="106">
        <v>372</v>
      </c>
      <c r="U34" s="106">
        <v>7</v>
      </c>
      <c r="V34" s="106">
        <v>13</v>
      </c>
      <c r="W34" s="106">
        <v>9</v>
      </c>
      <c r="X34" s="106">
        <v>8</v>
      </c>
      <c r="Y34" s="106">
        <v>9</v>
      </c>
      <c r="Z34" s="106">
        <v>7</v>
      </c>
      <c r="AA34" s="107">
        <v>58133</v>
      </c>
      <c r="AB34" s="106">
        <v>7</v>
      </c>
      <c r="AC34" s="108">
        <v>7.6</v>
      </c>
      <c r="AD34" s="109">
        <v>4</v>
      </c>
      <c r="AE34" s="110">
        <v>0</v>
      </c>
      <c r="AF34" s="111">
        <v>0.54</v>
      </c>
      <c r="AG34" s="112">
        <v>0</v>
      </c>
      <c r="AH34" s="112">
        <v>0</v>
      </c>
      <c r="AI34" s="112">
        <v>0</v>
      </c>
      <c r="AJ34" s="111">
        <v>0.9</v>
      </c>
      <c r="AK34" s="112">
        <v>0</v>
      </c>
      <c r="AL34" s="112">
        <v>0</v>
      </c>
      <c r="AM34" s="112">
        <v>0</v>
      </c>
      <c r="AN34" s="112">
        <v>0</v>
      </c>
      <c r="AO34" s="112">
        <v>0</v>
      </c>
      <c r="AP34" s="112">
        <v>0</v>
      </c>
      <c r="AQ34" s="112">
        <v>0</v>
      </c>
      <c r="AR34" s="112">
        <v>0</v>
      </c>
      <c r="AS34" s="112">
        <v>0</v>
      </c>
      <c r="AT34" s="111">
        <v>0.55000000000000004</v>
      </c>
      <c r="AU34" s="112">
        <v>0</v>
      </c>
      <c r="AV34" s="112">
        <v>0</v>
      </c>
      <c r="AW34" s="112">
        <v>0</v>
      </c>
      <c r="AX34" s="112">
        <v>0</v>
      </c>
      <c r="AY34" s="112">
        <v>0</v>
      </c>
      <c r="AZ34" s="112">
        <v>0</v>
      </c>
      <c r="BA34" s="111">
        <v>0.71299999999999997</v>
      </c>
      <c r="BB34" s="112">
        <v>0</v>
      </c>
      <c r="BC34" s="112">
        <v>0</v>
      </c>
      <c r="BD34" s="112">
        <v>0</v>
      </c>
      <c r="BE34" s="112">
        <v>0</v>
      </c>
      <c r="BF34" s="112">
        <v>0</v>
      </c>
      <c r="BG34" s="112">
        <v>0</v>
      </c>
      <c r="BH34" s="112">
        <v>0</v>
      </c>
      <c r="BI34" s="112">
        <v>0</v>
      </c>
      <c r="BJ34" s="112">
        <v>0</v>
      </c>
      <c r="BK34" s="111">
        <v>0.71299999999999997</v>
      </c>
      <c r="BL34" s="112">
        <v>0</v>
      </c>
      <c r="BM34" s="112">
        <v>0</v>
      </c>
      <c r="BN34" s="112">
        <v>0</v>
      </c>
      <c r="BO34" s="112">
        <v>0</v>
      </c>
      <c r="BP34" s="112">
        <v>0</v>
      </c>
      <c r="BQ34" s="112">
        <v>0</v>
      </c>
      <c r="BR34" s="113">
        <v>1</v>
      </c>
      <c r="BS34" s="112">
        <v>0</v>
      </c>
    </row>
    <row r="35" spans="1:71" hidden="1" x14ac:dyDescent="0.25">
      <c r="A35" s="102" t="s">
        <v>50</v>
      </c>
      <c r="B35" s="103" t="s">
        <v>187</v>
      </c>
      <c r="C35" s="102" t="s">
        <v>188</v>
      </c>
      <c r="D35" s="102" t="s">
        <v>682</v>
      </c>
      <c r="E35" s="102" t="s">
        <v>683</v>
      </c>
      <c r="F35" s="102" t="s">
        <v>413</v>
      </c>
      <c r="G35" s="102" t="s">
        <v>227</v>
      </c>
      <c r="H35" s="104">
        <v>11</v>
      </c>
      <c r="I35" s="104">
        <v>12</v>
      </c>
      <c r="J35" s="104">
        <v>7</v>
      </c>
      <c r="K35" s="104">
        <v>21</v>
      </c>
      <c r="L35" s="105">
        <v>10</v>
      </c>
      <c r="M35" s="106">
        <v>109</v>
      </c>
      <c r="N35" s="106">
        <v>115</v>
      </c>
      <c r="O35" s="106">
        <v>1</v>
      </c>
      <c r="P35" s="106">
        <v>6</v>
      </c>
      <c r="Q35" s="106">
        <v>3</v>
      </c>
      <c r="R35" s="106">
        <v>2</v>
      </c>
      <c r="S35" s="106">
        <v>112</v>
      </c>
      <c r="T35" s="106">
        <v>115</v>
      </c>
      <c r="U35" s="106">
        <v>1</v>
      </c>
      <c r="V35" s="106">
        <v>3</v>
      </c>
      <c r="W35" s="106">
        <v>3</v>
      </c>
      <c r="X35" s="106">
        <v>2</v>
      </c>
      <c r="Y35" s="106">
        <v>7</v>
      </c>
      <c r="Z35" s="106">
        <v>6</v>
      </c>
      <c r="AA35" s="107">
        <v>48990</v>
      </c>
      <c r="AB35" s="106">
        <v>6</v>
      </c>
      <c r="AC35" s="108">
        <v>4.4000000000000004</v>
      </c>
      <c r="AD35" s="109">
        <v>3</v>
      </c>
      <c r="AE35" s="110">
        <v>0</v>
      </c>
      <c r="AF35" s="111">
        <v>0.54</v>
      </c>
      <c r="AG35" s="112">
        <v>0</v>
      </c>
      <c r="AH35" s="112">
        <v>0</v>
      </c>
      <c r="AI35" s="112">
        <v>0</v>
      </c>
      <c r="AJ35" s="111">
        <v>0.9</v>
      </c>
      <c r="AK35" s="112">
        <v>0</v>
      </c>
      <c r="AL35" s="112">
        <v>0</v>
      </c>
      <c r="AM35" s="112">
        <v>0</v>
      </c>
      <c r="AN35" s="112">
        <v>0</v>
      </c>
      <c r="AO35" s="112">
        <v>0</v>
      </c>
      <c r="AP35" s="112">
        <v>0</v>
      </c>
      <c r="AQ35" s="112">
        <v>0</v>
      </c>
      <c r="AR35" s="112">
        <v>0</v>
      </c>
      <c r="AS35" s="112">
        <v>0</v>
      </c>
      <c r="AT35" s="111">
        <v>0.55000000000000004</v>
      </c>
      <c r="AU35" s="112">
        <v>0</v>
      </c>
      <c r="AV35" s="112">
        <v>0</v>
      </c>
      <c r="AW35" s="112">
        <v>0</v>
      </c>
      <c r="AX35" s="112">
        <v>0</v>
      </c>
      <c r="AY35" s="112">
        <v>0</v>
      </c>
      <c r="AZ35" s="112">
        <v>0</v>
      </c>
      <c r="BA35" s="111">
        <v>0.71299999999999997</v>
      </c>
      <c r="BB35" s="112">
        <v>0</v>
      </c>
      <c r="BC35" s="112">
        <v>0</v>
      </c>
      <c r="BD35" s="112">
        <v>0</v>
      </c>
      <c r="BE35" s="112">
        <v>0</v>
      </c>
      <c r="BF35" s="112">
        <v>0</v>
      </c>
      <c r="BG35" s="112">
        <v>0</v>
      </c>
      <c r="BH35" s="112">
        <v>0</v>
      </c>
      <c r="BI35" s="112">
        <v>0</v>
      </c>
      <c r="BJ35" s="112">
        <v>0</v>
      </c>
      <c r="BK35" s="111">
        <v>0.71299999999999997</v>
      </c>
      <c r="BL35" s="112">
        <v>0</v>
      </c>
      <c r="BM35" s="112">
        <v>0</v>
      </c>
      <c r="BN35" s="112">
        <v>0</v>
      </c>
      <c r="BO35" s="112">
        <v>0</v>
      </c>
      <c r="BP35" s="112">
        <v>0</v>
      </c>
      <c r="BQ35" s="112">
        <v>0</v>
      </c>
      <c r="BR35" s="113">
        <v>1</v>
      </c>
      <c r="BS35" s="112">
        <v>0</v>
      </c>
    </row>
    <row r="36" spans="1:71" hidden="1" x14ac:dyDescent="0.25">
      <c r="A36" s="102" t="s">
        <v>50</v>
      </c>
      <c r="B36" s="103" t="s">
        <v>187</v>
      </c>
      <c r="C36" s="102" t="s">
        <v>188</v>
      </c>
      <c r="D36" s="102" t="s">
        <v>82</v>
      </c>
      <c r="E36" s="102" t="s">
        <v>83</v>
      </c>
      <c r="F36" s="102" t="s">
        <v>156</v>
      </c>
      <c r="G36" s="102" t="s">
        <v>224</v>
      </c>
      <c r="H36" s="104">
        <v>85</v>
      </c>
      <c r="I36" s="104">
        <v>80</v>
      </c>
      <c r="J36" s="104">
        <v>107</v>
      </c>
      <c r="K36" s="104">
        <v>321</v>
      </c>
      <c r="L36" s="105">
        <v>90.666666666666671</v>
      </c>
      <c r="M36" s="106">
        <v>737</v>
      </c>
      <c r="N36" s="106">
        <v>812</v>
      </c>
      <c r="O36" s="106">
        <v>9</v>
      </c>
      <c r="P36" s="106">
        <v>75</v>
      </c>
      <c r="Q36" s="106">
        <v>10</v>
      </c>
      <c r="R36" s="106">
        <v>9.5</v>
      </c>
      <c r="S36" s="106">
        <v>739</v>
      </c>
      <c r="T36" s="106">
        <v>749</v>
      </c>
      <c r="U36" s="106">
        <v>9</v>
      </c>
      <c r="V36" s="106">
        <v>10</v>
      </c>
      <c r="W36" s="106">
        <v>9</v>
      </c>
      <c r="X36" s="106">
        <v>9</v>
      </c>
      <c r="Y36" s="106">
        <v>107</v>
      </c>
      <c r="Z36" s="106">
        <v>10</v>
      </c>
      <c r="AA36" s="107">
        <v>28061</v>
      </c>
      <c r="AB36" s="106">
        <v>2</v>
      </c>
      <c r="AC36" s="108">
        <v>6.5</v>
      </c>
      <c r="AD36" s="109">
        <v>2</v>
      </c>
      <c r="AE36" s="110">
        <v>0</v>
      </c>
      <c r="AF36" s="111">
        <v>0.54</v>
      </c>
      <c r="AG36" s="112">
        <v>0</v>
      </c>
      <c r="AH36" s="112">
        <v>0</v>
      </c>
      <c r="AI36" s="112">
        <v>0</v>
      </c>
      <c r="AJ36" s="111">
        <v>0.9</v>
      </c>
      <c r="AK36" s="112">
        <v>0</v>
      </c>
      <c r="AL36" s="112">
        <v>0</v>
      </c>
      <c r="AM36" s="112">
        <v>0</v>
      </c>
      <c r="AN36" s="112">
        <v>0</v>
      </c>
      <c r="AO36" s="112">
        <v>0</v>
      </c>
      <c r="AP36" s="112">
        <v>0</v>
      </c>
      <c r="AQ36" s="112">
        <v>0</v>
      </c>
      <c r="AR36" s="112">
        <v>0</v>
      </c>
      <c r="AS36" s="112">
        <v>0</v>
      </c>
      <c r="AT36" s="111">
        <v>0.55000000000000004</v>
      </c>
      <c r="AU36" s="112">
        <v>0</v>
      </c>
      <c r="AV36" s="112">
        <v>0</v>
      </c>
      <c r="AW36" s="112">
        <v>0</v>
      </c>
      <c r="AX36" s="112">
        <v>0</v>
      </c>
      <c r="AY36" s="112">
        <v>0</v>
      </c>
      <c r="AZ36" s="112">
        <v>0</v>
      </c>
      <c r="BA36" s="111">
        <v>0.71299999999999997</v>
      </c>
      <c r="BB36" s="112">
        <v>0</v>
      </c>
      <c r="BC36" s="112">
        <v>0</v>
      </c>
      <c r="BD36" s="112">
        <v>0</v>
      </c>
      <c r="BE36" s="112">
        <v>0</v>
      </c>
      <c r="BF36" s="112">
        <v>0</v>
      </c>
      <c r="BG36" s="112">
        <v>0</v>
      </c>
      <c r="BH36" s="112">
        <v>0</v>
      </c>
      <c r="BI36" s="112">
        <v>0</v>
      </c>
      <c r="BJ36" s="112">
        <v>0</v>
      </c>
      <c r="BK36" s="111">
        <v>0.71299999999999997</v>
      </c>
      <c r="BL36" s="112">
        <v>0</v>
      </c>
      <c r="BM36" s="112">
        <v>0</v>
      </c>
      <c r="BN36" s="112">
        <v>0</v>
      </c>
      <c r="BO36" s="112">
        <v>0</v>
      </c>
      <c r="BP36" s="112">
        <v>0</v>
      </c>
      <c r="BQ36" s="112">
        <v>0</v>
      </c>
      <c r="BR36" s="113">
        <v>13</v>
      </c>
      <c r="BS36" s="112">
        <v>0</v>
      </c>
    </row>
    <row r="37" spans="1:71" hidden="1" x14ac:dyDescent="0.25">
      <c r="A37" s="102" t="s">
        <v>50</v>
      </c>
      <c r="B37" s="103" t="s">
        <v>189</v>
      </c>
      <c r="C37" s="102" t="s">
        <v>190</v>
      </c>
      <c r="D37" s="102" t="s">
        <v>937</v>
      </c>
      <c r="E37" s="102" t="s">
        <v>938</v>
      </c>
      <c r="F37" s="102" t="s">
        <v>155</v>
      </c>
      <c r="G37" s="102" t="s">
        <v>227</v>
      </c>
      <c r="H37" s="104">
        <v>18</v>
      </c>
      <c r="I37" s="104">
        <v>16</v>
      </c>
      <c r="J37" s="104">
        <v>47</v>
      </c>
      <c r="K37" s="104">
        <v>141</v>
      </c>
      <c r="L37" s="105">
        <v>27</v>
      </c>
      <c r="M37" s="106">
        <v>115</v>
      </c>
      <c r="N37" s="106">
        <v>132</v>
      </c>
      <c r="O37" s="106">
        <v>2</v>
      </c>
      <c r="P37" s="106">
        <v>17</v>
      </c>
      <c r="Q37" s="106">
        <v>6</v>
      </c>
      <c r="R37" s="106">
        <v>4</v>
      </c>
      <c r="S37" s="106">
        <v>113</v>
      </c>
      <c r="T37" s="106">
        <v>116</v>
      </c>
      <c r="U37" s="106">
        <v>1</v>
      </c>
      <c r="V37" s="106">
        <v>3</v>
      </c>
      <c r="W37" s="106">
        <v>3</v>
      </c>
      <c r="X37" s="106">
        <v>2</v>
      </c>
      <c r="Y37" s="106">
        <v>47</v>
      </c>
      <c r="Z37" s="106">
        <v>10</v>
      </c>
      <c r="AA37" s="107">
        <v>31262</v>
      </c>
      <c r="AB37" s="106">
        <v>2</v>
      </c>
      <c r="AC37" s="108">
        <v>4</v>
      </c>
      <c r="AD37" s="109">
        <v>2</v>
      </c>
      <c r="AE37" s="110">
        <v>0</v>
      </c>
      <c r="AF37" s="111">
        <v>0.54</v>
      </c>
      <c r="AG37" s="112">
        <v>0</v>
      </c>
      <c r="AH37" s="112">
        <v>0</v>
      </c>
      <c r="AI37" s="112">
        <v>0</v>
      </c>
      <c r="AJ37" s="111">
        <v>0.9</v>
      </c>
      <c r="AK37" s="112">
        <v>0</v>
      </c>
      <c r="AL37" s="112">
        <v>0</v>
      </c>
      <c r="AM37" s="112">
        <v>0</v>
      </c>
      <c r="AN37" s="112">
        <v>0</v>
      </c>
      <c r="AO37" s="112">
        <v>0</v>
      </c>
      <c r="AP37" s="112">
        <v>0</v>
      </c>
      <c r="AQ37" s="112">
        <v>0</v>
      </c>
      <c r="AR37" s="112">
        <v>0</v>
      </c>
      <c r="AS37" s="112">
        <v>0</v>
      </c>
      <c r="AT37" s="111">
        <v>0.55000000000000004</v>
      </c>
      <c r="AU37" s="112">
        <v>0</v>
      </c>
      <c r="AV37" s="112">
        <v>0</v>
      </c>
      <c r="AW37" s="112">
        <v>0</v>
      </c>
      <c r="AX37" s="112">
        <v>0</v>
      </c>
      <c r="AY37" s="112">
        <v>0</v>
      </c>
      <c r="AZ37" s="112">
        <v>0</v>
      </c>
      <c r="BA37" s="111">
        <v>0.71299999999999997</v>
      </c>
      <c r="BB37" s="112">
        <v>0</v>
      </c>
      <c r="BC37" s="112">
        <v>0</v>
      </c>
      <c r="BD37" s="112">
        <v>0</v>
      </c>
      <c r="BE37" s="112">
        <v>0</v>
      </c>
      <c r="BF37" s="112">
        <v>0</v>
      </c>
      <c r="BG37" s="112">
        <v>0</v>
      </c>
      <c r="BH37" s="112">
        <v>0</v>
      </c>
      <c r="BI37" s="112">
        <v>0</v>
      </c>
      <c r="BJ37" s="112">
        <v>0</v>
      </c>
      <c r="BK37" s="111">
        <v>0.71299999999999997</v>
      </c>
      <c r="BL37" s="112">
        <v>0</v>
      </c>
      <c r="BM37" s="112">
        <v>0</v>
      </c>
      <c r="BN37" s="112">
        <v>0</v>
      </c>
      <c r="BO37" s="112">
        <v>0</v>
      </c>
      <c r="BP37" s="112">
        <v>0</v>
      </c>
      <c r="BQ37" s="112">
        <v>0</v>
      </c>
      <c r="BR37" s="113">
        <v>3</v>
      </c>
      <c r="BS37" s="112">
        <v>0</v>
      </c>
    </row>
    <row r="38" spans="1:71" hidden="1" x14ac:dyDescent="0.25">
      <c r="A38" s="102" t="s">
        <v>50</v>
      </c>
      <c r="B38" s="103" t="s">
        <v>189</v>
      </c>
      <c r="C38" s="102" t="s">
        <v>190</v>
      </c>
      <c r="D38" s="102" t="s">
        <v>457</v>
      </c>
      <c r="E38" s="102" t="s">
        <v>458</v>
      </c>
      <c r="F38" s="102" t="s">
        <v>155</v>
      </c>
      <c r="G38" s="102" t="s">
        <v>227</v>
      </c>
      <c r="H38" s="104">
        <v>13</v>
      </c>
      <c r="I38" s="104">
        <v>13</v>
      </c>
      <c r="J38" s="104">
        <v>16</v>
      </c>
      <c r="K38" s="104">
        <v>48</v>
      </c>
      <c r="L38" s="105">
        <v>14</v>
      </c>
      <c r="M38" s="106">
        <v>121</v>
      </c>
      <c r="N38" s="106">
        <v>129</v>
      </c>
      <c r="O38" s="106">
        <v>1</v>
      </c>
      <c r="P38" s="106">
        <v>8</v>
      </c>
      <c r="Q38" s="106">
        <v>4</v>
      </c>
      <c r="R38" s="106">
        <v>2.5</v>
      </c>
      <c r="S38" s="106">
        <v>123</v>
      </c>
      <c r="T38" s="106">
        <v>125</v>
      </c>
      <c r="U38" s="106">
        <v>2</v>
      </c>
      <c r="V38" s="106">
        <v>2</v>
      </c>
      <c r="W38" s="106">
        <v>3</v>
      </c>
      <c r="X38" s="106">
        <v>2.5</v>
      </c>
      <c r="Y38" s="106">
        <v>16</v>
      </c>
      <c r="Z38" s="106">
        <v>8</v>
      </c>
      <c r="AA38" s="107">
        <v>47951</v>
      </c>
      <c r="AB38" s="106">
        <v>6</v>
      </c>
      <c r="AC38" s="108">
        <v>5</v>
      </c>
      <c r="AD38" s="109">
        <v>3</v>
      </c>
      <c r="AE38" s="110">
        <v>0</v>
      </c>
      <c r="AF38" s="111">
        <v>0.54</v>
      </c>
      <c r="AG38" s="112">
        <v>0</v>
      </c>
      <c r="AH38" s="112">
        <v>0</v>
      </c>
      <c r="AI38" s="112">
        <v>0</v>
      </c>
      <c r="AJ38" s="111">
        <v>0.9</v>
      </c>
      <c r="AK38" s="112">
        <v>0</v>
      </c>
      <c r="AL38" s="112">
        <v>0</v>
      </c>
      <c r="AM38" s="112">
        <v>0</v>
      </c>
      <c r="AN38" s="112">
        <v>0</v>
      </c>
      <c r="AO38" s="112">
        <v>0</v>
      </c>
      <c r="AP38" s="112">
        <v>0</v>
      </c>
      <c r="AQ38" s="112">
        <v>0</v>
      </c>
      <c r="AR38" s="112">
        <v>0</v>
      </c>
      <c r="AS38" s="112">
        <v>0</v>
      </c>
      <c r="AT38" s="111">
        <v>0.55000000000000004</v>
      </c>
      <c r="AU38" s="112">
        <v>0</v>
      </c>
      <c r="AV38" s="112">
        <v>0</v>
      </c>
      <c r="AW38" s="112">
        <v>0</v>
      </c>
      <c r="AX38" s="112">
        <v>0</v>
      </c>
      <c r="AY38" s="112">
        <v>0</v>
      </c>
      <c r="AZ38" s="112">
        <v>0</v>
      </c>
      <c r="BA38" s="111">
        <v>0.71299999999999997</v>
      </c>
      <c r="BB38" s="112">
        <v>0</v>
      </c>
      <c r="BC38" s="112">
        <v>0</v>
      </c>
      <c r="BD38" s="112">
        <v>0</v>
      </c>
      <c r="BE38" s="112">
        <v>0</v>
      </c>
      <c r="BF38" s="112">
        <v>0</v>
      </c>
      <c r="BG38" s="112">
        <v>0</v>
      </c>
      <c r="BH38" s="112">
        <v>0</v>
      </c>
      <c r="BI38" s="112">
        <v>0</v>
      </c>
      <c r="BJ38" s="112">
        <v>0</v>
      </c>
      <c r="BK38" s="111">
        <v>0.71299999999999997</v>
      </c>
      <c r="BL38" s="112">
        <v>0</v>
      </c>
      <c r="BM38" s="112">
        <v>0</v>
      </c>
      <c r="BN38" s="112">
        <v>0</v>
      </c>
      <c r="BO38" s="112">
        <v>0</v>
      </c>
      <c r="BP38" s="112">
        <v>0</v>
      </c>
      <c r="BQ38" s="112">
        <v>0</v>
      </c>
      <c r="BR38" s="113">
        <v>2</v>
      </c>
      <c r="BS38" s="112">
        <v>0</v>
      </c>
    </row>
    <row r="39" spans="1:71" hidden="1" x14ac:dyDescent="0.25">
      <c r="A39" s="102" t="s">
        <v>50</v>
      </c>
      <c r="B39" s="103" t="s">
        <v>191</v>
      </c>
      <c r="C39" s="102" t="s">
        <v>192</v>
      </c>
      <c r="D39" s="102" t="s">
        <v>831</v>
      </c>
      <c r="E39" s="102" t="s">
        <v>832</v>
      </c>
      <c r="F39" s="102" t="s">
        <v>413</v>
      </c>
      <c r="G39" s="102" t="s">
        <v>227</v>
      </c>
      <c r="H39" s="104">
        <v>7</v>
      </c>
      <c r="I39" s="104">
        <v>7</v>
      </c>
      <c r="J39" s="104">
        <v>32</v>
      </c>
      <c r="K39" s="104">
        <v>96</v>
      </c>
      <c r="L39" s="105">
        <v>15.333333333333334</v>
      </c>
      <c r="M39" s="106">
        <v>106</v>
      </c>
      <c r="N39" s="106">
        <v>123</v>
      </c>
      <c r="O39" s="106">
        <v>1</v>
      </c>
      <c r="P39" s="106">
        <v>17</v>
      </c>
      <c r="Q39" s="106">
        <v>6</v>
      </c>
      <c r="R39" s="106">
        <v>3.5</v>
      </c>
      <c r="S39" s="106">
        <v>103</v>
      </c>
      <c r="T39" s="106">
        <v>108</v>
      </c>
      <c r="U39" s="106">
        <v>1</v>
      </c>
      <c r="V39" s="106">
        <v>5</v>
      </c>
      <c r="W39" s="106">
        <v>5</v>
      </c>
      <c r="X39" s="106">
        <v>3</v>
      </c>
      <c r="Y39" s="106">
        <v>32</v>
      </c>
      <c r="Z39" s="106">
        <v>9</v>
      </c>
      <c r="AA39" s="107">
        <v>78878</v>
      </c>
      <c r="AB39" s="106">
        <v>9</v>
      </c>
      <c r="AC39" s="108">
        <v>6.7</v>
      </c>
      <c r="AD39" s="109">
        <v>4</v>
      </c>
      <c r="AE39" s="110">
        <v>0</v>
      </c>
      <c r="AF39" s="111">
        <v>0.54</v>
      </c>
      <c r="AG39" s="112">
        <v>0</v>
      </c>
      <c r="AH39" s="112">
        <v>0</v>
      </c>
      <c r="AI39" s="112">
        <v>0</v>
      </c>
      <c r="AJ39" s="111">
        <v>0.9</v>
      </c>
      <c r="AK39" s="112">
        <v>0</v>
      </c>
      <c r="AL39" s="112">
        <v>0</v>
      </c>
      <c r="AM39" s="112">
        <v>0</v>
      </c>
      <c r="AN39" s="112">
        <v>0</v>
      </c>
      <c r="AO39" s="112">
        <v>0</v>
      </c>
      <c r="AP39" s="112">
        <v>0</v>
      </c>
      <c r="AQ39" s="112">
        <v>0</v>
      </c>
      <c r="AR39" s="112">
        <v>0</v>
      </c>
      <c r="AS39" s="112">
        <v>0</v>
      </c>
      <c r="AT39" s="111">
        <v>0.55000000000000004</v>
      </c>
      <c r="AU39" s="112">
        <v>0</v>
      </c>
      <c r="AV39" s="112">
        <v>0</v>
      </c>
      <c r="AW39" s="112">
        <v>0</v>
      </c>
      <c r="AX39" s="112">
        <v>0</v>
      </c>
      <c r="AY39" s="112">
        <v>0</v>
      </c>
      <c r="AZ39" s="112">
        <v>0</v>
      </c>
      <c r="BA39" s="111">
        <v>0.71299999999999997</v>
      </c>
      <c r="BB39" s="112">
        <v>0</v>
      </c>
      <c r="BC39" s="112">
        <v>0</v>
      </c>
      <c r="BD39" s="112">
        <v>0</v>
      </c>
      <c r="BE39" s="112">
        <v>0</v>
      </c>
      <c r="BF39" s="112">
        <v>0</v>
      </c>
      <c r="BG39" s="112">
        <v>0</v>
      </c>
      <c r="BH39" s="112">
        <v>0</v>
      </c>
      <c r="BI39" s="112">
        <v>0</v>
      </c>
      <c r="BJ39" s="112">
        <v>0</v>
      </c>
      <c r="BK39" s="111">
        <v>0.71299999999999997</v>
      </c>
      <c r="BL39" s="112">
        <v>0</v>
      </c>
      <c r="BM39" s="112">
        <v>0</v>
      </c>
      <c r="BN39" s="112">
        <v>0</v>
      </c>
      <c r="BO39" s="112">
        <v>0</v>
      </c>
      <c r="BP39" s="112">
        <v>0</v>
      </c>
      <c r="BQ39" s="112">
        <v>0</v>
      </c>
      <c r="BR39" s="113">
        <v>3</v>
      </c>
      <c r="BS39" s="112">
        <v>49</v>
      </c>
    </row>
    <row r="40" spans="1:71" hidden="1" x14ac:dyDescent="0.25">
      <c r="A40" s="102" t="s">
        <v>50</v>
      </c>
      <c r="B40" s="103" t="s">
        <v>191</v>
      </c>
      <c r="C40" s="102" t="s">
        <v>192</v>
      </c>
      <c r="D40" s="102" t="s">
        <v>833</v>
      </c>
      <c r="E40" s="102" t="s">
        <v>834</v>
      </c>
      <c r="F40" s="102" t="s">
        <v>434</v>
      </c>
      <c r="G40" s="102" t="s">
        <v>227</v>
      </c>
      <c r="H40" s="104">
        <v>10</v>
      </c>
      <c r="I40" s="104">
        <v>9</v>
      </c>
      <c r="J40" s="104">
        <v>193</v>
      </c>
      <c r="K40" s="104">
        <v>579</v>
      </c>
      <c r="L40" s="105">
        <v>70.666666666666671</v>
      </c>
      <c r="M40" s="106">
        <v>156</v>
      </c>
      <c r="N40" s="106">
        <v>183</v>
      </c>
      <c r="O40" s="106">
        <v>4</v>
      </c>
      <c r="P40" s="106">
        <v>27</v>
      </c>
      <c r="Q40" s="106">
        <v>7</v>
      </c>
      <c r="R40" s="106">
        <v>5.5</v>
      </c>
      <c r="S40" s="106">
        <v>157</v>
      </c>
      <c r="T40" s="106">
        <v>162</v>
      </c>
      <c r="U40" s="106">
        <v>4</v>
      </c>
      <c r="V40" s="106">
        <v>5</v>
      </c>
      <c r="W40" s="106">
        <v>5</v>
      </c>
      <c r="X40" s="106">
        <v>4.5</v>
      </c>
      <c r="Y40" s="106">
        <v>193</v>
      </c>
      <c r="Z40" s="106">
        <v>10</v>
      </c>
      <c r="AA40" s="107">
        <v>88438</v>
      </c>
      <c r="AB40" s="106">
        <v>10</v>
      </c>
      <c r="AC40" s="108">
        <v>8</v>
      </c>
      <c r="AD40" s="109">
        <v>4</v>
      </c>
      <c r="AE40" s="110">
        <v>0</v>
      </c>
      <c r="AF40" s="111">
        <v>0.54</v>
      </c>
      <c r="AG40" s="112">
        <v>0</v>
      </c>
      <c r="AH40" s="112">
        <v>0</v>
      </c>
      <c r="AI40" s="112">
        <v>0</v>
      </c>
      <c r="AJ40" s="111">
        <v>0.9</v>
      </c>
      <c r="AK40" s="112">
        <v>0</v>
      </c>
      <c r="AL40" s="112">
        <v>0</v>
      </c>
      <c r="AM40" s="112">
        <v>0</v>
      </c>
      <c r="AN40" s="112">
        <v>0</v>
      </c>
      <c r="AO40" s="112">
        <v>0</v>
      </c>
      <c r="AP40" s="112">
        <v>0</v>
      </c>
      <c r="AQ40" s="112">
        <v>0</v>
      </c>
      <c r="AR40" s="112">
        <v>0</v>
      </c>
      <c r="AS40" s="112">
        <v>0</v>
      </c>
      <c r="AT40" s="111">
        <v>0.55000000000000004</v>
      </c>
      <c r="AU40" s="112">
        <v>0</v>
      </c>
      <c r="AV40" s="112">
        <v>0</v>
      </c>
      <c r="AW40" s="112">
        <v>0</v>
      </c>
      <c r="AX40" s="112">
        <v>0</v>
      </c>
      <c r="AY40" s="112">
        <v>0</v>
      </c>
      <c r="AZ40" s="112">
        <v>0</v>
      </c>
      <c r="BA40" s="111">
        <v>0.71299999999999997</v>
      </c>
      <c r="BB40" s="112">
        <v>0</v>
      </c>
      <c r="BC40" s="112">
        <v>0</v>
      </c>
      <c r="BD40" s="112">
        <v>0</v>
      </c>
      <c r="BE40" s="112">
        <v>0</v>
      </c>
      <c r="BF40" s="112">
        <v>0</v>
      </c>
      <c r="BG40" s="112">
        <v>0</v>
      </c>
      <c r="BH40" s="112">
        <v>0</v>
      </c>
      <c r="BI40" s="112">
        <v>0</v>
      </c>
      <c r="BJ40" s="112">
        <v>0</v>
      </c>
      <c r="BK40" s="111">
        <v>0.71299999999999997</v>
      </c>
      <c r="BL40" s="112">
        <v>0</v>
      </c>
      <c r="BM40" s="112">
        <v>0</v>
      </c>
      <c r="BN40" s="112">
        <v>0</v>
      </c>
      <c r="BO40" s="112">
        <v>0</v>
      </c>
      <c r="BP40" s="112">
        <v>0</v>
      </c>
      <c r="BQ40" s="112">
        <v>0</v>
      </c>
      <c r="BR40" s="113">
        <v>0</v>
      </c>
      <c r="BS40" s="112">
        <v>63</v>
      </c>
    </row>
    <row r="41" spans="1:71" hidden="1" x14ac:dyDescent="0.25">
      <c r="A41" s="102" t="s">
        <v>50</v>
      </c>
      <c r="B41" s="103" t="s">
        <v>191</v>
      </c>
      <c r="C41" s="102" t="s">
        <v>192</v>
      </c>
      <c r="D41" s="102" t="s">
        <v>727</v>
      </c>
      <c r="E41" s="102" t="s">
        <v>728</v>
      </c>
      <c r="F41" s="102" t="s">
        <v>155</v>
      </c>
      <c r="G41" s="102" t="s">
        <v>227</v>
      </c>
      <c r="H41" s="104">
        <v>103</v>
      </c>
      <c r="I41" s="104">
        <v>104</v>
      </c>
      <c r="J41" s="104">
        <v>540</v>
      </c>
      <c r="K41" s="104">
        <v>1620</v>
      </c>
      <c r="L41" s="105">
        <v>249</v>
      </c>
      <c r="M41" s="106">
        <v>1625</v>
      </c>
      <c r="N41" s="106">
        <v>1798</v>
      </c>
      <c r="O41" s="106">
        <v>10</v>
      </c>
      <c r="P41" s="106">
        <v>173</v>
      </c>
      <c r="Q41" s="106">
        <v>10</v>
      </c>
      <c r="R41" s="106">
        <v>10</v>
      </c>
      <c r="S41" s="106">
        <v>1658</v>
      </c>
      <c r="T41" s="106">
        <v>1697</v>
      </c>
      <c r="U41" s="106">
        <v>10</v>
      </c>
      <c r="V41" s="106">
        <v>39</v>
      </c>
      <c r="W41" s="106">
        <v>10</v>
      </c>
      <c r="X41" s="106">
        <v>10</v>
      </c>
      <c r="Y41" s="106">
        <v>540</v>
      </c>
      <c r="Z41" s="106">
        <v>10</v>
      </c>
      <c r="AA41" s="107">
        <v>77735</v>
      </c>
      <c r="AB41" s="106">
        <v>9</v>
      </c>
      <c r="AC41" s="108">
        <v>9.6</v>
      </c>
      <c r="AD41" s="109">
        <v>5</v>
      </c>
      <c r="AE41" s="110">
        <v>0</v>
      </c>
      <c r="AF41" s="111">
        <v>0.54</v>
      </c>
      <c r="AG41" s="112">
        <v>0</v>
      </c>
      <c r="AH41" s="112">
        <v>42.333333333333336</v>
      </c>
      <c r="AI41" s="112">
        <v>0</v>
      </c>
      <c r="AJ41" s="111">
        <v>0.9</v>
      </c>
      <c r="AK41" s="112">
        <v>0</v>
      </c>
      <c r="AL41" s="112">
        <v>0</v>
      </c>
      <c r="AM41" s="112">
        <v>0</v>
      </c>
      <c r="AN41" s="112">
        <v>0</v>
      </c>
      <c r="AO41" s="112">
        <v>0</v>
      </c>
      <c r="AP41" s="112">
        <v>0</v>
      </c>
      <c r="AQ41" s="112">
        <v>0</v>
      </c>
      <c r="AR41" s="112">
        <v>0</v>
      </c>
      <c r="AS41" s="112">
        <v>0</v>
      </c>
      <c r="AT41" s="111">
        <v>0.55000000000000004</v>
      </c>
      <c r="AU41" s="112">
        <v>0</v>
      </c>
      <c r="AV41" s="112">
        <v>0</v>
      </c>
      <c r="AW41" s="112">
        <v>0</v>
      </c>
      <c r="AX41" s="112">
        <v>0</v>
      </c>
      <c r="AY41" s="112">
        <v>0</v>
      </c>
      <c r="AZ41" s="112">
        <v>0</v>
      </c>
      <c r="BA41" s="111">
        <v>0.71299999999999997</v>
      </c>
      <c r="BB41" s="112">
        <v>0</v>
      </c>
      <c r="BC41" s="112">
        <v>0</v>
      </c>
      <c r="BD41" s="112">
        <v>0</v>
      </c>
      <c r="BE41" s="112">
        <v>0</v>
      </c>
      <c r="BF41" s="112">
        <v>0</v>
      </c>
      <c r="BG41" s="112">
        <v>0</v>
      </c>
      <c r="BH41" s="112">
        <v>0</v>
      </c>
      <c r="BI41" s="112">
        <v>0</v>
      </c>
      <c r="BJ41" s="112">
        <v>0</v>
      </c>
      <c r="BK41" s="111">
        <v>0.71299999999999997</v>
      </c>
      <c r="BL41" s="112">
        <v>0</v>
      </c>
      <c r="BM41" s="112">
        <v>38.1</v>
      </c>
      <c r="BN41" s="112">
        <v>0</v>
      </c>
      <c r="BO41" s="112">
        <v>0</v>
      </c>
      <c r="BP41" s="112">
        <v>0</v>
      </c>
      <c r="BQ41" s="112">
        <v>0</v>
      </c>
      <c r="BR41" s="113">
        <v>22</v>
      </c>
      <c r="BS41" s="112">
        <v>0</v>
      </c>
    </row>
    <row r="42" spans="1:71" hidden="1" x14ac:dyDescent="0.25">
      <c r="A42" s="102" t="s">
        <v>50</v>
      </c>
      <c r="B42" s="103" t="s">
        <v>191</v>
      </c>
      <c r="C42" s="102" t="s">
        <v>192</v>
      </c>
      <c r="D42" s="102" t="s">
        <v>837</v>
      </c>
      <c r="E42" s="102" t="s">
        <v>838</v>
      </c>
      <c r="F42" s="102" t="s">
        <v>244</v>
      </c>
      <c r="G42" s="102" t="s">
        <v>224</v>
      </c>
      <c r="H42" s="104">
        <v>10</v>
      </c>
      <c r="I42" s="104">
        <v>11</v>
      </c>
      <c r="J42" s="104">
        <v>8</v>
      </c>
      <c r="K42" s="104">
        <v>24</v>
      </c>
      <c r="L42" s="105">
        <v>9.6666666666666661</v>
      </c>
      <c r="M42" s="106">
        <v>155</v>
      </c>
      <c r="N42" s="106">
        <v>160</v>
      </c>
      <c r="O42" s="106">
        <v>3</v>
      </c>
      <c r="P42" s="106">
        <v>5</v>
      </c>
      <c r="Q42" s="106">
        <v>3</v>
      </c>
      <c r="R42" s="106">
        <v>3</v>
      </c>
      <c r="S42" s="106">
        <v>149</v>
      </c>
      <c r="T42" s="106">
        <v>151</v>
      </c>
      <c r="U42" s="106">
        <v>3</v>
      </c>
      <c r="V42" s="106">
        <v>2</v>
      </c>
      <c r="W42" s="106">
        <v>3</v>
      </c>
      <c r="X42" s="106">
        <v>3</v>
      </c>
      <c r="Y42" s="106">
        <v>8</v>
      </c>
      <c r="Z42" s="106">
        <v>7</v>
      </c>
      <c r="AA42" s="107">
        <v>78899</v>
      </c>
      <c r="AB42" s="106">
        <v>9</v>
      </c>
      <c r="AC42" s="108">
        <v>6.2</v>
      </c>
      <c r="AD42" s="109">
        <v>4</v>
      </c>
      <c r="AE42" s="110">
        <v>0</v>
      </c>
      <c r="AF42" s="111">
        <v>0.54</v>
      </c>
      <c r="AG42" s="112">
        <v>0</v>
      </c>
      <c r="AH42" s="112">
        <v>0</v>
      </c>
      <c r="AI42" s="112">
        <v>0</v>
      </c>
      <c r="AJ42" s="111">
        <v>0.9</v>
      </c>
      <c r="AK42" s="112">
        <v>0</v>
      </c>
      <c r="AL42" s="112">
        <v>0</v>
      </c>
      <c r="AM42" s="112">
        <v>0</v>
      </c>
      <c r="AN42" s="112">
        <v>0</v>
      </c>
      <c r="AO42" s="112">
        <v>0</v>
      </c>
      <c r="AP42" s="112">
        <v>0</v>
      </c>
      <c r="AQ42" s="112">
        <v>0</v>
      </c>
      <c r="AR42" s="112">
        <v>0</v>
      </c>
      <c r="AS42" s="112">
        <v>0</v>
      </c>
      <c r="AT42" s="111">
        <v>0.55000000000000004</v>
      </c>
      <c r="AU42" s="112">
        <v>0</v>
      </c>
      <c r="AV42" s="112">
        <v>0</v>
      </c>
      <c r="AW42" s="112">
        <v>0</v>
      </c>
      <c r="AX42" s="112">
        <v>0</v>
      </c>
      <c r="AY42" s="112">
        <v>0</v>
      </c>
      <c r="AZ42" s="112">
        <v>0</v>
      </c>
      <c r="BA42" s="111">
        <v>0.71299999999999997</v>
      </c>
      <c r="BB42" s="112">
        <v>0</v>
      </c>
      <c r="BC42" s="112">
        <v>0</v>
      </c>
      <c r="BD42" s="112">
        <v>0</v>
      </c>
      <c r="BE42" s="112">
        <v>0</v>
      </c>
      <c r="BF42" s="112">
        <v>0</v>
      </c>
      <c r="BG42" s="112">
        <v>0</v>
      </c>
      <c r="BH42" s="112">
        <v>0</v>
      </c>
      <c r="BI42" s="112">
        <v>0</v>
      </c>
      <c r="BJ42" s="112">
        <v>0</v>
      </c>
      <c r="BK42" s="111">
        <v>0.71299999999999997</v>
      </c>
      <c r="BL42" s="112">
        <v>0</v>
      </c>
      <c r="BM42" s="112">
        <v>0</v>
      </c>
      <c r="BN42" s="112">
        <v>0</v>
      </c>
      <c r="BO42" s="112">
        <v>0</v>
      </c>
      <c r="BP42" s="112">
        <v>0</v>
      </c>
      <c r="BQ42" s="112">
        <v>0</v>
      </c>
      <c r="BR42" s="113">
        <v>4</v>
      </c>
      <c r="BS42" s="112">
        <v>0</v>
      </c>
    </row>
    <row r="43" spans="1:71" hidden="1" x14ac:dyDescent="0.25">
      <c r="A43" s="102" t="s">
        <v>50</v>
      </c>
      <c r="B43" s="103" t="s">
        <v>191</v>
      </c>
      <c r="C43" s="102" t="s">
        <v>192</v>
      </c>
      <c r="D43" s="102" t="s">
        <v>1006</v>
      </c>
      <c r="E43" s="102" t="s">
        <v>1007</v>
      </c>
      <c r="F43" s="102" t="s">
        <v>153</v>
      </c>
      <c r="G43" s="102" t="s">
        <v>224</v>
      </c>
      <c r="H43" s="104">
        <v>22</v>
      </c>
      <c r="I43" s="104">
        <v>26</v>
      </c>
      <c r="J43" s="104">
        <v>2</v>
      </c>
      <c r="K43" s="104">
        <v>6</v>
      </c>
      <c r="L43" s="105">
        <v>16.666666666666668</v>
      </c>
      <c r="M43" s="106">
        <v>332</v>
      </c>
      <c r="N43" s="106">
        <v>353</v>
      </c>
      <c r="O43" s="106">
        <v>7</v>
      </c>
      <c r="P43" s="106">
        <v>21</v>
      </c>
      <c r="Q43" s="106">
        <v>6</v>
      </c>
      <c r="R43" s="106">
        <v>6.5</v>
      </c>
      <c r="S43" s="106">
        <v>321</v>
      </c>
      <c r="T43" s="106">
        <v>332</v>
      </c>
      <c r="U43" s="106">
        <v>7</v>
      </c>
      <c r="V43" s="106">
        <v>11</v>
      </c>
      <c r="W43" s="106">
        <v>9</v>
      </c>
      <c r="X43" s="106">
        <v>8</v>
      </c>
      <c r="Y43" s="106">
        <v>2</v>
      </c>
      <c r="Z43" s="106">
        <v>2</v>
      </c>
      <c r="AA43" s="107">
        <v>35106</v>
      </c>
      <c r="AB43" s="106">
        <v>3</v>
      </c>
      <c r="AC43" s="108">
        <v>4.5</v>
      </c>
      <c r="AD43" s="109">
        <v>3</v>
      </c>
      <c r="AE43" s="110">
        <v>0</v>
      </c>
      <c r="AF43" s="111">
        <v>0.54</v>
      </c>
      <c r="AG43" s="112">
        <v>0</v>
      </c>
      <c r="AH43" s="112">
        <v>0</v>
      </c>
      <c r="AI43" s="112">
        <v>0</v>
      </c>
      <c r="AJ43" s="111">
        <v>0.9</v>
      </c>
      <c r="AK43" s="112">
        <v>0</v>
      </c>
      <c r="AL43" s="112">
        <v>0</v>
      </c>
      <c r="AM43" s="112">
        <v>0</v>
      </c>
      <c r="AN43" s="112">
        <v>0</v>
      </c>
      <c r="AO43" s="112">
        <v>0</v>
      </c>
      <c r="AP43" s="112">
        <v>0</v>
      </c>
      <c r="AQ43" s="112">
        <v>0</v>
      </c>
      <c r="AR43" s="112">
        <v>0</v>
      </c>
      <c r="AS43" s="112">
        <v>0</v>
      </c>
      <c r="AT43" s="111">
        <v>0.55000000000000004</v>
      </c>
      <c r="AU43" s="112">
        <v>0</v>
      </c>
      <c r="AV43" s="112">
        <v>0</v>
      </c>
      <c r="AW43" s="112">
        <v>0</v>
      </c>
      <c r="AX43" s="112">
        <v>0</v>
      </c>
      <c r="AY43" s="112">
        <v>0</v>
      </c>
      <c r="AZ43" s="112">
        <v>0</v>
      </c>
      <c r="BA43" s="111">
        <v>0.71299999999999997</v>
      </c>
      <c r="BB43" s="112">
        <v>0</v>
      </c>
      <c r="BC43" s="112">
        <v>0</v>
      </c>
      <c r="BD43" s="112">
        <v>0</v>
      </c>
      <c r="BE43" s="112">
        <v>0</v>
      </c>
      <c r="BF43" s="112">
        <v>0</v>
      </c>
      <c r="BG43" s="112">
        <v>0</v>
      </c>
      <c r="BH43" s="112">
        <v>0</v>
      </c>
      <c r="BI43" s="112">
        <v>0</v>
      </c>
      <c r="BJ43" s="112">
        <v>0</v>
      </c>
      <c r="BK43" s="111">
        <v>0.71299999999999997</v>
      </c>
      <c r="BL43" s="112">
        <v>0</v>
      </c>
      <c r="BM43" s="112">
        <v>0</v>
      </c>
      <c r="BN43" s="112">
        <v>0</v>
      </c>
      <c r="BO43" s="112">
        <v>0</v>
      </c>
      <c r="BP43" s="112">
        <v>0</v>
      </c>
      <c r="BQ43" s="112">
        <v>0</v>
      </c>
      <c r="BR43" s="113">
        <v>2</v>
      </c>
      <c r="BS43" s="112">
        <v>0</v>
      </c>
    </row>
    <row r="44" spans="1:71" hidden="1" x14ac:dyDescent="0.25">
      <c r="A44" s="102" t="s">
        <v>50</v>
      </c>
      <c r="B44" s="103" t="s">
        <v>191</v>
      </c>
      <c r="C44" s="102" t="s">
        <v>192</v>
      </c>
      <c r="D44" s="102" t="s">
        <v>98</v>
      </c>
      <c r="E44" s="102" t="s">
        <v>99</v>
      </c>
      <c r="F44" s="102" t="s">
        <v>151</v>
      </c>
      <c r="G44" s="102" t="s">
        <v>223</v>
      </c>
      <c r="H44" s="104">
        <v>9</v>
      </c>
      <c r="I44" s="104">
        <v>10</v>
      </c>
      <c r="J44" s="104">
        <v>46</v>
      </c>
      <c r="K44" s="104">
        <v>138</v>
      </c>
      <c r="L44" s="105">
        <v>21.666666666666668</v>
      </c>
      <c r="M44" s="106">
        <v>113</v>
      </c>
      <c r="N44" s="106">
        <v>117</v>
      </c>
      <c r="O44" s="106">
        <v>1</v>
      </c>
      <c r="P44" s="106">
        <v>4</v>
      </c>
      <c r="Q44" s="106">
        <v>3</v>
      </c>
      <c r="R44" s="106">
        <v>2</v>
      </c>
      <c r="S44" s="106">
        <v>109</v>
      </c>
      <c r="T44" s="106">
        <v>111</v>
      </c>
      <c r="U44" s="106">
        <v>1</v>
      </c>
      <c r="V44" s="106">
        <v>2</v>
      </c>
      <c r="W44" s="106">
        <v>3</v>
      </c>
      <c r="X44" s="106">
        <v>2</v>
      </c>
      <c r="Y44" s="106">
        <v>46</v>
      </c>
      <c r="Z44" s="106">
        <v>9</v>
      </c>
      <c r="AA44" s="107">
        <v>34601</v>
      </c>
      <c r="AB44" s="106">
        <v>3</v>
      </c>
      <c r="AC44" s="108">
        <v>3.8</v>
      </c>
      <c r="AD44" s="109">
        <v>2</v>
      </c>
      <c r="AE44" s="110">
        <v>0</v>
      </c>
      <c r="AF44" s="111">
        <v>0.54</v>
      </c>
      <c r="AG44" s="112">
        <v>0</v>
      </c>
      <c r="AH44" s="112">
        <v>0</v>
      </c>
      <c r="AI44" s="112">
        <v>0</v>
      </c>
      <c r="AJ44" s="111">
        <v>0.9</v>
      </c>
      <c r="AK44" s="112">
        <v>0</v>
      </c>
      <c r="AL44" s="112">
        <v>0</v>
      </c>
      <c r="AM44" s="112">
        <v>0</v>
      </c>
      <c r="AN44" s="112">
        <v>0</v>
      </c>
      <c r="AO44" s="112">
        <v>0</v>
      </c>
      <c r="AP44" s="112">
        <v>0</v>
      </c>
      <c r="AQ44" s="112">
        <v>0</v>
      </c>
      <c r="AR44" s="112">
        <v>0</v>
      </c>
      <c r="AS44" s="112">
        <v>0</v>
      </c>
      <c r="AT44" s="111">
        <v>0.55000000000000004</v>
      </c>
      <c r="AU44" s="112">
        <v>0</v>
      </c>
      <c r="AV44" s="112">
        <v>0</v>
      </c>
      <c r="AW44" s="112">
        <v>0</v>
      </c>
      <c r="AX44" s="112">
        <v>0</v>
      </c>
      <c r="AY44" s="112">
        <v>0</v>
      </c>
      <c r="AZ44" s="112">
        <v>0</v>
      </c>
      <c r="BA44" s="111">
        <v>0.71299999999999997</v>
      </c>
      <c r="BB44" s="112">
        <v>0</v>
      </c>
      <c r="BC44" s="112">
        <v>0</v>
      </c>
      <c r="BD44" s="112">
        <v>0</v>
      </c>
      <c r="BE44" s="112">
        <v>0</v>
      </c>
      <c r="BF44" s="112">
        <v>0</v>
      </c>
      <c r="BG44" s="112">
        <v>0</v>
      </c>
      <c r="BH44" s="112">
        <v>0</v>
      </c>
      <c r="BI44" s="112">
        <v>0</v>
      </c>
      <c r="BJ44" s="112">
        <v>0</v>
      </c>
      <c r="BK44" s="111">
        <v>0.71299999999999997</v>
      </c>
      <c r="BL44" s="112">
        <v>0</v>
      </c>
      <c r="BM44" s="112">
        <v>0</v>
      </c>
      <c r="BN44" s="112">
        <v>0</v>
      </c>
      <c r="BO44" s="112">
        <v>0</v>
      </c>
      <c r="BP44" s="112">
        <v>0</v>
      </c>
      <c r="BQ44" s="112">
        <v>0</v>
      </c>
      <c r="BR44" s="113">
        <v>2</v>
      </c>
      <c r="BS44" s="112">
        <v>0</v>
      </c>
    </row>
    <row r="45" spans="1:71" hidden="1" x14ac:dyDescent="0.25">
      <c r="A45" s="102" t="s">
        <v>50</v>
      </c>
      <c r="B45" s="103" t="s">
        <v>191</v>
      </c>
      <c r="C45" s="102" t="s">
        <v>192</v>
      </c>
      <c r="D45" s="102" t="s">
        <v>827</v>
      </c>
      <c r="E45" s="102" t="s">
        <v>828</v>
      </c>
      <c r="F45" s="102" t="s">
        <v>153</v>
      </c>
      <c r="G45" s="102" t="s">
        <v>224</v>
      </c>
      <c r="H45" s="104">
        <v>40</v>
      </c>
      <c r="I45" s="104">
        <v>34</v>
      </c>
      <c r="J45" s="104">
        <v>129</v>
      </c>
      <c r="K45" s="104">
        <v>387</v>
      </c>
      <c r="L45" s="105">
        <v>67.666666666666671</v>
      </c>
      <c r="M45" s="106">
        <v>454</v>
      </c>
      <c r="N45" s="106">
        <v>510</v>
      </c>
      <c r="O45" s="106">
        <v>8</v>
      </c>
      <c r="P45" s="106">
        <v>56</v>
      </c>
      <c r="Q45" s="106">
        <v>9</v>
      </c>
      <c r="R45" s="106">
        <v>8.5</v>
      </c>
      <c r="S45" s="106">
        <v>453</v>
      </c>
      <c r="T45" s="106">
        <v>456</v>
      </c>
      <c r="U45" s="106">
        <v>8</v>
      </c>
      <c r="V45" s="106">
        <v>3</v>
      </c>
      <c r="W45" s="106">
        <v>3</v>
      </c>
      <c r="X45" s="106">
        <v>5.5</v>
      </c>
      <c r="Y45" s="106">
        <v>129</v>
      </c>
      <c r="Z45" s="106">
        <v>10</v>
      </c>
      <c r="AA45" s="107">
        <v>50278</v>
      </c>
      <c r="AB45" s="106">
        <v>6</v>
      </c>
      <c r="AC45" s="108">
        <v>7.2</v>
      </c>
      <c r="AD45" s="109">
        <v>4</v>
      </c>
      <c r="AE45" s="110">
        <v>0</v>
      </c>
      <c r="AF45" s="111">
        <v>0.54</v>
      </c>
      <c r="AG45" s="112">
        <v>0</v>
      </c>
      <c r="AH45" s="112">
        <v>0</v>
      </c>
      <c r="AI45" s="112">
        <v>0</v>
      </c>
      <c r="AJ45" s="111">
        <v>0.9</v>
      </c>
      <c r="AK45" s="112">
        <v>0</v>
      </c>
      <c r="AL45" s="112">
        <v>27.333333333333332</v>
      </c>
      <c r="AM45" s="112">
        <v>0</v>
      </c>
      <c r="AN45" s="112">
        <v>0</v>
      </c>
      <c r="AO45" s="112">
        <v>0</v>
      </c>
      <c r="AP45" s="112">
        <v>0</v>
      </c>
      <c r="AQ45" s="112">
        <v>0</v>
      </c>
      <c r="AR45" s="112">
        <v>0</v>
      </c>
      <c r="AS45" s="112">
        <v>0</v>
      </c>
      <c r="AT45" s="111">
        <v>0.55000000000000004</v>
      </c>
      <c r="AU45" s="112">
        <v>0</v>
      </c>
      <c r="AV45" s="112">
        <v>0</v>
      </c>
      <c r="AW45" s="112">
        <v>0</v>
      </c>
      <c r="AX45" s="112">
        <v>0</v>
      </c>
      <c r="AY45" s="112">
        <v>0</v>
      </c>
      <c r="AZ45" s="112">
        <v>0</v>
      </c>
      <c r="BA45" s="111">
        <v>0.71299999999999997</v>
      </c>
      <c r="BB45" s="112">
        <v>0</v>
      </c>
      <c r="BC45" s="112">
        <v>0</v>
      </c>
      <c r="BD45" s="112">
        <v>0</v>
      </c>
      <c r="BE45" s="112">
        <v>0</v>
      </c>
      <c r="BF45" s="112">
        <v>0</v>
      </c>
      <c r="BG45" s="112">
        <v>0</v>
      </c>
      <c r="BH45" s="112">
        <v>0</v>
      </c>
      <c r="BI45" s="112">
        <v>0</v>
      </c>
      <c r="BJ45" s="112">
        <v>0</v>
      </c>
      <c r="BK45" s="111">
        <v>0.71299999999999997</v>
      </c>
      <c r="BL45" s="112">
        <v>0</v>
      </c>
      <c r="BM45" s="112">
        <v>15.033333333333333</v>
      </c>
      <c r="BN45" s="112">
        <v>0</v>
      </c>
      <c r="BO45" s="112">
        <v>0</v>
      </c>
      <c r="BP45" s="112">
        <v>0</v>
      </c>
      <c r="BQ45" s="112">
        <v>0</v>
      </c>
      <c r="BR45" s="113">
        <v>11</v>
      </c>
      <c r="BS45" s="112">
        <v>0</v>
      </c>
    </row>
    <row r="46" spans="1:71" hidden="1" x14ac:dyDescent="0.25">
      <c r="A46" s="102" t="s">
        <v>50</v>
      </c>
      <c r="B46" s="103" t="s">
        <v>191</v>
      </c>
      <c r="C46" s="102" t="s">
        <v>192</v>
      </c>
      <c r="D46" s="102" t="s">
        <v>36</v>
      </c>
      <c r="E46" s="102" t="s">
        <v>37</v>
      </c>
      <c r="F46" s="102" t="s">
        <v>153</v>
      </c>
      <c r="G46" s="102" t="s">
        <v>224</v>
      </c>
      <c r="H46" s="104">
        <v>9</v>
      </c>
      <c r="I46" s="104">
        <v>8</v>
      </c>
      <c r="J46" s="104">
        <v>77</v>
      </c>
      <c r="K46" s="104">
        <v>231</v>
      </c>
      <c r="L46" s="105">
        <v>31.333333333333332</v>
      </c>
      <c r="M46" s="106">
        <v>124</v>
      </c>
      <c r="N46" s="106">
        <v>133</v>
      </c>
      <c r="O46" s="106">
        <v>2</v>
      </c>
      <c r="P46" s="106">
        <v>9</v>
      </c>
      <c r="Q46" s="106">
        <v>5</v>
      </c>
      <c r="R46" s="106">
        <v>3.5</v>
      </c>
      <c r="S46" s="106">
        <v>126</v>
      </c>
      <c r="T46" s="106">
        <v>127</v>
      </c>
      <c r="U46" s="106">
        <v>2</v>
      </c>
      <c r="V46" s="106">
        <v>1</v>
      </c>
      <c r="W46" s="106">
        <v>2</v>
      </c>
      <c r="X46" s="106">
        <v>2</v>
      </c>
      <c r="Y46" s="106">
        <v>77</v>
      </c>
      <c r="Z46" s="106">
        <v>10</v>
      </c>
      <c r="AA46" s="107">
        <v>45503</v>
      </c>
      <c r="AB46" s="106">
        <v>5</v>
      </c>
      <c r="AC46" s="108">
        <v>5.0999999999999996</v>
      </c>
      <c r="AD46" s="109">
        <v>3</v>
      </c>
      <c r="AE46" s="110">
        <v>0</v>
      </c>
      <c r="AF46" s="111">
        <v>0.54</v>
      </c>
      <c r="AG46" s="112">
        <v>13.666666666666666</v>
      </c>
      <c r="AH46" s="112">
        <v>0</v>
      </c>
      <c r="AI46" s="112">
        <v>13.666666666666666</v>
      </c>
      <c r="AJ46" s="111">
        <v>0.9</v>
      </c>
      <c r="AK46" s="112">
        <v>0</v>
      </c>
      <c r="AL46" s="112">
        <v>0</v>
      </c>
      <c r="AM46" s="112">
        <v>0</v>
      </c>
      <c r="AN46" s="112">
        <v>0</v>
      </c>
      <c r="AO46" s="112">
        <v>0</v>
      </c>
      <c r="AP46" s="112">
        <v>0</v>
      </c>
      <c r="AQ46" s="112">
        <v>0</v>
      </c>
      <c r="AR46" s="112">
        <v>0</v>
      </c>
      <c r="AS46" s="112">
        <v>0</v>
      </c>
      <c r="AT46" s="111">
        <v>0.55000000000000004</v>
      </c>
      <c r="AU46" s="112">
        <v>0</v>
      </c>
      <c r="AV46" s="112">
        <v>0</v>
      </c>
      <c r="AW46" s="112">
        <v>0</v>
      </c>
      <c r="AX46" s="112">
        <v>0</v>
      </c>
      <c r="AY46" s="112">
        <v>0</v>
      </c>
      <c r="AZ46" s="112">
        <v>0</v>
      </c>
      <c r="BA46" s="111">
        <v>0.71299999999999997</v>
      </c>
      <c r="BB46" s="112">
        <v>0</v>
      </c>
      <c r="BC46" s="112">
        <v>0</v>
      </c>
      <c r="BD46" s="112">
        <v>0</v>
      </c>
      <c r="BE46" s="112">
        <v>0</v>
      </c>
      <c r="BF46" s="112">
        <v>0</v>
      </c>
      <c r="BG46" s="112">
        <v>0</v>
      </c>
      <c r="BH46" s="112">
        <v>0</v>
      </c>
      <c r="BI46" s="112">
        <v>0</v>
      </c>
      <c r="BJ46" s="112">
        <v>0</v>
      </c>
      <c r="BK46" s="111">
        <v>0.71299999999999997</v>
      </c>
      <c r="BL46" s="112">
        <v>0</v>
      </c>
      <c r="BM46" s="112">
        <v>12.299999999999999</v>
      </c>
      <c r="BN46" s="112">
        <v>12.299999999999999</v>
      </c>
      <c r="BO46" s="112">
        <v>0</v>
      </c>
      <c r="BP46" s="112">
        <v>0</v>
      </c>
      <c r="BQ46" s="112">
        <v>0</v>
      </c>
      <c r="BR46" s="113">
        <v>2</v>
      </c>
      <c r="BS46" s="112">
        <v>0</v>
      </c>
    </row>
    <row r="47" spans="1:71" hidden="1" x14ac:dyDescent="0.25">
      <c r="A47" s="102" t="s">
        <v>50</v>
      </c>
      <c r="B47" s="103" t="s">
        <v>193</v>
      </c>
      <c r="C47" s="102" t="s">
        <v>194</v>
      </c>
      <c r="D47" s="102" t="s">
        <v>839</v>
      </c>
      <c r="E47" s="102" t="s">
        <v>840</v>
      </c>
      <c r="F47" s="102" t="s">
        <v>152</v>
      </c>
      <c r="G47" s="102" t="s">
        <v>223</v>
      </c>
      <c r="H47" s="104">
        <v>55</v>
      </c>
      <c r="I47" s="104">
        <v>52</v>
      </c>
      <c r="J47" s="104">
        <v>49</v>
      </c>
      <c r="K47" s="104">
        <v>147</v>
      </c>
      <c r="L47" s="105">
        <v>52</v>
      </c>
      <c r="M47" s="106">
        <v>347</v>
      </c>
      <c r="N47" s="106">
        <v>456</v>
      </c>
      <c r="O47" s="106">
        <v>8</v>
      </c>
      <c r="P47" s="106">
        <v>109</v>
      </c>
      <c r="Q47" s="106">
        <v>10</v>
      </c>
      <c r="R47" s="106">
        <v>9</v>
      </c>
      <c r="S47" s="106">
        <v>355</v>
      </c>
      <c r="T47" s="106">
        <v>380</v>
      </c>
      <c r="U47" s="106">
        <v>8</v>
      </c>
      <c r="V47" s="106">
        <v>25</v>
      </c>
      <c r="W47" s="106">
        <v>10</v>
      </c>
      <c r="X47" s="106">
        <v>9</v>
      </c>
      <c r="Y47" s="106">
        <v>49</v>
      </c>
      <c r="Z47" s="106">
        <v>10</v>
      </c>
      <c r="AA47" s="107">
        <v>29629</v>
      </c>
      <c r="AB47" s="106">
        <v>2</v>
      </c>
      <c r="AC47" s="108">
        <v>6.4</v>
      </c>
      <c r="AD47" s="109">
        <v>2</v>
      </c>
      <c r="AE47" s="110">
        <v>0</v>
      </c>
      <c r="AF47" s="111">
        <v>0.54</v>
      </c>
      <c r="AG47" s="112">
        <v>0</v>
      </c>
      <c r="AH47" s="112">
        <v>0</v>
      </c>
      <c r="AI47" s="112">
        <v>0</v>
      </c>
      <c r="AJ47" s="111">
        <v>0.9</v>
      </c>
      <c r="AK47" s="112">
        <v>0</v>
      </c>
      <c r="AL47" s="112">
        <v>0</v>
      </c>
      <c r="AM47" s="112">
        <v>0</v>
      </c>
      <c r="AN47" s="112">
        <v>0</v>
      </c>
      <c r="AO47" s="112">
        <v>0</v>
      </c>
      <c r="AP47" s="112">
        <v>0</v>
      </c>
      <c r="AQ47" s="112">
        <v>0</v>
      </c>
      <c r="AR47" s="112">
        <v>0</v>
      </c>
      <c r="AS47" s="112">
        <v>0</v>
      </c>
      <c r="AT47" s="111">
        <v>0.55000000000000004</v>
      </c>
      <c r="AU47" s="112">
        <v>0</v>
      </c>
      <c r="AV47" s="112">
        <v>0</v>
      </c>
      <c r="AW47" s="112">
        <v>0</v>
      </c>
      <c r="AX47" s="112">
        <v>0</v>
      </c>
      <c r="AY47" s="112">
        <v>0</v>
      </c>
      <c r="AZ47" s="112">
        <v>0</v>
      </c>
      <c r="BA47" s="111">
        <v>0.71299999999999997</v>
      </c>
      <c r="BB47" s="112">
        <v>0</v>
      </c>
      <c r="BC47" s="112">
        <v>0</v>
      </c>
      <c r="BD47" s="112">
        <v>0</v>
      </c>
      <c r="BE47" s="112">
        <v>0</v>
      </c>
      <c r="BF47" s="112">
        <v>0</v>
      </c>
      <c r="BG47" s="112">
        <v>0</v>
      </c>
      <c r="BH47" s="112">
        <v>0</v>
      </c>
      <c r="BI47" s="112">
        <v>0</v>
      </c>
      <c r="BJ47" s="112">
        <v>0</v>
      </c>
      <c r="BK47" s="111">
        <v>0.71299999999999997</v>
      </c>
      <c r="BL47" s="112">
        <v>0</v>
      </c>
      <c r="BM47" s="112">
        <v>0</v>
      </c>
      <c r="BN47" s="112">
        <v>0</v>
      </c>
      <c r="BO47" s="112">
        <v>0</v>
      </c>
      <c r="BP47" s="112">
        <v>0</v>
      </c>
      <c r="BQ47" s="112">
        <v>0</v>
      </c>
      <c r="BR47" s="113">
        <v>17</v>
      </c>
      <c r="BS47" s="112">
        <v>0</v>
      </c>
    </row>
    <row r="48" spans="1:71" hidden="1" x14ac:dyDescent="0.25">
      <c r="A48" s="102" t="s">
        <v>50</v>
      </c>
      <c r="B48" s="103" t="s">
        <v>193</v>
      </c>
      <c r="C48" s="102" t="s">
        <v>194</v>
      </c>
      <c r="D48" s="102" t="s">
        <v>841</v>
      </c>
      <c r="E48" s="102" t="s">
        <v>842</v>
      </c>
      <c r="F48" s="102" t="s">
        <v>153</v>
      </c>
      <c r="G48" s="102" t="s">
        <v>224</v>
      </c>
      <c r="H48" s="104">
        <v>115</v>
      </c>
      <c r="I48" s="104">
        <v>95</v>
      </c>
      <c r="J48" s="104">
        <v>82</v>
      </c>
      <c r="K48" s="104">
        <v>246</v>
      </c>
      <c r="L48" s="105">
        <v>97.333333333333329</v>
      </c>
      <c r="M48" s="106">
        <v>839</v>
      </c>
      <c r="N48" s="106">
        <v>980</v>
      </c>
      <c r="O48" s="106">
        <v>10</v>
      </c>
      <c r="P48" s="106">
        <v>141</v>
      </c>
      <c r="Q48" s="106">
        <v>10</v>
      </c>
      <c r="R48" s="106">
        <v>10</v>
      </c>
      <c r="S48" s="106">
        <v>835</v>
      </c>
      <c r="T48" s="106">
        <v>840</v>
      </c>
      <c r="U48" s="106">
        <v>9</v>
      </c>
      <c r="V48" s="106">
        <v>5</v>
      </c>
      <c r="W48" s="106">
        <v>5</v>
      </c>
      <c r="X48" s="106">
        <v>7</v>
      </c>
      <c r="Y48" s="106">
        <v>82</v>
      </c>
      <c r="Z48" s="106">
        <v>10</v>
      </c>
      <c r="AA48" s="107">
        <v>31101</v>
      </c>
      <c r="AB48" s="106">
        <v>2</v>
      </c>
      <c r="AC48" s="108">
        <v>6.2</v>
      </c>
      <c r="AD48" s="109">
        <v>2</v>
      </c>
      <c r="AE48" s="110">
        <v>0</v>
      </c>
      <c r="AF48" s="111">
        <v>0.54</v>
      </c>
      <c r="AG48" s="112">
        <v>0</v>
      </c>
      <c r="AH48" s="112">
        <v>0</v>
      </c>
      <c r="AI48" s="112">
        <v>0</v>
      </c>
      <c r="AJ48" s="111">
        <v>0.9</v>
      </c>
      <c r="AK48" s="112">
        <v>0</v>
      </c>
      <c r="AL48" s="112">
        <v>0</v>
      </c>
      <c r="AM48" s="112">
        <v>0</v>
      </c>
      <c r="AN48" s="112">
        <v>0</v>
      </c>
      <c r="AO48" s="112">
        <v>0</v>
      </c>
      <c r="AP48" s="112">
        <v>0</v>
      </c>
      <c r="AQ48" s="112">
        <v>0</v>
      </c>
      <c r="AR48" s="112">
        <v>0</v>
      </c>
      <c r="AS48" s="112">
        <v>0</v>
      </c>
      <c r="AT48" s="111">
        <v>0.55000000000000004</v>
      </c>
      <c r="AU48" s="112">
        <v>0</v>
      </c>
      <c r="AV48" s="112">
        <v>0</v>
      </c>
      <c r="AW48" s="112">
        <v>0</v>
      </c>
      <c r="AX48" s="112">
        <v>0</v>
      </c>
      <c r="AY48" s="112">
        <v>0</v>
      </c>
      <c r="AZ48" s="112">
        <v>0</v>
      </c>
      <c r="BA48" s="111">
        <v>0.71299999999999997</v>
      </c>
      <c r="BB48" s="112">
        <v>0</v>
      </c>
      <c r="BC48" s="112">
        <v>0</v>
      </c>
      <c r="BD48" s="112">
        <v>0</v>
      </c>
      <c r="BE48" s="112">
        <v>0</v>
      </c>
      <c r="BF48" s="112">
        <v>0</v>
      </c>
      <c r="BG48" s="112">
        <v>0</v>
      </c>
      <c r="BH48" s="112">
        <v>0</v>
      </c>
      <c r="BI48" s="112">
        <v>0</v>
      </c>
      <c r="BJ48" s="112">
        <v>0</v>
      </c>
      <c r="BK48" s="111">
        <v>0.71299999999999997</v>
      </c>
      <c r="BL48" s="112">
        <v>0</v>
      </c>
      <c r="BM48" s="112">
        <v>0</v>
      </c>
      <c r="BN48" s="112">
        <v>0</v>
      </c>
      <c r="BO48" s="112">
        <v>0</v>
      </c>
      <c r="BP48" s="112">
        <v>0</v>
      </c>
      <c r="BQ48" s="112">
        <v>0</v>
      </c>
      <c r="BR48" s="113">
        <v>12</v>
      </c>
      <c r="BS48" s="112">
        <v>0</v>
      </c>
    </row>
    <row r="49" spans="1:71" hidden="1" x14ac:dyDescent="0.25">
      <c r="A49" s="102" t="s">
        <v>50</v>
      </c>
      <c r="B49" s="103" t="s">
        <v>193</v>
      </c>
      <c r="C49" s="102" t="s">
        <v>194</v>
      </c>
      <c r="D49" s="102" t="s">
        <v>1022</v>
      </c>
      <c r="E49" s="102" t="s">
        <v>1023</v>
      </c>
      <c r="F49" s="102" t="s">
        <v>153</v>
      </c>
      <c r="G49" s="102" t="s">
        <v>224</v>
      </c>
      <c r="H49" s="104">
        <v>15</v>
      </c>
      <c r="I49" s="104">
        <v>16</v>
      </c>
      <c r="J49" s="104">
        <v>3</v>
      </c>
      <c r="K49" s="104">
        <v>9</v>
      </c>
      <c r="L49" s="105">
        <v>11.333333333333334</v>
      </c>
      <c r="M49" s="106">
        <v>158</v>
      </c>
      <c r="N49" s="106">
        <v>152</v>
      </c>
      <c r="O49" s="106">
        <v>2</v>
      </c>
      <c r="P49" s="106">
        <v>-6</v>
      </c>
      <c r="Q49" s="106">
        <v>2</v>
      </c>
      <c r="R49" s="106">
        <v>2</v>
      </c>
      <c r="S49" s="106">
        <v>145</v>
      </c>
      <c r="T49" s="106">
        <v>147</v>
      </c>
      <c r="U49" s="106">
        <v>3</v>
      </c>
      <c r="V49" s="106">
        <v>2</v>
      </c>
      <c r="W49" s="106">
        <v>3</v>
      </c>
      <c r="X49" s="106">
        <v>3</v>
      </c>
      <c r="Y49" s="106">
        <v>3</v>
      </c>
      <c r="Z49" s="106">
        <v>4</v>
      </c>
      <c r="AA49" s="107">
        <v>50680</v>
      </c>
      <c r="AB49" s="106">
        <v>6</v>
      </c>
      <c r="AC49" s="108">
        <v>4.2</v>
      </c>
      <c r="AD49" s="109">
        <v>3</v>
      </c>
      <c r="AE49" s="110">
        <v>0</v>
      </c>
      <c r="AF49" s="111">
        <v>0.54</v>
      </c>
      <c r="AG49" s="112">
        <v>4.333333333333333</v>
      </c>
      <c r="AH49" s="112">
        <v>0</v>
      </c>
      <c r="AI49" s="112">
        <v>4.333333333333333</v>
      </c>
      <c r="AJ49" s="111">
        <v>0.9</v>
      </c>
      <c r="AK49" s="112">
        <v>0</v>
      </c>
      <c r="AL49" s="112">
        <v>8.6666666666666661</v>
      </c>
      <c r="AM49" s="112">
        <v>0</v>
      </c>
      <c r="AN49" s="112">
        <v>0</v>
      </c>
      <c r="AO49" s="112">
        <v>0</v>
      </c>
      <c r="AP49" s="112">
        <v>0</v>
      </c>
      <c r="AQ49" s="112">
        <v>0</v>
      </c>
      <c r="AR49" s="112">
        <v>0</v>
      </c>
      <c r="AS49" s="112">
        <v>0</v>
      </c>
      <c r="AT49" s="111">
        <v>0.55000000000000004</v>
      </c>
      <c r="AU49" s="112">
        <v>0</v>
      </c>
      <c r="AV49" s="112">
        <v>0</v>
      </c>
      <c r="AW49" s="112">
        <v>0</v>
      </c>
      <c r="AX49" s="112">
        <v>0</v>
      </c>
      <c r="AY49" s="112">
        <v>0</v>
      </c>
      <c r="AZ49" s="112">
        <v>0</v>
      </c>
      <c r="BA49" s="111">
        <v>0.71299999999999997</v>
      </c>
      <c r="BB49" s="112">
        <v>0</v>
      </c>
      <c r="BC49" s="112">
        <v>0</v>
      </c>
      <c r="BD49" s="112">
        <v>0</v>
      </c>
      <c r="BE49" s="112">
        <v>0</v>
      </c>
      <c r="BF49" s="112">
        <v>0</v>
      </c>
      <c r="BG49" s="112">
        <v>0</v>
      </c>
      <c r="BH49" s="112">
        <v>0</v>
      </c>
      <c r="BI49" s="112">
        <v>0</v>
      </c>
      <c r="BJ49" s="112">
        <v>0</v>
      </c>
      <c r="BK49" s="111">
        <v>0.71299999999999997</v>
      </c>
      <c r="BL49" s="112">
        <v>0</v>
      </c>
      <c r="BM49" s="112">
        <v>8.6666666666666661</v>
      </c>
      <c r="BN49" s="112">
        <v>3.9</v>
      </c>
      <c r="BO49" s="112">
        <v>0</v>
      </c>
      <c r="BP49" s="112">
        <v>0</v>
      </c>
      <c r="BQ49" s="112">
        <v>0</v>
      </c>
      <c r="BR49" s="113">
        <v>8</v>
      </c>
      <c r="BS49" s="112">
        <v>0</v>
      </c>
    </row>
    <row r="50" spans="1:71" hidden="1" x14ac:dyDescent="0.25">
      <c r="A50" s="102" t="s">
        <v>50</v>
      </c>
      <c r="B50" s="103" t="s">
        <v>193</v>
      </c>
      <c r="C50" s="102" t="s">
        <v>194</v>
      </c>
      <c r="D50" s="102" t="s">
        <v>843</v>
      </c>
      <c r="E50" s="102" t="s">
        <v>844</v>
      </c>
      <c r="F50" s="102" t="s">
        <v>153</v>
      </c>
      <c r="G50" s="102" t="s">
        <v>224</v>
      </c>
      <c r="H50" s="104">
        <v>18</v>
      </c>
      <c r="I50" s="104">
        <v>18</v>
      </c>
      <c r="J50" s="104">
        <v>7</v>
      </c>
      <c r="K50" s="104">
        <v>21</v>
      </c>
      <c r="L50" s="105">
        <v>14.333333333333334</v>
      </c>
      <c r="M50" s="106">
        <v>152</v>
      </c>
      <c r="N50" s="106">
        <v>158</v>
      </c>
      <c r="O50" s="106">
        <v>3</v>
      </c>
      <c r="P50" s="106">
        <v>6</v>
      </c>
      <c r="Q50" s="106">
        <v>3</v>
      </c>
      <c r="R50" s="106">
        <v>3</v>
      </c>
      <c r="S50" s="106">
        <v>147</v>
      </c>
      <c r="T50" s="106">
        <v>150</v>
      </c>
      <c r="U50" s="106">
        <v>3</v>
      </c>
      <c r="V50" s="106">
        <v>3</v>
      </c>
      <c r="W50" s="106">
        <v>3</v>
      </c>
      <c r="X50" s="106">
        <v>3</v>
      </c>
      <c r="Y50" s="106">
        <v>7</v>
      </c>
      <c r="Z50" s="106">
        <v>6</v>
      </c>
      <c r="AA50" s="107">
        <v>40419</v>
      </c>
      <c r="AB50" s="106">
        <v>4</v>
      </c>
      <c r="AC50" s="108">
        <v>4</v>
      </c>
      <c r="AD50" s="109">
        <v>2</v>
      </c>
      <c r="AE50" s="110">
        <v>0</v>
      </c>
      <c r="AF50" s="111">
        <v>0.54</v>
      </c>
      <c r="AG50" s="112">
        <v>0</v>
      </c>
      <c r="AH50" s="112">
        <v>0</v>
      </c>
      <c r="AI50" s="112">
        <v>0</v>
      </c>
      <c r="AJ50" s="111">
        <v>0.9</v>
      </c>
      <c r="AK50" s="112">
        <v>0</v>
      </c>
      <c r="AL50" s="112">
        <v>10.666666666666666</v>
      </c>
      <c r="AM50" s="112">
        <v>0</v>
      </c>
      <c r="AN50" s="112">
        <v>0</v>
      </c>
      <c r="AO50" s="112">
        <v>0</v>
      </c>
      <c r="AP50" s="112">
        <v>0</v>
      </c>
      <c r="AQ50" s="112">
        <v>0</v>
      </c>
      <c r="AR50" s="112">
        <v>0</v>
      </c>
      <c r="AS50" s="112">
        <v>0</v>
      </c>
      <c r="AT50" s="111">
        <v>0.55000000000000004</v>
      </c>
      <c r="AU50" s="112">
        <v>0</v>
      </c>
      <c r="AV50" s="112">
        <v>0</v>
      </c>
      <c r="AW50" s="112">
        <v>0</v>
      </c>
      <c r="AX50" s="112">
        <v>0</v>
      </c>
      <c r="AY50" s="112">
        <v>0</v>
      </c>
      <c r="AZ50" s="112">
        <v>0</v>
      </c>
      <c r="BA50" s="111">
        <v>0.71299999999999997</v>
      </c>
      <c r="BB50" s="112">
        <v>0</v>
      </c>
      <c r="BC50" s="112">
        <v>0</v>
      </c>
      <c r="BD50" s="112">
        <v>0</v>
      </c>
      <c r="BE50" s="112">
        <v>0</v>
      </c>
      <c r="BF50" s="112">
        <v>0</v>
      </c>
      <c r="BG50" s="112">
        <v>0</v>
      </c>
      <c r="BH50" s="112">
        <v>0</v>
      </c>
      <c r="BI50" s="112">
        <v>0</v>
      </c>
      <c r="BJ50" s="112">
        <v>0</v>
      </c>
      <c r="BK50" s="111">
        <v>0.71299999999999997</v>
      </c>
      <c r="BL50" s="112">
        <v>0</v>
      </c>
      <c r="BM50" s="112">
        <v>5.8666666666666671</v>
      </c>
      <c r="BN50" s="112">
        <v>0</v>
      </c>
      <c r="BO50" s="112">
        <v>0</v>
      </c>
      <c r="BP50" s="112">
        <v>0</v>
      </c>
      <c r="BQ50" s="112">
        <v>0</v>
      </c>
      <c r="BR50" s="113">
        <v>8</v>
      </c>
      <c r="BS50" s="112">
        <v>0</v>
      </c>
    </row>
    <row r="51" spans="1:71" hidden="1" x14ac:dyDescent="0.25">
      <c r="A51" s="102" t="s">
        <v>50</v>
      </c>
      <c r="B51" s="103" t="s">
        <v>193</v>
      </c>
      <c r="C51" s="102" t="s">
        <v>194</v>
      </c>
      <c r="D51" s="102" t="s">
        <v>845</v>
      </c>
      <c r="E51" s="102" t="s">
        <v>846</v>
      </c>
      <c r="F51" s="102" t="s">
        <v>153</v>
      </c>
      <c r="G51" s="102" t="s">
        <v>224</v>
      </c>
      <c r="H51" s="104">
        <v>30</v>
      </c>
      <c r="I51" s="104">
        <v>31</v>
      </c>
      <c r="J51" s="104">
        <v>24</v>
      </c>
      <c r="K51" s="104">
        <v>72</v>
      </c>
      <c r="L51" s="105">
        <v>28.333333333333332</v>
      </c>
      <c r="M51" s="106">
        <v>241</v>
      </c>
      <c r="N51" s="106">
        <v>274</v>
      </c>
      <c r="O51" s="106">
        <v>6</v>
      </c>
      <c r="P51" s="106">
        <v>33</v>
      </c>
      <c r="Q51" s="106">
        <v>8</v>
      </c>
      <c r="R51" s="106">
        <v>7</v>
      </c>
      <c r="S51" s="106">
        <v>245</v>
      </c>
      <c r="T51" s="106">
        <v>254</v>
      </c>
      <c r="U51" s="106">
        <v>6</v>
      </c>
      <c r="V51" s="106">
        <v>9</v>
      </c>
      <c r="W51" s="106">
        <v>8</v>
      </c>
      <c r="X51" s="106">
        <v>7</v>
      </c>
      <c r="Y51" s="106">
        <v>24</v>
      </c>
      <c r="Z51" s="106">
        <v>9</v>
      </c>
      <c r="AA51" s="107">
        <v>37606</v>
      </c>
      <c r="AB51" s="106">
        <v>4</v>
      </c>
      <c r="AC51" s="108">
        <v>6.2</v>
      </c>
      <c r="AD51" s="109">
        <v>4</v>
      </c>
      <c r="AE51" s="110">
        <v>0</v>
      </c>
      <c r="AF51" s="111">
        <v>0.54</v>
      </c>
      <c r="AG51" s="112">
        <v>9</v>
      </c>
      <c r="AH51" s="112">
        <v>0</v>
      </c>
      <c r="AI51" s="112">
        <v>9</v>
      </c>
      <c r="AJ51" s="111">
        <v>0.9</v>
      </c>
      <c r="AK51" s="112">
        <v>0</v>
      </c>
      <c r="AL51" s="112">
        <v>43.333333333333336</v>
      </c>
      <c r="AM51" s="112">
        <v>0</v>
      </c>
      <c r="AN51" s="112">
        <v>0</v>
      </c>
      <c r="AO51" s="112">
        <v>0</v>
      </c>
      <c r="AP51" s="112">
        <v>0</v>
      </c>
      <c r="AQ51" s="112">
        <v>0</v>
      </c>
      <c r="AR51" s="112">
        <v>0</v>
      </c>
      <c r="AS51" s="112">
        <v>0</v>
      </c>
      <c r="AT51" s="111">
        <v>0.55000000000000004</v>
      </c>
      <c r="AU51" s="112">
        <v>0</v>
      </c>
      <c r="AV51" s="112">
        <v>0</v>
      </c>
      <c r="AW51" s="112">
        <v>0</v>
      </c>
      <c r="AX51" s="112">
        <v>0</v>
      </c>
      <c r="AY51" s="112">
        <v>0</v>
      </c>
      <c r="AZ51" s="112">
        <v>0</v>
      </c>
      <c r="BA51" s="111">
        <v>0.71299999999999997</v>
      </c>
      <c r="BB51" s="112">
        <v>0</v>
      </c>
      <c r="BC51" s="112">
        <v>0</v>
      </c>
      <c r="BD51" s="112">
        <v>0</v>
      </c>
      <c r="BE51" s="112">
        <v>0</v>
      </c>
      <c r="BF51" s="112">
        <v>0</v>
      </c>
      <c r="BG51" s="112">
        <v>0</v>
      </c>
      <c r="BH51" s="112">
        <v>0</v>
      </c>
      <c r="BI51" s="112">
        <v>0</v>
      </c>
      <c r="BJ51" s="112">
        <v>0</v>
      </c>
      <c r="BK51" s="111">
        <v>0.71299999999999997</v>
      </c>
      <c r="BL51" s="112">
        <v>0</v>
      </c>
      <c r="BM51" s="112">
        <v>31.933333333333337</v>
      </c>
      <c r="BN51" s="112">
        <v>8.1</v>
      </c>
      <c r="BO51" s="112">
        <v>0</v>
      </c>
      <c r="BP51" s="112">
        <v>0</v>
      </c>
      <c r="BQ51" s="112">
        <v>0</v>
      </c>
      <c r="BR51" s="113">
        <v>14</v>
      </c>
      <c r="BS51" s="112">
        <v>0</v>
      </c>
    </row>
    <row r="52" spans="1:71" hidden="1" x14ac:dyDescent="0.25">
      <c r="A52" s="102" t="s">
        <v>50</v>
      </c>
      <c r="B52" s="103" t="s">
        <v>195</v>
      </c>
      <c r="C52" s="102" t="s">
        <v>196</v>
      </c>
      <c r="D52" s="102" t="s">
        <v>62</v>
      </c>
      <c r="E52" s="102" t="s">
        <v>63</v>
      </c>
      <c r="F52" s="102" t="s">
        <v>151</v>
      </c>
      <c r="G52" s="102" t="s">
        <v>223</v>
      </c>
      <c r="H52" s="104">
        <v>17</v>
      </c>
      <c r="I52" s="104">
        <v>19</v>
      </c>
      <c r="J52" s="104">
        <v>4</v>
      </c>
      <c r="K52" s="104">
        <v>12</v>
      </c>
      <c r="L52" s="105">
        <v>13.333333333333334</v>
      </c>
      <c r="M52" s="106">
        <v>249</v>
      </c>
      <c r="N52" s="106">
        <v>258</v>
      </c>
      <c r="O52" s="106">
        <v>5</v>
      </c>
      <c r="P52" s="106">
        <v>9</v>
      </c>
      <c r="Q52" s="106">
        <v>5</v>
      </c>
      <c r="R52" s="106">
        <v>5</v>
      </c>
      <c r="S52" s="106">
        <v>257</v>
      </c>
      <c r="T52" s="106">
        <v>263</v>
      </c>
      <c r="U52" s="106">
        <v>6</v>
      </c>
      <c r="V52" s="106">
        <v>6</v>
      </c>
      <c r="W52" s="106">
        <v>7</v>
      </c>
      <c r="X52" s="106">
        <v>6.5</v>
      </c>
      <c r="Y52" s="106">
        <v>4</v>
      </c>
      <c r="Z52" s="106">
        <v>5</v>
      </c>
      <c r="AA52" s="107">
        <v>50155</v>
      </c>
      <c r="AB52" s="106">
        <v>6</v>
      </c>
      <c r="AC52" s="108">
        <v>5.7</v>
      </c>
      <c r="AD52" s="109">
        <v>3</v>
      </c>
      <c r="AE52" s="110">
        <v>0</v>
      </c>
      <c r="AF52" s="111">
        <v>0.54</v>
      </c>
      <c r="AG52" s="112">
        <v>0</v>
      </c>
      <c r="AH52" s="112">
        <v>0</v>
      </c>
      <c r="AI52" s="112">
        <v>0</v>
      </c>
      <c r="AJ52" s="111">
        <v>0.9</v>
      </c>
      <c r="AK52" s="112">
        <v>0</v>
      </c>
      <c r="AL52" s="112">
        <v>0</v>
      </c>
      <c r="AM52" s="112">
        <v>0</v>
      </c>
      <c r="AN52" s="112">
        <v>0</v>
      </c>
      <c r="AO52" s="112">
        <v>0</v>
      </c>
      <c r="AP52" s="112">
        <v>0</v>
      </c>
      <c r="AQ52" s="112">
        <v>0</v>
      </c>
      <c r="AR52" s="112">
        <v>0</v>
      </c>
      <c r="AS52" s="112">
        <v>0</v>
      </c>
      <c r="AT52" s="111">
        <v>0.55000000000000004</v>
      </c>
      <c r="AU52" s="112">
        <v>0</v>
      </c>
      <c r="AV52" s="112">
        <v>0</v>
      </c>
      <c r="AW52" s="112">
        <v>0</v>
      </c>
      <c r="AX52" s="112">
        <v>0</v>
      </c>
      <c r="AY52" s="112">
        <v>0</v>
      </c>
      <c r="AZ52" s="112">
        <v>0</v>
      </c>
      <c r="BA52" s="111">
        <v>0.71299999999999997</v>
      </c>
      <c r="BB52" s="112">
        <v>0</v>
      </c>
      <c r="BC52" s="112">
        <v>0</v>
      </c>
      <c r="BD52" s="112">
        <v>0</v>
      </c>
      <c r="BE52" s="112">
        <v>0</v>
      </c>
      <c r="BF52" s="112">
        <v>0</v>
      </c>
      <c r="BG52" s="112">
        <v>0</v>
      </c>
      <c r="BH52" s="112">
        <v>0</v>
      </c>
      <c r="BI52" s="112">
        <v>0</v>
      </c>
      <c r="BJ52" s="112">
        <v>0</v>
      </c>
      <c r="BK52" s="111">
        <v>0.71299999999999997</v>
      </c>
      <c r="BL52" s="112">
        <v>0</v>
      </c>
      <c r="BM52" s="112">
        <v>0</v>
      </c>
      <c r="BN52" s="112">
        <v>0</v>
      </c>
      <c r="BO52" s="112">
        <v>0</v>
      </c>
      <c r="BP52" s="112">
        <v>0</v>
      </c>
      <c r="BQ52" s="112">
        <v>0</v>
      </c>
      <c r="BR52" s="113">
        <v>3</v>
      </c>
      <c r="BS52" s="112">
        <v>0</v>
      </c>
    </row>
    <row r="53" spans="1:71" hidden="1" x14ac:dyDescent="0.25">
      <c r="A53" s="102" t="s">
        <v>50</v>
      </c>
      <c r="B53" s="103" t="s">
        <v>195</v>
      </c>
      <c r="C53" s="102" t="s">
        <v>196</v>
      </c>
      <c r="D53" s="102" t="s">
        <v>461</v>
      </c>
      <c r="E53" s="102" t="s">
        <v>462</v>
      </c>
      <c r="F53" s="102" t="s">
        <v>151</v>
      </c>
      <c r="G53" s="102" t="s">
        <v>223</v>
      </c>
      <c r="H53" s="104">
        <v>34</v>
      </c>
      <c r="I53" s="104">
        <v>42</v>
      </c>
      <c r="J53" s="104">
        <v>49</v>
      </c>
      <c r="K53" s="104">
        <v>147</v>
      </c>
      <c r="L53" s="105">
        <v>41.666666666666664</v>
      </c>
      <c r="M53" s="106">
        <v>276</v>
      </c>
      <c r="N53" s="106">
        <v>270</v>
      </c>
      <c r="O53" s="106">
        <v>6</v>
      </c>
      <c r="P53" s="106">
        <v>-6</v>
      </c>
      <c r="Q53" s="106">
        <v>2</v>
      </c>
      <c r="R53" s="106">
        <v>4</v>
      </c>
      <c r="S53" s="106">
        <v>298</v>
      </c>
      <c r="T53" s="106">
        <v>304</v>
      </c>
      <c r="U53" s="106">
        <v>7</v>
      </c>
      <c r="V53" s="106">
        <v>6</v>
      </c>
      <c r="W53" s="106">
        <v>7</v>
      </c>
      <c r="X53" s="106">
        <v>7</v>
      </c>
      <c r="Y53" s="106">
        <v>49</v>
      </c>
      <c r="Z53" s="106">
        <v>10</v>
      </c>
      <c r="AA53" s="107">
        <v>31633</v>
      </c>
      <c r="AB53" s="106">
        <v>2</v>
      </c>
      <c r="AC53" s="108">
        <v>5</v>
      </c>
      <c r="AD53" s="109">
        <v>2</v>
      </c>
      <c r="AE53" s="110">
        <v>0</v>
      </c>
      <c r="AF53" s="111">
        <v>0.54</v>
      </c>
      <c r="AG53" s="112">
        <v>0</v>
      </c>
      <c r="AH53" s="112">
        <v>0</v>
      </c>
      <c r="AI53" s="112">
        <v>0</v>
      </c>
      <c r="AJ53" s="111">
        <v>0.9</v>
      </c>
      <c r="AK53" s="112">
        <v>0</v>
      </c>
      <c r="AL53" s="112">
        <v>0</v>
      </c>
      <c r="AM53" s="112">
        <v>0</v>
      </c>
      <c r="AN53" s="112">
        <v>0</v>
      </c>
      <c r="AO53" s="112">
        <v>0</v>
      </c>
      <c r="AP53" s="112">
        <v>0</v>
      </c>
      <c r="AQ53" s="112">
        <v>0</v>
      </c>
      <c r="AR53" s="112">
        <v>0</v>
      </c>
      <c r="AS53" s="112">
        <v>0</v>
      </c>
      <c r="AT53" s="111">
        <v>0.55000000000000004</v>
      </c>
      <c r="AU53" s="112">
        <v>0</v>
      </c>
      <c r="AV53" s="112">
        <v>0</v>
      </c>
      <c r="AW53" s="112">
        <v>0</v>
      </c>
      <c r="AX53" s="112">
        <v>0</v>
      </c>
      <c r="AY53" s="112">
        <v>0</v>
      </c>
      <c r="AZ53" s="112">
        <v>0</v>
      </c>
      <c r="BA53" s="111">
        <v>0.71299999999999997</v>
      </c>
      <c r="BB53" s="112">
        <v>0</v>
      </c>
      <c r="BC53" s="112">
        <v>0</v>
      </c>
      <c r="BD53" s="112">
        <v>0</v>
      </c>
      <c r="BE53" s="112">
        <v>0</v>
      </c>
      <c r="BF53" s="112">
        <v>0</v>
      </c>
      <c r="BG53" s="112">
        <v>0</v>
      </c>
      <c r="BH53" s="112">
        <v>0</v>
      </c>
      <c r="BI53" s="112">
        <v>0</v>
      </c>
      <c r="BJ53" s="112">
        <v>0</v>
      </c>
      <c r="BK53" s="111">
        <v>0.71299999999999997</v>
      </c>
      <c r="BL53" s="112">
        <v>0</v>
      </c>
      <c r="BM53" s="112">
        <v>0</v>
      </c>
      <c r="BN53" s="112">
        <v>0</v>
      </c>
      <c r="BO53" s="112">
        <v>0</v>
      </c>
      <c r="BP53" s="112">
        <v>0</v>
      </c>
      <c r="BQ53" s="112">
        <v>0</v>
      </c>
      <c r="BR53" s="113">
        <v>23</v>
      </c>
      <c r="BS53" s="112">
        <v>0</v>
      </c>
    </row>
    <row r="54" spans="1:71" hidden="1" x14ac:dyDescent="0.25">
      <c r="A54" s="102" t="s">
        <v>50</v>
      </c>
      <c r="B54" s="103" t="s">
        <v>197</v>
      </c>
      <c r="C54" s="102" t="s">
        <v>198</v>
      </c>
      <c r="D54" s="102" t="s">
        <v>463</v>
      </c>
      <c r="E54" s="102" t="s">
        <v>464</v>
      </c>
      <c r="F54" s="102" t="s">
        <v>151</v>
      </c>
      <c r="G54" s="102" t="s">
        <v>223</v>
      </c>
      <c r="H54" s="104">
        <v>20</v>
      </c>
      <c r="I54" s="104">
        <v>21</v>
      </c>
      <c r="J54" s="104">
        <v>26</v>
      </c>
      <c r="K54" s="104">
        <v>78</v>
      </c>
      <c r="L54" s="105">
        <v>22.333333333333332</v>
      </c>
      <c r="M54" s="106">
        <v>166</v>
      </c>
      <c r="N54" s="106">
        <v>170</v>
      </c>
      <c r="O54" s="106">
        <v>3</v>
      </c>
      <c r="P54" s="106">
        <v>4</v>
      </c>
      <c r="Q54" s="106">
        <v>3</v>
      </c>
      <c r="R54" s="106">
        <v>3</v>
      </c>
      <c r="S54" s="106">
        <v>159</v>
      </c>
      <c r="T54" s="106">
        <v>162</v>
      </c>
      <c r="U54" s="106">
        <v>4</v>
      </c>
      <c r="V54" s="106">
        <v>3</v>
      </c>
      <c r="W54" s="106">
        <v>3</v>
      </c>
      <c r="X54" s="106">
        <v>3.5</v>
      </c>
      <c r="Y54" s="106">
        <v>26</v>
      </c>
      <c r="Z54" s="106">
        <v>9</v>
      </c>
      <c r="AA54" s="107">
        <v>51829</v>
      </c>
      <c r="AB54" s="106">
        <v>7</v>
      </c>
      <c r="AC54" s="108">
        <v>5.9</v>
      </c>
      <c r="AD54" s="109">
        <v>3</v>
      </c>
      <c r="AE54" s="110">
        <v>31</v>
      </c>
      <c r="AF54" s="111">
        <v>0.54</v>
      </c>
      <c r="AG54" s="112">
        <v>6.333333333333333</v>
      </c>
      <c r="AH54" s="112">
        <v>0</v>
      </c>
      <c r="AI54" s="112">
        <v>6.333333333333333</v>
      </c>
      <c r="AJ54" s="111">
        <v>0.9</v>
      </c>
      <c r="AK54" s="112">
        <v>0</v>
      </c>
      <c r="AL54" s="112">
        <v>0</v>
      </c>
      <c r="AM54" s="112">
        <v>0</v>
      </c>
      <c r="AN54" s="112">
        <v>0</v>
      </c>
      <c r="AO54" s="112">
        <v>0</v>
      </c>
      <c r="AP54" s="112">
        <v>0</v>
      </c>
      <c r="AQ54" s="112">
        <v>0</v>
      </c>
      <c r="AR54" s="112">
        <v>0</v>
      </c>
      <c r="AS54" s="112">
        <v>0</v>
      </c>
      <c r="AT54" s="111">
        <v>0.55000000000000004</v>
      </c>
      <c r="AU54" s="112">
        <v>0</v>
      </c>
      <c r="AV54" s="112">
        <v>0</v>
      </c>
      <c r="AW54" s="112">
        <v>0</v>
      </c>
      <c r="AX54" s="112">
        <v>0</v>
      </c>
      <c r="AY54" s="112">
        <v>0</v>
      </c>
      <c r="AZ54" s="112">
        <v>0</v>
      </c>
      <c r="BA54" s="111">
        <v>0.71299999999999997</v>
      </c>
      <c r="BB54" s="112">
        <v>0</v>
      </c>
      <c r="BC54" s="112">
        <v>0</v>
      </c>
      <c r="BD54" s="112">
        <v>0</v>
      </c>
      <c r="BE54" s="112">
        <v>0</v>
      </c>
      <c r="BF54" s="112">
        <v>0</v>
      </c>
      <c r="BG54" s="112">
        <v>0</v>
      </c>
      <c r="BH54" s="112">
        <v>0</v>
      </c>
      <c r="BI54" s="112">
        <v>0</v>
      </c>
      <c r="BJ54" s="112">
        <v>0</v>
      </c>
      <c r="BK54" s="111">
        <v>0.71299999999999997</v>
      </c>
      <c r="BL54" s="112">
        <v>16.740000000000002</v>
      </c>
      <c r="BM54" s="112">
        <v>5.7</v>
      </c>
      <c r="BN54" s="112">
        <v>5.7</v>
      </c>
      <c r="BO54" s="112">
        <v>0</v>
      </c>
      <c r="BP54" s="112">
        <v>0</v>
      </c>
      <c r="BQ54" s="112">
        <v>0</v>
      </c>
      <c r="BR54" s="113">
        <v>42</v>
      </c>
      <c r="BS54" s="112">
        <v>0</v>
      </c>
    </row>
    <row r="55" spans="1:71" hidden="1" x14ac:dyDescent="0.25">
      <c r="A55" s="102" t="s">
        <v>50</v>
      </c>
      <c r="B55" s="103" t="s">
        <v>197</v>
      </c>
      <c r="C55" s="102" t="s">
        <v>198</v>
      </c>
      <c r="D55" s="102" t="s">
        <v>465</v>
      </c>
      <c r="E55" s="102" t="s">
        <v>466</v>
      </c>
      <c r="F55" s="102" t="s">
        <v>151</v>
      </c>
      <c r="G55" s="102" t="s">
        <v>223</v>
      </c>
      <c r="H55" s="104">
        <v>75</v>
      </c>
      <c r="I55" s="104">
        <v>74</v>
      </c>
      <c r="J55" s="104">
        <v>52</v>
      </c>
      <c r="K55" s="104">
        <v>156</v>
      </c>
      <c r="L55" s="105">
        <v>67</v>
      </c>
      <c r="M55" s="106">
        <v>498</v>
      </c>
      <c r="N55" s="106">
        <v>527</v>
      </c>
      <c r="O55" s="106">
        <v>8</v>
      </c>
      <c r="P55" s="106">
        <v>29</v>
      </c>
      <c r="Q55" s="106">
        <v>8</v>
      </c>
      <c r="R55" s="106">
        <v>8</v>
      </c>
      <c r="S55" s="106">
        <v>500</v>
      </c>
      <c r="T55" s="106">
        <v>508</v>
      </c>
      <c r="U55" s="106">
        <v>8</v>
      </c>
      <c r="V55" s="106">
        <v>8</v>
      </c>
      <c r="W55" s="106">
        <v>8</v>
      </c>
      <c r="X55" s="106">
        <v>8</v>
      </c>
      <c r="Y55" s="106">
        <v>52</v>
      </c>
      <c r="Z55" s="106">
        <v>10</v>
      </c>
      <c r="AA55" s="107">
        <v>31070</v>
      </c>
      <c r="AB55" s="106">
        <v>2</v>
      </c>
      <c r="AC55" s="108">
        <v>6</v>
      </c>
      <c r="AD55" s="109">
        <v>2</v>
      </c>
      <c r="AE55" s="110">
        <v>31</v>
      </c>
      <c r="AF55" s="111">
        <v>0.54</v>
      </c>
      <c r="AG55" s="112">
        <v>6.333333333333333</v>
      </c>
      <c r="AH55" s="112">
        <v>0</v>
      </c>
      <c r="AI55" s="112">
        <v>6.333333333333333</v>
      </c>
      <c r="AJ55" s="111">
        <v>0.9</v>
      </c>
      <c r="AK55" s="112">
        <v>0</v>
      </c>
      <c r="AL55" s="112">
        <v>0</v>
      </c>
      <c r="AM55" s="112">
        <v>0</v>
      </c>
      <c r="AN55" s="112">
        <v>0</v>
      </c>
      <c r="AO55" s="112">
        <v>0</v>
      </c>
      <c r="AP55" s="112">
        <v>0</v>
      </c>
      <c r="AQ55" s="112">
        <v>0</v>
      </c>
      <c r="AR55" s="112">
        <v>0</v>
      </c>
      <c r="AS55" s="112">
        <v>0</v>
      </c>
      <c r="AT55" s="111">
        <v>0.55000000000000004</v>
      </c>
      <c r="AU55" s="112">
        <v>0</v>
      </c>
      <c r="AV55" s="112">
        <v>0</v>
      </c>
      <c r="AW55" s="112">
        <v>0</v>
      </c>
      <c r="AX55" s="112">
        <v>0</v>
      </c>
      <c r="AY55" s="112">
        <v>0</v>
      </c>
      <c r="AZ55" s="112">
        <v>0</v>
      </c>
      <c r="BA55" s="111">
        <v>0.71299999999999997</v>
      </c>
      <c r="BB55" s="112">
        <v>0</v>
      </c>
      <c r="BC55" s="112">
        <v>0</v>
      </c>
      <c r="BD55" s="112">
        <v>0</v>
      </c>
      <c r="BE55" s="112">
        <v>0</v>
      </c>
      <c r="BF55" s="112">
        <v>0</v>
      </c>
      <c r="BG55" s="112">
        <v>0</v>
      </c>
      <c r="BH55" s="112">
        <v>0</v>
      </c>
      <c r="BI55" s="112">
        <v>0</v>
      </c>
      <c r="BJ55" s="112">
        <v>0</v>
      </c>
      <c r="BK55" s="111">
        <v>0.71299999999999997</v>
      </c>
      <c r="BL55" s="112">
        <v>16.740000000000002</v>
      </c>
      <c r="BM55" s="112">
        <v>5.7</v>
      </c>
      <c r="BN55" s="112">
        <v>5.7</v>
      </c>
      <c r="BO55" s="112">
        <v>0</v>
      </c>
      <c r="BP55" s="112">
        <v>0</v>
      </c>
      <c r="BQ55" s="112">
        <v>0</v>
      </c>
      <c r="BR55" s="113">
        <v>16</v>
      </c>
      <c r="BS55" s="112">
        <v>0</v>
      </c>
    </row>
    <row r="56" spans="1:71" hidden="1" x14ac:dyDescent="0.25">
      <c r="A56" s="102" t="s">
        <v>50</v>
      </c>
      <c r="B56" s="103" t="s">
        <v>197</v>
      </c>
      <c r="C56" s="102" t="s">
        <v>198</v>
      </c>
      <c r="D56" s="102" t="s">
        <v>1036</v>
      </c>
      <c r="E56" s="102" t="s">
        <v>1037</v>
      </c>
      <c r="F56" s="102" t="s">
        <v>152</v>
      </c>
      <c r="G56" s="102" t="s">
        <v>223</v>
      </c>
      <c r="H56" s="104">
        <v>22</v>
      </c>
      <c r="I56" s="104">
        <v>23</v>
      </c>
      <c r="J56" s="104"/>
      <c r="K56" s="104" t="s">
        <v>154</v>
      </c>
      <c r="L56" s="105">
        <v>22.5</v>
      </c>
      <c r="M56" s="106">
        <v>169</v>
      </c>
      <c r="N56" s="106">
        <v>155</v>
      </c>
      <c r="O56" s="106">
        <v>3</v>
      </c>
      <c r="P56" s="106">
        <v>-14</v>
      </c>
      <c r="Q56" s="106">
        <v>1</v>
      </c>
      <c r="R56" s="106">
        <v>2</v>
      </c>
      <c r="S56" s="106">
        <v>170</v>
      </c>
      <c r="T56" s="106">
        <v>168</v>
      </c>
      <c r="U56" s="106">
        <v>4</v>
      </c>
      <c r="V56" s="106">
        <v>-2</v>
      </c>
      <c r="W56" s="106">
        <v>1</v>
      </c>
      <c r="X56" s="106">
        <v>2.5</v>
      </c>
      <c r="Y56" s="106"/>
      <c r="Z56" s="106"/>
      <c r="AA56" s="107">
        <v>26959</v>
      </c>
      <c r="AB56" s="106">
        <v>1</v>
      </c>
      <c r="AC56" s="108">
        <v>1.625</v>
      </c>
      <c r="AD56" s="109">
        <v>1</v>
      </c>
      <c r="AE56" s="110">
        <v>0</v>
      </c>
      <c r="AF56" s="111">
        <v>0.54</v>
      </c>
      <c r="AG56" s="112">
        <v>0</v>
      </c>
      <c r="AH56" s="112">
        <v>0</v>
      </c>
      <c r="AI56" s="112">
        <v>0</v>
      </c>
      <c r="AJ56" s="111">
        <v>0.9</v>
      </c>
      <c r="AK56" s="112">
        <v>0</v>
      </c>
      <c r="AL56" s="112">
        <v>0</v>
      </c>
      <c r="AM56" s="112">
        <v>0</v>
      </c>
      <c r="AN56" s="112">
        <v>0</v>
      </c>
      <c r="AO56" s="112">
        <v>0</v>
      </c>
      <c r="AP56" s="112">
        <v>0</v>
      </c>
      <c r="AQ56" s="112">
        <v>0</v>
      </c>
      <c r="AR56" s="112">
        <v>0</v>
      </c>
      <c r="AS56" s="112">
        <v>0</v>
      </c>
      <c r="AT56" s="111">
        <v>0.55000000000000004</v>
      </c>
      <c r="AU56" s="112">
        <v>0</v>
      </c>
      <c r="AV56" s="112">
        <v>0</v>
      </c>
      <c r="AW56" s="112">
        <v>0</v>
      </c>
      <c r="AX56" s="112">
        <v>0</v>
      </c>
      <c r="AY56" s="112">
        <v>0</v>
      </c>
      <c r="AZ56" s="112">
        <v>0</v>
      </c>
      <c r="BA56" s="111">
        <v>0.71299999999999997</v>
      </c>
      <c r="BB56" s="112">
        <v>0</v>
      </c>
      <c r="BC56" s="112">
        <v>0</v>
      </c>
      <c r="BD56" s="112">
        <v>0</v>
      </c>
      <c r="BE56" s="112">
        <v>0</v>
      </c>
      <c r="BF56" s="112">
        <v>0</v>
      </c>
      <c r="BG56" s="112">
        <v>0</v>
      </c>
      <c r="BH56" s="112">
        <v>0</v>
      </c>
      <c r="BI56" s="112">
        <v>0</v>
      </c>
      <c r="BJ56" s="112">
        <v>0</v>
      </c>
      <c r="BK56" s="111">
        <v>0.71299999999999997</v>
      </c>
      <c r="BL56" s="112">
        <v>0</v>
      </c>
      <c r="BM56" s="112">
        <v>0</v>
      </c>
      <c r="BN56" s="112">
        <v>0</v>
      </c>
      <c r="BO56" s="112">
        <v>0</v>
      </c>
      <c r="BP56" s="112">
        <v>0</v>
      </c>
      <c r="BQ56" s="112">
        <v>0</v>
      </c>
      <c r="BR56" s="113">
        <v>8</v>
      </c>
      <c r="BS56" s="112">
        <v>0</v>
      </c>
    </row>
    <row r="57" spans="1:71" hidden="1" x14ac:dyDescent="0.25">
      <c r="A57" s="102" t="s">
        <v>50</v>
      </c>
      <c r="B57" s="103" t="s">
        <v>197</v>
      </c>
      <c r="C57" s="102" t="s">
        <v>198</v>
      </c>
      <c r="D57" s="102" t="s">
        <v>963</v>
      </c>
      <c r="E57" s="102" t="s">
        <v>964</v>
      </c>
      <c r="F57" s="102" t="s">
        <v>152</v>
      </c>
      <c r="G57" s="102" t="s">
        <v>223</v>
      </c>
      <c r="H57" s="104">
        <v>35</v>
      </c>
      <c r="I57" s="104">
        <v>32</v>
      </c>
      <c r="J57" s="104"/>
      <c r="K57" s="104" t="s">
        <v>154</v>
      </c>
      <c r="L57" s="105">
        <v>33.5</v>
      </c>
      <c r="M57" s="106">
        <v>221</v>
      </c>
      <c r="N57" s="106">
        <v>244</v>
      </c>
      <c r="O57" s="106">
        <v>5</v>
      </c>
      <c r="P57" s="106">
        <v>23</v>
      </c>
      <c r="Q57" s="106">
        <v>7</v>
      </c>
      <c r="R57" s="106">
        <v>6</v>
      </c>
      <c r="S57" s="106">
        <v>221</v>
      </c>
      <c r="T57" s="106">
        <v>223</v>
      </c>
      <c r="U57" s="106">
        <v>5</v>
      </c>
      <c r="V57" s="106">
        <v>2</v>
      </c>
      <c r="W57" s="106">
        <v>3</v>
      </c>
      <c r="X57" s="106">
        <v>4</v>
      </c>
      <c r="Y57" s="106"/>
      <c r="Z57" s="106"/>
      <c r="AA57" s="107">
        <v>31895</v>
      </c>
      <c r="AB57" s="106">
        <v>2</v>
      </c>
      <c r="AC57" s="108">
        <v>3.5</v>
      </c>
      <c r="AD57" s="109">
        <v>2</v>
      </c>
      <c r="AE57" s="110">
        <v>31</v>
      </c>
      <c r="AF57" s="111">
        <v>0.54</v>
      </c>
      <c r="AG57" s="112">
        <v>0</v>
      </c>
      <c r="AH57" s="112">
        <v>0</v>
      </c>
      <c r="AI57" s="112">
        <v>0</v>
      </c>
      <c r="AJ57" s="111">
        <v>0.9</v>
      </c>
      <c r="AK57" s="112">
        <v>0</v>
      </c>
      <c r="AL57" s="112">
        <v>0</v>
      </c>
      <c r="AM57" s="112">
        <v>0</v>
      </c>
      <c r="AN57" s="112">
        <v>0</v>
      </c>
      <c r="AO57" s="112">
        <v>0</v>
      </c>
      <c r="AP57" s="112">
        <v>0</v>
      </c>
      <c r="AQ57" s="112">
        <v>0</v>
      </c>
      <c r="AR57" s="112">
        <v>0</v>
      </c>
      <c r="AS57" s="112">
        <v>0</v>
      </c>
      <c r="AT57" s="111">
        <v>0.55000000000000004</v>
      </c>
      <c r="AU57" s="112">
        <v>0</v>
      </c>
      <c r="AV57" s="112">
        <v>0</v>
      </c>
      <c r="AW57" s="112">
        <v>0</v>
      </c>
      <c r="AX57" s="112">
        <v>0</v>
      </c>
      <c r="AY57" s="112">
        <v>0</v>
      </c>
      <c r="AZ57" s="112">
        <v>0</v>
      </c>
      <c r="BA57" s="111">
        <v>0.71299999999999997</v>
      </c>
      <c r="BB57" s="112">
        <v>0</v>
      </c>
      <c r="BC57" s="112">
        <v>0</v>
      </c>
      <c r="BD57" s="112">
        <v>0</v>
      </c>
      <c r="BE57" s="112">
        <v>0</v>
      </c>
      <c r="BF57" s="112">
        <v>0</v>
      </c>
      <c r="BG57" s="112">
        <v>0</v>
      </c>
      <c r="BH57" s="112">
        <v>0</v>
      </c>
      <c r="BI57" s="112">
        <v>0</v>
      </c>
      <c r="BJ57" s="112">
        <v>0</v>
      </c>
      <c r="BK57" s="111">
        <v>0.71299999999999997</v>
      </c>
      <c r="BL57" s="112">
        <v>16.740000000000002</v>
      </c>
      <c r="BM57" s="112">
        <v>0</v>
      </c>
      <c r="BN57" s="112">
        <v>0</v>
      </c>
      <c r="BO57" s="112">
        <v>0</v>
      </c>
      <c r="BP57" s="112">
        <v>0</v>
      </c>
      <c r="BQ57" s="112">
        <v>0</v>
      </c>
      <c r="BR57" s="113">
        <v>15</v>
      </c>
      <c r="BS57" s="112">
        <v>0</v>
      </c>
    </row>
    <row r="58" spans="1:71" hidden="1" x14ac:dyDescent="0.25">
      <c r="A58" s="102" t="s">
        <v>50</v>
      </c>
      <c r="B58" s="103" t="s">
        <v>197</v>
      </c>
      <c r="C58" s="102" t="s">
        <v>198</v>
      </c>
      <c r="D58" s="102" t="s">
        <v>96</v>
      </c>
      <c r="E58" s="102" t="s">
        <v>97</v>
      </c>
      <c r="F58" s="102" t="s">
        <v>152</v>
      </c>
      <c r="G58" s="102" t="s">
        <v>223</v>
      </c>
      <c r="H58" s="104">
        <v>91</v>
      </c>
      <c r="I58" s="104">
        <v>91</v>
      </c>
      <c r="J58" s="104">
        <v>62</v>
      </c>
      <c r="K58" s="104">
        <v>186</v>
      </c>
      <c r="L58" s="105">
        <v>81.333333333333329</v>
      </c>
      <c r="M58" s="106">
        <v>618</v>
      </c>
      <c r="N58" s="106">
        <v>648</v>
      </c>
      <c r="O58" s="106">
        <v>9</v>
      </c>
      <c r="P58" s="106">
        <v>30</v>
      </c>
      <c r="Q58" s="106">
        <v>8</v>
      </c>
      <c r="R58" s="106">
        <v>8.5</v>
      </c>
      <c r="S58" s="106">
        <v>620</v>
      </c>
      <c r="T58" s="106">
        <v>630</v>
      </c>
      <c r="U58" s="106">
        <v>9</v>
      </c>
      <c r="V58" s="106">
        <v>10</v>
      </c>
      <c r="W58" s="106">
        <v>9</v>
      </c>
      <c r="X58" s="106">
        <v>9</v>
      </c>
      <c r="Y58" s="106">
        <v>62</v>
      </c>
      <c r="Z58" s="106">
        <v>10</v>
      </c>
      <c r="AA58" s="107">
        <v>28047</v>
      </c>
      <c r="AB58" s="106">
        <v>2</v>
      </c>
      <c r="AC58" s="108">
        <v>6.3</v>
      </c>
      <c r="AD58" s="109">
        <v>2</v>
      </c>
      <c r="AE58" s="110">
        <v>31</v>
      </c>
      <c r="AF58" s="111">
        <v>0.54</v>
      </c>
      <c r="AG58" s="112">
        <v>6.333333333333333</v>
      </c>
      <c r="AH58" s="112">
        <v>0</v>
      </c>
      <c r="AI58" s="112">
        <v>6.333333333333333</v>
      </c>
      <c r="AJ58" s="111">
        <v>0.9</v>
      </c>
      <c r="AK58" s="112">
        <v>0</v>
      </c>
      <c r="AL58" s="112">
        <v>0</v>
      </c>
      <c r="AM58" s="112">
        <v>0</v>
      </c>
      <c r="AN58" s="112">
        <v>0</v>
      </c>
      <c r="AO58" s="112">
        <v>0</v>
      </c>
      <c r="AP58" s="112">
        <v>0</v>
      </c>
      <c r="AQ58" s="112">
        <v>0</v>
      </c>
      <c r="AR58" s="112">
        <v>0</v>
      </c>
      <c r="AS58" s="112">
        <v>0</v>
      </c>
      <c r="AT58" s="111">
        <v>0.55000000000000004</v>
      </c>
      <c r="AU58" s="112">
        <v>0</v>
      </c>
      <c r="AV58" s="112">
        <v>0</v>
      </c>
      <c r="AW58" s="112">
        <v>0</v>
      </c>
      <c r="AX58" s="112">
        <v>0</v>
      </c>
      <c r="AY58" s="112">
        <v>0</v>
      </c>
      <c r="AZ58" s="112">
        <v>0</v>
      </c>
      <c r="BA58" s="111">
        <v>0.71299999999999997</v>
      </c>
      <c r="BB58" s="112">
        <v>0</v>
      </c>
      <c r="BC58" s="112">
        <v>0</v>
      </c>
      <c r="BD58" s="112">
        <v>0</v>
      </c>
      <c r="BE58" s="112">
        <v>0</v>
      </c>
      <c r="BF58" s="112">
        <v>0</v>
      </c>
      <c r="BG58" s="112">
        <v>0</v>
      </c>
      <c r="BH58" s="112">
        <v>0</v>
      </c>
      <c r="BI58" s="112">
        <v>0</v>
      </c>
      <c r="BJ58" s="112">
        <v>0</v>
      </c>
      <c r="BK58" s="111">
        <v>0.71299999999999997</v>
      </c>
      <c r="BL58" s="112">
        <v>16.740000000000002</v>
      </c>
      <c r="BM58" s="112">
        <v>5.7</v>
      </c>
      <c r="BN58" s="112">
        <v>5.7</v>
      </c>
      <c r="BO58" s="112">
        <v>0</v>
      </c>
      <c r="BP58" s="112">
        <v>0</v>
      </c>
      <c r="BQ58" s="112">
        <v>0</v>
      </c>
      <c r="BR58" s="113">
        <v>50</v>
      </c>
      <c r="BS58" s="112">
        <v>0</v>
      </c>
    </row>
    <row r="59" spans="1:71" hidden="1" x14ac:dyDescent="0.25">
      <c r="A59" s="102" t="s">
        <v>50</v>
      </c>
      <c r="B59" s="103" t="s">
        <v>197</v>
      </c>
      <c r="C59" s="102" t="s">
        <v>198</v>
      </c>
      <c r="D59" s="102" t="s">
        <v>467</v>
      </c>
      <c r="E59" s="102" t="s">
        <v>468</v>
      </c>
      <c r="F59" s="102" t="s">
        <v>152</v>
      </c>
      <c r="G59" s="102" t="s">
        <v>223</v>
      </c>
      <c r="H59" s="104">
        <v>43</v>
      </c>
      <c r="I59" s="104">
        <v>44</v>
      </c>
      <c r="J59" s="104">
        <v>13</v>
      </c>
      <c r="K59" s="104">
        <v>39</v>
      </c>
      <c r="L59" s="105">
        <v>33.333333333333336</v>
      </c>
      <c r="M59" s="106">
        <v>252</v>
      </c>
      <c r="N59" s="106">
        <v>259</v>
      </c>
      <c r="O59" s="106">
        <v>6</v>
      </c>
      <c r="P59" s="106">
        <v>7</v>
      </c>
      <c r="Q59" s="106">
        <v>4</v>
      </c>
      <c r="R59" s="106">
        <v>5</v>
      </c>
      <c r="S59" s="106">
        <v>248</v>
      </c>
      <c r="T59" s="106">
        <v>251</v>
      </c>
      <c r="U59" s="106">
        <v>6</v>
      </c>
      <c r="V59" s="106">
        <v>3</v>
      </c>
      <c r="W59" s="106">
        <v>3</v>
      </c>
      <c r="X59" s="106">
        <v>4.5</v>
      </c>
      <c r="Y59" s="106">
        <v>13</v>
      </c>
      <c r="Z59" s="106">
        <v>8</v>
      </c>
      <c r="AA59" s="107">
        <v>25336</v>
      </c>
      <c r="AB59" s="106">
        <v>1</v>
      </c>
      <c r="AC59" s="108">
        <v>3.9</v>
      </c>
      <c r="AD59" s="109">
        <v>1</v>
      </c>
      <c r="AE59" s="110">
        <v>0</v>
      </c>
      <c r="AF59" s="111">
        <v>0.54</v>
      </c>
      <c r="AG59" s="112">
        <v>0</v>
      </c>
      <c r="AH59" s="112">
        <v>0</v>
      </c>
      <c r="AI59" s="112">
        <v>0</v>
      </c>
      <c r="AJ59" s="111">
        <v>0.9</v>
      </c>
      <c r="AK59" s="112">
        <v>0</v>
      </c>
      <c r="AL59" s="112">
        <v>0</v>
      </c>
      <c r="AM59" s="112">
        <v>0</v>
      </c>
      <c r="AN59" s="112">
        <v>0</v>
      </c>
      <c r="AO59" s="112">
        <v>0</v>
      </c>
      <c r="AP59" s="112">
        <v>0</v>
      </c>
      <c r="AQ59" s="112">
        <v>0</v>
      </c>
      <c r="AR59" s="112">
        <v>0</v>
      </c>
      <c r="AS59" s="112">
        <v>0</v>
      </c>
      <c r="AT59" s="111">
        <v>0.55000000000000004</v>
      </c>
      <c r="AU59" s="112">
        <v>0</v>
      </c>
      <c r="AV59" s="112">
        <v>0</v>
      </c>
      <c r="AW59" s="112">
        <v>0</v>
      </c>
      <c r="AX59" s="112">
        <v>0</v>
      </c>
      <c r="AY59" s="112">
        <v>0</v>
      </c>
      <c r="AZ59" s="112">
        <v>0</v>
      </c>
      <c r="BA59" s="111">
        <v>0.71299999999999997</v>
      </c>
      <c r="BB59" s="112">
        <v>0</v>
      </c>
      <c r="BC59" s="112">
        <v>0</v>
      </c>
      <c r="BD59" s="112">
        <v>0</v>
      </c>
      <c r="BE59" s="112">
        <v>0</v>
      </c>
      <c r="BF59" s="112">
        <v>0</v>
      </c>
      <c r="BG59" s="112">
        <v>0</v>
      </c>
      <c r="BH59" s="112">
        <v>0</v>
      </c>
      <c r="BI59" s="112">
        <v>0</v>
      </c>
      <c r="BJ59" s="112">
        <v>0</v>
      </c>
      <c r="BK59" s="111">
        <v>0.71299999999999997</v>
      </c>
      <c r="BL59" s="112">
        <v>0</v>
      </c>
      <c r="BM59" s="112">
        <v>0</v>
      </c>
      <c r="BN59" s="112">
        <v>0</v>
      </c>
      <c r="BO59" s="112">
        <v>0</v>
      </c>
      <c r="BP59" s="112">
        <v>0</v>
      </c>
      <c r="BQ59" s="112">
        <v>0</v>
      </c>
      <c r="BR59" s="113">
        <v>16</v>
      </c>
      <c r="BS59" s="112">
        <v>0</v>
      </c>
    </row>
    <row r="60" spans="1:71" hidden="1" x14ac:dyDescent="0.25">
      <c r="A60" s="102" t="s">
        <v>50</v>
      </c>
      <c r="B60" s="103" t="s">
        <v>197</v>
      </c>
      <c r="C60" s="102" t="s">
        <v>198</v>
      </c>
      <c r="D60" s="102" t="s">
        <v>469</v>
      </c>
      <c r="E60" s="102" t="s">
        <v>470</v>
      </c>
      <c r="F60" s="102" t="s">
        <v>152</v>
      </c>
      <c r="G60" s="102" t="s">
        <v>223</v>
      </c>
      <c r="H60" s="104">
        <v>93</v>
      </c>
      <c r="I60" s="104">
        <v>94</v>
      </c>
      <c r="J60" s="104">
        <v>3</v>
      </c>
      <c r="K60" s="104">
        <v>9</v>
      </c>
      <c r="L60" s="105">
        <v>63.333333333333336</v>
      </c>
      <c r="M60" s="106">
        <v>586</v>
      </c>
      <c r="N60" s="106">
        <v>574</v>
      </c>
      <c r="O60" s="106">
        <v>8</v>
      </c>
      <c r="P60" s="106">
        <v>-12</v>
      </c>
      <c r="Q60" s="106">
        <v>2</v>
      </c>
      <c r="R60" s="106">
        <v>5</v>
      </c>
      <c r="S60" s="106">
        <v>575</v>
      </c>
      <c r="T60" s="106">
        <v>574</v>
      </c>
      <c r="U60" s="106">
        <v>9</v>
      </c>
      <c r="V60" s="106">
        <v>-1</v>
      </c>
      <c r="W60" s="106">
        <v>1</v>
      </c>
      <c r="X60" s="106">
        <v>5</v>
      </c>
      <c r="Y60" s="106">
        <v>3</v>
      </c>
      <c r="Z60" s="106">
        <v>4</v>
      </c>
      <c r="AA60" s="107">
        <v>24367</v>
      </c>
      <c r="AB60" s="106">
        <v>1</v>
      </c>
      <c r="AC60" s="108">
        <v>3.2</v>
      </c>
      <c r="AD60" s="109">
        <v>1</v>
      </c>
      <c r="AE60" s="110">
        <v>0</v>
      </c>
      <c r="AF60" s="111">
        <v>0.54</v>
      </c>
      <c r="AG60" s="112">
        <v>0</v>
      </c>
      <c r="AH60" s="112">
        <v>0</v>
      </c>
      <c r="AI60" s="112">
        <v>0</v>
      </c>
      <c r="AJ60" s="111">
        <v>0.9</v>
      </c>
      <c r="AK60" s="112">
        <v>0</v>
      </c>
      <c r="AL60" s="112">
        <v>0</v>
      </c>
      <c r="AM60" s="112">
        <v>0</v>
      </c>
      <c r="AN60" s="112">
        <v>0</v>
      </c>
      <c r="AO60" s="112">
        <v>0</v>
      </c>
      <c r="AP60" s="112">
        <v>0</v>
      </c>
      <c r="AQ60" s="112">
        <v>0</v>
      </c>
      <c r="AR60" s="112">
        <v>0</v>
      </c>
      <c r="AS60" s="112">
        <v>0</v>
      </c>
      <c r="AT60" s="111">
        <v>0.55000000000000004</v>
      </c>
      <c r="AU60" s="112">
        <v>0</v>
      </c>
      <c r="AV60" s="112">
        <v>0</v>
      </c>
      <c r="AW60" s="112">
        <v>0</v>
      </c>
      <c r="AX60" s="112">
        <v>0</v>
      </c>
      <c r="AY60" s="112">
        <v>0</v>
      </c>
      <c r="AZ60" s="112">
        <v>0</v>
      </c>
      <c r="BA60" s="111">
        <v>0.71299999999999997</v>
      </c>
      <c r="BB60" s="112">
        <v>0</v>
      </c>
      <c r="BC60" s="112">
        <v>0</v>
      </c>
      <c r="BD60" s="112">
        <v>0</v>
      </c>
      <c r="BE60" s="112">
        <v>0</v>
      </c>
      <c r="BF60" s="112">
        <v>0</v>
      </c>
      <c r="BG60" s="112">
        <v>0</v>
      </c>
      <c r="BH60" s="112">
        <v>0</v>
      </c>
      <c r="BI60" s="112">
        <v>0</v>
      </c>
      <c r="BJ60" s="112">
        <v>0</v>
      </c>
      <c r="BK60" s="111">
        <v>0.71299999999999997</v>
      </c>
      <c r="BL60" s="112">
        <v>0</v>
      </c>
      <c r="BM60" s="112">
        <v>0</v>
      </c>
      <c r="BN60" s="112">
        <v>0</v>
      </c>
      <c r="BO60" s="112">
        <v>0</v>
      </c>
      <c r="BP60" s="112">
        <v>0</v>
      </c>
      <c r="BQ60" s="112">
        <v>0</v>
      </c>
      <c r="BR60" s="113">
        <v>17</v>
      </c>
      <c r="BS60" s="112">
        <v>0</v>
      </c>
    </row>
    <row r="61" spans="1:71" hidden="1" x14ac:dyDescent="0.25">
      <c r="A61" s="102" t="s">
        <v>50</v>
      </c>
      <c r="B61" s="103" t="s">
        <v>197</v>
      </c>
      <c r="C61" s="102" t="s">
        <v>198</v>
      </c>
      <c r="D61" s="102" t="s">
        <v>471</v>
      </c>
      <c r="E61" s="102" t="s">
        <v>472</v>
      </c>
      <c r="F61" s="102" t="s">
        <v>152</v>
      </c>
      <c r="G61" s="102" t="s">
        <v>223</v>
      </c>
      <c r="H61" s="104">
        <v>204</v>
      </c>
      <c r="I61" s="104">
        <v>203</v>
      </c>
      <c r="J61" s="104">
        <v>78</v>
      </c>
      <c r="K61" s="104">
        <v>234</v>
      </c>
      <c r="L61" s="105">
        <v>161.66666666666666</v>
      </c>
      <c r="M61" s="106">
        <v>999</v>
      </c>
      <c r="N61" s="106">
        <v>1121</v>
      </c>
      <c r="O61" s="106">
        <v>10</v>
      </c>
      <c r="P61" s="106">
        <v>122</v>
      </c>
      <c r="Q61" s="106">
        <v>10</v>
      </c>
      <c r="R61" s="106">
        <v>10</v>
      </c>
      <c r="S61" s="106">
        <v>1019</v>
      </c>
      <c r="T61" s="106">
        <v>1049</v>
      </c>
      <c r="U61" s="106">
        <v>10</v>
      </c>
      <c r="V61" s="106">
        <v>30</v>
      </c>
      <c r="W61" s="106">
        <v>10</v>
      </c>
      <c r="X61" s="106">
        <v>10</v>
      </c>
      <c r="Y61" s="106">
        <v>78</v>
      </c>
      <c r="Z61" s="106">
        <v>10</v>
      </c>
      <c r="AA61" s="107">
        <v>24743</v>
      </c>
      <c r="AB61" s="106">
        <v>1</v>
      </c>
      <c r="AC61" s="108">
        <v>6.4</v>
      </c>
      <c r="AD61" s="109">
        <v>1</v>
      </c>
      <c r="AE61" s="110">
        <v>0</v>
      </c>
      <c r="AF61" s="111">
        <v>0.54</v>
      </c>
      <c r="AG61" s="112">
        <v>0</v>
      </c>
      <c r="AH61" s="112">
        <v>0</v>
      </c>
      <c r="AI61" s="112">
        <v>0</v>
      </c>
      <c r="AJ61" s="111">
        <v>0.9</v>
      </c>
      <c r="AK61" s="112">
        <v>0</v>
      </c>
      <c r="AL61" s="112">
        <v>0</v>
      </c>
      <c r="AM61" s="112">
        <v>0</v>
      </c>
      <c r="AN61" s="112">
        <v>0</v>
      </c>
      <c r="AO61" s="112">
        <v>0</v>
      </c>
      <c r="AP61" s="112">
        <v>0</v>
      </c>
      <c r="AQ61" s="112">
        <v>0</v>
      </c>
      <c r="AR61" s="112">
        <v>0</v>
      </c>
      <c r="AS61" s="112">
        <v>0</v>
      </c>
      <c r="AT61" s="111">
        <v>0.55000000000000004</v>
      </c>
      <c r="AU61" s="112">
        <v>0</v>
      </c>
      <c r="AV61" s="112">
        <v>0</v>
      </c>
      <c r="AW61" s="112">
        <v>0</v>
      </c>
      <c r="AX61" s="112">
        <v>0</v>
      </c>
      <c r="AY61" s="112">
        <v>0</v>
      </c>
      <c r="AZ61" s="112">
        <v>0</v>
      </c>
      <c r="BA61" s="111">
        <v>0.71299999999999997</v>
      </c>
      <c r="BB61" s="112">
        <v>0</v>
      </c>
      <c r="BC61" s="112">
        <v>0</v>
      </c>
      <c r="BD61" s="112">
        <v>0</v>
      </c>
      <c r="BE61" s="112">
        <v>0</v>
      </c>
      <c r="BF61" s="112">
        <v>0</v>
      </c>
      <c r="BG61" s="112">
        <v>0</v>
      </c>
      <c r="BH61" s="112">
        <v>0</v>
      </c>
      <c r="BI61" s="112">
        <v>0</v>
      </c>
      <c r="BJ61" s="112">
        <v>0</v>
      </c>
      <c r="BK61" s="111">
        <v>0.71299999999999997</v>
      </c>
      <c r="BL61" s="112">
        <v>0</v>
      </c>
      <c r="BM61" s="112">
        <v>0</v>
      </c>
      <c r="BN61" s="112">
        <v>0</v>
      </c>
      <c r="BO61" s="112">
        <v>0</v>
      </c>
      <c r="BP61" s="112">
        <v>0</v>
      </c>
      <c r="BQ61" s="112">
        <v>0</v>
      </c>
      <c r="BR61" s="113">
        <v>19</v>
      </c>
      <c r="BS61" s="112">
        <v>0</v>
      </c>
    </row>
    <row r="62" spans="1:71" hidden="1" x14ac:dyDescent="0.25">
      <c r="A62" s="102" t="s">
        <v>50</v>
      </c>
      <c r="B62" s="103" t="s">
        <v>197</v>
      </c>
      <c r="C62" s="102" t="s">
        <v>198</v>
      </c>
      <c r="D62" s="102" t="s">
        <v>473</v>
      </c>
      <c r="E62" s="102" t="s">
        <v>474</v>
      </c>
      <c r="F62" s="102" t="s">
        <v>152</v>
      </c>
      <c r="G62" s="102" t="s">
        <v>223</v>
      </c>
      <c r="H62" s="104">
        <v>92</v>
      </c>
      <c r="I62" s="104">
        <v>94</v>
      </c>
      <c r="J62" s="104">
        <v>16</v>
      </c>
      <c r="K62" s="104">
        <v>48</v>
      </c>
      <c r="L62" s="105">
        <v>67.333333333333329</v>
      </c>
      <c r="M62" s="106">
        <v>426</v>
      </c>
      <c r="N62" s="106">
        <v>431</v>
      </c>
      <c r="O62" s="106">
        <v>8</v>
      </c>
      <c r="P62" s="106">
        <v>5</v>
      </c>
      <c r="Q62" s="106">
        <v>3</v>
      </c>
      <c r="R62" s="106">
        <v>5.5</v>
      </c>
      <c r="S62" s="106">
        <v>429</v>
      </c>
      <c r="T62" s="106">
        <v>434</v>
      </c>
      <c r="U62" s="106">
        <v>8</v>
      </c>
      <c r="V62" s="106">
        <v>5</v>
      </c>
      <c r="W62" s="106">
        <v>5</v>
      </c>
      <c r="X62" s="106">
        <v>6.5</v>
      </c>
      <c r="Y62" s="106">
        <v>16</v>
      </c>
      <c r="Z62" s="106">
        <v>8</v>
      </c>
      <c r="AA62" s="107">
        <v>24994</v>
      </c>
      <c r="AB62" s="106">
        <v>1</v>
      </c>
      <c r="AC62" s="108">
        <v>4.4000000000000004</v>
      </c>
      <c r="AD62" s="109">
        <v>1</v>
      </c>
      <c r="AE62" s="110">
        <v>0</v>
      </c>
      <c r="AF62" s="111">
        <v>0.54</v>
      </c>
      <c r="AG62" s="112">
        <v>0</v>
      </c>
      <c r="AH62" s="112">
        <v>0</v>
      </c>
      <c r="AI62" s="112">
        <v>0</v>
      </c>
      <c r="AJ62" s="111">
        <v>0.9</v>
      </c>
      <c r="AK62" s="112">
        <v>0</v>
      </c>
      <c r="AL62" s="112">
        <v>0</v>
      </c>
      <c r="AM62" s="112">
        <v>0</v>
      </c>
      <c r="AN62" s="112">
        <v>0</v>
      </c>
      <c r="AO62" s="112">
        <v>0</v>
      </c>
      <c r="AP62" s="112">
        <v>0</v>
      </c>
      <c r="AQ62" s="112">
        <v>0</v>
      </c>
      <c r="AR62" s="112">
        <v>0</v>
      </c>
      <c r="AS62" s="112">
        <v>0</v>
      </c>
      <c r="AT62" s="111">
        <v>0.55000000000000004</v>
      </c>
      <c r="AU62" s="112">
        <v>0</v>
      </c>
      <c r="AV62" s="112">
        <v>0</v>
      </c>
      <c r="AW62" s="112">
        <v>0</v>
      </c>
      <c r="AX62" s="112">
        <v>0</v>
      </c>
      <c r="AY62" s="112">
        <v>0</v>
      </c>
      <c r="AZ62" s="112">
        <v>0</v>
      </c>
      <c r="BA62" s="111">
        <v>0.71299999999999997</v>
      </c>
      <c r="BB62" s="112">
        <v>0</v>
      </c>
      <c r="BC62" s="112">
        <v>0</v>
      </c>
      <c r="BD62" s="112">
        <v>0</v>
      </c>
      <c r="BE62" s="112">
        <v>0</v>
      </c>
      <c r="BF62" s="112">
        <v>0</v>
      </c>
      <c r="BG62" s="112">
        <v>0</v>
      </c>
      <c r="BH62" s="112">
        <v>0</v>
      </c>
      <c r="BI62" s="112">
        <v>0</v>
      </c>
      <c r="BJ62" s="112">
        <v>0</v>
      </c>
      <c r="BK62" s="111">
        <v>0.71299999999999997</v>
      </c>
      <c r="BL62" s="112">
        <v>0</v>
      </c>
      <c r="BM62" s="112">
        <v>0</v>
      </c>
      <c r="BN62" s="112">
        <v>0</v>
      </c>
      <c r="BO62" s="112">
        <v>0</v>
      </c>
      <c r="BP62" s="112">
        <v>0</v>
      </c>
      <c r="BQ62" s="112">
        <v>0</v>
      </c>
      <c r="BR62" s="113">
        <v>7</v>
      </c>
      <c r="BS62" s="112">
        <v>0</v>
      </c>
    </row>
    <row r="63" spans="1:71" hidden="1" x14ac:dyDescent="0.25">
      <c r="A63" s="102" t="s">
        <v>50</v>
      </c>
      <c r="B63" s="103" t="s">
        <v>197</v>
      </c>
      <c r="C63" s="102" t="s">
        <v>198</v>
      </c>
      <c r="D63" s="102" t="s">
        <v>475</v>
      </c>
      <c r="E63" s="102" t="s">
        <v>476</v>
      </c>
      <c r="F63" s="102" t="s">
        <v>152</v>
      </c>
      <c r="G63" s="102" t="s">
        <v>223</v>
      </c>
      <c r="H63" s="104">
        <v>283</v>
      </c>
      <c r="I63" s="104">
        <v>284</v>
      </c>
      <c r="J63" s="104">
        <v>43</v>
      </c>
      <c r="K63" s="104">
        <v>129</v>
      </c>
      <c r="L63" s="105">
        <v>203.33333333333334</v>
      </c>
      <c r="M63" s="106">
        <v>1471</v>
      </c>
      <c r="N63" s="106">
        <v>1506</v>
      </c>
      <c r="O63" s="106">
        <v>10</v>
      </c>
      <c r="P63" s="106">
        <v>35</v>
      </c>
      <c r="Q63" s="106">
        <v>9</v>
      </c>
      <c r="R63" s="106">
        <v>9.5</v>
      </c>
      <c r="S63" s="106">
        <v>1477</v>
      </c>
      <c r="T63" s="106">
        <v>1488</v>
      </c>
      <c r="U63" s="106">
        <v>10</v>
      </c>
      <c r="V63" s="106">
        <v>11</v>
      </c>
      <c r="W63" s="106">
        <v>9</v>
      </c>
      <c r="X63" s="106">
        <v>9.5</v>
      </c>
      <c r="Y63" s="106">
        <v>43</v>
      </c>
      <c r="Z63" s="106">
        <v>9</v>
      </c>
      <c r="AA63" s="107">
        <v>24827</v>
      </c>
      <c r="AB63" s="106">
        <v>1</v>
      </c>
      <c r="AC63" s="108">
        <v>6</v>
      </c>
      <c r="AD63" s="109">
        <v>1</v>
      </c>
      <c r="AE63" s="110">
        <v>0</v>
      </c>
      <c r="AF63" s="111">
        <v>0.54</v>
      </c>
      <c r="AG63" s="112">
        <v>0</v>
      </c>
      <c r="AH63" s="112">
        <v>0</v>
      </c>
      <c r="AI63" s="112">
        <v>0</v>
      </c>
      <c r="AJ63" s="111">
        <v>0.9</v>
      </c>
      <c r="AK63" s="112">
        <v>0</v>
      </c>
      <c r="AL63" s="112">
        <v>0</v>
      </c>
      <c r="AM63" s="112">
        <v>0</v>
      </c>
      <c r="AN63" s="112">
        <v>0</v>
      </c>
      <c r="AO63" s="112">
        <v>0</v>
      </c>
      <c r="AP63" s="112">
        <v>0</v>
      </c>
      <c r="AQ63" s="112">
        <v>0</v>
      </c>
      <c r="AR63" s="112">
        <v>0</v>
      </c>
      <c r="AS63" s="112">
        <v>0</v>
      </c>
      <c r="AT63" s="111">
        <v>0.55000000000000004</v>
      </c>
      <c r="AU63" s="112">
        <v>0</v>
      </c>
      <c r="AV63" s="112">
        <v>0</v>
      </c>
      <c r="AW63" s="112">
        <v>0</v>
      </c>
      <c r="AX63" s="112">
        <v>0</v>
      </c>
      <c r="AY63" s="112">
        <v>0</v>
      </c>
      <c r="AZ63" s="112">
        <v>0</v>
      </c>
      <c r="BA63" s="111">
        <v>0.71299999999999997</v>
      </c>
      <c r="BB63" s="112">
        <v>0</v>
      </c>
      <c r="BC63" s="112">
        <v>0</v>
      </c>
      <c r="BD63" s="112">
        <v>0</v>
      </c>
      <c r="BE63" s="112">
        <v>0</v>
      </c>
      <c r="BF63" s="112">
        <v>0</v>
      </c>
      <c r="BG63" s="112">
        <v>0</v>
      </c>
      <c r="BH63" s="112">
        <v>0</v>
      </c>
      <c r="BI63" s="112">
        <v>0</v>
      </c>
      <c r="BJ63" s="112">
        <v>0</v>
      </c>
      <c r="BK63" s="111">
        <v>0.71299999999999997</v>
      </c>
      <c r="BL63" s="112">
        <v>0</v>
      </c>
      <c r="BM63" s="112">
        <v>0</v>
      </c>
      <c r="BN63" s="112">
        <v>0</v>
      </c>
      <c r="BO63" s="112">
        <v>0</v>
      </c>
      <c r="BP63" s="112">
        <v>0</v>
      </c>
      <c r="BQ63" s="112">
        <v>0</v>
      </c>
      <c r="BR63" s="113">
        <v>61</v>
      </c>
      <c r="BS63" s="112">
        <v>0</v>
      </c>
    </row>
    <row r="64" spans="1:71" hidden="1" x14ac:dyDescent="0.25">
      <c r="A64" s="102" t="s">
        <v>50</v>
      </c>
      <c r="B64" s="103" t="s">
        <v>197</v>
      </c>
      <c r="C64" s="102" t="s">
        <v>198</v>
      </c>
      <c r="D64" s="102" t="s">
        <v>965</v>
      </c>
      <c r="E64" s="102" t="s">
        <v>966</v>
      </c>
      <c r="F64" s="102" t="s">
        <v>152</v>
      </c>
      <c r="G64" s="102" t="s">
        <v>223</v>
      </c>
      <c r="H64" s="104">
        <v>30</v>
      </c>
      <c r="I64" s="104">
        <v>24</v>
      </c>
      <c r="J64" s="104">
        <v>1</v>
      </c>
      <c r="K64" s="104">
        <v>3</v>
      </c>
      <c r="L64" s="105">
        <v>18.333333333333332</v>
      </c>
      <c r="M64" s="106">
        <v>173</v>
      </c>
      <c r="N64" s="106">
        <v>202</v>
      </c>
      <c r="O64" s="106">
        <v>5</v>
      </c>
      <c r="P64" s="106">
        <v>29</v>
      </c>
      <c r="Q64" s="106">
        <v>8</v>
      </c>
      <c r="R64" s="106">
        <v>6.5</v>
      </c>
      <c r="S64" s="106">
        <v>167</v>
      </c>
      <c r="T64" s="106">
        <v>168</v>
      </c>
      <c r="U64" s="106">
        <v>4</v>
      </c>
      <c r="V64" s="106">
        <v>1</v>
      </c>
      <c r="W64" s="106">
        <v>2</v>
      </c>
      <c r="X64" s="106">
        <v>3</v>
      </c>
      <c r="Y64" s="106">
        <v>1</v>
      </c>
      <c r="Z64" s="106">
        <v>1</v>
      </c>
      <c r="AA64" s="107">
        <v>25423</v>
      </c>
      <c r="AB64" s="106">
        <v>1</v>
      </c>
      <c r="AC64" s="108">
        <v>2.5</v>
      </c>
      <c r="AD64" s="109">
        <v>1</v>
      </c>
      <c r="AE64" s="110">
        <v>0</v>
      </c>
      <c r="AF64" s="111">
        <v>0.54</v>
      </c>
      <c r="AG64" s="112">
        <v>0</v>
      </c>
      <c r="AH64" s="112">
        <v>0</v>
      </c>
      <c r="AI64" s="112">
        <v>0</v>
      </c>
      <c r="AJ64" s="111">
        <v>0.9</v>
      </c>
      <c r="AK64" s="112">
        <v>0</v>
      </c>
      <c r="AL64" s="112">
        <v>0</v>
      </c>
      <c r="AM64" s="112">
        <v>0</v>
      </c>
      <c r="AN64" s="112">
        <v>0</v>
      </c>
      <c r="AO64" s="112">
        <v>0</v>
      </c>
      <c r="AP64" s="112">
        <v>0</v>
      </c>
      <c r="AQ64" s="112">
        <v>0</v>
      </c>
      <c r="AR64" s="112">
        <v>0</v>
      </c>
      <c r="AS64" s="112">
        <v>0</v>
      </c>
      <c r="AT64" s="111">
        <v>0.55000000000000004</v>
      </c>
      <c r="AU64" s="112">
        <v>0</v>
      </c>
      <c r="AV64" s="112">
        <v>0</v>
      </c>
      <c r="AW64" s="112">
        <v>0</v>
      </c>
      <c r="AX64" s="112">
        <v>0</v>
      </c>
      <c r="AY64" s="112">
        <v>0</v>
      </c>
      <c r="AZ64" s="112">
        <v>0</v>
      </c>
      <c r="BA64" s="111">
        <v>0.71299999999999997</v>
      </c>
      <c r="BB64" s="112">
        <v>0</v>
      </c>
      <c r="BC64" s="112">
        <v>0</v>
      </c>
      <c r="BD64" s="112">
        <v>0</v>
      </c>
      <c r="BE64" s="112">
        <v>0</v>
      </c>
      <c r="BF64" s="112">
        <v>0</v>
      </c>
      <c r="BG64" s="112">
        <v>0</v>
      </c>
      <c r="BH64" s="112">
        <v>0</v>
      </c>
      <c r="BI64" s="112">
        <v>0</v>
      </c>
      <c r="BJ64" s="112">
        <v>0</v>
      </c>
      <c r="BK64" s="111">
        <v>0.71299999999999997</v>
      </c>
      <c r="BL64" s="112">
        <v>0</v>
      </c>
      <c r="BM64" s="112">
        <v>0</v>
      </c>
      <c r="BN64" s="112">
        <v>0</v>
      </c>
      <c r="BO64" s="112">
        <v>0</v>
      </c>
      <c r="BP64" s="112">
        <v>0</v>
      </c>
      <c r="BQ64" s="112">
        <v>0</v>
      </c>
      <c r="BR64" s="113">
        <v>3</v>
      </c>
      <c r="BS64" s="112">
        <v>0</v>
      </c>
    </row>
    <row r="65" spans="1:71" hidden="1" x14ac:dyDescent="0.25">
      <c r="A65" s="102" t="s">
        <v>50</v>
      </c>
      <c r="B65" s="103" t="s">
        <v>197</v>
      </c>
      <c r="C65" s="102" t="s">
        <v>198</v>
      </c>
      <c r="D65" s="102" t="s">
        <v>652</v>
      </c>
      <c r="E65" s="102" t="s">
        <v>653</v>
      </c>
      <c r="F65" s="102" t="s">
        <v>152</v>
      </c>
      <c r="G65" s="102" t="s">
        <v>223</v>
      </c>
      <c r="H65" s="104">
        <v>50</v>
      </c>
      <c r="I65" s="104">
        <v>50</v>
      </c>
      <c r="J65" s="104">
        <v>9</v>
      </c>
      <c r="K65" s="104">
        <v>27</v>
      </c>
      <c r="L65" s="105">
        <v>36.333333333333336</v>
      </c>
      <c r="M65" s="106">
        <v>289</v>
      </c>
      <c r="N65" s="106">
        <v>299</v>
      </c>
      <c r="O65" s="106">
        <v>6</v>
      </c>
      <c r="P65" s="106">
        <v>10</v>
      </c>
      <c r="Q65" s="106">
        <v>5</v>
      </c>
      <c r="R65" s="106">
        <v>5.5</v>
      </c>
      <c r="S65" s="106">
        <v>290</v>
      </c>
      <c r="T65" s="106">
        <v>292</v>
      </c>
      <c r="U65" s="106">
        <v>6</v>
      </c>
      <c r="V65" s="106">
        <v>2</v>
      </c>
      <c r="W65" s="106">
        <v>3</v>
      </c>
      <c r="X65" s="106">
        <v>4.5</v>
      </c>
      <c r="Y65" s="106">
        <v>9</v>
      </c>
      <c r="Z65" s="106">
        <v>7</v>
      </c>
      <c r="AA65" s="107">
        <v>25033</v>
      </c>
      <c r="AB65" s="106">
        <v>1</v>
      </c>
      <c r="AC65" s="108">
        <v>3.8</v>
      </c>
      <c r="AD65" s="109">
        <v>1</v>
      </c>
      <c r="AE65" s="110">
        <v>0</v>
      </c>
      <c r="AF65" s="111">
        <v>0.54</v>
      </c>
      <c r="AG65" s="112">
        <v>0</v>
      </c>
      <c r="AH65" s="112">
        <v>0</v>
      </c>
      <c r="AI65" s="112">
        <v>0</v>
      </c>
      <c r="AJ65" s="111">
        <v>0.9</v>
      </c>
      <c r="AK65" s="112">
        <v>0</v>
      </c>
      <c r="AL65" s="112">
        <v>0</v>
      </c>
      <c r="AM65" s="112">
        <v>0</v>
      </c>
      <c r="AN65" s="112">
        <v>0</v>
      </c>
      <c r="AO65" s="112">
        <v>0</v>
      </c>
      <c r="AP65" s="112">
        <v>0</v>
      </c>
      <c r="AQ65" s="112">
        <v>0</v>
      </c>
      <c r="AR65" s="112">
        <v>0</v>
      </c>
      <c r="AS65" s="112">
        <v>0</v>
      </c>
      <c r="AT65" s="111">
        <v>0.55000000000000004</v>
      </c>
      <c r="AU65" s="112">
        <v>0</v>
      </c>
      <c r="AV65" s="112">
        <v>0</v>
      </c>
      <c r="AW65" s="112">
        <v>0</v>
      </c>
      <c r="AX65" s="112">
        <v>0</v>
      </c>
      <c r="AY65" s="112">
        <v>0</v>
      </c>
      <c r="AZ65" s="112">
        <v>0</v>
      </c>
      <c r="BA65" s="111">
        <v>0.71299999999999997</v>
      </c>
      <c r="BB65" s="112">
        <v>0</v>
      </c>
      <c r="BC65" s="112">
        <v>0</v>
      </c>
      <c r="BD65" s="112">
        <v>0</v>
      </c>
      <c r="BE65" s="112">
        <v>0</v>
      </c>
      <c r="BF65" s="112">
        <v>0</v>
      </c>
      <c r="BG65" s="112">
        <v>0</v>
      </c>
      <c r="BH65" s="112">
        <v>0</v>
      </c>
      <c r="BI65" s="112">
        <v>0</v>
      </c>
      <c r="BJ65" s="112">
        <v>0</v>
      </c>
      <c r="BK65" s="111">
        <v>0.71299999999999997</v>
      </c>
      <c r="BL65" s="112">
        <v>0</v>
      </c>
      <c r="BM65" s="112">
        <v>0</v>
      </c>
      <c r="BN65" s="112">
        <v>0</v>
      </c>
      <c r="BO65" s="112">
        <v>0</v>
      </c>
      <c r="BP65" s="112">
        <v>0</v>
      </c>
      <c r="BQ65" s="112">
        <v>0</v>
      </c>
      <c r="BR65" s="113">
        <v>8</v>
      </c>
      <c r="BS65" s="112">
        <v>0</v>
      </c>
    </row>
    <row r="66" spans="1:71" hidden="1" x14ac:dyDescent="0.25">
      <c r="A66" s="102" t="s">
        <v>50</v>
      </c>
      <c r="B66" s="103" t="s">
        <v>197</v>
      </c>
      <c r="C66" s="102" t="s">
        <v>198</v>
      </c>
      <c r="D66" s="102" t="s">
        <v>624</v>
      </c>
      <c r="E66" s="102" t="s">
        <v>625</v>
      </c>
      <c r="F66" s="102" t="s">
        <v>152</v>
      </c>
      <c r="G66" s="102" t="s">
        <v>223</v>
      </c>
      <c r="H66" s="104">
        <v>62</v>
      </c>
      <c r="I66" s="104">
        <v>63</v>
      </c>
      <c r="J66" s="104">
        <v>30</v>
      </c>
      <c r="K66" s="104">
        <v>90</v>
      </c>
      <c r="L66" s="105">
        <v>51.666666666666664</v>
      </c>
      <c r="M66" s="106">
        <v>392</v>
      </c>
      <c r="N66" s="106">
        <v>399</v>
      </c>
      <c r="O66" s="106">
        <v>7</v>
      </c>
      <c r="P66" s="106">
        <v>7</v>
      </c>
      <c r="Q66" s="106">
        <v>4</v>
      </c>
      <c r="R66" s="106">
        <v>5.5</v>
      </c>
      <c r="S66" s="106">
        <v>392</v>
      </c>
      <c r="T66" s="106">
        <v>396</v>
      </c>
      <c r="U66" s="106">
        <v>8</v>
      </c>
      <c r="V66" s="106">
        <v>4</v>
      </c>
      <c r="W66" s="106">
        <v>5</v>
      </c>
      <c r="X66" s="106">
        <v>6.5</v>
      </c>
      <c r="Y66" s="106">
        <v>30</v>
      </c>
      <c r="Z66" s="106">
        <v>9</v>
      </c>
      <c r="AA66" s="107">
        <v>24721</v>
      </c>
      <c r="AB66" s="106">
        <v>1</v>
      </c>
      <c r="AC66" s="108">
        <v>4.5999999999999996</v>
      </c>
      <c r="AD66" s="109">
        <v>1</v>
      </c>
      <c r="AE66" s="110">
        <v>0</v>
      </c>
      <c r="AF66" s="111">
        <v>0.54</v>
      </c>
      <c r="AG66" s="112">
        <v>0</v>
      </c>
      <c r="AH66" s="112">
        <v>0</v>
      </c>
      <c r="AI66" s="112">
        <v>0</v>
      </c>
      <c r="AJ66" s="111">
        <v>0.9</v>
      </c>
      <c r="AK66" s="112">
        <v>0</v>
      </c>
      <c r="AL66" s="112">
        <v>0</v>
      </c>
      <c r="AM66" s="112">
        <v>0</v>
      </c>
      <c r="AN66" s="112">
        <v>0</v>
      </c>
      <c r="AO66" s="112">
        <v>0</v>
      </c>
      <c r="AP66" s="112">
        <v>0</v>
      </c>
      <c r="AQ66" s="112">
        <v>0</v>
      </c>
      <c r="AR66" s="112">
        <v>0</v>
      </c>
      <c r="AS66" s="112">
        <v>0</v>
      </c>
      <c r="AT66" s="111">
        <v>0.55000000000000004</v>
      </c>
      <c r="AU66" s="112">
        <v>0</v>
      </c>
      <c r="AV66" s="112">
        <v>0</v>
      </c>
      <c r="AW66" s="112">
        <v>0</v>
      </c>
      <c r="AX66" s="112">
        <v>0</v>
      </c>
      <c r="AY66" s="112">
        <v>0</v>
      </c>
      <c r="AZ66" s="112">
        <v>0</v>
      </c>
      <c r="BA66" s="111">
        <v>0.71299999999999997</v>
      </c>
      <c r="BB66" s="112">
        <v>0</v>
      </c>
      <c r="BC66" s="112">
        <v>0</v>
      </c>
      <c r="BD66" s="112">
        <v>0</v>
      </c>
      <c r="BE66" s="112">
        <v>0</v>
      </c>
      <c r="BF66" s="112">
        <v>0</v>
      </c>
      <c r="BG66" s="112">
        <v>0</v>
      </c>
      <c r="BH66" s="112">
        <v>0</v>
      </c>
      <c r="BI66" s="112">
        <v>0</v>
      </c>
      <c r="BJ66" s="112">
        <v>0</v>
      </c>
      <c r="BK66" s="111">
        <v>0.71299999999999997</v>
      </c>
      <c r="BL66" s="112">
        <v>0</v>
      </c>
      <c r="BM66" s="112">
        <v>0</v>
      </c>
      <c r="BN66" s="112">
        <v>0</v>
      </c>
      <c r="BO66" s="112">
        <v>0</v>
      </c>
      <c r="BP66" s="112">
        <v>0</v>
      </c>
      <c r="BQ66" s="112">
        <v>0</v>
      </c>
      <c r="BR66" s="113">
        <v>20</v>
      </c>
      <c r="BS66" s="112">
        <v>0</v>
      </c>
    </row>
    <row r="67" spans="1:71" hidden="1" x14ac:dyDescent="0.25">
      <c r="A67" s="102" t="s">
        <v>50</v>
      </c>
      <c r="B67" s="103" t="s">
        <v>199</v>
      </c>
      <c r="C67" s="102" t="s">
        <v>200</v>
      </c>
      <c r="D67" s="102" t="s">
        <v>477</v>
      </c>
      <c r="E67" s="102" t="s">
        <v>478</v>
      </c>
      <c r="F67" s="102" t="s">
        <v>151</v>
      </c>
      <c r="G67" s="102" t="s">
        <v>223</v>
      </c>
      <c r="H67" s="104">
        <v>22</v>
      </c>
      <c r="I67" s="104">
        <v>24</v>
      </c>
      <c r="J67" s="104">
        <v>5</v>
      </c>
      <c r="K67" s="104">
        <v>15</v>
      </c>
      <c r="L67" s="105">
        <v>17</v>
      </c>
      <c r="M67" s="106">
        <v>184</v>
      </c>
      <c r="N67" s="106">
        <v>192</v>
      </c>
      <c r="O67" s="106">
        <v>4</v>
      </c>
      <c r="P67" s="106">
        <v>8</v>
      </c>
      <c r="Q67" s="106">
        <v>4</v>
      </c>
      <c r="R67" s="106">
        <v>4</v>
      </c>
      <c r="S67" s="106">
        <v>189</v>
      </c>
      <c r="T67" s="106">
        <v>194</v>
      </c>
      <c r="U67" s="106">
        <v>5</v>
      </c>
      <c r="V67" s="106">
        <v>5</v>
      </c>
      <c r="W67" s="106">
        <v>5</v>
      </c>
      <c r="X67" s="106">
        <v>5</v>
      </c>
      <c r="Y67" s="106">
        <v>5</v>
      </c>
      <c r="Z67" s="106">
        <v>5</v>
      </c>
      <c r="AA67" s="107">
        <v>41588</v>
      </c>
      <c r="AB67" s="106">
        <v>5</v>
      </c>
      <c r="AC67" s="108">
        <v>4.8</v>
      </c>
      <c r="AD67" s="109">
        <v>3</v>
      </c>
      <c r="AE67" s="110">
        <v>0</v>
      </c>
      <c r="AF67" s="111">
        <v>0.54</v>
      </c>
      <c r="AG67" s="112">
        <v>0</v>
      </c>
      <c r="AH67" s="112">
        <v>0</v>
      </c>
      <c r="AI67" s="112">
        <v>0</v>
      </c>
      <c r="AJ67" s="111">
        <v>0.9</v>
      </c>
      <c r="AK67" s="112">
        <v>0</v>
      </c>
      <c r="AL67" s="112">
        <v>0</v>
      </c>
      <c r="AM67" s="112">
        <v>0</v>
      </c>
      <c r="AN67" s="112">
        <v>0</v>
      </c>
      <c r="AO67" s="112">
        <v>0</v>
      </c>
      <c r="AP67" s="112">
        <v>0</v>
      </c>
      <c r="AQ67" s="112">
        <v>0</v>
      </c>
      <c r="AR67" s="112">
        <v>0</v>
      </c>
      <c r="AS67" s="112">
        <v>0</v>
      </c>
      <c r="AT67" s="111">
        <v>0.55000000000000004</v>
      </c>
      <c r="AU67" s="112">
        <v>0</v>
      </c>
      <c r="AV67" s="112">
        <v>0</v>
      </c>
      <c r="AW67" s="112">
        <v>0</v>
      </c>
      <c r="AX67" s="112">
        <v>0</v>
      </c>
      <c r="AY67" s="112">
        <v>0</v>
      </c>
      <c r="AZ67" s="112">
        <v>0</v>
      </c>
      <c r="BA67" s="111">
        <v>0.71299999999999997</v>
      </c>
      <c r="BB67" s="112">
        <v>0</v>
      </c>
      <c r="BC67" s="112">
        <v>0</v>
      </c>
      <c r="BD67" s="112">
        <v>0</v>
      </c>
      <c r="BE67" s="112">
        <v>0</v>
      </c>
      <c r="BF67" s="112">
        <v>0</v>
      </c>
      <c r="BG67" s="112">
        <v>0</v>
      </c>
      <c r="BH67" s="112">
        <v>0</v>
      </c>
      <c r="BI67" s="112">
        <v>0</v>
      </c>
      <c r="BJ67" s="112">
        <v>0</v>
      </c>
      <c r="BK67" s="111">
        <v>0.71299999999999997</v>
      </c>
      <c r="BL67" s="112">
        <v>0</v>
      </c>
      <c r="BM67" s="112">
        <v>0</v>
      </c>
      <c r="BN67" s="112">
        <v>0</v>
      </c>
      <c r="BO67" s="112">
        <v>0</v>
      </c>
      <c r="BP67" s="112">
        <v>0</v>
      </c>
      <c r="BQ67" s="112">
        <v>0</v>
      </c>
      <c r="BR67" s="113">
        <v>4</v>
      </c>
      <c r="BS67" s="112">
        <v>0</v>
      </c>
    </row>
    <row r="68" spans="1:71" hidden="1" x14ac:dyDescent="0.25">
      <c r="A68" s="102" t="s">
        <v>50</v>
      </c>
      <c r="B68" s="103" t="s">
        <v>199</v>
      </c>
      <c r="C68" s="102" t="s">
        <v>200</v>
      </c>
      <c r="D68" s="102" t="s">
        <v>849</v>
      </c>
      <c r="E68" s="102" t="s">
        <v>1074</v>
      </c>
      <c r="F68" s="102" t="s">
        <v>151</v>
      </c>
      <c r="G68" s="102" t="s">
        <v>223</v>
      </c>
      <c r="H68" s="104">
        <v>17</v>
      </c>
      <c r="I68" s="104">
        <v>21</v>
      </c>
      <c r="J68" s="104">
        <v>2</v>
      </c>
      <c r="K68" s="104">
        <v>6</v>
      </c>
      <c r="L68" s="105">
        <v>13.333333333333334</v>
      </c>
      <c r="M68" s="106">
        <v>165</v>
      </c>
      <c r="N68" s="106">
        <v>174</v>
      </c>
      <c r="O68" s="106">
        <v>3</v>
      </c>
      <c r="P68" s="106">
        <v>9</v>
      </c>
      <c r="Q68" s="106">
        <v>5</v>
      </c>
      <c r="R68" s="106">
        <v>4</v>
      </c>
      <c r="S68" s="106">
        <v>181</v>
      </c>
      <c r="T68" s="106">
        <v>188</v>
      </c>
      <c r="U68" s="106">
        <v>5</v>
      </c>
      <c r="V68" s="106">
        <v>7</v>
      </c>
      <c r="W68" s="106">
        <v>7</v>
      </c>
      <c r="X68" s="106">
        <v>6</v>
      </c>
      <c r="Y68" s="106">
        <v>2</v>
      </c>
      <c r="Z68" s="106">
        <v>2</v>
      </c>
      <c r="AA68" s="107">
        <v>58124</v>
      </c>
      <c r="AB68" s="106">
        <v>7</v>
      </c>
      <c r="AC68" s="108">
        <v>5.2</v>
      </c>
      <c r="AD68" s="109">
        <v>3</v>
      </c>
      <c r="AE68" s="110">
        <v>8</v>
      </c>
      <c r="AF68" s="111">
        <v>0.54</v>
      </c>
      <c r="AG68" s="112">
        <v>0</v>
      </c>
      <c r="AH68" s="112">
        <v>0</v>
      </c>
      <c r="AI68" s="112">
        <v>0</v>
      </c>
      <c r="AJ68" s="111">
        <v>0.9</v>
      </c>
      <c r="AK68" s="112">
        <v>0</v>
      </c>
      <c r="AL68" s="112">
        <v>0</v>
      </c>
      <c r="AM68" s="112">
        <v>0</v>
      </c>
      <c r="AN68" s="112">
        <v>0</v>
      </c>
      <c r="AO68" s="112">
        <v>0</v>
      </c>
      <c r="AP68" s="112">
        <v>0</v>
      </c>
      <c r="AQ68" s="112">
        <v>0</v>
      </c>
      <c r="AR68" s="112">
        <v>0</v>
      </c>
      <c r="AS68" s="112">
        <v>0</v>
      </c>
      <c r="AT68" s="111">
        <v>0.55000000000000004</v>
      </c>
      <c r="AU68" s="112">
        <v>0</v>
      </c>
      <c r="AV68" s="112">
        <v>0</v>
      </c>
      <c r="AW68" s="112">
        <v>0</v>
      </c>
      <c r="AX68" s="112">
        <v>0</v>
      </c>
      <c r="AY68" s="112">
        <v>0</v>
      </c>
      <c r="AZ68" s="112">
        <v>0</v>
      </c>
      <c r="BA68" s="111">
        <v>0.71299999999999997</v>
      </c>
      <c r="BB68" s="112">
        <v>0</v>
      </c>
      <c r="BC68" s="112">
        <v>0</v>
      </c>
      <c r="BD68" s="112">
        <v>0</v>
      </c>
      <c r="BE68" s="112">
        <v>0</v>
      </c>
      <c r="BF68" s="112">
        <v>0</v>
      </c>
      <c r="BG68" s="112">
        <v>0</v>
      </c>
      <c r="BH68" s="112">
        <v>0</v>
      </c>
      <c r="BI68" s="112">
        <v>0</v>
      </c>
      <c r="BJ68" s="112">
        <v>0</v>
      </c>
      <c r="BK68" s="111">
        <v>0.71299999999999997</v>
      </c>
      <c r="BL68" s="112">
        <v>4.32</v>
      </c>
      <c r="BM68" s="112">
        <v>0</v>
      </c>
      <c r="BN68" s="112">
        <v>0</v>
      </c>
      <c r="BO68" s="112">
        <v>0</v>
      </c>
      <c r="BP68" s="112">
        <v>0</v>
      </c>
      <c r="BQ68" s="112">
        <v>0</v>
      </c>
      <c r="BR68" s="113">
        <v>42</v>
      </c>
      <c r="BS68" s="112">
        <v>0</v>
      </c>
    </row>
    <row r="69" spans="1:71" hidden="1" x14ac:dyDescent="0.25">
      <c r="A69" s="102" t="s">
        <v>50</v>
      </c>
      <c r="B69" s="103" t="s">
        <v>199</v>
      </c>
      <c r="C69" s="102" t="s">
        <v>200</v>
      </c>
      <c r="D69" s="102" t="s">
        <v>479</v>
      </c>
      <c r="E69" s="102" t="s">
        <v>480</v>
      </c>
      <c r="F69" s="102" t="s">
        <v>152</v>
      </c>
      <c r="G69" s="102" t="s">
        <v>223</v>
      </c>
      <c r="H69" s="104">
        <v>122</v>
      </c>
      <c r="I69" s="104">
        <v>128</v>
      </c>
      <c r="J69" s="104">
        <v>32</v>
      </c>
      <c r="K69" s="104">
        <v>96</v>
      </c>
      <c r="L69" s="105">
        <v>94</v>
      </c>
      <c r="M69" s="106">
        <v>897</v>
      </c>
      <c r="N69" s="106">
        <v>935</v>
      </c>
      <c r="O69" s="106">
        <v>9</v>
      </c>
      <c r="P69" s="106">
        <v>38</v>
      </c>
      <c r="Q69" s="106">
        <v>9</v>
      </c>
      <c r="R69" s="106">
        <v>9</v>
      </c>
      <c r="S69" s="106">
        <v>906</v>
      </c>
      <c r="T69" s="106">
        <v>925</v>
      </c>
      <c r="U69" s="106">
        <v>10</v>
      </c>
      <c r="V69" s="106">
        <v>19</v>
      </c>
      <c r="W69" s="106">
        <v>10</v>
      </c>
      <c r="X69" s="106">
        <v>10</v>
      </c>
      <c r="Y69" s="106">
        <v>32</v>
      </c>
      <c r="Z69" s="106">
        <v>9</v>
      </c>
      <c r="AA69" s="107">
        <v>29895</v>
      </c>
      <c r="AB69" s="106">
        <v>2</v>
      </c>
      <c r="AC69" s="108">
        <v>6.4</v>
      </c>
      <c r="AD69" s="109">
        <v>2</v>
      </c>
      <c r="AE69" s="110">
        <v>0</v>
      </c>
      <c r="AF69" s="111">
        <v>0.54</v>
      </c>
      <c r="AG69" s="112">
        <v>0</v>
      </c>
      <c r="AH69" s="112">
        <v>0</v>
      </c>
      <c r="AI69" s="112">
        <v>0</v>
      </c>
      <c r="AJ69" s="111">
        <v>0.9</v>
      </c>
      <c r="AK69" s="112">
        <v>0</v>
      </c>
      <c r="AL69" s="112">
        <v>0</v>
      </c>
      <c r="AM69" s="112">
        <v>0</v>
      </c>
      <c r="AN69" s="112">
        <v>0</v>
      </c>
      <c r="AO69" s="112">
        <v>0</v>
      </c>
      <c r="AP69" s="112">
        <v>0</v>
      </c>
      <c r="AQ69" s="112">
        <v>0</v>
      </c>
      <c r="AR69" s="112">
        <v>0</v>
      </c>
      <c r="AS69" s="112">
        <v>0</v>
      </c>
      <c r="AT69" s="111">
        <v>0.55000000000000004</v>
      </c>
      <c r="AU69" s="112">
        <v>0</v>
      </c>
      <c r="AV69" s="112">
        <v>0</v>
      </c>
      <c r="AW69" s="112">
        <v>0</v>
      </c>
      <c r="AX69" s="112">
        <v>0</v>
      </c>
      <c r="AY69" s="112">
        <v>0</v>
      </c>
      <c r="AZ69" s="112">
        <v>0</v>
      </c>
      <c r="BA69" s="111">
        <v>0.71299999999999997</v>
      </c>
      <c r="BB69" s="112">
        <v>0</v>
      </c>
      <c r="BC69" s="112">
        <v>0</v>
      </c>
      <c r="BD69" s="112">
        <v>0</v>
      </c>
      <c r="BE69" s="112">
        <v>0</v>
      </c>
      <c r="BF69" s="112">
        <v>0</v>
      </c>
      <c r="BG69" s="112">
        <v>0</v>
      </c>
      <c r="BH69" s="112">
        <v>0</v>
      </c>
      <c r="BI69" s="112">
        <v>0</v>
      </c>
      <c r="BJ69" s="112">
        <v>0</v>
      </c>
      <c r="BK69" s="111">
        <v>0.71299999999999997</v>
      </c>
      <c r="BL69" s="112">
        <v>0</v>
      </c>
      <c r="BM69" s="112">
        <v>0</v>
      </c>
      <c r="BN69" s="112">
        <v>0</v>
      </c>
      <c r="BO69" s="112">
        <v>0</v>
      </c>
      <c r="BP69" s="112">
        <v>0</v>
      </c>
      <c r="BQ69" s="112">
        <v>0</v>
      </c>
      <c r="BR69" s="113">
        <v>38</v>
      </c>
      <c r="BS69" s="112">
        <v>0</v>
      </c>
    </row>
    <row r="70" spans="1:71" hidden="1" x14ac:dyDescent="0.25">
      <c r="A70" s="102" t="s">
        <v>50</v>
      </c>
      <c r="B70" s="103" t="s">
        <v>199</v>
      </c>
      <c r="C70" s="102" t="s">
        <v>200</v>
      </c>
      <c r="D70" s="102" t="s">
        <v>59</v>
      </c>
      <c r="E70" s="102" t="s">
        <v>60</v>
      </c>
      <c r="F70" s="102" t="s">
        <v>152</v>
      </c>
      <c r="G70" s="102" t="s">
        <v>223</v>
      </c>
      <c r="H70" s="104">
        <v>112</v>
      </c>
      <c r="I70" s="104">
        <v>105</v>
      </c>
      <c r="J70" s="104">
        <v>50</v>
      </c>
      <c r="K70" s="104">
        <v>150</v>
      </c>
      <c r="L70" s="105">
        <v>89</v>
      </c>
      <c r="M70" s="106">
        <v>822</v>
      </c>
      <c r="N70" s="106">
        <v>851</v>
      </c>
      <c r="O70" s="106">
        <v>9</v>
      </c>
      <c r="P70" s="106">
        <v>29</v>
      </c>
      <c r="Q70" s="106">
        <v>8</v>
      </c>
      <c r="R70" s="106">
        <v>8.5</v>
      </c>
      <c r="S70" s="106">
        <v>793</v>
      </c>
      <c r="T70" s="106">
        <v>797</v>
      </c>
      <c r="U70" s="106">
        <v>9</v>
      </c>
      <c r="V70" s="106">
        <v>4</v>
      </c>
      <c r="W70" s="106">
        <v>5</v>
      </c>
      <c r="X70" s="106">
        <v>7</v>
      </c>
      <c r="Y70" s="106">
        <v>50</v>
      </c>
      <c r="Z70" s="106">
        <v>10</v>
      </c>
      <c r="AA70" s="107">
        <v>26871</v>
      </c>
      <c r="AB70" s="106">
        <v>1</v>
      </c>
      <c r="AC70" s="108">
        <v>5.5</v>
      </c>
      <c r="AD70" s="109">
        <v>1</v>
      </c>
      <c r="AE70" s="110">
        <v>0</v>
      </c>
      <c r="AF70" s="111">
        <v>0.54</v>
      </c>
      <c r="AG70" s="112">
        <v>0</v>
      </c>
      <c r="AH70" s="112">
        <v>0</v>
      </c>
      <c r="AI70" s="112">
        <v>0</v>
      </c>
      <c r="AJ70" s="111">
        <v>0.9</v>
      </c>
      <c r="AK70" s="112">
        <v>0</v>
      </c>
      <c r="AL70" s="112">
        <v>0</v>
      </c>
      <c r="AM70" s="112">
        <v>0</v>
      </c>
      <c r="AN70" s="112">
        <v>0</v>
      </c>
      <c r="AO70" s="112">
        <v>0</v>
      </c>
      <c r="AP70" s="112">
        <v>0</v>
      </c>
      <c r="AQ70" s="112">
        <v>0</v>
      </c>
      <c r="AR70" s="112">
        <v>0</v>
      </c>
      <c r="AS70" s="112">
        <v>0</v>
      </c>
      <c r="AT70" s="111">
        <v>0.55000000000000004</v>
      </c>
      <c r="AU70" s="112">
        <v>0</v>
      </c>
      <c r="AV70" s="112">
        <v>0</v>
      </c>
      <c r="AW70" s="112">
        <v>0</v>
      </c>
      <c r="AX70" s="112">
        <v>0</v>
      </c>
      <c r="AY70" s="112">
        <v>0</v>
      </c>
      <c r="AZ70" s="112">
        <v>0</v>
      </c>
      <c r="BA70" s="111">
        <v>0.71299999999999997</v>
      </c>
      <c r="BB70" s="112">
        <v>0</v>
      </c>
      <c r="BC70" s="112">
        <v>0</v>
      </c>
      <c r="BD70" s="112">
        <v>0</v>
      </c>
      <c r="BE70" s="112">
        <v>0</v>
      </c>
      <c r="BF70" s="112">
        <v>0</v>
      </c>
      <c r="BG70" s="112">
        <v>0</v>
      </c>
      <c r="BH70" s="112">
        <v>0</v>
      </c>
      <c r="BI70" s="112">
        <v>0</v>
      </c>
      <c r="BJ70" s="112">
        <v>0</v>
      </c>
      <c r="BK70" s="111">
        <v>0.71299999999999997</v>
      </c>
      <c r="BL70" s="112">
        <v>0</v>
      </c>
      <c r="BM70" s="112">
        <v>0</v>
      </c>
      <c r="BN70" s="112">
        <v>0</v>
      </c>
      <c r="BO70" s="112">
        <v>0</v>
      </c>
      <c r="BP70" s="112">
        <v>0</v>
      </c>
      <c r="BQ70" s="112">
        <v>0</v>
      </c>
      <c r="BR70" s="113">
        <v>27</v>
      </c>
      <c r="BS70" s="112">
        <v>0</v>
      </c>
    </row>
    <row r="71" spans="1:71" hidden="1" x14ac:dyDescent="0.25">
      <c r="A71" s="102" t="s">
        <v>50</v>
      </c>
      <c r="B71" s="103" t="s">
        <v>199</v>
      </c>
      <c r="C71" s="102" t="s">
        <v>200</v>
      </c>
      <c r="D71" s="102" t="s">
        <v>102</v>
      </c>
      <c r="E71" s="102" t="s">
        <v>103</v>
      </c>
      <c r="F71" s="102" t="s">
        <v>152</v>
      </c>
      <c r="G71" s="102" t="s">
        <v>223</v>
      </c>
      <c r="H71" s="104">
        <v>113</v>
      </c>
      <c r="I71" s="104">
        <v>140</v>
      </c>
      <c r="J71" s="104">
        <v>16</v>
      </c>
      <c r="K71" s="104">
        <v>48</v>
      </c>
      <c r="L71" s="105">
        <v>89.666666666666671</v>
      </c>
      <c r="M71" s="106">
        <v>901</v>
      </c>
      <c r="N71" s="106">
        <v>939</v>
      </c>
      <c r="O71" s="106">
        <v>10</v>
      </c>
      <c r="P71" s="106">
        <v>38</v>
      </c>
      <c r="Q71" s="106">
        <v>9</v>
      </c>
      <c r="R71" s="106">
        <v>9.5</v>
      </c>
      <c r="S71" s="106">
        <v>997</v>
      </c>
      <c r="T71" s="106">
        <v>1036</v>
      </c>
      <c r="U71" s="106">
        <v>10</v>
      </c>
      <c r="V71" s="106">
        <v>39</v>
      </c>
      <c r="W71" s="106">
        <v>10</v>
      </c>
      <c r="X71" s="106">
        <v>10</v>
      </c>
      <c r="Y71" s="106">
        <v>16</v>
      </c>
      <c r="Z71" s="106">
        <v>8</v>
      </c>
      <c r="AA71" s="107">
        <v>35134</v>
      </c>
      <c r="AB71" s="106">
        <v>3</v>
      </c>
      <c r="AC71" s="108">
        <v>6.7</v>
      </c>
      <c r="AD71" s="109">
        <v>4</v>
      </c>
      <c r="AE71" s="110">
        <v>0</v>
      </c>
      <c r="AF71" s="111">
        <v>0.54</v>
      </c>
      <c r="AG71" s="112">
        <v>0</v>
      </c>
      <c r="AH71" s="112">
        <v>0</v>
      </c>
      <c r="AI71" s="112">
        <v>0</v>
      </c>
      <c r="AJ71" s="111">
        <v>0.9</v>
      </c>
      <c r="AK71" s="112">
        <v>0</v>
      </c>
      <c r="AL71" s="112">
        <v>0</v>
      </c>
      <c r="AM71" s="112">
        <v>0</v>
      </c>
      <c r="AN71" s="112">
        <v>0</v>
      </c>
      <c r="AO71" s="112">
        <v>0</v>
      </c>
      <c r="AP71" s="112">
        <v>0</v>
      </c>
      <c r="AQ71" s="112">
        <v>0</v>
      </c>
      <c r="AR71" s="112">
        <v>0</v>
      </c>
      <c r="AS71" s="112">
        <v>0</v>
      </c>
      <c r="AT71" s="111">
        <v>0.55000000000000004</v>
      </c>
      <c r="AU71" s="112">
        <v>0</v>
      </c>
      <c r="AV71" s="112">
        <v>0</v>
      </c>
      <c r="AW71" s="112">
        <v>0</v>
      </c>
      <c r="AX71" s="112">
        <v>0</v>
      </c>
      <c r="AY71" s="112">
        <v>0</v>
      </c>
      <c r="AZ71" s="112">
        <v>0</v>
      </c>
      <c r="BA71" s="111">
        <v>0.71299999999999997</v>
      </c>
      <c r="BB71" s="112">
        <v>0</v>
      </c>
      <c r="BC71" s="112">
        <v>0</v>
      </c>
      <c r="BD71" s="112">
        <v>0</v>
      </c>
      <c r="BE71" s="112">
        <v>0</v>
      </c>
      <c r="BF71" s="112">
        <v>0</v>
      </c>
      <c r="BG71" s="112">
        <v>0</v>
      </c>
      <c r="BH71" s="112">
        <v>0</v>
      </c>
      <c r="BI71" s="112">
        <v>0</v>
      </c>
      <c r="BJ71" s="112">
        <v>0</v>
      </c>
      <c r="BK71" s="111">
        <v>0.71299999999999997</v>
      </c>
      <c r="BL71" s="112">
        <v>0</v>
      </c>
      <c r="BM71" s="112">
        <v>0</v>
      </c>
      <c r="BN71" s="112">
        <v>0</v>
      </c>
      <c r="BO71" s="112">
        <v>0</v>
      </c>
      <c r="BP71" s="112">
        <v>0</v>
      </c>
      <c r="BQ71" s="112">
        <v>0</v>
      </c>
      <c r="BR71" s="113">
        <v>305</v>
      </c>
      <c r="BS71" s="112">
        <v>0</v>
      </c>
    </row>
    <row r="72" spans="1:71" hidden="1" x14ac:dyDescent="0.25">
      <c r="A72" s="102" t="s">
        <v>50</v>
      </c>
      <c r="B72" s="103" t="s">
        <v>201</v>
      </c>
      <c r="C72" s="102" t="s">
        <v>202</v>
      </c>
      <c r="D72" s="102" t="s">
        <v>626</v>
      </c>
      <c r="E72" s="102" t="s">
        <v>627</v>
      </c>
      <c r="F72" s="102" t="s">
        <v>151</v>
      </c>
      <c r="G72" s="102" t="s">
        <v>223</v>
      </c>
      <c r="H72" s="104">
        <v>15</v>
      </c>
      <c r="I72" s="104">
        <v>14</v>
      </c>
      <c r="J72" s="104">
        <v>4</v>
      </c>
      <c r="K72" s="104">
        <v>12</v>
      </c>
      <c r="L72" s="105">
        <v>11</v>
      </c>
      <c r="M72" s="106">
        <v>128</v>
      </c>
      <c r="N72" s="106">
        <v>146</v>
      </c>
      <c r="O72" s="106">
        <v>2</v>
      </c>
      <c r="P72" s="106">
        <v>18</v>
      </c>
      <c r="Q72" s="106">
        <v>6</v>
      </c>
      <c r="R72" s="106">
        <v>4</v>
      </c>
      <c r="S72" s="106">
        <v>121</v>
      </c>
      <c r="T72" s="106">
        <v>126</v>
      </c>
      <c r="U72" s="106">
        <v>2</v>
      </c>
      <c r="V72" s="106">
        <v>5</v>
      </c>
      <c r="W72" s="106">
        <v>5</v>
      </c>
      <c r="X72" s="106">
        <v>3.5</v>
      </c>
      <c r="Y72" s="106">
        <v>4</v>
      </c>
      <c r="Z72" s="106">
        <v>5</v>
      </c>
      <c r="AA72" s="107">
        <v>39923</v>
      </c>
      <c r="AB72" s="106">
        <v>4</v>
      </c>
      <c r="AC72" s="108">
        <v>4.0999999999999996</v>
      </c>
      <c r="AD72" s="109">
        <v>3</v>
      </c>
      <c r="AE72" s="110">
        <v>0</v>
      </c>
      <c r="AF72" s="111">
        <v>0.54</v>
      </c>
      <c r="AG72" s="112">
        <v>0</v>
      </c>
      <c r="AH72" s="112">
        <v>0</v>
      </c>
      <c r="AI72" s="112">
        <v>0</v>
      </c>
      <c r="AJ72" s="111">
        <v>0.9</v>
      </c>
      <c r="AK72" s="112">
        <v>0</v>
      </c>
      <c r="AL72" s="112">
        <v>0</v>
      </c>
      <c r="AM72" s="112">
        <v>0</v>
      </c>
      <c r="AN72" s="112">
        <v>0</v>
      </c>
      <c r="AO72" s="112">
        <v>0</v>
      </c>
      <c r="AP72" s="112">
        <v>0</v>
      </c>
      <c r="AQ72" s="112">
        <v>0</v>
      </c>
      <c r="AR72" s="112">
        <v>0</v>
      </c>
      <c r="AS72" s="112">
        <v>0</v>
      </c>
      <c r="AT72" s="111">
        <v>0.55000000000000004</v>
      </c>
      <c r="AU72" s="112">
        <v>0</v>
      </c>
      <c r="AV72" s="112">
        <v>0</v>
      </c>
      <c r="AW72" s="112">
        <v>0</v>
      </c>
      <c r="AX72" s="112">
        <v>0</v>
      </c>
      <c r="AY72" s="112">
        <v>0</v>
      </c>
      <c r="AZ72" s="112">
        <v>0</v>
      </c>
      <c r="BA72" s="111">
        <v>0.71299999999999997</v>
      </c>
      <c r="BB72" s="112">
        <v>0</v>
      </c>
      <c r="BC72" s="112">
        <v>0</v>
      </c>
      <c r="BD72" s="112">
        <v>0</v>
      </c>
      <c r="BE72" s="112">
        <v>0</v>
      </c>
      <c r="BF72" s="112">
        <v>0</v>
      </c>
      <c r="BG72" s="112">
        <v>0</v>
      </c>
      <c r="BH72" s="112">
        <v>0</v>
      </c>
      <c r="BI72" s="112">
        <v>0</v>
      </c>
      <c r="BJ72" s="112">
        <v>0</v>
      </c>
      <c r="BK72" s="111">
        <v>0.71299999999999997</v>
      </c>
      <c r="BL72" s="112">
        <v>0</v>
      </c>
      <c r="BM72" s="112">
        <v>0</v>
      </c>
      <c r="BN72" s="112">
        <v>0</v>
      </c>
      <c r="BO72" s="112">
        <v>0</v>
      </c>
      <c r="BP72" s="112">
        <v>0</v>
      </c>
      <c r="BQ72" s="112">
        <v>0</v>
      </c>
      <c r="BR72" s="113">
        <v>1</v>
      </c>
      <c r="BS72" s="112">
        <v>0</v>
      </c>
    </row>
    <row r="73" spans="1:71" hidden="1" x14ac:dyDescent="0.25">
      <c r="A73" s="102" t="s">
        <v>50</v>
      </c>
      <c r="B73" s="103" t="s">
        <v>201</v>
      </c>
      <c r="C73" s="102" t="s">
        <v>202</v>
      </c>
      <c r="D73" s="102" t="s">
        <v>753</v>
      </c>
      <c r="E73" s="102" t="s">
        <v>754</v>
      </c>
      <c r="F73" s="102" t="s">
        <v>152</v>
      </c>
      <c r="G73" s="102" t="s">
        <v>223</v>
      </c>
      <c r="H73" s="104">
        <v>38</v>
      </c>
      <c r="I73" s="104">
        <v>30</v>
      </c>
      <c r="J73" s="104"/>
      <c r="K73" s="104" t="s">
        <v>154</v>
      </c>
      <c r="L73" s="105">
        <v>34</v>
      </c>
      <c r="M73" s="106">
        <v>159</v>
      </c>
      <c r="N73" s="106">
        <v>169</v>
      </c>
      <c r="O73" s="106">
        <v>3</v>
      </c>
      <c r="P73" s="106">
        <v>10</v>
      </c>
      <c r="Q73" s="106">
        <v>5</v>
      </c>
      <c r="R73" s="106">
        <v>4</v>
      </c>
      <c r="S73" s="106">
        <v>133</v>
      </c>
      <c r="T73" s="106">
        <v>134</v>
      </c>
      <c r="U73" s="106">
        <v>2</v>
      </c>
      <c r="V73" s="106">
        <v>1</v>
      </c>
      <c r="W73" s="106">
        <v>2</v>
      </c>
      <c r="X73" s="106">
        <v>2</v>
      </c>
      <c r="Y73" s="106"/>
      <c r="Z73" s="106"/>
      <c r="AA73" s="107">
        <v>24668</v>
      </c>
      <c r="AB73" s="106">
        <v>1</v>
      </c>
      <c r="AC73" s="108">
        <v>2</v>
      </c>
      <c r="AD73" s="109">
        <v>1</v>
      </c>
      <c r="AE73" s="110">
        <v>0</v>
      </c>
      <c r="AF73" s="111">
        <v>0.54</v>
      </c>
      <c r="AG73" s="112">
        <v>0</v>
      </c>
      <c r="AH73" s="112">
        <v>0</v>
      </c>
      <c r="AI73" s="112">
        <v>0</v>
      </c>
      <c r="AJ73" s="111">
        <v>0.9</v>
      </c>
      <c r="AK73" s="112">
        <v>0</v>
      </c>
      <c r="AL73" s="112">
        <v>0</v>
      </c>
      <c r="AM73" s="112">
        <v>0</v>
      </c>
      <c r="AN73" s="112">
        <v>0</v>
      </c>
      <c r="AO73" s="112">
        <v>0</v>
      </c>
      <c r="AP73" s="112">
        <v>0</v>
      </c>
      <c r="AQ73" s="112">
        <v>0</v>
      </c>
      <c r="AR73" s="112">
        <v>0</v>
      </c>
      <c r="AS73" s="112">
        <v>0</v>
      </c>
      <c r="AT73" s="111">
        <v>0.55000000000000004</v>
      </c>
      <c r="AU73" s="112">
        <v>0</v>
      </c>
      <c r="AV73" s="112">
        <v>0</v>
      </c>
      <c r="AW73" s="112">
        <v>0</v>
      </c>
      <c r="AX73" s="112">
        <v>0</v>
      </c>
      <c r="AY73" s="112">
        <v>0</v>
      </c>
      <c r="AZ73" s="112">
        <v>0</v>
      </c>
      <c r="BA73" s="111">
        <v>0.71299999999999997</v>
      </c>
      <c r="BB73" s="112">
        <v>0</v>
      </c>
      <c r="BC73" s="112">
        <v>0</v>
      </c>
      <c r="BD73" s="112">
        <v>0</v>
      </c>
      <c r="BE73" s="112">
        <v>0</v>
      </c>
      <c r="BF73" s="112">
        <v>0</v>
      </c>
      <c r="BG73" s="112">
        <v>0</v>
      </c>
      <c r="BH73" s="112">
        <v>0</v>
      </c>
      <c r="BI73" s="112">
        <v>0</v>
      </c>
      <c r="BJ73" s="112">
        <v>0</v>
      </c>
      <c r="BK73" s="111">
        <v>0.71299999999999997</v>
      </c>
      <c r="BL73" s="112">
        <v>0</v>
      </c>
      <c r="BM73" s="112">
        <v>0</v>
      </c>
      <c r="BN73" s="112">
        <v>0</v>
      </c>
      <c r="BO73" s="112">
        <v>0</v>
      </c>
      <c r="BP73" s="112">
        <v>0</v>
      </c>
      <c r="BQ73" s="112">
        <v>0</v>
      </c>
      <c r="BR73" s="113">
        <v>6</v>
      </c>
      <c r="BS73" s="112">
        <v>0</v>
      </c>
    </row>
    <row r="74" spans="1:71" hidden="1" x14ac:dyDescent="0.25">
      <c r="A74" s="102" t="s">
        <v>50</v>
      </c>
      <c r="B74" s="103" t="s">
        <v>201</v>
      </c>
      <c r="C74" s="102" t="s">
        <v>202</v>
      </c>
      <c r="D74" s="102" t="s">
        <v>630</v>
      </c>
      <c r="E74" s="102" t="s">
        <v>631</v>
      </c>
      <c r="F74" s="102" t="s">
        <v>153</v>
      </c>
      <c r="G74" s="102" t="s">
        <v>224</v>
      </c>
      <c r="H74" s="104">
        <v>44</v>
      </c>
      <c r="I74" s="104">
        <v>44</v>
      </c>
      <c r="J74" s="104">
        <v>9</v>
      </c>
      <c r="K74" s="104">
        <v>27</v>
      </c>
      <c r="L74" s="105">
        <v>32.333333333333336</v>
      </c>
      <c r="M74" s="106">
        <v>346</v>
      </c>
      <c r="N74" s="106">
        <v>371</v>
      </c>
      <c r="O74" s="106">
        <v>7</v>
      </c>
      <c r="P74" s="106">
        <v>25</v>
      </c>
      <c r="Q74" s="106">
        <v>7</v>
      </c>
      <c r="R74" s="106">
        <v>7</v>
      </c>
      <c r="S74" s="106">
        <v>330</v>
      </c>
      <c r="T74" s="106">
        <v>341</v>
      </c>
      <c r="U74" s="106">
        <v>7</v>
      </c>
      <c r="V74" s="106">
        <v>11</v>
      </c>
      <c r="W74" s="106">
        <v>9</v>
      </c>
      <c r="X74" s="106">
        <v>8</v>
      </c>
      <c r="Y74" s="106">
        <v>9</v>
      </c>
      <c r="Z74" s="106">
        <v>7</v>
      </c>
      <c r="AA74" s="107">
        <v>33721</v>
      </c>
      <c r="AB74" s="106">
        <v>3</v>
      </c>
      <c r="AC74" s="108">
        <v>5.6</v>
      </c>
      <c r="AD74" s="109">
        <v>3</v>
      </c>
      <c r="AE74" s="110">
        <v>7.333333333333333</v>
      </c>
      <c r="AF74" s="111">
        <v>0.54</v>
      </c>
      <c r="AG74" s="112">
        <v>0</v>
      </c>
      <c r="AH74" s="112">
        <v>0</v>
      </c>
      <c r="AI74" s="112">
        <v>0</v>
      </c>
      <c r="AJ74" s="111">
        <v>0.9</v>
      </c>
      <c r="AK74" s="112">
        <v>0</v>
      </c>
      <c r="AL74" s="112">
        <v>21</v>
      </c>
      <c r="AM74" s="112">
        <v>0</v>
      </c>
      <c r="AN74" s="112">
        <v>0</v>
      </c>
      <c r="AO74" s="112">
        <v>0</v>
      </c>
      <c r="AP74" s="112">
        <v>0</v>
      </c>
      <c r="AQ74" s="112">
        <v>0</v>
      </c>
      <c r="AR74" s="112">
        <v>0</v>
      </c>
      <c r="AS74" s="112">
        <v>0</v>
      </c>
      <c r="AT74" s="111">
        <v>0.55000000000000004</v>
      </c>
      <c r="AU74" s="112">
        <v>0</v>
      </c>
      <c r="AV74" s="112">
        <v>0</v>
      </c>
      <c r="AW74" s="112">
        <v>0</v>
      </c>
      <c r="AX74" s="112">
        <v>0</v>
      </c>
      <c r="AY74" s="112">
        <v>0</v>
      </c>
      <c r="AZ74" s="112">
        <v>0</v>
      </c>
      <c r="BA74" s="111">
        <v>0.71299999999999997</v>
      </c>
      <c r="BB74" s="112">
        <v>0</v>
      </c>
      <c r="BC74" s="112">
        <v>0</v>
      </c>
      <c r="BD74" s="112">
        <v>0</v>
      </c>
      <c r="BE74" s="112">
        <v>0</v>
      </c>
      <c r="BF74" s="112">
        <v>0</v>
      </c>
      <c r="BG74" s="112">
        <v>0</v>
      </c>
      <c r="BH74" s="112">
        <v>0</v>
      </c>
      <c r="BI74" s="112">
        <v>0</v>
      </c>
      <c r="BJ74" s="112">
        <v>0</v>
      </c>
      <c r="BK74" s="111">
        <v>0.71299999999999997</v>
      </c>
      <c r="BL74" s="112">
        <v>3.96</v>
      </c>
      <c r="BM74" s="112">
        <v>11.55</v>
      </c>
      <c r="BN74" s="112">
        <v>0</v>
      </c>
      <c r="BO74" s="112">
        <v>0</v>
      </c>
      <c r="BP74" s="112">
        <v>0</v>
      </c>
      <c r="BQ74" s="112">
        <v>0</v>
      </c>
      <c r="BR74" s="113">
        <v>8</v>
      </c>
      <c r="BS74" s="112">
        <v>387</v>
      </c>
    </row>
    <row r="75" spans="1:71" hidden="1" x14ac:dyDescent="0.25">
      <c r="A75" s="102" t="s">
        <v>50</v>
      </c>
      <c r="B75" s="103" t="s">
        <v>201</v>
      </c>
      <c r="C75" s="102" t="s">
        <v>202</v>
      </c>
      <c r="D75" s="102" t="s">
        <v>1048</v>
      </c>
      <c r="E75" s="102" t="s">
        <v>1049</v>
      </c>
      <c r="F75" s="102" t="s">
        <v>153</v>
      </c>
      <c r="G75" s="102" t="s">
        <v>224</v>
      </c>
      <c r="H75" s="104">
        <v>13</v>
      </c>
      <c r="I75" s="104">
        <v>14</v>
      </c>
      <c r="J75" s="104">
        <v>1</v>
      </c>
      <c r="K75" s="104">
        <v>3</v>
      </c>
      <c r="L75" s="105">
        <v>9.3333333333333339</v>
      </c>
      <c r="M75" s="106">
        <v>108</v>
      </c>
      <c r="N75" s="106">
        <v>113</v>
      </c>
      <c r="O75" s="106">
        <v>1</v>
      </c>
      <c r="P75" s="106">
        <v>5</v>
      </c>
      <c r="Q75" s="106">
        <v>3</v>
      </c>
      <c r="R75" s="106">
        <v>2</v>
      </c>
      <c r="S75" s="106">
        <v>103</v>
      </c>
      <c r="T75" s="106">
        <v>106</v>
      </c>
      <c r="U75" s="106">
        <v>1</v>
      </c>
      <c r="V75" s="106">
        <v>3</v>
      </c>
      <c r="W75" s="106">
        <v>3</v>
      </c>
      <c r="X75" s="106">
        <v>2</v>
      </c>
      <c r="Y75" s="106">
        <v>1</v>
      </c>
      <c r="Z75" s="106">
        <v>1</v>
      </c>
      <c r="AA75" s="107">
        <v>27866</v>
      </c>
      <c r="AB75" s="106">
        <v>2</v>
      </c>
      <c r="AC75" s="108">
        <v>1.8</v>
      </c>
      <c r="AD75" s="109">
        <v>1</v>
      </c>
      <c r="AE75" s="110">
        <v>7.333333333333333</v>
      </c>
      <c r="AF75" s="111">
        <v>0.54</v>
      </c>
      <c r="AG75" s="112">
        <v>0</v>
      </c>
      <c r="AH75" s="112">
        <v>0</v>
      </c>
      <c r="AI75" s="112">
        <v>0</v>
      </c>
      <c r="AJ75" s="111">
        <v>0.9</v>
      </c>
      <c r="AK75" s="112">
        <v>0</v>
      </c>
      <c r="AL75" s="112">
        <v>21</v>
      </c>
      <c r="AM75" s="112">
        <v>0</v>
      </c>
      <c r="AN75" s="112">
        <v>0</v>
      </c>
      <c r="AO75" s="112">
        <v>0</v>
      </c>
      <c r="AP75" s="112">
        <v>0</v>
      </c>
      <c r="AQ75" s="112">
        <v>0</v>
      </c>
      <c r="AR75" s="112">
        <v>0</v>
      </c>
      <c r="AS75" s="112">
        <v>0</v>
      </c>
      <c r="AT75" s="111">
        <v>0.55000000000000004</v>
      </c>
      <c r="AU75" s="112">
        <v>0</v>
      </c>
      <c r="AV75" s="112">
        <v>0</v>
      </c>
      <c r="AW75" s="112">
        <v>0</v>
      </c>
      <c r="AX75" s="112">
        <v>0</v>
      </c>
      <c r="AY75" s="112">
        <v>0</v>
      </c>
      <c r="AZ75" s="112">
        <v>0</v>
      </c>
      <c r="BA75" s="111">
        <v>0.71299999999999997</v>
      </c>
      <c r="BB75" s="112">
        <v>0</v>
      </c>
      <c r="BC75" s="112">
        <v>0</v>
      </c>
      <c r="BD75" s="112">
        <v>0</v>
      </c>
      <c r="BE75" s="112">
        <v>0</v>
      </c>
      <c r="BF75" s="112">
        <v>0</v>
      </c>
      <c r="BG75" s="112">
        <v>0</v>
      </c>
      <c r="BH75" s="112">
        <v>0</v>
      </c>
      <c r="BI75" s="112">
        <v>0</v>
      </c>
      <c r="BJ75" s="112">
        <v>0</v>
      </c>
      <c r="BK75" s="111">
        <v>0.71299999999999997</v>
      </c>
      <c r="BL75" s="112">
        <v>3.96</v>
      </c>
      <c r="BM75" s="112">
        <v>11.55</v>
      </c>
      <c r="BN75" s="112">
        <v>0</v>
      </c>
      <c r="BO75" s="112">
        <v>0</v>
      </c>
      <c r="BP75" s="112">
        <v>0</v>
      </c>
      <c r="BQ75" s="112">
        <v>0</v>
      </c>
      <c r="BR75" s="113">
        <v>2</v>
      </c>
      <c r="BS75" s="112">
        <v>81</v>
      </c>
    </row>
    <row r="76" spans="1:71" hidden="1" x14ac:dyDescent="0.25">
      <c r="A76" s="102" t="s">
        <v>50</v>
      </c>
      <c r="B76" s="103" t="s">
        <v>201</v>
      </c>
      <c r="C76" s="102" t="s">
        <v>202</v>
      </c>
      <c r="D76" s="102" t="s">
        <v>829</v>
      </c>
      <c r="E76" s="102" t="s">
        <v>830</v>
      </c>
      <c r="F76" s="102" t="s">
        <v>151</v>
      </c>
      <c r="G76" s="102" t="s">
        <v>223</v>
      </c>
      <c r="H76" s="104">
        <v>47</v>
      </c>
      <c r="I76" s="104">
        <v>39</v>
      </c>
      <c r="J76" s="104">
        <v>13</v>
      </c>
      <c r="K76" s="104">
        <v>39</v>
      </c>
      <c r="L76" s="105">
        <v>33</v>
      </c>
      <c r="M76" s="106">
        <v>321</v>
      </c>
      <c r="N76" s="106">
        <v>328</v>
      </c>
      <c r="O76" s="106">
        <v>7</v>
      </c>
      <c r="P76" s="106">
        <v>7</v>
      </c>
      <c r="Q76" s="106">
        <v>4</v>
      </c>
      <c r="R76" s="106">
        <v>5.5</v>
      </c>
      <c r="S76" s="106">
        <v>302</v>
      </c>
      <c r="T76" s="106">
        <v>296</v>
      </c>
      <c r="U76" s="106">
        <v>6</v>
      </c>
      <c r="V76" s="106">
        <v>-6</v>
      </c>
      <c r="W76" s="106">
        <v>1</v>
      </c>
      <c r="X76" s="106">
        <v>3.5</v>
      </c>
      <c r="Y76" s="106">
        <v>13</v>
      </c>
      <c r="Z76" s="106">
        <v>8</v>
      </c>
      <c r="AA76" s="107">
        <v>26130</v>
      </c>
      <c r="AB76" s="106">
        <v>1</v>
      </c>
      <c r="AC76" s="108">
        <v>3.8</v>
      </c>
      <c r="AD76" s="109">
        <v>1</v>
      </c>
      <c r="AE76" s="110">
        <v>0</v>
      </c>
      <c r="AF76" s="111">
        <v>0.54</v>
      </c>
      <c r="AG76" s="112">
        <v>0</v>
      </c>
      <c r="AH76" s="112">
        <v>0</v>
      </c>
      <c r="AI76" s="112">
        <v>0</v>
      </c>
      <c r="AJ76" s="111">
        <v>0.9</v>
      </c>
      <c r="AK76" s="112">
        <v>0</v>
      </c>
      <c r="AL76" s="112">
        <v>0</v>
      </c>
      <c r="AM76" s="112">
        <v>0</v>
      </c>
      <c r="AN76" s="112">
        <v>0</v>
      </c>
      <c r="AO76" s="112">
        <v>0</v>
      </c>
      <c r="AP76" s="112">
        <v>0</v>
      </c>
      <c r="AQ76" s="112">
        <v>0</v>
      </c>
      <c r="AR76" s="112">
        <v>0</v>
      </c>
      <c r="AS76" s="112">
        <v>0</v>
      </c>
      <c r="AT76" s="111">
        <v>0.55000000000000004</v>
      </c>
      <c r="AU76" s="112">
        <v>0</v>
      </c>
      <c r="AV76" s="112">
        <v>0</v>
      </c>
      <c r="AW76" s="112">
        <v>0</v>
      </c>
      <c r="AX76" s="112">
        <v>0</v>
      </c>
      <c r="AY76" s="112">
        <v>0</v>
      </c>
      <c r="AZ76" s="112">
        <v>0</v>
      </c>
      <c r="BA76" s="111">
        <v>0.71299999999999997</v>
      </c>
      <c r="BB76" s="112">
        <v>0</v>
      </c>
      <c r="BC76" s="112">
        <v>0</v>
      </c>
      <c r="BD76" s="112">
        <v>0</v>
      </c>
      <c r="BE76" s="112">
        <v>0</v>
      </c>
      <c r="BF76" s="112">
        <v>0</v>
      </c>
      <c r="BG76" s="112">
        <v>0</v>
      </c>
      <c r="BH76" s="112">
        <v>0</v>
      </c>
      <c r="BI76" s="112">
        <v>0</v>
      </c>
      <c r="BJ76" s="112">
        <v>0</v>
      </c>
      <c r="BK76" s="111">
        <v>0.71299999999999997</v>
      </c>
      <c r="BL76" s="112">
        <v>0</v>
      </c>
      <c r="BM76" s="112">
        <v>0</v>
      </c>
      <c r="BN76" s="112">
        <v>0</v>
      </c>
      <c r="BO76" s="112">
        <v>0</v>
      </c>
      <c r="BP76" s="112">
        <v>0</v>
      </c>
      <c r="BQ76" s="112">
        <v>0</v>
      </c>
      <c r="BR76" s="113">
        <v>9</v>
      </c>
      <c r="BS76" s="112">
        <v>0</v>
      </c>
    </row>
    <row r="77" spans="1:71" hidden="1" x14ac:dyDescent="0.25">
      <c r="A77" s="102" t="s">
        <v>50</v>
      </c>
      <c r="B77" s="103" t="s">
        <v>201</v>
      </c>
      <c r="C77" s="102" t="s">
        <v>202</v>
      </c>
      <c r="D77" s="102" t="s">
        <v>757</v>
      </c>
      <c r="E77" s="102" t="s">
        <v>758</v>
      </c>
      <c r="F77" s="102" t="s">
        <v>152</v>
      </c>
      <c r="G77" s="102" t="s">
        <v>223</v>
      </c>
      <c r="H77" s="104">
        <v>336</v>
      </c>
      <c r="I77" s="104">
        <v>319</v>
      </c>
      <c r="J77" s="104">
        <v>89</v>
      </c>
      <c r="K77" s="104">
        <v>267</v>
      </c>
      <c r="L77" s="105">
        <v>248</v>
      </c>
      <c r="M77" s="106">
        <v>1795</v>
      </c>
      <c r="N77" s="106">
        <v>2297</v>
      </c>
      <c r="O77" s="106">
        <v>10</v>
      </c>
      <c r="P77" s="106">
        <v>502</v>
      </c>
      <c r="Q77" s="106">
        <v>10</v>
      </c>
      <c r="R77" s="106">
        <v>10</v>
      </c>
      <c r="S77" s="106">
        <v>1774</v>
      </c>
      <c r="T77" s="106">
        <v>1900</v>
      </c>
      <c r="U77" s="106">
        <v>10</v>
      </c>
      <c r="V77" s="106">
        <v>126</v>
      </c>
      <c r="W77" s="106">
        <v>10</v>
      </c>
      <c r="X77" s="106">
        <v>10</v>
      </c>
      <c r="Y77" s="106">
        <v>89</v>
      </c>
      <c r="Z77" s="106">
        <v>10</v>
      </c>
      <c r="AA77" s="107">
        <v>28721</v>
      </c>
      <c r="AB77" s="106">
        <v>2</v>
      </c>
      <c r="AC77" s="108">
        <v>6.8</v>
      </c>
      <c r="AD77" s="109">
        <v>2</v>
      </c>
      <c r="AE77" s="110">
        <v>0</v>
      </c>
      <c r="AF77" s="111">
        <v>0.54</v>
      </c>
      <c r="AG77" s="112">
        <v>0</v>
      </c>
      <c r="AH77" s="112">
        <v>0</v>
      </c>
      <c r="AI77" s="112">
        <v>0</v>
      </c>
      <c r="AJ77" s="111">
        <v>0.9</v>
      </c>
      <c r="AK77" s="112">
        <v>0</v>
      </c>
      <c r="AL77" s="112">
        <v>0</v>
      </c>
      <c r="AM77" s="112">
        <v>0</v>
      </c>
      <c r="AN77" s="112">
        <v>0</v>
      </c>
      <c r="AO77" s="112">
        <v>0</v>
      </c>
      <c r="AP77" s="112">
        <v>0</v>
      </c>
      <c r="AQ77" s="112">
        <v>0</v>
      </c>
      <c r="AR77" s="112">
        <v>0</v>
      </c>
      <c r="AS77" s="112">
        <v>0</v>
      </c>
      <c r="AT77" s="111">
        <v>0.55000000000000004</v>
      </c>
      <c r="AU77" s="112">
        <v>0</v>
      </c>
      <c r="AV77" s="112">
        <v>0</v>
      </c>
      <c r="AW77" s="112">
        <v>0</v>
      </c>
      <c r="AX77" s="112">
        <v>0</v>
      </c>
      <c r="AY77" s="112">
        <v>0</v>
      </c>
      <c r="AZ77" s="112">
        <v>0</v>
      </c>
      <c r="BA77" s="111">
        <v>0.71299999999999997</v>
      </c>
      <c r="BB77" s="112">
        <v>0</v>
      </c>
      <c r="BC77" s="112">
        <v>0</v>
      </c>
      <c r="BD77" s="112">
        <v>0</v>
      </c>
      <c r="BE77" s="112">
        <v>0</v>
      </c>
      <c r="BF77" s="112">
        <v>0</v>
      </c>
      <c r="BG77" s="112">
        <v>0</v>
      </c>
      <c r="BH77" s="112">
        <v>0</v>
      </c>
      <c r="BI77" s="112">
        <v>0</v>
      </c>
      <c r="BJ77" s="112">
        <v>0</v>
      </c>
      <c r="BK77" s="111">
        <v>0.71299999999999997</v>
      </c>
      <c r="BL77" s="112">
        <v>0</v>
      </c>
      <c r="BM77" s="112">
        <v>0</v>
      </c>
      <c r="BN77" s="112">
        <v>0</v>
      </c>
      <c r="BO77" s="112">
        <v>0</v>
      </c>
      <c r="BP77" s="112">
        <v>0</v>
      </c>
      <c r="BQ77" s="112">
        <v>0</v>
      </c>
      <c r="BR77" s="113">
        <v>124</v>
      </c>
      <c r="BS77" s="112">
        <v>0</v>
      </c>
    </row>
    <row r="78" spans="1:71" hidden="1" x14ac:dyDescent="0.25">
      <c r="A78" s="102" t="s">
        <v>50</v>
      </c>
      <c r="B78" s="103" t="s">
        <v>201</v>
      </c>
      <c r="C78" s="102" t="s">
        <v>202</v>
      </c>
      <c r="D78" s="102" t="s">
        <v>967</v>
      </c>
      <c r="E78" s="102" t="s">
        <v>968</v>
      </c>
      <c r="F78" s="102" t="s">
        <v>151</v>
      </c>
      <c r="G78" s="102" t="s">
        <v>223</v>
      </c>
      <c r="H78" s="104">
        <v>32</v>
      </c>
      <c r="I78" s="104">
        <v>25</v>
      </c>
      <c r="J78" s="104">
        <v>9</v>
      </c>
      <c r="K78" s="104">
        <v>27</v>
      </c>
      <c r="L78" s="105">
        <v>22</v>
      </c>
      <c r="M78" s="106">
        <v>167</v>
      </c>
      <c r="N78" s="106">
        <v>183</v>
      </c>
      <c r="O78" s="106">
        <v>4</v>
      </c>
      <c r="P78" s="106">
        <v>16</v>
      </c>
      <c r="Q78" s="106">
        <v>6</v>
      </c>
      <c r="R78" s="106">
        <v>5</v>
      </c>
      <c r="S78" s="106">
        <v>138</v>
      </c>
      <c r="T78" s="106">
        <v>143</v>
      </c>
      <c r="U78" s="106">
        <v>3</v>
      </c>
      <c r="V78" s="106">
        <v>5</v>
      </c>
      <c r="W78" s="106">
        <v>5</v>
      </c>
      <c r="X78" s="106">
        <v>4</v>
      </c>
      <c r="Y78" s="106">
        <v>9</v>
      </c>
      <c r="Z78" s="106">
        <v>7</v>
      </c>
      <c r="AA78" s="107">
        <v>38004</v>
      </c>
      <c r="AB78" s="106">
        <v>4</v>
      </c>
      <c r="AC78" s="108">
        <v>4.8</v>
      </c>
      <c r="AD78" s="109">
        <v>3</v>
      </c>
      <c r="AE78" s="110">
        <v>0</v>
      </c>
      <c r="AF78" s="111">
        <v>0.54</v>
      </c>
      <c r="AG78" s="112">
        <v>0</v>
      </c>
      <c r="AH78" s="112">
        <v>0</v>
      </c>
      <c r="AI78" s="112">
        <v>0</v>
      </c>
      <c r="AJ78" s="111">
        <v>0.9</v>
      </c>
      <c r="AK78" s="112">
        <v>0</v>
      </c>
      <c r="AL78" s="112">
        <v>0</v>
      </c>
      <c r="AM78" s="112">
        <v>0</v>
      </c>
      <c r="AN78" s="112">
        <v>0</v>
      </c>
      <c r="AO78" s="112">
        <v>0</v>
      </c>
      <c r="AP78" s="112">
        <v>0</v>
      </c>
      <c r="AQ78" s="112">
        <v>0</v>
      </c>
      <c r="AR78" s="112">
        <v>0</v>
      </c>
      <c r="AS78" s="112">
        <v>0</v>
      </c>
      <c r="AT78" s="111">
        <v>0.55000000000000004</v>
      </c>
      <c r="AU78" s="112">
        <v>0</v>
      </c>
      <c r="AV78" s="112">
        <v>0</v>
      </c>
      <c r="AW78" s="112">
        <v>0</v>
      </c>
      <c r="AX78" s="112">
        <v>0</v>
      </c>
      <c r="AY78" s="112">
        <v>0</v>
      </c>
      <c r="AZ78" s="112">
        <v>0</v>
      </c>
      <c r="BA78" s="111">
        <v>0.71299999999999997</v>
      </c>
      <c r="BB78" s="112">
        <v>0</v>
      </c>
      <c r="BC78" s="112">
        <v>0</v>
      </c>
      <c r="BD78" s="112">
        <v>0</v>
      </c>
      <c r="BE78" s="112">
        <v>0</v>
      </c>
      <c r="BF78" s="112">
        <v>0</v>
      </c>
      <c r="BG78" s="112">
        <v>0</v>
      </c>
      <c r="BH78" s="112">
        <v>0</v>
      </c>
      <c r="BI78" s="112">
        <v>0</v>
      </c>
      <c r="BJ78" s="112">
        <v>0</v>
      </c>
      <c r="BK78" s="111">
        <v>0.71299999999999997</v>
      </c>
      <c r="BL78" s="112">
        <v>0</v>
      </c>
      <c r="BM78" s="112">
        <v>0</v>
      </c>
      <c r="BN78" s="112">
        <v>0</v>
      </c>
      <c r="BO78" s="112">
        <v>0</v>
      </c>
      <c r="BP78" s="112">
        <v>0</v>
      </c>
      <c r="BQ78" s="112">
        <v>0</v>
      </c>
      <c r="BR78" s="113">
        <v>1</v>
      </c>
      <c r="BS78" s="112">
        <v>0</v>
      </c>
    </row>
    <row r="79" spans="1:71" hidden="1" x14ac:dyDescent="0.25">
      <c r="A79" s="102" t="s">
        <v>50</v>
      </c>
      <c r="B79" s="103" t="s">
        <v>201</v>
      </c>
      <c r="C79" s="102" t="s">
        <v>202</v>
      </c>
      <c r="D79" s="102" t="s">
        <v>969</v>
      </c>
      <c r="E79" s="102" t="s">
        <v>970</v>
      </c>
      <c r="F79" s="102" t="s">
        <v>151</v>
      </c>
      <c r="G79" s="102" t="s">
        <v>223</v>
      </c>
      <c r="H79" s="104">
        <v>72</v>
      </c>
      <c r="I79" s="104">
        <v>59</v>
      </c>
      <c r="J79" s="104">
        <v>29</v>
      </c>
      <c r="K79" s="104">
        <v>87</v>
      </c>
      <c r="L79" s="105">
        <v>53.333333333333336</v>
      </c>
      <c r="M79" s="106">
        <v>359</v>
      </c>
      <c r="N79" s="106">
        <v>425</v>
      </c>
      <c r="O79" s="106">
        <v>8</v>
      </c>
      <c r="P79" s="106">
        <v>66</v>
      </c>
      <c r="Q79" s="106">
        <v>10</v>
      </c>
      <c r="R79" s="106">
        <v>9</v>
      </c>
      <c r="S79" s="106">
        <v>326</v>
      </c>
      <c r="T79" s="106">
        <v>334</v>
      </c>
      <c r="U79" s="106">
        <v>7</v>
      </c>
      <c r="V79" s="106">
        <v>8</v>
      </c>
      <c r="W79" s="106">
        <v>8</v>
      </c>
      <c r="X79" s="106">
        <v>7.5</v>
      </c>
      <c r="Y79" s="106">
        <v>29</v>
      </c>
      <c r="Z79" s="106">
        <v>9</v>
      </c>
      <c r="AA79" s="107">
        <v>27791</v>
      </c>
      <c r="AB79" s="106">
        <v>2</v>
      </c>
      <c r="AC79" s="108">
        <v>5.9</v>
      </c>
      <c r="AD79" s="109">
        <v>2</v>
      </c>
      <c r="AE79" s="110">
        <v>0</v>
      </c>
      <c r="AF79" s="111">
        <v>0.54</v>
      </c>
      <c r="AG79" s="112">
        <v>0</v>
      </c>
      <c r="AH79" s="112">
        <v>0</v>
      </c>
      <c r="AI79" s="112">
        <v>0</v>
      </c>
      <c r="AJ79" s="111">
        <v>0.9</v>
      </c>
      <c r="AK79" s="112">
        <v>0</v>
      </c>
      <c r="AL79" s="112">
        <v>0</v>
      </c>
      <c r="AM79" s="112">
        <v>0</v>
      </c>
      <c r="AN79" s="112">
        <v>0</v>
      </c>
      <c r="AO79" s="112">
        <v>0</v>
      </c>
      <c r="AP79" s="112">
        <v>0</v>
      </c>
      <c r="AQ79" s="112">
        <v>0</v>
      </c>
      <c r="AR79" s="112">
        <v>0</v>
      </c>
      <c r="AS79" s="112">
        <v>0</v>
      </c>
      <c r="AT79" s="111">
        <v>0.55000000000000004</v>
      </c>
      <c r="AU79" s="112">
        <v>0</v>
      </c>
      <c r="AV79" s="112">
        <v>0</v>
      </c>
      <c r="AW79" s="112">
        <v>0</v>
      </c>
      <c r="AX79" s="112">
        <v>0</v>
      </c>
      <c r="AY79" s="112">
        <v>0</v>
      </c>
      <c r="AZ79" s="112">
        <v>0</v>
      </c>
      <c r="BA79" s="111">
        <v>0.71299999999999997</v>
      </c>
      <c r="BB79" s="112">
        <v>0</v>
      </c>
      <c r="BC79" s="112">
        <v>0</v>
      </c>
      <c r="BD79" s="112">
        <v>0</v>
      </c>
      <c r="BE79" s="112">
        <v>0</v>
      </c>
      <c r="BF79" s="112">
        <v>0</v>
      </c>
      <c r="BG79" s="112">
        <v>0</v>
      </c>
      <c r="BH79" s="112">
        <v>0</v>
      </c>
      <c r="BI79" s="112">
        <v>0</v>
      </c>
      <c r="BJ79" s="112">
        <v>0</v>
      </c>
      <c r="BK79" s="111">
        <v>0.71299999999999997</v>
      </c>
      <c r="BL79" s="112">
        <v>0</v>
      </c>
      <c r="BM79" s="112">
        <v>0</v>
      </c>
      <c r="BN79" s="112">
        <v>0</v>
      </c>
      <c r="BO79" s="112">
        <v>0</v>
      </c>
      <c r="BP79" s="112">
        <v>0</v>
      </c>
      <c r="BQ79" s="112">
        <v>0</v>
      </c>
      <c r="BR79" s="113">
        <v>7</v>
      </c>
      <c r="BS79" s="112">
        <v>0</v>
      </c>
    </row>
    <row r="80" spans="1:71" hidden="1" x14ac:dyDescent="0.25">
      <c r="A80" s="102" t="s">
        <v>50</v>
      </c>
      <c r="B80" s="103" t="s">
        <v>203</v>
      </c>
      <c r="C80" s="102" t="s">
        <v>204</v>
      </c>
      <c r="D80" s="102" t="s">
        <v>481</v>
      </c>
      <c r="E80" s="102" t="s">
        <v>482</v>
      </c>
      <c r="F80" s="102" t="s">
        <v>151</v>
      </c>
      <c r="G80" s="102" t="s">
        <v>223</v>
      </c>
      <c r="H80" s="104">
        <v>108</v>
      </c>
      <c r="I80" s="104">
        <v>101</v>
      </c>
      <c r="J80" s="104">
        <v>182</v>
      </c>
      <c r="K80" s="104">
        <v>546</v>
      </c>
      <c r="L80" s="105">
        <v>130.33333333333334</v>
      </c>
      <c r="M80" s="106">
        <v>1051</v>
      </c>
      <c r="N80" s="106">
        <v>1041</v>
      </c>
      <c r="O80" s="106">
        <v>10</v>
      </c>
      <c r="P80" s="106">
        <v>-10</v>
      </c>
      <c r="Q80" s="106">
        <v>2</v>
      </c>
      <c r="R80" s="106">
        <v>6</v>
      </c>
      <c r="S80" s="106">
        <v>963</v>
      </c>
      <c r="T80" s="106">
        <v>964</v>
      </c>
      <c r="U80" s="106">
        <v>10</v>
      </c>
      <c r="V80" s="106">
        <v>1</v>
      </c>
      <c r="W80" s="106">
        <v>2</v>
      </c>
      <c r="X80" s="106">
        <v>6</v>
      </c>
      <c r="Y80" s="106">
        <v>182</v>
      </c>
      <c r="Z80" s="106">
        <v>10</v>
      </c>
      <c r="AA80" s="107">
        <v>39136</v>
      </c>
      <c r="AB80" s="106">
        <v>4</v>
      </c>
      <c r="AC80" s="108">
        <v>6</v>
      </c>
      <c r="AD80" s="109">
        <v>3</v>
      </c>
      <c r="AE80" s="110">
        <v>0</v>
      </c>
      <c r="AF80" s="111">
        <v>0.54</v>
      </c>
      <c r="AG80" s="112">
        <v>0</v>
      </c>
      <c r="AH80" s="112">
        <v>0</v>
      </c>
      <c r="AI80" s="112">
        <v>0</v>
      </c>
      <c r="AJ80" s="111">
        <v>0.9</v>
      </c>
      <c r="AK80" s="112">
        <v>0</v>
      </c>
      <c r="AL80" s="112">
        <v>0</v>
      </c>
      <c r="AM80" s="112">
        <v>0</v>
      </c>
      <c r="AN80" s="112">
        <v>0</v>
      </c>
      <c r="AO80" s="112">
        <v>0</v>
      </c>
      <c r="AP80" s="112">
        <v>0</v>
      </c>
      <c r="AQ80" s="112">
        <v>0</v>
      </c>
      <c r="AR80" s="112">
        <v>0</v>
      </c>
      <c r="AS80" s="112">
        <v>0</v>
      </c>
      <c r="AT80" s="111">
        <v>0.55000000000000004</v>
      </c>
      <c r="AU80" s="112">
        <v>0</v>
      </c>
      <c r="AV80" s="112">
        <v>0</v>
      </c>
      <c r="AW80" s="112">
        <v>0</v>
      </c>
      <c r="AX80" s="112">
        <v>0</v>
      </c>
      <c r="AY80" s="112">
        <v>0</v>
      </c>
      <c r="AZ80" s="112">
        <v>0</v>
      </c>
      <c r="BA80" s="111">
        <v>0.71299999999999997</v>
      </c>
      <c r="BB80" s="112">
        <v>0</v>
      </c>
      <c r="BC80" s="112">
        <v>0</v>
      </c>
      <c r="BD80" s="112">
        <v>0</v>
      </c>
      <c r="BE80" s="112">
        <v>0</v>
      </c>
      <c r="BF80" s="112">
        <v>0</v>
      </c>
      <c r="BG80" s="112">
        <v>0</v>
      </c>
      <c r="BH80" s="112">
        <v>0</v>
      </c>
      <c r="BI80" s="112">
        <v>0</v>
      </c>
      <c r="BJ80" s="112">
        <v>0</v>
      </c>
      <c r="BK80" s="111">
        <v>0.71299999999999997</v>
      </c>
      <c r="BL80" s="112">
        <v>0</v>
      </c>
      <c r="BM80" s="112">
        <v>0</v>
      </c>
      <c r="BN80" s="112">
        <v>0</v>
      </c>
      <c r="BO80" s="112">
        <v>0</v>
      </c>
      <c r="BP80" s="112">
        <v>0</v>
      </c>
      <c r="BQ80" s="112">
        <v>0</v>
      </c>
      <c r="BR80" s="113">
        <v>30</v>
      </c>
      <c r="BS80" s="112">
        <v>0</v>
      </c>
    </row>
    <row r="81" spans="1:71" hidden="1" x14ac:dyDescent="0.25">
      <c r="A81" s="102" t="s">
        <v>50</v>
      </c>
      <c r="B81" s="103" t="s">
        <v>203</v>
      </c>
      <c r="C81" s="102" t="s">
        <v>204</v>
      </c>
      <c r="D81" s="102" t="s">
        <v>483</v>
      </c>
      <c r="E81" s="102" t="s">
        <v>484</v>
      </c>
      <c r="F81" s="102" t="s">
        <v>151</v>
      </c>
      <c r="G81" s="102" t="s">
        <v>223</v>
      </c>
      <c r="H81" s="104">
        <v>14</v>
      </c>
      <c r="I81" s="104">
        <v>12</v>
      </c>
      <c r="J81" s="104">
        <v>20</v>
      </c>
      <c r="K81" s="104">
        <v>60</v>
      </c>
      <c r="L81" s="105">
        <v>15.333333333333334</v>
      </c>
      <c r="M81" s="106">
        <v>139</v>
      </c>
      <c r="N81" s="106">
        <v>146</v>
      </c>
      <c r="O81" s="106">
        <v>2</v>
      </c>
      <c r="P81" s="106">
        <v>7</v>
      </c>
      <c r="Q81" s="106">
        <v>4</v>
      </c>
      <c r="R81" s="106">
        <v>3</v>
      </c>
      <c r="S81" s="106">
        <v>136</v>
      </c>
      <c r="T81" s="106">
        <v>136</v>
      </c>
      <c r="U81" s="106">
        <v>2</v>
      </c>
      <c r="V81" s="106">
        <v>0</v>
      </c>
      <c r="W81" s="106">
        <v>2</v>
      </c>
      <c r="X81" s="106">
        <v>2</v>
      </c>
      <c r="Y81" s="106">
        <v>20</v>
      </c>
      <c r="Z81" s="106">
        <v>8</v>
      </c>
      <c r="AA81" s="107">
        <v>61086</v>
      </c>
      <c r="AB81" s="106">
        <v>8</v>
      </c>
      <c r="AC81" s="108">
        <v>5.8</v>
      </c>
      <c r="AD81" s="109">
        <v>3</v>
      </c>
      <c r="AE81" s="110">
        <v>0</v>
      </c>
      <c r="AF81" s="111">
        <v>0.54</v>
      </c>
      <c r="AG81" s="112">
        <v>0</v>
      </c>
      <c r="AH81" s="112">
        <v>0</v>
      </c>
      <c r="AI81" s="112">
        <v>0</v>
      </c>
      <c r="AJ81" s="111">
        <v>0.9</v>
      </c>
      <c r="AK81" s="112">
        <v>0</v>
      </c>
      <c r="AL81" s="112">
        <v>0</v>
      </c>
      <c r="AM81" s="112">
        <v>0</v>
      </c>
      <c r="AN81" s="112">
        <v>0</v>
      </c>
      <c r="AO81" s="112">
        <v>0</v>
      </c>
      <c r="AP81" s="112">
        <v>0</v>
      </c>
      <c r="AQ81" s="112">
        <v>0</v>
      </c>
      <c r="AR81" s="112">
        <v>0</v>
      </c>
      <c r="AS81" s="112">
        <v>0</v>
      </c>
      <c r="AT81" s="111">
        <v>0.55000000000000004</v>
      </c>
      <c r="AU81" s="112">
        <v>0</v>
      </c>
      <c r="AV81" s="112">
        <v>0</v>
      </c>
      <c r="AW81" s="112">
        <v>0</v>
      </c>
      <c r="AX81" s="112">
        <v>0</v>
      </c>
      <c r="AY81" s="112">
        <v>0</v>
      </c>
      <c r="AZ81" s="112">
        <v>0</v>
      </c>
      <c r="BA81" s="111">
        <v>0.71299999999999997</v>
      </c>
      <c r="BB81" s="112">
        <v>0</v>
      </c>
      <c r="BC81" s="112">
        <v>0</v>
      </c>
      <c r="BD81" s="112">
        <v>0</v>
      </c>
      <c r="BE81" s="112">
        <v>0</v>
      </c>
      <c r="BF81" s="112">
        <v>0</v>
      </c>
      <c r="BG81" s="112">
        <v>0</v>
      </c>
      <c r="BH81" s="112">
        <v>0</v>
      </c>
      <c r="BI81" s="112">
        <v>0</v>
      </c>
      <c r="BJ81" s="112">
        <v>0</v>
      </c>
      <c r="BK81" s="111">
        <v>0.71299999999999997</v>
      </c>
      <c r="BL81" s="112">
        <v>0</v>
      </c>
      <c r="BM81" s="112">
        <v>0</v>
      </c>
      <c r="BN81" s="112">
        <v>0</v>
      </c>
      <c r="BO81" s="112">
        <v>0</v>
      </c>
      <c r="BP81" s="112">
        <v>0</v>
      </c>
      <c r="BQ81" s="112">
        <v>0</v>
      </c>
      <c r="BR81" s="113">
        <v>4</v>
      </c>
      <c r="BS81" s="112">
        <v>0</v>
      </c>
    </row>
    <row r="82" spans="1:71" hidden="1" x14ac:dyDescent="0.25">
      <c r="A82" s="102" t="s">
        <v>50</v>
      </c>
      <c r="B82" s="103" t="s">
        <v>203</v>
      </c>
      <c r="C82" s="102" t="s">
        <v>204</v>
      </c>
      <c r="D82" s="102" t="s">
        <v>485</v>
      </c>
      <c r="E82" s="102" t="s">
        <v>486</v>
      </c>
      <c r="F82" s="102" t="s">
        <v>152</v>
      </c>
      <c r="G82" s="102" t="s">
        <v>223</v>
      </c>
      <c r="H82" s="104">
        <v>230</v>
      </c>
      <c r="I82" s="104">
        <v>223</v>
      </c>
      <c r="J82" s="104">
        <v>42</v>
      </c>
      <c r="K82" s="104">
        <v>126</v>
      </c>
      <c r="L82" s="105">
        <v>165</v>
      </c>
      <c r="M82" s="106">
        <v>1297</v>
      </c>
      <c r="N82" s="106">
        <v>1244</v>
      </c>
      <c r="O82" s="106">
        <v>10</v>
      </c>
      <c r="P82" s="106">
        <v>-53</v>
      </c>
      <c r="Q82" s="106">
        <v>1</v>
      </c>
      <c r="R82" s="106">
        <v>5.5</v>
      </c>
      <c r="S82" s="106">
        <v>1220</v>
      </c>
      <c r="T82" s="106">
        <v>1214</v>
      </c>
      <c r="U82" s="106">
        <v>10</v>
      </c>
      <c r="V82" s="106">
        <v>-6</v>
      </c>
      <c r="W82" s="106">
        <v>1</v>
      </c>
      <c r="X82" s="106">
        <v>5.5</v>
      </c>
      <c r="Y82" s="106">
        <v>42</v>
      </c>
      <c r="Z82" s="106">
        <v>9</v>
      </c>
      <c r="AA82" s="107">
        <v>24692</v>
      </c>
      <c r="AB82" s="106">
        <v>1</v>
      </c>
      <c r="AC82" s="108">
        <v>4.4000000000000004</v>
      </c>
      <c r="AD82" s="109">
        <v>1</v>
      </c>
      <c r="AE82" s="110">
        <v>0</v>
      </c>
      <c r="AF82" s="111">
        <v>0.54</v>
      </c>
      <c r="AG82" s="112">
        <v>0</v>
      </c>
      <c r="AH82" s="112">
        <v>0</v>
      </c>
      <c r="AI82" s="112">
        <v>0</v>
      </c>
      <c r="AJ82" s="111">
        <v>0.9</v>
      </c>
      <c r="AK82" s="112">
        <v>0</v>
      </c>
      <c r="AL82" s="112">
        <v>0</v>
      </c>
      <c r="AM82" s="112">
        <v>0</v>
      </c>
      <c r="AN82" s="112">
        <v>0</v>
      </c>
      <c r="AO82" s="112">
        <v>0</v>
      </c>
      <c r="AP82" s="112">
        <v>0</v>
      </c>
      <c r="AQ82" s="112">
        <v>0</v>
      </c>
      <c r="AR82" s="112">
        <v>0</v>
      </c>
      <c r="AS82" s="112">
        <v>0</v>
      </c>
      <c r="AT82" s="111">
        <v>0.55000000000000004</v>
      </c>
      <c r="AU82" s="112">
        <v>0</v>
      </c>
      <c r="AV82" s="112">
        <v>0</v>
      </c>
      <c r="AW82" s="112">
        <v>0</v>
      </c>
      <c r="AX82" s="112">
        <v>0</v>
      </c>
      <c r="AY82" s="112">
        <v>0</v>
      </c>
      <c r="AZ82" s="112">
        <v>0</v>
      </c>
      <c r="BA82" s="111">
        <v>0.71299999999999997</v>
      </c>
      <c r="BB82" s="112">
        <v>0</v>
      </c>
      <c r="BC82" s="112">
        <v>0</v>
      </c>
      <c r="BD82" s="112">
        <v>0</v>
      </c>
      <c r="BE82" s="112">
        <v>0</v>
      </c>
      <c r="BF82" s="112">
        <v>0</v>
      </c>
      <c r="BG82" s="112">
        <v>0</v>
      </c>
      <c r="BH82" s="112">
        <v>0</v>
      </c>
      <c r="BI82" s="112">
        <v>0</v>
      </c>
      <c r="BJ82" s="112">
        <v>0</v>
      </c>
      <c r="BK82" s="111">
        <v>0.71299999999999997</v>
      </c>
      <c r="BL82" s="112">
        <v>0</v>
      </c>
      <c r="BM82" s="112">
        <v>0</v>
      </c>
      <c r="BN82" s="112">
        <v>0</v>
      </c>
      <c r="BO82" s="112">
        <v>0</v>
      </c>
      <c r="BP82" s="112">
        <v>0</v>
      </c>
      <c r="BQ82" s="112">
        <v>0</v>
      </c>
      <c r="BR82" s="113">
        <v>56</v>
      </c>
      <c r="BS82" s="112">
        <v>0</v>
      </c>
    </row>
    <row r="83" spans="1:71" hidden="1" x14ac:dyDescent="0.25">
      <c r="A83" s="102" t="s">
        <v>50</v>
      </c>
      <c r="B83" s="103" t="s">
        <v>203</v>
      </c>
      <c r="C83" s="102" t="s">
        <v>204</v>
      </c>
      <c r="D83" s="102" t="s">
        <v>596</v>
      </c>
      <c r="E83" s="102" t="s">
        <v>597</v>
      </c>
      <c r="F83" s="102" t="s">
        <v>152</v>
      </c>
      <c r="G83" s="102" t="s">
        <v>223</v>
      </c>
      <c r="H83" s="104">
        <v>21</v>
      </c>
      <c r="I83" s="104">
        <v>20</v>
      </c>
      <c r="J83" s="104">
        <v>12</v>
      </c>
      <c r="K83" s="104">
        <v>36</v>
      </c>
      <c r="L83" s="105">
        <v>17.666666666666668</v>
      </c>
      <c r="M83" s="106">
        <v>157</v>
      </c>
      <c r="N83" s="106">
        <v>164</v>
      </c>
      <c r="O83" s="106">
        <v>3</v>
      </c>
      <c r="P83" s="106">
        <v>7</v>
      </c>
      <c r="Q83" s="106">
        <v>4</v>
      </c>
      <c r="R83" s="106">
        <v>3.5</v>
      </c>
      <c r="S83" s="106">
        <v>141</v>
      </c>
      <c r="T83" s="106">
        <v>144</v>
      </c>
      <c r="U83" s="106">
        <v>3</v>
      </c>
      <c r="V83" s="106">
        <v>3</v>
      </c>
      <c r="W83" s="106">
        <v>3</v>
      </c>
      <c r="X83" s="106">
        <v>3</v>
      </c>
      <c r="Y83" s="106">
        <v>12</v>
      </c>
      <c r="Z83" s="106">
        <v>8</v>
      </c>
      <c r="AA83" s="107">
        <v>33459</v>
      </c>
      <c r="AB83" s="106">
        <v>3</v>
      </c>
      <c r="AC83" s="108">
        <v>4.0999999999999996</v>
      </c>
      <c r="AD83" s="109">
        <v>3</v>
      </c>
      <c r="AE83" s="110">
        <v>0</v>
      </c>
      <c r="AF83" s="111">
        <v>0.54</v>
      </c>
      <c r="AG83" s="112">
        <v>0</v>
      </c>
      <c r="AH83" s="112">
        <v>0</v>
      </c>
      <c r="AI83" s="112">
        <v>0</v>
      </c>
      <c r="AJ83" s="111">
        <v>0.9</v>
      </c>
      <c r="AK83" s="112">
        <v>0</v>
      </c>
      <c r="AL83" s="112">
        <v>0</v>
      </c>
      <c r="AM83" s="112">
        <v>0</v>
      </c>
      <c r="AN83" s="112">
        <v>0</v>
      </c>
      <c r="AO83" s="112">
        <v>0</v>
      </c>
      <c r="AP83" s="112">
        <v>0</v>
      </c>
      <c r="AQ83" s="112">
        <v>0</v>
      </c>
      <c r="AR83" s="112">
        <v>0</v>
      </c>
      <c r="AS83" s="112">
        <v>0</v>
      </c>
      <c r="AT83" s="111">
        <v>0.55000000000000004</v>
      </c>
      <c r="AU83" s="112">
        <v>0</v>
      </c>
      <c r="AV83" s="112">
        <v>0</v>
      </c>
      <c r="AW83" s="112">
        <v>0</v>
      </c>
      <c r="AX83" s="112">
        <v>0</v>
      </c>
      <c r="AY83" s="112">
        <v>0</v>
      </c>
      <c r="AZ83" s="112">
        <v>0</v>
      </c>
      <c r="BA83" s="111">
        <v>0.71299999999999997</v>
      </c>
      <c r="BB83" s="112">
        <v>0</v>
      </c>
      <c r="BC83" s="112">
        <v>0</v>
      </c>
      <c r="BD83" s="112">
        <v>0</v>
      </c>
      <c r="BE83" s="112">
        <v>0</v>
      </c>
      <c r="BF83" s="112">
        <v>0</v>
      </c>
      <c r="BG83" s="112">
        <v>0</v>
      </c>
      <c r="BH83" s="112">
        <v>0</v>
      </c>
      <c r="BI83" s="112">
        <v>0</v>
      </c>
      <c r="BJ83" s="112">
        <v>0</v>
      </c>
      <c r="BK83" s="111">
        <v>0.71299999999999997</v>
      </c>
      <c r="BL83" s="112">
        <v>0</v>
      </c>
      <c r="BM83" s="112">
        <v>0</v>
      </c>
      <c r="BN83" s="112">
        <v>0</v>
      </c>
      <c r="BO83" s="112">
        <v>0</v>
      </c>
      <c r="BP83" s="112">
        <v>0</v>
      </c>
      <c r="BQ83" s="112">
        <v>0</v>
      </c>
      <c r="BR83" s="113">
        <v>2</v>
      </c>
      <c r="BS83" s="112">
        <v>0</v>
      </c>
    </row>
    <row r="84" spans="1:71" hidden="1" x14ac:dyDescent="0.25">
      <c r="A84" s="102" t="s">
        <v>50</v>
      </c>
      <c r="B84" s="103" t="s">
        <v>203</v>
      </c>
      <c r="C84" s="102" t="s">
        <v>204</v>
      </c>
      <c r="D84" s="102" t="s">
        <v>310</v>
      </c>
      <c r="E84" s="102" t="s">
        <v>311</v>
      </c>
      <c r="F84" s="102" t="s">
        <v>152</v>
      </c>
      <c r="G84" s="102" t="s">
        <v>223</v>
      </c>
      <c r="H84" s="104">
        <v>473</v>
      </c>
      <c r="I84" s="104">
        <v>455</v>
      </c>
      <c r="J84" s="104">
        <v>231</v>
      </c>
      <c r="K84" s="104">
        <v>693</v>
      </c>
      <c r="L84" s="105">
        <v>386.33333333333331</v>
      </c>
      <c r="M84" s="106">
        <v>3446</v>
      </c>
      <c r="N84" s="106">
        <v>3334</v>
      </c>
      <c r="O84" s="106">
        <v>10</v>
      </c>
      <c r="P84" s="106">
        <v>-112</v>
      </c>
      <c r="Q84" s="106">
        <v>1</v>
      </c>
      <c r="R84" s="106">
        <v>5.5</v>
      </c>
      <c r="S84" s="106">
        <v>3157</v>
      </c>
      <c r="T84" s="106">
        <v>3165</v>
      </c>
      <c r="U84" s="106">
        <v>10</v>
      </c>
      <c r="V84" s="106">
        <v>8</v>
      </c>
      <c r="W84" s="106">
        <v>8</v>
      </c>
      <c r="X84" s="106">
        <v>9</v>
      </c>
      <c r="Y84" s="106">
        <v>231</v>
      </c>
      <c r="Z84" s="106">
        <v>10</v>
      </c>
      <c r="AA84" s="107">
        <v>25696</v>
      </c>
      <c r="AB84" s="106">
        <v>1</v>
      </c>
      <c r="AC84" s="108">
        <v>5.3</v>
      </c>
      <c r="AD84" s="109">
        <v>1</v>
      </c>
      <c r="AE84" s="110">
        <v>0</v>
      </c>
      <c r="AF84" s="111">
        <v>0.54</v>
      </c>
      <c r="AG84" s="112">
        <v>0</v>
      </c>
      <c r="AH84" s="112">
        <v>0</v>
      </c>
      <c r="AI84" s="112">
        <v>0</v>
      </c>
      <c r="AJ84" s="111">
        <v>0.9</v>
      </c>
      <c r="AK84" s="112">
        <v>0</v>
      </c>
      <c r="AL84" s="112">
        <v>0</v>
      </c>
      <c r="AM84" s="112">
        <v>0</v>
      </c>
      <c r="AN84" s="112">
        <v>0</v>
      </c>
      <c r="AO84" s="112">
        <v>0</v>
      </c>
      <c r="AP84" s="112">
        <v>0</v>
      </c>
      <c r="AQ84" s="112">
        <v>0</v>
      </c>
      <c r="AR84" s="112">
        <v>0</v>
      </c>
      <c r="AS84" s="112">
        <v>0</v>
      </c>
      <c r="AT84" s="111">
        <v>0.55000000000000004</v>
      </c>
      <c r="AU84" s="112">
        <v>0</v>
      </c>
      <c r="AV84" s="112">
        <v>0</v>
      </c>
      <c r="AW84" s="112">
        <v>0</v>
      </c>
      <c r="AX84" s="112">
        <v>0</v>
      </c>
      <c r="AY84" s="112">
        <v>0</v>
      </c>
      <c r="AZ84" s="112">
        <v>0</v>
      </c>
      <c r="BA84" s="111">
        <v>0.71299999999999997</v>
      </c>
      <c r="BB84" s="112">
        <v>0</v>
      </c>
      <c r="BC84" s="112">
        <v>0</v>
      </c>
      <c r="BD84" s="112">
        <v>0</v>
      </c>
      <c r="BE84" s="112">
        <v>0</v>
      </c>
      <c r="BF84" s="112">
        <v>0</v>
      </c>
      <c r="BG84" s="112">
        <v>0</v>
      </c>
      <c r="BH84" s="112">
        <v>0</v>
      </c>
      <c r="BI84" s="112">
        <v>0</v>
      </c>
      <c r="BJ84" s="112">
        <v>0</v>
      </c>
      <c r="BK84" s="111">
        <v>0.71299999999999997</v>
      </c>
      <c r="BL84" s="112">
        <v>0</v>
      </c>
      <c r="BM84" s="112">
        <v>0</v>
      </c>
      <c r="BN84" s="112">
        <v>0</v>
      </c>
      <c r="BO84" s="112">
        <v>0</v>
      </c>
      <c r="BP84" s="112">
        <v>0</v>
      </c>
      <c r="BQ84" s="112">
        <v>0</v>
      </c>
      <c r="BR84" s="113">
        <v>61</v>
      </c>
      <c r="BS84" s="112">
        <v>0</v>
      </c>
    </row>
    <row r="85" spans="1:71" hidden="1" x14ac:dyDescent="0.25">
      <c r="A85" s="102" t="s">
        <v>50</v>
      </c>
      <c r="B85" s="103" t="s">
        <v>203</v>
      </c>
      <c r="C85" s="102" t="s">
        <v>204</v>
      </c>
      <c r="D85" s="102" t="s">
        <v>313</v>
      </c>
      <c r="E85" s="102" t="s">
        <v>1075</v>
      </c>
      <c r="F85" s="102" t="s">
        <v>151</v>
      </c>
      <c r="G85" s="102" t="s">
        <v>223</v>
      </c>
      <c r="H85" s="104">
        <v>13</v>
      </c>
      <c r="I85" s="104">
        <v>14</v>
      </c>
      <c r="J85" s="104">
        <v>85</v>
      </c>
      <c r="K85" s="104">
        <v>255</v>
      </c>
      <c r="L85" s="105">
        <v>37.333333333333336</v>
      </c>
      <c r="M85" s="106">
        <v>122</v>
      </c>
      <c r="N85" s="106">
        <v>129</v>
      </c>
      <c r="O85" s="106">
        <v>1</v>
      </c>
      <c r="P85" s="106">
        <v>7</v>
      </c>
      <c r="Q85" s="106">
        <v>4</v>
      </c>
      <c r="R85" s="106">
        <v>2.5</v>
      </c>
      <c r="S85" s="106">
        <v>108</v>
      </c>
      <c r="T85" s="106">
        <v>111</v>
      </c>
      <c r="U85" s="106">
        <v>1</v>
      </c>
      <c r="V85" s="106">
        <v>3</v>
      </c>
      <c r="W85" s="106">
        <v>3</v>
      </c>
      <c r="X85" s="106">
        <v>2</v>
      </c>
      <c r="Y85" s="106">
        <v>85</v>
      </c>
      <c r="Z85" s="106">
        <v>10</v>
      </c>
      <c r="AA85" s="107">
        <v>56060</v>
      </c>
      <c r="AB85" s="106">
        <v>7</v>
      </c>
      <c r="AC85" s="108">
        <v>5.7</v>
      </c>
      <c r="AD85" s="109">
        <v>3</v>
      </c>
      <c r="AE85" s="110">
        <v>0</v>
      </c>
      <c r="AF85" s="111">
        <v>0.54</v>
      </c>
      <c r="AG85" s="112">
        <v>0</v>
      </c>
      <c r="AH85" s="112">
        <v>0</v>
      </c>
      <c r="AI85" s="112">
        <v>0</v>
      </c>
      <c r="AJ85" s="111">
        <v>0.9</v>
      </c>
      <c r="AK85" s="112">
        <v>0</v>
      </c>
      <c r="AL85" s="112">
        <v>0</v>
      </c>
      <c r="AM85" s="112">
        <v>0</v>
      </c>
      <c r="AN85" s="112">
        <v>0</v>
      </c>
      <c r="AO85" s="112">
        <v>0</v>
      </c>
      <c r="AP85" s="112">
        <v>0</v>
      </c>
      <c r="AQ85" s="112">
        <v>0</v>
      </c>
      <c r="AR85" s="112">
        <v>0</v>
      </c>
      <c r="AS85" s="112">
        <v>0</v>
      </c>
      <c r="AT85" s="111">
        <v>0.55000000000000004</v>
      </c>
      <c r="AU85" s="112">
        <v>0</v>
      </c>
      <c r="AV85" s="112">
        <v>0</v>
      </c>
      <c r="AW85" s="112">
        <v>0</v>
      </c>
      <c r="AX85" s="112">
        <v>0</v>
      </c>
      <c r="AY85" s="112">
        <v>0</v>
      </c>
      <c r="AZ85" s="112">
        <v>0</v>
      </c>
      <c r="BA85" s="111">
        <v>0.71299999999999997</v>
      </c>
      <c r="BB85" s="112">
        <v>0</v>
      </c>
      <c r="BC85" s="112">
        <v>0</v>
      </c>
      <c r="BD85" s="112">
        <v>0</v>
      </c>
      <c r="BE85" s="112">
        <v>0</v>
      </c>
      <c r="BF85" s="112">
        <v>0</v>
      </c>
      <c r="BG85" s="112">
        <v>0</v>
      </c>
      <c r="BH85" s="112">
        <v>0</v>
      </c>
      <c r="BI85" s="112">
        <v>0</v>
      </c>
      <c r="BJ85" s="112">
        <v>0</v>
      </c>
      <c r="BK85" s="111">
        <v>0.71299999999999997</v>
      </c>
      <c r="BL85" s="112">
        <v>0</v>
      </c>
      <c r="BM85" s="112">
        <v>0</v>
      </c>
      <c r="BN85" s="112">
        <v>0</v>
      </c>
      <c r="BO85" s="112">
        <v>0</v>
      </c>
      <c r="BP85" s="112">
        <v>0</v>
      </c>
      <c r="BQ85" s="112">
        <v>0</v>
      </c>
      <c r="BR85" s="113">
        <v>18</v>
      </c>
      <c r="BS85" s="112">
        <v>0</v>
      </c>
    </row>
    <row r="86" spans="1:71" hidden="1" x14ac:dyDescent="0.25">
      <c r="A86" s="102" t="s">
        <v>50</v>
      </c>
      <c r="B86" s="103" t="s">
        <v>203</v>
      </c>
      <c r="C86" s="102" t="s">
        <v>204</v>
      </c>
      <c r="D86" s="102" t="s">
        <v>759</v>
      </c>
      <c r="E86" s="102" t="s">
        <v>760</v>
      </c>
      <c r="F86" s="102" t="s">
        <v>151</v>
      </c>
      <c r="G86" s="102" t="s">
        <v>223</v>
      </c>
      <c r="H86" s="104">
        <v>25</v>
      </c>
      <c r="I86" s="104">
        <v>24</v>
      </c>
      <c r="J86" s="104">
        <v>4</v>
      </c>
      <c r="K86" s="104">
        <v>12</v>
      </c>
      <c r="L86" s="105">
        <v>17.666666666666668</v>
      </c>
      <c r="M86" s="106">
        <v>248</v>
      </c>
      <c r="N86" s="106">
        <v>270</v>
      </c>
      <c r="O86" s="106">
        <v>6</v>
      </c>
      <c r="P86" s="106">
        <v>22</v>
      </c>
      <c r="Q86" s="106">
        <v>7</v>
      </c>
      <c r="R86" s="106">
        <v>6.5</v>
      </c>
      <c r="S86" s="106">
        <v>241</v>
      </c>
      <c r="T86" s="106">
        <v>246</v>
      </c>
      <c r="U86" s="106">
        <v>6</v>
      </c>
      <c r="V86" s="106">
        <v>5</v>
      </c>
      <c r="W86" s="106">
        <v>5</v>
      </c>
      <c r="X86" s="106">
        <v>5.5</v>
      </c>
      <c r="Y86" s="106">
        <v>4</v>
      </c>
      <c r="Z86" s="106">
        <v>5</v>
      </c>
      <c r="AA86" s="107"/>
      <c r="AB86" s="106"/>
      <c r="AC86" s="108">
        <v>5.666666666666667</v>
      </c>
      <c r="AD86" s="109">
        <v>3</v>
      </c>
      <c r="AE86" s="110">
        <v>0</v>
      </c>
      <c r="AF86" s="111">
        <v>0.54</v>
      </c>
      <c r="AG86" s="112">
        <v>0</v>
      </c>
      <c r="AH86" s="112">
        <v>0</v>
      </c>
      <c r="AI86" s="112">
        <v>0</v>
      </c>
      <c r="AJ86" s="111">
        <v>0.9</v>
      </c>
      <c r="AK86" s="112">
        <v>0</v>
      </c>
      <c r="AL86" s="112">
        <v>0</v>
      </c>
      <c r="AM86" s="112">
        <v>0</v>
      </c>
      <c r="AN86" s="112">
        <v>0</v>
      </c>
      <c r="AO86" s="112">
        <v>0</v>
      </c>
      <c r="AP86" s="112">
        <v>0</v>
      </c>
      <c r="AQ86" s="112">
        <v>0</v>
      </c>
      <c r="AR86" s="112">
        <v>0</v>
      </c>
      <c r="AS86" s="112">
        <v>0</v>
      </c>
      <c r="AT86" s="111">
        <v>0.55000000000000004</v>
      </c>
      <c r="AU86" s="112">
        <v>0</v>
      </c>
      <c r="AV86" s="112">
        <v>0</v>
      </c>
      <c r="AW86" s="112">
        <v>0</v>
      </c>
      <c r="AX86" s="112">
        <v>0</v>
      </c>
      <c r="AY86" s="112">
        <v>0</v>
      </c>
      <c r="AZ86" s="112">
        <v>0</v>
      </c>
      <c r="BA86" s="111">
        <v>0.71299999999999997</v>
      </c>
      <c r="BB86" s="112">
        <v>0</v>
      </c>
      <c r="BC86" s="112">
        <v>0</v>
      </c>
      <c r="BD86" s="112">
        <v>0</v>
      </c>
      <c r="BE86" s="112">
        <v>0</v>
      </c>
      <c r="BF86" s="112">
        <v>0</v>
      </c>
      <c r="BG86" s="112">
        <v>0</v>
      </c>
      <c r="BH86" s="112">
        <v>0</v>
      </c>
      <c r="BI86" s="112">
        <v>0</v>
      </c>
      <c r="BJ86" s="112">
        <v>0</v>
      </c>
      <c r="BK86" s="111">
        <v>0.71299999999999997</v>
      </c>
      <c r="BL86" s="112">
        <v>0</v>
      </c>
      <c r="BM86" s="112">
        <v>0</v>
      </c>
      <c r="BN86" s="112">
        <v>0</v>
      </c>
      <c r="BO86" s="112">
        <v>0</v>
      </c>
      <c r="BP86" s="112">
        <v>0</v>
      </c>
      <c r="BQ86" s="112">
        <v>0</v>
      </c>
      <c r="BR86" s="113">
        <v>0</v>
      </c>
      <c r="BS86" s="112">
        <v>387</v>
      </c>
    </row>
    <row r="87" spans="1:71" hidden="1" x14ac:dyDescent="0.25">
      <c r="A87" s="102" t="s">
        <v>50</v>
      </c>
      <c r="B87" s="103" t="s">
        <v>205</v>
      </c>
      <c r="C87" s="102" t="s">
        <v>206</v>
      </c>
      <c r="D87" s="102" t="s">
        <v>314</v>
      </c>
      <c r="E87" s="102" t="s">
        <v>315</v>
      </c>
      <c r="F87" s="102" t="s">
        <v>151</v>
      </c>
      <c r="G87" s="102" t="s">
        <v>223</v>
      </c>
      <c r="H87" s="104">
        <v>17</v>
      </c>
      <c r="I87" s="104">
        <v>18</v>
      </c>
      <c r="J87" s="104">
        <v>2</v>
      </c>
      <c r="K87" s="104">
        <v>6</v>
      </c>
      <c r="L87" s="105">
        <v>12.333333333333334</v>
      </c>
      <c r="M87" s="106">
        <v>162</v>
      </c>
      <c r="N87" s="106">
        <v>176</v>
      </c>
      <c r="O87" s="106">
        <v>3</v>
      </c>
      <c r="P87" s="106">
        <v>14</v>
      </c>
      <c r="Q87" s="106">
        <v>6</v>
      </c>
      <c r="R87" s="106">
        <v>4.5</v>
      </c>
      <c r="S87" s="106">
        <v>158</v>
      </c>
      <c r="T87" s="106">
        <v>162</v>
      </c>
      <c r="U87" s="106">
        <v>4</v>
      </c>
      <c r="V87" s="106">
        <v>4</v>
      </c>
      <c r="W87" s="106">
        <v>5</v>
      </c>
      <c r="X87" s="106">
        <v>4.5</v>
      </c>
      <c r="Y87" s="106">
        <v>2</v>
      </c>
      <c r="Z87" s="106">
        <v>2</v>
      </c>
      <c r="AA87" s="107">
        <v>42219</v>
      </c>
      <c r="AB87" s="106">
        <v>5</v>
      </c>
      <c r="AC87" s="108">
        <v>4.2</v>
      </c>
      <c r="AD87" s="109">
        <v>3</v>
      </c>
      <c r="AE87" s="110">
        <v>0</v>
      </c>
      <c r="AF87" s="111">
        <v>0.54</v>
      </c>
      <c r="AG87" s="112">
        <v>0</v>
      </c>
      <c r="AH87" s="112">
        <v>0</v>
      </c>
      <c r="AI87" s="112">
        <v>0</v>
      </c>
      <c r="AJ87" s="111">
        <v>0.9</v>
      </c>
      <c r="AK87" s="112">
        <v>0</v>
      </c>
      <c r="AL87" s="112">
        <v>0</v>
      </c>
      <c r="AM87" s="112">
        <v>0</v>
      </c>
      <c r="AN87" s="112">
        <v>0</v>
      </c>
      <c r="AO87" s="112">
        <v>0</v>
      </c>
      <c r="AP87" s="112">
        <v>0</v>
      </c>
      <c r="AQ87" s="112">
        <v>0</v>
      </c>
      <c r="AR87" s="112">
        <v>0</v>
      </c>
      <c r="AS87" s="112">
        <v>0</v>
      </c>
      <c r="AT87" s="111">
        <v>0.55000000000000004</v>
      </c>
      <c r="AU87" s="112">
        <v>0</v>
      </c>
      <c r="AV87" s="112">
        <v>0</v>
      </c>
      <c r="AW87" s="112">
        <v>0</v>
      </c>
      <c r="AX87" s="112">
        <v>0</v>
      </c>
      <c r="AY87" s="112">
        <v>0</v>
      </c>
      <c r="AZ87" s="112">
        <v>0</v>
      </c>
      <c r="BA87" s="111">
        <v>0.71299999999999997</v>
      </c>
      <c r="BB87" s="112">
        <v>0</v>
      </c>
      <c r="BC87" s="112">
        <v>0</v>
      </c>
      <c r="BD87" s="112">
        <v>0</v>
      </c>
      <c r="BE87" s="112">
        <v>0</v>
      </c>
      <c r="BF87" s="112">
        <v>0</v>
      </c>
      <c r="BG87" s="112">
        <v>0</v>
      </c>
      <c r="BH87" s="112">
        <v>0</v>
      </c>
      <c r="BI87" s="112">
        <v>0</v>
      </c>
      <c r="BJ87" s="112">
        <v>0</v>
      </c>
      <c r="BK87" s="111">
        <v>0.71299999999999997</v>
      </c>
      <c r="BL87" s="112">
        <v>0</v>
      </c>
      <c r="BM87" s="112">
        <v>0</v>
      </c>
      <c r="BN87" s="112">
        <v>0</v>
      </c>
      <c r="BO87" s="112">
        <v>0</v>
      </c>
      <c r="BP87" s="112">
        <v>0</v>
      </c>
      <c r="BQ87" s="112">
        <v>0</v>
      </c>
      <c r="BR87" s="113">
        <v>2</v>
      </c>
      <c r="BS87" s="112">
        <v>0</v>
      </c>
    </row>
    <row r="88" spans="1:71" hidden="1" x14ac:dyDescent="0.25">
      <c r="A88" s="102" t="s">
        <v>50</v>
      </c>
      <c r="B88" s="103" t="s">
        <v>205</v>
      </c>
      <c r="C88" s="102" t="s">
        <v>206</v>
      </c>
      <c r="D88" s="102" t="s">
        <v>247</v>
      </c>
      <c r="E88" s="102" t="s">
        <v>248</v>
      </c>
      <c r="F88" s="102" t="s">
        <v>156</v>
      </c>
      <c r="G88" s="102" t="s">
        <v>224</v>
      </c>
      <c r="H88" s="104">
        <v>93</v>
      </c>
      <c r="I88" s="104">
        <v>99</v>
      </c>
      <c r="J88" s="104">
        <v>33</v>
      </c>
      <c r="K88" s="104">
        <v>99</v>
      </c>
      <c r="L88" s="105">
        <v>75</v>
      </c>
      <c r="M88" s="106">
        <v>886</v>
      </c>
      <c r="N88" s="106">
        <v>854</v>
      </c>
      <c r="O88" s="106">
        <v>9</v>
      </c>
      <c r="P88" s="106">
        <v>-32</v>
      </c>
      <c r="Q88" s="106">
        <v>1</v>
      </c>
      <c r="R88" s="106">
        <v>5</v>
      </c>
      <c r="S88" s="106">
        <v>884</v>
      </c>
      <c r="T88" s="106">
        <v>888</v>
      </c>
      <c r="U88" s="106">
        <v>9</v>
      </c>
      <c r="V88" s="106">
        <v>4</v>
      </c>
      <c r="W88" s="106">
        <v>5</v>
      </c>
      <c r="X88" s="106">
        <v>7</v>
      </c>
      <c r="Y88" s="106">
        <v>33</v>
      </c>
      <c r="Z88" s="106">
        <v>9</v>
      </c>
      <c r="AA88" s="107">
        <v>40195</v>
      </c>
      <c r="AB88" s="106">
        <v>4</v>
      </c>
      <c r="AC88" s="108">
        <v>5.8</v>
      </c>
      <c r="AD88" s="109">
        <v>3</v>
      </c>
      <c r="AE88" s="110">
        <v>0</v>
      </c>
      <c r="AF88" s="111">
        <v>0.54</v>
      </c>
      <c r="AG88" s="112">
        <v>0</v>
      </c>
      <c r="AH88" s="112">
        <v>0</v>
      </c>
      <c r="AI88" s="112">
        <v>0</v>
      </c>
      <c r="AJ88" s="111">
        <v>0.9</v>
      </c>
      <c r="AK88" s="112">
        <v>0</v>
      </c>
      <c r="AL88" s="112">
        <v>0</v>
      </c>
      <c r="AM88" s="112">
        <v>0</v>
      </c>
      <c r="AN88" s="112">
        <v>0</v>
      </c>
      <c r="AO88" s="112">
        <v>0</v>
      </c>
      <c r="AP88" s="112">
        <v>0</v>
      </c>
      <c r="AQ88" s="112">
        <v>0</v>
      </c>
      <c r="AR88" s="112">
        <v>0</v>
      </c>
      <c r="AS88" s="112">
        <v>0</v>
      </c>
      <c r="AT88" s="111">
        <v>0.55000000000000004</v>
      </c>
      <c r="AU88" s="112">
        <v>0</v>
      </c>
      <c r="AV88" s="112">
        <v>0</v>
      </c>
      <c r="AW88" s="112">
        <v>0</v>
      </c>
      <c r="AX88" s="112">
        <v>0</v>
      </c>
      <c r="AY88" s="112">
        <v>0</v>
      </c>
      <c r="AZ88" s="112">
        <v>0</v>
      </c>
      <c r="BA88" s="111">
        <v>0.71299999999999997</v>
      </c>
      <c r="BB88" s="112">
        <v>0</v>
      </c>
      <c r="BC88" s="112">
        <v>0</v>
      </c>
      <c r="BD88" s="112">
        <v>0</v>
      </c>
      <c r="BE88" s="112">
        <v>0</v>
      </c>
      <c r="BF88" s="112">
        <v>0</v>
      </c>
      <c r="BG88" s="112">
        <v>0</v>
      </c>
      <c r="BH88" s="112">
        <v>0</v>
      </c>
      <c r="BI88" s="112">
        <v>0</v>
      </c>
      <c r="BJ88" s="112">
        <v>0</v>
      </c>
      <c r="BK88" s="111">
        <v>0.71299999999999997</v>
      </c>
      <c r="BL88" s="112">
        <v>0</v>
      </c>
      <c r="BM88" s="112">
        <v>0</v>
      </c>
      <c r="BN88" s="112">
        <v>0</v>
      </c>
      <c r="BO88" s="112">
        <v>0</v>
      </c>
      <c r="BP88" s="112">
        <v>0</v>
      </c>
      <c r="BQ88" s="112">
        <v>0</v>
      </c>
      <c r="BR88" s="113">
        <v>20</v>
      </c>
      <c r="BS88" s="112">
        <v>0</v>
      </c>
    </row>
    <row r="89" spans="1:71" hidden="1" x14ac:dyDescent="0.25">
      <c r="A89" s="102" t="s">
        <v>50</v>
      </c>
      <c r="B89" s="103" t="s">
        <v>205</v>
      </c>
      <c r="C89" s="102" t="s">
        <v>206</v>
      </c>
      <c r="D89" s="102" t="s">
        <v>249</v>
      </c>
      <c r="E89" s="102" t="s">
        <v>250</v>
      </c>
      <c r="F89" s="102" t="s">
        <v>151</v>
      </c>
      <c r="G89" s="102" t="s">
        <v>223</v>
      </c>
      <c r="H89" s="104">
        <v>103</v>
      </c>
      <c r="I89" s="104">
        <v>103</v>
      </c>
      <c r="J89" s="104">
        <v>118</v>
      </c>
      <c r="K89" s="104">
        <v>354</v>
      </c>
      <c r="L89" s="105">
        <v>108</v>
      </c>
      <c r="M89" s="106">
        <v>807</v>
      </c>
      <c r="N89" s="106">
        <v>814</v>
      </c>
      <c r="O89" s="106">
        <v>9</v>
      </c>
      <c r="P89" s="106">
        <v>7</v>
      </c>
      <c r="Q89" s="106">
        <v>4</v>
      </c>
      <c r="R89" s="106">
        <v>6.5</v>
      </c>
      <c r="S89" s="106">
        <v>783</v>
      </c>
      <c r="T89" s="106">
        <v>792</v>
      </c>
      <c r="U89" s="106">
        <v>9</v>
      </c>
      <c r="V89" s="106">
        <v>9</v>
      </c>
      <c r="W89" s="106">
        <v>8</v>
      </c>
      <c r="X89" s="106">
        <v>8.5</v>
      </c>
      <c r="Y89" s="106">
        <v>118</v>
      </c>
      <c r="Z89" s="106">
        <v>10</v>
      </c>
      <c r="AA89" s="107">
        <v>34054</v>
      </c>
      <c r="AB89" s="106">
        <v>3</v>
      </c>
      <c r="AC89" s="108">
        <v>6.2</v>
      </c>
      <c r="AD89" s="109">
        <v>4</v>
      </c>
      <c r="AE89" s="110">
        <v>0</v>
      </c>
      <c r="AF89" s="111">
        <v>0.54</v>
      </c>
      <c r="AG89" s="112">
        <v>0</v>
      </c>
      <c r="AH89" s="112">
        <v>0</v>
      </c>
      <c r="AI89" s="112">
        <v>0</v>
      </c>
      <c r="AJ89" s="111">
        <v>0.9</v>
      </c>
      <c r="AK89" s="112">
        <v>0</v>
      </c>
      <c r="AL89" s="112">
        <v>0</v>
      </c>
      <c r="AM89" s="112">
        <v>0</v>
      </c>
      <c r="AN89" s="112">
        <v>0</v>
      </c>
      <c r="AO89" s="112">
        <v>0</v>
      </c>
      <c r="AP89" s="112">
        <v>0</v>
      </c>
      <c r="AQ89" s="112">
        <v>0</v>
      </c>
      <c r="AR89" s="112">
        <v>0</v>
      </c>
      <c r="AS89" s="112">
        <v>0</v>
      </c>
      <c r="AT89" s="111">
        <v>0.55000000000000004</v>
      </c>
      <c r="AU89" s="112">
        <v>0</v>
      </c>
      <c r="AV89" s="112">
        <v>0</v>
      </c>
      <c r="AW89" s="112">
        <v>0</v>
      </c>
      <c r="AX89" s="112">
        <v>0</v>
      </c>
      <c r="AY89" s="112">
        <v>0</v>
      </c>
      <c r="AZ89" s="112">
        <v>0</v>
      </c>
      <c r="BA89" s="111">
        <v>0.71299999999999997</v>
      </c>
      <c r="BB89" s="112">
        <v>0</v>
      </c>
      <c r="BC89" s="112">
        <v>0</v>
      </c>
      <c r="BD89" s="112">
        <v>0</v>
      </c>
      <c r="BE89" s="112">
        <v>0</v>
      </c>
      <c r="BF89" s="112">
        <v>0</v>
      </c>
      <c r="BG89" s="112">
        <v>0</v>
      </c>
      <c r="BH89" s="112">
        <v>0</v>
      </c>
      <c r="BI89" s="112">
        <v>0</v>
      </c>
      <c r="BJ89" s="112">
        <v>0</v>
      </c>
      <c r="BK89" s="111">
        <v>0.71299999999999997</v>
      </c>
      <c r="BL89" s="112">
        <v>0</v>
      </c>
      <c r="BM89" s="112">
        <v>0</v>
      </c>
      <c r="BN89" s="112">
        <v>0</v>
      </c>
      <c r="BO89" s="112">
        <v>0</v>
      </c>
      <c r="BP89" s="112">
        <v>0</v>
      </c>
      <c r="BQ89" s="112">
        <v>0</v>
      </c>
      <c r="BR89" s="113">
        <v>47</v>
      </c>
      <c r="BS89" s="112">
        <v>0</v>
      </c>
    </row>
    <row r="90" spans="1:71" hidden="1" x14ac:dyDescent="0.25">
      <c r="A90" s="102" t="s">
        <v>50</v>
      </c>
      <c r="B90" s="103" t="s">
        <v>205</v>
      </c>
      <c r="C90" s="102" t="s">
        <v>206</v>
      </c>
      <c r="D90" s="102" t="s">
        <v>1044</v>
      </c>
      <c r="E90" s="102" t="s">
        <v>1045</v>
      </c>
      <c r="F90" s="102" t="s">
        <v>151</v>
      </c>
      <c r="G90" s="102" t="s">
        <v>223</v>
      </c>
      <c r="H90" s="104">
        <v>22</v>
      </c>
      <c r="I90" s="104">
        <v>22</v>
      </c>
      <c r="J90" s="104">
        <v>33</v>
      </c>
      <c r="K90" s="104">
        <v>99</v>
      </c>
      <c r="L90" s="105">
        <v>25.666666666666668</v>
      </c>
      <c r="M90" s="106">
        <v>156</v>
      </c>
      <c r="N90" s="106">
        <v>146</v>
      </c>
      <c r="O90" s="106">
        <v>2</v>
      </c>
      <c r="P90" s="106">
        <v>-10</v>
      </c>
      <c r="Q90" s="106">
        <v>2</v>
      </c>
      <c r="R90" s="106">
        <v>2</v>
      </c>
      <c r="S90" s="106">
        <v>145</v>
      </c>
      <c r="T90" s="106">
        <v>144</v>
      </c>
      <c r="U90" s="106">
        <v>3</v>
      </c>
      <c r="V90" s="106">
        <v>-1</v>
      </c>
      <c r="W90" s="106">
        <v>1</v>
      </c>
      <c r="X90" s="106">
        <v>2</v>
      </c>
      <c r="Y90" s="106">
        <v>33</v>
      </c>
      <c r="Z90" s="106">
        <v>9</v>
      </c>
      <c r="AA90" s="107">
        <v>28090</v>
      </c>
      <c r="AB90" s="106">
        <v>2</v>
      </c>
      <c r="AC90" s="108">
        <v>3.4</v>
      </c>
      <c r="AD90" s="109">
        <v>2</v>
      </c>
      <c r="AE90" s="110">
        <v>0</v>
      </c>
      <c r="AF90" s="111">
        <v>0.54</v>
      </c>
      <c r="AG90" s="112">
        <v>0</v>
      </c>
      <c r="AH90" s="112">
        <v>0</v>
      </c>
      <c r="AI90" s="112">
        <v>0</v>
      </c>
      <c r="AJ90" s="111">
        <v>0.9</v>
      </c>
      <c r="AK90" s="112">
        <v>0</v>
      </c>
      <c r="AL90" s="112">
        <v>0</v>
      </c>
      <c r="AM90" s="112">
        <v>0</v>
      </c>
      <c r="AN90" s="112">
        <v>0</v>
      </c>
      <c r="AO90" s="112">
        <v>0</v>
      </c>
      <c r="AP90" s="112">
        <v>0</v>
      </c>
      <c r="AQ90" s="112">
        <v>0</v>
      </c>
      <c r="AR90" s="112">
        <v>0</v>
      </c>
      <c r="AS90" s="112">
        <v>0</v>
      </c>
      <c r="AT90" s="111">
        <v>0.55000000000000004</v>
      </c>
      <c r="AU90" s="112">
        <v>0</v>
      </c>
      <c r="AV90" s="112">
        <v>0</v>
      </c>
      <c r="AW90" s="112">
        <v>0</v>
      </c>
      <c r="AX90" s="112">
        <v>0</v>
      </c>
      <c r="AY90" s="112">
        <v>0</v>
      </c>
      <c r="AZ90" s="112">
        <v>0</v>
      </c>
      <c r="BA90" s="111">
        <v>0.71299999999999997</v>
      </c>
      <c r="BB90" s="112">
        <v>0</v>
      </c>
      <c r="BC90" s="112">
        <v>0</v>
      </c>
      <c r="BD90" s="112">
        <v>0</v>
      </c>
      <c r="BE90" s="112">
        <v>0</v>
      </c>
      <c r="BF90" s="112">
        <v>0</v>
      </c>
      <c r="BG90" s="112">
        <v>0</v>
      </c>
      <c r="BH90" s="112">
        <v>0</v>
      </c>
      <c r="BI90" s="112">
        <v>0</v>
      </c>
      <c r="BJ90" s="112">
        <v>0</v>
      </c>
      <c r="BK90" s="111">
        <v>0.71299999999999997</v>
      </c>
      <c r="BL90" s="112">
        <v>0</v>
      </c>
      <c r="BM90" s="112">
        <v>0</v>
      </c>
      <c r="BN90" s="112">
        <v>0</v>
      </c>
      <c r="BO90" s="112">
        <v>0</v>
      </c>
      <c r="BP90" s="112">
        <v>0</v>
      </c>
      <c r="BQ90" s="112">
        <v>0</v>
      </c>
      <c r="BR90" s="113">
        <v>15</v>
      </c>
      <c r="BS90" s="112">
        <v>0</v>
      </c>
    </row>
    <row r="91" spans="1:71" hidden="1" x14ac:dyDescent="0.25">
      <c r="A91" s="102" t="s">
        <v>50</v>
      </c>
      <c r="B91" s="103" t="s">
        <v>205</v>
      </c>
      <c r="C91" s="102" t="s">
        <v>206</v>
      </c>
      <c r="D91" s="102" t="s">
        <v>120</v>
      </c>
      <c r="E91" s="102" t="s">
        <v>121</v>
      </c>
      <c r="F91" s="102" t="s">
        <v>151</v>
      </c>
      <c r="G91" s="102" t="s">
        <v>223</v>
      </c>
      <c r="H91" s="104">
        <v>40</v>
      </c>
      <c r="I91" s="104">
        <v>40</v>
      </c>
      <c r="J91" s="104">
        <v>13</v>
      </c>
      <c r="K91" s="104">
        <v>39</v>
      </c>
      <c r="L91" s="105">
        <v>31</v>
      </c>
      <c r="M91" s="106">
        <v>297</v>
      </c>
      <c r="N91" s="106">
        <v>309</v>
      </c>
      <c r="O91" s="106">
        <v>6</v>
      </c>
      <c r="P91" s="106">
        <v>12</v>
      </c>
      <c r="Q91" s="106">
        <v>5</v>
      </c>
      <c r="R91" s="106">
        <v>5.5</v>
      </c>
      <c r="S91" s="106">
        <v>291</v>
      </c>
      <c r="T91" s="106">
        <v>296</v>
      </c>
      <c r="U91" s="106">
        <v>6</v>
      </c>
      <c r="V91" s="106">
        <v>5</v>
      </c>
      <c r="W91" s="106">
        <v>5</v>
      </c>
      <c r="X91" s="106">
        <v>5.5</v>
      </c>
      <c r="Y91" s="106">
        <v>13</v>
      </c>
      <c r="Z91" s="106">
        <v>8</v>
      </c>
      <c r="AA91" s="107">
        <v>29191</v>
      </c>
      <c r="AB91" s="106">
        <v>2</v>
      </c>
      <c r="AC91" s="108">
        <v>4.5999999999999996</v>
      </c>
      <c r="AD91" s="109">
        <v>2</v>
      </c>
      <c r="AE91" s="110">
        <v>0</v>
      </c>
      <c r="AF91" s="111">
        <v>0.54</v>
      </c>
      <c r="AG91" s="112">
        <v>0</v>
      </c>
      <c r="AH91" s="112">
        <v>0</v>
      </c>
      <c r="AI91" s="112">
        <v>0</v>
      </c>
      <c r="AJ91" s="111">
        <v>0.9</v>
      </c>
      <c r="AK91" s="112">
        <v>0</v>
      </c>
      <c r="AL91" s="112">
        <v>0</v>
      </c>
      <c r="AM91" s="112">
        <v>0</v>
      </c>
      <c r="AN91" s="112">
        <v>0</v>
      </c>
      <c r="AO91" s="112">
        <v>0</v>
      </c>
      <c r="AP91" s="112">
        <v>0</v>
      </c>
      <c r="AQ91" s="112">
        <v>0</v>
      </c>
      <c r="AR91" s="112">
        <v>0</v>
      </c>
      <c r="AS91" s="112">
        <v>0</v>
      </c>
      <c r="AT91" s="111">
        <v>0.55000000000000004</v>
      </c>
      <c r="AU91" s="112">
        <v>0</v>
      </c>
      <c r="AV91" s="112">
        <v>0</v>
      </c>
      <c r="AW91" s="112">
        <v>0</v>
      </c>
      <c r="AX91" s="112">
        <v>0</v>
      </c>
      <c r="AY91" s="112">
        <v>0</v>
      </c>
      <c r="AZ91" s="112">
        <v>0</v>
      </c>
      <c r="BA91" s="111">
        <v>0.71299999999999997</v>
      </c>
      <c r="BB91" s="112">
        <v>0</v>
      </c>
      <c r="BC91" s="112">
        <v>0</v>
      </c>
      <c r="BD91" s="112">
        <v>0</v>
      </c>
      <c r="BE91" s="112">
        <v>0</v>
      </c>
      <c r="BF91" s="112">
        <v>0</v>
      </c>
      <c r="BG91" s="112">
        <v>0</v>
      </c>
      <c r="BH91" s="112">
        <v>0</v>
      </c>
      <c r="BI91" s="112">
        <v>0</v>
      </c>
      <c r="BJ91" s="112">
        <v>0</v>
      </c>
      <c r="BK91" s="111">
        <v>0.71299999999999997</v>
      </c>
      <c r="BL91" s="112">
        <v>0</v>
      </c>
      <c r="BM91" s="112">
        <v>0</v>
      </c>
      <c r="BN91" s="112">
        <v>0</v>
      </c>
      <c r="BO91" s="112">
        <v>0</v>
      </c>
      <c r="BP91" s="112">
        <v>0</v>
      </c>
      <c r="BQ91" s="112">
        <v>0</v>
      </c>
      <c r="BR91" s="113">
        <v>14</v>
      </c>
      <c r="BS91" s="112">
        <v>0</v>
      </c>
    </row>
    <row r="92" spans="1:71" hidden="1" x14ac:dyDescent="0.25">
      <c r="A92" s="102" t="s">
        <v>50</v>
      </c>
      <c r="B92" s="103" t="s">
        <v>205</v>
      </c>
      <c r="C92" s="102" t="s">
        <v>206</v>
      </c>
      <c r="D92" s="102" t="s">
        <v>251</v>
      </c>
      <c r="E92" s="102" t="s">
        <v>252</v>
      </c>
      <c r="F92" s="102" t="s">
        <v>151</v>
      </c>
      <c r="G92" s="102" t="s">
        <v>223</v>
      </c>
      <c r="H92" s="104">
        <v>8</v>
      </c>
      <c r="I92" s="104">
        <v>11</v>
      </c>
      <c r="J92" s="104">
        <v>3</v>
      </c>
      <c r="K92" s="104">
        <v>9</v>
      </c>
      <c r="L92" s="105">
        <v>7.333333333333333</v>
      </c>
      <c r="M92" s="106">
        <v>123</v>
      </c>
      <c r="N92" s="106">
        <v>105</v>
      </c>
      <c r="O92" s="106">
        <v>1</v>
      </c>
      <c r="P92" s="106">
        <v>-18</v>
      </c>
      <c r="Q92" s="106">
        <v>1</v>
      </c>
      <c r="R92" s="106">
        <v>1</v>
      </c>
      <c r="S92" s="106">
        <v>131</v>
      </c>
      <c r="T92" s="106">
        <v>132</v>
      </c>
      <c r="U92" s="106">
        <v>2</v>
      </c>
      <c r="V92" s="106">
        <v>1</v>
      </c>
      <c r="W92" s="106">
        <v>2</v>
      </c>
      <c r="X92" s="106">
        <v>2</v>
      </c>
      <c r="Y92" s="106">
        <v>3</v>
      </c>
      <c r="Z92" s="106">
        <v>4</v>
      </c>
      <c r="AA92" s="107">
        <v>35042</v>
      </c>
      <c r="AB92" s="106">
        <v>3</v>
      </c>
      <c r="AC92" s="108">
        <v>2.6</v>
      </c>
      <c r="AD92" s="109">
        <v>2</v>
      </c>
      <c r="AE92" s="110">
        <v>0</v>
      </c>
      <c r="AF92" s="111">
        <v>0.54</v>
      </c>
      <c r="AG92" s="112">
        <v>0</v>
      </c>
      <c r="AH92" s="112">
        <v>0</v>
      </c>
      <c r="AI92" s="112">
        <v>0</v>
      </c>
      <c r="AJ92" s="111">
        <v>0.9</v>
      </c>
      <c r="AK92" s="112">
        <v>0</v>
      </c>
      <c r="AL92" s="112">
        <v>0</v>
      </c>
      <c r="AM92" s="112">
        <v>0</v>
      </c>
      <c r="AN92" s="112">
        <v>0</v>
      </c>
      <c r="AO92" s="112">
        <v>0</v>
      </c>
      <c r="AP92" s="112">
        <v>0</v>
      </c>
      <c r="AQ92" s="112">
        <v>0</v>
      </c>
      <c r="AR92" s="112">
        <v>0</v>
      </c>
      <c r="AS92" s="112">
        <v>0</v>
      </c>
      <c r="AT92" s="111">
        <v>0.55000000000000004</v>
      </c>
      <c r="AU92" s="112">
        <v>0</v>
      </c>
      <c r="AV92" s="112">
        <v>0</v>
      </c>
      <c r="AW92" s="112">
        <v>0</v>
      </c>
      <c r="AX92" s="112">
        <v>0</v>
      </c>
      <c r="AY92" s="112">
        <v>0</v>
      </c>
      <c r="AZ92" s="112">
        <v>0</v>
      </c>
      <c r="BA92" s="111">
        <v>0.71299999999999997</v>
      </c>
      <c r="BB92" s="112">
        <v>0</v>
      </c>
      <c r="BC92" s="112">
        <v>0</v>
      </c>
      <c r="BD92" s="112">
        <v>0</v>
      </c>
      <c r="BE92" s="112">
        <v>0</v>
      </c>
      <c r="BF92" s="112">
        <v>0</v>
      </c>
      <c r="BG92" s="112">
        <v>0</v>
      </c>
      <c r="BH92" s="112">
        <v>0</v>
      </c>
      <c r="BI92" s="112">
        <v>0</v>
      </c>
      <c r="BJ92" s="112">
        <v>0</v>
      </c>
      <c r="BK92" s="111">
        <v>0.71299999999999997</v>
      </c>
      <c r="BL92" s="112">
        <v>0</v>
      </c>
      <c r="BM92" s="112">
        <v>0</v>
      </c>
      <c r="BN92" s="112">
        <v>0</v>
      </c>
      <c r="BO92" s="112">
        <v>0</v>
      </c>
      <c r="BP92" s="112">
        <v>0</v>
      </c>
      <c r="BQ92" s="112">
        <v>0</v>
      </c>
      <c r="BR92" s="113">
        <v>3</v>
      </c>
      <c r="BS92" s="112">
        <v>0</v>
      </c>
    </row>
    <row r="93" spans="1:71" hidden="1" x14ac:dyDescent="0.25">
      <c r="A93" s="102" t="s">
        <v>50</v>
      </c>
      <c r="B93" s="103" t="s">
        <v>205</v>
      </c>
      <c r="C93" s="102" t="s">
        <v>206</v>
      </c>
      <c r="D93" s="102" t="s">
        <v>662</v>
      </c>
      <c r="E93" s="102" t="s">
        <v>663</v>
      </c>
      <c r="F93" s="102" t="s">
        <v>151</v>
      </c>
      <c r="G93" s="102" t="s">
        <v>223</v>
      </c>
      <c r="H93" s="104">
        <v>9</v>
      </c>
      <c r="I93" s="104">
        <v>10</v>
      </c>
      <c r="J93" s="104"/>
      <c r="K93" s="104" t="s">
        <v>154</v>
      </c>
      <c r="L93" s="105">
        <v>9.5</v>
      </c>
      <c r="M93" s="106">
        <v>162</v>
      </c>
      <c r="N93" s="106">
        <v>152</v>
      </c>
      <c r="O93" s="106">
        <v>2</v>
      </c>
      <c r="P93" s="106">
        <v>-10</v>
      </c>
      <c r="Q93" s="106">
        <v>2</v>
      </c>
      <c r="R93" s="106">
        <v>2</v>
      </c>
      <c r="S93" s="106">
        <v>159</v>
      </c>
      <c r="T93" s="106">
        <v>158</v>
      </c>
      <c r="U93" s="106">
        <v>3</v>
      </c>
      <c r="V93" s="106">
        <v>-1</v>
      </c>
      <c r="W93" s="106">
        <v>1</v>
      </c>
      <c r="X93" s="106">
        <v>2</v>
      </c>
      <c r="Y93" s="106"/>
      <c r="Z93" s="106"/>
      <c r="AA93" s="107">
        <v>47039</v>
      </c>
      <c r="AB93" s="106">
        <v>5</v>
      </c>
      <c r="AC93" s="108">
        <v>3.5</v>
      </c>
      <c r="AD93" s="109">
        <v>2</v>
      </c>
      <c r="AE93" s="110">
        <v>0</v>
      </c>
      <c r="AF93" s="111">
        <v>0.54</v>
      </c>
      <c r="AG93" s="112">
        <v>0</v>
      </c>
      <c r="AH93" s="112">
        <v>0</v>
      </c>
      <c r="AI93" s="112">
        <v>0</v>
      </c>
      <c r="AJ93" s="111">
        <v>0.9</v>
      </c>
      <c r="AK93" s="112">
        <v>0</v>
      </c>
      <c r="AL93" s="112">
        <v>0</v>
      </c>
      <c r="AM93" s="112">
        <v>0</v>
      </c>
      <c r="AN93" s="112">
        <v>0</v>
      </c>
      <c r="AO93" s="112">
        <v>0</v>
      </c>
      <c r="AP93" s="112">
        <v>0</v>
      </c>
      <c r="AQ93" s="112">
        <v>0</v>
      </c>
      <c r="AR93" s="112">
        <v>0</v>
      </c>
      <c r="AS93" s="112">
        <v>0</v>
      </c>
      <c r="AT93" s="111">
        <v>0.55000000000000004</v>
      </c>
      <c r="AU93" s="112">
        <v>0</v>
      </c>
      <c r="AV93" s="112">
        <v>0</v>
      </c>
      <c r="AW93" s="112">
        <v>0</v>
      </c>
      <c r="AX93" s="112">
        <v>0</v>
      </c>
      <c r="AY93" s="112">
        <v>0</v>
      </c>
      <c r="AZ93" s="112">
        <v>0</v>
      </c>
      <c r="BA93" s="111">
        <v>0.71299999999999997</v>
      </c>
      <c r="BB93" s="112">
        <v>0</v>
      </c>
      <c r="BC93" s="112">
        <v>0</v>
      </c>
      <c r="BD93" s="112">
        <v>0</v>
      </c>
      <c r="BE93" s="112">
        <v>0</v>
      </c>
      <c r="BF93" s="112">
        <v>0</v>
      </c>
      <c r="BG93" s="112">
        <v>0</v>
      </c>
      <c r="BH93" s="112">
        <v>0</v>
      </c>
      <c r="BI93" s="112">
        <v>0</v>
      </c>
      <c r="BJ93" s="112">
        <v>0</v>
      </c>
      <c r="BK93" s="111">
        <v>0.71299999999999997</v>
      </c>
      <c r="BL93" s="112">
        <v>0</v>
      </c>
      <c r="BM93" s="112">
        <v>0</v>
      </c>
      <c r="BN93" s="112">
        <v>0</v>
      </c>
      <c r="BO93" s="112">
        <v>0</v>
      </c>
      <c r="BP93" s="112">
        <v>0</v>
      </c>
      <c r="BQ93" s="112">
        <v>0</v>
      </c>
      <c r="BR93" s="113">
        <v>2</v>
      </c>
      <c r="BS93" s="112">
        <v>0</v>
      </c>
    </row>
    <row r="94" spans="1:71" hidden="1" x14ac:dyDescent="0.25">
      <c r="A94" s="102" t="s">
        <v>50</v>
      </c>
      <c r="B94" s="103" t="s">
        <v>205</v>
      </c>
      <c r="C94" s="102" t="s">
        <v>206</v>
      </c>
      <c r="D94" s="102" t="s">
        <v>255</v>
      </c>
      <c r="E94" s="102" t="s">
        <v>256</v>
      </c>
      <c r="F94" s="102" t="s">
        <v>151</v>
      </c>
      <c r="G94" s="102" t="s">
        <v>223</v>
      </c>
      <c r="H94" s="104"/>
      <c r="I94" s="104">
        <v>12</v>
      </c>
      <c r="J94" s="104">
        <v>8</v>
      </c>
      <c r="K94" s="104">
        <v>24</v>
      </c>
      <c r="L94" s="105">
        <v>10</v>
      </c>
      <c r="M94" s="106"/>
      <c r="N94" s="106"/>
      <c r="O94" s="106"/>
      <c r="P94" s="106"/>
      <c r="Q94" s="106"/>
      <c r="R94" s="106"/>
      <c r="S94" s="106">
        <v>126</v>
      </c>
      <c r="T94" s="106">
        <v>126</v>
      </c>
      <c r="U94" s="106">
        <v>2</v>
      </c>
      <c r="V94" s="106">
        <v>0</v>
      </c>
      <c r="W94" s="106">
        <v>2</v>
      </c>
      <c r="X94" s="106">
        <v>2</v>
      </c>
      <c r="Y94" s="106">
        <v>8</v>
      </c>
      <c r="Z94" s="106">
        <v>7</v>
      </c>
      <c r="AA94" s="107">
        <v>45877</v>
      </c>
      <c r="AB94" s="106">
        <v>5</v>
      </c>
      <c r="AC94" s="108">
        <v>4.75</v>
      </c>
      <c r="AD94" s="109">
        <v>3</v>
      </c>
      <c r="AE94" s="110">
        <v>0</v>
      </c>
      <c r="AF94" s="111">
        <v>0.54</v>
      </c>
      <c r="AG94" s="112">
        <v>0</v>
      </c>
      <c r="AH94" s="112">
        <v>0</v>
      </c>
      <c r="AI94" s="112">
        <v>0</v>
      </c>
      <c r="AJ94" s="111">
        <v>0.9</v>
      </c>
      <c r="AK94" s="112">
        <v>0</v>
      </c>
      <c r="AL94" s="112">
        <v>0</v>
      </c>
      <c r="AM94" s="112">
        <v>0</v>
      </c>
      <c r="AN94" s="112">
        <v>0</v>
      </c>
      <c r="AO94" s="112">
        <v>0</v>
      </c>
      <c r="AP94" s="112">
        <v>0</v>
      </c>
      <c r="AQ94" s="112">
        <v>0</v>
      </c>
      <c r="AR94" s="112">
        <v>0</v>
      </c>
      <c r="AS94" s="112">
        <v>0</v>
      </c>
      <c r="AT94" s="111">
        <v>0.55000000000000004</v>
      </c>
      <c r="AU94" s="112">
        <v>0</v>
      </c>
      <c r="AV94" s="112">
        <v>0</v>
      </c>
      <c r="AW94" s="112">
        <v>0</v>
      </c>
      <c r="AX94" s="112">
        <v>0</v>
      </c>
      <c r="AY94" s="112">
        <v>0</v>
      </c>
      <c r="AZ94" s="112">
        <v>0</v>
      </c>
      <c r="BA94" s="111">
        <v>0.71299999999999997</v>
      </c>
      <c r="BB94" s="112">
        <v>0</v>
      </c>
      <c r="BC94" s="112">
        <v>0</v>
      </c>
      <c r="BD94" s="112">
        <v>0</v>
      </c>
      <c r="BE94" s="112">
        <v>0</v>
      </c>
      <c r="BF94" s="112">
        <v>0</v>
      </c>
      <c r="BG94" s="112">
        <v>0</v>
      </c>
      <c r="BH94" s="112">
        <v>0</v>
      </c>
      <c r="BI94" s="112">
        <v>0</v>
      </c>
      <c r="BJ94" s="112">
        <v>0</v>
      </c>
      <c r="BK94" s="111">
        <v>0.71299999999999997</v>
      </c>
      <c r="BL94" s="112">
        <v>0</v>
      </c>
      <c r="BM94" s="112">
        <v>0</v>
      </c>
      <c r="BN94" s="112">
        <v>0</v>
      </c>
      <c r="BO94" s="112">
        <v>0</v>
      </c>
      <c r="BP94" s="112">
        <v>0</v>
      </c>
      <c r="BQ94" s="112">
        <v>0</v>
      </c>
      <c r="BR94" s="113">
        <v>6</v>
      </c>
      <c r="BS94" s="112">
        <v>0</v>
      </c>
    </row>
    <row r="95" spans="1:71" hidden="1" x14ac:dyDescent="0.25">
      <c r="A95" s="102" t="s">
        <v>50</v>
      </c>
      <c r="B95" s="103" t="s">
        <v>205</v>
      </c>
      <c r="C95" s="102" t="s">
        <v>206</v>
      </c>
      <c r="D95" s="102" t="s">
        <v>318</v>
      </c>
      <c r="E95" s="102" t="s">
        <v>319</v>
      </c>
      <c r="F95" s="102" t="s">
        <v>151</v>
      </c>
      <c r="G95" s="102" t="s">
        <v>223</v>
      </c>
      <c r="H95" s="104">
        <v>47</v>
      </c>
      <c r="I95" s="104">
        <v>60</v>
      </c>
      <c r="J95" s="104">
        <v>5</v>
      </c>
      <c r="K95" s="104">
        <v>15</v>
      </c>
      <c r="L95" s="105">
        <v>37.333333333333336</v>
      </c>
      <c r="M95" s="106">
        <v>494</v>
      </c>
      <c r="N95" s="106">
        <v>488</v>
      </c>
      <c r="O95" s="106">
        <v>8</v>
      </c>
      <c r="P95" s="106">
        <v>-6</v>
      </c>
      <c r="Q95" s="106">
        <v>2</v>
      </c>
      <c r="R95" s="106">
        <v>5</v>
      </c>
      <c r="S95" s="106">
        <v>519</v>
      </c>
      <c r="T95" s="106">
        <v>534</v>
      </c>
      <c r="U95" s="106">
        <v>8</v>
      </c>
      <c r="V95" s="106">
        <v>15</v>
      </c>
      <c r="W95" s="106">
        <v>9</v>
      </c>
      <c r="X95" s="106">
        <v>8.5</v>
      </c>
      <c r="Y95" s="106">
        <v>5</v>
      </c>
      <c r="Z95" s="106">
        <v>5</v>
      </c>
      <c r="AA95" s="107">
        <v>32750</v>
      </c>
      <c r="AB95" s="106">
        <v>3</v>
      </c>
      <c r="AC95" s="108">
        <v>4.9000000000000004</v>
      </c>
      <c r="AD95" s="109">
        <v>3</v>
      </c>
      <c r="AE95" s="110">
        <v>0</v>
      </c>
      <c r="AF95" s="111">
        <v>0.54</v>
      </c>
      <c r="AG95" s="112">
        <v>0</v>
      </c>
      <c r="AH95" s="112">
        <v>0</v>
      </c>
      <c r="AI95" s="112">
        <v>0</v>
      </c>
      <c r="AJ95" s="111">
        <v>0.9</v>
      </c>
      <c r="AK95" s="112">
        <v>0</v>
      </c>
      <c r="AL95" s="112">
        <v>0</v>
      </c>
      <c r="AM95" s="112">
        <v>0</v>
      </c>
      <c r="AN95" s="112">
        <v>0</v>
      </c>
      <c r="AO95" s="112">
        <v>0</v>
      </c>
      <c r="AP95" s="112">
        <v>0</v>
      </c>
      <c r="AQ95" s="112">
        <v>0</v>
      </c>
      <c r="AR95" s="112">
        <v>0</v>
      </c>
      <c r="AS95" s="112">
        <v>0</v>
      </c>
      <c r="AT95" s="111">
        <v>0.55000000000000004</v>
      </c>
      <c r="AU95" s="112">
        <v>0</v>
      </c>
      <c r="AV95" s="112">
        <v>0</v>
      </c>
      <c r="AW95" s="112">
        <v>0</v>
      </c>
      <c r="AX95" s="112">
        <v>0</v>
      </c>
      <c r="AY95" s="112">
        <v>0</v>
      </c>
      <c r="AZ95" s="112">
        <v>0</v>
      </c>
      <c r="BA95" s="111">
        <v>0.71299999999999997</v>
      </c>
      <c r="BB95" s="112">
        <v>0</v>
      </c>
      <c r="BC95" s="112">
        <v>0</v>
      </c>
      <c r="BD95" s="112">
        <v>0</v>
      </c>
      <c r="BE95" s="112">
        <v>0</v>
      </c>
      <c r="BF95" s="112">
        <v>0</v>
      </c>
      <c r="BG95" s="112">
        <v>0</v>
      </c>
      <c r="BH95" s="112">
        <v>0</v>
      </c>
      <c r="BI95" s="112">
        <v>0</v>
      </c>
      <c r="BJ95" s="112">
        <v>0</v>
      </c>
      <c r="BK95" s="111">
        <v>0.71299999999999997</v>
      </c>
      <c r="BL95" s="112">
        <v>0</v>
      </c>
      <c r="BM95" s="112">
        <v>0</v>
      </c>
      <c r="BN95" s="112">
        <v>0</v>
      </c>
      <c r="BO95" s="112">
        <v>0</v>
      </c>
      <c r="BP95" s="112">
        <v>0</v>
      </c>
      <c r="BQ95" s="112">
        <v>0</v>
      </c>
      <c r="BR95" s="113">
        <v>21</v>
      </c>
      <c r="BS95" s="112">
        <v>0</v>
      </c>
    </row>
    <row r="96" spans="1:71" hidden="1" x14ac:dyDescent="0.25">
      <c r="A96" s="102" t="s">
        <v>50</v>
      </c>
      <c r="B96" s="103" t="s">
        <v>205</v>
      </c>
      <c r="C96" s="102" t="s">
        <v>206</v>
      </c>
      <c r="D96" s="102" t="s">
        <v>320</v>
      </c>
      <c r="E96" s="102" t="s">
        <v>321</v>
      </c>
      <c r="F96" s="102" t="s">
        <v>152</v>
      </c>
      <c r="G96" s="102" t="s">
        <v>223</v>
      </c>
      <c r="H96" s="104">
        <v>94</v>
      </c>
      <c r="I96" s="104">
        <v>85</v>
      </c>
      <c r="J96" s="104">
        <v>43</v>
      </c>
      <c r="K96" s="104">
        <v>129</v>
      </c>
      <c r="L96" s="105">
        <v>74</v>
      </c>
      <c r="M96" s="106">
        <v>720</v>
      </c>
      <c r="N96" s="106">
        <v>735</v>
      </c>
      <c r="O96" s="106">
        <v>9</v>
      </c>
      <c r="P96" s="106">
        <v>15</v>
      </c>
      <c r="Q96" s="106">
        <v>6</v>
      </c>
      <c r="R96" s="106">
        <v>7.5</v>
      </c>
      <c r="S96" s="106">
        <v>666</v>
      </c>
      <c r="T96" s="106">
        <v>668</v>
      </c>
      <c r="U96" s="106">
        <v>9</v>
      </c>
      <c r="V96" s="106">
        <v>2</v>
      </c>
      <c r="W96" s="106">
        <v>3</v>
      </c>
      <c r="X96" s="106">
        <v>6</v>
      </c>
      <c r="Y96" s="106">
        <v>43</v>
      </c>
      <c r="Z96" s="106">
        <v>9</v>
      </c>
      <c r="AA96" s="107">
        <v>27330</v>
      </c>
      <c r="AB96" s="106">
        <v>2</v>
      </c>
      <c r="AC96" s="108">
        <v>5.3</v>
      </c>
      <c r="AD96" s="109">
        <v>2</v>
      </c>
      <c r="AE96" s="110">
        <v>0</v>
      </c>
      <c r="AF96" s="111">
        <v>0.54</v>
      </c>
      <c r="AG96" s="112">
        <v>0</v>
      </c>
      <c r="AH96" s="112">
        <v>0</v>
      </c>
      <c r="AI96" s="112">
        <v>0</v>
      </c>
      <c r="AJ96" s="111">
        <v>0.9</v>
      </c>
      <c r="AK96" s="112">
        <v>0</v>
      </c>
      <c r="AL96" s="112">
        <v>0</v>
      </c>
      <c r="AM96" s="112">
        <v>0</v>
      </c>
      <c r="AN96" s="112">
        <v>0</v>
      </c>
      <c r="AO96" s="112">
        <v>0</v>
      </c>
      <c r="AP96" s="112">
        <v>0</v>
      </c>
      <c r="AQ96" s="112">
        <v>0</v>
      </c>
      <c r="AR96" s="112">
        <v>0</v>
      </c>
      <c r="AS96" s="112">
        <v>0</v>
      </c>
      <c r="AT96" s="111">
        <v>0.55000000000000004</v>
      </c>
      <c r="AU96" s="112">
        <v>0</v>
      </c>
      <c r="AV96" s="112">
        <v>0</v>
      </c>
      <c r="AW96" s="112">
        <v>0</v>
      </c>
      <c r="AX96" s="112">
        <v>0</v>
      </c>
      <c r="AY96" s="112">
        <v>0</v>
      </c>
      <c r="AZ96" s="112">
        <v>0</v>
      </c>
      <c r="BA96" s="111">
        <v>0.71299999999999997</v>
      </c>
      <c r="BB96" s="112">
        <v>0</v>
      </c>
      <c r="BC96" s="112">
        <v>0</v>
      </c>
      <c r="BD96" s="112">
        <v>0</v>
      </c>
      <c r="BE96" s="112">
        <v>0</v>
      </c>
      <c r="BF96" s="112">
        <v>0</v>
      </c>
      <c r="BG96" s="112">
        <v>0</v>
      </c>
      <c r="BH96" s="112">
        <v>0</v>
      </c>
      <c r="BI96" s="112">
        <v>0</v>
      </c>
      <c r="BJ96" s="112">
        <v>0</v>
      </c>
      <c r="BK96" s="111">
        <v>0.71299999999999997</v>
      </c>
      <c r="BL96" s="112">
        <v>0</v>
      </c>
      <c r="BM96" s="112">
        <v>0</v>
      </c>
      <c r="BN96" s="112">
        <v>0</v>
      </c>
      <c r="BO96" s="112">
        <v>0</v>
      </c>
      <c r="BP96" s="112">
        <v>0</v>
      </c>
      <c r="BQ96" s="112">
        <v>0</v>
      </c>
      <c r="BR96" s="113">
        <v>28</v>
      </c>
      <c r="BS96" s="112">
        <v>0</v>
      </c>
    </row>
    <row r="97" spans="1:71" hidden="1" x14ac:dyDescent="0.25">
      <c r="A97" s="102" t="s">
        <v>50</v>
      </c>
      <c r="B97" s="103" t="s">
        <v>205</v>
      </c>
      <c r="C97" s="102" t="s">
        <v>206</v>
      </c>
      <c r="D97" s="102" t="s">
        <v>257</v>
      </c>
      <c r="E97" s="102" t="s">
        <v>258</v>
      </c>
      <c r="F97" s="102" t="s">
        <v>151</v>
      </c>
      <c r="G97" s="102" t="s">
        <v>223</v>
      </c>
      <c r="H97" s="104">
        <v>37</v>
      </c>
      <c r="I97" s="104">
        <v>40</v>
      </c>
      <c r="J97" s="104">
        <v>13</v>
      </c>
      <c r="K97" s="104">
        <v>39</v>
      </c>
      <c r="L97" s="105">
        <v>30</v>
      </c>
      <c r="M97" s="106">
        <v>465</v>
      </c>
      <c r="N97" s="106">
        <v>383</v>
      </c>
      <c r="O97" s="106">
        <v>7</v>
      </c>
      <c r="P97" s="106">
        <v>-82</v>
      </c>
      <c r="Q97" s="106">
        <v>1</v>
      </c>
      <c r="R97" s="106">
        <v>4</v>
      </c>
      <c r="S97" s="106">
        <v>465</v>
      </c>
      <c r="T97" s="106">
        <v>449</v>
      </c>
      <c r="U97" s="106">
        <v>8</v>
      </c>
      <c r="V97" s="106">
        <v>-16</v>
      </c>
      <c r="W97" s="106">
        <v>1</v>
      </c>
      <c r="X97" s="106">
        <v>4.5</v>
      </c>
      <c r="Y97" s="106">
        <v>13</v>
      </c>
      <c r="Z97" s="106">
        <v>8</v>
      </c>
      <c r="AA97" s="107">
        <v>47292</v>
      </c>
      <c r="AB97" s="106">
        <v>6</v>
      </c>
      <c r="AC97" s="108">
        <v>5.7</v>
      </c>
      <c r="AD97" s="109">
        <v>3</v>
      </c>
      <c r="AE97" s="110">
        <v>0</v>
      </c>
      <c r="AF97" s="111">
        <v>0.54</v>
      </c>
      <c r="AG97" s="112">
        <v>0</v>
      </c>
      <c r="AH97" s="112">
        <v>0</v>
      </c>
      <c r="AI97" s="112">
        <v>0</v>
      </c>
      <c r="AJ97" s="111">
        <v>0.9</v>
      </c>
      <c r="AK97" s="112">
        <v>0</v>
      </c>
      <c r="AL97" s="112">
        <v>0</v>
      </c>
      <c r="AM97" s="112">
        <v>0</v>
      </c>
      <c r="AN97" s="112">
        <v>0</v>
      </c>
      <c r="AO97" s="112">
        <v>0</v>
      </c>
      <c r="AP97" s="112">
        <v>0</v>
      </c>
      <c r="AQ97" s="112">
        <v>0</v>
      </c>
      <c r="AR97" s="112">
        <v>0</v>
      </c>
      <c r="AS97" s="112">
        <v>0</v>
      </c>
      <c r="AT97" s="111">
        <v>0.55000000000000004</v>
      </c>
      <c r="AU97" s="112">
        <v>0</v>
      </c>
      <c r="AV97" s="112">
        <v>0</v>
      </c>
      <c r="AW97" s="112">
        <v>0</v>
      </c>
      <c r="AX97" s="112">
        <v>0</v>
      </c>
      <c r="AY97" s="112">
        <v>0</v>
      </c>
      <c r="AZ97" s="112">
        <v>0</v>
      </c>
      <c r="BA97" s="111">
        <v>0.71299999999999997</v>
      </c>
      <c r="BB97" s="112">
        <v>0</v>
      </c>
      <c r="BC97" s="112">
        <v>0</v>
      </c>
      <c r="BD97" s="112">
        <v>0</v>
      </c>
      <c r="BE97" s="112">
        <v>0</v>
      </c>
      <c r="BF97" s="112">
        <v>0</v>
      </c>
      <c r="BG97" s="112">
        <v>0</v>
      </c>
      <c r="BH97" s="112">
        <v>0</v>
      </c>
      <c r="BI97" s="112">
        <v>0</v>
      </c>
      <c r="BJ97" s="112">
        <v>0</v>
      </c>
      <c r="BK97" s="111">
        <v>0.71299999999999997</v>
      </c>
      <c r="BL97" s="112">
        <v>0</v>
      </c>
      <c r="BM97" s="112">
        <v>0</v>
      </c>
      <c r="BN97" s="112">
        <v>0</v>
      </c>
      <c r="BO97" s="112">
        <v>0</v>
      </c>
      <c r="BP97" s="112">
        <v>0</v>
      </c>
      <c r="BQ97" s="112">
        <v>0</v>
      </c>
      <c r="BR97" s="113">
        <v>15</v>
      </c>
      <c r="BS97" s="112">
        <v>0</v>
      </c>
    </row>
    <row r="98" spans="1:71" hidden="1" x14ac:dyDescent="0.25">
      <c r="A98" s="102" t="s">
        <v>50</v>
      </c>
      <c r="B98" s="103" t="s">
        <v>205</v>
      </c>
      <c r="C98" s="102" t="s">
        <v>206</v>
      </c>
      <c r="D98" s="102" t="s">
        <v>259</v>
      </c>
      <c r="E98" s="102" t="s">
        <v>1078</v>
      </c>
      <c r="F98" s="102" t="s">
        <v>151</v>
      </c>
      <c r="G98" s="102" t="s">
        <v>223</v>
      </c>
      <c r="H98" s="104">
        <v>64</v>
      </c>
      <c r="I98" s="104">
        <v>73</v>
      </c>
      <c r="J98" s="104">
        <v>56</v>
      </c>
      <c r="K98" s="104">
        <v>168</v>
      </c>
      <c r="L98" s="105">
        <v>64.333333333333329</v>
      </c>
      <c r="M98" s="106">
        <v>673</v>
      </c>
      <c r="N98" s="106">
        <v>619</v>
      </c>
      <c r="O98" s="106">
        <v>9</v>
      </c>
      <c r="P98" s="106">
        <v>-54</v>
      </c>
      <c r="Q98" s="106">
        <v>1</v>
      </c>
      <c r="R98" s="106">
        <v>5</v>
      </c>
      <c r="S98" s="106">
        <v>696</v>
      </c>
      <c r="T98" s="106">
        <v>694</v>
      </c>
      <c r="U98" s="106">
        <v>9</v>
      </c>
      <c r="V98" s="106">
        <v>-2</v>
      </c>
      <c r="W98" s="106">
        <v>1</v>
      </c>
      <c r="X98" s="106">
        <v>5</v>
      </c>
      <c r="Y98" s="106">
        <v>56</v>
      </c>
      <c r="Z98" s="106">
        <v>10</v>
      </c>
      <c r="AA98" s="107">
        <v>39085</v>
      </c>
      <c r="AB98" s="106">
        <v>4</v>
      </c>
      <c r="AC98" s="108">
        <v>5.6</v>
      </c>
      <c r="AD98" s="109">
        <v>3</v>
      </c>
      <c r="AE98" s="110">
        <v>0</v>
      </c>
      <c r="AF98" s="111">
        <v>0.54</v>
      </c>
      <c r="AG98" s="112">
        <v>0</v>
      </c>
      <c r="AH98" s="112">
        <v>0</v>
      </c>
      <c r="AI98" s="112">
        <v>0</v>
      </c>
      <c r="AJ98" s="111">
        <v>0.9</v>
      </c>
      <c r="AK98" s="112">
        <v>0</v>
      </c>
      <c r="AL98" s="112">
        <v>0</v>
      </c>
      <c r="AM98" s="112">
        <v>0</v>
      </c>
      <c r="AN98" s="112">
        <v>0</v>
      </c>
      <c r="AO98" s="112">
        <v>0</v>
      </c>
      <c r="AP98" s="112">
        <v>0</v>
      </c>
      <c r="AQ98" s="112">
        <v>0</v>
      </c>
      <c r="AR98" s="112">
        <v>0</v>
      </c>
      <c r="AS98" s="112">
        <v>0</v>
      </c>
      <c r="AT98" s="111">
        <v>0.55000000000000004</v>
      </c>
      <c r="AU98" s="112">
        <v>0</v>
      </c>
      <c r="AV98" s="112">
        <v>0</v>
      </c>
      <c r="AW98" s="112">
        <v>0</v>
      </c>
      <c r="AX98" s="112">
        <v>0</v>
      </c>
      <c r="AY98" s="112">
        <v>0</v>
      </c>
      <c r="AZ98" s="112">
        <v>0</v>
      </c>
      <c r="BA98" s="111">
        <v>0.71299999999999997</v>
      </c>
      <c r="BB98" s="112">
        <v>0</v>
      </c>
      <c r="BC98" s="112">
        <v>0</v>
      </c>
      <c r="BD98" s="112">
        <v>0</v>
      </c>
      <c r="BE98" s="112">
        <v>0</v>
      </c>
      <c r="BF98" s="112">
        <v>0</v>
      </c>
      <c r="BG98" s="112">
        <v>0</v>
      </c>
      <c r="BH98" s="112">
        <v>0</v>
      </c>
      <c r="BI98" s="112">
        <v>0</v>
      </c>
      <c r="BJ98" s="112">
        <v>0</v>
      </c>
      <c r="BK98" s="111">
        <v>0.71299999999999997</v>
      </c>
      <c r="BL98" s="112">
        <v>0</v>
      </c>
      <c r="BM98" s="112">
        <v>0</v>
      </c>
      <c r="BN98" s="112">
        <v>0</v>
      </c>
      <c r="BO98" s="112">
        <v>0</v>
      </c>
      <c r="BP98" s="112">
        <v>0</v>
      </c>
      <c r="BQ98" s="112">
        <v>0</v>
      </c>
      <c r="BR98" s="113">
        <v>42</v>
      </c>
      <c r="BS98" s="112">
        <v>0</v>
      </c>
    </row>
    <row r="99" spans="1:71" hidden="1" x14ac:dyDescent="0.25">
      <c r="A99" s="102" t="s">
        <v>50</v>
      </c>
      <c r="B99" s="103" t="s">
        <v>205</v>
      </c>
      <c r="C99" s="102" t="s">
        <v>206</v>
      </c>
      <c r="D99" s="102" t="s">
        <v>221</v>
      </c>
      <c r="E99" s="102" t="s">
        <v>222</v>
      </c>
      <c r="F99" s="102" t="s">
        <v>151</v>
      </c>
      <c r="G99" s="102" t="s">
        <v>223</v>
      </c>
      <c r="H99" s="104">
        <v>165</v>
      </c>
      <c r="I99" s="104">
        <v>186</v>
      </c>
      <c r="J99" s="104">
        <v>22</v>
      </c>
      <c r="K99" s="104">
        <v>66</v>
      </c>
      <c r="L99" s="105">
        <v>124.33333333333333</v>
      </c>
      <c r="M99" s="106">
        <v>1500</v>
      </c>
      <c r="N99" s="106">
        <v>1449</v>
      </c>
      <c r="O99" s="106">
        <v>10</v>
      </c>
      <c r="P99" s="106">
        <v>-51</v>
      </c>
      <c r="Q99" s="106">
        <v>1</v>
      </c>
      <c r="R99" s="106">
        <v>5.5</v>
      </c>
      <c r="S99" s="106">
        <v>1551</v>
      </c>
      <c r="T99" s="106">
        <v>1561</v>
      </c>
      <c r="U99" s="106">
        <v>10</v>
      </c>
      <c r="V99" s="106">
        <v>10</v>
      </c>
      <c r="W99" s="106">
        <v>9</v>
      </c>
      <c r="X99" s="106">
        <v>9.5</v>
      </c>
      <c r="Y99" s="106">
        <v>22</v>
      </c>
      <c r="Z99" s="106">
        <v>9</v>
      </c>
      <c r="AA99" s="107">
        <v>31811</v>
      </c>
      <c r="AB99" s="106">
        <v>2</v>
      </c>
      <c r="AC99" s="108">
        <v>5.6</v>
      </c>
      <c r="AD99" s="109">
        <v>2</v>
      </c>
      <c r="AE99" s="110">
        <v>0</v>
      </c>
      <c r="AF99" s="111">
        <v>0.54</v>
      </c>
      <c r="AG99" s="112">
        <v>0</v>
      </c>
      <c r="AH99" s="112">
        <v>0</v>
      </c>
      <c r="AI99" s="112">
        <v>0</v>
      </c>
      <c r="AJ99" s="111">
        <v>0.9</v>
      </c>
      <c r="AK99" s="112">
        <v>0</v>
      </c>
      <c r="AL99" s="112">
        <v>0</v>
      </c>
      <c r="AM99" s="112">
        <v>0</v>
      </c>
      <c r="AN99" s="112">
        <v>0</v>
      </c>
      <c r="AO99" s="112">
        <v>0</v>
      </c>
      <c r="AP99" s="112">
        <v>0</v>
      </c>
      <c r="AQ99" s="112">
        <v>0</v>
      </c>
      <c r="AR99" s="112">
        <v>0</v>
      </c>
      <c r="AS99" s="112">
        <v>0</v>
      </c>
      <c r="AT99" s="111">
        <v>0.55000000000000004</v>
      </c>
      <c r="AU99" s="112">
        <v>0</v>
      </c>
      <c r="AV99" s="112">
        <v>0</v>
      </c>
      <c r="AW99" s="112">
        <v>0</v>
      </c>
      <c r="AX99" s="112">
        <v>0</v>
      </c>
      <c r="AY99" s="112">
        <v>0</v>
      </c>
      <c r="AZ99" s="112">
        <v>0</v>
      </c>
      <c r="BA99" s="111">
        <v>0.71299999999999997</v>
      </c>
      <c r="BB99" s="112">
        <v>0</v>
      </c>
      <c r="BC99" s="112">
        <v>0</v>
      </c>
      <c r="BD99" s="112">
        <v>0</v>
      </c>
      <c r="BE99" s="112">
        <v>0</v>
      </c>
      <c r="BF99" s="112">
        <v>0</v>
      </c>
      <c r="BG99" s="112">
        <v>0</v>
      </c>
      <c r="BH99" s="112">
        <v>0</v>
      </c>
      <c r="BI99" s="112">
        <v>0</v>
      </c>
      <c r="BJ99" s="112">
        <v>0</v>
      </c>
      <c r="BK99" s="111">
        <v>0.71299999999999997</v>
      </c>
      <c r="BL99" s="112">
        <v>0</v>
      </c>
      <c r="BM99" s="112">
        <v>0</v>
      </c>
      <c r="BN99" s="112">
        <v>0</v>
      </c>
      <c r="BO99" s="112">
        <v>0</v>
      </c>
      <c r="BP99" s="112">
        <v>0</v>
      </c>
      <c r="BQ99" s="112">
        <v>0</v>
      </c>
      <c r="BR99" s="113">
        <v>33</v>
      </c>
      <c r="BS99" s="112">
        <v>0</v>
      </c>
    </row>
    <row r="100" spans="1:71" hidden="1" x14ac:dyDescent="0.25">
      <c r="A100" s="102" t="s">
        <v>50</v>
      </c>
      <c r="B100" s="103" t="s">
        <v>209</v>
      </c>
      <c r="C100" s="102" t="s">
        <v>210</v>
      </c>
      <c r="D100" s="102" t="s">
        <v>260</v>
      </c>
      <c r="E100" s="102" t="s">
        <v>261</v>
      </c>
      <c r="F100" s="102" t="s">
        <v>151</v>
      </c>
      <c r="G100" s="102" t="s">
        <v>223</v>
      </c>
      <c r="H100" s="104">
        <v>23</v>
      </c>
      <c r="I100" s="104">
        <v>25</v>
      </c>
      <c r="J100" s="104">
        <v>4</v>
      </c>
      <c r="K100" s="104">
        <v>12</v>
      </c>
      <c r="L100" s="105">
        <v>17.333333333333332</v>
      </c>
      <c r="M100" s="106">
        <v>217</v>
      </c>
      <c r="N100" s="106">
        <v>235</v>
      </c>
      <c r="O100" s="106">
        <v>5</v>
      </c>
      <c r="P100" s="106">
        <v>18</v>
      </c>
      <c r="Q100" s="106">
        <v>6</v>
      </c>
      <c r="R100" s="106">
        <v>5.5</v>
      </c>
      <c r="S100" s="106">
        <v>222</v>
      </c>
      <c r="T100" s="106">
        <v>230</v>
      </c>
      <c r="U100" s="106">
        <v>6</v>
      </c>
      <c r="V100" s="106">
        <v>8</v>
      </c>
      <c r="W100" s="106">
        <v>8</v>
      </c>
      <c r="X100" s="106">
        <v>7</v>
      </c>
      <c r="Y100" s="106">
        <v>4</v>
      </c>
      <c r="Z100" s="106">
        <v>5</v>
      </c>
      <c r="AA100" s="107">
        <v>68043</v>
      </c>
      <c r="AB100" s="106">
        <v>8</v>
      </c>
      <c r="AC100" s="108">
        <v>6.7</v>
      </c>
      <c r="AD100" s="109">
        <v>4</v>
      </c>
      <c r="AE100" s="110">
        <v>31.666666666666668</v>
      </c>
      <c r="AF100" s="111">
        <v>0.54</v>
      </c>
      <c r="AG100" s="112">
        <v>0</v>
      </c>
      <c r="AH100" s="112">
        <v>0</v>
      </c>
      <c r="AI100" s="112">
        <v>0</v>
      </c>
      <c r="AJ100" s="111">
        <v>0.9</v>
      </c>
      <c r="AK100" s="112">
        <v>0</v>
      </c>
      <c r="AL100" s="112">
        <v>0</v>
      </c>
      <c r="AM100" s="112">
        <v>0</v>
      </c>
      <c r="AN100" s="112">
        <v>0</v>
      </c>
      <c r="AO100" s="112">
        <v>0</v>
      </c>
      <c r="AP100" s="112">
        <v>0</v>
      </c>
      <c r="AQ100" s="112">
        <v>0</v>
      </c>
      <c r="AR100" s="112">
        <v>0</v>
      </c>
      <c r="AS100" s="112">
        <v>0</v>
      </c>
      <c r="AT100" s="111">
        <v>0.55000000000000004</v>
      </c>
      <c r="AU100" s="112">
        <v>0</v>
      </c>
      <c r="AV100" s="112">
        <v>0</v>
      </c>
      <c r="AW100" s="112">
        <v>0</v>
      </c>
      <c r="AX100" s="112">
        <v>0</v>
      </c>
      <c r="AY100" s="112">
        <v>0</v>
      </c>
      <c r="AZ100" s="112">
        <v>0</v>
      </c>
      <c r="BA100" s="111">
        <v>0.71299999999999997</v>
      </c>
      <c r="BB100" s="112">
        <v>0</v>
      </c>
      <c r="BC100" s="112">
        <v>0</v>
      </c>
      <c r="BD100" s="112">
        <v>0</v>
      </c>
      <c r="BE100" s="112">
        <v>0</v>
      </c>
      <c r="BF100" s="112">
        <v>0</v>
      </c>
      <c r="BG100" s="112">
        <v>0</v>
      </c>
      <c r="BH100" s="112">
        <v>0</v>
      </c>
      <c r="BI100" s="112">
        <v>0</v>
      </c>
      <c r="BJ100" s="112">
        <v>0</v>
      </c>
      <c r="BK100" s="111">
        <v>0.71299999999999997</v>
      </c>
      <c r="BL100" s="112">
        <v>17.100000000000001</v>
      </c>
      <c r="BM100" s="112">
        <v>0</v>
      </c>
      <c r="BN100" s="112">
        <v>0</v>
      </c>
      <c r="BO100" s="112">
        <v>0</v>
      </c>
      <c r="BP100" s="112">
        <v>0</v>
      </c>
      <c r="BQ100" s="112">
        <v>0</v>
      </c>
      <c r="BR100" s="113">
        <v>77</v>
      </c>
      <c r="BS100" s="112">
        <v>0</v>
      </c>
    </row>
    <row r="101" spans="1:71" hidden="1" x14ac:dyDescent="0.25">
      <c r="A101" s="102" t="s">
        <v>50</v>
      </c>
      <c r="B101" s="103" t="s">
        <v>209</v>
      </c>
      <c r="C101" s="102" t="s">
        <v>210</v>
      </c>
      <c r="D101" s="102" t="s">
        <v>7</v>
      </c>
      <c r="E101" s="102" t="s">
        <v>8</v>
      </c>
      <c r="F101" s="102" t="s">
        <v>151</v>
      </c>
      <c r="G101" s="102" t="s">
        <v>223</v>
      </c>
      <c r="H101" s="104">
        <v>69</v>
      </c>
      <c r="I101" s="104">
        <v>79</v>
      </c>
      <c r="J101" s="104">
        <v>4</v>
      </c>
      <c r="K101" s="104">
        <v>12</v>
      </c>
      <c r="L101" s="105">
        <v>50.666666666666664</v>
      </c>
      <c r="M101" s="106">
        <v>695</v>
      </c>
      <c r="N101" s="106">
        <v>740</v>
      </c>
      <c r="O101" s="106">
        <v>9</v>
      </c>
      <c r="P101" s="106">
        <v>45</v>
      </c>
      <c r="Q101" s="106">
        <v>9</v>
      </c>
      <c r="R101" s="106">
        <v>9</v>
      </c>
      <c r="S101" s="106">
        <v>715</v>
      </c>
      <c r="T101" s="106">
        <v>743</v>
      </c>
      <c r="U101" s="106">
        <v>9</v>
      </c>
      <c r="V101" s="106">
        <v>28</v>
      </c>
      <c r="W101" s="106">
        <v>10</v>
      </c>
      <c r="X101" s="106">
        <v>9.5</v>
      </c>
      <c r="Y101" s="106">
        <v>4</v>
      </c>
      <c r="Z101" s="106">
        <v>5</v>
      </c>
      <c r="AA101" s="107">
        <v>52108</v>
      </c>
      <c r="AB101" s="106">
        <v>7</v>
      </c>
      <c r="AC101" s="108">
        <v>7.5</v>
      </c>
      <c r="AD101" s="109">
        <v>4</v>
      </c>
      <c r="AE101" s="110">
        <v>19.333333333333332</v>
      </c>
      <c r="AF101" s="111">
        <v>0.54</v>
      </c>
      <c r="AG101" s="112">
        <v>0</v>
      </c>
      <c r="AH101" s="112">
        <v>0</v>
      </c>
      <c r="AI101" s="112">
        <v>0</v>
      </c>
      <c r="AJ101" s="111">
        <v>0.9</v>
      </c>
      <c r="AK101" s="112">
        <v>0</v>
      </c>
      <c r="AL101" s="112">
        <v>0</v>
      </c>
      <c r="AM101" s="112">
        <v>0</v>
      </c>
      <c r="AN101" s="112">
        <v>0</v>
      </c>
      <c r="AO101" s="112">
        <v>0</v>
      </c>
      <c r="AP101" s="112">
        <v>0</v>
      </c>
      <c r="AQ101" s="112">
        <v>0</v>
      </c>
      <c r="AR101" s="112">
        <v>0</v>
      </c>
      <c r="AS101" s="112">
        <v>0</v>
      </c>
      <c r="AT101" s="111">
        <v>0.55000000000000004</v>
      </c>
      <c r="AU101" s="112">
        <v>0</v>
      </c>
      <c r="AV101" s="112">
        <v>0</v>
      </c>
      <c r="AW101" s="112">
        <v>0</v>
      </c>
      <c r="AX101" s="112">
        <v>0</v>
      </c>
      <c r="AY101" s="112">
        <v>0</v>
      </c>
      <c r="AZ101" s="112">
        <v>0</v>
      </c>
      <c r="BA101" s="111">
        <v>0.71299999999999997</v>
      </c>
      <c r="BB101" s="112">
        <v>0</v>
      </c>
      <c r="BC101" s="112">
        <v>0</v>
      </c>
      <c r="BD101" s="112">
        <v>0</v>
      </c>
      <c r="BE101" s="112">
        <v>0</v>
      </c>
      <c r="BF101" s="112">
        <v>0</v>
      </c>
      <c r="BG101" s="112">
        <v>0</v>
      </c>
      <c r="BH101" s="112">
        <v>0</v>
      </c>
      <c r="BI101" s="112">
        <v>0</v>
      </c>
      <c r="BJ101" s="112">
        <v>0</v>
      </c>
      <c r="BK101" s="111">
        <v>0.71299999999999997</v>
      </c>
      <c r="BL101" s="112">
        <v>10.44</v>
      </c>
      <c r="BM101" s="112">
        <v>0</v>
      </c>
      <c r="BN101" s="112">
        <v>0</v>
      </c>
      <c r="BO101" s="112">
        <v>0</v>
      </c>
      <c r="BP101" s="112">
        <v>0</v>
      </c>
      <c r="BQ101" s="112">
        <v>0</v>
      </c>
      <c r="BR101" s="113">
        <v>149</v>
      </c>
      <c r="BS101" s="112">
        <v>0</v>
      </c>
    </row>
    <row r="102" spans="1:71" hidden="1" x14ac:dyDescent="0.25">
      <c r="A102" s="102" t="s">
        <v>50</v>
      </c>
      <c r="B102" s="103" t="s">
        <v>209</v>
      </c>
      <c r="C102" s="102" t="s">
        <v>210</v>
      </c>
      <c r="D102" s="102" t="s">
        <v>12</v>
      </c>
      <c r="E102" s="102" t="s">
        <v>13</v>
      </c>
      <c r="F102" s="102" t="s">
        <v>152</v>
      </c>
      <c r="G102" s="102" t="s">
        <v>223</v>
      </c>
      <c r="H102" s="104">
        <v>108</v>
      </c>
      <c r="I102" s="104">
        <v>114</v>
      </c>
      <c r="J102" s="104">
        <v>12</v>
      </c>
      <c r="K102" s="104">
        <v>36</v>
      </c>
      <c r="L102" s="105">
        <v>78</v>
      </c>
      <c r="M102" s="106">
        <v>975</v>
      </c>
      <c r="N102" s="106">
        <v>1044</v>
      </c>
      <c r="O102" s="106">
        <v>10</v>
      </c>
      <c r="P102" s="106">
        <v>69</v>
      </c>
      <c r="Q102" s="106">
        <v>10</v>
      </c>
      <c r="R102" s="106">
        <v>10</v>
      </c>
      <c r="S102" s="106">
        <v>911</v>
      </c>
      <c r="T102" s="106">
        <v>951</v>
      </c>
      <c r="U102" s="106">
        <v>10</v>
      </c>
      <c r="V102" s="106">
        <v>40</v>
      </c>
      <c r="W102" s="106">
        <v>10</v>
      </c>
      <c r="X102" s="106">
        <v>10</v>
      </c>
      <c r="Y102" s="106">
        <v>12</v>
      </c>
      <c r="Z102" s="106">
        <v>8</v>
      </c>
      <c r="AA102" s="107">
        <v>41046</v>
      </c>
      <c r="AB102" s="106">
        <v>4</v>
      </c>
      <c r="AC102" s="108">
        <v>7.2</v>
      </c>
      <c r="AD102" s="109">
        <v>4</v>
      </c>
      <c r="AE102" s="110">
        <v>0</v>
      </c>
      <c r="AF102" s="111">
        <v>0.54</v>
      </c>
      <c r="AG102" s="112">
        <v>0</v>
      </c>
      <c r="AH102" s="112">
        <v>0</v>
      </c>
      <c r="AI102" s="112">
        <v>0</v>
      </c>
      <c r="AJ102" s="111">
        <v>0.9</v>
      </c>
      <c r="AK102" s="112">
        <v>0</v>
      </c>
      <c r="AL102" s="112">
        <v>0</v>
      </c>
      <c r="AM102" s="112">
        <v>0</v>
      </c>
      <c r="AN102" s="112">
        <v>0</v>
      </c>
      <c r="AO102" s="112">
        <v>0</v>
      </c>
      <c r="AP102" s="112">
        <v>0</v>
      </c>
      <c r="AQ102" s="112">
        <v>0</v>
      </c>
      <c r="AR102" s="112">
        <v>0</v>
      </c>
      <c r="AS102" s="112">
        <v>0</v>
      </c>
      <c r="AT102" s="111">
        <v>0.55000000000000004</v>
      </c>
      <c r="AU102" s="112">
        <v>0</v>
      </c>
      <c r="AV102" s="112">
        <v>0</v>
      </c>
      <c r="AW102" s="112">
        <v>0</v>
      </c>
      <c r="AX102" s="112">
        <v>0</v>
      </c>
      <c r="AY102" s="112">
        <v>0</v>
      </c>
      <c r="AZ102" s="112">
        <v>0</v>
      </c>
      <c r="BA102" s="111">
        <v>0.71299999999999997</v>
      </c>
      <c r="BB102" s="112">
        <v>0</v>
      </c>
      <c r="BC102" s="112">
        <v>0</v>
      </c>
      <c r="BD102" s="112">
        <v>0</v>
      </c>
      <c r="BE102" s="112">
        <v>0</v>
      </c>
      <c r="BF102" s="112">
        <v>0</v>
      </c>
      <c r="BG102" s="112">
        <v>0</v>
      </c>
      <c r="BH102" s="112">
        <v>0</v>
      </c>
      <c r="BI102" s="112">
        <v>0</v>
      </c>
      <c r="BJ102" s="112">
        <v>0</v>
      </c>
      <c r="BK102" s="111">
        <v>0.71299999999999997</v>
      </c>
      <c r="BL102" s="112">
        <v>0</v>
      </c>
      <c r="BM102" s="112">
        <v>0</v>
      </c>
      <c r="BN102" s="112">
        <v>0</v>
      </c>
      <c r="BO102" s="112">
        <v>0</v>
      </c>
      <c r="BP102" s="112">
        <v>0</v>
      </c>
      <c r="BQ102" s="112">
        <v>0</v>
      </c>
      <c r="BR102" s="113">
        <v>352</v>
      </c>
      <c r="BS102" s="112">
        <v>0</v>
      </c>
    </row>
    <row r="103" spans="1:71" hidden="1" x14ac:dyDescent="0.25">
      <c r="A103" s="102" t="s">
        <v>50</v>
      </c>
      <c r="B103" s="103" t="s">
        <v>209</v>
      </c>
      <c r="C103" s="102" t="s">
        <v>210</v>
      </c>
      <c r="D103" s="102" t="s">
        <v>10</v>
      </c>
      <c r="E103" s="102" t="s">
        <v>11</v>
      </c>
      <c r="F103" s="102" t="s">
        <v>151</v>
      </c>
      <c r="G103" s="102" t="s">
        <v>223</v>
      </c>
      <c r="H103" s="104">
        <v>47</v>
      </c>
      <c r="I103" s="104">
        <v>56</v>
      </c>
      <c r="J103" s="104">
        <v>12</v>
      </c>
      <c r="K103" s="104">
        <v>36</v>
      </c>
      <c r="L103" s="105">
        <v>38.333333333333336</v>
      </c>
      <c r="M103" s="106">
        <v>383</v>
      </c>
      <c r="N103" s="106">
        <v>413</v>
      </c>
      <c r="O103" s="106">
        <v>8</v>
      </c>
      <c r="P103" s="106">
        <v>30</v>
      </c>
      <c r="Q103" s="106">
        <v>8</v>
      </c>
      <c r="R103" s="106">
        <v>8</v>
      </c>
      <c r="S103" s="106">
        <v>400</v>
      </c>
      <c r="T103" s="106">
        <v>424</v>
      </c>
      <c r="U103" s="106">
        <v>8</v>
      </c>
      <c r="V103" s="106">
        <v>24</v>
      </c>
      <c r="W103" s="106">
        <v>10</v>
      </c>
      <c r="X103" s="106">
        <v>9</v>
      </c>
      <c r="Y103" s="106">
        <v>12</v>
      </c>
      <c r="Z103" s="106">
        <v>8</v>
      </c>
      <c r="AA103" s="107">
        <v>55573</v>
      </c>
      <c r="AB103" s="106">
        <v>7</v>
      </c>
      <c r="AC103" s="108">
        <v>7.8</v>
      </c>
      <c r="AD103" s="109">
        <v>4</v>
      </c>
      <c r="AE103" s="110">
        <v>12.333333333333334</v>
      </c>
      <c r="AF103" s="111">
        <v>0.54</v>
      </c>
      <c r="AG103" s="112">
        <v>0</v>
      </c>
      <c r="AH103" s="112">
        <v>0</v>
      </c>
      <c r="AI103" s="112">
        <v>0</v>
      </c>
      <c r="AJ103" s="111">
        <v>0.9</v>
      </c>
      <c r="AK103" s="112">
        <v>0</v>
      </c>
      <c r="AL103" s="112">
        <v>0</v>
      </c>
      <c r="AM103" s="112">
        <v>0</v>
      </c>
      <c r="AN103" s="112">
        <v>0</v>
      </c>
      <c r="AO103" s="112">
        <v>0</v>
      </c>
      <c r="AP103" s="112">
        <v>0</v>
      </c>
      <c r="AQ103" s="112">
        <v>0</v>
      </c>
      <c r="AR103" s="112">
        <v>0</v>
      </c>
      <c r="AS103" s="112">
        <v>0</v>
      </c>
      <c r="AT103" s="111">
        <v>0.55000000000000004</v>
      </c>
      <c r="AU103" s="112">
        <v>0</v>
      </c>
      <c r="AV103" s="112">
        <v>0</v>
      </c>
      <c r="AW103" s="112">
        <v>0</v>
      </c>
      <c r="AX103" s="112">
        <v>0</v>
      </c>
      <c r="AY103" s="112">
        <v>0</v>
      </c>
      <c r="AZ103" s="112">
        <v>0</v>
      </c>
      <c r="BA103" s="111">
        <v>0.71299999999999997</v>
      </c>
      <c r="BB103" s="112">
        <v>0</v>
      </c>
      <c r="BC103" s="112">
        <v>0</v>
      </c>
      <c r="BD103" s="112">
        <v>0</v>
      </c>
      <c r="BE103" s="112">
        <v>0</v>
      </c>
      <c r="BF103" s="112">
        <v>0</v>
      </c>
      <c r="BG103" s="112">
        <v>0</v>
      </c>
      <c r="BH103" s="112">
        <v>0</v>
      </c>
      <c r="BI103" s="112">
        <v>0</v>
      </c>
      <c r="BJ103" s="112">
        <v>0</v>
      </c>
      <c r="BK103" s="111">
        <v>0.71299999999999997</v>
      </c>
      <c r="BL103" s="112">
        <v>6.660000000000001</v>
      </c>
      <c r="BM103" s="112">
        <v>0</v>
      </c>
      <c r="BN103" s="112">
        <v>0</v>
      </c>
      <c r="BO103" s="112">
        <v>0</v>
      </c>
      <c r="BP103" s="112">
        <v>0</v>
      </c>
      <c r="BQ103" s="112">
        <v>0</v>
      </c>
      <c r="BR103" s="113">
        <v>38</v>
      </c>
      <c r="BS103" s="112">
        <v>222</v>
      </c>
    </row>
    <row r="104" spans="1:71" hidden="1" x14ac:dyDescent="0.25">
      <c r="A104" s="102" t="s">
        <v>50</v>
      </c>
      <c r="B104" s="103" t="s">
        <v>209</v>
      </c>
      <c r="C104" s="102" t="s">
        <v>210</v>
      </c>
      <c r="D104" s="102" t="s">
        <v>64</v>
      </c>
      <c r="E104" s="102" t="s">
        <v>65</v>
      </c>
      <c r="F104" s="102" t="s">
        <v>152</v>
      </c>
      <c r="G104" s="102" t="s">
        <v>223</v>
      </c>
      <c r="H104" s="104">
        <v>16</v>
      </c>
      <c r="I104" s="104">
        <v>21</v>
      </c>
      <c r="J104" s="104">
        <v>3</v>
      </c>
      <c r="K104" s="104">
        <v>9</v>
      </c>
      <c r="L104" s="105">
        <v>13.333333333333334</v>
      </c>
      <c r="M104" s="106">
        <v>187</v>
      </c>
      <c r="N104" s="106">
        <v>192</v>
      </c>
      <c r="O104" s="106">
        <v>4</v>
      </c>
      <c r="P104" s="106">
        <v>5</v>
      </c>
      <c r="Q104" s="106">
        <v>3</v>
      </c>
      <c r="R104" s="106">
        <v>3.5</v>
      </c>
      <c r="S104" s="106">
        <v>195</v>
      </c>
      <c r="T104" s="106">
        <v>202</v>
      </c>
      <c r="U104" s="106">
        <v>5</v>
      </c>
      <c r="V104" s="106">
        <v>7</v>
      </c>
      <c r="W104" s="106">
        <v>7</v>
      </c>
      <c r="X104" s="106">
        <v>6</v>
      </c>
      <c r="Y104" s="106">
        <v>3</v>
      </c>
      <c r="Z104" s="106">
        <v>4</v>
      </c>
      <c r="AA104" s="107">
        <v>44634</v>
      </c>
      <c r="AB104" s="106">
        <v>5</v>
      </c>
      <c r="AC104" s="108">
        <v>4.7</v>
      </c>
      <c r="AD104" s="109">
        <v>3</v>
      </c>
      <c r="AE104" s="110">
        <v>0</v>
      </c>
      <c r="AF104" s="111">
        <v>0.54</v>
      </c>
      <c r="AG104" s="112">
        <v>0</v>
      </c>
      <c r="AH104" s="112">
        <v>0</v>
      </c>
      <c r="AI104" s="112">
        <v>0</v>
      </c>
      <c r="AJ104" s="111">
        <v>0.9</v>
      </c>
      <c r="AK104" s="112">
        <v>0</v>
      </c>
      <c r="AL104" s="112">
        <v>0</v>
      </c>
      <c r="AM104" s="112">
        <v>0</v>
      </c>
      <c r="AN104" s="112">
        <v>0</v>
      </c>
      <c r="AO104" s="112">
        <v>0</v>
      </c>
      <c r="AP104" s="112">
        <v>0</v>
      </c>
      <c r="AQ104" s="112">
        <v>0</v>
      </c>
      <c r="AR104" s="112">
        <v>0</v>
      </c>
      <c r="AS104" s="112">
        <v>0</v>
      </c>
      <c r="AT104" s="111">
        <v>0.55000000000000004</v>
      </c>
      <c r="AU104" s="112">
        <v>0</v>
      </c>
      <c r="AV104" s="112">
        <v>0</v>
      </c>
      <c r="AW104" s="112">
        <v>0</v>
      </c>
      <c r="AX104" s="112">
        <v>0</v>
      </c>
      <c r="AY104" s="112">
        <v>0</v>
      </c>
      <c r="AZ104" s="112">
        <v>0</v>
      </c>
      <c r="BA104" s="111">
        <v>0.71299999999999997</v>
      </c>
      <c r="BB104" s="112">
        <v>0</v>
      </c>
      <c r="BC104" s="112">
        <v>0</v>
      </c>
      <c r="BD104" s="112">
        <v>0</v>
      </c>
      <c r="BE104" s="112">
        <v>0</v>
      </c>
      <c r="BF104" s="112">
        <v>0</v>
      </c>
      <c r="BG104" s="112">
        <v>0</v>
      </c>
      <c r="BH104" s="112">
        <v>0</v>
      </c>
      <c r="BI104" s="112">
        <v>0</v>
      </c>
      <c r="BJ104" s="112">
        <v>0</v>
      </c>
      <c r="BK104" s="111">
        <v>0.71299999999999997</v>
      </c>
      <c r="BL104" s="112">
        <v>0</v>
      </c>
      <c r="BM104" s="112">
        <v>0</v>
      </c>
      <c r="BN104" s="112">
        <v>0</v>
      </c>
      <c r="BO104" s="112">
        <v>0</v>
      </c>
      <c r="BP104" s="112">
        <v>0</v>
      </c>
      <c r="BQ104" s="112">
        <v>0</v>
      </c>
      <c r="BR104" s="113">
        <v>58</v>
      </c>
      <c r="BS104" s="112">
        <v>0</v>
      </c>
    </row>
    <row r="105" spans="1:71" hidden="1" x14ac:dyDescent="0.25">
      <c r="A105" s="102" t="s">
        <v>50</v>
      </c>
      <c r="B105" s="103" t="s">
        <v>209</v>
      </c>
      <c r="C105" s="102" t="s">
        <v>210</v>
      </c>
      <c r="D105" s="102" t="s">
        <v>5</v>
      </c>
      <c r="E105" s="102" t="s">
        <v>6</v>
      </c>
      <c r="F105" s="102" t="s">
        <v>151</v>
      </c>
      <c r="G105" s="102" t="s">
        <v>223</v>
      </c>
      <c r="H105" s="104">
        <v>24</v>
      </c>
      <c r="I105" s="104">
        <v>29</v>
      </c>
      <c r="J105" s="104">
        <v>7</v>
      </c>
      <c r="K105" s="104">
        <v>21</v>
      </c>
      <c r="L105" s="105">
        <v>20</v>
      </c>
      <c r="M105" s="106">
        <v>205</v>
      </c>
      <c r="N105" s="106">
        <v>227</v>
      </c>
      <c r="O105" s="106">
        <v>5</v>
      </c>
      <c r="P105" s="106">
        <v>22</v>
      </c>
      <c r="Q105" s="106">
        <v>7</v>
      </c>
      <c r="R105" s="106">
        <v>6</v>
      </c>
      <c r="S105" s="106">
        <v>211</v>
      </c>
      <c r="T105" s="106">
        <v>225</v>
      </c>
      <c r="U105" s="106">
        <v>6</v>
      </c>
      <c r="V105" s="106">
        <v>14</v>
      </c>
      <c r="W105" s="106">
        <v>9</v>
      </c>
      <c r="X105" s="106">
        <v>7.5</v>
      </c>
      <c r="Y105" s="106">
        <v>7</v>
      </c>
      <c r="Z105" s="106">
        <v>6</v>
      </c>
      <c r="AA105" s="107">
        <v>74969</v>
      </c>
      <c r="AB105" s="106">
        <v>9</v>
      </c>
      <c r="AC105" s="108">
        <v>7.5</v>
      </c>
      <c r="AD105" s="109">
        <v>4</v>
      </c>
      <c r="AE105" s="110">
        <v>0</v>
      </c>
      <c r="AF105" s="111">
        <v>0.54</v>
      </c>
      <c r="AG105" s="112">
        <v>0</v>
      </c>
      <c r="AH105" s="112">
        <v>0</v>
      </c>
      <c r="AI105" s="112">
        <v>0</v>
      </c>
      <c r="AJ105" s="111">
        <v>0.9</v>
      </c>
      <c r="AK105" s="112">
        <v>0</v>
      </c>
      <c r="AL105" s="112">
        <v>0</v>
      </c>
      <c r="AM105" s="112">
        <v>0</v>
      </c>
      <c r="AN105" s="112">
        <v>0</v>
      </c>
      <c r="AO105" s="112">
        <v>0</v>
      </c>
      <c r="AP105" s="112">
        <v>0</v>
      </c>
      <c r="AQ105" s="112">
        <v>0</v>
      </c>
      <c r="AR105" s="112">
        <v>0</v>
      </c>
      <c r="AS105" s="112">
        <v>0</v>
      </c>
      <c r="AT105" s="111">
        <v>0.55000000000000004</v>
      </c>
      <c r="AU105" s="112">
        <v>0</v>
      </c>
      <c r="AV105" s="112">
        <v>0</v>
      </c>
      <c r="AW105" s="112">
        <v>0</v>
      </c>
      <c r="AX105" s="112">
        <v>0</v>
      </c>
      <c r="AY105" s="112">
        <v>0</v>
      </c>
      <c r="AZ105" s="112">
        <v>0</v>
      </c>
      <c r="BA105" s="111">
        <v>0.71299999999999997</v>
      </c>
      <c r="BB105" s="112">
        <v>0</v>
      </c>
      <c r="BC105" s="112">
        <v>0</v>
      </c>
      <c r="BD105" s="112">
        <v>0</v>
      </c>
      <c r="BE105" s="112">
        <v>0</v>
      </c>
      <c r="BF105" s="112">
        <v>0</v>
      </c>
      <c r="BG105" s="112">
        <v>0</v>
      </c>
      <c r="BH105" s="112">
        <v>0</v>
      </c>
      <c r="BI105" s="112">
        <v>0</v>
      </c>
      <c r="BJ105" s="112">
        <v>0</v>
      </c>
      <c r="BK105" s="111">
        <v>0.71299999999999997</v>
      </c>
      <c r="BL105" s="112">
        <v>0</v>
      </c>
      <c r="BM105" s="112">
        <v>0</v>
      </c>
      <c r="BN105" s="112">
        <v>0</v>
      </c>
      <c r="BO105" s="112">
        <v>0</v>
      </c>
      <c r="BP105" s="112">
        <v>0</v>
      </c>
      <c r="BQ105" s="112">
        <v>0</v>
      </c>
      <c r="BR105" s="113">
        <v>23</v>
      </c>
      <c r="BS105" s="112">
        <v>283</v>
      </c>
    </row>
    <row r="106" spans="1:71" hidden="1" x14ac:dyDescent="0.25">
      <c r="A106" s="102" t="s">
        <v>50</v>
      </c>
      <c r="B106" s="103" t="s">
        <v>209</v>
      </c>
      <c r="C106" s="102" t="s">
        <v>210</v>
      </c>
      <c r="D106" s="102" t="s">
        <v>262</v>
      </c>
      <c r="E106" s="102" t="s">
        <v>263</v>
      </c>
      <c r="F106" s="102" t="s">
        <v>151</v>
      </c>
      <c r="G106" s="102" t="s">
        <v>223</v>
      </c>
      <c r="H106" s="104">
        <v>11</v>
      </c>
      <c r="I106" s="104">
        <v>14</v>
      </c>
      <c r="J106" s="104">
        <v>1</v>
      </c>
      <c r="K106" s="104">
        <v>3</v>
      </c>
      <c r="L106" s="105">
        <v>8.6666666666666661</v>
      </c>
      <c r="M106" s="106">
        <v>107</v>
      </c>
      <c r="N106" s="106">
        <v>110</v>
      </c>
      <c r="O106" s="106">
        <v>1</v>
      </c>
      <c r="P106" s="106">
        <v>3</v>
      </c>
      <c r="Q106" s="106">
        <v>3</v>
      </c>
      <c r="R106" s="106">
        <v>2</v>
      </c>
      <c r="S106" s="106">
        <v>109</v>
      </c>
      <c r="T106" s="106">
        <v>112</v>
      </c>
      <c r="U106" s="106">
        <v>1</v>
      </c>
      <c r="V106" s="106">
        <v>3</v>
      </c>
      <c r="W106" s="106">
        <v>3</v>
      </c>
      <c r="X106" s="106">
        <v>2</v>
      </c>
      <c r="Y106" s="106">
        <v>1</v>
      </c>
      <c r="Z106" s="106">
        <v>1</v>
      </c>
      <c r="AA106" s="107">
        <v>61040</v>
      </c>
      <c r="AB106" s="106">
        <v>8</v>
      </c>
      <c r="AC106" s="108">
        <v>4.2</v>
      </c>
      <c r="AD106" s="109">
        <v>3</v>
      </c>
      <c r="AE106" s="110">
        <v>0</v>
      </c>
      <c r="AF106" s="111">
        <v>0.54</v>
      </c>
      <c r="AG106" s="112">
        <v>0</v>
      </c>
      <c r="AH106" s="112">
        <v>0</v>
      </c>
      <c r="AI106" s="112">
        <v>0</v>
      </c>
      <c r="AJ106" s="111">
        <v>0.9</v>
      </c>
      <c r="AK106" s="112">
        <v>0</v>
      </c>
      <c r="AL106" s="112">
        <v>0</v>
      </c>
      <c r="AM106" s="112">
        <v>0</v>
      </c>
      <c r="AN106" s="112">
        <v>0</v>
      </c>
      <c r="AO106" s="112">
        <v>0</v>
      </c>
      <c r="AP106" s="112">
        <v>0</v>
      </c>
      <c r="AQ106" s="112">
        <v>0</v>
      </c>
      <c r="AR106" s="112">
        <v>0</v>
      </c>
      <c r="AS106" s="112">
        <v>0</v>
      </c>
      <c r="AT106" s="111">
        <v>0.55000000000000004</v>
      </c>
      <c r="AU106" s="112">
        <v>0</v>
      </c>
      <c r="AV106" s="112">
        <v>0</v>
      </c>
      <c r="AW106" s="112">
        <v>0</v>
      </c>
      <c r="AX106" s="112">
        <v>0</v>
      </c>
      <c r="AY106" s="112">
        <v>0</v>
      </c>
      <c r="AZ106" s="112">
        <v>0</v>
      </c>
      <c r="BA106" s="111">
        <v>0.71299999999999997</v>
      </c>
      <c r="BB106" s="112">
        <v>0</v>
      </c>
      <c r="BC106" s="112">
        <v>0</v>
      </c>
      <c r="BD106" s="112">
        <v>0</v>
      </c>
      <c r="BE106" s="112">
        <v>0</v>
      </c>
      <c r="BF106" s="112">
        <v>0</v>
      </c>
      <c r="BG106" s="112">
        <v>0</v>
      </c>
      <c r="BH106" s="112">
        <v>0</v>
      </c>
      <c r="BI106" s="112">
        <v>0</v>
      </c>
      <c r="BJ106" s="112">
        <v>0</v>
      </c>
      <c r="BK106" s="111">
        <v>0.71299999999999997</v>
      </c>
      <c r="BL106" s="112">
        <v>0</v>
      </c>
      <c r="BM106" s="112">
        <v>0</v>
      </c>
      <c r="BN106" s="112">
        <v>0</v>
      </c>
      <c r="BO106" s="112">
        <v>0</v>
      </c>
      <c r="BP106" s="112">
        <v>0</v>
      </c>
      <c r="BQ106" s="112">
        <v>0</v>
      </c>
      <c r="BR106" s="113">
        <v>6</v>
      </c>
      <c r="BS106" s="112">
        <v>0</v>
      </c>
    </row>
    <row r="107" spans="1:71" hidden="1" x14ac:dyDescent="0.25">
      <c r="A107" s="102" t="s">
        <v>50</v>
      </c>
      <c r="B107" s="103" t="s">
        <v>211</v>
      </c>
      <c r="C107" s="102" t="s">
        <v>212</v>
      </c>
      <c r="D107" s="102" t="s">
        <v>264</v>
      </c>
      <c r="E107" s="102" t="s">
        <v>265</v>
      </c>
      <c r="F107" s="102" t="s">
        <v>151</v>
      </c>
      <c r="G107" s="102" t="s">
        <v>223</v>
      </c>
      <c r="H107" s="104">
        <v>17</v>
      </c>
      <c r="I107" s="104">
        <v>18</v>
      </c>
      <c r="J107" s="104">
        <v>20</v>
      </c>
      <c r="K107" s="104">
        <v>60</v>
      </c>
      <c r="L107" s="105">
        <v>18.333333333333332</v>
      </c>
      <c r="M107" s="106">
        <v>190</v>
      </c>
      <c r="N107" s="106">
        <v>197</v>
      </c>
      <c r="O107" s="106">
        <v>5</v>
      </c>
      <c r="P107" s="106">
        <v>7</v>
      </c>
      <c r="Q107" s="106">
        <v>4</v>
      </c>
      <c r="R107" s="106">
        <v>4.5</v>
      </c>
      <c r="S107" s="106">
        <v>180</v>
      </c>
      <c r="T107" s="106">
        <v>184</v>
      </c>
      <c r="U107" s="106">
        <v>5</v>
      </c>
      <c r="V107" s="106">
        <v>4</v>
      </c>
      <c r="W107" s="106">
        <v>5</v>
      </c>
      <c r="X107" s="106">
        <v>5</v>
      </c>
      <c r="Y107" s="106">
        <v>20</v>
      </c>
      <c r="Z107" s="106">
        <v>8</v>
      </c>
      <c r="AA107" s="107">
        <v>59284</v>
      </c>
      <c r="AB107" s="106">
        <v>7</v>
      </c>
      <c r="AC107" s="108">
        <v>6.3</v>
      </c>
      <c r="AD107" s="109">
        <v>4</v>
      </c>
      <c r="AE107" s="110">
        <v>0</v>
      </c>
      <c r="AF107" s="111">
        <v>0.54</v>
      </c>
      <c r="AG107" s="112">
        <v>0</v>
      </c>
      <c r="AH107" s="112">
        <v>0</v>
      </c>
      <c r="AI107" s="112">
        <v>0</v>
      </c>
      <c r="AJ107" s="111">
        <v>0.9</v>
      </c>
      <c r="AK107" s="112">
        <v>0</v>
      </c>
      <c r="AL107" s="112">
        <v>0</v>
      </c>
      <c r="AM107" s="112">
        <v>0</v>
      </c>
      <c r="AN107" s="112">
        <v>0</v>
      </c>
      <c r="AO107" s="112">
        <v>0</v>
      </c>
      <c r="AP107" s="112">
        <v>0</v>
      </c>
      <c r="AQ107" s="112">
        <v>0</v>
      </c>
      <c r="AR107" s="112">
        <v>0</v>
      </c>
      <c r="AS107" s="112">
        <v>0</v>
      </c>
      <c r="AT107" s="111">
        <v>0.55000000000000004</v>
      </c>
      <c r="AU107" s="112">
        <v>0</v>
      </c>
      <c r="AV107" s="112">
        <v>0</v>
      </c>
      <c r="AW107" s="112">
        <v>0</v>
      </c>
      <c r="AX107" s="112">
        <v>0</v>
      </c>
      <c r="AY107" s="112">
        <v>0</v>
      </c>
      <c r="AZ107" s="112">
        <v>0</v>
      </c>
      <c r="BA107" s="111">
        <v>0.71299999999999997</v>
      </c>
      <c r="BB107" s="112">
        <v>0</v>
      </c>
      <c r="BC107" s="112">
        <v>0</v>
      </c>
      <c r="BD107" s="112">
        <v>0</v>
      </c>
      <c r="BE107" s="112">
        <v>0</v>
      </c>
      <c r="BF107" s="112">
        <v>0</v>
      </c>
      <c r="BG107" s="112">
        <v>0</v>
      </c>
      <c r="BH107" s="112">
        <v>0</v>
      </c>
      <c r="BI107" s="112">
        <v>0</v>
      </c>
      <c r="BJ107" s="112">
        <v>0</v>
      </c>
      <c r="BK107" s="111">
        <v>0.71299999999999997</v>
      </c>
      <c r="BL107" s="112">
        <v>0</v>
      </c>
      <c r="BM107" s="112">
        <v>0</v>
      </c>
      <c r="BN107" s="112">
        <v>0</v>
      </c>
      <c r="BO107" s="112">
        <v>0</v>
      </c>
      <c r="BP107" s="112">
        <v>0</v>
      </c>
      <c r="BQ107" s="112">
        <v>0</v>
      </c>
      <c r="BR107" s="113">
        <v>17</v>
      </c>
      <c r="BS107" s="112">
        <v>0</v>
      </c>
    </row>
    <row r="108" spans="1:71" hidden="1" x14ac:dyDescent="0.25">
      <c r="A108" s="102" t="s">
        <v>50</v>
      </c>
      <c r="B108" s="103" t="s">
        <v>211</v>
      </c>
      <c r="C108" s="102" t="s">
        <v>212</v>
      </c>
      <c r="D108" s="102" t="s">
        <v>92</v>
      </c>
      <c r="E108" s="102" t="s">
        <v>93</v>
      </c>
      <c r="F108" s="102" t="s">
        <v>153</v>
      </c>
      <c r="G108" s="102" t="s">
        <v>224</v>
      </c>
      <c r="H108" s="104">
        <v>26</v>
      </c>
      <c r="I108" s="104">
        <v>30</v>
      </c>
      <c r="J108" s="104">
        <v>25</v>
      </c>
      <c r="K108" s="104">
        <v>75</v>
      </c>
      <c r="L108" s="105">
        <v>27</v>
      </c>
      <c r="M108" s="106">
        <v>286</v>
      </c>
      <c r="N108" s="106">
        <v>291</v>
      </c>
      <c r="O108" s="106">
        <v>6</v>
      </c>
      <c r="P108" s="106">
        <v>5</v>
      </c>
      <c r="Q108" s="106">
        <v>3</v>
      </c>
      <c r="R108" s="106">
        <v>4.5</v>
      </c>
      <c r="S108" s="106">
        <v>285</v>
      </c>
      <c r="T108" s="106">
        <v>291</v>
      </c>
      <c r="U108" s="106">
        <v>6</v>
      </c>
      <c r="V108" s="106">
        <v>6</v>
      </c>
      <c r="W108" s="106">
        <v>7</v>
      </c>
      <c r="X108" s="106">
        <v>6.5</v>
      </c>
      <c r="Y108" s="106">
        <v>25</v>
      </c>
      <c r="Z108" s="106">
        <v>9</v>
      </c>
      <c r="AA108" s="107">
        <v>37571</v>
      </c>
      <c r="AB108" s="106">
        <v>4</v>
      </c>
      <c r="AC108" s="108">
        <v>5.6</v>
      </c>
      <c r="AD108" s="109">
        <v>3</v>
      </c>
      <c r="AE108" s="110">
        <v>30.333333333333332</v>
      </c>
      <c r="AF108" s="111">
        <v>0.54</v>
      </c>
      <c r="AG108" s="112">
        <v>0</v>
      </c>
      <c r="AH108" s="112">
        <v>0</v>
      </c>
      <c r="AI108" s="112">
        <v>0</v>
      </c>
      <c r="AJ108" s="111">
        <v>0.9</v>
      </c>
      <c r="AK108" s="112">
        <v>0</v>
      </c>
      <c r="AL108" s="112">
        <v>0</v>
      </c>
      <c r="AM108" s="112">
        <v>0</v>
      </c>
      <c r="AN108" s="112">
        <v>0</v>
      </c>
      <c r="AO108" s="112">
        <v>0</v>
      </c>
      <c r="AP108" s="112">
        <v>0</v>
      </c>
      <c r="AQ108" s="112">
        <v>0</v>
      </c>
      <c r="AR108" s="112">
        <v>0</v>
      </c>
      <c r="AS108" s="112">
        <v>0</v>
      </c>
      <c r="AT108" s="111">
        <v>0.55000000000000004</v>
      </c>
      <c r="AU108" s="112">
        <v>0</v>
      </c>
      <c r="AV108" s="112">
        <v>0</v>
      </c>
      <c r="AW108" s="112">
        <v>0</v>
      </c>
      <c r="AX108" s="112">
        <v>0</v>
      </c>
      <c r="AY108" s="112">
        <v>0</v>
      </c>
      <c r="AZ108" s="112">
        <v>0</v>
      </c>
      <c r="BA108" s="111">
        <v>0.71299999999999997</v>
      </c>
      <c r="BB108" s="112">
        <v>0</v>
      </c>
      <c r="BC108" s="112">
        <v>0</v>
      </c>
      <c r="BD108" s="112">
        <v>0</v>
      </c>
      <c r="BE108" s="112">
        <v>0</v>
      </c>
      <c r="BF108" s="112">
        <v>0</v>
      </c>
      <c r="BG108" s="112">
        <v>0</v>
      </c>
      <c r="BH108" s="112">
        <v>0</v>
      </c>
      <c r="BI108" s="112">
        <v>0</v>
      </c>
      <c r="BJ108" s="112">
        <v>0</v>
      </c>
      <c r="BK108" s="111">
        <v>0.71299999999999997</v>
      </c>
      <c r="BL108" s="112">
        <v>16.38</v>
      </c>
      <c r="BM108" s="112">
        <v>0</v>
      </c>
      <c r="BN108" s="112">
        <v>0</v>
      </c>
      <c r="BO108" s="112">
        <v>0</v>
      </c>
      <c r="BP108" s="112">
        <v>0</v>
      </c>
      <c r="BQ108" s="112">
        <v>0</v>
      </c>
      <c r="BR108" s="113">
        <v>16</v>
      </c>
      <c r="BS108" s="112">
        <v>0</v>
      </c>
    </row>
    <row r="109" spans="1:71" hidden="1" x14ac:dyDescent="0.25">
      <c r="A109" s="102" t="s">
        <v>50</v>
      </c>
      <c r="B109" s="103" t="s">
        <v>211</v>
      </c>
      <c r="C109" s="102" t="s">
        <v>212</v>
      </c>
      <c r="D109" s="102" t="s">
        <v>24</v>
      </c>
      <c r="E109" s="102" t="s">
        <v>25</v>
      </c>
      <c r="F109" s="102" t="s">
        <v>153</v>
      </c>
      <c r="G109" s="102" t="s">
        <v>224</v>
      </c>
      <c r="H109" s="104">
        <v>26</v>
      </c>
      <c r="I109" s="104">
        <v>25</v>
      </c>
      <c r="J109" s="104">
        <v>8</v>
      </c>
      <c r="K109" s="104">
        <v>24</v>
      </c>
      <c r="L109" s="105">
        <v>19.666666666666668</v>
      </c>
      <c r="M109" s="106">
        <v>243</v>
      </c>
      <c r="N109" s="106">
        <v>264</v>
      </c>
      <c r="O109" s="106">
        <v>6</v>
      </c>
      <c r="P109" s="106">
        <v>21</v>
      </c>
      <c r="Q109" s="106">
        <v>6</v>
      </c>
      <c r="R109" s="106">
        <v>6</v>
      </c>
      <c r="S109" s="106">
        <v>201</v>
      </c>
      <c r="T109" s="106">
        <v>211</v>
      </c>
      <c r="U109" s="106">
        <v>5</v>
      </c>
      <c r="V109" s="106">
        <v>10</v>
      </c>
      <c r="W109" s="106">
        <v>9</v>
      </c>
      <c r="X109" s="106">
        <v>7</v>
      </c>
      <c r="Y109" s="106">
        <v>8</v>
      </c>
      <c r="Z109" s="106">
        <v>7</v>
      </c>
      <c r="AA109" s="107">
        <v>55504</v>
      </c>
      <c r="AB109" s="106">
        <v>7</v>
      </c>
      <c r="AC109" s="108">
        <v>6.8</v>
      </c>
      <c r="AD109" s="109">
        <v>4</v>
      </c>
      <c r="AE109" s="110">
        <v>0</v>
      </c>
      <c r="AF109" s="111">
        <v>0.54</v>
      </c>
      <c r="AG109" s="112">
        <v>0</v>
      </c>
      <c r="AH109" s="112">
        <v>0</v>
      </c>
      <c r="AI109" s="112">
        <v>0</v>
      </c>
      <c r="AJ109" s="111">
        <v>0.9</v>
      </c>
      <c r="AK109" s="112">
        <v>0</v>
      </c>
      <c r="AL109" s="112">
        <v>0</v>
      </c>
      <c r="AM109" s="112">
        <v>0</v>
      </c>
      <c r="AN109" s="112">
        <v>0</v>
      </c>
      <c r="AO109" s="112">
        <v>0</v>
      </c>
      <c r="AP109" s="112">
        <v>0</v>
      </c>
      <c r="AQ109" s="112">
        <v>0</v>
      </c>
      <c r="AR109" s="112">
        <v>0</v>
      </c>
      <c r="AS109" s="112">
        <v>0</v>
      </c>
      <c r="AT109" s="111">
        <v>0.55000000000000004</v>
      </c>
      <c r="AU109" s="112">
        <v>0</v>
      </c>
      <c r="AV109" s="112">
        <v>0</v>
      </c>
      <c r="AW109" s="112">
        <v>0</v>
      </c>
      <c r="AX109" s="112">
        <v>0</v>
      </c>
      <c r="AY109" s="112">
        <v>0</v>
      </c>
      <c r="AZ109" s="112">
        <v>0</v>
      </c>
      <c r="BA109" s="111">
        <v>0.71299999999999997</v>
      </c>
      <c r="BB109" s="112">
        <v>0</v>
      </c>
      <c r="BC109" s="112">
        <v>0</v>
      </c>
      <c r="BD109" s="112">
        <v>0</v>
      </c>
      <c r="BE109" s="112">
        <v>0</v>
      </c>
      <c r="BF109" s="112">
        <v>0</v>
      </c>
      <c r="BG109" s="112">
        <v>0</v>
      </c>
      <c r="BH109" s="112">
        <v>0</v>
      </c>
      <c r="BI109" s="112">
        <v>0</v>
      </c>
      <c r="BJ109" s="112">
        <v>0</v>
      </c>
      <c r="BK109" s="111">
        <v>0.71299999999999997</v>
      </c>
      <c r="BL109" s="112">
        <v>0</v>
      </c>
      <c r="BM109" s="112">
        <v>0</v>
      </c>
      <c r="BN109" s="112">
        <v>0</v>
      </c>
      <c r="BO109" s="112">
        <v>0</v>
      </c>
      <c r="BP109" s="112">
        <v>0</v>
      </c>
      <c r="BQ109" s="112">
        <v>0</v>
      </c>
      <c r="BR109" s="113">
        <v>11</v>
      </c>
      <c r="BS109" s="112">
        <v>0</v>
      </c>
    </row>
    <row r="110" spans="1:71" hidden="1" x14ac:dyDescent="0.25">
      <c r="A110" s="102" t="s">
        <v>50</v>
      </c>
      <c r="B110" s="103" t="s">
        <v>211</v>
      </c>
      <c r="C110" s="102" t="s">
        <v>212</v>
      </c>
      <c r="D110" s="102" t="s">
        <v>128</v>
      </c>
      <c r="E110" s="102" t="s">
        <v>129</v>
      </c>
      <c r="F110" s="102" t="s">
        <v>151</v>
      </c>
      <c r="G110" s="102" t="s">
        <v>223</v>
      </c>
      <c r="H110" s="104">
        <v>65</v>
      </c>
      <c r="I110" s="104">
        <v>67</v>
      </c>
      <c r="J110" s="104">
        <v>65</v>
      </c>
      <c r="K110" s="104">
        <v>195</v>
      </c>
      <c r="L110" s="105">
        <v>65.666666666666671</v>
      </c>
      <c r="M110" s="106">
        <v>635</v>
      </c>
      <c r="N110" s="106">
        <v>663</v>
      </c>
      <c r="O110" s="106">
        <v>9</v>
      </c>
      <c r="P110" s="106">
        <v>28</v>
      </c>
      <c r="Q110" s="106">
        <v>8</v>
      </c>
      <c r="R110" s="106">
        <v>8.5</v>
      </c>
      <c r="S110" s="106">
        <v>621</v>
      </c>
      <c r="T110" s="106">
        <v>633</v>
      </c>
      <c r="U110" s="106">
        <v>9</v>
      </c>
      <c r="V110" s="106">
        <v>12</v>
      </c>
      <c r="W110" s="106">
        <v>9</v>
      </c>
      <c r="X110" s="106">
        <v>9</v>
      </c>
      <c r="Y110" s="106">
        <v>65</v>
      </c>
      <c r="Z110" s="106">
        <v>10</v>
      </c>
      <c r="AA110" s="107">
        <v>37219</v>
      </c>
      <c r="AB110" s="106">
        <v>4</v>
      </c>
      <c r="AC110" s="108">
        <v>7.1</v>
      </c>
      <c r="AD110" s="109">
        <v>4</v>
      </c>
      <c r="AE110" s="110">
        <v>0</v>
      </c>
      <c r="AF110" s="111">
        <v>0.54</v>
      </c>
      <c r="AG110" s="112">
        <v>0</v>
      </c>
      <c r="AH110" s="112">
        <v>0</v>
      </c>
      <c r="AI110" s="112">
        <v>0</v>
      </c>
      <c r="AJ110" s="111">
        <v>0.9</v>
      </c>
      <c r="AK110" s="112">
        <v>0</v>
      </c>
      <c r="AL110" s="112">
        <v>0</v>
      </c>
      <c r="AM110" s="112">
        <v>0</v>
      </c>
      <c r="AN110" s="112">
        <v>0</v>
      </c>
      <c r="AO110" s="112">
        <v>0</v>
      </c>
      <c r="AP110" s="112">
        <v>0</v>
      </c>
      <c r="AQ110" s="112">
        <v>0</v>
      </c>
      <c r="AR110" s="112">
        <v>0</v>
      </c>
      <c r="AS110" s="112">
        <v>0</v>
      </c>
      <c r="AT110" s="111">
        <v>0.55000000000000004</v>
      </c>
      <c r="AU110" s="112">
        <v>0</v>
      </c>
      <c r="AV110" s="112">
        <v>0</v>
      </c>
      <c r="AW110" s="112">
        <v>0</v>
      </c>
      <c r="AX110" s="112">
        <v>0</v>
      </c>
      <c r="AY110" s="112">
        <v>0</v>
      </c>
      <c r="AZ110" s="112">
        <v>0</v>
      </c>
      <c r="BA110" s="111">
        <v>0.71299999999999997</v>
      </c>
      <c r="BB110" s="112">
        <v>0</v>
      </c>
      <c r="BC110" s="112">
        <v>0</v>
      </c>
      <c r="BD110" s="112">
        <v>0</v>
      </c>
      <c r="BE110" s="112">
        <v>0</v>
      </c>
      <c r="BF110" s="112">
        <v>0</v>
      </c>
      <c r="BG110" s="112">
        <v>0</v>
      </c>
      <c r="BH110" s="112">
        <v>0</v>
      </c>
      <c r="BI110" s="112">
        <v>0</v>
      </c>
      <c r="BJ110" s="112">
        <v>0</v>
      </c>
      <c r="BK110" s="111">
        <v>0.71299999999999997</v>
      </c>
      <c r="BL110" s="112">
        <v>0</v>
      </c>
      <c r="BM110" s="112">
        <v>0</v>
      </c>
      <c r="BN110" s="112">
        <v>0</v>
      </c>
      <c r="BO110" s="112">
        <v>0</v>
      </c>
      <c r="BP110" s="112">
        <v>0</v>
      </c>
      <c r="BQ110" s="112">
        <v>0</v>
      </c>
      <c r="BR110" s="113">
        <v>33</v>
      </c>
      <c r="BS110" s="112">
        <v>0</v>
      </c>
    </row>
    <row r="111" spans="1:71" hidden="1" x14ac:dyDescent="0.25">
      <c r="A111" s="102" t="s">
        <v>50</v>
      </c>
      <c r="B111" s="103" t="s">
        <v>213</v>
      </c>
      <c r="C111" s="102" t="s">
        <v>214</v>
      </c>
      <c r="D111" s="102" t="s">
        <v>48</v>
      </c>
      <c r="E111" s="102" t="s">
        <v>49</v>
      </c>
      <c r="F111" s="102" t="s">
        <v>151</v>
      </c>
      <c r="G111" s="102" t="s">
        <v>223</v>
      </c>
      <c r="H111" s="104">
        <v>22</v>
      </c>
      <c r="I111" s="104">
        <v>20</v>
      </c>
      <c r="J111" s="104">
        <v>18</v>
      </c>
      <c r="K111" s="104">
        <v>54</v>
      </c>
      <c r="L111" s="105">
        <v>20</v>
      </c>
      <c r="M111" s="106">
        <v>256</v>
      </c>
      <c r="N111" s="106">
        <v>232</v>
      </c>
      <c r="O111" s="106">
        <v>5</v>
      </c>
      <c r="P111" s="106">
        <v>-24</v>
      </c>
      <c r="Q111" s="106">
        <v>1</v>
      </c>
      <c r="R111" s="106">
        <v>3</v>
      </c>
      <c r="S111" s="106">
        <v>235</v>
      </c>
      <c r="T111" s="106">
        <v>229</v>
      </c>
      <c r="U111" s="106">
        <v>6</v>
      </c>
      <c r="V111" s="106">
        <v>-6</v>
      </c>
      <c r="W111" s="106">
        <v>1</v>
      </c>
      <c r="X111" s="106">
        <v>3.5</v>
      </c>
      <c r="Y111" s="106">
        <v>18</v>
      </c>
      <c r="Z111" s="106">
        <v>8</v>
      </c>
      <c r="AA111" s="107">
        <v>58788</v>
      </c>
      <c r="AB111" s="106">
        <v>7</v>
      </c>
      <c r="AC111" s="108">
        <v>5.7</v>
      </c>
      <c r="AD111" s="109">
        <v>3</v>
      </c>
      <c r="AE111" s="110">
        <v>0</v>
      </c>
      <c r="AF111" s="111">
        <v>0.54</v>
      </c>
      <c r="AG111" s="112">
        <v>0</v>
      </c>
      <c r="AH111" s="112">
        <v>0</v>
      </c>
      <c r="AI111" s="112">
        <v>0</v>
      </c>
      <c r="AJ111" s="111">
        <v>0.9</v>
      </c>
      <c r="AK111" s="112">
        <v>0</v>
      </c>
      <c r="AL111" s="112">
        <v>0</v>
      </c>
      <c r="AM111" s="112">
        <v>0</v>
      </c>
      <c r="AN111" s="112">
        <v>0</v>
      </c>
      <c r="AO111" s="112">
        <v>0</v>
      </c>
      <c r="AP111" s="112">
        <v>0</v>
      </c>
      <c r="AQ111" s="112">
        <v>0</v>
      </c>
      <c r="AR111" s="112">
        <v>0</v>
      </c>
      <c r="AS111" s="112">
        <v>0</v>
      </c>
      <c r="AT111" s="111">
        <v>0.55000000000000004</v>
      </c>
      <c r="AU111" s="112">
        <v>0</v>
      </c>
      <c r="AV111" s="112">
        <v>0</v>
      </c>
      <c r="AW111" s="112">
        <v>0</v>
      </c>
      <c r="AX111" s="112">
        <v>0</v>
      </c>
      <c r="AY111" s="112">
        <v>0</v>
      </c>
      <c r="AZ111" s="112">
        <v>0</v>
      </c>
      <c r="BA111" s="111">
        <v>0.71299999999999997</v>
      </c>
      <c r="BB111" s="112">
        <v>0</v>
      </c>
      <c r="BC111" s="112">
        <v>0</v>
      </c>
      <c r="BD111" s="112">
        <v>0</v>
      </c>
      <c r="BE111" s="112">
        <v>0</v>
      </c>
      <c r="BF111" s="112">
        <v>0</v>
      </c>
      <c r="BG111" s="112">
        <v>0</v>
      </c>
      <c r="BH111" s="112">
        <v>0</v>
      </c>
      <c r="BI111" s="112">
        <v>0</v>
      </c>
      <c r="BJ111" s="112">
        <v>0</v>
      </c>
      <c r="BK111" s="111">
        <v>0.71299999999999997</v>
      </c>
      <c r="BL111" s="112">
        <v>0</v>
      </c>
      <c r="BM111" s="112">
        <v>0</v>
      </c>
      <c r="BN111" s="112">
        <v>0</v>
      </c>
      <c r="BO111" s="112">
        <v>0</v>
      </c>
      <c r="BP111" s="112">
        <v>0</v>
      </c>
      <c r="BQ111" s="112">
        <v>0</v>
      </c>
      <c r="BR111" s="113">
        <v>18</v>
      </c>
      <c r="BS111" s="112">
        <v>0</v>
      </c>
    </row>
    <row r="112" spans="1:71" hidden="1" x14ac:dyDescent="0.25">
      <c r="A112" s="102" t="s">
        <v>50</v>
      </c>
      <c r="B112" s="103" t="s">
        <v>213</v>
      </c>
      <c r="C112" s="102" t="s">
        <v>214</v>
      </c>
      <c r="D112" s="102" t="s">
        <v>523</v>
      </c>
      <c r="E112" s="102" t="s">
        <v>524</v>
      </c>
      <c r="F112" s="102" t="s">
        <v>151</v>
      </c>
      <c r="G112" s="102" t="s">
        <v>223</v>
      </c>
      <c r="H112" s="104"/>
      <c r="I112" s="104">
        <v>17</v>
      </c>
      <c r="J112" s="104">
        <v>3</v>
      </c>
      <c r="K112" s="104">
        <v>9</v>
      </c>
      <c r="L112" s="105">
        <v>10</v>
      </c>
      <c r="M112" s="106"/>
      <c r="N112" s="106"/>
      <c r="O112" s="106"/>
      <c r="P112" s="106"/>
      <c r="Q112" s="106"/>
      <c r="R112" s="106"/>
      <c r="S112" s="106">
        <v>134</v>
      </c>
      <c r="T112" s="106">
        <v>140</v>
      </c>
      <c r="U112" s="106">
        <v>2</v>
      </c>
      <c r="V112" s="106">
        <v>6</v>
      </c>
      <c r="W112" s="106">
        <v>7</v>
      </c>
      <c r="X112" s="106">
        <v>4.5</v>
      </c>
      <c r="Y112" s="106">
        <v>3</v>
      </c>
      <c r="Z112" s="106">
        <v>4</v>
      </c>
      <c r="AA112" s="107">
        <v>47393</v>
      </c>
      <c r="AB112" s="106">
        <v>6</v>
      </c>
      <c r="AC112" s="108">
        <v>5.125</v>
      </c>
      <c r="AD112" s="109">
        <v>3</v>
      </c>
      <c r="AE112" s="110">
        <v>0</v>
      </c>
      <c r="AF112" s="111">
        <v>0.54</v>
      </c>
      <c r="AG112" s="112">
        <v>0</v>
      </c>
      <c r="AH112" s="112">
        <v>0</v>
      </c>
      <c r="AI112" s="112">
        <v>0</v>
      </c>
      <c r="AJ112" s="111">
        <v>0.9</v>
      </c>
      <c r="AK112" s="112">
        <v>0</v>
      </c>
      <c r="AL112" s="112">
        <v>0</v>
      </c>
      <c r="AM112" s="112">
        <v>0</v>
      </c>
      <c r="AN112" s="112">
        <v>0</v>
      </c>
      <c r="AO112" s="112">
        <v>0</v>
      </c>
      <c r="AP112" s="112">
        <v>0</v>
      </c>
      <c r="AQ112" s="112">
        <v>0</v>
      </c>
      <c r="AR112" s="112">
        <v>0</v>
      </c>
      <c r="AS112" s="112">
        <v>0</v>
      </c>
      <c r="AT112" s="111">
        <v>0.55000000000000004</v>
      </c>
      <c r="AU112" s="112">
        <v>0</v>
      </c>
      <c r="AV112" s="112">
        <v>0</v>
      </c>
      <c r="AW112" s="112">
        <v>0</v>
      </c>
      <c r="AX112" s="112">
        <v>0</v>
      </c>
      <c r="AY112" s="112">
        <v>0</v>
      </c>
      <c r="AZ112" s="112">
        <v>0</v>
      </c>
      <c r="BA112" s="111">
        <v>0.71299999999999997</v>
      </c>
      <c r="BB112" s="112">
        <v>0</v>
      </c>
      <c r="BC112" s="112">
        <v>0</v>
      </c>
      <c r="BD112" s="112">
        <v>0</v>
      </c>
      <c r="BE112" s="112">
        <v>0</v>
      </c>
      <c r="BF112" s="112">
        <v>0</v>
      </c>
      <c r="BG112" s="112">
        <v>0</v>
      </c>
      <c r="BH112" s="112">
        <v>0</v>
      </c>
      <c r="BI112" s="112">
        <v>0</v>
      </c>
      <c r="BJ112" s="112">
        <v>0</v>
      </c>
      <c r="BK112" s="111">
        <v>0.71299999999999997</v>
      </c>
      <c r="BL112" s="112">
        <v>0</v>
      </c>
      <c r="BM112" s="112">
        <v>0</v>
      </c>
      <c r="BN112" s="112">
        <v>0</v>
      </c>
      <c r="BO112" s="112">
        <v>0</v>
      </c>
      <c r="BP112" s="112">
        <v>0</v>
      </c>
      <c r="BQ112" s="112">
        <v>0</v>
      </c>
      <c r="BR112" s="113">
        <v>10</v>
      </c>
      <c r="BS112" s="112">
        <v>0</v>
      </c>
    </row>
    <row r="113" spans="1:71" hidden="1" x14ac:dyDescent="0.25">
      <c r="A113" s="102" t="s">
        <v>50</v>
      </c>
      <c r="B113" s="103" t="s">
        <v>213</v>
      </c>
      <c r="C113" s="102" t="s">
        <v>214</v>
      </c>
      <c r="D113" s="102" t="s">
        <v>94</v>
      </c>
      <c r="E113" s="102" t="s">
        <v>95</v>
      </c>
      <c r="F113" s="102" t="s">
        <v>151</v>
      </c>
      <c r="G113" s="102" t="s">
        <v>223</v>
      </c>
      <c r="H113" s="104">
        <v>30</v>
      </c>
      <c r="I113" s="104">
        <v>20</v>
      </c>
      <c r="J113" s="104">
        <v>11</v>
      </c>
      <c r="K113" s="104">
        <v>33</v>
      </c>
      <c r="L113" s="105">
        <v>20.333333333333332</v>
      </c>
      <c r="M113" s="106">
        <v>321</v>
      </c>
      <c r="N113" s="106">
        <v>309</v>
      </c>
      <c r="O113" s="106">
        <v>6</v>
      </c>
      <c r="P113" s="106">
        <v>-12</v>
      </c>
      <c r="Q113" s="106">
        <v>2</v>
      </c>
      <c r="R113" s="106">
        <v>4</v>
      </c>
      <c r="S113" s="106">
        <v>227</v>
      </c>
      <c r="T113" s="106">
        <v>224</v>
      </c>
      <c r="U113" s="106">
        <v>5</v>
      </c>
      <c r="V113" s="106">
        <v>-3</v>
      </c>
      <c r="W113" s="106">
        <v>1</v>
      </c>
      <c r="X113" s="106">
        <v>3</v>
      </c>
      <c r="Y113" s="106">
        <v>11</v>
      </c>
      <c r="Z113" s="106">
        <v>7</v>
      </c>
      <c r="AA113" s="107">
        <v>40644</v>
      </c>
      <c r="AB113" s="106">
        <v>4</v>
      </c>
      <c r="AC113" s="108">
        <v>4.4000000000000004</v>
      </c>
      <c r="AD113" s="109">
        <v>3</v>
      </c>
      <c r="AE113" s="110">
        <v>20.333333333333332</v>
      </c>
      <c r="AF113" s="111">
        <v>0.54</v>
      </c>
      <c r="AG113" s="112">
        <v>0</v>
      </c>
      <c r="AH113" s="112">
        <v>0</v>
      </c>
      <c r="AI113" s="112">
        <v>0</v>
      </c>
      <c r="AJ113" s="111">
        <v>0.9</v>
      </c>
      <c r="AK113" s="112">
        <v>0</v>
      </c>
      <c r="AL113" s="112">
        <v>0</v>
      </c>
      <c r="AM113" s="112">
        <v>0</v>
      </c>
      <c r="AN113" s="112">
        <v>0</v>
      </c>
      <c r="AO113" s="112">
        <v>0</v>
      </c>
      <c r="AP113" s="112">
        <v>0</v>
      </c>
      <c r="AQ113" s="112">
        <v>0</v>
      </c>
      <c r="AR113" s="112">
        <v>0</v>
      </c>
      <c r="AS113" s="112">
        <v>0</v>
      </c>
      <c r="AT113" s="111">
        <v>0.55000000000000004</v>
      </c>
      <c r="AU113" s="112">
        <v>0</v>
      </c>
      <c r="AV113" s="112">
        <v>0</v>
      </c>
      <c r="AW113" s="112">
        <v>0</v>
      </c>
      <c r="AX113" s="112">
        <v>0</v>
      </c>
      <c r="AY113" s="112">
        <v>0</v>
      </c>
      <c r="AZ113" s="112">
        <v>0</v>
      </c>
      <c r="BA113" s="111">
        <v>0.71299999999999997</v>
      </c>
      <c r="BB113" s="112">
        <v>0</v>
      </c>
      <c r="BC113" s="112">
        <v>0</v>
      </c>
      <c r="BD113" s="112">
        <v>0</v>
      </c>
      <c r="BE113" s="112">
        <v>0</v>
      </c>
      <c r="BF113" s="112">
        <v>0</v>
      </c>
      <c r="BG113" s="112">
        <v>0</v>
      </c>
      <c r="BH113" s="112">
        <v>0</v>
      </c>
      <c r="BI113" s="112">
        <v>0</v>
      </c>
      <c r="BJ113" s="112">
        <v>0</v>
      </c>
      <c r="BK113" s="111">
        <v>0.71299999999999997</v>
      </c>
      <c r="BL113" s="112">
        <v>10.98</v>
      </c>
      <c r="BM113" s="112">
        <v>0</v>
      </c>
      <c r="BN113" s="112">
        <v>0</v>
      </c>
      <c r="BO113" s="112">
        <v>0</v>
      </c>
      <c r="BP113" s="112">
        <v>0</v>
      </c>
      <c r="BQ113" s="112">
        <v>0</v>
      </c>
      <c r="BR113" s="113">
        <v>13</v>
      </c>
      <c r="BS113" s="112">
        <v>0</v>
      </c>
    </row>
    <row r="114" spans="1:71" hidden="1" x14ac:dyDescent="0.25">
      <c r="A114" s="102" t="s">
        <v>50</v>
      </c>
      <c r="B114" s="103" t="s">
        <v>213</v>
      </c>
      <c r="C114" s="102" t="s">
        <v>214</v>
      </c>
      <c r="D114" s="102" t="s">
        <v>114</v>
      </c>
      <c r="E114" s="102" t="s">
        <v>115</v>
      </c>
      <c r="F114" s="102" t="s">
        <v>151</v>
      </c>
      <c r="G114" s="102" t="s">
        <v>223</v>
      </c>
      <c r="H114" s="104">
        <v>20</v>
      </c>
      <c r="I114" s="104">
        <v>21</v>
      </c>
      <c r="J114" s="104"/>
      <c r="K114" s="104" t="s">
        <v>154</v>
      </c>
      <c r="L114" s="105">
        <v>20.5</v>
      </c>
      <c r="M114" s="106">
        <v>225</v>
      </c>
      <c r="N114" s="106">
        <v>184</v>
      </c>
      <c r="O114" s="106">
        <v>4</v>
      </c>
      <c r="P114" s="106">
        <v>-41</v>
      </c>
      <c r="Q114" s="106">
        <v>1</v>
      </c>
      <c r="R114" s="106">
        <v>2.5</v>
      </c>
      <c r="S114" s="106">
        <v>206</v>
      </c>
      <c r="T114" s="106">
        <v>200</v>
      </c>
      <c r="U114" s="106">
        <v>5</v>
      </c>
      <c r="V114" s="106">
        <v>-6</v>
      </c>
      <c r="W114" s="106">
        <v>1</v>
      </c>
      <c r="X114" s="106">
        <v>3</v>
      </c>
      <c r="Y114" s="106"/>
      <c r="Z114" s="106"/>
      <c r="AA114" s="107">
        <v>29449</v>
      </c>
      <c r="AB114" s="106">
        <v>2</v>
      </c>
      <c r="AC114" s="108">
        <v>2.375</v>
      </c>
      <c r="AD114" s="109">
        <v>2</v>
      </c>
      <c r="AE114" s="110">
        <v>0</v>
      </c>
      <c r="AF114" s="111">
        <v>0.54</v>
      </c>
      <c r="AG114" s="112">
        <v>0</v>
      </c>
      <c r="AH114" s="112">
        <v>0</v>
      </c>
      <c r="AI114" s="112">
        <v>0</v>
      </c>
      <c r="AJ114" s="111">
        <v>0.9</v>
      </c>
      <c r="AK114" s="112">
        <v>0</v>
      </c>
      <c r="AL114" s="112">
        <v>0</v>
      </c>
      <c r="AM114" s="112">
        <v>0</v>
      </c>
      <c r="AN114" s="112">
        <v>0</v>
      </c>
      <c r="AO114" s="112">
        <v>0</v>
      </c>
      <c r="AP114" s="112">
        <v>0</v>
      </c>
      <c r="AQ114" s="112">
        <v>0</v>
      </c>
      <c r="AR114" s="112">
        <v>0</v>
      </c>
      <c r="AS114" s="112">
        <v>0</v>
      </c>
      <c r="AT114" s="111">
        <v>0.55000000000000004</v>
      </c>
      <c r="AU114" s="112">
        <v>0</v>
      </c>
      <c r="AV114" s="112">
        <v>0</v>
      </c>
      <c r="AW114" s="112">
        <v>0</v>
      </c>
      <c r="AX114" s="112">
        <v>0</v>
      </c>
      <c r="AY114" s="112">
        <v>0</v>
      </c>
      <c r="AZ114" s="112">
        <v>0</v>
      </c>
      <c r="BA114" s="111">
        <v>0.71299999999999997</v>
      </c>
      <c r="BB114" s="112">
        <v>0</v>
      </c>
      <c r="BC114" s="112">
        <v>0</v>
      </c>
      <c r="BD114" s="112">
        <v>0</v>
      </c>
      <c r="BE114" s="112">
        <v>0</v>
      </c>
      <c r="BF114" s="112">
        <v>0</v>
      </c>
      <c r="BG114" s="112">
        <v>0</v>
      </c>
      <c r="BH114" s="112">
        <v>0</v>
      </c>
      <c r="BI114" s="112">
        <v>0</v>
      </c>
      <c r="BJ114" s="112">
        <v>0</v>
      </c>
      <c r="BK114" s="111">
        <v>0.71299999999999997</v>
      </c>
      <c r="BL114" s="112">
        <v>0</v>
      </c>
      <c r="BM114" s="112">
        <v>0</v>
      </c>
      <c r="BN114" s="112">
        <v>0</v>
      </c>
      <c r="BO114" s="112">
        <v>0</v>
      </c>
      <c r="BP114" s="112">
        <v>0</v>
      </c>
      <c r="BQ114" s="112">
        <v>0</v>
      </c>
      <c r="BR114" s="113">
        <v>4</v>
      </c>
      <c r="BS114" s="112">
        <v>0</v>
      </c>
    </row>
    <row r="115" spans="1:71" hidden="1" x14ac:dyDescent="0.25">
      <c r="A115" s="102" t="s">
        <v>50</v>
      </c>
      <c r="B115" s="103" t="s">
        <v>213</v>
      </c>
      <c r="C115" s="102" t="s">
        <v>214</v>
      </c>
      <c r="D115" s="102" t="s">
        <v>106</v>
      </c>
      <c r="E115" s="102" t="s">
        <v>107</v>
      </c>
      <c r="F115" s="102" t="s">
        <v>151</v>
      </c>
      <c r="G115" s="102" t="s">
        <v>223</v>
      </c>
      <c r="H115" s="104">
        <v>18</v>
      </c>
      <c r="I115" s="104">
        <v>16</v>
      </c>
      <c r="J115" s="104"/>
      <c r="K115" s="104" t="s">
        <v>154</v>
      </c>
      <c r="L115" s="105">
        <v>17</v>
      </c>
      <c r="M115" s="106">
        <v>236</v>
      </c>
      <c r="N115" s="106">
        <v>200</v>
      </c>
      <c r="O115" s="106">
        <v>5</v>
      </c>
      <c r="P115" s="106">
        <v>-36</v>
      </c>
      <c r="Q115" s="106">
        <v>1</v>
      </c>
      <c r="R115" s="106">
        <v>3</v>
      </c>
      <c r="S115" s="106">
        <v>240</v>
      </c>
      <c r="T115" s="106">
        <v>223</v>
      </c>
      <c r="U115" s="106">
        <v>5</v>
      </c>
      <c r="V115" s="106">
        <v>-17</v>
      </c>
      <c r="W115" s="106">
        <v>1</v>
      </c>
      <c r="X115" s="106">
        <v>3</v>
      </c>
      <c r="Y115" s="106"/>
      <c r="Z115" s="106"/>
      <c r="AA115" s="107">
        <v>37855</v>
      </c>
      <c r="AB115" s="106">
        <v>4</v>
      </c>
      <c r="AC115" s="108">
        <v>3.5</v>
      </c>
      <c r="AD115" s="109">
        <v>2</v>
      </c>
      <c r="AE115" s="110">
        <v>0</v>
      </c>
      <c r="AF115" s="111">
        <v>0.54</v>
      </c>
      <c r="AG115" s="112">
        <v>0</v>
      </c>
      <c r="AH115" s="112">
        <v>0</v>
      </c>
      <c r="AI115" s="112">
        <v>0</v>
      </c>
      <c r="AJ115" s="111">
        <v>0.9</v>
      </c>
      <c r="AK115" s="112">
        <v>0</v>
      </c>
      <c r="AL115" s="112">
        <v>0</v>
      </c>
      <c r="AM115" s="112">
        <v>0</v>
      </c>
      <c r="AN115" s="112">
        <v>0</v>
      </c>
      <c r="AO115" s="112">
        <v>0</v>
      </c>
      <c r="AP115" s="112">
        <v>0</v>
      </c>
      <c r="AQ115" s="112">
        <v>0</v>
      </c>
      <c r="AR115" s="112">
        <v>0</v>
      </c>
      <c r="AS115" s="112">
        <v>0</v>
      </c>
      <c r="AT115" s="111">
        <v>0.55000000000000004</v>
      </c>
      <c r="AU115" s="112">
        <v>0</v>
      </c>
      <c r="AV115" s="112">
        <v>0</v>
      </c>
      <c r="AW115" s="112">
        <v>0</v>
      </c>
      <c r="AX115" s="112">
        <v>0</v>
      </c>
      <c r="AY115" s="112">
        <v>0</v>
      </c>
      <c r="AZ115" s="112">
        <v>0</v>
      </c>
      <c r="BA115" s="111">
        <v>0.71299999999999997</v>
      </c>
      <c r="BB115" s="112">
        <v>0</v>
      </c>
      <c r="BC115" s="112">
        <v>0</v>
      </c>
      <c r="BD115" s="112">
        <v>0</v>
      </c>
      <c r="BE115" s="112">
        <v>0</v>
      </c>
      <c r="BF115" s="112">
        <v>0</v>
      </c>
      <c r="BG115" s="112">
        <v>0</v>
      </c>
      <c r="BH115" s="112">
        <v>0</v>
      </c>
      <c r="BI115" s="112">
        <v>0</v>
      </c>
      <c r="BJ115" s="112">
        <v>0</v>
      </c>
      <c r="BK115" s="111">
        <v>0.71299999999999997</v>
      </c>
      <c r="BL115" s="112">
        <v>0</v>
      </c>
      <c r="BM115" s="112">
        <v>0</v>
      </c>
      <c r="BN115" s="112">
        <v>0</v>
      </c>
      <c r="BO115" s="112">
        <v>0</v>
      </c>
      <c r="BP115" s="112">
        <v>0</v>
      </c>
      <c r="BQ115" s="112">
        <v>0</v>
      </c>
      <c r="BR115" s="113">
        <v>8</v>
      </c>
      <c r="BS115" s="112">
        <v>0</v>
      </c>
    </row>
    <row r="116" spans="1:71" hidden="1" x14ac:dyDescent="0.25">
      <c r="A116" s="102" t="s">
        <v>50</v>
      </c>
      <c r="B116" s="103" t="s">
        <v>213</v>
      </c>
      <c r="C116" s="102" t="s">
        <v>214</v>
      </c>
      <c r="D116" s="102" t="s">
        <v>854</v>
      </c>
      <c r="E116" s="102" t="s">
        <v>855</v>
      </c>
      <c r="F116" s="102" t="s">
        <v>152</v>
      </c>
      <c r="G116" s="102" t="s">
        <v>223</v>
      </c>
      <c r="H116" s="104">
        <v>25</v>
      </c>
      <c r="I116" s="104">
        <v>24</v>
      </c>
      <c r="J116" s="104">
        <v>6</v>
      </c>
      <c r="K116" s="104">
        <v>18</v>
      </c>
      <c r="L116" s="105">
        <v>18.333333333333332</v>
      </c>
      <c r="M116" s="106">
        <v>189</v>
      </c>
      <c r="N116" s="106">
        <v>185</v>
      </c>
      <c r="O116" s="106">
        <v>4</v>
      </c>
      <c r="P116" s="106">
        <v>-4</v>
      </c>
      <c r="Q116" s="106">
        <v>2</v>
      </c>
      <c r="R116" s="106">
        <v>3</v>
      </c>
      <c r="S116" s="106">
        <v>185</v>
      </c>
      <c r="T116" s="106">
        <v>186</v>
      </c>
      <c r="U116" s="106">
        <v>5</v>
      </c>
      <c r="V116" s="106">
        <v>1</v>
      </c>
      <c r="W116" s="106">
        <v>2</v>
      </c>
      <c r="X116" s="106">
        <v>3.5</v>
      </c>
      <c r="Y116" s="106">
        <v>6</v>
      </c>
      <c r="Z116" s="106">
        <v>6</v>
      </c>
      <c r="AA116" s="107">
        <v>25335</v>
      </c>
      <c r="AB116" s="106">
        <v>1</v>
      </c>
      <c r="AC116" s="108">
        <v>2.9</v>
      </c>
      <c r="AD116" s="109">
        <v>1</v>
      </c>
      <c r="AE116" s="110">
        <v>0</v>
      </c>
      <c r="AF116" s="111">
        <v>0.54</v>
      </c>
      <c r="AG116" s="112">
        <v>0</v>
      </c>
      <c r="AH116" s="112">
        <v>0</v>
      </c>
      <c r="AI116" s="112">
        <v>0</v>
      </c>
      <c r="AJ116" s="111">
        <v>0.9</v>
      </c>
      <c r="AK116" s="112">
        <v>0</v>
      </c>
      <c r="AL116" s="112">
        <v>0</v>
      </c>
      <c r="AM116" s="112">
        <v>0</v>
      </c>
      <c r="AN116" s="112">
        <v>0</v>
      </c>
      <c r="AO116" s="112">
        <v>0</v>
      </c>
      <c r="AP116" s="112">
        <v>0</v>
      </c>
      <c r="AQ116" s="112">
        <v>0</v>
      </c>
      <c r="AR116" s="112">
        <v>0</v>
      </c>
      <c r="AS116" s="112">
        <v>0</v>
      </c>
      <c r="AT116" s="111">
        <v>0.55000000000000004</v>
      </c>
      <c r="AU116" s="112">
        <v>0</v>
      </c>
      <c r="AV116" s="112">
        <v>0</v>
      </c>
      <c r="AW116" s="112">
        <v>0</v>
      </c>
      <c r="AX116" s="112">
        <v>0</v>
      </c>
      <c r="AY116" s="112">
        <v>0</v>
      </c>
      <c r="AZ116" s="112">
        <v>0</v>
      </c>
      <c r="BA116" s="111">
        <v>0.71299999999999997</v>
      </c>
      <c r="BB116" s="112">
        <v>0</v>
      </c>
      <c r="BC116" s="112">
        <v>0</v>
      </c>
      <c r="BD116" s="112">
        <v>0</v>
      </c>
      <c r="BE116" s="112">
        <v>0</v>
      </c>
      <c r="BF116" s="112">
        <v>0</v>
      </c>
      <c r="BG116" s="112">
        <v>0</v>
      </c>
      <c r="BH116" s="112">
        <v>0</v>
      </c>
      <c r="BI116" s="112">
        <v>0</v>
      </c>
      <c r="BJ116" s="112">
        <v>0</v>
      </c>
      <c r="BK116" s="111">
        <v>0.71299999999999997</v>
      </c>
      <c r="BL116" s="112">
        <v>0</v>
      </c>
      <c r="BM116" s="112">
        <v>0</v>
      </c>
      <c r="BN116" s="112">
        <v>0</v>
      </c>
      <c r="BO116" s="112">
        <v>0</v>
      </c>
      <c r="BP116" s="112">
        <v>0</v>
      </c>
      <c r="BQ116" s="112">
        <v>0</v>
      </c>
      <c r="BR116" s="113">
        <v>5</v>
      </c>
      <c r="BS116" s="112">
        <v>0</v>
      </c>
    </row>
    <row r="117" spans="1:71" hidden="1" x14ac:dyDescent="0.25">
      <c r="A117" s="102" t="s">
        <v>50</v>
      </c>
      <c r="B117" s="103" t="s">
        <v>213</v>
      </c>
      <c r="C117" s="102" t="s">
        <v>214</v>
      </c>
      <c r="D117" s="102" t="s">
        <v>570</v>
      </c>
      <c r="E117" s="102" t="s">
        <v>571</v>
      </c>
      <c r="F117" s="102" t="s">
        <v>151</v>
      </c>
      <c r="G117" s="102" t="s">
        <v>223</v>
      </c>
      <c r="H117" s="104">
        <v>17</v>
      </c>
      <c r="I117" s="104">
        <v>17</v>
      </c>
      <c r="J117" s="104">
        <v>3</v>
      </c>
      <c r="K117" s="104">
        <v>9</v>
      </c>
      <c r="L117" s="105">
        <v>12.333333333333334</v>
      </c>
      <c r="M117" s="106">
        <v>153</v>
      </c>
      <c r="N117" s="106">
        <v>152</v>
      </c>
      <c r="O117" s="106">
        <v>2</v>
      </c>
      <c r="P117" s="106">
        <v>-1</v>
      </c>
      <c r="Q117" s="106">
        <v>3</v>
      </c>
      <c r="R117" s="106">
        <v>2.5</v>
      </c>
      <c r="S117" s="106">
        <v>144</v>
      </c>
      <c r="T117" s="106">
        <v>144</v>
      </c>
      <c r="U117" s="106">
        <v>3</v>
      </c>
      <c r="V117" s="106">
        <v>0</v>
      </c>
      <c r="W117" s="106">
        <v>2</v>
      </c>
      <c r="X117" s="106">
        <v>2.5</v>
      </c>
      <c r="Y117" s="106">
        <v>3</v>
      </c>
      <c r="Z117" s="106">
        <v>4</v>
      </c>
      <c r="AA117" s="107">
        <v>25699</v>
      </c>
      <c r="AB117" s="106">
        <v>1</v>
      </c>
      <c r="AC117" s="108">
        <v>2.2000000000000002</v>
      </c>
      <c r="AD117" s="109">
        <v>1</v>
      </c>
      <c r="AE117" s="110">
        <v>0</v>
      </c>
      <c r="AF117" s="111">
        <v>0.54</v>
      </c>
      <c r="AG117" s="112">
        <v>0</v>
      </c>
      <c r="AH117" s="112">
        <v>0</v>
      </c>
      <c r="AI117" s="112">
        <v>0</v>
      </c>
      <c r="AJ117" s="111">
        <v>0.9</v>
      </c>
      <c r="AK117" s="112">
        <v>0</v>
      </c>
      <c r="AL117" s="112">
        <v>0</v>
      </c>
      <c r="AM117" s="112">
        <v>0</v>
      </c>
      <c r="AN117" s="112">
        <v>0</v>
      </c>
      <c r="AO117" s="112">
        <v>0</v>
      </c>
      <c r="AP117" s="112">
        <v>0</v>
      </c>
      <c r="AQ117" s="112">
        <v>0</v>
      </c>
      <c r="AR117" s="112">
        <v>0</v>
      </c>
      <c r="AS117" s="112">
        <v>0</v>
      </c>
      <c r="AT117" s="111">
        <v>0.55000000000000004</v>
      </c>
      <c r="AU117" s="112">
        <v>0</v>
      </c>
      <c r="AV117" s="112">
        <v>0</v>
      </c>
      <c r="AW117" s="112">
        <v>0</v>
      </c>
      <c r="AX117" s="112">
        <v>0</v>
      </c>
      <c r="AY117" s="112">
        <v>0</v>
      </c>
      <c r="AZ117" s="112">
        <v>0</v>
      </c>
      <c r="BA117" s="111">
        <v>0.71299999999999997</v>
      </c>
      <c r="BB117" s="112">
        <v>0</v>
      </c>
      <c r="BC117" s="112">
        <v>0</v>
      </c>
      <c r="BD117" s="112">
        <v>0</v>
      </c>
      <c r="BE117" s="112">
        <v>0</v>
      </c>
      <c r="BF117" s="112">
        <v>0</v>
      </c>
      <c r="BG117" s="112">
        <v>0</v>
      </c>
      <c r="BH117" s="112">
        <v>0</v>
      </c>
      <c r="BI117" s="112">
        <v>0</v>
      </c>
      <c r="BJ117" s="112">
        <v>0</v>
      </c>
      <c r="BK117" s="111">
        <v>0.71299999999999997</v>
      </c>
      <c r="BL117" s="112">
        <v>0</v>
      </c>
      <c r="BM117" s="112">
        <v>0</v>
      </c>
      <c r="BN117" s="112">
        <v>0</v>
      </c>
      <c r="BO117" s="112">
        <v>0</v>
      </c>
      <c r="BP117" s="112">
        <v>0</v>
      </c>
      <c r="BQ117" s="112">
        <v>0</v>
      </c>
      <c r="BR117" s="113">
        <v>12</v>
      </c>
      <c r="BS117" s="112">
        <v>0</v>
      </c>
    </row>
    <row r="118" spans="1:71" hidden="1" x14ac:dyDescent="0.25">
      <c r="A118" s="102" t="s">
        <v>50</v>
      </c>
      <c r="B118" s="103" t="s">
        <v>215</v>
      </c>
      <c r="C118" s="102" t="s">
        <v>216</v>
      </c>
      <c r="D118" s="102" t="s">
        <v>671</v>
      </c>
      <c r="E118" s="102" t="s">
        <v>1079</v>
      </c>
      <c r="F118" s="102" t="s">
        <v>151</v>
      </c>
      <c r="G118" s="102" t="s">
        <v>223</v>
      </c>
      <c r="H118" s="104">
        <v>50</v>
      </c>
      <c r="I118" s="104">
        <v>56</v>
      </c>
      <c r="J118" s="104">
        <v>2</v>
      </c>
      <c r="K118" s="104">
        <v>6</v>
      </c>
      <c r="L118" s="105">
        <v>36</v>
      </c>
      <c r="M118" s="106">
        <v>350</v>
      </c>
      <c r="N118" s="106">
        <v>402</v>
      </c>
      <c r="O118" s="106">
        <v>7</v>
      </c>
      <c r="P118" s="106">
        <v>52</v>
      </c>
      <c r="Q118" s="106">
        <v>9</v>
      </c>
      <c r="R118" s="106">
        <v>8</v>
      </c>
      <c r="S118" s="106">
        <v>400</v>
      </c>
      <c r="T118" s="106">
        <v>416</v>
      </c>
      <c r="U118" s="106">
        <v>8</v>
      </c>
      <c r="V118" s="106">
        <v>16</v>
      </c>
      <c r="W118" s="106">
        <v>10</v>
      </c>
      <c r="X118" s="106">
        <v>9</v>
      </c>
      <c r="Y118" s="106">
        <v>2</v>
      </c>
      <c r="Z118" s="106">
        <v>2</v>
      </c>
      <c r="AA118" s="107">
        <v>36140</v>
      </c>
      <c r="AB118" s="106">
        <v>3</v>
      </c>
      <c r="AC118" s="108">
        <v>5</v>
      </c>
      <c r="AD118" s="109">
        <v>3</v>
      </c>
      <c r="AE118" s="110">
        <v>0</v>
      </c>
      <c r="AF118" s="111">
        <v>0.54</v>
      </c>
      <c r="AG118" s="112">
        <v>0</v>
      </c>
      <c r="AH118" s="112">
        <v>0</v>
      </c>
      <c r="AI118" s="112">
        <v>0</v>
      </c>
      <c r="AJ118" s="111">
        <v>0.9</v>
      </c>
      <c r="AK118" s="112">
        <v>0</v>
      </c>
      <c r="AL118" s="112">
        <v>0</v>
      </c>
      <c r="AM118" s="112">
        <v>0</v>
      </c>
      <c r="AN118" s="112">
        <v>0</v>
      </c>
      <c r="AO118" s="112">
        <v>0</v>
      </c>
      <c r="AP118" s="112">
        <v>0</v>
      </c>
      <c r="AQ118" s="112">
        <v>0</v>
      </c>
      <c r="AR118" s="112">
        <v>0</v>
      </c>
      <c r="AS118" s="112">
        <v>0</v>
      </c>
      <c r="AT118" s="111">
        <v>0.55000000000000004</v>
      </c>
      <c r="AU118" s="112">
        <v>0</v>
      </c>
      <c r="AV118" s="112">
        <v>0</v>
      </c>
      <c r="AW118" s="112">
        <v>0</v>
      </c>
      <c r="AX118" s="112">
        <v>0</v>
      </c>
      <c r="AY118" s="112">
        <v>0</v>
      </c>
      <c r="AZ118" s="112">
        <v>0</v>
      </c>
      <c r="BA118" s="111">
        <v>0.71299999999999997</v>
      </c>
      <c r="BB118" s="112">
        <v>0</v>
      </c>
      <c r="BC118" s="112">
        <v>0</v>
      </c>
      <c r="BD118" s="112">
        <v>0</v>
      </c>
      <c r="BE118" s="112">
        <v>0</v>
      </c>
      <c r="BF118" s="112">
        <v>0</v>
      </c>
      <c r="BG118" s="112">
        <v>0</v>
      </c>
      <c r="BH118" s="112">
        <v>0</v>
      </c>
      <c r="BI118" s="112">
        <v>0</v>
      </c>
      <c r="BJ118" s="112">
        <v>0</v>
      </c>
      <c r="BK118" s="111">
        <v>0.71299999999999997</v>
      </c>
      <c r="BL118" s="112">
        <v>0</v>
      </c>
      <c r="BM118" s="112">
        <v>0</v>
      </c>
      <c r="BN118" s="112">
        <v>0</v>
      </c>
      <c r="BO118" s="112">
        <v>0</v>
      </c>
      <c r="BP118" s="112">
        <v>0</v>
      </c>
      <c r="BQ118" s="112">
        <v>0</v>
      </c>
      <c r="BR118" s="113">
        <v>94</v>
      </c>
      <c r="BS118" s="112">
        <v>0</v>
      </c>
    </row>
    <row r="119" spans="1:71" hidden="1" x14ac:dyDescent="0.25">
      <c r="A119" s="102" t="s">
        <v>50</v>
      </c>
      <c r="B119" s="103" t="s">
        <v>215</v>
      </c>
      <c r="C119" s="102" t="s">
        <v>216</v>
      </c>
      <c r="D119" s="102" t="s">
        <v>78</v>
      </c>
      <c r="E119" s="102" t="s">
        <v>79</v>
      </c>
      <c r="F119" s="102" t="s">
        <v>153</v>
      </c>
      <c r="G119" s="102" t="s">
        <v>224</v>
      </c>
      <c r="H119" s="104">
        <v>53</v>
      </c>
      <c r="I119" s="104">
        <v>54</v>
      </c>
      <c r="J119" s="104">
        <v>293</v>
      </c>
      <c r="K119" s="104">
        <v>879</v>
      </c>
      <c r="L119" s="105">
        <v>133.33333333333334</v>
      </c>
      <c r="M119" s="106">
        <v>513</v>
      </c>
      <c r="N119" s="106">
        <v>499</v>
      </c>
      <c r="O119" s="106">
        <v>8</v>
      </c>
      <c r="P119" s="106">
        <v>-14</v>
      </c>
      <c r="Q119" s="106">
        <v>1</v>
      </c>
      <c r="R119" s="106">
        <v>4.5</v>
      </c>
      <c r="S119" s="106">
        <v>474</v>
      </c>
      <c r="T119" s="106">
        <v>482</v>
      </c>
      <c r="U119" s="106">
        <v>8</v>
      </c>
      <c r="V119" s="106">
        <v>8</v>
      </c>
      <c r="W119" s="106">
        <v>8</v>
      </c>
      <c r="X119" s="106">
        <v>8</v>
      </c>
      <c r="Y119" s="106">
        <v>293</v>
      </c>
      <c r="Z119" s="106">
        <v>10</v>
      </c>
      <c r="AA119" s="107">
        <v>44780</v>
      </c>
      <c r="AB119" s="106">
        <v>5</v>
      </c>
      <c r="AC119" s="108">
        <v>6.5</v>
      </c>
      <c r="AD119" s="109">
        <v>4</v>
      </c>
      <c r="AE119" s="110">
        <v>0</v>
      </c>
      <c r="AF119" s="111">
        <v>0.54</v>
      </c>
      <c r="AG119" s="112">
        <v>0</v>
      </c>
      <c r="AH119" s="112">
        <v>0</v>
      </c>
      <c r="AI119" s="112">
        <v>0</v>
      </c>
      <c r="AJ119" s="111">
        <v>0.9</v>
      </c>
      <c r="AK119" s="112">
        <v>0</v>
      </c>
      <c r="AL119" s="112">
        <v>0</v>
      </c>
      <c r="AM119" s="112">
        <v>0</v>
      </c>
      <c r="AN119" s="112">
        <v>0</v>
      </c>
      <c r="AO119" s="112">
        <v>0</v>
      </c>
      <c r="AP119" s="112">
        <v>0</v>
      </c>
      <c r="AQ119" s="112">
        <v>0</v>
      </c>
      <c r="AR119" s="112">
        <v>0</v>
      </c>
      <c r="AS119" s="112">
        <v>0</v>
      </c>
      <c r="AT119" s="111">
        <v>0.55000000000000004</v>
      </c>
      <c r="AU119" s="112">
        <v>0</v>
      </c>
      <c r="AV119" s="112">
        <v>0</v>
      </c>
      <c r="AW119" s="112">
        <v>0</v>
      </c>
      <c r="AX119" s="112">
        <v>0</v>
      </c>
      <c r="AY119" s="112">
        <v>0</v>
      </c>
      <c r="AZ119" s="112">
        <v>0</v>
      </c>
      <c r="BA119" s="111">
        <v>0.71299999999999997</v>
      </c>
      <c r="BB119" s="112">
        <v>0</v>
      </c>
      <c r="BC119" s="112">
        <v>0</v>
      </c>
      <c r="BD119" s="112">
        <v>0</v>
      </c>
      <c r="BE119" s="112">
        <v>0</v>
      </c>
      <c r="BF119" s="112">
        <v>0</v>
      </c>
      <c r="BG119" s="112">
        <v>0</v>
      </c>
      <c r="BH119" s="112">
        <v>0</v>
      </c>
      <c r="BI119" s="112">
        <v>0</v>
      </c>
      <c r="BJ119" s="112">
        <v>0</v>
      </c>
      <c r="BK119" s="111">
        <v>0.71299999999999997</v>
      </c>
      <c r="BL119" s="112">
        <v>0</v>
      </c>
      <c r="BM119" s="112">
        <v>0</v>
      </c>
      <c r="BN119" s="112">
        <v>0</v>
      </c>
      <c r="BO119" s="112">
        <v>0</v>
      </c>
      <c r="BP119" s="112">
        <v>0</v>
      </c>
      <c r="BQ119" s="112">
        <v>0</v>
      </c>
      <c r="BR119" s="113">
        <v>117</v>
      </c>
      <c r="BS119" s="112">
        <v>0</v>
      </c>
    </row>
    <row r="120" spans="1:71" hidden="1" x14ac:dyDescent="0.25">
      <c r="A120" s="102" t="s">
        <v>50</v>
      </c>
      <c r="B120" s="103" t="s">
        <v>215</v>
      </c>
      <c r="C120" s="102" t="s">
        <v>216</v>
      </c>
      <c r="D120" s="102" t="s">
        <v>355</v>
      </c>
      <c r="E120" s="102" t="s">
        <v>356</v>
      </c>
      <c r="F120" s="102" t="s">
        <v>151</v>
      </c>
      <c r="G120" s="102" t="s">
        <v>223</v>
      </c>
      <c r="H120" s="104">
        <v>31</v>
      </c>
      <c r="I120" s="104">
        <v>32</v>
      </c>
      <c r="J120" s="104">
        <v>61</v>
      </c>
      <c r="K120" s="104">
        <v>183</v>
      </c>
      <c r="L120" s="105">
        <v>41.333333333333336</v>
      </c>
      <c r="M120" s="106">
        <v>308</v>
      </c>
      <c r="N120" s="106">
        <v>299</v>
      </c>
      <c r="O120" s="106">
        <v>6</v>
      </c>
      <c r="P120" s="106">
        <v>-9</v>
      </c>
      <c r="Q120" s="106">
        <v>2</v>
      </c>
      <c r="R120" s="106">
        <v>4</v>
      </c>
      <c r="S120" s="106">
        <v>296</v>
      </c>
      <c r="T120" s="106">
        <v>299</v>
      </c>
      <c r="U120" s="106">
        <v>7</v>
      </c>
      <c r="V120" s="106">
        <v>3</v>
      </c>
      <c r="W120" s="106">
        <v>3</v>
      </c>
      <c r="X120" s="106">
        <v>5</v>
      </c>
      <c r="Y120" s="106">
        <v>61</v>
      </c>
      <c r="Z120" s="106">
        <v>10</v>
      </c>
      <c r="AA120" s="107">
        <v>35298</v>
      </c>
      <c r="AB120" s="106">
        <v>3</v>
      </c>
      <c r="AC120" s="108">
        <v>5</v>
      </c>
      <c r="AD120" s="109">
        <v>3</v>
      </c>
      <c r="AE120" s="110">
        <v>0</v>
      </c>
      <c r="AF120" s="111">
        <v>0.54</v>
      </c>
      <c r="AG120" s="112">
        <v>0</v>
      </c>
      <c r="AH120" s="112">
        <v>0</v>
      </c>
      <c r="AI120" s="112">
        <v>0</v>
      </c>
      <c r="AJ120" s="111">
        <v>0.9</v>
      </c>
      <c r="AK120" s="112">
        <v>0</v>
      </c>
      <c r="AL120" s="112">
        <v>0</v>
      </c>
      <c r="AM120" s="112">
        <v>0</v>
      </c>
      <c r="AN120" s="112">
        <v>0</v>
      </c>
      <c r="AO120" s="112">
        <v>0</v>
      </c>
      <c r="AP120" s="112">
        <v>0</v>
      </c>
      <c r="AQ120" s="112">
        <v>0</v>
      </c>
      <c r="AR120" s="112">
        <v>0</v>
      </c>
      <c r="AS120" s="112">
        <v>0</v>
      </c>
      <c r="AT120" s="111">
        <v>0.55000000000000004</v>
      </c>
      <c r="AU120" s="112">
        <v>0</v>
      </c>
      <c r="AV120" s="112">
        <v>0</v>
      </c>
      <c r="AW120" s="112">
        <v>0</v>
      </c>
      <c r="AX120" s="112">
        <v>0</v>
      </c>
      <c r="AY120" s="112">
        <v>0</v>
      </c>
      <c r="AZ120" s="112">
        <v>0</v>
      </c>
      <c r="BA120" s="111">
        <v>0.71299999999999997</v>
      </c>
      <c r="BB120" s="112">
        <v>0</v>
      </c>
      <c r="BC120" s="112">
        <v>0</v>
      </c>
      <c r="BD120" s="112">
        <v>0</v>
      </c>
      <c r="BE120" s="112">
        <v>0</v>
      </c>
      <c r="BF120" s="112">
        <v>0</v>
      </c>
      <c r="BG120" s="112">
        <v>0</v>
      </c>
      <c r="BH120" s="112">
        <v>0</v>
      </c>
      <c r="BI120" s="112">
        <v>0</v>
      </c>
      <c r="BJ120" s="112">
        <v>0</v>
      </c>
      <c r="BK120" s="111">
        <v>0.71299999999999997</v>
      </c>
      <c r="BL120" s="112">
        <v>0</v>
      </c>
      <c r="BM120" s="112">
        <v>0</v>
      </c>
      <c r="BN120" s="112">
        <v>0</v>
      </c>
      <c r="BO120" s="112">
        <v>0</v>
      </c>
      <c r="BP120" s="112">
        <v>0</v>
      </c>
      <c r="BQ120" s="112">
        <v>0</v>
      </c>
      <c r="BR120" s="113">
        <v>26</v>
      </c>
      <c r="BS120" s="112">
        <v>0</v>
      </c>
    </row>
    <row r="121" spans="1:71" hidden="1" x14ac:dyDescent="0.25">
      <c r="A121" s="102" t="s">
        <v>50</v>
      </c>
      <c r="B121" s="103" t="s">
        <v>215</v>
      </c>
      <c r="C121" s="102" t="s">
        <v>216</v>
      </c>
      <c r="D121" s="102" t="s">
        <v>646</v>
      </c>
      <c r="E121" s="102" t="s">
        <v>647</v>
      </c>
      <c r="F121" s="102" t="s">
        <v>152</v>
      </c>
      <c r="G121" s="102" t="s">
        <v>223</v>
      </c>
      <c r="H121" s="104">
        <v>27</v>
      </c>
      <c r="I121" s="104">
        <v>35</v>
      </c>
      <c r="J121" s="104">
        <v>1</v>
      </c>
      <c r="K121" s="104">
        <v>3</v>
      </c>
      <c r="L121" s="105">
        <v>21</v>
      </c>
      <c r="M121" s="106">
        <v>276</v>
      </c>
      <c r="N121" s="106">
        <v>274</v>
      </c>
      <c r="O121" s="106">
        <v>6</v>
      </c>
      <c r="P121" s="106">
        <v>-2</v>
      </c>
      <c r="Q121" s="106">
        <v>2</v>
      </c>
      <c r="R121" s="106">
        <v>4</v>
      </c>
      <c r="S121" s="106">
        <v>317</v>
      </c>
      <c r="T121" s="106">
        <v>323</v>
      </c>
      <c r="U121" s="106">
        <v>7</v>
      </c>
      <c r="V121" s="106">
        <v>6</v>
      </c>
      <c r="W121" s="106">
        <v>7</v>
      </c>
      <c r="X121" s="106">
        <v>7</v>
      </c>
      <c r="Y121" s="106">
        <v>1</v>
      </c>
      <c r="Z121" s="106">
        <v>1</v>
      </c>
      <c r="AA121" s="107">
        <v>25564</v>
      </c>
      <c r="AB121" s="106">
        <v>1</v>
      </c>
      <c r="AC121" s="108">
        <v>2.8</v>
      </c>
      <c r="AD121" s="109">
        <v>1</v>
      </c>
      <c r="AE121" s="110">
        <v>0</v>
      </c>
      <c r="AF121" s="111">
        <v>0.54</v>
      </c>
      <c r="AG121" s="112">
        <v>0</v>
      </c>
      <c r="AH121" s="112">
        <v>0</v>
      </c>
      <c r="AI121" s="112">
        <v>0</v>
      </c>
      <c r="AJ121" s="111">
        <v>0.9</v>
      </c>
      <c r="AK121" s="112">
        <v>0</v>
      </c>
      <c r="AL121" s="112">
        <v>0</v>
      </c>
      <c r="AM121" s="112">
        <v>0</v>
      </c>
      <c r="AN121" s="112">
        <v>0</v>
      </c>
      <c r="AO121" s="112">
        <v>0</v>
      </c>
      <c r="AP121" s="112">
        <v>0</v>
      </c>
      <c r="AQ121" s="112">
        <v>0</v>
      </c>
      <c r="AR121" s="112">
        <v>0</v>
      </c>
      <c r="AS121" s="112">
        <v>0</v>
      </c>
      <c r="AT121" s="111">
        <v>0.55000000000000004</v>
      </c>
      <c r="AU121" s="112">
        <v>0</v>
      </c>
      <c r="AV121" s="112">
        <v>0</v>
      </c>
      <c r="AW121" s="112">
        <v>0</v>
      </c>
      <c r="AX121" s="112">
        <v>0</v>
      </c>
      <c r="AY121" s="112">
        <v>0</v>
      </c>
      <c r="AZ121" s="112">
        <v>0</v>
      </c>
      <c r="BA121" s="111">
        <v>0.71299999999999997</v>
      </c>
      <c r="BB121" s="112">
        <v>0</v>
      </c>
      <c r="BC121" s="112">
        <v>0</v>
      </c>
      <c r="BD121" s="112">
        <v>0</v>
      </c>
      <c r="BE121" s="112">
        <v>0</v>
      </c>
      <c r="BF121" s="112">
        <v>0</v>
      </c>
      <c r="BG121" s="112">
        <v>0</v>
      </c>
      <c r="BH121" s="112">
        <v>0</v>
      </c>
      <c r="BI121" s="112">
        <v>0</v>
      </c>
      <c r="BJ121" s="112">
        <v>0</v>
      </c>
      <c r="BK121" s="111">
        <v>0.71299999999999997</v>
      </c>
      <c r="BL121" s="112">
        <v>0</v>
      </c>
      <c r="BM121" s="112">
        <v>0</v>
      </c>
      <c r="BN121" s="112">
        <v>0</v>
      </c>
      <c r="BO121" s="112">
        <v>0</v>
      </c>
      <c r="BP121" s="112">
        <v>0</v>
      </c>
      <c r="BQ121" s="112">
        <v>0</v>
      </c>
      <c r="BR121" s="113">
        <v>2</v>
      </c>
      <c r="BS121" s="112">
        <v>0</v>
      </c>
    </row>
    <row r="122" spans="1:71" hidden="1" x14ac:dyDescent="0.25">
      <c r="A122" s="102" t="s">
        <v>50</v>
      </c>
      <c r="B122" s="103" t="s">
        <v>215</v>
      </c>
      <c r="C122" s="102" t="s">
        <v>216</v>
      </c>
      <c r="D122" s="102" t="s">
        <v>361</v>
      </c>
      <c r="E122" s="102" t="s">
        <v>362</v>
      </c>
      <c r="F122" s="102" t="s">
        <v>152</v>
      </c>
      <c r="G122" s="102" t="s">
        <v>223</v>
      </c>
      <c r="H122" s="104">
        <v>43</v>
      </c>
      <c r="I122" s="104">
        <v>48</v>
      </c>
      <c r="J122" s="104">
        <v>32</v>
      </c>
      <c r="K122" s="104">
        <v>96</v>
      </c>
      <c r="L122" s="105">
        <v>41</v>
      </c>
      <c r="M122" s="106">
        <v>317</v>
      </c>
      <c r="N122" s="106">
        <v>316</v>
      </c>
      <c r="O122" s="106">
        <v>7</v>
      </c>
      <c r="P122" s="106">
        <v>-1</v>
      </c>
      <c r="Q122" s="106">
        <v>3</v>
      </c>
      <c r="R122" s="106">
        <v>5</v>
      </c>
      <c r="S122" s="106">
        <v>322</v>
      </c>
      <c r="T122" s="106">
        <v>329</v>
      </c>
      <c r="U122" s="106">
        <v>7</v>
      </c>
      <c r="V122" s="106">
        <v>7</v>
      </c>
      <c r="W122" s="106">
        <v>7</v>
      </c>
      <c r="X122" s="106">
        <v>7</v>
      </c>
      <c r="Y122" s="106">
        <v>32</v>
      </c>
      <c r="Z122" s="106">
        <v>9</v>
      </c>
      <c r="AA122" s="107">
        <v>29366</v>
      </c>
      <c r="AB122" s="106">
        <v>2</v>
      </c>
      <c r="AC122" s="108">
        <v>5</v>
      </c>
      <c r="AD122" s="109">
        <v>2</v>
      </c>
      <c r="AE122" s="110">
        <v>0</v>
      </c>
      <c r="AF122" s="111">
        <v>0.54</v>
      </c>
      <c r="AG122" s="112">
        <v>0</v>
      </c>
      <c r="AH122" s="112">
        <v>0</v>
      </c>
      <c r="AI122" s="112">
        <v>0</v>
      </c>
      <c r="AJ122" s="111">
        <v>0.9</v>
      </c>
      <c r="AK122" s="112">
        <v>0</v>
      </c>
      <c r="AL122" s="112">
        <v>0</v>
      </c>
      <c r="AM122" s="112">
        <v>0</v>
      </c>
      <c r="AN122" s="112">
        <v>0</v>
      </c>
      <c r="AO122" s="112">
        <v>0</v>
      </c>
      <c r="AP122" s="112">
        <v>0</v>
      </c>
      <c r="AQ122" s="112">
        <v>0</v>
      </c>
      <c r="AR122" s="112">
        <v>0</v>
      </c>
      <c r="AS122" s="112">
        <v>0</v>
      </c>
      <c r="AT122" s="111">
        <v>0.55000000000000004</v>
      </c>
      <c r="AU122" s="112">
        <v>0</v>
      </c>
      <c r="AV122" s="112">
        <v>0</v>
      </c>
      <c r="AW122" s="112">
        <v>0</v>
      </c>
      <c r="AX122" s="112">
        <v>0</v>
      </c>
      <c r="AY122" s="112">
        <v>0</v>
      </c>
      <c r="AZ122" s="112">
        <v>0</v>
      </c>
      <c r="BA122" s="111">
        <v>0.71299999999999997</v>
      </c>
      <c r="BB122" s="112">
        <v>0</v>
      </c>
      <c r="BC122" s="112">
        <v>0</v>
      </c>
      <c r="BD122" s="112">
        <v>0</v>
      </c>
      <c r="BE122" s="112">
        <v>0</v>
      </c>
      <c r="BF122" s="112">
        <v>0</v>
      </c>
      <c r="BG122" s="112">
        <v>0</v>
      </c>
      <c r="BH122" s="112">
        <v>0</v>
      </c>
      <c r="BI122" s="112">
        <v>0</v>
      </c>
      <c r="BJ122" s="112">
        <v>0</v>
      </c>
      <c r="BK122" s="111">
        <v>0.71299999999999997</v>
      </c>
      <c r="BL122" s="112">
        <v>0</v>
      </c>
      <c r="BM122" s="112">
        <v>0</v>
      </c>
      <c r="BN122" s="112">
        <v>0</v>
      </c>
      <c r="BO122" s="112">
        <v>0</v>
      </c>
      <c r="BP122" s="112">
        <v>0</v>
      </c>
      <c r="BQ122" s="112">
        <v>0</v>
      </c>
      <c r="BR122" s="113">
        <v>31</v>
      </c>
      <c r="BS122" s="112">
        <v>0</v>
      </c>
    </row>
    <row r="123" spans="1:71" hidden="1" x14ac:dyDescent="0.25">
      <c r="A123" s="102" t="s">
        <v>61</v>
      </c>
      <c r="B123" s="103" t="s">
        <v>173</v>
      </c>
      <c r="C123" s="102" t="s">
        <v>174</v>
      </c>
      <c r="D123" s="102" t="s">
        <v>225</v>
      </c>
      <c r="E123" s="102" t="s">
        <v>226</v>
      </c>
      <c r="F123" s="102" t="s">
        <v>155</v>
      </c>
      <c r="G123" s="102" t="s">
        <v>227</v>
      </c>
      <c r="H123" s="104">
        <v>279</v>
      </c>
      <c r="I123" s="104">
        <v>316</v>
      </c>
      <c r="J123" s="104">
        <v>56</v>
      </c>
      <c r="K123" s="104">
        <v>168</v>
      </c>
      <c r="L123" s="105">
        <v>217</v>
      </c>
      <c r="M123" s="106">
        <v>3189</v>
      </c>
      <c r="N123" s="106">
        <v>3354</v>
      </c>
      <c r="O123" s="106">
        <v>10</v>
      </c>
      <c r="P123" s="106">
        <v>165</v>
      </c>
      <c r="Q123" s="106">
        <v>10</v>
      </c>
      <c r="R123" s="106">
        <v>10</v>
      </c>
      <c r="S123" s="106">
        <v>3273</v>
      </c>
      <c r="T123" s="106">
        <v>3371</v>
      </c>
      <c r="U123" s="106">
        <v>10</v>
      </c>
      <c r="V123" s="106">
        <v>98</v>
      </c>
      <c r="W123" s="106">
        <v>10</v>
      </c>
      <c r="X123" s="106">
        <v>10</v>
      </c>
      <c r="Y123" s="106">
        <v>56</v>
      </c>
      <c r="Z123" s="106">
        <v>9</v>
      </c>
      <c r="AA123" s="107">
        <v>86830</v>
      </c>
      <c r="AB123" s="106">
        <v>9</v>
      </c>
      <c r="AC123" s="108">
        <v>9.4</v>
      </c>
      <c r="AD123" s="109">
        <v>5</v>
      </c>
      <c r="AE123" s="110">
        <v>0</v>
      </c>
      <c r="AF123" s="111">
        <v>0.54</v>
      </c>
      <c r="AG123" s="112">
        <v>0</v>
      </c>
      <c r="AH123" s="112">
        <v>32.333333333333336</v>
      </c>
      <c r="AI123" s="112">
        <v>0</v>
      </c>
      <c r="AJ123" s="111">
        <v>0.9</v>
      </c>
      <c r="AK123" s="112">
        <v>0</v>
      </c>
      <c r="AL123" s="112">
        <v>0</v>
      </c>
      <c r="AM123" s="112">
        <v>0</v>
      </c>
      <c r="AN123" s="112">
        <v>0</v>
      </c>
      <c r="AO123" s="112">
        <v>0</v>
      </c>
      <c r="AP123" s="112">
        <v>0</v>
      </c>
      <c r="AQ123" s="112">
        <v>0</v>
      </c>
      <c r="AR123" s="112">
        <v>0</v>
      </c>
      <c r="AS123" s="112">
        <v>0</v>
      </c>
      <c r="AT123" s="111">
        <v>0.55000000000000004</v>
      </c>
      <c r="AU123" s="112">
        <v>0</v>
      </c>
      <c r="AV123" s="112">
        <v>0</v>
      </c>
      <c r="AW123" s="112">
        <v>37.666666666666664</v>
      </c>
      <c r="AX123" s="112">
        <v>0</v>
      </c>
      <c r="AY123" s="112">
        <v>0</v>
      </c>
      <c r="AZ123" s="112">
        <v>0</v>
      </c>
      <c r="BA123" s="111">
        <v>0.71299999999999997</v>
      </c>
      <c r="BB123" s="112">
        <v>0</v>
      </c>
      <c r="BC123" s="112">
        <v>0</v>
      </c>
      <c r="BD123" s="112">
        <v>0</v>
      </c>
      <c r="BE123" s="112">
        <v>0</v>
      </c>
      <c r="BF123" s="112">
        <v>0</v>
      </c>
      <c r="BG123" s="112">
        <v>0</v>
      </c>
      <c r="BH123" s="112">
        <v>0</v>
      </c>
      <c r="BI123" s="112">
        <v>0</v>
      </c>
      <c r="BJ123" s="112">
        <v>0</v>
      </c>
      <c r="BK123" s="111">
        <v>0.71299999999999997</v>
      </c>
      <c r="BL123" s="112">
        <v>0</v>
      </c>
      <c r="BM123" s="112">
        <v>29.1</v>
      </c>
      <c r="BN123" s="112">
        <v>0</v>
      </c>
      <c r="BO123" s="112">
        <v>26.856333333333332</v>
      </c>
      <c r="BP123" s="112">
        <v>0</v>
      </c>
      <c r="BQ123" s="112">
        <v>0</v>
      </c>
      <c r="BR123" s="113">
        <v>0</v>
      </c>
      <c r="BS123" s="112">
        <v>0</v>
      </c>
    </row>
    <row r="124" spans="1:71" hidden="1" x14ac:dyDescent="0.25">
      <c r="A124" s="102" t="s">
        <v>61</v>
      </c>
      <c r="B124" s="103" t="s">
        <v>173</v>
      </c>
      <c r="C124" s="102" t="s">
        <v>174</v>
      </c>
      <c r="D124" s="102" t="s">
        <v>270</v>
      </c>
      <c r="E124" s="102" t="s">
        <v>271</v>
      </c>
      <c r="F124" s="102" t="s">
        <v>155</v>
      </c>
      <c r="G124" s="102" t="s">
        <v>227</v>
      </c>
      <c r="H124" s="104">
        <v>8</v>
      </c>
      <c r="I124" s="104">
        <v>9</v>
      </c>
      <c r="J124" s="104">
        <v>36</v>
      </c>
      <c r="K124" s="104">
        <v>108</v>
      </c>
      <c r="L124" s="105">
        <v>17.666666666666668</v>
      </c>
      <c r="M124" s="106">
        <v>104</v>
      </c>
      <c r="N124" s="106">
        <v>109</v>
      </c>
      <c r="O124" s="106">
        <v>1</v>
      </c>
      <c r="P124" s="106">
        <v>5</v>
      </c>
      <c r="Q124" s="106">
        <v>3</v>
      </c>
      <c r="R124" s="106">
        <v>2</v>
      </c>
      <c r="S124" s="106">
        <v>109</v>
      </c>
      <c r="T124" s="106">
        <v>111</v>
      </c>
      <c r="U124" s="106">
        <v>1</v>
      </c>
      <c r="V124" s="106">
        <v>2</v>
      </c>
      <c r="W124" s="106">
        <v>2</v>
      </c>
      <c r="X124" s="106">
        <v>1.5</v>
      </c>
      <c r="Y124" s="106">
        <v>36</v>
      </c>
      <c r="Z124" s="106">
        <v>9</v>
      </c>
      <c r="AA124" s="107">
        <v>92088</v>
      </c>
      <c r="AB124" s="106">
        <v>10</v>
      </c>
      <c r="AC124" s="108">
        <v>6.5</v>
      </c>
      <c r="AD124" s="109">
        <v>4</v>
      </c>
      <c r="AE124" s="110">
        <v>0</v>
      </c>
      <c r="AF124" s="111">
        <v>0.54</v>
      </c>
      <c r="AG124" s="112">
        <v>0</v>
      </c>
      <c r="AH124" s="112">
        <v>1.6666666666666667</v>
      </c>
      <c r="AI124" s="112">
        <v>0</v>
      </c>
      <c r="AJ124" s="111">
        <v>0.9</v>
      </c>
      <c r="AK124" s="112">
        <v>0</v>
      </c>
      <c r="AL124" s="112">
        <v>0</v>
      </c>
      <c r="AM124" s="112">
        <v>0</v>
      </c>
      <c r="AN124" s="112">
        <v>0</v>
      </c>
      <c r="AO124" s="112">
        <v>0</v>
      </c>
      <c r="AP124" s="112">
        <v>0</v>
      </c>
      <c r="AQ124" s="112">
        <v>0</v>
      </c>
      <c r="AR124" s="112">
        <v>0</v>
      </c>
      <c r="AS124" s="112">
        <v>0</v>
      </c>
      <c r="AT124" s="111">
        <v>0.55000000000000004</v>
      </c>
      <c r="AU124" s="112">
        <v>0</v>
      </c>
      <c r="AV124" s="112">
        <v>0</v>
      </c>
      <c r="AW124" s="112">
        <v>0</v>
      </c>
      <c r="AX124" s="112">
        <v>0</v>
      </c>
      <c r="AY124" s="112">
        <v>0</v>
      </c>
      <c r="AZ124" s="112">
        <v>0</v>
      </c>
      <c r="BA124" s="111">
        <v>0.71299999999999997</v>
      </c>
      <c r="BB124" s="112">
        <v>0</v>
      </c>
      <c r="BC124" s="112">
        <v>0</v>
      </c>
      <c r="BD124" s="112">
        <v>0</v>
      </c>
      <c r="BE124" s="112">
        <v>0</v>
      </c>
      <c r="BF124" s="112">
        <v>0</v>
      </c>
      <c r="BG124" s="112">
        <v>0</v>
      </c>
      <c r="BH124" s="112">
        <v>0</v>
      </c>
      <c r="BI124" s="112">
        <v>0</v>
      </c>
      <c r="BJ124" s="112">
        <v>0</v>
      </c>
      <c r="BK124" s="111">
        <v>0.71299999999999997</v>
      </c>
      <c r="BL124" s="112">
        <v>0</v>
      </c>
      <c r="BM124" s="112">
        <v>1.5</v>
      </c>
      <c r="BN124" s="112">
        <v>0</v>
      </c>
      <c r="BO124" s="112">
        <v>0</v>
      </c>
      <c r="BP124" s="112">
        <v>0</v>
      </c>
      <c r="BQ124" s="112">
        <v>0</v>
      </c>
      <c r="BR124" s="113">
        <v>0</v>
      </c>
      <c r="BS124" s="112">
        <v>0</v>
      </c>
    </row>
    <row r="125" spans="1:71" hidden="1" x14ac:dyDescent="0.25">
      <c r="A125" s="102" t="s">
        <v>61</v>
      </c>
      <c r="B125" s="103" t="s">
        <v>173</v>
      </c>
      <c r="C125" s="102" t="s">
        <v>174</v>
      </c>
      <c r="D125" s="102" t="s">
        <v>272</v>
      </c>
      <c r="E125" s="102" t="s">
        <v>273</v>
      </c>
      <c r="F125" s="102" t="s">
        <v>155</v>
      </c>
      <c r="G125" s="102" t="s">
        <v>227</v>
      </c>
      <c r="H125" s="104">
        <v>24</v>
      </c>
      <c r="I125" s="104">
        <v>24</v>
      </c>
      <c r="J125" s="104">
        <v>35</v>
      </c>
      <c r="K125" s="104">
        <v>105</v>
      </c>
      <c r="L125" s="105">
        <v>27.666666666666668</v>
      </c>
      <c r="M125" s="106">
        <v>246</v>
      </c>
      <c r="N125" s="106">
        <v>269</v>
      </c>
      <c r="O125" s="106">
        <v>6</v>
      </c>
      <c r="P125" s="106">
        <v>23</v>
      </c>
      <c r="Q125" s="106">
        <v>7</v>
      </c>
      <c r="R125" s="106">
        <v>6.5</v>
      </c>
      <c r="S125" s="106">
        <v>255</v>
      </c>
      <c r="T125" s="106">
        <v>260</v>
      </c>
      <c r="U125" s="106">
        <v>5</v>
      </c>
      <c r="V125" s="106">
        <v>5</v>
      </c>
      <c r="W125" s="106">
        <v>4</v>
      </c>
      <c r="X125" s="106">
        <v>4.5</v>
      </c>
      <c r="Y125" s="106">
        <v>35</v>
      </c>
      <c r="Z125" s="106">
        <v>9</v>
      </c>
      <c r="AA125" s="107">
        <v>90865</v>
      </c>
      <c r="AB125" s="106">
        <v>10</v>
      </c>
      <c r="AC125" s="108">
        <v>8</v>
      </c>
      <c r="AD125" s="109">
        <v>4</v>
      </c>
      <c r="AE125" s="110">
        <v>0</v>
      </c>
      <c r="AF125" s="111">
        <v>0.54</v>
      </c>
      <c r="AG125" s="112">
        <v>0</v>
      </c>
      <c r="AH125" s="112">
        <v>34</v>
      </c>
      <c r="AI125" s="112">
        <v>0</v>
      </c>
      <c r="AJ125" s="111">
        <v>0.9</v>
      </c>
      <c r="AK125" s="112">
        <v>0</v>
      </c>
      <c r="AL125" s="112">
        <v>0</v>
      </c>
      <c r="AM125" s="112">
        <v>0</v>
      </c>
      <c r="AN125" s="112">
        <v>0</v>
      </c>
      <c r="AO125" s="112">
        <v>0</v>
      </c>
      <c r="AP125" s="112">
        <v>0</v>
      </c>
      <c r="AQ125" s="112">
        <v>0</v>
      </c>
      <c r="AR125" s="112">
        <v>0</v>
      </c>
      <c r="AS125" s="112">
        <v>0</v>
      </c>
      <c r="AT125" s="111">
        <v>0.55000000000000004</v>
      </c>
      <c r="AU125" s="112">
        <v>0</v>
      </c>
      <c r="AV125" s="112">
        <v>0</v>
      </c>
      <c r="AW125" s="112">
        <v>0</v>
      </c>
      <c r="AX125" s="112">
        <v>0</v>
      </c>
      <c r="AY125" s="112">
        <v>0</v>
      </c>
      <c r="AZ125" s="112">
        <v>0</v>
      </c>
      <c r="BA125" s="111">
        <v>0.71299999999999997</v>
      </c>
      <c r="BB125" s="112">
        <v>0</v>
      </c>
      <c r="BC125" s="112">
        <v>0</v>
      </c>
      <c r="BD125" s="112">
        <v>0</v>
      </c>
      <c r="BE125" s="112">
        <v>0</v>
      </c>
      <c r="BF125" s="112">
        <v>0</v>
      </c>
      <c r="BG125" s="112">
        <v>0</v>
      </c>
      <c r="BH125" s="112">
        <v>0</v>
      </c>
      <c r="BI125" s="112">
        <v>0</v>
      </c>
      <c r="BJ125" s="112">
        <v>0</v>
      </c>
      <c r="BK125" s="111">
        <v>0.71299999999999997</v>
      </c>
      <c r="BL125" s="112">
        <v>0</v>
      </c>
      <c r="BM125" s="112">
        <v>30.6</v>
      </c>
      <c r="BN125" s="112">
        <v>0</v>
      </c>
      <c r="BO125" s="112">
        <v>0</v>
      </c>
      <c r="BP125" s="112">
        <v>0</v>
      </c>
      <c r="BQ125" s="112">
        <v>0</v>
      </c>
      <c r="BR125" s="113">
        <v>0</v>
      </c>
      <c r="BS125" s="112">
        <v>0</v>
      </c>
    </row>
    <row r="126" spans="1:71" hidden="1" x14ac:dyDescent="0.25">
      <c r="A126" s="102" t="s">
        <v>61</v>
      </c>
      <c r="B126" s="103" t="s">
        <v>173</v>
      </c>
      <c r="C126" s="102" t="s">
        <v>174</v>
      </c>
      <c r="D126" s="102" t="s">
        <v>228</v>
      </c>
      <c r="E126" s="102" t="s">
        <v>229</v>
      </c>
      <c r="F126" s="102" t="s">
        <v>155</v>
      </c>
      <c r="G126" s="102" t="s">
        <v>227</v>
      </c>
      <c r="H126" s="104">
        <v>21</v>
      </c>
      <c r="I126" s="104">
        <v>24</v>
      </c>
      <c r="J126" s="104">
        <v>32</v>
      </c>
      <c r="K126" s="104">
        <v>96</v>
      </c>
      <c r="L126" s="105">
        <v>25.666666666666668</v>
      </c>
      <c r="M126" s="106">
        <v>230</v>
      </c>
      <c r="N126" s="106">
        <v>246</v>
      </c>
      <c r="O126" s="106">
        <v>5</v>
      </c>
      <c r="P126" s="106">
        <v>16</v>
      </c>
      <c r="Q126" s="106">
        <v>6</v>
      </c>
      <c r="R126" s="106">
        <v>5.5</v>
      </c>
      <c r="S126" s="106">
        <v>241</v>
      </c>
      <c r="T126" s="106">
        <v>249</v>
      </c>
      <c r="U126" s="106">
        <v>5</v>
      </c>
      <c r="V126" s="106">
        <v>8</v>
      </c>
      <c r="W126" s="106">
        <v>6</v>
      </c>
      <c r="X126" s="106">
        <v>5.5</v>
      </c>
      <c r="Y126" s="106">
        <v>32</v>
      </c>
      <c r="Z126" s="106">
        <v>9</v>
      </c>
      <c r="AA126" s="107">
        <v>81221</v>
      </c>
      <c r="AB126" s="106">
        <v>9</v>
      </c>
      <c r="AC126" s="108">
        <v>7.6</v>
      </c>
      <c r="AD126" s="109">
        <v>4</v>
      </c>
      <c r="AE126" s="110">
        <v>0</v>
      </c>
      <c r="AF126" s="111">
        <v>0.54</v>
      </c>
      <c r="AG126" s="112">
        <v>0</v>
      </c>
      <c r="AH126" s="112">
        <v>32.333333333333336</v>
      </c>
      <c r="AI126" s="112">
        <v>0</v>
      </c>
      <c r="AJ126" s="111">
        <v>0.9</v>
      </c>
      <c r="AK126" s="112">
        <v>0</v>
      </c>
      <c r="AL126" s="112">
        <v>0</v>
      </c>
      <c r="AM126" s="112">
        <v>0</v>
      </c>
      <c r="AN126" s="112">
        <v>0</v>
      </c>
      <c r="AO126" s="112">
        <v>0</v>
      </c>
      <c r="AP126" s="112">
        <v>0</v>
      </c>
      <c r="AQ126" s="112">
        <v>0</v>
      </c>
      <c r="AR126" s="112">
        <v>0</v>
      </c>
      <c r="AS126" s="112">
        <v>0</v>
      </c>
      <c r="AT126" s="111">
        <v>0.55000000000000004</v>
      </c>
      <c r="AU126" s="112">
        <v>0</v>
      </c>
      <c r="AV126" s="112">
        <v>0</v>
      </c>
      <c r="AW126" s="112">
        <v>0</v>
      </c>
      <c r="AX126" s="112">
        <v>0</v>
      </c>
      <c r="AY126" s="112">
        <v>0</v>
      </c>
      <c r="AZ126" s="112">
        <v>0</v>
      </c>
      <c r="BA126" s="111">
        <v>0.71299999999999997</v>
      </c>
      <c r="BB126" s="112">
        <v>0</v>
      </c>
      <c r="BC126" s="112">
        <v>0</v>
      </c>
      <c r="BD126" s="112">
        <v>0</v>
      </c>
      <c r="BE126" s="112">
        <v>0</v>
      </c>
      <c r="BF126" s="112">
        <v>0</v>
      </c>
      <c r="BG126" s="112">
        <v>0</v>
      </c>
      <c r="BH126" s="112">
        <v>0</v>
      </c>
      <c r="BI126" s="112">
        <v>0</v>
      </c>
      <c r="BJ126" s="112">
        <v>0</v>
      </c>
      <c r="BK126" s="111">
        <v>0.71299999999999997</v>
      </c>
      <c r="BL126" s="112">
        <v>0</v>
      </c>
      <c r="BM126" s="112">
        <v>29.1</v>
      </c>
      <c r="BN126" s="112">
        <v>0</v>
      </c>
      <c r="BO126" s="112">
        <v>0</v>
      </c>
      <c r="BP126" s="112">
        <v>0</v>
      </c>
      <c r="BQ126" s="112">
        <v>0</v>
      </c>
      <c r="BR126" s="113">
        <v>0</v>
      </c>
      <c r="BS126" s="112">
        <v>0</v>
      </c>
    </row>
    <row r="127" spans="1:71" hidden="1" x14ac:dyDescent="0.25">
      <c r="A127" s="102" t="s">
        <v>61</v>
      </c>
      <c r="B127" s="103" t="s">
        <v>173</v>
      </c>
      <c r="C127" s="102" t="s">
        <v>174</v>
      </c>
      <c r="D127" s="102" t="s">
        <v>276</v>
      </c>
      <c r="E127" s="102" t="s">
        <v>277</v>
      </c>
      <c r="F127" s="102" t="s">
        <v>155</v>
      </c>
      <c r="G127" s="102" t="s">
        <v>227</v>
      </c>
      <c r="H127" s="104">
        <v>33</v>
      </c>
      <c r="I127" s="104">
        <v>34</v>
      </c>
      <c r="J127" s="104">
        <v>92</v>
      </c>
      <c r="K127" s="104">
        <v>276</v>
      </c>
      <c r="L127" s="105">
        <v>53</v>
      </c>
      <c r="M127" s="106">
        <v>361</v>
      </c>
      <c r="N127" s="106">
        <v>408</v>
      </c>
      <c r="O127" s="106">
        <v>7</v>
      </c>
      <c r="P127" s="106">
        <v>47</v>
      </c>
      <c r="Q127" s="106">
        <v>9</v>
      </c>
      <c r="R127" s="106">
        <v>8</v>
      </c>
      <c r="S127" s="106">
        <v>370</v>
      </c>
      <c r="T127" s="106">
        <v>386</v>
      </c>
      <c r="U127" s="106">
        <v>7</v>
      </c>
      <c r="V127" s="106">
        <v>16</v>
      </c>
      <c r="W127" s="106">
        <v>8</v>
      </c>
      <c r="X127" s="106">
        <v>7.5</v>
      </c>
      <c r="Y127" s="106">
        <v>92</v>
      </c>
      <c r="Z127" s="106">
        <v>10</v>
      </c>
      <c r="AA127" s="107">
        <v>89569</v>
      </c>
      <c r="AB127" s="106">
        <v>9</v>
      </c>
      <c r="AC127" s="108">
        <v>8.6999999999999993</v>
      </c>
      <c r="AD127" s="109">
        <v>5</v>
      </c>
      <c r="AE127" s="110">
        <v>0</v>
      </c>
      <c r="AF127" s="111">
        <v>0.54</v>
      </c>
      <c r="AG127" s="112">
        <v>0</v>
      </c>
      <c r="AH127" s="112">
        <v>0</v>
      </c>
      <c r="AI127" s="112">
        <v>0</v>
      </c>
      <c r="AJ127" s="111">
        <v>0.9</v>
      </c>
      <c r="AK127" s="112">
        <v>0</v>
      </c>
      <c r="AL127" s="112">
        <v>0</v>
      </c>
      <c r="AM127" s="112">
        <v>0</v>
      </c>
      <c r="AN127" s="112">
        <v>0</v>
      </c>
      <c r="AO127" s="112">
        <v>0</v>
      </c>
      <c r="AP127" s="112">
        <v>0</v>
      </c>
      <c r="AQ127" s="112">
        <v>0</v>
      </c>
      <c r="AR127" s="112">
        <v>0</v>
      </c>
      <c r="AS127" s="112">
        <v>0</v>
      </c>
      <c r="AT127" s="111">
        <v>0.55000000000000004</v>
      </c>
      <c r="AU127" s="112">
        <v>0</v>
      </c>
      <c r="AV127" s="112">
        <v>0</v>
      </c>
      <c r="AW127" s="112">
        <v>0</v>
      </c>
      <c r="AX127" s="112">
        <v>0</v>
      </c>
      <c r="AY127" s="112">
        <v>0</v>
      </c>
      <c r="AZ127" s="112">
        <v>0</v>
      </c>
      <c r="BA127" s="111">
        <v>0.71299999999999997</v>
      </c>
      <c r="BB127" s="112">
        <v>0</v>
      </c>
      <c r="BC127" s="112">
        <v>0</v>
      </c>
      <c r="BD127" s="112">
        <v>0</v>
      </c>
      <c r="BE127" s="112">
        <v>0</v>
      </c>
      <c r="BF127" s="112">
        <v>0</v>
      </c>
      <c r="BG127" s="112">
        <v>0</v>
      </c>
      <c r="BH127" s="112">
        <v>0</v>
      </c>
      <c r="BI127" s="112">
        <v>0</v>
      </c>
      <c r="BJ127" s="112">
        <v>0</v>
      </c>
      <c r="BK127" s="111">
        <v>0.71299999999999997</v>
      </c>
      <c r="BL127" s="112">
        <v>0</v>
      </c>
      <c r="BM127" s="112">
        <v>0</v>
      </c>
      <c r="BN127" s="112">
        <v>0</v>
      </c>
      <c r="BO127" s="112">
        <v>0</v>
      </c>
      <c r="BP127" s="112">
        <v>0</v>
      </c>
      <c r="BQ127" s="112">
        <v>0</v>
      </c>
      <c r="BR127" s="113">
        <v>0</v>
      </c>
      <c r="BS127" s="112">
        <v>0</v>
      </c>
    </row>
    <row r="128" spans="1:71" hidden="1" x14ac:dyDescent="0.25">
      <c r="A128" s="102" t="s">
        <v>61</v>
      </c>
      <c r="B128" s="103" t="s">
        <v>173</v>
      </c>
      <c r="C128" s="102" t="s">
        <v>174</v>
      </c>
      <c r="D128" s="102" t="s">
        <v>278</v>
      </c>
      <c r="E128" s="102" t="s">
        <v>279</v>
      </c>
      <c r="F128" s="102" t="s">
        <v>155</v>
      </c>
      <c r="G128" s="102" t="s">
        <v>227</v>
      </c>
      <c r="H128" s="104"/>
      <c r="I128" s="104">
        <v>9</v>
      </c>
      <c r="J128" s="104">
        <v>21</v>
      </c>
      <c r="K128" s="104">
        <v>63</v>
      </c>
      <c r="L128" s="105">
        <v>15</v>
      </c>
      <c r="M128" s="106"/>
      <c r="N128" s="106"/>
      <c r="O128" s="106"/>
      <c r="P128" s="106"/>
      <c r="Q128" s="106"/>
      <c r="R128" s="106"/>
      <c r="S128" s="106">
        <v>102</v>
      </c>
      <c r="T128" s="106">
        <v>104</v>
      </c>
      <c r="U128" s="106">
        <v>1</v>
      </c>
      <c r="V128" s="106">
        <v>2</v>
      </c>
      <c r="W128" s="106">
        <v>2</v>
      </c>
      <c r="X128" s="106">
        <v>1.5</v>
      </c>
      <c r="Y128" s="106">
        <v>21</v>
      </c>
      <c r="Z128" s="106">
        <v>8</v>
      </c>
      <c r="AA128" s="107">
        <v>94287</v>
      </c>
      <c r="AB128" s="106">
        <v>10</v>
      </c>
      <c r="AC128" s="108">
        <v>7.375</v>
      </c>
      <c r="AD128" s="109">
        <v>4</v>
      </c>
      <c r="AE128" s="110">
        <v>0</v>
      </c>
      <c r="AF128" s="111">
        <v>0.54</v>
      </c>
      <c r="AG128" s="112">
        <v>0</v>
      </c>
      <c r="AH128" s="112">
        <v>0</v>
      </c>
      <c r="AI128" s="112">
        <v>0</v>
      </c>
      <c r="AJ128" s="111">
        <v>0.9</v>
      </c>
      <c r="AK128" s="112">
        <v>0</v>
      </c>
      <c r="AL128" s="112">
        <v>0</v>
      </c>
      <c r="AM128" s="112">
        <v>0</v>
      </c>
      <c r="AN128" s="112">
        <v>0</v>
      </c>
      <c r="AO128" s="112">
        <v>0</v>
      </c>
      <c r="AP128" s="112">
        <v>0</v>
      </c>
      <c r="AQ128" s="112">
        <v>0</v>
      </c>
      <c r="AR128" s="112">
        <v>0</v>
      </c>
      <c r="AS128" s="112">
        <v>0</v>
      </c>
      <c r="AT128" s="111">
        <v>0.55000000000000004</v>
      </c>
      <c r="AU128" s="112">
        <v>0</v>
      </c>
      <c r="AV128" s="112">
        <v>0</v>
      </c>
      <c r="AW128" s="112">
        <v>0</v>
      </c>
      <c r="AX128" s="112">
        <v>0</v>
      </c>
      <c r="AY128" s="112">
        <v>0</v>
      </c>
      <c r="AZ128" s="112">
        <v>0</v>
      </c>
      <c r="BA128" s="111">
        <v>0.71299999999999997</v>
      </c>
      <c r="BB128" s="112">
        <v>0</v>
      </c>
      <c r="BC128" s="112">
        <v>0</v>
      </c>
      <c r="BD128" s="112">
        <v>0</v>
      </c>
      <c r="BE128" s="112">
        <v>0</v>
      </c>
      <c r="BF128" s="112">
        <v>0</v>
      </c>
      <c r="BG128" s="112">
        <v>0</v>
      </c>
      <c r="BH128" s="112">
        <v>0</v>
      </c>
      <c r="BI128" s="112">
        <v>0</v>
      </c>
      <c r="BJ128" s="112">
        <v>0</v>
      </c>
      <c r="BK128" s="111">
        <v>0.71299999999999997</v>
      </c>
      <c r="BL128" s="112">
        <v>0</v>
      </c>
      <c r="BM128" s="112">
        <v>0</v>
      </c>
      <c r="BN128" s="112">
        <v>0</v>
      </c>
      <c r="BO128" s="112">
        <v>0</v>
      </c>
      <c r="BP128" s="112">
        <v>0</v>
      </c>
      <c r="BQ128" s="112">
        <v>0</v>
      </c>
      <c r="BR128" s="113">
        <v>0</v>
      </c>
      <c r="BS128" s="112">
        <v>0</v>
      </c>
    </row>
    <row r="129" spans="1:71" hidden="1" x14ac:dyDescent="0.25">
      <c r="A129" s="102" t="s">
        <v>61</v>
      </c>
      <c r="B129" s="103" t="s">
        <v>173</v>
      </c>
      <c r="C129" s="102" t="s">
        <v>174</v>
      </c>
      <c r="D129" s="102" t="s">
        <v>230</v>
      </c>
      <c r="E129" s="102" t="s">
        <v>231</v>
      </c>
      <c r="F129" s="102" t="s">
        <v>155</v>
      </c>
      <c r="G129" s="102" t="s">
        <v>227</v>
      </c>
      <c r="H129" s="104">
        <v>32</v>
      </c>
      <c r="I129" s="104">
        <v>47</v>
      </c>
      <c r="J129" s="104">
        <v>15</v>
      </c>
      <c r="K129" s="104">
        <v>45</v>
      </c>
      <c r="L129" s="105">
        <v>31.333333333333332</v>
      </c>
      <c r="M129" s="106">
        <v>416</v>
      </c>
      <c r="N129" s="106">
        <v>446</v>
      </c>
      <c r="O129" s="106">
        <v>7</v>
      </c>
      <c r="P129" s="106">
        <v>30</v>
      </c>
      <c r="Q129" s="106">
        <v>8</v>
      </c>
      <c r="R129" s="106">
        <v>7.5</v>
      </c>
      <c r="S129" s="106">
        <v>456</v>
      </c>
      <c r="T129" s="106">
        <v>486</v>
      </c>
      <c r="U129" s="106">
        <v>7</v>
      </c>
      <c r="V129" s="106">
        <v>30</v>
      </c>
      <c r="W129" s="106">
        <v>9</v>
      </c>
      <c r="X129" s="106">
        <v>8</v>
      </c>
      <c r="Y129" s="106">
        <v>15</v>
      </c>
      <c r="Z129" s="106">
        <v>7</v>
      </c>
      <c r="AA129" s="107">
        <v>92364</v>
      </c>
      <c r="AB129" s="106">
        <v>10</v>
      </c>
      <c r="AC129" s="108">
        <v>8.5</v>
      </c>
      <c r="AD129" s="109">
        <v>5</v>
      </c>
      <c r="AE129" s="110">
        <v>0</v>
      </c>
      <c r="AF129" s="111">
        <v>0.54</v>
      </c>
      <c r="AG129" s="112">
        <v>1.3333333333333333</v>
      </c>
      <c r="AH129" s="112">
        <v>32.333333333333336</v>
      </c>
      <c r="AI129" s="112">
        <v>1.3333333333333333</v>
      </c>
      <c r="AJ129" s="111">
        <v>0.9</v>
      </c>
      <c r="AK129" s="112">
        <v>0</v>
      </c>
      <c r="AL129" s="112">
        <v>0</v>
      </c>
      <c r="AM129" s="112">
        <v>0</v>
      </c>
      <c r="AN129" s="112">
        <v>0</v>
      </c>
      <c r="AO129" s="112">
        <v>0</v>
      </c>
      <c r="AP129" s="112">
        <v>0</v>
      </c>
      <c r="AQ129" s="112">
        <v>0</v>
      </c>
      <c r="AR129" s="112">
        <v>0</v>
      </c>
      <c r="AS129" s="112">
        <v>0</v>
      </c>
      <c r="AT129" s="111">
        <v>0.55000000000000004</v>
      </c>
      <c r="AU129" s="112">
        <v>0</v>
      </c>
      <c r="AV129" s="112">
        <v>0</v>
      </c>
      <c r="AW129" s="112">
        <v>0</v>
      </c>
      <c r="AX129" s="112">
        <v>0</v>
      </c>
      <c r="AY129" s="112">
        <v>0</v>
      </c>
      <c r="AZ129" s="112">
        <v>0</v>
      </c>
      <c r="BA129" s="111">
        <v>0.71299999999999997</v>
      </c>
      <c r="BB129" s="112">
        <v>0</v>
      </c>
      <c r="BC129" s="112">
        <v>0</v>
      </c>
      <c r="BD129" s="112">
        <v>0</v>
      </c>
      <c r="BE129" s="112">
        <v>0</v>
      </c>
      <c r="BF129" s="112">
        <v>0</v>
      </c>
      <c r="BG129" s="112">
        <v>0</v>
      </c>
      <c r="BH129" s="112">
        <v>0</v>
      </c>
      <c r="BI129" s="112">
        <v>0</v>
      </c>
      <c r="BJ129" s="112">
        <v>0</v>
      </c>
      <c r="BK129" s="111">
        <v>0.71299999999999997</v>
      </c>
      <c r="BL129" s="112">
        <v>0</v>
      </c>
      <c r="BM129" s="112">
        <v>30.300000000000004</v>
      </c>
      <c r="BN129" s="112">
        <v>1.2</v>
      </c>
      <c r="BO129" s="112">
        <v>0</v>
      </c>
      <c r="BP129" s="112">
        <v>0</v>
      </c>
      <c r="BQ129" s="112">
        <v>0</v>
      </c>
      <c r="BR129" s="113">
        <v>0</v>
      </c>
      <c r="BS129" s="112">
        <v>0</v>
      </c>
    </row>
    <row r="130" spans="1:71" hidden="1" x14ac:dyDescent="0.25">
      <c r="A130" s="102" t="s">
        <v>61</v>
      </c>
      <c r="B130" s="103" t="s">
        <v>173</v>
      </c>
      <c r="C130" s="102" t="s">
        <v>174</v>
      </c>
      <c r="D130" s="102" t="s">
        <v>860</v>
      </c>
      <c r="E130" s="102" t="s">
        <v>861</v>
      </c>
      <c r="F130" s="102" t="s">
        <v>413</v>
      </c>
      <c r="G130" s="102" t="s">
        <v>227</v>
      </c>
      <c r="H130" s="104">
        <v>15</v>
      </c>
      <c r="I130" s="104">
        <v>18</v>
      </c>
      <c r="J130" s="104">
        <v>42</v>
      </c>
      <c r="K130" s="104">
        <v>126</v>
      </c>
      <c r="L130" s="105">
        <v>25</v>
      </c>
      <c r="M130" s="106">
        <v>201</v>
      </c>
      <c r="N130" s="106">
        <v>201</v>
      </c>
      <c r="O130" s="106">
        <v>4</v>
      </c>
      <c r="P130" s="106">
        <v>0</v>
      </c>
      <c r="Q130" s="106">
        <v>2</v>
      </c>
      <c r="R130" s="106">
        <v>3</v>
      </c>
      <c r="S130" s="106">
        <v>208</v>
      </c>
      <c r="T130" s="106">
        <v>211</v>
      </c>
      <c r="U130" s="106">
        <v>5</v>
      </c>
      <c r="V130" s="106">
        <v>3</v>
      </c>
      <c r="W130" s="106">
        <v>2</v>
      </c>
      <c r="X130" s="106">
        <v>3.5</v>
      </c>
      <c r="Y130" s="106">
        <v>42</v>
      </c>
      <c r="Z130" s="106">
        <v>9</v>
      </c>
      <c r="AA130" s="107">
        <v>105958</v>
      </c>
      <c r="AB130" s="106">
        <v>10</v>
      </c>
      <c r="AC130" s="108">
        <v>7.1</v>
      </c>
      <c r="AD130" s="109">
        <v>4</v>
      </c>
      <c r="AE130" s="110">
        <v>0</v>
      </c>
      <c r="AF130" s="111">
        <v>0.54</v>
      </c>
      <c r="AG130" s="112">
        <v>0</v>
      </c>
      <c r="AH130" s="112">
        <v>0</v>
      </c>
      <c r="AI130" s="112">
        <v>0</v>
      </c>
      <c r="AJ130" s="111">
        <v>0.9</v>
      </c>
      <c r="AK130" s="112">
        <v>0</v>
      </c>
      <c r="AL130" s="112">
        <v>0</v>
      </c>
      <c r="AM130" s="112">
        <v>0</v>
      </c>
      <c r="AN130" s="112">
        <v>0</v>
      </c>
      <c r="AO130" s="112">
        <v>0</v>
      </c>
      <c r="AP130" s="112">
        <v>0</v>
      </c>
      <c r="AQ130" s="112">
        <v>0</v>
      </c>
      <c r="AR130" s="112">
        <v>0</v>
      </c>
      <c r="AS130" s="112">
        <v>0</v>
      </c>
      <c r="AT130" s="111">
        <v>0.55000000000000004</v>
      </c>
      <c r="AU130" s="112">
        <v>0</v>
      </c>
      <c r="AV130" s="112">
        <v>0</v>
      </c>
      <c r="AW130" s="112">
        <v>0</v>
      </c>
      <c r="AX130" s="112">
        <v>0</v>
      </c>
      <c r="AY130" s="112">
        <v>0</v>
      </c>
      <c r="AZ130" s="112">
        <v>0</v>
      </c>
      <c r="BA130" s="111">
        <v>0.71299999999999997</v>
      </c>
      <c r="BB130" s="112">
        <v>0</v>
      </c>
      <c r="BC130" s="112">
        <v>0</v>
      </c>
      <c r="BD130" s="112">
        <v>0</v>
      </c>
      <c r="BE130" s="112">
        <v>0</v>
      </c>
      <c r="BF130" s="112">
        <v>0</v>
      </c>
      <c r="BG130" s="112">
        <v>0</v>
      </c>
      <c r="BH130" s="112">
        <v>0</v>
      </c>
      <c r="BI130" s="112">
        <v>0</v>
      </c>
      <c r="BJ130" s="112">
        <v>0</v>
      </c>
      <c r="BK130" s="111">
        <v>0.71299999999999997</v>
      </c>
      <c r="BL130" s="112">
        <v>0</v>
      </c>
      <c r="BM130" s="112">
        <v>0</v>
      </c>
      <c r="BN130" s="112">
        <v>0</v>
      </c>
      <c r="BO130" s="112">
        <v>0</v>
      </c>
      <c r="BP130" s="112">
        <v>0</v>
      </c>
      <c r="BQ130" s="112">
        <v>0</v>
      </c>
      <c r="BR130" s="113">
        <v>0</v>
      </c>
      <c r="BS130" s="112">
        <v>0</v>
      </c>
    </row>
    <row r="131" spans="1:71" hidden="1" x14ac:dyDescent="0.25">
      <c r="A131" s="102" t="s">
        <v>61</v>
      </c>
      <c r="B131" s="103" t="s">
        <v>173</v>
      </c>
      <c r="C131" s="102" t="s">
        <v>174</v>
      </c>
      <c r="D131" s="102" t="s">
        <v>68</v>
      </c>
      <c r="E131" s="102" t="s">
        <v>69</v>
      </c>
      <c r="F131" s="102" t="s">
        <v>151</v>
      </c>
      <c r="G131" s="102" t="s">
        <v>223</v>
      </c>
      <c r="H131" s="104">
        <v>80</v>
      </c>
      <c r="I131" s="104">
        <v>85</v>
      </c>
      <c r="J131" s="104">
        <v>76</v>
      </c>
      <c r="K131" s="104">
        <v>228</v>
      </c>
      <c r="L131" s="105">
        <v>80.333333333333329</v>
      </c>
      <c r="M131" s="106">
        <v>686</v>
      </c>
      <c r="N131" s="106">
        <v>739</v>
      </c>
      <c r="O131" s="106">
        <v>9</v>
      </c>
      <c r="P131" s="106">
        <v>53</v>
      </c>
      <c r="Q131" s="106">
        <v>9</v>
      </c>
      <c r="R131" s="106">
        <v>9</v>
      </c>
      <c r="S131" s="106">
        <v>726</v>
      </c>
      <c r="T131" s="106">
        <v>743</v>
      </c>
      <c r="U131" s="106">
        <v>8</v>
      </c>
      <c r="V131" s="106">
        <v>17</v>
      </c>
      <c r="W131" s="106">
        <v>9</v>
      </c>
      <c r="X131" s="106">
        <v>8.5</v>
      </c>
      <c r="Y131" s="106">
        <v>76</v>
      </c>
      <c r="Z131" s="106">
        <v>10</v>
      </c>
      <c r="AA131" s="107">
        <v>52675</v>
      </c>
      <c r="AB131" s="106">
        <v>6</v>
      </c>
      <c r="AC131" s="108">
        <v>7.9</v>
      </c>
      <c r="AD131" s="109">
        <v>4</v>
      </c>
      <c r="AE131" s="110">
        <v>0</v>
      </c>
      <c r="AF131" s="111">
        <v>0.54</v>
      </c>
      <c r="AG131" s="112">
        <v>0</v>
      </c>
      <c r="AH131" s="112">
        <v>0</v>
      </c>
      <c r="AI131" s="112">
        <v>0</v>
      </c>
      <c r="AJ131" s="111">
        <v>0.9</v>
      </c>
      <c r="AK131" s="112">
        <v>0</v>
      </c>
      <c r="AL131" s="112">
        <v>0</v>
      </c>
      <c r="AM131" s="112">
        <v>0</v>
      </c>
      <c r="AN131" s="112">
        <v>0</v>
      </c>
      <c r="AO131" s="112">
        <v>0</v>
      </c>
      <c r="AP131" s="112">
        <v>0</v>
      </c>
      <c r="AQ131" s="112">
        <v>0</v>
      </c>
      <c r="AR131" s="112">
        <v>0</v>
      </c>
      <c r="AS131" s="112">
        <v>0</v>
      </c>
      <c r="AT131" s="111">
        <v>0.55000000000000004</v>
      </c>
      <c r="AU131" s="112">
        <v>0</v>
      </c>
      <c r="AV131" s="112">
        <v>0</v>
      </c>
      <c r="AW131" s="112">
        <v>0</v>
      </c>
      <c r="AX131" s="112">
        <v>0</v>
      </c>
      <c r="AY131" s="112">
        <v>0</v>
      </c>
      <c r="AZ131" s="112">
        <v>0</v>
      </c>
      <c r="BA131" s="111">
        <v>0.71299999999999997</v>
      </c>
      <c r="BB131" s="112">
        <v>0</v>
      </c>
      <c r="BC131" s="112">
        <v>0</v>
      </c>
      <c r="BD131" s="112">
        <v>0</v>
      </c>
      <c r="BE131" s="112">
        <v>0</v>
      </c>
      <c r="BF131" s="112">
        <v>0</v>
      </c>
      <c r="BG131" s="112">
        <v>0</v>
      </c>
      <c r="BH131" s="112">
        <v>0</v>
      </c>
      <c r="BI131" s="112">
        <v>0</v>
      </c>
      <c r="BJ131" s="112">
        <v>0</v>
      </c>
      <c r="BK131" s="111">
        <v>0.71299999999999997</v>
      </c>
      <c r="BL131" s="112">
        <v>0</v>
      </c>
      <c r="BM131" s="112">
        <v>0</v>
      </c>
      <c r="BN131" s="112">
        <v>0</v>
      </c>
      <c r="BO131" s="112">
        <v>0</v>
      </c>
      <c r="BP131" s="112">
        <v>0</v>
      </c>
      <c r="BQ131" s="112">
        <v>0</v>
      </c>
      <c r="BR131" s="113">
        <v>0</v>
      </c>
      <c r="BS131" s="112">
        <v>0</v>
      </c>
    </row>
    <row r="132" spans="1:71" hidden="1" x14ac:dyDescent="0.25">
      <c r="A132" s="102" t="s">
        <v>61</v>
      </c>
      <c r="B132" s="103" t="s">
        <v>173</v>
      </c>
      <c r="C132" s="102" t="s">
        <v>174</v>
      </c>
      <c r="D132" s="102" t="s">
        <v>1042</v>
      </c>
      <c r="E132" s="102" t="s">
        <v>1043</v>
      </c>
      <c r="F132" s="102" t="s">
        <v>151</v>
      </c>
      <c r="G132" s="102" t="s">
        <v>223</v>
      </c>
      <c r="H132" s="104">
        <v>12</v>
      </c>
      <c r="I132" s="104">
        <v>12</v>
      </c>
      <c r="J132" s="104">
        <v>15</v>
      </c>
      <c r="K132" s="104">
        <v>45</v>
      </c>
      <c r="L132" s="105">
        <v>13</v>
      </c>
      <c r="M132" s="106">
        <v>130</v>
      </c>
      <c r="N132" s="106">
        <v>131</v>
      </c>
      <c r="O132" s="106">
        <v>2</v>
      </c>
      <c r="P132" s="106">
        <v>1</v>
      </c>
      <c r="Q132" s="106">
        <v>2</v>
      </c>
      <c r="R132" s="106">
        <v>2</v>
      </c>
      <c r="S132" s="106">
        <v>135</v>
      </c>
      <c r="T132" s="106">
        <v>136</v>
      </c>
      <c r="U132" s="106">
        <v>2</v>
      </c>
      <c r="V132" s="106">
        <v>1</v>
      </c>
      <c r="W132" s="106">
        <v>1</v>
      </c>
      <c r="X132" s="106">
        <v>1.5</v>
      </c>
      <c r="Y132" s="106">
        <v>15</v>
      </c>
      <c r="Z132" s="106">
        <v>7</v>
      </c>
      <c r="AA132" s="107">
        <v>65201</v>
      </c>
      <c r="AB132" s="106">
        <v>7</v>
      </c>
      <c r="AC132" s="108">
        <v>4.9000000000000004</v>
      </c>
      <c r="AD132" s="109">
        <v>3</v>
      </c>
      <c r="AE132" s="110">
        <v>0</v>
      </c>
      <c r="AF132" s="111">
        <v>0.54</v>
      </c>
      <c r="AG132" s="112">
        <v>0</v>
      </c>
      <c r="AH132" s="112">
        <v>0</v>
      </c>
      <c r="AI132" s="112">
        <v>0</v>
      </c>
      <c r="AJ132" s="111">
        <v>0.9</v>
      </c>
      <c r="AK132" s="112">
        <v>0</v>
      </c>
      <c r="AL132" s="112">
        <v>0</v>
      </c>
      <c r="AM132" s="112">
        <v>0</v>
      </c>
      <c r="AN132" s="112">
        <v>0</v>
      </c>
      <c r="AO132" s="112">
        <v>0</v>
      </c>
      <c r="AP132" s="112">
        <v>0</v>
      </c>
      <c r="AQ132" s="112">
        <v>0</v>
      </c>
      <c r="AR132" s="112">
        <v>0</v>
      </c>
      <c r="AS132" s="112">
        <v>0</v>
      </c>
      <c r="AT132" s="111">
        <v>0.55000000000000004</v>
      </c>
      <c r="AU132" s="112">
        <v>0</v>
      </c>
      <c r="AV132" s="112">
        <v>0</v>
      </c>
      <c r="AW132" s="112">
        <v>0</v>
      </c>
      <c r="AX132" s="112">
        <v>0</v>
      </c>
      <c r="AY132" s="112">
        <v>0</v>
      </c>
      <c r="AZ132" s="112">
        <v>0</v>
      </c>
      <c r="BA132" s="111">
        <v>0.71299999999999997</v>
      </c>
      <c r="BB132" s="112">
        <v>0</v>
      </c>
      <c r="BC132" s="112">
        <v>0</v>
      </c>
      <c r="BD132" s="112">
        <v>0</v>
      </c>
      <c r="BE132" s="112">
        <v>0</v>
      </c>
      <c r="BF132" s="112">
        <v>0</v>
      </c>
      <c r="BG132" s="112">
        <v>0</v>
      </c>
      <c r="BH132" s="112">
        <v>0</v>
      </c>
      <c r="BI132" s="112">
        <v>0</v>
      </c>
      <c r="BJ132" s="112">
        <v>0</v>
      </c>
      <c r="BK132" s="111">
        <v>0.71299999999999997</v>
      </c>
      <c r="BL132" s="112">
        <v>0</v>
      </c>
      <c r="BM132" s="112">
        <v>0</v>
      </c>
      <c r="BN132" s="112">
        <v>0</v>
      </c>
      <c r="BO132" s="112">
        <v>0</v>
      </c>
      <c r="BP132" s="112">
        <v>0</v>
      </c>
      <c r="BQ132" s="112">
        <v>0</v>
      </c>
      <c r="BR132" s="113">
        <v>0</v>
      </c>
      <c r="BS132" s="112">
        <v>0</v>
      </c>
    </row>
    <row r="133" spans="1:71" hidden="1" x14ac:dyDescent="0.25">
      <c r="A133" s="102" t="s">
        <v>61</v>
      </c>
      <c r="B133" s="103" t="s">
        <v>173</v>
      </c>
      <c r="C133" s="102" t="s">
        <v>174</v>
      </c>
      <c r="D133" s="102" t="s">
        <v>710</v>
      </c>
      <c r="E133" s="102" t="s">
        <v>711</v>
      </c>
      <c r="F133" s="102" t="s">
        <v>155</v>
      </c>
      <c r="G133" s="102" t="s">
        <v>227</v>
      </c>
      <c r="H133" s="104">
        <v>43</v>
      </c>
      <c r="I133" s="104">
        <v>44</v>
      </c>
      <c r="J133" s="104">
        <v>190</v>
      </c>
      <c r="K133" s="104">
        <v>570</v>
      </c>
      <c r="L133" s="105">
        <v>92.333333333333329</v>
      </c>
      <c r="M133" s="106">
        <v>456</v>
      </c>
      <c r="N133" s="106">
        <v>518</v>
      </c>
      <c r="O133" s="106">
        <v>8</v>
      </c>
      <c r="P133" s="106">
        <v>62</v>
      </c>
      <c r="Q133" s="106">
        <v>10</v>
      </c>
      <c r="R133" s="106">
        <v>9</v>
      </c>
      <c r="S133" s="106">
        <v>463</v>
      </c>
      <c r="T133" s="106">
        <v>478</v>
      </c>
      <c r="U133" s="106">
        <v>7</v>
      </c>
      <c r="V133" s="106">
        <v>15</v>
      </c>
      <c r="W133" s="106">
        <v>8</v>
      </c>
      <c r="X133" s="106">
        <v>7.5</v>
      </c>
      <c r="Y133" s="106">
        <v>190</v>
      </c>
      <c r="Z133" s="106">
        <v>10</v>
      </c>
      <c r="AA133" s="107">
        <v>99888</v>
      </c>
      <c r="AB133" s="106">
        <v>10</v>
      </c>
      <c r="AC133" s="108">
        <v>9.3000000000000007</v>
      </c>
      <c r="AD133" s="109">
        <v>5</v>
      </c>
      <c r="AE133" s="110">
        <v>0</v>
      </c>
      <c r="AF133" s="111">
        <v>0.54</v>
      </c>
      <c r="AG133" s="112">
        <v>0</v>
      </c>
      <c r="AH133" s="112">
        <v>0</v>
      </c>
      <c r="AI133" s="112">
        <v>0</v>
      </c>
      <c r="AJ133" s="111">
        <v>0.9</v>
      </c>
      <c r="AK133" s="112">
        <v>0</v>
      </c>
      <c r="AL133" s="112">
        <v>0</v>
      </c>
      <c r="AM133" s="112">
        <v>0</v>
      </c>
      <c r="AN133" s="112">
        <v>0</v>
      </c>
      <c r="AO133" s="112">
        <v>0</v>
      </c>
      <c r="AP133" s="112">
        <v>0</v>
      </c>
      <c r="AQ133" s="112">
        <v>0</v>
      </c>
      <c r="AR133" s="112">
        <v>0</v>
      </c>
      <c r="AS133" s="112">
        <v>0</v>
      </c>
      <c r="AT133" s="111">
        <v>0.55000000000000004</v>
      </c>
      <c r="AU133" s="112">
        <v>0</v>
      </c>
      <c r="AV133" s="112">
        <v>0</v>
      </c>
      <c r="AW133" s="112">
        <v>0</v>
      </c>
      <c r="AX133" s="112">
        <v>0</v>
      </c>
      <c r="AY133" s="112">
        <v>0</v>
      </c>
      <c r="AZ133" s="112">
        <v>0</v>
      </c>
      <c r="BA133" s="111">
        <v>0.71299999999999997</v>
      </c>
      <c r="BB133" s="112">
        <v>0</v>
      </c>
      <c r="BC133" s="112">
        <v>0</v>
      </c>
      <c r="BD133" s="112">
        <v>0</v>
      </c>
      <c r="BE133" s="112">
        <v>0</v>
      </c>
      <c r="BF133" s="112">
        <v>0</v>
      </c>
      <c r="BG133" s="112">
        <v>0</v>
      </c>
      <c r="BH133" s="112">
        <v>0</v>
      </c>
      <c r="BI133" s="112">
        <v>0</v>
      </c>
      <c r="BJ133" s="112">
        <v>0</v>
      </c>
      <c r="BK133" s="111">
        <v>0.71299999999999997</v>
      </c>
      <c r="BL133" s="112">
        <v>0</v>
      </c>
      <c r="BM133" s="112">
        <v>0</v>
      </c>
      <c r="BN133" s="112">
        <v>0</v>
      </c>
      <c r="BO133" s="112">
        <v>0</v>
      </c>
      <c r="BP133" s="112">
        <v>0</v>
      </c>
      <c r="BQ133" s="112">
        <v>0</v>
      </c>
      <c r="BR133" s="113">
        <v>0</v>
      </c>
      <c r="BS133" s="112">
        <v>4</v>
      </c>
    </row>
    <row r="134" spans="1:71" hidden="1" x14ac:dyDescent="0.25">
      <c r="A134" s="102" t="s">
        <v>61</v>
      </c>
      <c r="B134" s="103" t="s">
        <v>173</v>
      </c>
      <c r="C134" s="102" t="s">
        <v>174</v>
      </c>
      <c r="D134" s="102" t="s">
        <v>280</v>
      </c>
      <c r="E134" s="102" t="s">
        <v>281</v>
      </c>
      <c r="F134" s="102" t="s">
        <v>151</v>
      </c>
      <c r="G134" s="102" t="s">
        <v>223</v>
      </c>
      <c r="H134" s="104">
        <v>18</v>
      </c>
      <c r="I134" s="104">
        <v>23</v>
      </c>
      <c r="J134" s="104">
        <v>19</v>
      </c>
      <c r="K134" s="104">
        <v>57</v>
      </c>
      <c r="L134" s="105">
        <v>20</v>
      </c>
      <c r="M134" s="106">
        <v>239</v>
      </c>
      <c r="N134" s="106">
        <v>242</v>
      </c>
      <c r="O134" s="106">
        <v>5</v>
      </c>
      <c r="P134" s="106">
        <v>3</v>
      </c>
      <c r="Q134" s="106">
        <v>3</v>
      </c>
      <c r="R134" s="106">
        <v>4</v>
      </c>
      <c r="S134" s="106">
        <v>253</v>
      </c>
      <c r="T134" s="106">
        <v>263</v>
      </c>
      <c r="U134" s="106">
        <v>6</v>
      </c>
      <c r="V134" s="106">
        <v>10</v>
      </c>
      <c r="W134" s="106">
        <v>7</v>
      </c>
      <c r="X134" s="106">
        <v>6.5</v>
      </c>
      <c r="Y134" s="106">
        <v>19</v>
      </c>
      <c r="Z134" s="106">
        <v>8</v>
      </c>
      <c r="AA134" s="107">
        <v>69400</v>
      </c>
      <c r="AB134" s="106">
        <v>8</v>
      </c>
      <c r="AC134" s="108">
        <v>6.9</v>
      </c>
      <c r="AD134" s="109">
        <v>4</v>
      </c>
      <c r="AE134" s="110">
        <v>0</v>
      </c>
      <c r="AF134" s="111">
        <v>0.54</v>
      </c>
      <c r="AG134" s="112">
        <v>0</v>
      </c>
      <c r="AH134" s="112">
        <v>0</v>
      </c>
      <c r="AI134" s="112">
        <v>0</v>
      </c>
      <c r="AJ134" s="111">
        <v>0.9</v>
      </c>
      <c r="AK134" s="112">
        <v>0</v>
      </c>
      <c r="AL134" s="112">
        <v>0</v>
      </c>
      <c r="AM134" s="112">
        <v>0</v>
      </c>
      <c r="AN134" s="112">
        <v>0</v>
      </c>
      <c r="AO134" s="112">
        <v>0</v>
      </c>
      <c r="AP134" s="112">
        <v>0</v>
      </c>
      <c r="AQ134" s="112">
        <v>0</v>
      </c>
      <c r="AR134" s="112">
        <v>0</v>
      </c>
      <c r="AS134" s="112">
        <v>0</v>
      </c>
      <c r="AT134" s="111">
        <v>0.55000000000000004</v>
      </c>
      <c r="AU134" s="112">
        <v>0</v>
      </c>
      <c r="AV134" s="112">
        <v>0</v>
      </c>
      <c r="AW134" s="112">
        <v>0</v>
      </c>
      <c r="AX134" s="112">
        <v>0</v>
      </c>
      <c r="AY134" s="112">
        <v>0</v>
      </c>
      <c r="AZ134" s="112">
        <v>0</v>
      </c>
      <c r="BA134" s="111">
        <v>0.71299999999999997</v>
      </c>
      <c r="BB134" s="112">
        <v>0</v>
      </c>
      <c r="BC134" s="112">
        <v>0</v>
      </c>
      <c r="BD134" s="112">
        <v>0</v>
      </c>
      <c r="BE134" s="112">
        <v>0</v>
      </c>
      <c r="BF134" s="112">
        <v>0</v>
      </c>
      <c r="BG134" s="112">
        <v>0</v>
      </c>
      <c r="BH134" s="112">
        <v>0</v>
      </c>
      <c r="BI134" s="112">
        <v>0</v>
      </c>
      <c r="BJ134" s="112">
        <v>0</v>
      </c>
      <c r="BK134" s="111">
        <v>0.71299999999999997</v>
      </c>
      <c r="BL134" s="112">
        <v>0</v>
      </c>
      <c r="BM134" s="112">
        <v>0</v>
      </c>
      <c r="BN134" s="112">
        <v>0</v>
      </c>
      <c r="BO134" s="112">
        <v>0</v>
      </c>
      <c r="BP134" s="112">
        <v>0</v>
      </c>
      <c r="BQ134" s="112">
        <v>0</v>
      </c>
      <c r="BR134" s="113">
        <v>0</v>
      </c>
      <c r="BS134" s="112">
        <v>0</v>
      </c>
    </row>
    <row r="135" spans="1:71" hidden="1" x14ac:dyDescent="0.25">
      <c r="A135" s="102" t="s">
        <v>61</v>
      </c>
      <c r="B135" s="103" t="s">
        <v>173</v>
      </c>
      <c r="C135" s="102" t="s">
        <v>174</v>
      </c>
      <c r="D135" s="102" t="s">
        <v>761</v>
      </c>
      <c r="E135" s="102" t="s">
        <v>762</v>
      </c>
      <c r="F135" s="102" t="s">
        <v>155</v>
      </c>
      <c r="G135" s="102" t="s">
        <v>227</v>
      </c>
      <c r="H135" s="104">
        <v>26</v>
      </c>
      <c r="I135" s="104">
        <v>27</v>
      </c>
      <c r="J135" s="104">
        <v>29</v>
      </c>
      <c r="K135" s="104">
        <v>87</v>
      </c>
      <c r="L135" s="105">
        <v>27.333333333333332</v>
      </c>
      <c r="M135" s="106">
        <v>255</v>
      </c>
      <c r="N135" s="106">
        <v>282</v>
      </c>
      <c r="O135" s="106">
        <v>6</v>
      </c>
      <c r="P135" s="106">
        <v>27</v>
      </c>
      <c r="Q135" s="106">
        <v>7</v>
      </c>
      <c r="R135" s="106">
        <v>6.5</v>
      </c>
      <c r="S135" s="106">
        <v>258</v>
      </c>
      <c r="T135" s="106">
        <v>268</v>
      </c>
      <c r="U135" s="106">
        <v>6</v>
      </c>
      <c r="V135" s="106">
        <v>10</v>
      </c>
      <c r="W135" s="106">
        <v>7</v>
      </c>
      <c r="X135" s="106">
        <v>6.5</v>
      </c>
      <c r="Y135" s="106">
        <v>29</v>
      </c>
      <c r="Z135" s="106">
        <v>8</v>
      </c>
      <c r="AA135" s="107">
        <v>70828</v>
      </c>
      <c r="AB135" s="106">
        <v>8</v>
      </c>
      <c r="AC135" s="108">
        <v>7.4</v>
      </c>
      <c r="AD135" s="109">
        <v>4</v>
      </c>
      <c r="AE135" s="110">
        <v>0</v>
      </c>
      <c r="AF135" s="111">
        <v>0.54</v>
      </c>
      <c r="AG135" s="112">
        <v>14.333333333333334</v>
      </c>
      <c r="AH135" s="112">
        <v>32.333333333333336</v>
      </c>
      <c r="AI135" s="112">
        <v>14.333333333333334</v>
      </c>
      <c r="AJ135" s="111">
        <v>0.9</v>
      </c>
      <c r="AK135" s="112">
        <v>0</v>
      </c>
      <c r="AL135" s="112">
        <v>0</v>
      </c>
      <c r="AM135" s="112">
        <v>0</v>
      </c>
      <c r="AN135" s="112">
        <v>0</v>
      </c>
      <c r="AO135" s="112">
        <v>0</v>
      </c>
      <c r="AP135" s="112">
        <v>0</v>
      </c>
      <c r="AQ135" s="112">
        <v>0</v>
      </c>
      <c r="AR135" s="112">
        <v>0</v>
      </c>
      <c r="AS135" s="112">
        <v>0</v>
      </c>
      <c r="AT135" s="111">
        <v>0.55000000000000004</v>
      </c>
      <c r="AU135" s="112">
        <v>0</v>
      </c>
      <c r="AV135" s="112">
        <v>0</v>
      </c>
      <c r="AW135" s="112">
        <v>0</v>
      </c>
      <c r="AX135" s="112">
        <v>0</v>
      </c>
      <c r="AY135" s="112">
        <v>0</v>
      </c>
      <c r="AZ135" s="112">
        <v>0</v>
      </c>
      <c r="BA135" s="111">
        <v>0.71299999999999997</v>
      </c>
      <c r="BB135" s="112">
        <v>0</v>
      </c>
      <c r="BC135" s="112">
        <v>0</v>
      </c>
      <c r="BD135" s="112">
        <v>0</v>
      </c>
      <c r="BE135" s="112">
        <v>0</v>
      </c>
      <c r="BF135" s="112">
        <v>0</v>
      </c>
      <c r="BG135" s="112">
        <v>0</v>
      </c>
      <c r="BH135" s="112">
        <v>0</v>
      </c>
      <c r="BI135" s="112">
        <v>0</v>
      </c>
      <c r="BJ135" s="112">
        <v>0</v>
      </c>
      <c r="BK135" s="111">
        <v>0.71299999999999997</v>
      </c>
      <c r="BL135" s="112">
        <v>0</v>
      </c>
      <c r="BM135" s="112">
        <v>42.000000000000007</v>
      </c>
      <c r="BN135" s="112">
        <v>12.9</v>
      </c>
      <c r="BO135" s="112">
        <v>0</v>
      </c>
      <c r="BP135" s="112">
        <v>0</v>
      </c>
      <c r="BQ135" s="112">
        <v>0</v>
      </c>
      <c r="BR135" s="113">
        <v>0</v>
      </c>
      <c r="BS135" s="112">
        <v>0</v>
      </c>
    </row>
    <row r="136" spans="1:71" hidden="1" x14ac:dyDescent="0.25">
      <c r="A136" s="102" t="s">
        <v>61</v>
      </c>
      <c r="B136" s="103" t="s">
        <v>175</v>
      </c>
      <c r="C136" s="102" t="s">
        <v>176</v>
      </c>
      <c r="D136" s="102" t="s">
        <v>284</v>
      </c>
      <c r="E136" s="102" t="s">
        <v>285</v>
      </c>
      <c r="F136" s="102" t="s">
        <v>155</v>
      </c>
      <c r="G136" s="102" t="s">
        <v>227</v>
      </c>
      <c r="H136" s="104">
        <v>12</v>
      </c>
      <c r="I136" s="104">
        <v>15</v>
      </c>
      <c r="J136" s="104">
        <v>5</v>
      </c>
      <c r="K136" s="104">
        <v>15</v>
      </c>
      <c r="L136" s="105">
        <v>10.666666666666666</v>
      </c>
      <c r="M136" s="106">
        <v>154</v>
      </c>
      <c r="N136" s="106">
        <v>157</v>
      </c>
      <c r="O136" s="106">
        <v>3</v>
      </c>
      <c r="P136" s="106">
        <v>3</v>
      </c>
      <c r="Q136" s="106">
        <v>3</v>
      </c>
      <c r="R136" s="106">
        <v>3</v>
      </c>
      <c r="S136" s="106">
        <v>158</v>
      </c>
      <c r="T136" s="106">
        <v>164</v>
      </c>
      <c r="U136" s="106">
        <v>3</v>
      </c>
      <c r="V136" s="106">
        <v>6</v>
      </c>
      <c r="W136" s="106">
        <v>5</v>
      </c>
      <c r="X136" s="106">
        <v>4</v>
      </c>
      <c r="Y136" s="106">
        <v>5</v>
      </c>
      <c r="Z136" s="106">
        <v>5</v>
      </c>
      <c r="AA136" s="107">
        <v>65518</v>
      </c>
      <c r="AB136" s="106">
        <v>7</v>
      </c>
      <c r="AC136" s="108">
        <v>5.2</v>
      </c>
      <c r="AD136" s="109">
        <v>3</v>
      </c>
      <c r="AE136" s="110">
        <v>0</v>
      </c>
      <c r="AF136" s="111">
        <v>0.54</v>
      </c>
      <c r="AG136" s="112">
        <v>0</v>
      </c>
      <c r="AH136" s="112">
        <v>0</v>
      </c>
      <c r="AI136" s="112">
        <v>0</v>
      </c>
      <c r="AJ136" s="111">
        <v>0.9</v>
      </c>
      <c r="AK136" s="112">
        <v>0</v>
      </c>
      <c r="AL136" s="112">
        <v>0</v>
      </c>
      <c r="AM136" s="112">
        <v>0</v>
      </c>
      <c r="AN136" s="112">
        <v>0</v>
      </c>
      <c r="AO136" s="112">
        <v>0</v>
      </c>
      <c r="AP136" s="112">
        <v>0</v>
      </c>
      <c r="AQ136" s="112">
        <v>0</v>
      </c>
      <c r="AR136" s="112">
        <v>0</v>
      </c>
      <c r="AS136" s="112">
        <v>0</v>
      </c>
      <c r="AT136" s="111">
        <v>0.55000000000000004</v>
      </c>
      <c r="AU136" s="112">
        <v>0</v>
      </c>
      <c r="AV136" s="112">
        <v>0</v>
      </c>
      <c r="AW136" s="112">
        <v>0</v>
      </c>
      <c r="AX136" s="112">
        <v>0</v>
      </c>
      <c r="AY136" s="112">
        <v>0</v>
      </c>
      <c r="AZ136" s="112">
        <v>0</v>
      </c>
      <c r="BA136" s="111">
        <v>0.71299999999999997</v>
      </c>
      <c r="BB136" s="112">
        <v>0</v>
      </c>
      <c r="BC136" s="112">
        <v>0</v>
      </c>
      <c r="BD136" s="112">
        <v>0</v>
      </c>
      <c r="BE136" s="112">
        <v>0</v>
      </c>
      <c r="BF136" s="112">
        <v>0</v>
      </c>
      <c r="BG136" s="112">
        <v>0</v>
      </c>
      <c r="BH136" s="112">
        <v>0</v>
      </c>
      <c r="BI136" s="112">
        <v>0</v>
      </c>
      <c r="BJ136" s="112">
        <v>0</v>
      </c>
      <c r="BK136" s="111">
        <v>0.71299999999999997</v>
      </c>
      <c r="BL136" s="112">
        <v>0</v>
      </c>
      <c r="BM136" s="112">
        <v>0</v>
      </c>
      <c r="BN136" s="112">
        <v>0</v>
      </c>
      <c r="BO136" s="112">
        <v>0</v>
      </c>
      <c r="BP136" s="112">
        <v>0</v>
      </c>
      <c r="BQ136" s="112">
        <v>0</v>
      </c>
      <c r="BR136" s="113">
        <v>0</v>
      </c>
      <c r="BS136" s="112">
        <v>0</v>
      </c>
    </row>
    <row r="137" spans="1:71" hidden="1" x14ac:dyDescent="0.25">
      <c r="A137" s="102" t="s">
        <v>61</v>
      </c>
      <c r="B137" s="103" t="s">
        <v>175</v>
      </c>
      <c r="C137" s="102" t="s">
        <v>176</v>
      </c>
      <c r="D137" s="102" t="s">
        <v>286</v>
      </c>
      <c r="E137" s="102" t="s">
        <v>287</v>
      </c>
      <c r="F137" s="102" t="s">
        <v>155</v>
      </c>
      <c r="G137" s="102" t="s">
        <v>227</v>
      </c>
      <c r="H137" s="104">
        <v>22</v>
      </c>
      <c r="I137" s="104">
        <v>27</v>
      </c>
      <c r="J137" s="104">
        <v>11</v>
      </c>
      <c r="K137" s="104">
        <v>33</v>
      </c>
      <c r="L137" s="105">
        <v>20</v>
      </c>
      <c r="M137" s="106">
        <v>198</v>
      </c>
      <c r="N137" s="106">
        <v>217</v>
      </c>
      <c r="O137" s="106">
        <v>4</v>
      </c>
      <c r="P137" s="106">
        <v>19</v>
      </c>
      <c r="Q137" s="106">
        <v>6</v>
      </c>
      <c r="R137" s="106">
        <v>5</v>
      </c>
      <c r="S137" s="106">
        <v>219</v>
      </c>
      <c r="T137" s="106">
        <v>231</v>
      </c>
      <c r="U137" s="106">
        <v>5</v>
      </c>
      <c r="V137" s="106">
        <v>12</v>
      </c>
      <c r="W137" s="106">
        <v>8</v>
      </c>
      <c r="X137" s="106">
        <v>6.5</v>
      </c>
      <c r="Y137" s="106">
        <v>11</v>
      </c>
      <c r="Z137" s="106">
        <v>7</v>
      </c>
      <c r="AA137" s="107">
        <v>72355</v>
      </c>
      <c r="AB137" s="106">
        <v>8</v>
      </c>
      <c r="AC137" s="108">
        <v>6.9</v>
      </c>
      <c r="AD137" s="109">
        <v>4</v>
      </c>
      <c r="AE137" s="110">
        <v>0</v>
      </c>
      <c r="AF137" s="111">
        <v>0.54</v>
      </c>
      <c r="AG137" s="112">
        <v>1.3333333333333333</v>
      </c>
      <c r="AH137" s="112">
        <v>32.333333333333336</v>
      </c>
      <c r="AI137" s="112">
        <v>1.3333333333333333</v>
      </c>
      <c r="AJ137" s="111">
        <v>0.9</v>
      </c>
      <c r="AK137" s="112">
        <v>0</v>
      </c>
      <c r="AL137" s="112">
        <v>0</v>
      </c>
      <c r="AM137" s="112">
        <v>0</v>
      </c>
      <c r="AN137" s="112">
        <v>0</v>
      </c>
      <c r="AO137" s="112">
        <v>0</v>
      </c>
      <c r="AP137" s="112">
        <v>0</v>
      </c>
      <c r="AQ137" s="112">
        <v>0</v>
      </c>
      <c r="AR137" s="112">
        <v>0</v>
      </c>
      <c r="AS137" s="112">
        <v>0</v>
      </c>
      <c r="AT137" s="111">
        <v>0.55000000000000004</v>
      </c>
      <c r="AU137" s="112">
        <v>0</v>
      </c>
      <c r="AV137" s="112">
        <v>0</v>
      </c>
      <c r="AW137" s="112">
        <v>0</v>
      </c>
      <c r="AX137" s="112">
        <v>0</v>
      </c>
      <c r="AY137" s="112">
        <v>0</v>
      </c>
      <c r="AZ137" s="112">
        <v>0</v>
      </c>
      <c r="BA137" s="111">
        <v>0.71299999999999997</v>
      </c>
      <c r="BB137" s="112">
        <v>0</v>
      </c>
      <c r="BC137" s="112">
        <v>0</v>
      </c>
      <c r="BD137" s="112">
        <v>0</v>
      </c>
      <c r="BE137" s="112">
        <v>0</v>
      </c>
      <c r="BF137" s="112">
        <v>0</v>
      </c>
      <c r="BG137" s="112">
        <v>0</v>
      </c>
      <c r="BH137" s="112">
        <v>0</v>
      </c>
      <c r="BI137" s="112">
        <v>0</v>
      </c>
      <c r="BJ137" s="112">
        <v>0</v>
      </c>
      <c r="BK137" s="111">
        <v>0.71299999999999997</v>
      </c>
      <c r="BL137" s="112">
        <v>0</v>
      </c>
      <c r="BM137" s="112">
        <v>30.300000000000004</v>
      </c>
      <c r="BN137" s="112">
        <v>1.2</v>
      </c>
      <c r="BO137" s="112">
        <v>0</v>
      </c>
      <c r="BP137" s="112">
        <v>0</v>
      </c>
      <c r="BQ137" s="112">
        <v>0</v>
      </c>
      <c r="BR137" s="113">
        <v>0</v>
      </c>
      <c r="BS137" s="112">
        <v>0</v>
      </c>
    </row>
    <row r="138" spans="1:71" hidden="1" x14ac:dyDescent="0.25">
      <c r="A138" s="102" t="s">
        <v>61</v>
      </c>
      <c r="B138" s="103" t="s">
        <v>175</v>
      </c>
      <c r="C138" s="102" t="s">
        <v>176</v>
      </c>
      <c r="D138" s="102" t="s">
        <v>72</v>
      </c>
      <c r="E138" s="102" t="s">
        <v>73</v>
      </c>
      <c r="F138" s="102" t="s">
        <v>155</v>
      </c>
      <c r="G138" s="102" t="s">
        <v>227</v>
      </c>
      <c r="H138" s="104">
        <v>23</v>
      </c>
      <c r="I138" s="104">
        <v>25</v>
      </c>
      <c r="J138" s="104">
        <v>68</v>
      </c>
      <c r="K138" s="104">
        <v>204</v>
      </c>
      <c r="L138" s="105">
        <v>38.666666666666664</v>
      </c>
      <c r="M138" s="106">
        <v>224</v>
      </c>
      <c r="N138" s="106">
        <v>236</v>
      </c>
      <c r="O138" s="106">
        <v>5</v>
      </c>
      <c r="P138" s="106">
        <v>12</v>
      </c>
      <c r="Q138" s="106">
        <v>5</v>
      </c>
      <c r="R138" s="106">
        <v>5</v>
      </c>
      <c r="S138" s="106">
        <v>232</v>
      </c>
      <c r="T138" s="106">
        <v>236</v>
      </c>
      <c r="U138" s="106">
        <v>5</v>
      </c>
      <c r="V138" s="106">
        <v>4</v>
      </c>
      <c r="W138" s="106">
        <v>3</v>
      </c>
      <c r="X138" s="106">
        <v>4</v>
      </c>
      <c r="Y138" s="106">
        <v>68</v>
      </c>
      <c r="Z138" s="106">
        <v>10</v>
      </c>
      <c r="AA138" s="107">
        <v>60987</v>
      </c>
      <c r="AB138" s="106">
        <v>7</v>
      </c>
      <c r="AC138" s="108">
        <v>6.6</v>
      </c>
      <c r="AD138" s="109">
        <v>4</v>
      </c>
      <c r="AE138" s="110">
        <v>0</v>
      </c>
      <c r="AF138" s="111">
        <v>0.54</v>
      </c>
      <c r="AG138" s="112">
        <v>0</v>
      </c>
      <c r="AH138" s="112">
        <v>0</v>
      </c>
      <c r="AI138" s="112">
        <v>0</v>
      </c>
      <c r="AJ138" s="111">
        <v>0.9</v>
      </c>
      <c r="AK138" s="112">
        <v>0</v>
      </c>
      <c r="AL138" s="112">
        <v>0</v>
      </c>
      <c r="AM138" s="112">
        <v>0</v>
      </c>
      <c r="AN138" s="112">
        <v>0</v>
      </c>
      <c r="AO138" s="112">
        <v>0</v>
      </c>
      <c r="AP138" s="112">
        <v>0</v>
      </c>
      <c r="AQ138" s="112">
        <v>0</v>
      </c>
      <c r="AR138" s="112">
        <v>0</v>
      </c>
      <c r="AS138" s="112">
        <v>0</v>
      </c>
      <c r="AT138" s="111">
        <v>0.55000000000000004</v>
      </c>
      <c r="AU138" s="112">
        <v>0</v>
      </c>
      <c r="AV138" s="112">
        <v>0</v>
      </c>
      <c r="AW138" s="112">
        <v>0</v>
      </c>
      <c r="AX138" s="112">
        <v>0</v>
      </c>
      <c r="AY138" s="112">
        <v>0</v>
      </c>
      <c r="AZ138" s="112">
        <v>0</v>
      </c>
      <c r="BA138" s="111">
        <v>0.71299999999999997</v>
      </c>
      <c r="BB138" s="112">
        <v>0</v>
      </c>
      <c r="BC138" s="112">
        <v>0</v>
      </c>
      <c r="BD138" s="112">
        <v>0</v>
      </c>
      <c r="BE138" s="112">
        <v>0</v>
      </c>
      <c r="BF138" s="112">
        <v>0</v>
      </c>
      <c r="BG138" s="112">
        <v>0</v>
      </c>
      <c r="BH138" s="112">
        <v>0</v>
      </c>
      <c r="BI138" s="112">
        <v>0</v>
      </c>
      <c r="BJ138" s="112">
        <v>0</v>
      </c>
      <c r="BK138" s="111">
        <v>0.71299999999999997</v>
      </c>
      <c r="BL138" s="112">
        <v>0</v>
      </c>
      <c r="BM138" s="112">
        <v>0</v>
      </c>
      <c r="BN138" s="112">
        <v>0</v>
      </c>
      <c r="BO138" s="112">
        <v>0</v>
      </c>
      <c r="BP138" s="112">
        <v>0</v>
      </c>
      <c r="BQ138" s="112">
        <v>0</v>
      </c>
      <c r="BR138" s="113">
        <v>0</v>
      </c>
      <c r="BS138" s="112">
        <v>0</v>
      </c>
    </row>
    <row r="139" spans="1:71" hidden="1" x14ac:dyDescent="0.25">
      <c r="A139" s="102" t="s">
        <v>61</v>
      </c>
      <c r="B139" s="103" t="s">
        <v>175</v>
      </c>
      <c r="C139" s="102" t="s">
        <v>176</v>
      </c>
      <c r="D139" s="102" t="s">
        <v>234</v>
      </c>
      <c r="E139" s="102" t="s">
        <v>235</v>
      </c>
      <c r="F139" s="102" t="s">
        <v>155</v>
      </c>
      <c r="G139" s="102" t="s">
        <v>227</v>
      </c>
      <c r="H139" s="104">
        <v>24</v>
      </c>
      <c r="I139" s="104">
        <v>25</v>
      </c>
      <c r="J139" s="104">
        <v>4</v>
      </c>
      <c r="K139" s="104">
        <v>12</v>
      </c>
      <c r="L139" s="105">
        <v>17.666666666666668</v>
      </c>
      <c r="M139" s="106">
        <v>236</v>
      </c>
      <c r="N139" s="106">
        <v>267</v>
      </c>
      <c r="O139" s="106">
        <v>5</v>
      </c>
      <c r="P139" s="106">
        <v>31</v>
      </c>
      <c r="Q139" s="106">
        <v>8</v>
      </c>
      <c r="R139" s="106">
        <v>6.5</v>
      </c>
      <c r="S139" s="106">
        <v>235</v>
      </c>
      <c r="T139" s="106">
        <v>245</v>
      </c>
      <c r="U139" s="106">
        <v>5</v>
      </c>
      <c r="V139" s="106">
        <v>10</v>
      </c>
      <c r="W139" s="106">
        <v>7</v>
      </c>
      <c r="X139" s="106">
        <v>6</v>
      </c>
      <c r="Y139" s="106">
        <v>4</v>
      </c>
      <c r="Z139" s="106">
        <v>4</v>
      </c>
      <c r="AA139" s="107">
        <v>82481</v>
      </c>
      <c r="AB139" s="106">
        <v>9</v>
      </c>
      <c r="AC139" s="108">
        <v>6.9</v>
      </c>
      <c r="AD139" s="109">
        <v>4</v>
      </c>
      <c r="AE139" s="110">
        <v>0</v>
      </c>
      <c r="AF139" s="111">
        <v>0.54</v>
      </c>
      <c r="AG139" s="112">
        <v>0</v>
      </c>
      <c r="AH139" s="112">
        <v>32.333333333333336</v>
      </c>
      <c r="AI139" s="112">
        <v>0</v>
      </c>
      <c r="AJ139" s="111">
        <v>0.9</v>
      </c>
      <c r="AK139" s="112">
        <v>0</v>
      </c>
      <c r="AL139" s="112">
        <v>0</v>
      </c>
      <c r="AM139" s="112">
        <v>0</v>
      </c>
      <c r="AN139" s="112">
        <v>0</v>
      </c>
      <c r="AO139" s="112">
        <v>0</v>
      </c>
      <c r="AP139" s="112">
        <v>0</v>
      </c>
      <c r="AQ139" s="112">
        <v>0</v>
      </c>
      <c r="AR139" s="112">
        <v>0</v>
      </c>
      <c r="AS139" s="112">
        <v>0</v>
      </c>
      <c r="AT139" s="111">
        <v>0.55000000000000004</v>
      </c>
      <c r="AU139" s="112">
        <v>0</v>
      </c>
      <c r="AV139" s="112">
        <v>0</v>
      </c>
      <c r="AW139" s="112">
        <v>0</v>
      </c>
      <c r="AX139" s="112">
        <v>0</v>
      </c>
      <c r="AY139" s="112">
        <v>0</v>
      </c>
      <c r="AZ139" s="112">
        <v>0</v>
      </c>
      <c r="BA139" s="111">
        <v>0.71299999999999997</v>
      </c>
      <c r="BB139" s="112">
        <v>0</v>
      </c>
      <c r="BC139" s="112">
        <v>0</v>
      </c>
      <c r="BD139" s="112">
        <v>0</v>
      </c>
      <c r="BE139" s="112">
        <v>0</v>
      </c>
      <c r="BF139" s="112">
        <v>0</v>
      </c>
      <c r="BG139" s="112">
        <v>0</v>
      </c>
      <c r="BH139" s="112">
        <v>0</v>
      </c>
      <c r="BI139" s="112">
        <v>0</v>
      </c>
      <c r="BJ139" s="112">
        <v>0</v>
      </c>
      <c r="BK139" s="111">
        <v>0.71299999999999997</v>
      </c>
      <c r="BL139" s="112">
        <v>0</v>
      </c>
      <c r="BM139" s="112">
        <v>29.1</v>
      </c>
      <c r="BN139" s="112">
        <v>0</v>
      </c>
      <c r="BO139" s="112">
        <v>0</v>
      </c>
      <c r="BP139" s="112">
        <v>0</v>
      </c>
      <c r="BQ139" s="112">
        <v>0</v>
      </c>
      <c r="BR139" s="113">
        <v>0</v>
      </c>
      <c r="BS139" s="112">
        <v>0</v>
      </c>
    </row>
    <row r="140" spans="1:71" hidden="1" x14ac:dyDescent="0.25">
      <c r="A140" s="102" t="s">
        <v>61</v>
      </c>
      <c r="B140" s="103" t="s">
        <v>175</v>
      </c>
      <c r="C140" s="102" t="s">
        <v>176</v>
      </c>
      <c r="D140" s="102" t="s">
        <v>236</v>
      </c>
      <c r="E140" s="102" t="s">
        <v>237</v>
      </c>
      <c r="F140" s="102" t="s">
        <v>155</v>
      </c>
      <c r="G140" s="102" t="s">
        <v>227</v>
      </c>
      <c r="H140" s="104">
        <v>13</v>
      </c>
      <c r="I140" s="104">
        <v>14</v>
      </c>
      <c r="J140" s="104">
        <v>27</v>
      </c>
      <c r="K140" s="104">
        <v>81</v>
      </c>
      <c r="L140" s="105">
        <v>18</v>
      </c>
      <c r="M140" s="106">
        <v>128</v>
      </c>
      <c r="N140" s="106">
        <v>137</v>
      </c>
      <c r="O140" s="106">
        <v>2</v>
      </c>
      <c r="P140" s="106">
        <v>9</v>
      </c>
      <c r="Q140" s="106">
        <v>4</v>
      </c>
      <c r="R140" s="106">
        <v>3</v>
      </c>
      <c r="S140" s="106">
        <v>132</v>
      </c>
      <c r="T140" s="106">
        <v>136</v>
      </c>
      <c r="U140" s="106">
        <v>2</v>
      </c>
      <c r="V140" s="106">
        <v>4</v>
      </c>
      <c r="W140" s="106">
        <v>3</v>
      </c>
      <c r="X140" s="106">
        <v>2.5</v>
      </c>
      <c r="Y140" s="106">
        <v>27</v>
      </c>
      <c r="Z140" s="106">
        <v>8</v>
      </c>
      <c r="AA140" s="107">
        <v>52385</v>
      </c>
      <c r="AB140" s="106">
        <v>6</v>
      </c>
      <c r="AC140" s="108">
        <v>5.0999999999999996</v>
      </c>
      <c r="AD140" s="109">
        <v>3</v>
      </c>
      <c r="AE140" s="110">
        <v>0</v>
      </c>
      <c r="AF140" s="111">
        <v>0.54</v>
      </c>
      <c r="AG140" s="112">
        <v>0</v>
      </c>
      <c r="AH140" s="112">
        <v>0</v>
      </c>
      <c r="AI140" s="112">
        <v>0</v>
      </c>
      <c r="AJ140" s="111">
        <v>0.9</v>
      </c>
      <c r="AK140" s="112">
        <v>0</v>
      </c>
      <c r="AL140" s="112">
        <v>0</v>
      </c>
      <c r="AM140" s="112">
        <v>0</v>
      </c>
      <c r="AN140" s="112">
        <v>0</v>
      </c>
      <c r="AO140" s="112">
        <v>0</v>
      </c>
      <c r="AP140" s="112">
        <v>0</v>
      </c>
      <c r="AQ140" s="112">
        <v>0</v>
      </c>
      <c r="AR140" s="112">
        <v>0</v>
      </c>
      <c r="AS140" s="112">
        <v>0</v>
      </c>
      <c r="AT140" s="111">
        <v>0.55000000000000004</v>
      </c>
      <c r="AU140" s="112">
        <v>0</v>
      </c>
      <c r="AV140" s="112">
        <v>0</v>
      </c>
      <c r="AW140" s="112">
        <v>0</v>
      </c>
      <c r="AX140" s="112">
        <v>0</v>
      </c>
      <c r="AY140" s="112">
        <v>0</v>
      </c>
      <c r="AZ140" s="112">
        <v>0</v>
      </c>
      <c r="BA140" s="111">
        <v>0.71299999999999997</v>
      </c>
      <c r="BB140" s="112">
        <v>0</v>
      </c>
      <c r="BC140" s="112">
        <v>0</v>
      </c>
      <c r="BD140" s="112">
        <v>0</v>
      </c>
      <c r="BE140" s="112">
        <v>0</v>
      </c>
      <c r="BF140" s="112">
        <v>0</v>
      </c>
      <c r="BG140" s="112">
        <v>0</v>
      </c>
      <c r="BH140" s="112">
        <v>0</v>
      </c>
      <c r="BI140" s="112">
        <v>0</v>
      </c>
      <c r="BJ140" s="112">
        <v>0</v>
      </c>
      <c r="BK140" s="111">
        <v>0.71299999999999997</v>
      </c>
      <c r="BL140" s="112">
        <v>0</v>
      </c>
      <c r="BM140" s="112">
        <v>0</v>
      </c>
      <c r="BN140" s="112">
        <v>0</v>
      </c>
      <c r="BO140" s="112">
        <v>0</v>
      </c>
      <c r="BP140" s="112">
        <v>0</v>
      </c>
      <c r="BQ140" s="112">
        <v>0</v>
      </c>
      <c r="BR140" s="113">
        <v>0</v>
      </c>
      <c r="BS140" s="112">
        <v>0</v>
      </c>
    </row>
    <row r="141" spans="1:71" hidden="1" x14ac:dyDescent="0.25">
      <c r="A141" s="102" t="s">
        <v>61</v>
      </c>
      <c r="B141" s="103" t="s">
        <v>175</v>
      </c>
      <c r="C141" s="102" t="s">
        <v>176</v>
      </c>
      <c r="D141" s="102" t="s">
        <v>288</v>
      </c>
      <c r="E141" s="102" t="s">
        <v>289</v>
      </c>
      <c r="F141" s="102" t="s">
        <v>155</v>
      </c>
      <c r="G141" s="102" t="s">
        <v>227</v>
      </c>
      <c r="H141" s="104">
        <v>20</v>
      </c>
      <c r="I141" s="104">
        <v>19</v>
      </c>
      <c r="J141" s="104">
        <v>17</v>
      </c>
      <c r="K141" s="104">
        <v>51</v>
      </c>
      <c r="L141" s="105">
        <v>18.666666666666668</v>
      </c>
      <c r="M141" s="106">
        <v>166</v>
      </c>
      <c r="N141" s="106">
        <v>199</v>
      </c>
      <c r="O141" s="106">
        <v>4</v>
      </c>
      <c r="P141" s="106">
        <v>33</v>
      </c>
      <c r="Q141" s="106">
        <v>8</v>
      </c>
      <c r="R141" s="106">
        <v>6</v>
      </c>
      <c r="S141" s="106">
        <v>179</v>
      </c>
      <c r="T141" s="106">
        <v>184</v>
      </c>
      <c r="U141" s="106">
        <v>4</v>
      </c>
      <c r="V141" s="106">
        <v>5</v>
      </c>
      <c r="W141" s="106">
        <v>4</v>
      </c>
      <c r="X141" s="106">
        <v>4</v>
      </c>
      <c r="Y141" s="106">
        <v>17</v>
      </c>
      <c r="Z141" s="106">
        <v>7</v>
      </c>
      <c r="AA141" s="107">
        <v>49309</v>
      </c>
      <c r="AB141" s="106">
        <v>5</v>
      </c>
      <c r="AC141" s="108">
        <v>5.4</v>
      </c>
      <c r="AD141" s="109">
        <v>3</v>
      </c>
      <c r="AE141" s="110">
        <v>0</v>
      </c>
      <c r="AF141" s="111">
        <v>0.54</v>
      </c>
      <c r="AG141" s="112">
        <v>0</v>
      </c>
      <c r="AH141" s="112">
        <v>1.6666666666666667</v>
      </c>
      <c r="AI141" s="112">
        <v>0</v>
      </c>
      <c r="AJ141" s="111">
        <v>0.9</v>
      </c>
      <c r="AK141" s="112">
        <v>0</v>
      </c>
      <c r="AL141" s="112">
        <v>0</v>
      </c>
      <c r="AM141" s="112">
        <v>0</v>
      </c>
      <c r="AN141" s="112">
        <v>0</v>
      </c>
      <c r="AO141" s="112">
        <v>0</v>
      </c>
      <c r="AP141" s="112">
        <v>0</v>
      </c>
      <c r="AQ141" s="112">
        <v>0</v>
      </c>
      <c r="AR141" s="112">
        <v>0</v>
      </c>
      <c r="AS141" s="112">
        <v>0</v>
      </c>
      <c r="AT141" s="111">
        <v>0.55000000000000004</v>
      </c>
      <c r="AU141" s="112">
        <v>0</v>
      </c>
      <c r="AV141" s="112">
        <v>0</v>
      </c>
      <c r="AW141" s="112">
        <v>0</v>
      </c>
      <c r="AX141" s="112">
        <v>0</v>
      </c>
      <c r="AY141" s="112">
        <v>0</v>
      </c>
      <c r="AZ141" s="112">
        <v>0</v>
      </c>
      <c r="BA141" s="111">
        <v>0.71299999999999997</v>
      </c>
      <c r="BB141" s="112">
        <v>0</v>
      </c>
      <c r="BC141" s="112">
        <v>0</v>
      </c>
      <c r="BD141" s="112">
        <v>0</v>
      </c>
      <c r="BE141" s="112">
        <v>0</v>
      </c>
      <c r="BF141" s="112">
        <v>0</v>
      </c>
      <c r="BG141" s="112">
        <v>0</v>
      </c>
      <c r="BH141" s="112">
        <v>0</v>
      </c>
      <c r="BI141" s="112">
        <v>0</v>
      </c>
      <c r="BJ141" s="112">
        <v>0</v>
      </c>
      <c r="BK141" s="111">
        <v>0.71299999999999997</v>
      </c>
      <c r="BL141" s="112">
        <v>0</v>
      </c>
      <c r="BM141" s="112">
        <v>1.5</v>
      </c>
      <c r="BN141" s="112">
        <v>0</v>
      </c>
      <c r="BO141" s="112">
        <v>0</v>
      </c>
      <c r="BP141" s="112">
        <v>0</v>
      </c>
      <c r="BQ141" s="112">
        <v>0</v>
      </c>
      <c r="BR141" s="113">
        <v>0</v>
      </c>
      <c r="BS141" s="112">
        <v>0</v>
      </c>
    </row>
    <row r="142" spans="1:71" hidden="1" x14ac:dyDescent="0.25">
      <c r="A142" s="102" t="s">
        <v>61</v>
      </c>
      <c r="B142" s="103" t="s">
        <v>175</v>
      </c>
      <c r="C142" s="102" t="s">
        <v>176</v>
      </c>
      <c r="D142" s="102" t="s">
        <v>238</v>
      </c>
      <c r="E142" s="102" t="s">
        <v>239</v>
      </c>
      <c r="F142" s="102" t="s">
        <v>155</v>
      </c>
      <c r="G142" s="102" t="s">
        <v>227</v>
      </c>
      <c r="H142" s="104">
        <v>54</v>
      </c>
      <c r="I142" s="104">
        <v>58</v>
      </c>
      <c r="J142" s="104">
        <v>42</v>
      </c>
      <c r="K142" s="104">
        <v>126</v>
      </c>
      <c r="L142" s="105">
        <v>51.333333333333336</v>
      </c>
      <c r="M142" s="106">
        <v>551</v>
      </c>
      <c r="N142" s="106">
        <v>596</v>
      </c>
      <c r="O142" s="106">
        <v>8</v>
      </c>
      <c r="P142" s="106">
        <v>45</v>
      </c>
      <c r="Q142" s="106">
        <v>9</v>
      </c>
      <c r="R142" s="106">
        <v>8.5</v>
      </c>
      <c r="S142" s="106">
        <v>569</v>
      </c>
      <c r="T142" s="106">
        <v>586</v>
      </c>
      <c r="U142" s="106">
        <v>8</v>
      </c>
      <c r="V142" s="106">
        <v>17</v>
      </c>
      <c r="W142" s="106">
        <v>9</v>
      </c>
      <c r="X142" s="106">
        <v>8.5</v>
      </c>
      <c r="Y142" s="106">
        <v>42</v>
      </c>
      <c r="Z142" s="106">
        <v>9</v>
      </c>
      <c r="AA142" s="107">
        <v>67694</v>
      </c>
      <c r="AB142" s="106">
        <v>8</v>
      </c>
      <c r="AC142" s="108">
        <v>8.4</v>
      </c>
      <c r="AD142" s="109">
        <v>5</v>
      </c>
      <c r="AE142" s="110">
        <v>0</v>
      </c>
      <c r="AF142" s="111">
        <v>0.54</v>
      </c>
      <c r="AG142" s="112">
        <v>0</v>
      </c>
      <c r="AH142" s="112">
        <v>0</v>
      </c>
      <c r="AI142" s="112">
        <v>0</v>
      </c>
      <c r="AJ142" s="111">
        <v>0.9</v>
      </c>
      <c r="AK142" s="112">
        <v>0</v>
      </c>
      <c r="AL142" s="112">
        <v>0</v>
      </c>
      <c r="AM142" s="112">
        <v>0</v>
      </c>
      <c r="AN142" s="112">
        <v>0</v>
      </c>
      <c r="AO142" s="112">
        <v>0</v>
      </c>
      <c r="AP142" s="112">
        <v>0</v>
      </c>
      <c r="AQ142" s="112">
        <v>0</v>
      </c>
      <c r="AR142" s="112">
        <v>0</v>
      </c>
      <c r="AS142" s="112">
        <v>0</v>
      </c>
      <c r="AT142" s="111">
        <v>0.55000000000000004</v>
      </c>
      <c r="AU142" s="112">
        <v>0</v>
      </c>
      <c r="AV142" s="112">
        <v>0</v>
      </c>
      <c r="AW142" s="112">
        <v>0</v>
      </c>
      <c r="AX142" s="112">
        <v>0</v>
      </c>
      <c r="AY142" s="112">
        <v>0</v>
      </c>
      <c r="AZ142" s="112">
        <v>0</v>
      </c>
      <c r="BA142" s="111">
        <v>0.71299999999999997</v>
      </c>
      <c r="BB142" s="112">
        <v>0</v>
      </c>
      <c r="BC142" s="112">
        <v>0</v>
      </c>
      <c r="BD142" s="112">
        <v>0</v>
      </c>
      <c r="BE142" s="112">
        <v>0</v>
      </c>
      <c r="BF142" s="112">
        <v>0</v>
      </c>
      <c r="BG142" s="112">
        <v>0</v>
      </c>
      <c r="BH142" s="112">
        <v>0</v>
      </c>
      <c r="BI142" s="112">
        <v>0</v>
      </c>
      <c r="BJ142" s="112">
        <v>0</v>
      </c>
      <c r="BK142" s="111">
        <v>0.71299999999999997</v>
      </c>
      <c r="BL142" s="112">
        <v>0</v>
      </c>
      <c r="BM142" s="112">
        <v>0</v>
      </c>
      <c r="BN142" s="112">
        <v>0</v>
      </c>
      <c r="BO142" s="112">
        <v>0</v>
      </c>
      <c r="BP142" s="112">
        <v>0</v>
      </c>
      <c r="BQ142" s="112">
        <v>0</v>
      </c>
      <c r="BR142" s="113">
        <v>0</v>
      </c>
      <c r="BS142" s="112">
        <v>110</v>
      </c>
    </row>
    <row r="143" spans="1:71" hidden="1" x14ac:dyDescent="0.25">
      <c r="A143" s="102" t="s">
        <v>61</v>
      </c>
      <c r="B143" s="103" t="s">
        <v>175</v>
      </c>
      <c r="C143" s="102" t="s">
        <v>176</v>
      </c>
      <c r="D143" s="102" t="s">
        <v>749</v>
      </c>
      <c r="E143" s="102" t="s">
        <v>750</v>
      </c>
      <c r="F143" s="102" t="s">
        <v>155</v>
      </c>
      <c r="G143" s="102" t="s">
        <v>227</v>
      </c>
      <c r="H143" s="104">
        <v>8</v>
      </c>
      <c r="I143" s="104">
        <v>10</v>
      </c>
      <c r="J143" s="104">
        <v>1</v>
      </c>
      <c r="K143" s="104">
        <v>3</v>
      </c>
      <c r="L143" s="105">
        <v>6.333333333333333</v>
      </c>
      <c r="M143" s="106">
        <v>110</v>
      </c>
      <c r="N143" s="106">
        <v>117</v>
      </c>
      <c r="O143" s="106">
        <v>1</v>
      </c>
      <c r="P143" s="106">
        <v>7</v>
      </c>
      <c r="Q143" s="106">
        <v>4</v>
      </c>
      <c r="R143" s="106">
        <v>2.5</v>
      </c>
      <c r="S143" s="106">
        <v>112</v>
      </c>
      <c r="T143" s="106">
        <v>117</v>
      </c>
      <c r="U143" s="106">
        <v>1</v>
      </c>
      <c r="V143" s="106">
        <v>5</v>
      </c>
      <c r="W143" s="106">
        <v>4</v>
      </c>
      <c r="X143" s="106">
        <v>2.5</v>
      </c>
      <c r="Y143" s="106">
        <v>1</v>
      </c>
      <c r="Z143" s="106">
        <v>1</v>
      </c>
      <c r="AA143" s="107">
        <v>79064</v>
      </c>
      <c r="AB143" s="106">
        <v>9</v>
      </c>
      <c r="AC143" s="108">
        <v>4.8</v>
      </c>
      <c r="AD143" s="109">
        <v>3</v>
      </c>
      <c r="AE143" s="110">
        <v>0</v>
      </c>
      <c r="AF143" s="111">
        <v>0.54</v>
      </c>
      <c r="AG143" s="112">
        <v>0</v>
      </c>
      <c r="AH143" s="112">
        <v>0</v>
      </c>
      <c r="AI143" s="112">
        <v>0</v>
      </c>
      <c r="AJ143" s="111">
        <v>0.9</v>
      </c>
      <c r="AK143" s="112">
        <v>0</v>
      </c>
      <c r="AL143" s="112">
        <v>0</v>
      </c>
      <c r="AM143" s="112">
        <v>0</v>
      </c>
      <c r="AN143" s="112">
        <v>0</v>
      </c>
      <c r="AO143" s="112">
        <v>0</v>
      </c>
      <c r="AP143" s="112">
        <v>0</v>
      </c>
      <c r="AQ143" s="112">
        <v>0</v>
      </c>
      <c r="AR143" s="112">
        <v>0</v>
      </c>
      <c r="AS143" s="112">
        <v>0</v>
      </c>
      <c r="AT143" s="111">
        <v>0.55000000000000004</v>
      </c>
      <c r="AU143" s="112">
        <v>0</v>
      </c>
      <c r="AV143" s="112">
        <v>0</v>
      </c>
      <c r="AW143" s="112">
        <v>0</v>
      </c>
      <c r="AX143" s="112">
        <v>0</v>
      </c>
      <c r="AY143" s="112">
        <v>0</v>
      </c>
      <c r="AZ143" s="112">
        <v>0</v>
      </c>
      <c r="BA143" s="111">
        <v>0.71299999999999997</v>
      </c>
      <c r="BB143" s="112">
        <v>0</v>
      </c>
      <c r="BC143" s="112">
        <v>0</v>
      </c>
      <c r="BD143" s="112">
        <v>0</v>
      </c>
      <c r="BE143" s="112">
        <v>0</v>
      </c>
      <c r="BF143" s="112">
        <v>0</v>
      </c>
      <c r="BG143" s="112">
        <v>0</v>
      </c>
      <c r="BH143" s="112">
        <v>0</v>
      </c>
      <c r="BI143" s="112">
        <v>0</v>
      </c>
      <c r="BJ143" s="112">
        <v>0</v>
      </c>
      <c r="BK143" s="111">
        <v>0.71299999999999997</v>
      </c>
      <c r="BL143" s="112">
        <v>0</v>
      </c>
      <c r="BM143" s="112">
        <v>0</v>
      </c>
      <c r="BN143" s="112">
        <v>0</v>
      </c>
      <c r="BO143" s="112">
        <v>0</v>
      </c>
      <c r="BP143" s="112">
        <v>0</v>
      </c>
      <c r="BQ143" s="112">
        <v>0</v>
      </c>
      <c r="BR143" s="113">
        <v>0</v>
      </c>
      <c r="BS143" s="112">
        <v>0</v>
      </c>
    </row>
    <row r="144" spans="1:71" hidden="1" x14ac:dyDescent="0.25">
      <c r="A144" s="102" t="s">
        <v>61</v>
      </c>
      <c r="B144" s="103" t="s">
        <v>175</v>
      </c>
      <c r="C144" s="102" t="s">
        <v>176</v>
      </c>
      <c r="D144" s="102" t="s">
        <v>714</v>
      </c>
      <c r="E144" s="102" t="s">
        <v>715</v>
      </c>
      <c r="F144" s="102" t="s">
        <v>155</v>
      </c>
      <c r="G144" s="102" t="s">
        <v>227</v>
      </c>
      <c r="H144" s="104">
        <v>11</v>
      </c>
      <c r="I144" s="104">
        <v>11</v>
      </c>
      <c r="J144" s="104">
        <v>27</v>
      </c>
      <c r="K144" s="104">
        <v>81</v>
      </c>
      <c r="L144" s="105">
        <v>16.333333333333332</v>
      </c>
      <c r="M144" s="106">
        <v>147</v>
      </c>
      <c r="N144" s="106">
        <v>144</v>
      </c>
      <c r="O144" s="106">
        <v>2</v>
      </c>
      <c r="P144" s="106">
        <v>-3</v>
      </c>
      <c r="Q144" s="106">
        <v>1</v>
      </c>
      <c r="R144" s="106">
        <v>1.5</v>
      </c>
      <c r="S144" s="106">
        <v>148</v>
      </c>
      <c r="T144" s="106">
        <v>147</v>
      </c>
      <c r="U144" s="106">
        <v>2</v>
      </c>
      <c r="V144" s="106">
        <v>-1</v>
      </c>
      <c r="W144" s="106">
        <v>1</v>
      </c>
      <c r="X144" s="106">
        <v>1.5</v>
      </c>
      <c r="Y144" s="106">
        <v>27</v>
      </c>
      <c r="Z144" s="106">
        <v>8</v>
      </c>
      <c r="AA144" s="107">
        <v>90813</v>
      </c>
      <c r="AB144" s="106">
        <v>10</v>
      </c>
      <c r="AC144" s="108">
        <v>6.2</v>
      </c>
      <c r="AD144" s="109">
        <v>4</v>
      </c>
      <c r="AE144" s="110">
        <v>0</v>
      </c>
      <c r="AF144" s="111">
        <v>0.54</v>
      </c>
      <c r="AG144" s="112">
        <v>0</v>
      </c>
      <c r="AH144" s="112">
        <v>0</v>
      </c>
      <c r="AI144" s="112">
        <v>0</v>
      </c>
      <c r="AJ144" s="111">
        <v>0.9</v>
      </c>
      <c r="AK144" s="112">
        <v>0</v>
      </c>
      <c r="AL144" s="112">
        <v>0</v>
      </c>
      <c r="AM144" s="112">
        <v>0</v>
      </c>
      <c r="AN144" s="112">
        <v>0</v>
      </c>
      <c r="AO144" s="112">
        <v>0</v>
      </c>
      <c r="AP144" s="112">
        <v>0</v>
      </c>
      <c r="AQ144" s="112">
        <v>0</v>
      </c>
      <c r="AR144" s="112">
        <v>0</v>
      </c>
      <c r="AS144" s="112">
        <v>0</v>
      </c>
      <c r="AT144" s="111">
        <v>0.55000000000000004</v>
      </c>
      <c r="AU144" s="112">
        <v>0</v>
      </c>
      <c r="AV144" s="112">
        <v>0</v>
      </c>
      <c r="AW144" s="112">
        <v>0</v>
      </c>
      <c r="AX144" s="112">
        <v>0</v>
      </c>
      <c r="AY144" s="112">
        <v>0</v>
      </c>
      <c r="AZ144" s="112">
        <v>0</v>
      </c>
      <c r="BA144" s="111">
        <v>0.71299999999999997</v>
      </c>
      <c r="BB144" s="112">
        <v>0</v>
      </c>
      <c r="BC144" s="112">
        <v>0</v>
      </c>
      <c r="BD144" s="112">
        <v>0</v>
      </c>
      <c r="BE144" s="112">
        <v>0</v>
      </c>
      <c r="BF144" s="112">
        <v>0</v>
      </c>
      <c r="BG144" s="112">
        <v>0</v>
      </c>
      <c r="BH144" s="112">
        <v>0</v>
      </c>
      <c r="BI144" s="112">
        <v>0</v>
      </c>
      <c r="BJ144" s="112">
        <v>0</v>
      </c>
      <c r="BK144" s="111">
        <v>0.71299999999999997</v>
      </c>
      <c r="BL144" s="112">
        <v>0</v>
      </c>
      <c r="BM144" s="112">
        <v>0</v>
      </c>
      <c r="BN144" s="112">
        <v>0</v>
      </c>
      <c r="BO144" s="112">
        <v>0</v>
      </c>
      <c r="BP144" s="112">
        <v>0</v>
      </c>
      <c r="BQ144" s="112">
        <v>0</v>
      </c>
      <c r="BR144" s="113">
        <v>0</v>
      </c>
      <c r="BS144" s="112">
        <v>0</v>
      </c>
    </row>
    <row r="145" spans="1:71" hidden="1" x14ac:dyDescent="0.25">
      <c r="A145" s="102" t="s">
        <v>61</v>
      </c>
      <c r="B145" s="103" t="s">
        <v>175</v>
      </c>
      <c r="C145" s="102" t="s">
        <v>176</v>
      </c>
      <c r="D145" s="102" t="s">
        <v>720</v>
      </c>
      <c r="E145" s="102" t="s">
        <v>721</v>
      </c>
      <c r="F145" s="102" t="s">
        <v>155</v>
      </c>
      <c r="G145" s="102" t="s">
        <v>227</v>
      </c>
      <c r="H145" s="104">
        <v>71</v>
      </c>
      <c r="I145" s="104">
        <v>66</v>
      </c>
      <c r="J145" s="104">
        <v>22</v>
      </c>
      <c r="K145" s="104">
        <v>66</v>
      </c>
      <c r="L145" s="105">
        <v>53</v>
      </c>
      <c r="M145" s="106">
        <v>696</v>
      </c>
      <c r="N145" s="106">
        <v>807</v>
      </c>
      <c r="O145" s="106">
        <v>9</v>
      </c>
      <c r="P145" s="106">
        <v>111</v>
      </c>
      <c r="Q145" s="106">
        <v>10</v>
      </c>
      <c r="R145" s="106">
        <v>9.5</v>
      </c>
      <c r="S145" s="106">
        <v>701</v>
      </c>
      <c r="T145" s="106">
        <v>719</v>
      </c>
      <c r="U145" s="106">
        <v>8</v>
      </c>
      <c r="V145" s="106">
        <v>18</v>
      </c>
      <c r="W145" s="106">
        <v>9</v>
      </c>
      <c r="X145" s="106">
        <v>8.5</v>
      </c>
      <c r="Y145" s="106">
        <v>22</v>
      </c>
      <c r="Z145" s="106">
        <v>8</v>
      </c>
      <c r="AA145" s="107">
        <v>69059</v>
      </c>
      <c r="AB145" s="106">
        <v>8</v>
      </c>
      <c r="AC145" s="108">
        <v>8.4</v>
      </c>
      <c r="AD145" s="109">
        <v>5</v>
      </c>
      <c r="AE145" s="110">
        <v>0</v>
      </c>
      <c r="AF145" s="111">
        <v>0.54</v>
      </c>
      <c r="AG145" s="112">
        <v>0</v>
      </c>
      <c r="AH145" s="112">
        <v>0</v>
      </c>
      <c r="AI145" s="112">
        <v>0</v>
      </c>
      <c r="AJ145" s="111">
        <v>0.9</v>
      </c>
      <c r="AK145" s="112">
        <v>0</v>
      </c>
      <c r="AL145" s="112">
        <v>0</v>
      </c>
      <c r="AM145" s="112">
        <v>0</v>
      </c>
      <c r="AN145" s="112">
        <v>0</v>
      </c>
      <c r="AO145" s="112">
        <v>0</v>
      </c>
      <c r="AP145" s="112">
        <v>0</v>
      </c>
      <c r="AQ145" s="112">
        <v>0</v>
      </c>
      <c r="AR145" s="112">
        <v>0</v>
      </c>
      <c r="AS145" s="112">
        <v>0</v>
      </c>
      <c r="AT145" s="111">
        <v>0.55000000000000004</v>
      </c>
      <c r="AU145" s="112">
        <v>0</v>
      </c>
      <c r="AV145" s="112">
        <v>0</v>
      </c>
      <c r="AW145" s="112">
        <v>0</v>
      </c>
      <c r="AX145" s="112">
        <v>0</v>
      </c>
      <c r="AY145" s="112">
        <v>0</v>
      </c>
      <c r="AZ145" s="112">
        <v>0</v>
      </c>
      <c r="BA145" s="111">
        <v>0.71299999999999997</v>
      </c>
      <c r="BB145" s="112">
        <v>0</v>
      </c>
      <c r="BC145" s="112">
        <v>0</v>
      </c>
      <c r="BD145" s="112">
        <v>0</v>
      </c>
      <c r="BE145" s="112">
        <v>0</v>
      </c>
      <c r="BF145" s="112">
        <v>0</v>
      </c>
      <c r="BG145" s="112">
        <v>0</v>
      </c>
      <c r="BH145" s="112">
        <v>0</v>
      </c>
      <c r="BI145" s="112">
        <v>0</v>
      </c>
      <c r="BJ145" s="112">
        <v>0</v>
      </c>
      <c r="BK145" s="111">
        <v>0.71299999999999997</v>
      </c>
      <c r="BL145" s="112">
        <v>0</v>
      </c>
      <c r="BM145" s="112">
        <v>0</v>
      </c>
      <c r="BN145" s="112">
        <v>0</v>
      </c>
      <c r="BO145" s="112">
        <v>0</v>
      </c>
      <c r="BP145" s="112">
        <v>0</v>
      </c>
      <c r="BQ145" s="112">
        <v>0</v>
      </c>
      <c r="BR145" s="113">
        <v>0</v>
      </c>
      <c r="BS145" s="112">
        <v>0</v>
      </c>
    </row>
    <row r="146" spans="1:71" hidden="1" x14ac:dyDescent="0.25">
      <c r="A146" s="102" t="s">
        <v>61</v>
      </c>
      <c r="B146" s="103" t="s">
        <v>177</v>
      </c>
      <c r="C146" s="102" t="s">
        <v>178</v>
      </c>
      <c r="D146" s="102" t="s">
        <v>290</v>
      </c>
      <c r="E146" s="102" t="s">
        <v>291</v>
      </c>
      <c r="F146" s="102" t="s">
        <v>156</v>
      </c>
      <c r="G146" s="102" t="s">
        <v>224</v>
      </c>
      <c r="H146" s="104">
        <v>19</v>
      </c>
      <c r="I146" s="104">
        <v>20</v>
      </c>
      <c r="J146" s="104">
        <v>50</v>
      </c>
      <c r="K146" s="104">
        <v>150</v>
      </c>
      <c r="L146" s="105">
        <v>29.666666666666668</v>
      </c>
      <c r="M146" s="106">
        <v>221</v>
      </c>
      <c r="N146" s="106">
        <v>241</v>
      </c>
      <c r="O146" s="106">
        <v>5</v>
      </c>
      <c r="P146" s="106">
        <v>20</v>
      </c>
      <c r="Q146" s="106">
        <v>6</v>
      </c>
      <c r="R146" s="106">
        <v>5.5</v>
      </c>
      <c r="S146" s="106">
        <v>224</v>
      </c>
      <c r="T146" s="106">
        <v>233</v>
      </c>
      <c r="U146" s="106">
        <v>5</v>
      </c>
      <c r="V146" s="106">
        <v>9</v>
      </c>
      <c r="W146" s="106">
        <v>6</v>
      </c>
      <c r="X146" s="106">
        <v>5.5</v>
      </c>
      <c r="Y146" s="106">
        <v>50</v>
      </c>
      <c r="Z146" s="106">
        <v>9</v>
      </c>
      <c r="AA146" s="107">
        <v>60120</v>
      </c>
      <c r="AB146" s="106">
        <v>7</v>
      </c>
      <c r="AC146" s="108">
        <v>6.8</v>
      </c>
      <c r="AD146" s="109">
        <v>4</v>
      </c>
      <c r="AE146" s="110">
        <v>0</v>
      </c>
      <c r="AF146" s="111">
        <v>0.54</v>
      </c>
      <c r="AG146" s="112">
        <v>0</v>
      </c>
      <c r="AH146" s="112">
        <v>0</v>
      </c>
      <c r="AI146" s="112">
        <v>0</v>
      </c>
      <c r="AJ146" s="111">
        <v>0.9</v>
      </c>
      <c r="AK146" s="112">
        <v>0</v>
      </c>
      <c r="AL146" s="112">
        <v>0</v>
      </c>
      <c r="AM146" s="112">
        <v>0</v>
      </c>
      <c r="AN146" s="112">
        <v>0</v>
      </c>
      <c r="AO146" s="112">
        <v>0</v>
      </c>
      <c r="AP146" s="112">
        <v>0</v>
      </c>
      <c r="AQ146" s="112">
        <v>0</v>
      </c>
      <c r="AR146" s="112">
        <v>0</v>
      </c>
      <c r="AS146" s="112">
        <v>0</v>
      </c>
      <c r="AT146" s="111">
        <v>0.55000000000000004</v>
      </c>
      <c r="AU146" s="112">
        <v>0</v>
      </c>
      <c r="AV146" s="112">
        <v>0</v>
      </c>
      <c r="AW146" s="112">
        <v>0</v>
      </c>
      <c r="AX146" s="112">
        <v>0</v>
      </c>
      <c r="AY146" s="112">
        <v>0</v>
      </c>
      <c r="AZ146" s="112">
        <v>0</v>
      </c>
      <c r="BA146" s="111">
        <v>0.71299999999999997</v>
      </c>
      <c r="BB146" s="112">
        <v>0</v>
      </c>
      <c r="BC146" s="112">
        <v>0</v>
      </c>
      <c r="BD146" s="112">
        <v>0</v>
      </c>
      <c r="BE146" s="112">
        <v>0</v>
      </c>
      <c r="BF146" s="112">
        <v>0</v>
      </c>
      <c r="BG146" s="112">
        <v>0</v>
      </c>
      <c r="BH146" s="112">
        <v>0</v>
      </c>
      <c r="BI146" s="112">
        <v>0</v>
      </c>
      <c r="BJ146" s="112">
        <v>0</v>
      </c>
      <c r="BK146" s="111">
        <v>0.71299999999999997</v>
      </c>
      <c r="BL146" s="112">
        <v>0</v>
      </c>
      <c r="BM146" s="112">
        <v>0</v>
      </c>
      <c r="BN146" s="112">
        <v>0</v>
      </c>
      <c r="BO146" s="112">
        <v>0</v>
      </c>
      <c r="BP146" s="112">
        <v>0</v>
      </c>
      <c r="BQ146" s="112">
        <v>0</v>
      </c>
      <c r="BR146" s="113">
        <v>0</v>
      </c>
      <c r="BS146" s="112">
        <v>0</v>
      </c>
    </row>
    <row r="147" spans="1:71" hidden="1" x14ac:dyDescent="0.25">
      <c r="A147" s="102" t="s">
        <v>61</v>
      </c>
      <c r="B147" s="103" t="s">
        <v>179</v>
      </c>
      <c r="C147" s="102" t="s">
        <v>180</v>
      </c>
      <c r="D147" s="102" t="s">
        <v>292</v>
      </c>
      <c r="E147" s="102" t="s">
        <v>293</v>
      </c>
      <c r="F147" s="102" t="s">
        <v>155</v>
      </c>
      <c r="G147" s="102" t="s">
        <v>227</v>
      </c>
      <c r="H147" s="104"/>
      <c r="I147" s="104">
        <v>8</v>
      </c>
      <c r="J147" s="104">
        <v>3</v>
      </c>
      <c r="K147" s="104">
        <v>9</v>
      </c>
      <c r="L147" s="105">
        <v>5.5</v>
      </c>
      <c r="M147" s="106"/>
      <c r="N147" s="106"/>
      <c r="O147" s="106"/>
      <c r="P147" s="106"/>
      <c r="Q147" s="106"/>
      <c r="R147" s="106"/>
      <c r="S147" s="106">
        <v>103</v>
      </c>
      <c r="T147" s="106">
        <v>106</v>
      </c>
      <c r="U147" s="106">
        <v>1</v>
      </c>
      <c r="V147" s="106">
        <v>3</v>
      </c>
      <c r="W147" s="106">
        <v>2</v>
      </c>
      <c r="X147" s="106">
        <v>1.5</v>
      </c>
      <c r="Y147" s="106">
        <v>3</v>
      </c>
      <c r="Z147" s="106">
        <v>3</v>
      </c>
      <c r="AA147" s="107">
        <v>109854</v>
      </c>
      <c r="AB147" s="106">
        <v>10</v>
      </c>
      <c r="AC147" s="108">
        <v>6.125</v>
      </c>
      <c r="AD147" s="109">
        <v>4</v>
      </c>
      <c r="AE147" s="110">
        <v>0</v>
      </c>
      <c r="AF147" s="111">
        <v>0.54</v>
      </c>
      <c r="AG147" s="112">
        <v>0</v>
      </c>
      <c r="AH147" s="112">
        <v>0</v>
      </c>
      <c r="AI147" s="112">
        <v>0</v>
      </c>
      <c r="AJ147" s="111">
        <v>0.9</v>
      </c>
      <c r="AK147" s="112">
        <v>0</v>
      </c>
      <c r="AL147" s="112">
        <v>0</v>
      </c>
      <c r="AM147" s="112">
        <v>0</v>
      </c>
      <c r="AN147" s="112">
        <v>0</v>
      </c>
      <c r="AO147" s="112">
        <v>0</v>
      </c>
      <c r="AP147" s="112">
        <v>0</v>
      </c>
      <c r="AQ147" s="112">
        <v>0</v>
      </c>
      <c r="AR147" s="112">
        <v>0</v>
      </c>
      <c r="AS147" s="112">
        <v>0</v>
      </c>
      <c r="AT147" s="111">
        <v>0.55000000000000004</v>
      </c>
      <c r="AU147" s="112">
        <v>0</v>
      </c>
      <c r="AV147" s="112">
        <v>0</v>
      </c>
      <c r="AW147" s="112">
        <v>0</v>
      </c>
      <c r="AX147" s="112">
        <v>0</v>
      </c>
      <c r="AY147" s="112">
        <v>0</v>
      </c>
      <c r="AZ147" s="112">
        <v>0</v>
      </c>
      <c r="BA147" s="111">
        <v>0.71299999999999997</v>
      </c>
      <c r="BB147" s="112">
        <v>0</v>
      </c>
      <c r="BC147" s="112">
        <v>0</v>
      </c>
      <c r="BD147" s="112">
        <v>0</v>
      </c>
      <c r="BE147" s="112">
        <v>0</v>
      </c>
      <c r="BF147" s="112">
        <v>0</v>
      </c>
      <c r="BG147" s="112">
        <v>0</v>
      </c>
      <c r="BH147" s="112">
        <v>0</v>
      </c>
      <c r="BI147" s="112">
        <v>0</v>
      </c>
      <c r="BJ147" s="112">
        <v>0</v>
      </c>
      <c r="BK147" s="111">
        <v>0.71299999999999997</v>
      </c>
      <c r="BL147" s="112">
        <v>0</v>
      </c>
      <c r="BM147" s="112">
        <v>0</v>
      </c>
      <c r="BN147" s="112">
        <v>0</v>
      </c>
      <c r="BO147" s="112">
        <v>0</v>
      </c>
      <c r="BP147" s="112">
        <v>0</v>
      </c>
      <c r="BQ147" s="112">
        <v>0</v>
      </c>
      <c r="BR147" s="113">
        <v>0</v>
      </c>
      <c r="BS147" s="112">
        <v>57</v>
      </c>
    </row>
    <row r="148" spans="1:71" hidden="1" x14ac:dyDescent="0.25">
      <c r="A148" s="102" t="s">
        <v>61</v>
      </c>
      <c r="B148" s="103" t="s">
        <v>179</v>
      </c>
      <c r="C148" s="102" t="s">
        <v>180</v>
      </c>
      <c r="D148" s="102" t="s">
        <v>296</v>
      </c>
      <c r="E148" s="102" t="s">
        <v>297</v>
      </c>
      <c r="F148" s="102" t="s">
        <v>155</v>
      </c>
      <c r="G148" s="102" t="s">
        <v>227</v>
      </c>
      <c r="H148" s="104">
        <v>15</v>
      </c>
      <c r="I148" s="104">
        <v>14</v>
      </c>
      <c r="J148" s="104">
        <v>22</v>
      </c>
      <c r="K148" s="104">
        <v>66</v>
      </c>
      <c r="L148" s="105">
        <v>17</v>
      </c>
      <c r="M148" s="106">
        <v>173</v>
      </c>
      <c r="N148" s="106">
        <v>192</v>
      </c>
      <c r="O148" s="106">
        <v>4</v>
      </c>
      <c r="P148" s="106">
        <v>19</v>
      </c>
      <c r="Q148" s="106">
        <v>6</v>
      </c>
      <c r="R148" s="106">
        <v>5</v>
      </c>
      <c r="S148" s="106">
        <v>175</v>
      </c>
      <c r="T148" s="106">
        <v>180</v>
      </c>
      <c r="U148" s="106">
        <v>4</v>
      </c>
      <c r="V148" s="106">
        <v>5</v>
      </c>
      <c r="W148" s="106">
        <v>4</v>
      </c>
      <c r="X148" s="106">
        <v>4</v>
      </c>
      <c r="Y148" s="106">
        <v>22</v>
      </c>
      <c r="Z148" s="106">
        <v>8</v>
      </c>
      <c r="AA148" s="107">
        <v>83682</v>
      </c>
      <c r="AB148" s="106">
        <v>9</v>
      </c>
      <c r="AC148" s="108">
        <v>7</v>
      </c>
      <c r="AD148" s="109">
        <v>4</v>
      </c>
      <c r="AE148" s="110">
        <v>0</v>
      </c>
      <c r="AF148" s="111">
        <v>0.54</v>
      </c>
      <c r="AG148" s="112">
        <v>0</v>
      </c>
      <c r="AH148" s="112">
        <v>0</v>
      </c>
      <c r="AI148" s="112">
        <v>0</v>
      </c>
      <c r="AJ148" s="111">
        <v>0.9</v>
      </c>
      <c r="AK148" s="112">
        <v>0</v>
      </c>
      <c r="AL148" s="112">
        <v>0</v>
      </c>
      <c r="AM148" s="112">
        <v>0</v>
      </c>
      <c r="AN148" s="112">
        <v>0</v>
      </c>
      <c r="AO148" s="112">
        <v>0</v>
      </c>
      <c r="AP148" s="112">
        <v>0</v>
      </c>
      <c r="AQ148" s="112">
        <v>0</v>
      </c>
      <c r="AR148" s="112">
        <v>0</v>
      </c>
      <c r="AS148" s="112">
        <v>0</v>
      </c>
      <c r="AT148" s="111">
        <v>0.55000000000000004</v>
      </c>
      <c r="AU148" s="112">
        <v>0</v>
      </c>
      <c r="AV148" s="112">
        <v>0</v>
      </c>
      <c r="AW148" s="112">
        <v>0</v>
      </c>
      <c r="AX148" s="112">
        <v>0</v>
      </c>
      <c r="AY148" s="112">
        <v>0</v>
      </c>
      <c r="AZ148" s="112">
        <v>0</v>
      </c>
      <c r="BA148" s="111">
        <v>0.71299999999999997</v>
      </c>
      <c r="BB148" s="112">
        <v>0</v>
      </c>
      <c r="BC148" s="112">
        <v>0</v>
      </c>
      <c r="BD148" s="112">
        <v>0</v>
      </c>
      <c r="BE148" s="112">
        <v>0</v>
      </c>
      <c r="BF148" s="112">
        <v>0</v>
      </c>
      <c r="BG148" s="112">
        <v>0</v>
      </c>
      <c r="BH148" s="112">
        <v>0</v>
      </c>
      <c r="BI148" s="112">
        <v>0</v>
      </c>
      <c r="BJ148" s="112">
        <v>0</v>
      </c>
      <c r="BK148" s="111">
        <v>0.71299999999999997</v>
      </c>
      <c r="BL148" s="112">
        <v>0</v>
      </c>
      <c r="BM148" s="112">
        <v>0</v>
      </c>
      <c r="BN148" s="112">
        <v>0</v>
      </c>
      <c r="BO148" s="112">
        <v>0</v>
      </c>
      <c r="BP148" s="112">
        <v>0</v>
      </c>
      <c r="BQ148" s="112">
        <v>0</v>
      </c>
      <c r="BR148" s="113">
        <v>0</v>
      </c>
      <c r="BS148" s="112">
        <v>198</v>
      </c>
    </row>
    <row r="149" spans="1:71" hidden="1" x14ac:dyDescent="0.25">
      <c r="A149" s="102" t="s">
        <v>61</v>
      </c>
      <c r="B149" s="103" t="s">
        <v>179</v>
      </c>
      <c r="C149" s="102" t="s">
        <v>180</v>
      </c>
      <c r="D149" s="102" t="s">
        <v>240</v>
      </c>
      <c r="E149" s="102" t="s">
        <v>241</v>
      </c>
      <c r="F149" s="102" t="s">
        <v>155</v>
      </c>
      <c r="G149" s="102" t="s">
        <v>227</v>
      </c>
      <c r="H149" s="104">
        <v>11</v>
      </c>
      <c r="I149" s="104">
        <v>11</v>
      </c>
      <c r="J149" s="104">
        <v>18</v>
      </c>
      <c r="K149" s="104">
        <v>54</v>
      </c>
      <c r="L149" s="105">
        <v>13.333333333333334</v>
      </c>
      <c r="M149" s="106">
        <v>135</v>
      </c>
      <c r="N149" s="106">
        <v>151</v>
      </c>
      <c r="O149" s="106">
        <v>2</v>
      </c>
      <c r="P149" s="106">
        <v>16</v>
      </c>
      <c r="Q149" s="106">
        <v>6</v>
      </c>
      <c r="R149" s="106">
        <v>4</v>
      </c>
      <c r="S149" s="106">
        <v>134</v>
      </c>
      <c r="T149" s="106">
        <v>139</v>
      </c>
      <c r="U149" s="106">
        <v>2</v>
      </c>
      <c r="V149" s="106">
        <v>5</v>
      </c>
      <c r="W149" s="106">
        <v>4</v>
      </c>
      <c r="X149" s="106">
        <v>3</v>
      </c>
      <c r="Y149" s="106">
        <v>18</v>
      </c>
      <c r="Z149" s="106">
        <v>8</v>
      </c>
      <c r="AA149" s="107">
        <v>100005</v>
      </c>
      <c r="AB149" s="106">
        <v>10</v>
      </c>
      <c r="AC149" s="108">
        <v>7</v>
      </c>
      <c r="AD149" s="109">
        <v>4</v>
      </c>
      <c r="AE149" s="110">
        <v>0</v>
      </c>
      <c r="AF149" s="111">
        <v>0.54</v>
      </c>
      <c r="AG149" s="112">
        <v>0</v>
      </c>
      <c r="AH149" s="112">
        <v>0</v>
      </c>
      <c r="AI149" s="112">
        <v>0</v>
      </c>
      <c r="AJ149" s="111">
        <v>0.9</v>
      </c>
      <c r="AK149" s="112">
        <v>0</v>
      </c>
      <c r="AL149" s="112">
        <v>0</v>
      </c>
      <c r="AM149" s="112">
        <v>0</v>
      </c>
      <c r="AN149" s="112">
        <v>0</v>
      </c>
      <c r="AO149" s="112">
        <v>0</v>
      </c>
      <c r="AP149" s="112">
        <v>0</v>
      </c>
      <c r="AQ149" s="112">
        <v>0</v>
      </c>
      <c r="AR149" s="112">
        <v>0</v>
      </c>
      <c r="AS149" s="112">
        <v>0</v>
      </c>
      <c r="AT149" s="111">
        <v>0.55000000000000004</v>
      </c>
      <c r="AU149" s="112">
        <v>0</v>
      </c>
      <c r="AV149" s="112">
        <v>0</v>
      </c>
      <c r="AW149" s="112">
        <v>0</v>
      </c>
      <c r="AX149" s="112">
        <v>0</v>
      </c>
      <c r="AY149" s="112">
        <v>0</v>
      </c>
      <c r="AZ149" s="112">
        <v>0</v>
      </c>
      <c r="BA149" s="111">
        <v>0.71299999999999997</v>
      </c>
      <c r="BB149" s="112">
        <v>0</v>
      </c>
      <c r="BC149" s="112">
        <v>0</v>
      </c>
      <c r="BD149" s="112">
        <v>0</v>
      </c>
      <c r="BE149" s="112">
        <v>0</v>
      </c>
      <c r="BF149" s="112">
        <v>0</v>
      </c>
      <c r="BG149" s="112">
        <v>0</v>
      </c>
      <c r="BH149" s="112">
        <v>0</v>
      </c>
      <c r="BI149" s="112">
        <v>0</v>
      </c>
      <c r="BJ149" s="112">
        <v>0</v>
      </c>
      <c r="BK149" s="111">
        <v>0.71299999999999997</v>
      </c>
      <c r="BL149" s="112">
        <v>0</v>
      </c>
      <c r="BM149" s="112">
        <v>0</v>
      </c>
      <c r="BN149" s="112">
        <v>0</v>
      </c>
      <c r="BO149" s="112">
        <v>0</v>
      </c>
      <c r="BP149" s="112">
        <v>0</v>
      </c>
      <c r="BQ149" s="112">
        <v>0</v>
      </c>
      <c r="BR149" s="113">
        <v>0</v>
      </c>
      <c r="BS149" s="112">
        <v>198</v>
      </c>
    </row>
    <row r="150" spans="1:71" hidden="1" x14ac:dyDescent="0.25">
      <c r="A150" s="102" t="s">
        <v>61</v>
      </c>
      <c r="B150" s="103" t="s">
        <v>179</v>
      </c>
      <c r="C150" s="102" t="s">
        <v>180</v>
      </c>
      <c r="D150" s="102" t="s">
        <v>769</v>
      </c>
      <c r="E150" s="102" t="s">
        <v>770</v>
      </c>
      <c r="F150" s="102" t="s">
        <v>155</v>
      </c>
      <c r="G150" s="102" t="s">
        <v>227</v>
      </c>
      <c r="H150" s="104">
        <v>7</v>
      </c>
      <c r="I150" s="104">
        <v>8</v>
      </c>
      <c r="J150" s="104">
        <v>2</v>
      </c>
      <c r="K150" s="104">
        <v>6</v>
      </c>
      <c r="L150" s="105">
        <v>5.666666666666667</v>
      </c>
      <c r="M150" s="106">
        <v>104</v>
      </c>
      <c r="N150" s="106">
        <v>110</v>
      </c>
      <c r="O150" s="106">
        <v>1</v>
      </c>
      <c r="P150" s="106">
        <v>6</v>
      </c>
      <c r="Q150" s="106">
        <v>4</v>
      </c>
      <c r="R150" s="106">
        <v>2.5</v>
      </c>
      <c r="S150" s="106">
        <v>109</v>
      </c>
      <c r="T150" s="106">
        <v>112</v>
      </c>
      <c r="U150" s="106">
        <v>1</v>
      </c>
      <c r="V150" s="106">
        <v>3</v>
      </c>
      <c r="W150" s="106">
        <v>2</v>
      </c>
      <c r="X150" s="106">
        <v>1.5</v>
      </c>
      <c r="Y150" s="106">
        <v>2</v>
      </c>
      <c r="Z150" s="106">
        <v>2</v>
      </c>
      <c r="AA150" s="107">
        <v>85828</v>
      </c>
      <c r="AB150" s="106">
        <v>9</v>
      </c>
      <c r="AC150" s="108">
        <v>4.8</v>
      </c>
      <c r="AD150" s="109">
        <v>3</v>
      </c>
      <c r="AE150" s="110">
        <v>0</v>
      </c>
      <c r="AF150" s="111">
        <v>0.54</v>
      </c>
      <c r="AG150" s="112">
        <v>0</v>
      </c>
      <c r="AH150" s="112">
        <v>0</v>
      </c>
      <c r="AI150" s="112">
        <v>0</v>
      </c>
      <c r="AJ150" s="111">
        <v>0.9</v>
      </c>
      <c r="AK150" s="112">
        <v>0</v>
      </c>
      <c r="AL150" s="112">
        <v>0</v>
      </c>
      <c r="AM150" s="112">
        <v>0</v>
      </c>
      <c r="AN150" s="112">
        <v>0</v>
      </c>
      <c r="AO150" s="112">
        <v>0</v>
      </c>
      <c r="AP150" s="112">
        <v>0</v>
      </c>
      <c r="AQ150" s="112">
        <v>0</v>
      </c>
      <c r="AR150" s="112">
        <v>0</v>
      </c>
      <c r="AS150" s="112">
        <v>0</v>
      </c>
      <c r="AT150" s="111">
        <v>0.55000000000000004</v>
      </c>
      <c r="AU150" s="112">
        <v>0</v>
      </c>
      <c r="AV150" s="112">
        <v>0</v>
      </c>
      <c r="AW150" s="112">
        <v>0</v>
      </c>
      <c r="AX150" s="112">
        <v>0</v>
      </c>
      <c r="AY150" s="112">
        <v>0</v>
      </c>
      <c r="AZ150" s="112">
        <v>0</v>
      </c>
      <c r="BA150" s="111">
        <v>0.71299999999999997</v>
      </c>
      <c r="BB150" s="112">
        <v>0</v>
      </c>
      <c r="BC150" s="112">
        <v>0</v>
      </c>
      <c r="BD150" s="112">
        <v>0</v>
      </c>
      <c r="BE150" s="112">
        <v>0</v>
      </c>
      <c r="BF150" s="112">
        <v>0</v>
      </c>
      <c r="BG150" s="112">
        <v>0</v>
      </c>
      <c r="BH150" s="112">
        <v>0</v>
      </c>
      <c r="BI150" s="112">
        <v>0</v>
      </c>
      <c r="BJ150" s="112">
        <v>0</v>
      </c>
      <c r="BK150" s="111">
        <v>0.71299999999999997</v>
      </c>
      <c r="BL150" s="112">
        <v>0</v>
      </c>
      <c r="BM150" s="112">
        <v>0</v>
      </c>
      <c r="BN150" s="112">
        <v>0</v>
      </c>
      <c r="BO150" s="112">
        <v>0</v>
      </c>
      <c r="BP150" s="112">
        <v>0</v>
      </c>
      <c r="BQ150" s="112">
        <v>0</v>
      </c>
      <c r="BR150" s="113">
        <v>0</v>
      </c>
      <c r="BS150" s="112">
        <v>198</v>
      </c>
    </row>
    <row r="151" spans="1:71" hidden="1" x14ac:dyDescent="0.25">
      <c r="A151" s="102" t="s">
        <v>61</v>
      </c>
      <c r="B151" s="103" t="s">
        <v>179</v>
      </c>
      <c r="C151" s="102" t="s">
        <v>180</v>
      </c>
      <c r="D151" s="102" t="s">
        <v>304</v>
      </c>
      <c r="E151" s="102" t="s">
        <v>305</v>
      </c>
      <c r="F151" s="102" t="s">
        <v>244</v>
      </c>
      <c r="G151" s="102" t="s">
        <v>224</v>
      </c>
      <c r="H151" s="104">
        <v>10</v>
      </c>
      <c r="I151" s="104">
        <v>12</v>
      </c>
      <c r="J151" s="104">
        <v>3</v>
      </c>
      <c r="K151" s="104">
        <v>9</v>
      </c>
      <c r="L151" s="105">
        <v>8.3333333333333339</v>
      </c>
      <c r="M151" s="106">
        <v>107</v>
      </c>
      <c r="N151" s="106">
        <v>116</v>
      </c>
      <c r="O151" s="106">
        <v>1</v>
      </c>
      <c r="P151" s="106">
        <v>9</v>
      </c>
      <c r="Q151" s="106">
        <v>4</v>
      </c>
      <c r="R151" s="106">
        <v>2.5</v>
      </c>
      <c r="S151" s="106">
        <v>109</v>
      </c>
      <c r="T151" s="106">
        <v>113</v>
      </c>
      <c r="U151" s="106">
        <v>1</v>
      </c>
      <c r="V151" s="106">
        <v>4</v>
      </c>
      <c r="W151" s="106">
        <v>3</v>
      </c>
      <c r="X151" s="106">
        <v>2</v>
      </c>
      <c r="Y151" s="106">
        <v>3</v>
      </c>
      <c r="Z151" s="106">
        <v>3</v>
      </c>
      <c r="AA151" s="107">
        <v>62615</v>
      </c>
      <c r="AB151" s="106">
        <v>7</v>
      </c>
      <c r="AC151" s="108">
        <v>4.3</v>
      </c>
      <c r="AD151" s="109">
        <v>3</v>
      </c>
      <c r="AE151" s="110">
        <v>0</v>
      </c>
      <c r="AF151" s="111">
        <v>0.54</v>
      </c>
      <c r="AG151" s="112">
        <v>0</v>
      </c>
      <c r="AH151" s="112">
        <v>0</v>
      </c>
      <c r="AI151" s="112">
        <v>0</v>
      </c>
      <c r="AJ151" s="111">
        <v>0.9</v>
      </c>
      <c r="AK151" s="112">
        <v>0</v>
      </c>
      <c r="AL151" s="112">
        <v>0</v>
      </c>
      <c r="AM151" s="112">
        <v>0</v>
      </c>
      <c r="AN151" s="112">
        <v>0</v>
      </c>
      <c r="AO151" s="112">
        <v>0</v>
      </c>
      <c r="AP151" s="112">
        <v>0</v>
      </c>
      <c r="AQ151" s="112">
        <v>0</v>
      </c>
      <c r="AR151" s="112">
        <v>0</v>
      </c>
      <c r="AS151" s="112">
        <v>0</v>
      </c>
      <c r="AT151" s="111">
        <v>0.55000000000000004</v>
      </c>
      <c r="AU151" s="112">
        <v>0</v>
      </c>
      <c r="AV151" s="112">
        <v>0</v>
      </c>
      <c r="AW151" s="112">
        <v>0</v>
      </c>
      <c r="AX151" s="112">
        <v>0</v>
      </c>
      <c r="AY151" s="112">
        <v>0</v>
      </c>
      <c r="AZ151" s="112">
        <v>0</v>
      </c>
      <c r="BA151" s="111">
        <v>0.71299999999999997</v>
      </c>
      <c r="BB151" s="112">
        <v>0</v>
      </c>
      <c r="BC151" s="112">
        <v>0</v>
      </c>
      <c r="BD151" s="112">
        <v>0</v>
      </c>
      <c r="BE151" s="112">
        <v>0</v>
      </c>
      <c r="BF151" s="112">
        <v>0</v>
      </c>
      <c r="BG151" s="112">
        <v>0</v>
      </c>
      <c r="BH151" s="112">
        <v>0</v>
      </c>
      <c r="BI151" s="112">
        <v>0</v>
      </c>
      <c r="BJ151" s="112">
        <v>0</v>
      </c>
      <c r="BK151" s="111">
        <v>0.71299999999999997</v>
      </c>
      <c r="BL151" s="112">
        <v>0</v>
      </c>
      <c r="BM151" s="112">
        <v>0</v>
      </c>
      <c r="BN151" s="112">
        <v>0</v>
      </c>
      <c r="BO151" s="112">
        <v>0</v>
      </c>
      <c r="BP151" s="112">
        <v>0</v>
      </c>
      <c r="BQ151" s="112">
        <v>0</v>
      </c>
      <c r="BR151" s="113">
        <v>0</v>
      </c>
      <c r="BS151" s="112">
        <v>0</v>
      </c>
    </row>
    <row r="152" spans="1:71" hidden="1" x14ac:dyDescent="0.25">
      <c r="A152" s="102" t="s">
        <v>61</v>
      </c>
      <c r="B152" s="103" t="s">
        <v>179</v>
      </c>
      <c r="C152" s="102" t="s">
        <v>180</v>
      </c>
      <c r="D152" s="102" t="s">
        <v>242</v>
      </c>
      <c r="E152" s="102" t="s">
        <v>243</v>
      </c>
      <c r="F152" s="102" t="s">
        <v>244</v>
      </c>
      <c r="G152" s="102" t="s">
        <v>224</v>
      </c>
      <c r="H152" s="104">
        <v>11</v>
      </c>
      <c r="I152" s="104">
        <v>12</v>
      </c>
      <c r="J152" s="104">
        <v>18</v>
      </c>
      <c r="K152" s="104">
        <v>54</v>
      </c>
      <c r="L152" s="105">
        <v>13.666666666666666</v>
      </c>
      <c r="M152" s="106">
        <v>110</v>
      </c>
      <c r="N152" s="106">
        <v>116</v>
      </c>
      <c r="O152" s="106">
        <v>1</v>
      </c>
      <c r="P152" s="106">
        <v>6</v>
      </c>
      <c r="Q152" s="106">
        <v>4</v>
      </c>
      <c r="R152" s="106">
        <v>2.5</v>
      </c>
      <c r="S152" s="106">
        <v>112</v>
      </c>
      <c r="T152" s="106">
        <v>117</v>
      </c>
      <c r="U152" s="106">
        <v>1</v>
      </c>
      <c r="V152" s="106">
        <v>5</v>
      </c>
      <c r="W152" s="106">
        <v>4</v>
      </c>
      <c r="X152" s="106">
        <v>2.5</v>
      </c>
      <c r="Y152" s="106">
        <v>18</v>
      </c>
      <c r="Z152" s="106">
        <v>8</v>
      </c>
      <c r="AA152" s="107">
        <v>70491</v>
      </c>
      <c r="AB152" s="106">
        <v>8</v>
      </c>
      <c r="AC152" s="108">
        <v>5.8</v>
      </c>
      <c r="AD152" s="109">
        <v>3</v>
      </c>
      <c r="AE152" s="110">
        <v>0</v>
      </c>
      <c r="AF152" s="111">
        <v>0.54</v>
      </c>
      <c r="AG152" s="112">
        <v>3.6666666666666665</v>
      </c>
      <c r="AH152" s="112">
        <v>0</v>
      </c>
      <c r="AI152" s="112">
        <v>3.6666666666666665</v>
      </c>
      <c r="AJ152" s="111">
        <v>0.9</v>
      </c>
      <c r="AK152" s="112">
        <v>0</v>
      </c>
      <c r="AL152" s="112">
        <v>0</v>
      </c>
      <c r="AM152" s="112">
        <v>0</v>
      </c>
      <c r="AN152" s="112">
        <v>0</v>
      </c>
      <c r="AO152" s="112">
        <v>0</v>
      </c>
      <c r="AP152" s="112">
        <v>0</v>
      </c>
      <c r="AQ152" s="112">
        <v>0</v>
      </c>
      <c r="AR152" s="112">
        <v>0</v>
      </c>
      <c r="AS152" s="112">
        <v>0</v>
      </c>
      <c r="AT152" s="111">
        <v>0.55000000000000004</v>
      </c>
      <c r="AU152" s="112">
        <v>0</v>
      </c>
      <c r="AV152" s="112">
        <v>0</v>
      </c>
      <c r="AW152" s="112">
        <v>0</v>
      </c>
      <c r="AX152" s="112">
        <v>0</v>
      </c>
      <c r="AY152" s="112">
        <v>0</v>
      </c>
      <c r="AZ152" s="112">
        <v>0</v>
      </c>
      <c r="BA152" s="111">
        <v>0.71299999999999997</v>
      </c>
      <c r="BB152" s="112">
        <v>0</v>
      </c>
      <c r="BC152" s="112">
        <v>0</v>
      </c>
      <c r="BD152" s="112">
        <v>0</v>
      </c>
      <c r="BE152" s="112">
        <v>0</v>
      </c>
      <c r="BF152" s="112">
        <v>0</v>
      </c>
      <c r="BG152" s="112">
        <v>0</v>
      </c>
      <c r="BH152" s="112">
        <v>0</v>
      </c>
      <c r="BI152" s="112">
        <v>0</v>
      </c>
      <c r="BJ152" s="112">
        <v>0</v>
      </c>
      <c r="BK152" s="111">
        <v>0.71299999999999997</v>
      </c>
      <c r="BL152" s="112">
        <v>0</v>
      </c>
      <c r="BM152" s="112">
        <v>3.3</v>
      </c>
      <c r="BN152" s="112">
        <v>3.3</v>
      </c>
      <c r="BO152" s="112">
        <v>0</v>
      </c>
      <c r="BP152" s="112">
        <v>0</v>
      </c>
      <c r="BQ152" s="112">
        <v>0</v>
      </c>
      <c r="BR152" s="113">
        <v>0</v>
      </c>
      <c r="BS152" s="112">
        <v>0</v>
      </c>
    </row>
    <row r="153" spans="1:71" hidden="1" x14ac:dyDescent="0.25">
      <c r="A153" s="102" t="s">
        <v>61</v>
      </c>
      <c r="B153" s="103" t="s">
        <v>181</v>
      </c>
      <c r="C153" s="102" t="s">
        <v>182</v>
      </c>
      <c r="D153" s="102" t="s">
        <v>775</v>
      </c>
      <c r="E153" s="102" t="s">
        <v>776</v>
      </c>
      <c r="F153" s="102" t="s">
        <v>155</v>
      </c>
      <c r="G153" s="102" t="s">
        <v>227</v>
      </c>
      <c r="H153" s="104">
        <v>17</v>
      </c>
      <c r="I153" s="104">
        <v>18</v>
      </c>
      <c r="J153" s="104">
        <v>7</v>
      </c>
      <c r="K153" s="104">
        <v>21</v>
      </c>
      <c r="L153" s="105">
        <v>14</v>
      </c>
      <c r="M153" s="106">
        <v>178</v>
      </c>
      <c r="N153" s="106">
        <v>186</v>
      </c>
      <c r="O153" s="106">
        <v>4</v>
      </c>
      <c r="P153" s="106">
        <v>8</v>
      </c>
      <c r="Q153" s="106">
        <v>4</v>
      </c>
      <c r="R153" s="106">
        <v>4</v>
      </c>
      <c r="S153" s="106">
        <v>178</v>
      </c>
      <c r="T153" s="106">
        <v>182</v>
      </c>
      <c r="U153" s="106">
        <v>4</v>
      </c>
      <c r="V153" s="106">
        <v>4</v>
      </c>
      <c r="W153" s="106">
        <v>3</v>
      </c>
      <c r="X153" s="106">
        <v>3.5</v>
      </c>
      <c r="Y153" s="106">
        <v>7</v>
      </c>
      <c r="Z153" s="106">
        <v>6</v>
      </c>
      <c r="AA153" s="107">
        <v>105402</v>
      </c>
      <c r="AB153" s="106">
        <v>10</v>
      </c>
      <c r="AC153" s="108">
        <v>6.7</v>
      </c>
      <c r="AD153" s="109">
        <v>4</v>
      </c>
      <c r="AE153" s="110">
        <v>0</v>
      </c>
      <c r="AF153" s="111">
        <v>0.54</v>
      </c>
      <c r="AG153" s="112">
        <v>0</v>
      </c>
      <c r="AH153" s="112">
        <v>0</v>
      </c>
      <c r="AI153" s="112">
        <v>0</v>
      </c>
      <c r="AJ153" s="111">
        <v>0.9</v>
      </c>
      <c r="AK153" s="112">
        <v>0</v>
      </c>
      <c r="AL153" s="112">
        <v>0</v>
      </c>
      <c r="AM153" s="112">
        <v>0</v>
      </c>
      <c r="AN153" s="112">
        <v>0</v>
      </c>
      <c r="AO153" s="112">
        <v>0</v>
      </c>
      <c r="AP153" s="112">
        <v>0</v>
      </c>
      <c r="AQ153" s="112">
        <v>0</v>
      </c>
      <c r="AR153" s="112">
        <v>0</v>
      </c>
      <c r="AS153" s="112">
        <v>0</v>
      </c>
      <c r="AT153" s="111">
        <v>0.55000000000000004</v>
      </c>
      <c r="AU153" s="112">
        <v>0</v>
      </c>
      <c r="AV153" s="112">
        <v>0</v>
      </c>
      <c r="AW153" s="112">
        <v>0</v>
      </c>
      <c r="AX153" s="112">
        <v>0</v>
      </c>
      <c r="AY153" s="112">
        <v>0</v>
      </c>
      <c r="AZ153" s="112">
        <v>0</v>
      </c>
      <c r="BA153" s="111">
        <v>0.71299999999999997</v>
      </c>
      <c r="BB153" s="112">
        <v>0</v>
      </c>
      <c r="BC153" s="112">
        <v>0</v>
      </c>
      <c r="BD153" s="112">
        <v>0</v>
      </c>
      <c r="BE153" s="112">
        <v>0</v>
      </c>
      <c r="BF153" s="112">
        <v>0</v>
      </c>
      <c r="BG153" s="112">
        <v>0</v>
      </c>
      <c r="BH153" s="112">
        <v>0</v>
      </c>
      <c r="BI153" s="112">
        <v>0</v>
      </c>
      <c r="BJ153" s="112">
        <v>0</v>
      </c>
      <c r="BK153" s="111">
        <v>0.71299999999999997</v>
      </c>
      <c r="BL153" s="112">
        <v>0</v>
      </c>
      <c r="BM153" s="112">
        <v>0</v>
      </c>
      <c r="BN153" s="112">
        <v>0</v>
      </c>
      <c r="BO153" s="112">
        <v>0</v>
      </c>
      <c r="BP153" s="112">
        <v>0</v>
      </c>
      <c r="BQ153" s="112">
        <v>0</v>
      </c>
      <c r="BR153" s="113">
        <v>0</v>
      </c>
      <c r="BS153" s="112">
        <v>0</v>
      </c>
    </row>
    <row r="154" spans="1:71" hidden="1" x14ac:dyDescent="0.25">
      <c r="A154" s="102" t="s">
        <v>61</v>
      </c>
      <c r="B154" s="103" t="s">
        <v>181</v>
      </c>
      <c r="C154" s="102" t="s">
        <v>182</v>
      </c>
      <c r="D154" s="102" t="s">
        <v>781</v>
      </c>
      <c r="E154" s="102" t="s">
        <v>782</v>
      </c>
      <c r="F154" s="102" t="s">
        <v>155</v>
      </c>
      <c r="G154" s="102" t="s">
        <v>227</v>
      </c>
      <c r="H154" s="104">
        <v>17</v>
      </c>
      <c r="I154" s="104">
        <v>17</v>
      </c>
      <c r="J154" s="104">
        <v>1</v>
      </c>
      <c r="K154" s="104">
        <v>3</v>
      </c>
      <c r="L154" s="105">
        <v>11.666666666666666</v>
      </c>
      <c r="M154" s="106">
        <v>152</v>
      </c>
      <c r="N154" s="106">
        <v>175</v>
      </c>
      <c r="O154" s="106">
        <v>3</v>
      </c>
      <c r="P154" s="106">
        <v>23</v>
      </c>
      <c r="Q154" s="106">
        <v>7</v>
      </c>
      <c r="R154" s="106">
        <v>5</v>
      </c>
      <c r="S154" s="106">
        <v>153</v>
      </c>
      <c r="T154" s="106">
        <v>159</v>
      </c>
      <c r="U154" s="106">
        <v>3</v>
      </c>
      <c r="V154" s="106">
        <v>6</v>
      </c>
      <c r="W154" s="106">
        <v>5</v>
      </c>
      <c r="X154" s="106">
        <v>4</v>
      </c>
      <c r="Y154" s="106">
        <v>1</v>
      </c>
      <c r="Z154" s="106">
        <v>1</v>
      </c>
      <c r="AA154" s="107">
        <v>72574</v>
      </c>
      <c r="AB154" s="106">
        <v>8</v>
      </c>
      <c r="AC154" s="108">
        <v>5.2</v>
      </c>
      <c r="AD154" s="109">
        <v>3</v>
      </c>
      <c r="AE154" s="110">
        <v>0</v>
      </c>
      <c r="AF154" s="111">
        <v>0.54</v>
      </c>
      <c r="AG154" s="112">
        <v>0</v>
      </c>
      <c r="AH154" s="112">
        <v>4</v>
      </c>
      <c r="AI154" s="112">
        <v>0</v>
      </c>
      <c r="AJ154" s="111">
        <v>0.9</v>
      </c>
      <c r="AK154" s="112">
        <v>0</v>
      </c>
      <c r="AL154" s="112">
        <v>0</v>
      </c>
      <c r="AM154" s="112">
        <v>0</v>
      </c>
      <c r="AN154" s="112">
        <v>0</v>
      </c>
      <c r="AO154" s="112">
        <v>0</v>
      </c>
      <c r="AP154" s="112">
        <v>0</v>
      </c>
      <c r="AQ154" s="112">
        <v>0</v>
      </c>
      <c r="AR154" s="112">
        <v>0</v>
      </c>
      <c r="AS154" s="112">
        <v>0</v>
      </c>
      <c r="AT154" s="111">
        <v>0.55000000000000004</v>
      </c>
      <c r="AU154" s="112">
        <v>0</v>
      </c>
      <c r="AV154" s="112">
        <v>0</v>
      </c>
      <c r="AW154" s="112">
        <v>29</v>
      </c>
      <c r="AX154" s="112">
        <v>0</v>
      </c>
      <c r="AY154" s="112">
        <v>0</v>
      </c>
      <c r="AZ154" s="112">
        <v>0</v>
      </c>
      <c r="BA154" s="111">
        <v>0.71299999999999997</v>
      </c>
      <c r="BB154" s="112">
        <v>0</v>
      </c>
      <c r="BC154" s="112">
        <v>0</v>
      </c>
      <c r="BD154" s="112">
        <v>0</v>
      </c>
      <c r="BE154" s="112">
        <v>0</v>
      </c>
      <c r="BF154" s="112">
        <v>0</v>
      </c>
      <c r="BG154" s="112">
        <v>0</v>
      </c>
      <c r="BH154" s="112">
        <v>0</v>
      </c>
      <c r="BI154" s="112">
        <v>0</v>
      </c>
      <c r="BJ154" s="112">
        <v>0</v>
      </c>
      <c r="BK154" s="111">
        <v>0.71299999999999997</v>
      </c>
      <c r="BL154" s="112">
        <v>0</v>
      </c>
      <c r="BM154" s="112">
        <v>3.6</v>
      </c>
      <c r="BN154" s="112">
        <v>0</v>
      </c>
      <c r="BO154" s="112">
        <v>20.677</v>
      </c>
      <c r="BP154" s="112">
        <v>0</v>
      </c>
      <c r="BQ154" s="112">
        <v>0</v>
      </c>
      <c r="BR154" s="113">
        <v>0</v>
      </c>
      <c r="BS154" s="112">
        <v>0</v>
      </c>
    </row>
    <row r="155" spans="1:71" hidden="1" x14ac:dyDescent="0.25">
      <c r="A155" s="102" t="s">
        <v>61</v>
      </c>
      <c r="B155" s="103" t="s">
        <v>181</v>
      </c>
      <c r="C155" s="102" t="s">
        <v>182</v>
      </c>
      <c r="D155" s="102" t="s">
        <v>862</v>
      </c>
      <c r="E155" s="102" t="s">
        <v>863</v>
      </c>
      <c r="F155" s="102" t="s">
        <v>434</v>
      </c>
      <c r="G155" s="102" t="s">
        <v>227</v>
      </c>
      <c r="H155" s="104">
        <v>8</v>
      </c>
      <c r="I155" s="104">
        <v>9</v>
      </c>
      <c r="J155" s="104">
        <v>13</v>
      </c>
      <c r="K155" s="104">
        <v>39</v>
      </c>
      <c r="L155" s="105">
        <v>10</v>
      </c>
      <c r="M155" s="106">
        <v>115</v>
      </c>
      <c r="N155" s="106">
        <v>122</v>
      </c>
      <c r="O155" s="106">
        <v>1</v>
      </c>
      <c r="P155" s="106">
        <v>7</v>
      </c>
      <c r="Q155" s="106">
        <v>4</v>
      </c>
      <c r="R155" s="106">
        <v>2.5</v>
      </c>
      <c r="S155" s="106">
        <v>117</v>
      </c>
      <c r="T155" s="106">
        <v>121</v>
      </c>
      <c r="U155" s="106">
        <v>1</v>
      </c>
      <c r="V155" s="106">
        <v>4</v>
      </c>
      <c r="W155" s="106">
        <v>3</v>
      </c>
      <c r="X155" s="106">
        <v>2</v>
      </c>
      <c r="Y155" s="106">
        <v>13</v>
      </c>
      <c r="Z155" s="106">
        <v>7</v>
      </c>
      <c r="AA155" s="107">
        <v>67720</v>
      </c>
      <c r="AB155" s="106">
        <v>8</v>
      </c>
      <c r="AC155" s="108">
        <v>5.5</v>
      </c>
      <c r="AD155" s="109">
        <v>3</v>
      </c>
      <c r="AE155" s="110">
        <v>0</v>
      </c>
      <c r="AF155" s="111">
        <v>0.54</v>
      </c>
      <c r="AG155" s="112">
        <v>0</v>
      </c>
      <c r="AH155" s="112">
        <v>24.333333333333332</v>
      </c>
      <c r="AI155" s="112">
        <v>0</v>
      </c>
      <c r="AJ155" s="111">
        <v>0.9</v>
      </c>
      <c r="AK155" s="112">
        <v>0</v>
      </c>
      <c r="AL155" s="112">
        <v>0</v>
      </c>
      <c r="AM155" s="112">
        <v>0</v>
      </c>
      <c r="AN155" s="112">
        <v>0</v>
      </c>
      <c r="AO155" s="112">
        <v>0</v>
      </c>
      <c r="AP155" s="112">
        <v>0</v>
      </c>
      <c r="AQ155" s="112">
        <v>0</v>
      </c>
      <c r="AR155" s="112">
        <v>0</v>
      </c>
      <c r="AS155" s="112">
        <v>0</v>
      </c>
      <c r="AT155" s="111">
        <v>0.55000000000000004</v>
      </c>
      <c r="AU155" s="112">
        <v>0</v>
      </c>
      <c r="AV155" s="112">
        <v>0</v>
      </c>
      <c r="AW155" s="112">
        <v>0</v>
      </c>
      <c r="AX155" s="112">
        <v>0</v>
      </c>
      <c r="AY155" s="112">
        <v>0</v>
      </c>
      <c r="AZ155" s="112">
        <v>0</v>
      </c>
      <c r="BA155" s="111">
        <v>0.71299999999999997</v>
      </c>
      <c r="BB155" s="112">
        <v>0</v>
      </c>
      <c r="BC155" s="112">
        <v>0</v>
      </c>
      <c r="BD155" s="112">
        <v>0</v>
      </c>
      <c r="BE155" s="112">
        <v>0</v>
      </c>
      <c r="BF155" s="112">
        <v>0</v>
      </c>
      <c r="BG155" s="112">
        <v>0</v>
      </c>
      <c r="BH155" s="112">
        <v>0</v>
      </c>
      <c r="BI155" s="112">
        <v>0</v>
      </c>
      <c r="BJ155" s="112">
        <v>0</v>
      </c>
      <c r="BK155" s="111">
        <v>0.71299999999999997</v>
      </c>
      <c r="BL155" s="112">
        <v>0</v>
      </c>
      <c r="BM155" s="112">
        <v>21.9</v>
      </c>
      <c r="BN155" s="112">
        <v>0</v>
      </c>
      <c r="BO155" s="112">
        <v>0</v>
      </c>
      <c r="BP155" s="112">
        <v>0</v>
      </c>
      <c r="BQ155" s="112">
        <v>0</v>
      </c>
      <c r="BR155" s="113">
        <v>0</v>
      </c>
      <c r="BS155" s="112">
        <v>38</v>
      </c>
    </row>
    <row r="156" spans="1:71" hidden="1" x14ac:dyDescent="0.25">
      <c r="A156" s="102" t="s">
        <v>61</v>
      </c>
      <c r="B156" s="103" t="s">
        <v>181</v>
      </c>
      <c r="C156" s="102" t="s">
        <v>182</v>
      </c>
      <c r="D156" s="102" t="s">
        <v>441</v>
      </c>
      <c r="E156" s="102" t="s">
        <v>442</v>
      </c>
      <c r="F156" s="102" t="s">
        <v>155</v>
      </c>
      <c r="G156" s="102" t="s">
        <v>227</v>
      </c>
      <c r="H156" s="104">
        <v>16</v>
      </c>
      <c r="I156" s="104">
        <v>17</v>
      </c>
      <c r="J156" s="104">
        <v>3</v>
      </c>
      <c r="K156" s="104">
        <v>9</v>
      </c>
      <c r="L156" s="105">
        <v>12</v>
      </c>
      <c r="M156" s="106">
        <v>136</v>
      </c>
      <c r="N156" s="106">
        <v>152</v>
      </c>
      <c r="O156" s="106">
        <v>2</v>
      </c>
      <c r="P156" s="106">
        <v>16</v>
      </c>
      <c r="Q156" s="106">
        <v>6</v>
      </c>
      <c r="R156" s="106">
        <v>4</v>
      </c>
      <c r="S156" s="106">
        <v>138</v>
      </c>
      <c r="T156" s="106">
        <v>144</v>
      </c>
      <c r="U156" s="106">
        <v>2</v>
      </c>
      <c r="V156" s="106">
        <v>6</v>
      </c>
      <c r="W156" s="106">
        <v>5</v>
      </c>
      <c r="X156" s="106">
        <v>3.5</v>
      </c>
      <c r="Y156" s="106">
        <v>3</v>
      </c>
      <c r="Z156" s="106">
        <v>3</v>
      </c>
      <c r="AA156" s="107">
        <v>45494</v>
      </c>
      <c r="AB156" s="106">
        <v>4</v>
      </c>
      <c r="AC156" s="108">
        <v>3.7</v>
      </c>
      <c r="AD156" s="109">
        <v>2</v>
      </c>
      <c r="AE156" s="110">
        <v>0</v>
      </c>
      <c r="AF156" s="111">
        <v>0.54</v>
      </c>
      <c r="AG156" s="112">
        <v>0</v>
      </c>
      <c r="AH156" s="112">
        <v>0</v>
      </c>
      <c r="AI156" s="112">
        <v>0</v>
      </c>
      <c r="AJ156" s="111">
        <v>0.9</v>
      </c>
      <c r="AK156" s="112">
        <v>0</v>
      </c>
      <c r="AL156" s="112">
        <v>0</v>
      </c>
      <c r="AM156" s="112">
        <v>0</v>
      </c>
      <c r="AN156" s="112">
        <v>0</v>
      </c>
      <c r="AO156" s="112">
        <v>0</v>
      </c>
      <c r="AP156" s="112">
        <v>0</v>
      </c>
      <c r="AQ156" s="112">
        <v>0</v>
      </c>
      <c r="AR156" s="112">
        <v>0</v>
      </c>
      <c r="AS156" s="112">
        <v>0</v>
      </c>
      <c r="AT156" s="111">
        <v>0.55000000000000004</v>
      </c>
      <c r="AU156" s="112">
        <v>0</v>
      </c>
      <c r="AV156" s="112">
        <v>0</v>
      </c>
      <c r="AW156" s="112">
        <v>0</v>
      </c>
      <c r="AX156" s="112">
        <v>0</v>
      </c>
      <c r="AY156" s="112">
        <v>0</v>
      </c>
      <c r="AZ156" s="112">
        <v>0</v>
      </c>
      <c r="BA156" s="111">
        <v>0.71299999999999997</v>
      </c>
      <c r="BB156" s="112">
        <v>0</v>
      </c>
      <c r="BC156" s="112">
        <v>0</v>
      </c>
      <c r="BD156" s="112">
        <v>0</v>
      </c>
      <c r="BE156" s="112">
        <v>0</v>
      </c>
      <c r="BF156" s="112">
        <v>0</v>
      </c>
      <c r="BG156" s="112">
        <v>0</v>
      </c>
      <c r="BH156" s="112">
        <v>0</v>
      </c>
      <c r="BI156" s="112">
        <v>0</v>
      </c>
      <c r="BJ156" s="112">
        <v>0</v>
      </c>
      <c r="BK156" s="111">
        <v>0.71299999999999997</v>
      </c>
      <c r="BL156" s="112">
        <v>0</v>
      </c>
      <c r="BM156" s="112">
        <v>0</v>
      </c>
      <c r="BN156" s="112">
        <v>0</v>
      </c>
      <c r="BO156" s="112">
        <v>0</v>
      </c>
      <c r="BP156" s="112">
        <v>0</v>
      </c>
      <c r="BQ156" s="112">
        <v>0</v>
      </c>
      <c r="BR156" s="113">
        <v>0</v>
      </c>
      <c r="BS156" s="112">
        <v>0</v>
      </c>
    </row>
    <row r="157" spans="1:71" hidden="1" x14ac:dyDescent="0.25">
      <c r="A157" s="102" t="s">
        <v>61</v>
      </c>
      <c r="B157" s="103" t="s">
        <v>183</v>
      </c>
      <c r="C157" s="102" t="s">
        <v>184</v>
      </c>
      <c r="D157" s="102" t="s">
        <v>724</v>
      </c>
      <c r="E157" s="102" t="s">
        <v>725</v>
      </c>
      <c r="F157" s="102" t="s">
        <v>413</v>
      </c>
      <c r="G157" s="102" t="s">
        <v>227</v>
      </c>
      <c r="H157" s="104">
        <v>32</v>
      </c>
      <c r="I157" s="104">
        <v>35</v>
      </c>
      <c r="J157" s="104">
        <v>96</v>
      </c>
      <c r="K157" s="104">
        <v>288</v>
      </c>
      <c r="L157" s="105">
        <v>54.333333333333336</v>
      </c>
      <c r="M157" s="106">
        <v>300</v>
      </c>
      <c r="N157" s="106">
        <v>310</v>
      </c>
      <c r="O157" s="106">
        <v>6</v>
      </c>
      <c r="P157" s="106">
        <v>10</v>
      </c>
      <c r="Q157" s="106">
        <v>5</v>
      </c>
      <c r="R157" s="106">
        <v>5.5</v>
      </c>
      <c r="S157" s="106">
        <v>307</v>
      </c>
      <c r="T157" s="106">
        <v>313</v>
      </c>
      <c r="U157" s="106">
        <v>6</v>
      </c>
      <c r="V157" s="106">
        <v>6</v>
      </c>
      <c r="W157" s="106">
        <v>5</v>
      </c>
      <c r="X157" s="106">
        <v>5.5</v>
      </c>
      <c r="Y157" s="106">
        <v>96</v>
      </c>
      <c r="Z157" s="106">
        <v>10</v>
      </c>
      <c r="AA157" s="107">
        <v>61988</v>
      </c>
      <c r="AB157" s="106">
        <v>7</v>
      </c>
      <c r="AC157" s="108">
        <v>7</v>
      </c>
      <c r="AD157" s="109">
        <v>4</v>
      </c>
      <c r="AE157" s="110">
        <v>0</v>
      </c>
      <c r="AF157" s="111">
        <v>0.54</v>
      </c>
      <c r="AG157" s="112">
        <v>0</v>
      </c>
      <c r="AH157" s="112">
        <v>0</v>
      </c>
      <c r="AI157" s="112">
        <v>0</v>
      </c>
      <c r="AJ157" s="111">
        <v>0.9</v>
      </c>
      <c r="AK157" s="112">
        <v>0</v>
      </c>
      <c r="AL157" s="112">
        <v>0</v>
      </c>
      <c r="AM157" s="112">
        <v>0</v>
      </c>
      <c r="AN157" s="112">
        <v>0</v>
      </c>
      <c r="AO157" s="112">
        <v>0</v>
      </c>
      <c r="AP157" s="112">
        <v>0</v>
      </c>
      <c r="AQ157" s="112">
        <v>0</v>
      </c>
      <c r="AR157" s="112">
        <v>0</v>
      </c>
      <c r="AS157" s="112">
        <v>0</v>
      </c>
      <c r="AT157" s="111">
        <v>0.55000000000000004</v>
      </c>
      <c r="AU157" s="112">
        <v>0</v>
      </c>
      <c r="AV157" s="112">
        <v>0</v>
      </c>
      <c r="AW157" s="112">
        <v>0</v>
      </c>
      <c r="AX157" s="112">
        <v>0</v>
      </c>
      <c r="AY157" s="112">
        <v>0</v>
      </c>
      <c r="AZ157" s="112">
        <v>0</v>
      </c>
      <c r="BA157" s="111">
        <v>0.71299999999999997</v>
      </c>
      <c r="BB157" s="112">
        <v>0</v>
      </c>
      <c r="BC157" s="112">
        <v>0</v>
      </c>
      <c r="BD157" s="112">
        <v>0</v>
      </c>
      <c r="BE157" s="112">
        <v>0</v>
      </c>
      <c r="BF157" s="112">
        <v>0</v>
      </c>
      <c r="BG157" s="112">
        <v>0</v>
      </c>
      <c r="BH157" s="112">
        <v>0</v>
      </c>
      <c r="BI157" s="112">
        <v>0</v>
      </c>
      <c r="BJ157" s="112">
        <v>0</v>
      </c>
      <c r="BK157" s="111">
        <v>0.71299999999999997</v>
      </c>
      <c r="BL157" s="112">
        <v>0</v>
      </c>
      <c r="BM157" s="112">
        <v>0</v>
      </c>
      <c r="BN157" s="112">
        <v>0</v>
      </c>
      <c r="BO157" s="112">
        <v>0</v>
      </c>
      <c r="BP157" s="112">
        <v>0</v>
      </c>
      <c r="BQ157" s="112">
        <v>0</v>
      </c>
      <c r="BR157" s="113">
        <v>0</v>
      </c>
      <c r="BS157" s="112">
        <v>0</v>
      </c>
    </row>
    <row r="158" spans="1:71" hidden="1" x14ac:dyDescent="0.25">
      <c r="A158" s="102" t="s">
        <v>61</v>
      </c>
      <c r="B158" s="103" t="s">
        <v>183</v>
      </c>
      <c r="C158" s="102" t="s">
        <v>184</v>
      </c>
      <c r="D158" s="102" t="s">
        <v>866</v>
      </c>
      <c r="E158" s="102" t="s">
        <v>867</v>
      </c>
      <c r="F158" s="102" t="s">
        <v>413</v>
      </c>
      <c r="G158" s="102" t="s">
        <v>154</v>
      </c>
      <c r="H158" s="104">
        <v>18</v>
      </c>
      <c r="I158" s="104">
        <v>18</v>
      </c>
      <c r="J158" s="104">
        <v>64</v>
      </c>
      <c r="K158" s="104">
        <v>192</v>
      </c>
      <c r="L158" s="105">
        <v>33.333333333333336</v>
      </c>
      <c r="M158" s="106">
        <v>143</v>
      </c>
      <c r="N158" s="106">
        <v>168</v>
      </c>
      <c r="O158" s="106">
        <v>3</v>
      </c>
      <c r="P158" s="106">
        <v>25</v>
      </c>
      <c r="Q158" s="106">
        <v>7</v>
      </c>
      <c r="R158" s="106">
        <v>5</v>
      </c>
      <c r="S158" s="106">
        <v>147</v>
      </c>
      <c r="T158" s="106">
        <v>152</v>
      </c>
      <c r="U158" s="106">
        <v>3</v>
      </c>
      <c r="V158" s="106">
        <v>5</v>
      </c>
      <c r="W158" s="106">
        <v>4</v>
      </c>
      <c r="X158" s="106">
        <v>3.5</v>
      </c>
      <c r="Y158" s="106">
        <v>64</v>
      </c>
      <c r="Z158" s="106">
        <v>9</v>
      </c>
      <c r="AA158" s="107">
        <v>64626</v>
      </c>
      <c r="AB158" s="106">
        <v>7</v>
      </c>
      <c r="AC158" s="108">
        <v>6.3</v>
      </c>
      <c r="AD158" s="109">
        <v>4</v>
      </c>
      <c r="AE158" s="110">
        <v>0</v>
      </c>
      <c r="AF158" s="111">
        <v>0.54</v>
      </c>
      <c r="AG158" s="112">
        <v>0</v>
      </c>
      <c r="AH158" s="112">
        <v>0</v>
      </c>
      <c r="AI158" s="112">
        <v>0</v>
      </c>
      <c r="AJ158" s="111">
        <v>0.9</v>
      </c>
      <c r="AK158" s="112">
        <v>0</v>
      </c>
      <c r="AL158" s="112">
        <v>0</v>
      </c>
      <c r="AM158" s="112">
        <v>0</v>
      </c>
      <c r="AN158" s="112">
        <v>0</v>
      </c>
      <c r="AO158" s="112">
        <v>0</v>
      </c>
      <c r="AP158" s="112">
        <v>0</v>
      </c>
      <c r="AQ158" s="112">
        <v>0</v>
      </c>
      <c r="AR158" s="112">
        <v>0</v>
      </c>
      <c r="AS158" s="112">
        <v>0</v>
      </c>
      <c r="AT158" s="111">
        <v>0.55000000000000004</v>
      </c>
      <c r="AU158" s="112">
        <v>0</v>
      </c>
      <c r="AV158" s="112">
        <v>0</v>
      </c>
      <c r="AW158" s="112">
        <v>0</v>
      </c>
      <c r="AX158" s="112">
        <v>0</v>
      </c>
      <c r="AY158" s="112">
        <v>0</v>
      </c>
      <c r="AZ158" s="112">
        <v>0</v>
      </c>
      <c r="BA158" s="111">
        <v>0.71299999999999997</v>
      </c>
      <c r="BB158" s="112">
        <v>0</v>
      </c>
      <c r="BC158" s="112">
        <v>0</v>
      </c>
      <c r="BD158" s="112">
        <v>0</v>
      </c>
      <c r="BE158" s="112">
        <v>0</v>
      </c>
      <c r="BF158" s="112">
        <v>0</v>
      </c>
      <c r="BG158" s="112">
        <v>0</v>
      </c>
      <c r="BH158" s="112">
        <v>0</v>
      </c>
      <c r="BI158" s="112">
        <v>0</v>
      </c>
      <c r="BJ158" s="112">
        <v>0</v>
      </c>
      <c r="BK158" s="111">
        <v>0.71299999999999997</v>
      </c>
      <c r="BL158" s="112">
        <v>0</v>
      </c>
      <c r="BM158" s="112">
        <v>0</v>
      </c>
      <c r="BN158" s="112">
        <v>0</v>
      </c>
      <c r="BO158" s="112">
        <v>0</v>
      </c>
      <c r="BP158" s="112">
        <v>0</v>
      </c>
      <c r="BQ158" s="112">
        <v>0</v>
      </c>
      <c r="BR158" s="113">
        <v>0</v>
      </c>
      <c r="BS158" s="112">
        <v>194</v>
      </c>
    </row>
    <row r="159" spans="1:71" hidden="1" x14ac:dyDescent="0.25">
      <c r="A159" s="102" t="s">
        <v>61</v>
      </c>
      <c r="B159" s="103" t="s">
        <v>183</v>
      </c>
      <c r="C159" s="102" t="s">
        <v>184</v>
      </c>
      <c r="D159" s="102" t="s">
        <v>819</v>
      </c>
      <c r="E159" s="102" t="s">
        <v>820</v>
      </c>
      <c r="F159" s="102" t="s">
        <v>155</v>
      </c>
      <c r="G159" s="102" t="s">
        <v>227</v>
      </c>
      <c r="H159" s="104">
        <v>20</v>
      </c>
      <c r="I159" s="104">
        <v>20</v>
      </c>
      <c r="J159" s="104">
        <v>14</v>
      </c>
      <c r="K159" s="104">
        <v>42</v>
      </c>
      <c r="L159" s="105">
        <v>18</v>
      </c>
      <c r="M159" s="106">
        <v>180</v>
      </c>
      <c r="N159" s="106">
        <v>191</v>
      </c>
      <c r="O159" s="106">
        <v>4</v>
      </c>
      <c r="P159" s="106">
        <v>11</v>
      </c>
      <c r="Q159" s="106">
        <v>5</v>
      </c>
      <c r="R159" s="106">
        <v>4.5</v>
      </c>
      <c r="S159" s="106">
        <v>183</v>
      </c>
      <c r="T159" s="106">
        <v>186</v>
      </c>
      <c r="U159" s="106">
        <v>4</v>
      </c>
      <c r="V159" s="106">
        <v>3</v>
      </c>
      <c r="W159" s="106">
        <v>2</v>
      </c>
      <c r="X159" s="106">
        <v>3</v>
      </c>
      <c r="Y159" s="106">
        <v>14</v>
      </c>
      <c r="Z159" s="106">
        <v>7</v>
      </c>
      <c r="AA159" s="107">
        <v>47636</v>
      </c>
      <c r="AB159" s="106">
        <v>5</v>
      </c>
      <c r="AC159" s="108">
        <v>4.9000000000000004</v>
      </c>
      <c r="AD159" s="109">
        <v>3</v>
      </c>
      <c r="AE159" s="110">
        <v>0</v>
      </c>
      <c r="AF159" s="111">
        <v>0.54</v>
      </c>
      <c r="AG159" s="112">
        <v>0</v>
      </c>
      <c r="AH159" s="112">
        <v>0</v>
      </c>
      <c r="AI159" s="112">
        <v>0</v>
      </c>
      <c r="AJ159" s="111">
        <v>0.9</v>
      </c>
      <c r="AK159" s="112">
        <v>0</v>
      </c>
      <c r="AL159" s="112">
        <v>0</v>
      </c>
      <c r="AM159" s="112">
        <v>0</v>
      </c>
      <c r="AN159" s="112">
        <v>0</v>
      </c>
      <c r="AO159" s="112">
        <v>0</v>
      </c>
      <c r="AP159" s="112">
        <v>0</v>
      </c>
      <c r="AQ159" s="112">
        <v>0</v>
      </c>
      <c r="AR159" s="112">
        <v>0</v>
      </c>
      <c r="AS159" s="112">
        <v>0</v>
      </c>
      <c r="AT159" s="111">
        <v>0.55000000000000004</v>
      </c>
      <c r="AU159" s="112">
        <v>0</v>
      </c>
      <c r="AV159" s="112">
        <v>0</v>
      </c>
      <c r="AW159" s="112">
        <v>0</v>
      </c>
      <c r="AX159" s="112">
        <v>0</v>
      </c>
      <c r="AY159" s="112">
        <v>0</v>
      </c>
      <c r="AZ159" s="112">
        <v>0</v>
      </c>
      <c r="BA159" s="111">
        <v>0.71299999999999997</v>
      </c>
      <c r="BB159" s="112">
        <v>0</v>
      </c>
      <c r="BC159" s="112">
        <v>0</v>
      </c>
      <c r="BD159" s="112">
        <v>0</v>
      </c>
      <c r="BE159" s="112">
        <v>0</v>
      </c>
      <c r="BF159" s="112">
        <v>0</v>
      </c>
      <c r="BG159" s="112">
        <v>0</v>
      </c>
      <c r="BH159" s="112">
        <v>0</v>
      </c>
      <c r="BI159" s="112">
        <v>0</v>
      </c>
      <c r="BJ159" s="112">
        <v>0</v>
      </c>
      <c r="BK159" s="111">
        <v>0.71299999999999997</v>
      </c>
      <c r="BL159" s="112">
        <v>0</v>
      </c>
      <c r="BM159" s="112">
        <v>0</v>
      </c>
      <c r="BN159" s="112">
        <v>0</v>
      </c>
      <c r="BO159" s="112">
        <v>0</v>
      </c>
      <c r="BP159" s="112">
        <v>0</v>
      </c>
      <c r="BQ159" s="112">
        <v>0</v>
      </c>
      <c r="BR159" s="113">
        <v>0</v>
      </c>
      <c r="BS159" s="112">
        <v>488</v>
      </c>
    </row>
    <row r="160" spans="1:71" hidden="1" x14ac:dyDescent="0.25">
      <c r="A160" s="102" t="s">
        <v>61</v>
      </c>
      <c r="B160" s="103" t="s">
        <v>183</v>
      </c>
      <c r="C160" s="102" t="s">
        <v>184</v>
      </c>
      <c r="D160" s="102" t="s">
        <v>789</v>
      </c>
      <c r="E160" s="102" t="s">
        <v>790</v>
      </c>
      <c r="F160" s="102" t="s">
        <v>413</v>
      </c>
      <c r="G160" s="102" t="s">
        <v>227</v>
      </c>
      <c r="H160" s="104">
        <v>14</v>
      </c>
      <c r="I160" s="104">
        <v>14</v>
      </c>
      <c r="J160" s="104">
        <v>23</v>
      </c>
      <c r="K160" s="104">
        <v>69</v>
      </c>
      <c r="L160" s="105">
        <v>17</v>
      </c>
      <c r="M160" s="106">
        <v>114</v>
      </c>
      <c r="N160" s="106">
        <v>130</v>
      </c>
      <c r="O160" s="106">
        <v>2</v>
      </c>
      <c r="P160" s="106">
        <v>16</v>
      </c>
      <c r="Q160" s="106">
        <v>6</v>
      </c>
      <c r="R160" s="106">
        <v>4</v>
      </c>
      <c r="S160" s="106">
        <v>117</v>
      </c>
      <c r="T160" s="106">
        <v>120</v>
      </c>
      <c r="U160" s="106">
        <v>1</v>
      </c>
      <c r="V160" s="106">
        <v>3</v>
      </c>
      <c r="W160" s="106">
        <v>2</v>
      </c>
      <c r="X160" s="106">
        <v>1.5</v>
      </c>
      <c r="Y160" s="106">
        <v>23</v>
      </c>
      <c r="Z160" s="106">
        <v>8</v>
      </c>
      <c r="AA160" s="107">
        <v>67334</v>
      </c>
      <c r="AB160" s="106">
        <v>8</v>
      </c>
      <c r="AC160" s="108">
        <v>5.9</v>
      </c>
      <c r="AD160" s="109">
        <v>3</v>
      </c>
      <c r="AE160" s="110">
        <v>0</v>
      </c>
      <c r="AF160" s="111">
        <v>0.54</v>
      </c>
      <c r="AG160" s="112">
        <v>0</v>
      </c>
      <c r="AH160" s="112">
        <v>0</v>
      </c>
      <c r="AI160" s="112">
        <v>0</v>
      </c>
      <c r="AJ160" s="111">
        <v>0.9</v>
      </c>
      <c r="AK160" s="112">
        <v>0</v>
      </c>
      <c r="AL160" s="112">
        <v>0</v>
      </c>
      <c r="AM160" s="112">
        <v>0</v>
      </c>
      <c r="AN160" s="112">
        <v>0</v>
      </c>
      <c r="AO160" s="112">
        <v>0</v>
      </c>
      <c r="AP160" s="112">
        <v>0</v>
      </c>
      <c r="AQ160" s="112">
        <v>0</v>
      </c>
      <c r="AR160" s="112">
        <v>0</v>
      </c>
      <c r="AS160" s="112">
        <v>0</v>
      </c>
      <c r="AT160" s="111">
        <v>0.55000000000000004</v>
      </c>
      <c r="AU160" s="112">
        <v>0</v>
      </c>
      <c r="AV160" s="112">
        <v>0</v>
      </c>
      <c r="AW160" s="112">
        <v>0</v>
      </c>
      <c r="AX160" s="112">
        <v>0</v>
      </c>
      <c r="AY160" s="112">
        <v>0</v>
      </c>
      <c r="AZ160" s="112">
        <v>0</v>
      </c>
      <c r="BA160" s="111">
        <v>0.71299999999999997</v>
      </c>
      <c r="BB160" s="112">
        <v>0</v>
      </c>
      <c r="BC160" s="112">
        <v>0</v>
      </c>
      <c r="BD160" s="112">
        <v>0</v>
      </c>
      <c r="BE160" s="112">
        <v>0</v>
      </c>
      <c r="BF160" s="112">
        <v>0</v>
      </c>
      <c r="BG160" s="112">
        <v>0</v>
      </c>
      <c r="BH160" s="112">
        <v>0</v>
      </c>
      <c r="BI160" s="112">
        <v>0</v>
      </c>
      <c r="BJ160" s="112">
        <v>0</v>
      </c>
      <c r="BK160" s="111">
        <v>0.71299999999999997</v>
      </c>
      <c r="BL160" s="112">
        <v>0</v>
      </c>
      <c r="BM160" s="112">
        <v>0</v>
      </c>
      <c r="BN160" s="112">
        <v>0</v>
      </c>
      <c r="BO160" s="112">
        <v>0</v>
      </c>
      <c r="BP160" s="112">
        <v>0</v>
      </c>
      <c r="BQ160" s="112">
        <v>0</v>
      </c>
      <c r="BR160" s="113">
        <v>0</v>
      </c>
      <c r="BS160" s="112">
        <v>488</v>
      </c>
    </row>
    <row r="161" spans="1:71" hidden="1" x14ac:dyDescent="0.25">
      <c r="A161" s="102" t="s">
        <v>61</v>
      </c>
      <c r="B161" s="103" t="s">
        <v>183</v>
      </c>
      <c r="C161" s="102" t="s">
        <v>184</v>
      </c>
      <c r="D161" s="102" t="s">
        <v>821</v>
      </c>
      <c r="E161" s="102" t="s">
        <v>822</v>
      </c>
      <c r="F161" s="102" t="s">
        <v>155</v>
      </c>
      <c r="G161" s="102" t="s">
        <v>227</v>
      </c>
      <c r="H161" s="104">
        <v>29</v>
      </c>
      <c r="I161" s="104">
        <v>26</v>
      </c>
      <c r="J161" s="104">
        <v>19</v>
      </c>
      <c r="K161" s="104">
        <v>57</v>
      </c>
      <c r="L161" s="105">
        <v>24.666666666666668</v>
      </c>
      <c r="M161" s="106">
        <v>226</v>
      </c>
      <c r="N161" s="106">
        <v>271</v>
      </c>
      <c r="O161" s="106">
        <v>6</v>
      </c>
      <c r="P161" s="106">
        <v>45</v>
      </c>
      <c r="Q161" s="106">
        <v>9</v>
      </c>
      <c r="R161" s="106">
        <v>7.5</v>
      </c>
      <c r="S161" s="106">
        <v>230</v>
      </c>
      <c r="T161" s="106">
        <v>236</v>
      </c>
      <c r="U161" s="106">
        <v>5</v>
      </c>
      <c r="V161" s="106">
        <v>6</v>
      </c>
      <c r="W161" s="106">
        <v>5</v>
      </c>
      <c r="X161" s="106">
        <v>5</v>
      </c>
      <c r="Y161" s="106">
        <v>19</v>
      </c>
      <c r="Z161" s="106">
        <v>8</v>
      </c>
      <c r="AA161" s="107">
        <v>40467</v>
      </c>
      <c r="AB161" s="106">
        <v>3</v>
      </c>
      <c r="AC161" s="108">
        <v>5.3</v>
      </c>
      <c r="AD161" s="109">
        <v>3</v>
      </c>
      <c r="AE161" s="110">
        <v>0</v>
      </c>
      <c r="AF161" s="111">
        <v>0.54</v>
      </c>
      <c r="AG161" s="112">
        <v>0</v>
      </c>
      <c r="AH161" s="112">
        <v>0</v>
      </c>
      <c r="AI161" s="112">
        <v>0</v>
      </c>
      <c r="AJ161" s="111">
        <v>0.9</v>
      </c>
      <c r="AK161" s="112">
        <v>0</v>
      </c>
      <c r="AL161" s="112">
        <v>0</v>
      </c>
      <c r="AM161" s="112">
        <v>0</v>
      </c>
      <c r="AN161" s="112">
        <v>0</v>
      </c>
      <c r="AO161" s="112">
        <v>0</v>
      </c>
      <c r="AP161" s="112">
        <v>0</v>
      </c>
      <c r="AQ161" s="112">
        <v>0</v>
      </c>
      <c r="AR161" s="112">
        <v>0</v>
      </c>
      <c r="AS161" s="112">
        <v>0</v>
      </c>
      <c r="AT161" s="111">
        <v>0.55000000000000004</v>
      </c>
      <c r="AU161" s="112">
        <v>0</v>
      </c>
      <c r="AV161" s="112">
        <v>0</v>
      </c>
      <c r="AW161" s="112">
        <v>0</v>
      </c>
      <c r="AX161" s="112">
        <v>0</v>
      </c>
      <c r="AY161" s="112">
        <v>0</v>
      </c>
      <c r="AZ161" s="112">
        <v>0</v>
      </c>
      <c r="BA161" s="111">
        <v>0.71299999999999997</v>
      </c>
      <c r="BB161" s="112">
        <v>0</v>
      </c>
      <c r="BC161" s="112">
        <v>0</v>
      </c>
      <c r="BD161" s="112">
        <v>0</v>
      </c>
      <c r="BE161" s="112">
        <v>0</v>
      </c>
      <c r="BF161" s="112">
        <v>0</v>
      </c>
      <c r="BG161" s="112">
        <v>0</v>
      </c>
      <c r="BH161" s="112">
        <v>0</v>
      </c>
      <c r="BI161" s="112">
        <v>0</v>
      </c>
      <c r="BJ161" s="112">
        <v>0</v>
      </c>
      <c r="BK161" s="111">
        <v>0.71299999999999997</v>
      </c>
      <c r="BL161" s="112">
        <v>0</v>
      </c>
      <c r="BM161" s="112">
        <v>0</v>
      </c>
      <c r="BN161" s="112">
        <v>0</v>
      </c>
      <c r="BO161" s="112">
        <v>0</v>
      </c>
      <c r="BP161" s="112">
        <v>0</v>
      </c>
      <c r="BQ161" s="112">
        <v>0</v>
      </c>
      <c r="BR161" s="113">
        <v>0</v>
      </c>
      <c r="BS161" s="112">
        <v>488</v>
      </c>
    </row>
    <row r="162" spans="1:71" hidden="1" x14ac:dyDescent="0.25">
      <c r="A162" s="102" t="s">
        <v>61</v>
      </c>
      <c r="B162" s="103" t="s">
        <v>183</v>
      </c>
      <c r="C162" s="102" t="s">
        <v>184</v>
      </c>
      <c r="D162" s="102" t="s">
        <v>823</v>
      </c>
      <c r="E162" s="102" t="s">
        <v>824</v>
      </c>
      <c r="F162" s="102" t="s">
        <v>151</v>
      </c>
      <c r="G162" s="102" t="s">
        <v>223</v>
      </c>
      <c r="H162" s="104">
        <v>52</v>
      </c>
      <c r="I162" s="104">
        <v>51</v>
      </c>
      <c r="J162" s="104">
        <v>28</v>
      </c>
      <c r="K162" s="104">
        <v>84</v>
      </c>
      <c r="L162" s="105">
        <v>43.666666666666664</v>
      </c>
      <c r="M162" s="106">
        <v>375</v>
      </c>
      <c r="N162" s="106">
        <v>424</v>
      </c>
      <c r="O162" s="106">
        <v>7</v>
      </c>
      <c r="P162" s="106">
        <v>49</v>
      </c>
      <c r="Q162" s="106">
        <v>9</v>
      </c>
      <c r="R162" s="106">
        <v>8</v>
      </c>
      <c r="S162" s="106">
        <v>377</v>
      </c>
      <c r="T162" s="106">
        <v>388</v>
      </c>
      <c r="U162" s="106">
        <v>7</v>
      </c>
      <c r="V162" s="106">
        <v>11</v>
      </c>
      <c r="W162" s="106">
        <v>7</v>
      </c>
      <c r="X162" s="106">
        <v>7</v>
      </c>
      <c r="Y162" s="106">
        <v>28</v>
      </c>
      <c r="Z162" s="106">
        <v>8</v>
      </c>
      <c r="AA162" s="107">
        <v>34618</v>
      </c>
      <c r="AB162" s="106">
        <v>3</v>
      </c>
      <c r="AC162" s="108">
        <v>5.8</v>
      </c>
      <c r="AD162" s="109">
        <v>3</v>
      </c>
      <c r="AE162" s="110">
        <v>0</v>
      </c>
      <c r="AF162" s="111">
        <v>0.54</v>
      </c>
      <c r="AG162" s="112">
        <v>14.333333333333334</v>
      </c>
      <c r="AH162" s="112">
        <v>0</v>
      </c>
      <c r="AI162" s="112">
        <v>14.333333333333334</v>
      </c>
      <c r="AJ162" s="111">
        <v>0.9</v>
      </c>
      <c r="AK162" s="112">
        <v>0</v>
      </c>
      <c r="AL162" s="112">
        <v>0</v>
      </c>
      <c r="AM162" s="112">
        <v>0</v>
      </c>
      <c r="AN162" s="112">
        <v>0</v>
      </c>
      <c r="AO162" s="112">
        <v>0</v>
      </c>
      <c r="AP162" s="112">
        <v>0</v>
      </c>
      <c r="AQ162" s="112">
        <v>0</v>
      </c>
      <c r="AR162" s="112">
        <v>0</v>
      </c>
      <c r="AS162" s="112">
        <v>0</v>
      </c>
      <c r="AT162" s="111">
        <v>0.55000000000000004</v>
      </c>
      <c r="AU162" s="112">
        <v>0</v>
      </c>
      <c r="AV162" s="112">
        <v>0</v>
      </c>
      <c r="AW162" s="112">
        <v>0</v>
      </c>
      <c r="AX162" s="112">
        <v>0</v>
      </c>
      <c r="AY162" s="112">
        <v>0</v>
      </c>
      <c r="AZ162" s="112">
        <v>0</v>
      </c>
      <c r="BA162" s="111">
        <v>0.71299999999999997</v>
      </c>
      <c r="BB162" s="112">
        <v>0</v>
      </c>
      <c r="BC162" s="112">
        <v>0</v>
      </c>
      <c r="BD162" s="112">
        <v>0</v>
      </c>
      <c r="BE162" s="112">
        <v>0</v>
      </c>
      <c r="BF162" s="112">
        <v>0</v>
      </c>
      <c r="BG162" s="112">
        <v>0</v>
      </c>
      <c r="BH162" s="112">
        <v>0</v>
      </c>
      <c r="BI162" s="112">
        <v>0</v>
      </c>
      <c r="BJ162" s="112">
        <v>0</v>
      </c>
      <c r="BK162" s="111">
        <v>0.71299999999999997</v>
      </c>
      <c r="BL162" s="112">
        <v>0</v>
      </c>
      <c r="BM162" s="112">
        <v>12.9</v>
      </c>
      <c r="BN162" s="112">
        <v>12.9</v>
      </c>
      <c r="BO162" s="112">
        <v>0</v>
      </c>
      <c r="BP162" s="112">
        <v>0</v>
      </c>
      <c r="BQ162" s="112">
        <v>0</v>
      </c>
      <c r="BR162" s="113">
        <v>0</v>
      </c>
      <c r="BS162" s="112">
        <v>71</v>
      </c>
    </row>
    <row r="163" spans="1:71" hidden="1" x14ac:dyDescent="0.25">
      <c r="A163" s="102" t="s">
        <v>61</v>
      </c>
      <c r="B163" s="103" t="s">
        <v>183</v>
      </c>
      <c r="C163" s="102" t="s">
        <v>184</v>
      </c>
      <c r="D163" s="102" t="s">
        <v>868</v>
      </c>
      <c r="E163" s="102" t="s">
        <v>869</v>
      </c>
      <c r="F163" s="102" t="s">
        <v>151</v>
      </c>
      <c r="G163" s="102" t="s">
        <v>223</v>
      </c>
      <c r="H163" s="104">
        <v>17</v>
      </c>
      <c r="I163" s="104">
        <v>18</v>
      </c>
      <c r="J163" s="104"/>
      <c r="K163" s="104" t="s">
        <v>154</v>
      </c>
      <c r="L163" s="105">
        <v>17.5</v>
      </c>
      <c r="M163" s="106">
        <v>133</v>
      </c>
      <c r="N163" s="106">
        <v>140</v>
      </c>
      <c r="O163" s="106">
        <v>2</v>
      </c>
      <c r="P163" s="106">
        <v>7</v>
      </c>
      <c r="Q163" s="106">
        <v>4</v>
      </c>
      <c r="R163" s="106">
        <v>3</v>
      </c>
      <c r="S163" s="106">
        <v>135</v>
      </c>
      <c r="T163" s="106">
        <v>140</v>
      </c>
      <c r="U163" s="106">
        <v>2</v>
      </c>
      <c r="V163" s="106">
        <v>5</v>
      </c>
      <c r="W163" s="106">
        <v>4</v>
      </c>
      <c r="X163" s="106">
        <v>3</v>
      </c>
      <c r="Y163" s="106"/>
      <c r="Z163" s="106"/>
      <c r="AA163" s="107">
        <v>47726</v>
      </c>
      <c r="AB163" s="106">
        <v>5</v>
      </c>
      <c r="AC163" s="108">
        <v>4</v>
      </c>
      <c r="AD163" s="109">
        <v>2</v>
      </c>
      <c r="AE163" s="110">
        <v>0</v>
      </c>
      <c r="AF163" s="111">
        <v>0.54</v>
      </c>
      <c r="AG163" s="112">
        <v>0</v>
      </c>
      <c r="AH163" s="112">
        <v>0</v>
      </c>
      <c r="AI163" s="112">
        <v>0</v>
      </c>
      <c r="AJ163" s="111">
        <v>0.9</v>
      </c>
      <c r="AK163" s="112">
        <v>0</v>
      </c>
      <c r="AL163" s="112">
        <v>0</v>
      </c>
      <c r="AM163" s="112">
        <v>0</v>
      </c>
      <c r="AN163" s="112">
        <v>0</v>
      </c>
      <c r="AO163" s="112">
        <v>0</v>
      </c>
      <c r="AP163" s="112">
        <v>0</v>
      </c>
      <c r="AQ163" s="112">
        <v>0</v>
      </c>
      <c r="AR163" s="112">
        <v>0</v>
      </c>
      <c r="AS163" s="112">
        <v>0</v>
      </c>
      <c r="AT163" s="111">
        <v>0.55000000000000004</v>
      </c>
      <c r="AU163" s="112">
        <v>0</v>
      </c>
      <c r="AV163" s="112">
        <v>0</v>
      </c>
      <c r="AW163" s="112">
        <v>0</v>
      </c>
      <c r="AX163" s="112">
        <v>0</v>
      </c>
      <c r="AY163" s="112">
        <v>0</v>
      </c>
      <c r="AZ163" s="112">
        <v>0</v>
      </c>
      <c r="BA163" s="111">
        <v>0.71299999999999997</v>
      </c>
      <c r="BB163" s="112">
        <v>0</v>
      </c>
      <c r="BC163" s="112">
        <v>0</v>
      </c>
      <c r="BD163" s="112">
        <v>0</v>
      </c>
      <c r="BE163" s="112">
        <v>0</v>
      </c>
      <c r="BF163" s="112">
        <v>0</v>
      </c>
      <c r="BG163" s="112">
        <v>0</v>
      </c>
      <c r="BH163" s="112">
        <v>0</v>
      </c>
      <c r="BI163" s="112">
        <v>0</v>
      </c>
      <c r="BJ163" s="112">
        <v>0</v>
      </c>
      <c r="BK163" s="111">
        <v>0.71299999999999997</v>
      </c>
      <c r="BL163" s="112">
        <v>0</v>
      </c>
      <c r="BM163" s="112">
        <v>0</v>
      </c>
      <c r="BN163" s="112">
        <v>0</v>
      </c>
      <c r="BO163" s="112">
        <v>0</v>
      </c>
      <c r="BP163" s="112">
        <v>0</v>
      </c>
      <c r="BQ163" s="112">
        <v>0</v>
      </c>
      <c r="BR163" s="113">
        <v>0</v>
      </c>
      <c r="BS163" s="112">
        <v>0</v>
      </c>
    </row>
    <row r="164" spans="1:71" hidden="1" x14ac:dyDescent="0.25">
      <c r="A164" s="102" t="s">
        <v>61</v>
      </c>
      <c r="B164" s="103" t="s">
        <v>185</v>
      </c>
      <c r="C164" s="102" t="s">
        <v>186</v>
      </c>
      <c r="D164" s="102" t="s">
        <v>445</v>
      </c>
      <c r="E164" s="102" t="s">
        <v>446</v>
      </c>
      <c r="F164" s="102" t="s">
        <v>434</v>
      </c>
      <c r="G164" s="102" t="s">
        <v>227</v>
      </c>
      <c r="H164" s="104">
        <v>16</v>
      </c>
      <c r="I164" s="104">
        <v>19</v>
      </c>
      <c r="J164" s="104">
        <v>10</v>
      </c>
      <c r="K164" s="104">
        <v>30</v>
      </c>
      <c r="L164" s="105">
        <v>15</v>
      </c>
      <c r="M164" s="106">
        <v>320</v>
      </c>
      <c r="N164" s="106">
        <v>345</v>
      </c>
      <c r="O164" s="106">
        <v>6</v>
      </c>
      <c r="P164" s="106">
        <v>25</v>
      </c>
      <c r="Q164" s="106">
        <v>7</v>
      </c>
      <c r="R164" s="106">
        <v>6.5</v>
      </c>
      <c r="S164" s="106">
        <v>321</v>
      </c>
      <c r="T164" s="106">
        <v>332</v>
      </c>
      <c r="U164" s="106">
        <v>6</v>
      </c>
      <c r="V164" s="106">
        <v>11</v>
      </c>
      <c r="W164" s="106">
        <v>7</v>
      </c>
      <c r="X164" s="106">
        <v>6.5</v>
      </c>
      <c r="Y164" s="106">
        <v>10</v>
      </c>
      <c r="Z164" s="106">
        <v>6</v>
      </c>
      <c r="AA164" s="107">
        <v>90653</v>
      </c>
      <c r="AB164" s="106">
        <v>10</v>
      </c>
      <c r="AC164" s="108">
        <v>7.8</v>
      </c>
      <c r="AD164" s="109">
        <v>4</v>
      </c>
      <c r="AE164" s="110">
        <v>0</v>
      </c>
      <c r="AF164" s="111">
        <v>0.54</v>
      </c>
      <c r="AG164" s="112">
        <v>0</v>
      </c>
      <c r="AH164" s="112">
        <v>0</v>
      </c>
      <c r="AI164" s="112">
        <v>0</v>
      </c>
      <c r="AJ164" s="111">
        <v>0.9</v>
      </c>
      <c r="AK164" s="112">
        <v>0</v>
      </c>
      <c r="AL164" s="112">
        <v>0</v>
      </c>
      <c r="AM164" s="112">
        <v>0</v>
      </c>
      <c r="AN164" s="112">
        <v>0</v>
      </c>
      <c r="AO164" s="112">
        <v>0</v>
      </c>
      <c r="AP164" s="112">
        <v>0</v>
      </c>
      <c r="AQ164" s="112">
        <v>0</v>
      </c>
      <c r="AR164" s="112">
        <v>0</v>
      </c>
      <c r="AS164" s="112">
        <v>0</v>
      </c>
      <c r="AT164" s="111">
        <v>0.55000000000000004</v>
      </c>
      <c r="AU164" s="112">
        <v>0</v>
      </c>
      <c r="AV164" s="112">
        <v>0</v>
      </c>
      <c r="AW164" s="112">
        <v>0</v>
      </c>
      <c r="AX164" s="112">
        <v>0</v>
      </c>
      <c r="AY164" s="112">
        <v>0</v>
      </c>
      <c r="AZ164" s="112">
        <v>0</v>
      </c>
      <c r="BA164" s="111">
        <v>0.71299999999999997</v>
      </c>
      <c r="BB164" s="112">
        <v>0</v>
      </c>
      <c r="BC164" s="112">
        <v>0</v>
      </c>
      <c r="BD164" s="112">
        <v>0</v>
      </c>
      <c r="BE164" s="112">
        <v>0</v>
      </c>
      <c r="BF164" s="112">
        <v>0</v>
      </c>
      <c r="BG164" s="112">
        <v>0</v>
      </c>
      <c r="BH164" s="112">
        <v>0</v>
      </c>
      <c r="BI164" s="112">
        <v>0</v>
      </c>
      <c r="BJ164" s="112">
        <v>0</v>
      </c>
      <c r="BK164" s="111">
        <v>0.71299999999999997</v>
      </c>
      <c r="BL164" s="112">
        <v>0</v>
      </c>
      <c r="BM164" s="112">
        <v>0</v>
      </c>
      <c r="BN164" s="112">
        <v>0</v>
      </c>
      <c r="BO164" s="112">
        <v>0</v>
      </c>
      <c r="BP164" s="112">
        <v>0</v>
      </c>
      <c r="BQ164" s="112">
        <v>0</v>
      </c>
      <c r="BR164" s="113">
        <v>0</v>
      </c>
      <c r="BS164" s="112">
        <v>0</v>
      </c>
    </row>
    <row r="165" spans="1:71" hidden="1" x14ac:dyDescent="0.25">
      <c r="A165" s="102" t="s">
        <v>61</v>
      </c>
      <c r="B165" s="103" t="s">
        <v>185</v>
      </c>
      <c r="C165" s="102" t="s">
        <v>186</v>
      </c>
      <c r="D165" s="102" t="s">
        <v>447</v>
      </c>
      <c r="E165" s="102" t="s">
        <v>448</v>
      </c>
      <c r="F165" s="102" t="s">
        <v>244</v>
      </c>
      <c r="G165" s="102" t="s">
        <v>224</v>
      </c>
      <c r="H165" s="104">
        <v>24</v>
      </c>
      <c r="I165" s="104">
        <v>24</v>
      </c>
      <c r="J165" s="104">
        <v>9</v>
      </c>
      <c r="K165" s="104">
        <v>27</v>
      </c>
      <c r="L165" s="105">
        <v>19</v>
      </c>
      <c r="M165" s="106">
        <v>189</v>
      </c>
      <c r="N165" s="106">
        <v>218</v>
      </c>
      <c r="O165" s="106">
        <v>5</v>
      </c>
      <c r="P165" s="106">
        <v>29</v>
      </c>
      <c r="Q165" s="106">
        <v>8</v>
      </c>
      <c r="R165" s="106">
        <v>6.5</v>
      </c>
      <c r="S165" s="106">
        <v>188</v>
      </c>
      <c r="T165" s="106">
        <v>198</v>
      </c>
      <c r="U165" s="106">
        <v>4</v>
      </c>
      <c r="V165" s="106">
        <v>10</v>
      </c>
      <c r="W165" s="106">
        <v>7</v>
      </c>
      <c r="X165" s="106">
        <v>5.5</v>
      </c>
      <c r="Y165" s="106">
        <v>9</v>
      </c>
      <c r="Z165" s="106">
        <v>6</v>
      </c>
      <c r="AA165" s="107">
        <v>56037</v>
      </c>
      <c r="AB165" s="106">
        <v>6</v>
      </c>
      <c r="AC165" s="108">
        <v>6</v>
      </c>
      <c r="AD165" s="109">
        <v>3</v>
      </c>
      <c r="AE165" s="110">
        <v>0</v>
      </c>
      <c r="AF165" s="111">
        <v>0.54</v>
      </c>
      <c r="AG165" s="112">
        <v>6.666666666666667</v>
      </c>
      <c r="AH165" s="112">
        <v>0</v>
      </c>
      <c r="AI165" s="112">
        <v>6.666666666666667</v>
      </c>
      <c r="AJ165" s="111">
        <v>0.9</v>
      </c>
      <c r="AK165" s="112">
        <v>0</v>
      </c>
      <c r="AL165" s="112">
        <v>0</v>
      </c>
      <c r="AM165" s="112">
        <v>0</v>
      </c>
      <c r="AN165" s="112">
        <v>0</v>
      </c>
      <c r="AO165" s="112">
        <v>0</v>
      </c>
      <c r="AP165" s="112">
        <v>0</v>
      </c>
      <c r="AQ165" s="112">
        <v>0</v>
      </c>
      <c r="AR165" s="112">
        <v>0</v>
      </c>
      <c r="AS165" s="112">
        <v>0</v>
      </c>
      <c r="AT165" s="111">
        <v>0.55000000000000004</v>
      </c>
      <c r="AU165" s="112">
        <v>0</v>
      </c>
      <c r="AV165" s="112">
        <v>0</v>
      </c>
      <c r="AW165" s="112">
        <v>0</v>
      </c>
      <c r="AX165" s="112">
        <v>0</v>
      </c>
      <c r="AY165" s="112">
        <v>0</v>
      </c>
      <c r="AZ165" s="112">
        <v>0</v>
      </c>
      <c r="BA165" s="111">
        <v>0.71299999999999997</v>
      </c>
      <c r="BB165" s="112">
        <v>0</v>
      </c>
      <c r="BC165" s="112">
        <v>0</v>
      </c>
      <c r="BD165" s="112">
        <v>0</v>
      </c>
      <c r="BE165" s="112">
        <v>0</v>
      </c>
      <c r="BF165" s="112">
        <v>0</v>
      </c>
      <c r="BG165" s="112">
        <v>0</v>
      </c>
      <c r="BH165" s="112">
        <v>0</v>
      </c>
      <c r="BI165" s="112">
        <v>0</v>
      </c>
      <c r="BJ165" s="112">
        <v>0</v>
      </c>
      <c r="BK165" s="111">
        <v>0.71299999999999997</v>
      </c>
      <c r="BL165" s="112">
        <v>0</v>
      </c>
      <c r="BM165" s="112">
        <v>6</v>
      </c>
      <c r="BN165" s="112">
        <v>6</v>
      </c>
      <c r="BO165" s="112">
        <v>0</v>
      </c>
      <c r="BP165" s="112">
        <v>0</v>
      </c>
      <c r="BQ165" s="112">
        <v>0</v>
      </c>
      <c r="BR165" s="113">
        <v>0</v>
      </c>
      <c r="BS165" s="112">
        <v>0</v>
      </c>
    </row>
    <row r="166" spans="1:71" hidden="1" x14ac:dyDescent="0.25">
      <c r="A166" s="102" t="s">
        <v>61</v>
      </c>
      <c r="B166" s="103" t="s">
        <v>187</v>
      </c>
      <c r="C166" s="102" t="s">
        <v>188</v>
      </c>
      <c r="D166" s="102" t="s">
        <v>825</v>
      </c>
      <c r="E166" s="102" t="s">
        <v>826</v>
      </c>
      <c r="F166" s="102" t="s">
        <v>244</v>
      </c>
      <c r="G166" s="102" t="s">
        <v>224</v>
      </c>
      <c r="H166" s="104">
        <v>27</v>
      </c>
      <c r="I166" s="104">
        <v>31</v>
      </c>
      <c r="J166" s="104">
        <v>94</v>
      </c>
      <c r="K166" s="104">
        <v>282</v>
      </c>
      <c r="L166" s="105">
        <v>50.666666666666664</v>
      </c>
      <c r="M166" s="106">
        <v>274</v>
      </c>
      <c r="N166" s="106">
        <v>272</v>
      </c>
      <c r="O166" s="106">
        <v>6</v>
      </c>
      <c r="P166" s="106">
        <v>-2</v>
      </c>
      <c r="Q166" s="106">
        <v>2</v>
      </c>
      <c r="R166" s="106">
        <v>4</v>
      </c>
      <c r="S166" s="106">
        <v>274</v>
      </c>
      <c r="T166" s="106">
        <v>282</v>
      </c>
      <c r="U166" s="106">
        <v>6</v>
      </c>
      <c r="V166" s="106">
        <v>8</v>
      </c>
      <c r="W166" s="106">
        <v>6</v>
      </c>
      <c r="X166" s="106">
        <v>6</v>
      </c>
      <c r="Y166" s="106">
        <v>94</v>
      </c>
      <c r="Z166" s="106">
        <v>10</v>
      </c>
      <c r="AA166" s="107">
        <v>30960</v>
      </c>
      <c r="AB166" s="106">
        <v>2</v>
      </c>
      <c r="AC166" s="108">
        <v>4.8</v>
      </c>
      <c r="AD166" s="109">
        <v>2</v>
      </c>
      <c r="AE166" s="110">
        <v>24.666666666666668</v>
      </c>
      <c r="AF166" s="111">
        <v>0.54</v>
      </c>
      <c r="AG166" s="112">
        <v>4.333333333333333</v>
      </c>
      <c r="AH166" s="112">
        <v>11.666666666666666</v>
      </c>
      <c r="AI166" s="112">
        <v>4.333333333333333</v>
      </c>
      <c r="AJ166" s="111">
        <v>0.9</v>
      </c>
      <c r="AK166" s="112">
        <v>0</v>
      </c>
      <c r="AL166" s="112">
        <v>0</v>
      </c>
      <c r="AM166" s="112">
        <v>0</v>
      </c>
      <c r="AN166" s="112">
        <v>0</v>
      </c>
      <c r="AO166" s="112">
        <v>0</v>
      </c>
      <c r="AP166" s="112">
        <v>0</v>
      </c>
      <c r="AQ166" s="112">
        <v>0</v>
      </c>
      <c r="AR166" s="112">
        <v>0</v>
      </c>
      <c r="AS166" s="112">
        <v>0</v>
      </c>
      <c r="AT166" s="111">
        <v>0.55000000000000004</v>
      </c>
      <c r="AU166" s="112">
        <v>0</v>
      </c>
      <c r="AV166" s="112">
        <v>0</v>
      </c>
      <c r="AW166" s="112">
        <v>0</v>
      </c>
      <c r="AX166" s="112">
        <v>0</v>
      </c>
      <c r="AY166" s="112">
        <v>0</v>
      </c>
      <c r="AZ166" s="112">
        <v>0</v>
      </c>
      <c r="BA166" s="111">
        <v>0.71299999999999997</v>
      </c>
      <c r="BB166" s="112">
        <v>0</v>
      </c>
      <c r="BC166" s="112">
        <v>0</v>
      </c>
      <c r="BD166" s="112">
        <v>0</v>
      </c>
      <c r="BE166" s="112">
        <v>0</v>
      </c>
      <c r="BF166" s="112">
        <v>0</v>
      </c>
      <c r="BG166" s="112">
        <v>0</v>
      </c>
      <c r="BH166" s="112">
        <v>0</v>
      </c>
      <c r="BI166" s="112">
        <v>0</v>
      </c>
      <c r="BJ166" s="112">
        <v>0</v>
      </c>
      <c r="BK166" s="111">
        <v>0.71299999999999997</v>
      </c>
      <c r="BL166" s="112">
        <v>13.320000000000002</v>
      </c>
      <c r="BM166" s="112">
        <v>14.4</v>
      </c>
      <c r="BN166" s="112">
        <v>3.9</v>
      </c>
      <c r="BO166" s="112">
        <v>0</v>
      </c>
      <c r="BP166" s="112">
        <v>0</v>
      </c>
      <c r="BQ166" s="112">
        <v>0</v>
      </c>
      <c r="BR166" s="113">
        <v>0</v>
      </c>
      <c r="BS166" s="112">
        <v>0</v>
      </c>
    </row>
    <row r="167" spans="1:71" hidden="1" x14ac:dyDescent="0.25">
      <c r="A167" s="102" t="s">
        <v>61</v>
      </c>
      <c r="B167" s="103" t="s">
        <v>187</v>
      </c>
      <c r="C167" s="102" t="s">
        <v>188</v>
      </c>
      <c r="D167" s="102" t="s">
        <v>914</v>
      </c>
      <c r="E167" s="102" t="s">
        <v>915</v>
      </c>
      <c r="F167" s="102" t="s">
        <v>155</v>
      </c>
      <c r="G167" s="102" t="s">
        <v>227</v>
      </c>
      <c r="H167" s="104">
        <v>11</v>
      </c>
      <c r="I167" s="104">
        <v>12</v>
      </c>
      <c r="J167" s="104">
        <v>8</v>
      </c>
      <c r="K167" s="104">
        <v>24</v>
      </c>
      <c r="L167" s="105">
        <v>10.333333333333334</v>
      </c>
      <c r="M167" s="106">
        <v>116</v>
      </c>
      <c r="N167" s="106">
        <v>115</v>
      </c>
      <c r="O167" s="106">
        <v>1</v>
      </c>
      <c r="P167" s="106">
        <v>-1</v>
      </c>
      <c r="Q167" s="106">
        <v>2</v>
      </c>
      <c r="R167" s="106">
        <v>1.5</v>
      </c>
      <c r="S167" s="106">
        <v>120</v>
      </c>
      <c r="T167" s="106">
        <v>122</v>
      </c>
      <c r="U167" s="106">
        <v>2</v>
      </c>
      <c r="V167" s="106">
        <v>2</v>
      </c>
      <c r="W167" s="106">
        <v>2</v>
      </c>
      <c r="X167" s="106">
        <v>2</v>
      </c>
      <c r="Y167" s="106">
        <v>8</v>
      </c>
      <c r="Z167" s="106">
        <v>6</v>
      </c>
      <c r="AA167" s="107">
        <v>72336</v>
      </c>
      <c r="AB167" s="106">
        <v>8</v>
      </c>
      <c r="AC167" s="108">
        <v>5.0999999999999996</v>
      </c>
      <c r="AD167" s="109">
        <v>3</v>
      </c>
      <c r="AE167" s="110">
        <v>24.666666666666668</v>
      </c>
      <c r="AF167" s="111">
        <v>0.54</v>
      </c>
      <c r="AG167" s="112">
        <v>4.333333333333333</v>
      </c>
      <c r="AH167" s="112">
        <v>11.666666666666666</v>
      </c>
      <c r="AI167" s="112">
        <v>4.333333333333333</v>
      </c>
      <c r="AJ167" s="111">
        <v>0.9</v>
      </c>
      <c r="AK167" s="112">
        <v>0</v>
      </c>
      <c r="AL167" s="112">
        <v>0</v>
      </c>
      <c r="AM167" s="112">
        <v>0</v>
      </c>
      <c r="AN167" s="112">
        <v>0</v>
      </c>
      <c r="AO167" s="112">
        <v>0</v>
      </c>
      <c r="AP167" s="112">
        <v>0</v>
      </c>
      <c r="AQ167" s="112">
        <v>0</v>
      </c>
      <c r="AR167" s="112">
        <v>0</v>
      </c>
      <c r="AS167" s="112">
        <v>0</v>
      </c>
      <c r="AT167" s="111">
        <v>0.55000000000000004</v>
      </c>
      <c r="AU167" s="112">
        <v>0</v>
      </c>
      <c r="AV167" s="112">
        <v>0</v>
      </c>
      <c r="AW167" s="112">
        <v>0</v>
      </c>
      <c r="AX167" s="112">
        <v>0</v>
      </c>
      <c r="AY167" s="112">
        <v>0</v>
      </c>
      <c r="AZ167" s="112">
        <v>0</v>
      </c>
      <c r="BA167" s="111">
        <v>0.71299999999999997</v>
      </c>
      <c r="BB167" s="112">
        <v>0</v>
      </c>
      <c r="BC167" s="112">
        <v>0</v>
      </c>
      <c r="BD167" s="112">
        <v>0</v>
      </c>
      <c r="BE167" s="112">
        <v>0</v>
      </c>
      <c r="BF167" s="112">
        <v>0</v>
      </c>
      <c r="BG167" s="112">
        <v>0</v>
      </c>
      <c r="BH167" s="112">
        <v>0</v>
      </c>
      <c r="BI167" s="112">
        <v>0</v>
      </c>
      <c r="BJ167" s="112">
        <v>0</v>
      </c>
      <c r="BK167" s="111">
        <v>0.71299999999999997</v>
      </c>
      <c r="BL167" s="112">
        <v>13.320000000000002</v>
      </c>
      <c r="BM167" s="112">
        <v>14.4</v>
      </c>
      <c r="BN167" s="112">
        <v>3.9</v>
      </c>
      <c r="BO167" s="112">
        <v>0</v>
      </c>
      <c r="BP167" s="112">
        <v>0</v>
      </c>
      <c r="BQ167" s="112">
        <v>0</v>
      </c>
      <c r="BR167" s="113">
        <v>0</v>
      </c>
      <c r="BS167" s="112">
        <v>0</v>
      </c>
    </row>
    <row r="168" spans="1:71" hidden="1" x14ac:dyDescent="0.25">
      <c r="A168" s="102" t="s">
        <v>61</v>
      </c>
      <c r="B168" s="103" t="s">
        <v>187</v>
      </c>
      <c r="C168" s="102" t="s">
        <v>188</v>
      </c>
      <c r="D168" s="102" t="s">
        <v>916</v>
      </c>
      <c r="E168" s="102" t="s">
        <v>917</v>
      </c>
      <c r="F168" s="102" t="s">
        <v>155</v>
      </c>
      <c r="G168" s="102" t="s">
        <v>227</v>
      </c>
      <c r="H168" s="104">
        <v>77</v>
      </c>
      <c r="I168" s="104">
        <v>89</v>
      </c>
      <c r="J168" s="104">
        <v>98</v>
      </c>
      <c r="K168" s="104">
        <v>294</v>
      </c>
      <c r="L168" s="105">
        <v>88</v>
      </c>
      <c r="M168" s="106">
        <v>1119</v>
      </c>
      <c r="N168" s="106">
        <v>1112</v>
      </c>
      <c r="O168" s="106">
        <v>9</v>
      </c>
      <c r="P168" s="106">
        <v>-7</v>
      </c>
      <c r="Q168" s="106">
        <v>1</v>
      </c>
      <c r="R168" s="106">
        <v>5</v>
      </c>
      <c r="S168" s="106">
        <v>1160</v>
      </c>
      <c r="T168" s="106">
        <v>1176</v>
      </c>
      <c r="U168" s="106">
        <v>9</v>
      </c>
      <c r="V168" s="106">
        <v>16</v>
      </c>
      <c r="W168" s="106">
        <v>8</v>
      </c>
      <c r="X168" s="106">
        <v>8.5</v>
      </c>
      <c r="Y168" s="106">
        <v>98</v>
      </c>
      <c r="Z168" s="106">
        <v>10</v>
      </c>
      <c r="AA168" s="107">
        <v>77850</v>
      </c>
      <c r="AB168" s="106">
        <v>9</v>
      </c>
      <c r="AC168" s="108">
        <v>8.3000000000000007</v>
      </c>
      <c r="AD168" s="109">
        <v>5</v>
      </c>
      <c r="AE168" s="110">
        <v>0</v>
      </c>
      <c r="AF168" s="111">
        <v>0.54</v>
      </c>
      <c r="AG168" s="112">
        <v>0</v>
      </c>
      <c r="AH168" s="112">
        <v>2.6666666666666665</v>
      </c>
      <c r="AI168" s="112">
        <v>0</v>
      </c>
      <c r="AJ168" s="111">
        <v>0.9</v>
      </c>
      <c r="AK168" s="112">
        <v>0</v>
      </c>
      <c r="AL168" s="112">
        <v>0</v>
      </c>
      <c r="AM168" s="112">
        <v>0</v>
      </c>
      <c r="AN168" s="112">
        <v>0</v>
      </c>
      <c r="AO168" s="112">
        <v>0</v>
      </c>
      <c r="AP168" s="112">
        <v>0</v>
      </c>
      <c r="AQ168" s="112">
        <v>0</v>
      </c>
      <c r="AR168" s="112">
        <v>0</v>
      </c>
      <c r="AS168" s="112">
        <v>0</v>
      </c>
      <c r="AT168" s="111">
        <v>0.55000000000000004</v>
      </c>
      <c r="AU168" s="112">
        <v>0</v>
      </c>
      <c r="AV168" s="112">
        <v>0</v>
      </c>
      <c r="AW168" s="112">
        <v>0</v>
      </c>
      <c r="AX168" s="112">
        <v>0</v>
      </c>
      <c r="AY168" s="112">
        <v>0</v>
      </c>
      <c r="AZ168" s="112">
        <v>0</v>
      </c>
      <c r="BA168" s="111">
        <v>0.71299999999999997</v>
      </c>
      <c r="BB168" s="112">
        <v>0</v>
      </c>
      <c r="BC168" s="112">
        <v>0</v>
      </c>
      <c r="BD168" s="112">
        <v>0</v>
      </c>
      <c r="BE168" s="112">
        <v>0</v>
      </c>
      <c r="BF168" s="112">
        <v>0</v>
      </c>
      <c r="BG168" s="112">
        <v>0</v>
      </c>
      <c r="BH168" s="112">
        <v>0</v>
      </c>
      <c r="BI168" s="112">
        <v>0</v>
      </c>
      <c r="BJ168" s="112">
        <v>0</v>
      </c>
      <c r="BK168" s="111">
        <v>0.71299999999999997</v>
      </c>
      <c r="BL168" s="112">
        <v>0</v>
      </c>
      <c r="BM168" s="112">
        <v>2.4</v>
      </c>
      <c r="BN168" s="112">
        <v>0</v>
      </c>
      <c r="BO168" s="112">
        <v>0</v>
      </c>
      <c r="BP168" s="112">
        <v>0</v>
      </c>
      <c r="BQ168" s="112">
        <v>0</v>
      </c>
      <c r="BR168" s="113">
        <v>0</v>
      </c>
      <c r="BS168" s="112">
        <v>0</v>
      </c>
    </row>
    <row r="169" spans="1:71" hidden="1" x14ac:dyDescent="0.25">
      <c r="A169" s="102" t="s">
        <v>61</v>
      </c>
      <c r="B169" s="103" t="s">
        <v>187</v>
      </c>
      <c r="C169" s="102" t="s">
        <v>188</v>
      </c>
      <c r="D169" s="102" t="s">
        <v>918</v>
      </c>
      <c r="E169" s="102" t="s">
        <v>919</v>
      </c>
      <c r="F169" s="102" t="s">
        <v>155</v>
      </c>
      <c r="G169" s="102" t="s">
        <v>227</v>
      </c>
      <c r="H169" s="104">
        <v>27</v>
      </c>
      <c r="I169" s="104">
        <v>30</v>
      </c>
      <c r="J169" s="104">
        <v>122</v>
      </c>
      <c r="K169" s="104">
        <v>366</v>
      </c>
      <c r="L169" s="105">
        <v>59.666666666666664</v>
      </c>
      <c r="M169" s="106">
        <v>385</v>
      </c>
      <c r="N169" s="106">
        <v>382</v>
      </c>
      <c r="O169" s="106">
        <v>7</v>
      </c>
      <c r="P169" s="106">
        <v>-3</v>
      </c>
      <c r="Q169" s="106">
        <v>1</v>
      </c>
      <c r="R169" s="106">
        <v>4</v>
      </c>
      <c r="S169" s="106">
        <v>399</v>
      </c>
      <c r="T169" s="106">
        <v>404</v>
      </c>
      <c r="U169" s="106">
        <v>7</v>
      </c>
      <c r="V169" s="106">
        <v>5</v>
      </c>
      <c r="W169" s="106">
        <v>4</v>
      </c>
      <c r="X169" s="106">
        <v>5.5</v>
      </c>
      <c r="Y169" s="106">
        <v>122</v>
      </c>
      <c r="Z169" s="106">
        <v>10</v>
      </c>
      <c r="AA169" s="107">
        <v>81130</v>
      </c>
      <c r="AB169" s="106">
        <v>9</v>
      </c>
      <c r="AC169" s="108">
        <v>7.5</v>
      </c>
      <c r="AD169" s="109">
        <v>4</v>
      </c>
      <c r="AE169" s="110">
        <v>0</v>
      </c>
      <c r="AF169" s="111">
        <v>0.54</v>
      </c>
      <c r="AG169" s="112">
        <v>0</v>
      </c>
      <c r="AH169" s="112">
        <v>0.66666666666666663</v>
      </c>
      <c r="AI169" s="112">
        <v>0</v>
      </c>
      <c r="AJ169" s="111">
        <v>0.9</v>
      </c>
      <c r="AK169" s="112">
        <v>0</v>
      </c>
      <c r="AL169" s="112">
        <v>0</v>
      </c>
      <c r="AM169" s="112">
        <v>0</v>
      </c>
      <c r="AN169" s="112">
        <v>0</v>
      </c>
      <c r="AO169" s="112">
        <v>0</v>
      </c>
      <c r="AP169" s="112">
        <v>0</v>
      </c>
      <c r="AQ169" s="112">
        <v>0</v>
      </c>
      <c r="AR169" s="112">
        <v>0</v>
      </c>
      <c r="AS169" s="112">
        <v>0</v>
      </c>
      <c r="AT169" s="111">
        <v>0.55000000000000004</v>
      </c>
      <c r="AU169" s="112">
        <v>0</v>
      </c>
      <c r="AV169" s="112">
        <v>0</v>
      </c>
      <c r="AW169" s="112">
        <v>0</v>
      </c>
      <c r="AX169" s="112">
        <v>0</v>
      </c>
      <c r="AY169" s="112">
        <v>0</v>
      </c>
      <c r="AZ169" s="112">
        <v>0</v>
      </c>
      <c r="BA169" s="111">
        <v>0.71299999999999997</v>
      </c>
      <c r="BB169" s="112">
        <v>0</v>
      </c>
      <c r="BC169" s="112">
        <v>0</v>
      </c>
      <c r="BD169" s="112">
        <v>0</v>
      </c>
      <c r="BE169" s="112">
        <v>0</v>
      </c>
      <c r="BF169" s="112">
        <v>0</v>
      </c>
      <c r="BG169" s="112">
        <v>0</v>
      </c>
      <c r="BH169" s="112">
        <v>0</v>
      </c>
      <c r="BI169" s="112">
        <v>0</v>
      </c>
      <c r="BJ169" s="112">
        <v>0</v>
      </c>
      <c r="BK169" s="111">
        <v>0.71299999999999997</v>
      </c>
      <c r="BL169" s="112">
        <v>0</v>
      </c>
      <c r="BM169" s="112">
        <v>0.6</v>
      </c>
      <c r="BN169" s="112">
        <v>0</v>
      </c>
      <c r="BO169" s="112">
        <v>0</v>
      </c>
      <c r="BP169" s="112">
        <v>0</v>
      </c>
      <c r="BQ169" s="112">
        <v>0</v>
      </c>
      <c r="BR169" s="113">
        <v>0</v>
      </c>
      <c r="BS169" s="112">
        <v>0</v>
      </c>
    </row>
    <row r="170" spans="1:71" hidden="1" x14ac:dyDescent="0.25">
      <c r="A170" s="102" t="s">
        <v>61</v>
      </c>
      <c r="B170" s="103" t="s">
        <v>187</v>
      </c>
      <c r="C170" s="102" t="s">
        <v>188</v>
      </c>
      <c r="D170" s="102" t="s">
        <v>920</v>
      </c>
      <c r="E170" s="102" t="s">
        <v>921</v>
      </c>
      <c r="F170" s="102" t="s">
        <v>155</v>
      </c>
      <c r="G170" s="102" t="s">
        <v>227</v>
      </c>
      <c r="H170" s="104">
        <v>57</v>
      </c>
      <c r="I170" s="104">
        <v>66</v>
      </c>
      <c r="J170" s="104">
        <v>53</v>
      </c>
      <c r="K170" s="104">
        <v>159</v>
      </c>
      <c r="L170" s="105">
        <v>58.666666666666664</v>
      </c>
      <c r="M170" s="106">
        <v>843</v>
      </c>
      <c r="N170" s="106">
        <v>839</v>
      </c>
      <c r="O170" s="106">
        <v>9</v>
      </c>
      <c r="P170" s="106">
        <v>-4</v>
      </c>
      <c r="Q170" s="106">
        <v>1</v>
      </c>
      <c r="R170" s="106">
        <v>5</v>
      </c>
      <c r="S170" s="106">
        <v>875</v>
      </c>
      <c r="T170" s="106">
        <v>888</v>
      </c>
      <c r="U170" s="106">
        <v>9</v>
      </c>
      <c r="V170" s="106">
        <v>13</v>
      </c>
      <c r="W170" s="106">
        <v>8</v>
      </c>
      <c r="X170" s="106">
        <v>8.5</v>
      </c>
      <c r="Y170" s="106">
        <v>53</v>
      </c>
      <c r="Z170" s="106">
        <v>9</v>
      </c>
      <c r="AA170" s="107">
        <v>78494</v>
      </c>
      <c r="AB170" s="106">
        <v>9</v>
      </c>
      <c r="AC170" s="108">
        <v>8.1</v>
      </c>
      <c r="AD170" s="109">
        <v>5</v>
      </c>
      <c r="AE170" s="110">
        <v>0</v>
      </c>
      <c r="AF170" s="111">
        <v>0.54</v>
      </c>
      <c r="AG170" s="112">
        <v>0</v>
      </c>
      <c r="AH170" s="112">
        <v>10.333333333333334</v>
      </c>
      <c r="AI170" s="112">
        <v>0</v>
      </c>
      <c r="AJ170" s="111">
        <v>0.9</v>
      </c>
      <c r="AK170" s="112">
        <v>0</v>
      </c>
      <c r="AL170" s="112">
        <v>0</v>
      </c>
      <c r="AM170" s="112">
        <v>0</v>
      </c>
      <c r="AN170" s="112">
        <v>0</v>
      </c>
      <c r="AO170" s="112">
        <v>0</v>
      </c>
      <c r="AP170" s="112">
        <v>0</v>
      </c>
      <c r="AQ170" s="112">
        <v>0</v>
      </c>
      <c r="AR170" s="112">
        <v>0</v>
      </c>
      <c r="AS170" s="112">
        <v>0</v>
      </c>
      <c r="AT170" s="111">
        <v>0.55000000000000004</v>
      </c>
      <c r="AU170" s="112">
        <v>0</v>
      </c>
      <c r="AV170" s="112">
        <v>0</v>
      </c>
      <c r="AW170" s="112">
        <v>0</v>
      </c>
      <c r="AX170" s="112">
        <v>0</v>
      </c>
      <c r="AY170" s="112">
        <v>0</v>
      </c>
      <c r="AZ170" s="112">
        <v>0</v>
      </c>
      <c r="BA170" s="111">
        <v>0.71299999999999997</v>
      </c>
      <c r="BB170" s="112">
        <v>0</v>
      </c>
      <c r="BC170" s="112">
        <v>0</v>
      </c>
      <c r="BD170" s="112">
        <v>0</v>
      </c>
      <c r="BE170" s="112">
        <v>0</v>
      </c>
      <c r="BF170" s="112">
        <v>0</v>
      </c>
      <c r="BG170" s="112">
        <v>0</v>
      </c>
      <c r="BH170" s="112">
        <v>0</v>
      </c>
      <c r="BI170" s="112">
        <v>0</v>
      </c>
      <c r="BJ170" s="112">
        <v>0</v>
      </c>
      <c r="BK170" s="111">
        <v>0.71299999999999997</v>
      </c>
      <c r="BL170" s="112">
        <v>0</v>
      </c>
      <c r="BM170" s="112">
        <v>9.3000000000000007</v>
      </c>
      <c r="BN170" s="112">
        <v>0</v>
      </c>
      <c r="BO170" s="112">
        <v>0</v>
      </c>
      <c r="BP170" s="112">
        <v>0</v>
      </c>
      <c r="BQ170" s="112">
        <v>0</v>
      </c>
      <c r="BR170" s="113">
        <v>0</v>
      </c>
      <c r="BS170" s="112">
        <v>0</v>
      </c>
    </row>
    <row r="171" spans="1:71" hidden="1" x14ac:dyDescent="0.25">
      <c r="A171" s="102" t="s">
        <v>61</v>
      </c>
      <c r="B171" s="103" t="s">
        <v>187</v>
      </c>
      <c r="C171" s="102" t="s">
        <v>188</v>
      </c>
      <c r="D171" s="102" t="s">
        <v>926</v>
      </c>
      <c r="E171" s="102" t="s">
        <v>927</v>
      </c>
      <c r="F171" s="102" t="s">
        <v>155</v>
      </c>
      <c r="G171" s="102" t="s">
        <v>227</v>
      </c>
      <c r="H171" s="104">
        <v>15</v>
      </c>
      <c r="I171" s="104">
        <v>18</v>
      </c>
      <c r="J171" s="104">
        <v>15</v>
      </c>
      <c r="K171" s="104">
        <v>45</v>
      </c>
      <c r="L171" s="105">
        <v>16</v>
      </c>
      <c r="M171" s="106">
        <v>220</v>
      </c>
      <c r="N171" s="106">
        <v>217</v>
      </c>
      <c r="O171" s="106">
        <v>4</v>
      </c>
      <c r="P171" s="106">
        <v>-3</v>
      </c>
      <c r="Q171" s="106">
        <v>1</v>
      </c>
      <c r="R171" s="106">
        <v>2.5</v>
      </c>
      <c r="S171" s="106">
        <v>228</v>
      </c>
      <c r="T171" s="106">
        <v>231</v>
      </c>
      <c r="U171" s="106">
        <v>5</v>
      </c>
      <c r="V171" s="106">
        <v>3</v>
      </c>
      <c r="W171" s="106">
        <v>2</v>
      </c>
      <c r="X171" s="106">
        <v>3.5</v>
      </c>
      <c r="Y171" s="106">
        <v>15</v>
      </c>
      <c r="Z171" s="106">
        <v>7</v>
      </c>
      <c r="AA171" s="107">
        <v>78448</v>
      </c>
      <c r="AB171" s="106">
        <v>9</v>
      </c>
      <c r="AC171" s="108">
        <v>6.2</v>
      </c>
      <c r="AD171" s="109">
        <v>4</v>
      </c>
      <c r="AE171" s="110">
        <v>0</v>
      </c>
      <c r="AF171" s="111">
        <v>0.54</v>
      </c>
      <c r="AG171" s="112">
        <v>0</v>
      </c>
      <c r="AH171" s="112">
        <v>0</v>
      </c>
      <c r="AI171" s="112">
        <v>0</v>
      </c>
      <c r="AJ171" s="111">
        <v>0.9</v>
      </c>
      <c r="AK171" s="112">
        <v>0</v>
      </c>
      <c r="AL171" s="112">
        <v>0</v>
      </c>
      <c r="AM171" s="112">
        <v>0</v>
      </c>
      <c r="AN171" s="112">
        <v>0</v>
      </c>
      <c r="AO171" s="112">
        <v>0</v>
      </c>
      <c r="AP171" s="112">
        <v>0</v>
      </c>
      <c r="AQ171" s="112">
        <v>0</v>
      </c>
      <c r="AR171" s="112">
        <v>0</v>
      </c>
      <c r="AS171" s="112">
        <v>0</v>
      </c>
      <c r="AT171" s="111">
        <v>0.55000000000000004</v>
      </c>
      <c r="AU171" s="112">
        <v>0</v>
      </c>
      <c r="AV171" s="112">
        <v>0</v>
      </c>
      <c r="AW171" s="112">
        <v>0</v>
      </c>
      <c r="AX171" s="112">
        <v>0</v>
      </c>
      <c r="AY171" s="112">
        <v>0</v>
      </c>
      <c r="AZ171" s="112">
        <v>0</v>
      </c>
      <c r="BA171" s="111">
        <v>0.71299999999999997</v>
      </c>
      <c r="BB171" s="112">
        <v>0</v>
      </c>
      <c r="BC171" s="112">
        <v>0</v>
      </c>
      <c r="BD171" s="112">
        <v>0</v>
      </c>
      <c r="BE171" s="112">
        <v>0</v>
      </c>
      <c r="BF171" s="112">
        <v>0</v>
      </c>
      <c r="BG171" s="112">
        <v>0</v>
      </c>
      <c r="BH171" s="112">
        <v>0</v>
      </c>
      <c r="BI171" s="112">
        <v>0</v>
      </c>
      <c r="BJ171" s="112">
        <v>0</v>
      </c>
      <c r="BK171" s="111">
        <v>0.71299999999999997</v>
      </c>
      <c r="BL171" s="112">
        <v>0</v>
      </c>
      <c r="BM171" s="112">
        <v>0</v>
      </c>
      <c r="BN171" s="112">
        <v>0</v>
      </c>
      <c r="BO171" s="112">
        <v>0</v>
      </c>
      <c r="BP171" s="112">
        <v>0</v>
      </c>
      <c r="BQ171" s="112">
        <v>0</v>
      </c>
      <c r="BR171" s="113">
        <v>0</v>
      </c>
      <c r="BS171" s="112">
        <v>0</v>
      </c>
    </row>
    <row r="172" spans="1:71" hidden="1" x14ac:dyDescent="0.25">
      <c r="A172" s="102" t="s">
        <v>61</v>
      </c>
      <c r="B172" s="103" t="s">
        <v>187</v>
      </c>
      <c r="C172" s="102" t="s">
        <v>188</v>
      </c>
      <c r="D172" s="102" t="s">
        <v>928</v>
      </c>
      <c r="E172" s="102" t="s">
        <v>929</v>
      </c>
      <c r="F172" s="102" t="s">
        <v>155</v>
      </c>
      <c r="G172" s="102" t="s">
        <v>227</v>
      </c>
      <c r="H172" s="104">
        <v>8</v>
      </c>
      <c r="I172" s="104">
        <v>9</v>
      </c>
      <c r="J172" s="104">
        <v>70</v>
      </c>
      <c r="K172" s="104">
        <v>210</v>
      </c>
      <c r="L172" s="105">
        <v>29</v>
      </c>
      <c r="M172" s="106">
        <v>113</v>
      </c>
      <c r="N172" s="106">
        <v>112</v>
      </c>
      <c r="O172" s="106">
        <v>1</v>
      </c>
      <c r="P172" s="106">
        <v>-1</v>
      </c>
      <c r="Q172" s="106">
        <v>2</v>
      </c>
      <c r="R172" s="106">
        <v>1.5</v>
      </c>
      <c r="S172" s="106">
        <v>117</v>
      </c>
      <c r="T172" s="106">
        <v>119</v>
      </c>
      <c r="U172" s="106">
        <v>1</v>
      </c>
      <c r="V172" s="106">
        <v>2</v>
      </c>
      <c r="W172" s="106">
        <v>2</v>
      </c>
      <c r="X172" s="106">
        <v>1.5</v>
      </c>
      <c r="Y172" s="106">
        <v>70</v>
      </c>
      <c r="Z172" s="106">
        <v>10</v>
      </c>
      <c r="AA172" s="107">
        <v>80157</v>
      </c>
      <c r="AB172" s="106">
        <v>9</v>
      </c>
      <c r="AC172" s="108">
        <v>6.2</v>
      </c>
      <c r="AD172" s="109">
        <v>4</v>
      </c>
      <c r="AE172" s="110">
        <v>0</v>
      </c>
      <c r="AF172" s="111">
        <v>0.54</v>
      </c>
      <c r="AG172" s="112">
        <v>0</v>
      </c>
      <c r="AH172" s="112">
        <v>0</v>
      </c>
      <c r="AI172" s="112">
        <v>0</v>
      </c>
      <c r="AJ172" s="111">
        <v>0.9</v>
      </c>
      <c r="AK172" s="112">
        <v>0</v>
      </c>
      <c r="AL172" s="112">
        <v>0</v>
      </c>
      <c r="AM172" s="112">
        <v>0</v>
      </c>
      <c r="AN172" s="112">
        <v>0</v>
      </c>
      <c r="AO172" s="112">
        <v>0</v>
      </c>
      <c r="AP172" s="112">
        <v>0</v>
      </c>
      <c r="AQ172" s="112">
        <v>0</v>
      </c>
      <c r="AR172" s="112">
        <v>0</v>
      </c>
      <c r="AS172" s="112">
        <v>0</v>
      </c>
      <c r="AT172" s="111">
        <v>0.55000000000000004</v>
      </c>
      <c r="AU172" s="112">
        <v>0</v>
      </c>
      <c r="AV172" s="112">
        <v>0</v>
      </c>
      <c r="AW172" s="112">
        <v>0</v>
      </c>
      <c r="AX172" s="112">
        <v>0</v>
      </c>
      <c r="AY172" s="112">
        <v>0</v>
      </c>
      <c r="AZ172" s="112">
        <v>0</v>
      </c>
      <c r="BA172" s="111">
        <v>0.71299999999999997</v>
      </c>
      <c r="BB172" s="112">
        <v>0</v>
      </c>
      <c r="BC172" s="112">
        <v>0</v>
      </c>
      <c r="BD172" s="112">
        <v>0</v>
      </c>
      <c r="BE172" s="112">
        <v>0</v>
      </c>
      <c r="BF172" s="112">
        <v>0</v>
      </c>
      <c r="BG172" s="112">
        <v>0</v>
      </c>
      <c r="BH172" s="112">
        <v>0</v>
      </c>
      <c r="BI172" s="112">
        <v>0</v>
      </c>
      <c r="BJ172" s="112">
        <v>0</v>
      </c>
      <c r="BK172" s="111">
        <v>0.71299999999999997</v>
      </c>
      <c r="BL172" s="112">
        <v>0</v>
      </c>
      <c r="BM172" s="112">
        <v>0</v>
      </c>
      <c r="BN172" s="112">
        <v>0</v>
      </c>
      <c r="BO172" s="112">
        <v>0</v>
      </c>
      <c r="BP172" s="112">
        <v>0</v>
      </c>
      <c r="BQ172" s="112">
        <v>0</v>
      </c>
      <c r="BR172" s="113">
        <v>0</v>
      </c>
      <c r="BS172" s="112">
        <v>0</v>
      </c>
    </row>
    <row r="173" spans="1:71" hidden="1" x14ac:dyDescent="0.25">
      <c r="A173" s="102" t="s">
        <v>61</v>
      </c>
      <c r="B173" s="103" t="s">
        <v>187</v>
      </c>
      <c r="C173" s="102" t="s">
        <v>188</v>
      </c>
      <c r="D173" s="102" t="s">
        <v>930</v>
      </c>
      <c r="E173" s="102" t="s">
        <v>931</v>
      </c>
      <c r="F173" s="102" t="s">
        <v>155</v>
      </c>
      <c r="G173" s="102" t="s">
        <v>227</v>
      </c>
      <c r="H173" s="104">
        <v>13</v>
      </c>
      <c r="I173" s="104">
        <v>14</v>
      </c>
      <c r="J173" s="104">
        <v>1</v>
      </c>
      <c r="K173" s="104">
        <v>3</v>
      </c>
      <c r="L173" s="105">
        <v>9.3333333333333339</v>
      </c>
      <c r="M173" s="106">
        <v>185</v>
      </c>
      <c r="N173" s="106">
        <v>183</v>
      </c>
      <c r="O173" s="106">
        <v>4</v>
      </c>
      <c r="P173" s="106">
        <v>-2</v>
      </c>
      <c r="Q173" s="106">
        <v>2</v>
      </c>
      <c r="R173" s="106">
        <v>3</v>
      </c>
      <c r="S173" s="106">
        <v>192</v>
      </c>
      <c r="T173" s="106">
        <v>194</v>
      </c>
      <c r="U173" s="106">
        <v>4</v>
      </c>
      <c r="V173" s="106">
        <v>2</v>
      </c>
      <c r="W173" s="106">
        <v>2</v>
      </c>
      <c r="X173" s="106">
        <v>3</v>
      </c>
      <c r="Y173" s="106">
        <v>1</v>
      </c>
      <c r="Z173" s="106">
        <v>1</v>
      </c>
      <c r="AA173" s="107">
        <v>67229</v>
      </c>
      <c r="AB173" s="106">
        <v>8</v>
      </c>
      <c r="AC173" s="108">
        <v>4.5999999999999996</v>
      </c>
      <c r="AD173" s="109">
        <v>3</v>
      </c>
      <c r="AE173" s="110">
        <v>0</v>
      </c>
      <c r="AF173" s="111">
        <v>0.54</v>
      </c>
      <c r="AG173" s="112">
        <v>0</v>
      </c>
      <c r="AH173" s="112">
        <v>0</v>
      </c>
      <c r="AI173" s="112">
        <v>0</v>
      </c>
      <c r="AJ173" s="111">
        <v>0.9</v>
      </c>
      <c r="AK173" s="112">
        <v>0</v>
      </c>
      <c r="AL173" s="112">
        <v>0</v>
      </c>
      <c r="AM173" s="112">
        <v>0</v>
      </c>
      <c r="AN173" s="112">
        <v>0</v>
      </c>
      <c r="AO173" s="112">
        <v>0</v>
      </c>
      <c r="AP173" s="112">
        <v>0</v>
      </c>
      <c r="AQ173" s="112">
        <v>0</v>
      </c>
      <c r="AR173" s="112">
        <v>0</v>
      </c>
      <c r="AS173" s="112">
        <v>0</v>
      </c>
      <c r="AT173" s="111">
        <v>0.55000000000000004</v>
      </c>
      <c r="AU173" s="112">
        <v>0</v>
      </c>
      <c r="AV173" s="112">
        <v>0</v>
      </c>
      <c r="AW173" s="112">
        <v>0</v>
      </c>
      <c r="AX173" s="112">
        <v>0</v>
      </c>
      <c r="AY173" s="112">
        <v>0</v>
      </c>
      <c r="AZ173" s="112">
        <v>0</v>
      </c>
      <c r="BA173" s="111">
        <v>0.71299999999999997</v>
      </c>
      <c r="BB173" s="112">
        <v>0</v>
      </c>
      <c r="BC173" s="112">
        <v>0</v>
      </c>
      <c r="BD173" s="112">
        <v>0</v>
      </c>
      <c r="BE173" s="112">
        <v>0</v>
      </c>
      <c r="BF173" s="112">
        <v>0</v>
      </c>
      <c r="BG173" s="112">
        <v>0</v>
      </c>
      <c r="BH173" s="112">
        <v>0</v>
      </c>
      <c r="BI173" s="112">
        <v>0</v>
      </c>
      <c r="BJ173" s="112">
        <v>0</v>
      </c>
      <c r="BK173" s="111">
        <v>0.71299999999999997</v>
      </c>
      <c r="BL173" s="112">
        <v>0</v>
      </c>
      <c r="BM173" s="112">
        <v>0</v>
      </c>
      <c r="BN173" s="112">
        <v>0</v>
      </c>
      <c r="BO173" s="112">
        <v>0</v>
      </c>
      <c r="BP173" s="112">
        <v>0</v>
      </c>
      <c r="BQ173" s="112">
        <v>0</v>
      </c>
      <c r="BR173" s="113">
        <v>0</v>
      </c>
      <c r="BS173" s="112">
        <v>0</v>
      </c>
    </row>
    <row r="174" spans="1:71" hidden="1" x14ac:dyDescent="0.25">
      <c r="A174" s="102" t="s">
        <v>61</v>
      </c>
      <c r="B174" s="103" t="s">
        <v>187</v>
      </c>
      <c r="C174" s="102" t="s">
        <v>188</v>
      </c>
      <c r="D174" s="102" t="s">
        <v>614</v>
      </c>
      <c r="E174" s="102" t="s">
        <v>615</v>
      </c>
      <c r="F174" s="102" t="s">
        <v>151</v>
      </c>
      <c r="G174" s="102" t="s">
        <v>223</v>
      </c>
      <c r="H174" s="104">
        <v>25</v>
      </c>
      <c r="I174" s="104">
        <v>28</v>
      </c>
      <c r="J174" s="104">
        <v>23</v>
      </c>
      <c r="K174" s="104">
        <v>69</v>
      </c>
      <c r="L174" s="105">
        <v>25.333333333333332</v>
      </c>
      <c r="M174" s="106">
        <v>208</v>
      </c>
      <c r="N174" s="106">
        <v>229</v>
      </c>
      <c r="O174" s="106">
        <v>5</v>
      </c>
      <c r="P174" s="106">
        <v>21</v>
      </c>
      <c r="Q174" s="106">
        <v>6</v>
      </c>
      <c r="R174" s="106">
        <v>5.5</v>
      </c>
      <c r="S174" s="106">
        <v>216</v>
      </c>
      <c r="T174" s="106">
        <v>224</v>
      </c>
      <c r="U174" s="106">
        <v>5</v>
      </c>
      <c r="V174" s="106">
        <v>8</v>
      </c>
      <c r="W174" s="106">
        <v>6</v>
      </c>
      <c r="X174" s="106">
        <v>5.5</v>
      </c>
      <c r="Y174" s="106">
        <v>23</v>
      </c>
      <c r="Z174" s="106">
        <v>8</v>
      </c>
      <c r="AA174" s="107">
        <v>45513</v>
      </c>
      <c r="AB174" s="106">
        <v>4</v>
      </c>
      <c r="AC174" s="108">
        <v>5.4</v>
      </c>
      <c r="AD174" s="109">
        <v>3</v>
      </c>
      <c r="AE174" s="110">
        <v>0</v>
      </c>
      <c r="AF174" s="111">
        <v>0.54</v>
      </c>
      <c r="AG174" s="112">
        <v>0</v>
      </c>
      <c r="AH174" s="112">
        <v>0</v>
      </c>
      <c r="AI174" s="112">
        <v>0</v>
      </c>
      <c r="AJ174" s="111">
        <v>0.9</v>
      </c>
      <c r="AK174" s="112">
        <v>0</v>
      </c>
      <c r="AL174" s="112">
        <v>0</v>
      </c>
      <c r="AM174" s="112">
        <v>0</v>
      </c>
      <c r="AN174" s="112">
        <v>0</v>
      </c>
      <c r="AO174" s="112">
        <v>0</v>
      </c>
      <c r="AP174" s="112">
        <v>0</v>
      </c>
      <c r="AQ174" s="112">
        <v>0</v>
      </c>
      <c r="AR174" s="112">
        <v>0</v>
      </c>
      <c r="AS174" s="112">
        <v>0</v>
      </c>
      <c r="AT174" s="111">
        <v>0.55000000000000004</v>
      </c>
      <c r="AU174" s="112">
        <v>0</v>
      </c>
      <c r="AV174" s="112">
        <v>0</v>
      </c>
      <c r="AW174" s="112">
        <v>0</v>
      </c>
      <c r="AX174" s="112">
        <v>0</v>
      </c>
      <c r="AY174" s="112">
        <v>0</v>
      </c>
      <c r="AZ174" s="112">
        <v>0</v>
      </c>
      <c r="BA174" s="111">
        <v>0.71299999999999997</v>
      </c>
      <c r="BB174" s="112">
        <v>0</v>
      </c>
      <c r="BC174" s="112">
        <v>0</v>
      </c>
      <c r="BD174" s="112">
        <v>0</v>
      </c>
      <c r="BE174" s="112">
        <v>0</v>
      </c>
      <c r="BF174" s="112">
        <v>0</v>
      </c>
      <c r="BG174" s="112">
        <v>0</v>
      </c>
      <c r="BH174" s="112">
        <v>0</v>
      </c>
      <c r="BI174" s="112">
        <v>0</v>
      </c>
      <c r="BJ174" s="112">
        <v>0</v>
      </c>
      <c r="BK174" s="111">
        <v>0.71299999999999997</v>
      </c>
      <c r="BL174" s="112">
        <v>0</v>
      </c>
      <c r="BM174" s="112">
        <v>0</v>
      </c>
      <c r="BN174" s="112">
        <v>0</v>
      </c>
      <c r="BO174" s="112">
        <v>0</v>
      </c>
      <c r="BP174" s="112">
        <v>0</v>
      </c>
      <c r="BQ174" s="112">
        <v>0</v>
      </c>
      <c r="BR174" s="113">
        <v>0</v>
      </c>
      <c r="BS174" s="112">
        <v>0</v>
      </c>
    </row>
    <row r="175" spans="1:71" hidden="1" x14ac:dyDescent="0.25">
      <c r="A175" s="102" t="s">
        <v>61</v>
      </c>
      <c r="B175" s="103" t="s">
        <v>187</v>
      </c>
      <c r="C175" s="102" t="s">
        <v>188</v>
      </c>
      <c r="D175" s="102" t="s">
        <v>682</v>
      </c>
      <c r="E175" s="102" t="s">
        <v>683</v>
      </c>
      <c r="F175" s="102" t="s">
        <v>413</v>
      </c>
      <c r="G175" s="102" t="s">
        <v>227</v>
      </c>
      <c r="H175" s="104">
        <v>14</v>
      </c>
      <c r="I175" s="104">
        <v>16</v>
      </c>
      <c r="J175" s="104">
        <v>17</v>
      </c>
      <c r="K175" s="104">
        <v>51</v>
      </c>
      <c r="L175" s="105">
        <v>15.666666666666666</v>
      </c>
      <c r="M175" s="106">
        <v>150</v>
      </c>
      <c r="N175" s="106">
        <v>150</v>
      </c>
      <c r="O175" s="106">
        <v>2</v>
      </c>
      <c r="P175" s="106">
        <v>0</v>
      </c>
      <c r="Q175" s="106">
        <v>2</v>
      </c>
      <c r="R175" s="106">
        <v>2</v>
      </c>
      <c r="S175" s="106">
        <v>151</v>
      </c>
      <c r="T175" s="106">
        <v>154</v>
      </c>
      <c r="U175" s="106">
        <v>3</v>
      </c>
      <c r="V175" s="106">
        <v>3</v>
      </c>
      <c r="W175" s="106">
        <v>2</v>
      </c>
      <c r="X175" s="106">
        <v>2.5</v>
      </c>
      <c r="Y175" s="106">
        <v>17</v>
      </c>
      <c r="Z175" s="106">
        <v>7</v>
      </c>
      <c r="AA175" s="107">
        <v>58909</v>
      </c>
      <c r="AB175" s="106">
        <v>6</v>
      </c>
      <c r="AC175" s="108">
        <v>4.7</v>
      </c>
      <c r="AD175" s="109">
        <v>3</v>
      </c>
      <c r="AE175" s="110">
        <v>0</v>
      </c>
      <c r="AF175" s="111">
        <v>0.54</v>
      </c>
      <c r="AG175" s="112">
        <v>0</v>
      </c>
      <c r="AH175" s="112">
        <v>0</v>
      </c>
      <c r="AI175" s="112">
        <v>0</v>
      </c>
      <c r="AJ175" s="111">
        <v>0.9</v>
      </c>
      <c r="AK175" s="112">
        <v>0</v>
      </c>
      <c r="AL175" s="112">
        <v>0</v>
      </c>
      <c r="AM175" s="112">
        <v>0</v>
      </c>
      <c r="AN175" s="112">
        <v>0</v>
      </c>
      <c r="AO175" s="112">
        <v>0</v>
      </c>
      <c r="AP175" s="112">
        <v>0</v>
      </c>
      <c r="AQ175" s="112">
        <v>0</v>
      </c>
      <c r="AR175" s="112">
        <v>0</v>
      </c>
      <c r="AS175" s="112">
        <v>0</v>
      </c>
      <c r="AT175" s="111">
        <v>0.55000000000000004</v>
      </c>
      <c r="AU175" s="112">
        <v>0</v>
      </c>
      <c r="AV175" s="112">
        <v>0</v>
      </c>
      <c r="AW175" s="112">
        <v>0</v>
      </c>
      <c r="AX175" s="112">
        <v>0</v>
      </c>
      <c r="AY175" s="112">
        <v>0</v>
      </c>
      <c r="AZ175" s="112">
        <v>0</v>
      </c>
      <c r="BA175" s="111">
        <v>0.71299999999999997</v>
      </c>
      <c r="BB175" s="112">
        <v>0</v>
      </c>
      <c r="BC175" s="112">
        <v>0</v>
      </c>
      <c r="BD175" s="112">
        <v>0</v>
      </c>
      <c r="BE175" s="112">
        <v>0</v>
      </c>
      <c r="BF175" s="112">
        <v>0</v>
      </c>
      <c r="BG175" s="112">
        <v>0</v>
      </c>
      <c r="BH175" s="112">
        <v>0</v>
      </c>
      <c r="BI175" s="112">
        <v>0</v>
      </c>
      <c r="BJ175" s="112">
        <v>0</v>
      </c>
      <c r="BK175" s="111">
        <v>0.71299999999999997</v>
      </c>
      <c r="BL175" s="112">
        <v>0</v>
      </c>
      <c r="BM175" s="112">
        <v>0</v>
      </c>
      <c r="BN175" s="112">
        <v>0</v>
      </c>
      <c r="BO175" s="112">
        <v>0</v>
      </c>
      <c r="BP175" s="112">
        <v>0</v>
      </c>
      <c r="BQ175" s="112">
        <v>0</v>
      </c>
      <c r="BR175" s="113">
        <v>0</v>
      </c>
      <c r="BS175" s="112">
        <v>0</v>
      </c>
    </row>
    <row r="176" spans="1:71" hidden="1" x14ac:dyDescent="0.25">
      <c r="A176" s="102" t="s">
        <v>61</v>
      </c>
      <c r="B176" s="103" t="s">
        <v>187</v>
      </c>
      <c r="C176" s="102" t="s">
        <v>188</v>
      </c>
      <c r="D176" s="102" t="s">
        <v>684</v>
      </c>
      <c r="E176" s="102" t="s">
        <v>685</v>
      </c>
      <c r="F176" s="102" t="s">
        <v>153</v>
      </c>
      <c r="G176" s="102" t="s">
        <v>224</v>
      </c>
      <c r="H176" s="104">
        <v>23</v>
      </c>
      <c r="I176" s="104">
        <v>25</v>
      </c>
      <c r="J176" s="104">
        <v>2</v>
      </c>
      <c r="K176" s="104">
        <v>6</v>
      </c>
      <c r="L176" s="105">
        <v>16.666666666666668</v>
      </c>
      <c r="M176" s="106">
        <v>175</v>
      </c>
      <c r="N176" s="106">
        <v>175</v>
      </c>
      <c r="O176" s="106">
        <v>3</v>
      </c>
      <c r="P176" s="106">
        <v>0</v>
      </c>
      <c r="Q176" s="106">
        <v>2</v>
      </c>
      <c r="R176" s="106">
        <v>2.5</v>
      </c>
      <c r="S176" s="106">
        <v>174</v>
      </c>
      <c r="T176" s="106">
        <v>179</v>
      </c>
      <c r="U176" s="106">
        <v>3</v>
      </c>
      <c r="V176" s="106">
        <v>5</v>
      </c>
      <c r="W176" s="106">
        <v>4</v>
      </c>
      <c r="X176" s="106">
        <v>3.5</v>
      </c>
      <c r="Y176" s="106">
        <v>2</v>
      </c>
      <c r="Z176" s="106">
        <v>2</v>
      </c>
      <c r="AA176" s="107">
        <v>46549</v>
      </c>
      <c r="AB176" s="106">
        <v>4</v>
      </c>
      <c r="AC176" s="108">
        <v>3.2</v>
      </c>
      <c r="AD176" s="109">
        <v>2</v>
      </c>
      <c r="AE176" s="110">
        <v>0</v>
      </c>
      <c r="AF176" s="111">
        <v>0.54</v>
      </c>
      <c r="AG176" s="112">
        <v>0</v>
      </c>
      <c r="AH176" s="112">
        <v>0</v>
      </c>
      <c r="AI176" s="112">
        <v>0</v>
      </c>
      <c r="AJ176" s="111">
        <v>0.9</v>
      </c>
      <c r="AK176" s="112">
        <v>0</v>
      </c>
      <c r="AL176" s="112">
        <v>0</v>
      </c>
      <c r="AM176" s="112">
        <v>0</v>
      </c>
      <c r="AN176" s="112">
        <v>0</v>
      </c>
      <c r="AO176" s="112">
        <v>0</v>
      </c>
      <c r="AP176" s="112">
        <v>0</v>
      </c>
      <c r="AQ176" s="112">
        <v>0</v>
      </c>
      <c r="AR176" s="112">
        <v>0</v>
      </c>
      <c r="AS176" s="112">
        <v>0</v>
      </c>
      <c r="AT176" s="111">
        <v>0.55000000000000004</v>
      </c>
      <c r="AU176" s="112">
        <v>0</v>
      </c>
      <c r="AV176" s="112">
        <v>0</v>
      </c>
      <c r="AW176" s="112">
        <v>0</v>
      </c>
      <c r="AX176" s="112">
        <v>0</v>
      </c>
      <c r="AY176" s="112">
        <v>0</v>
      </c>
      <c r="AZ176" s="112">
        <v>0</v>
      </c>
      <c r="BA176" s="111">
        <v>0.71299999999999997</v>
      </c>
      <c r="BB176" s="112">
        <v>0</v>
      </c>
      <c r="BC176" s="112">
        <v>0</v>
      </c>
      <c r="BD176" s="112">
        <v>0</v>
      </c>
      <c r="BE176" s="112">
        <v>0</v>
      </c>
      <c r="BF176" s="112">
        <v>0</v>
      </c>
      <c r="BG176" s="112">
        <v>0</v>
      </c>
      <c r="BH176" s="112">
        <v>0</v>
      </c>
      <c r="BI176" s="112">
        <v>0</v>
      </c>
      <c r="BJ176" s="112">
        <v>0</v>
      </c>
      <c r="BK176" s="111">
        <v>0.71299999999999997</v>
      </c>
      <c r="BL176" s="112">
        <v>0</v>
      </c>
      <c r="BM176" s="112">
        <v>0</v>
      </c>
      <c r="BN176" s="112">
        <v>0</v>
      </c>
      <c r="BO176" s="112">
        <v>0</v>
      </c>
      <c r="BP176" s="112">
        <v>0</v>
      </c>
      <c r="BQ176" s="112">
        <v>0</v>
      </c>
      <c r="BR176" s="113">
        <v>0</v>
      </c>
      <c r="BS176" s="112">
        <v>0</v>
      </c>
    </row>
    <row r="177" spans="1:71" hidden="1" x14ac:dyDescent="0.25">
      <c r="A177" s="102" t="s">
        <v>61</v>
      </c>
      <c r="B177" s="103" t="s">
        <v>187</v>
      </c>
      <c r="C177" s="102" t="s">
        <v>188</v>
      </c>
      <c r="D177" s="102" t="s">
        <v>791</v>
      </c>
      <c r="E177" s="102" t="s">
        <v>792</v>
      </c>
      <c r="F177" s="102" t="s">
        <v>413</v>
      </c>
      <c r="G177" s="102" t="s">
        <v>227</v>
      </c>
      <c r="H177" s="104">
        <v>9</v>
      </c>
      <c r="I177" s="104">
        <v>11</v>
      </c>
      <c r="J177" s="104">
        <v>31</v>
      </c>
      <c r="K177" s="104">
        <v>93</v>
      </c>
      <c r="L177" s="105">
        <v>17</v>
      </c>
      <c r="M177" s="106">
        <v>110</v>
      </c>
      <c r="N177" s="106">
        <v>112</v>
      </c>
      <c r="O177" s="106">
        <v>1</v>
      </c>
      <c r="P177" s="106">
        <v>2</v>
      </c>
      <c r="Q177" s="106">
        <v>3</v>
      </c>
      <c r="R177" s="106">
        <v>2</v>
      </c>
      <c r="S177" s="106">
        <v>113</v>
      </c>
      <c r="T177" s="106">
        <v>115</v>
      </c>
      <c r="U177" s="106">
        <v>1</v>
      </c>
      <c r="V177" s="106">
        <v>2</v>
      </c>
      <c r="W177" s="106">
        <v>2</v>
      </c>
      <c r="X177" s="106">
        <v>1.5</v>
      </c>
      <c r="Y177" s="106">
        <v>31</v>
      </c>
      <c r="Z177" s="106">
        <v>9</v>
      </c>
      <c r="AA177" s="107">
        <v>69359</v>
      </c>
      <c r="AB177" s="106">
        <v>8</v>
      </c>
      <c r="AC177" s="108">
        <v>5.7</v>
      </c>
      <c r="AD177" s="109">
        <v>3</v>
      </c>
      <c r="AE177" s="110">
        <v>0</v>
      </c>
      <c r="AF177" s="111">
        <v>0.54</v>
      </c>
      <c r="AG177" s="112">
        <v>0</v>
      </c>
      <c r="AH177" s="112">
        <v>0</v>
      </c>
      <c r="AI177" s="112">
        <v>0</v>
      </c>
      <c r="AJ177" s="111">
        <v>0.9</v>
      </c>
      <c r="AK177" s="112">
        <v>0</v>
      </c>
      <c r="AL177" s="112">
        <v>0</v>
      </c>
      <c r="AM177" s="112">
        <v>0</v>
      </c>
      <c r="AN177" s="112">
        <v>0</v>
      </c>
      <c r="AO177" s="112">
        <v>0</v>
      </c>
      <c r="AP177" s="112">
        <v>0</v>
      </c>
      <c r="AQ177" s="112">
        <v>0</v>
      </c>
      <c r="AR177" s="112">
        <v>0</v>
      </c>
      <c r="AS177" s="112">
        <v>0</v>
      </c>
      <c r="AT177" s="111">
        <v>0.55000000000000004</v>
      </c>
      <c r="AU177" s="112">
        <v>0</v>
      </c>
      <c r="AV177" s="112">
        <v>0</v>
      </c>
      <c r="AW177" s="112">
        <v>0</v>
      </c>
      <c r="AX177" s="112">
        <v>0</v>
      </c>
      <c r="AY177" s="112">
        <v>0</v>
      </c>
      <c r="AZ177" s="112">
        <v>0</v>
      </c>
      <c r="BA177" s="111">
        <v>0.71299999999999997</v>
      </c>
      <c r="BB177" s="112">
        <v>0</v>
      </c>
      <c r="BC177" s="112">
        <v>0</v>
      </c>
      <c r="BD177" s="112">
        <v>0</v>
      </c>
      <c r="BE177" s="112">
        <v>0</v>
      </c>
      <c r="BF177" s="112">
        <v>0</v>
      </c>
      <c r="BG177" s="112">
        <v>0</v>
      </c>
      <c r="BH177" s="112">
        <v>0</v>
      </c>
      <c r="BI177" s="112">
        <v>0</v>
      </c>
      <c r="BJ177" s="112">
        <v>0</v>
      </c>
      <c r="BK177" s="111">
        <v>0.71299999999999997</v>
      </c>
      <c r="BL177" s="112">
        <v>0</v>
      </c>
      <c r="BM177" s="112">
        <v>0</v>
      </c>
      <c r="BN177" s="112">
        <v>0</v>
      </c>
      <c r="BO177" s="112">
        <v>0</v>
      </c>
      <c r="BP177" s="112">
        <v>0</v>
      </c>
      <c r="BQ177" s="112">
        <v>0</v>
      </c>
      <c r="BR177" s="113">
        <v>0</v>
      </c>
      <c r="BS177" s="112">
        <v>0</v>
      </c>
    </row>
    <row r="178" spans="1:71" hidden="1" x14ac:dyDescent="0.25">
      <c r="A178" s="102" t="s">
        <v>61</v>
      </c>
      <c r="B178" s="103" t="s">
        <v>187</v>
      </c>
      <c r="C178" s="102" t="s">
        <v>188</v>
      </c>
      <c r="D178" s="102" t="s">
        <v>82</v>
      </c>
      <c r="E178" s="102" t="s">
        <v>83</v>
      </c>
      <c r="F178" s="102" t="s">
        <v>156</v>
      </c>
      <c r="G178" s="102" t="s">
        <v>224</v>
      </c>
      <c r="H178" s="104">
        <v>108</v>
      </c>
      <c r="I178" s="104">
        <v>121</v>
      </c>
      <c r="J178" s="104">
        <v>84</v>
      </c>
      <c r="K178" s="104">
        <v>252</v>
      </c>
      <c r="L178" s="105">
        <v>104.33333333333333</v>
      </c>
      <c r="M178" s="106">
        <v>1072</v>
      </c>
      <c r="N178" s="106">
        <v>1070</v>
      </c>
      <c r="O178" s="106">
        <v>9</v>
      </c>
      <c r="P178" s="106">
        <v>-2</v>
      </c>
      <c r="Q178" s="106">
        <v>2</v>
      </c>
      <c r="R178" s="106">
        <v>5.5</v>
      </c>
      <c r="S178" s="106">
        <v>1112</v>
      </c>
      <c r="T178" s="106">
        <v>1128</v>
      </c>
      <c r="U178" s="106">
        <v>9</v>
      </c>
      <c r="V178" s="106">
        <v>16</v>
      </c>
      <c r="W178" s="106">
        <v>8</v>
      </c>
      <c r="X178" s="106">
        <v>8.5</v>
      </c>
      <c r="Y178" s="106">
        <v>84</v>
      </c>
      <c r="Z178" s="106">
        <v>10</v>
      </c>
      <c r="AA178" s="107">
        <v>34615</v>
      </c>
      <c r="AB178" s="106">
        <v>2</v>
      </c>
      <c r="AC178" s="108">
        <v>5.6</v>
      </c>
      <c r="AD178" s="109">
        <v>2</v>
      </c>
      <c r="AE178" s="110">
        <v>0</v>
      </c>
      <c r="AF178" s="111">
        <v>0.54</v>
      </c>
      <c r="AG178" s="112">
        <v>0</v>
      </c>
      <c r="AH178" s="112">
        <v>0</v>
      </c>
      <c r="AI178" s="112">
        <v>0</v>
      </c>
      <c r="AJ178" s="111">
        <v>0.9</v>
      </c>
      <c r="AK178" s="112">
        <v>0</v>
      </c>
      <c r="AL178" s="112">
        <v>0</v>
      </c>
      <c r="AM178" s="112">
        <v>0</v>
      </c>
      <c r="AN178" s="112">
        <v>0</v>
      </c>
      <c r="AO178" s="112">
        <v>0</v>
      </c>
      <c r="AP178" s="112">
        <v>0</v>
      </c>
      <c r="AQ178" s="112">
        <v>0</v>
      </c>
      <c r="AR178" s="112">
        <v>0</v>
      </c>
      <c r="AS178" s="112">
        <v>0</v>
      </c>
      <c r="AT178" s="111">
        <v>0.55000000000000004</v>
      </c>
      <c r="AU178" s="112">
        <v>0</v>
      </c>
      <c r="AV178" s="112">
        <v>0</v>
      </c>
      <c r="AW178" s="112">
        <v>0</v>
      </c>
      <c r="AX178" s="112">
        <v>0</v>
      </c>
      <c r="AY178" s="112">
        <v>0</v>
      </c>
      <c r="AZ178" s="112">
        <v>0</v>
      </c>
      <c r="BA178" s="111">
        <v>0.71299999999999997</v>
      </c>
      <c r="BB178" s="112">
        <v>0</v>
      </c>
      <c r="BC178" s="112">
        <v>0</v>
      </c>
      <c r="BD178" s="112">
        <v>0</v>
      </c>
      <c r="BE178" s="112">
        <v>0</v>
      </c>
      <c r="BF178" s="112">
        <v>0</v>
      </c>
      <c r="BG178" s="112">
        <v>0</v>
      </c>
      <c r="BH178" s="112">
        <v>0</v>
      </c>
      <c r="BI178" s="112">
        <v>0</v>
      </c>
      <c r="BJ178" s="112">
        <v>0</v>
      </c>
      <c r="BK178" s="111">
        <v>0.71299999999999997</v>
      </c>
      <c r="BL178" s="112">
        <v>0</v>
      </c>
      <c r="BM178" s="112">
        <v>0</v>
      </c>
      <c r="BN178" s="112">
        <v>0</v>
      </c>
      <c r="BO178" s="112">
        <v>0</v>
      </c>
      <c r="BP178" s="112">
        <v>0</v>
      </c>
      <c r="BQ178" s="112">
        <v>0</v>
      </c>
      <c r="BR178" s="113">
        <v>0</v>
      </c>
      <c r="BS178" s="112">
        <v>0</v>
      </c>
    </row>
    <row r="179" spans="1:71" hidden="1" x14ac:dyDescent="0.25">
      <c r="A179" s="102" t="s">
        <v>61</v>
      </c>
      <c r="B179" s="103" t="s">
        <v>189</v>
      </c>
      <c r="C179" s="102" t="s">
        <v>190</v>
      </c>
      <c r="D179" s="102" t="s">
        <v>592</v>
      </c>
      <c r="E179" s="102" t="s">
        <v>593</v>
      </c>
      <c r="F179" s="102" t="s">
        <v>151</v>
      </c>
      <c r="G179" s="102" t="s">
        <v>223</v>
      </c>
      <c r="H179" s="104">
        <v>10</v>
      </c>
      <c r="I179" s="104">
        <v>8</v>
      </c>
      <c r="J179" s="104">
        <v>106</v>
      </c>
      <c r="K179" s="104">
        <v>318</v>
      </c>
      <c r="L179" s="105">
        <v>41.333333333333336</v>
      </c>
      <c r="M179" s="106">
        <v>112</v>
      </c>
      <c r="N179" s="106">
        <v>107</v>
      </c>
      <c r="O179" s="106">
        <v>1</v>
      </c>
      <c r="P179" s="106">
        <v>-5</v>
      </c>
      <c r="Q179" s="106">
        <v>1</v>
      </c>
      <c r="R179" s="106">
        <v>1</v>
      </c>
      <c r="S179" s="106">
        <v>112</v>
      </c>
      <c r="T179" s="106">
        <v>109</v>
      </c>
      <c r="U179" s="106">
        <v>1</v>
      </c>
      <c r="V179" s="106">
        <v>-3</v>
      </c>
      <c r="W179" s="106">
        <v>1</v>
      </c>
      <c r="X179" s="106">
        <v>1</v>
      </c>
      <c r="Y179" s="106">
        <v>106</v>
      </c>
      <c r="Z179" s="106">
        <v>10</v>
      </c>
      <c r="AA179" s="107">
        <v>29451</v>
      </c>
      <c r="AB179" s="106">
        <v>1</v>
      </c>
      <c r="AC179" s="108">
        <v>2.8</v>
      </c>
      <c r="AD179" s="109">
        <v>1</v>
      </c>
      <c r="AE179" s="110">
        <v>0</v>
      </c>
      <c r="AF179" s="111">
        <v>0.54</v>
      </c>
      <c r="AG179" s="112">
        <v>0</v>
      </c>
      <c r="AH179" s="112">
        <v>0</v>
      </c>
      <c r="AI179" s="112">
        <v>0</v>
      </c>
      <c r="AJ179" s="111">
        <v>0.9</v>
      </c>
      <c r="AK179" s="112">
        <v>0</v>
      </c>
      <c r="AL179" s="112">
        <v>0</v>
      </c>
      <c r="AM179" s="112">
        <v>0</v>
      </c>
      <c r="AN179" s="112">
        <v>0</v>
      </c>
      <c r="AO179" s="112">
        <v>0</v>
      </c>
      <c r="AP179" s="112">
        <v>0</v>
      </c>
      <c r="AQ179" s="112">
        <v>0</v>
      </c>
      <c r="AR179" s="112">
        <v>0</v>
      </c>
      <c r="AS179" s="112">
        <v>0</v>
      </c>
      <c r="AT179" s="111">
        <v>0.55000000000000004</v>
      </c>
      <c r="AU179" s="112">
        <v>0</v>
      </c>
      <c r="AV179" s="112">
        <v>0</v>
      </c>
      <c r="AW179" s="112">
        <v>0</v>
      </c>
      <c r="AX179" s="112">
        <v>0</v>
      </c>
      <c r="AY179" s="112">
        <v>0</v>
      </c>
      <c r="AZ179" s="112">
        <v>0</v>
      </c>
      <c r="BA179" s="111">
        <v>0.71299999999999997</v>
      </c>
      <c r="BB179" s="112">
        <v>0</v>
      </c>
      <c r="BC179" s="112">
        <v>0</v>
      </c>
      <c r="BD179" s="112">
        <v>0</v>
      </c>
      <c r="BE179" s="112">
        <v>0</v>
      </c>
      <c r="BF179" s="112">
        <v>0</v>
      </c>
      <c r="BG179" s="112">
        <v>0</v>
      </c>
      <c r="BH179" s="112">
        <v>0</v>
      </c>
      <c r="BI179" s="112">
        <v>0</v>
      </c>
      <c r="BJ179" s="112">
        <v>0</v>
      </c>
      <c r="BK179" s="111">
        <v>0.71299999999999997</v>
      </c>
      <c r="BL179" s="112">
        <v>0</v>
      </c>
      <c r="BM179" s="112">
        <v>0</v>
      </c>
      <c r="BN179" s="112">
        <v>0</v>
      </c>
      <c r="BO179" s="112">
        <v>0</v>
      </c>
      <c r="BP179" s="112">
        <v>0</v>
      </c>
      <c r="BQ179" s="112">
        <v>0</v>
      </c>
      <c r="BR179" s="113">
        <v>0</v>
      </c>
      <c r="BS179" s="112">
        <v>0</v>
      </c>
    </row>
    <row r="180" spans="1:71" hidden="1" x14ac:dyDescent="0.25">
      <c r="A180" s="102" t="s">
        <v>61</v>
      </c>
      <c r="B180" s="103" t="s">
        <v>189</v>
      </c>
      <c r="C180" s="102" t="s">
        <v>190</v>
      </c>
      <c r="D180" s="102" t="s">
        <v>618</v>
      </c>
      <c r="E180" s="102" t="s">
        <v>619</v>
      </c>
      <c r="F180" s="102" t="s">
        <v>155</v>
      </c>
      <c r="G180" s="102" t="s">
        <v>227</v>
      </c>
      <c r="H180" s="104">
        <v>14</v>
      </c>
      <c r="I180" s="104">
        <v>17</v>
      </c>
      <c r="J180" s="104">
        <v>2</v>
      </c>
      <c r="K180" s="104">
        <v>6</v>
      </c>
      <c r="L180" s="105">
        <v>11</v>
      </c>
      <c r="M180" s="106">
        <v>141</v>
      </c>
      <c r="N180" s="106">
        <v>148</v>
      </c>
      <c r="O180" s="106">
        <v>2</v>
      </c>
      <c r="P180" s="106">
        <v>7</v>
      </c>
      <c r="Q180" s="106">
        <v>4</v>
      </c>
      <c r="R180" s="106">
        <v>3</v>
      </c>
      <c r="S180" s="106">
        <v>142</v>
      </c>
      <c r="T180" s="106">
        <v>150</v>
      </c>
      <c r="U180" s="106">
        <v>3</v>
      </c>
      <c r="V180" s="106">
        <v>8</v>
      </c>
      <c r="W180" s="106">
        <v>6</v>
      </c>
      <c r="X180" s="106">
        <v>4.5</v>
      </c>
      <c r="Y180" s="106">
        <v>2</v>
      </c>
      <c r="Z180" s="106">
        <v>2</v>
      </c>
      <c r="AA180" s="107">
        <v>51443</v>
      </c>
      <c r="AB180" s="106">
        <v>5</v>
      </c>
      <c r="AC180" s="108">
        <v>3.9</v>
      </c>
      <c r="AD180" s="109">
        <v>2</v>
      </c>
      <c r="AE180" s="110">
        <v>0</v>
      </c>
      <c r="AF180" s="111">
        <v>0.54</v>
      </c>
      <c r="AG180" s="112">
        <v>0</v>
      </c>
      <c r="AH180" s="112">
        <v>2.6666666666666665</v>
      </c>
      <c r="AI180" s="112">
        <v>0</v>
      </c>
      <c r="AJ180" s="111">
        <v>0.9</v>
      </c>
      <c r="AK180" s="112">
        <v>0</v>
      </c>
      <c r="AL180" s="112">
        <v>0</v>
      </c>
      <c r="AM180" s="112">
        <v>0</v>
      </c>
      <c r="AN180" s="112">
        <v>0</v>
      </c>
      <c r="AO180" s="112">
        <v>0</v>
      </c>
      <c r="AP180" s="112">
        <v>0</v>
      </c>
      <c r="AQ180" s="112">
        <v>0</v>
      </c>
      <c r="AR180" s="112">
        <v>0</v>
      </c>
      <c r="AS180" s="112">
        <v>0</v>
      </c>
      <c r="AT180" s="111">
        <v>0.55000000000000004</v>
      </c>
      <c r="AU180" s="112">
        <v>0</v>
      </c>
      <c r="AV180" s="112">
        <v>0</v>
      </c>
      <c r="AW180" s="112">
        <v>0</v>
      </c>
      <c r="AX180" s="112">
        <v>0</v>
      </c>
      <c r="AY180" s="112">
        <v>0</v>
      </c>
      <c r="AZ180" s="112">
        <v>0</v>
      </c>
      <c r="BA180" s="111">
        <v>0.71299999999999997</v>
      </c>
      <c r="BB180" s="112">
        <v>0</v>
      </c>
      <c r="BC180" s="112">
        <v>0</v>
      </c>
      <c r="BD180" s="112">
        <v>0</v>
      </c>
      <c r="BE180" s="112">
        <v>0</v>
      </c>
      <c r="BF180" s="112">
        <v>0</v>
      </c>
      <c r="BG180" s="112">
        <v>0</v>
      </c>
      <c r="BH180" s="112">
        <v>0</v>
      </c>
      <c r="BI180" s="112">
        <v>0</v>
      </c>
      <c r="BJ180" s="112">
        <v>0</v>
      </c>
      <c r="BK180" s="111">
        <v>0.71299999999999997</v>
      </c>
      <c r="BL180" s="112">
        <v>0</v>
      </c>
      <c r="BM180" s="112">
        <v>2.4</v>
      </c>
      <c r="BN180" s="112">
        <v>0</v>
      </c>
      <c r="BO180" s="112">
        <v>0</v>
      </c>
      <c r="BP180" s="112">
        <v>0</v>
      </c>
      <c r="BQ180" s="112">
        <v>0</v>
      </c>
      <c r="BR180" s="113">
        <v>0</v>
      </c>
      <c r="BS180" s="112">
        <v>0</v>
      </c>
    </row>
    <row r="181" spans="1:71" hidden="1" x14ac:dyDescent="0.25">
      <c r="A181" s="102" t="s">
        <v>61</v>
      </c>
      <c r="B181" s="103" t="s">
        <v>189</v>
      </c>
      <c r="C181" s="102" t="s">
        <v>190</v>
      </c>
      <c r="D181" s="102" t="s">
        <v>937</v>
      </c>
      <c r="E181" s="102" t="s">
        <v>938</v>
      </c>
      <c r="F181" s="102" t="s">
        <v>155</v>
      </c>
      <c r="G181" s="102" t="s">
        <v>227</v>
      </c>
      <c r="H181" s="104">
        <v>35</v>
      </c>
      <c r="I181" s="104">
        <v>38</v>
      </c>
      <c r="J181" s="104">
        <v>101</v>
      </c>
      <c r="K181" s="104">
        <v>303</v>
      </c>
      <c r="L181" s="105">
        <v>58</v>
      </c>
      <c r="M181" s="106">
        <v>245</v>
      </c>
      <c r="N181" s="106">
        <v>261</v>
      </c>
      <c r="O181" s="106">
        <v>5</v>
      </c>
      <c r="P181" s="106">
        <v>16</v>
      </c>
      <c r="Q181" s="106">
        <v>6</v>
      </c>
      <c r="R181" s="106">
        <v>5.5</v>
      </c>
      <c r="S181" s="106">
        <v>254</v>
      </c>
      <c r="T181" s="106">
        <v>263</v>
      </c>
      <c r="U181" s="106">
        <v>6</v>
      </c>
      <c r="V181" s="106">
        <v>9</v>
      </c>
      <c r="W181" s="106">
        <v>6</v>
      </c>
      <c r="X181" s="106">
        <v>6</v>
      </c>
      <c r="Y181" s="106">
        <v>101</v>
      </c>
      <c r="Z181" s="106">
        <v>10</v>
      </c>
      <c r="AA181" s="107">
        <v>34015</v>
      </c>
      <c r="AB181" s="106">
        <v>2</v>
      </c>
      <c r="AC181" s="108">
        <v>5.0999999999999996</v>
      </c>
      <c r="AD181" s="109">
        <v>2</v>
      </c>
      <c r="AE181" s="110">
        <v>0</v>
      </c>
      <c r="AF181" s="111">
        <v>0.54</v>
      </c>
      <c r="AG181" s="112">
        <v>0</v>
      </c>
      <c r="AH181" s="112">
        <v>0.66666666666666663</v>
      </c>
      <c r="AI181" s="112">
        <v>0</v>
      </c>
      <c r="AJ181" s="111">
        <v>0.9</v>
      </c>
      <c r="AK181" s="112">
        <v>0</v>
      </c>
      <c r="AL181" s="112">
        <v>0</v>
      </c>
      <c r="AM181" s="112">
        <v>0</v>
      </c>
      <c r="AN181" s="112">
        <v>0</v>
      </c>
      <c r="AO181" s="112">
        <v>0</v>
      </c>
      <c r="AP181" s="112">
        <v>0</v>
      </c>
      <c r="AQ181" s="112">
        <v>0</v>
      </c>
      <c r="AR181" s="112">
        <v>0</v>
      </c>
      <c r="AS181" s="112">
        <v>0</v>
      </c>
      <c r="AT181" s="111">
        <v>0.55000000000000004</v>
      </c>
      <c r="AU181" s="112">
        <v>0</v>
      </c>
      <c r="AV181" s="112">
        <v>0</v>
      </c>
      <c r="AW181" s="112">
        <v>0</v>
      </c>
      <c r="AX181" s="112">
        <v>0</v>
      </c>
      <c r="AY181" s="112">
        <v>0</v>
      </c>
      <c r="AZ181" s="112">
        <v>0</v>
      </c>
      <c r="BA181" s="111">
        <v>0.71299999999999997</v>
      </c>
      <c r="BB181" s="112">
        <v>0</v>
      </c>
      <c r="BC181" s="112">
        <v>0</v>
      </c>
      <c r="BD181" s="112">
        <v>0</v>
      </c>
      <c r="BE181" s="112">
        <v>0</v>
      </c>
      <c r="BF181" s="112">
        <v>0</v>
      </c>
      <c r="BG181" s="112">
        <v>0</v>
      </c>
      <c r="BH181" s="112">
        <v>0</v>
      </c>
      <c r="BI181" s="112">
        <v>0</v>
      </c>
      <c r="BJ181" s="112">
        <v>0</v>
      </c>
      <c r="BK181" s="111">
        <v>0.71299999999999997</v>
      </c>
      <c r="BL181" s="112">
        <v>0</v>
      </c>
      <c r="BM181" s="112">
        <v>0.6</v>
      </c>
      <c r="BN181" s="112">
        <v>0</v>
      </c>
      <c r="BO181" s="112">
        <v>0</v>
      </c>
      <c r="BP181" s="112">
        <v>0</v>
      </c>
      <c r="BQ181" s="112">
        <v>0</v>
      </c>
      <c r="BR181" s="113">
        <v>0</v>
      </c>
      <c r="BS181" s="112">
        <v>0</v>
      </c>
    </row>
    <row r="182" spans="1:71" hidden="1" x14ac:dyDescent="0.25">
      <c r="A182" s="102" t="s">
        <v>61</v>
      </c>
      <c r="B182" s="103" t="s">
        <v>189</v>
      </c>
      <c r="C182" s="102" t="s">
        <v>190</v>
      </c>
      <c r="D182" s="102" t="s">
        <v>457</v>
      </c>
      <c r="E182" s="102" t="s">
        <v>458</v>
      </c>
      <c r="F182" s="102" t="s">
        <v>155</v>
      </c>
      <c r="G182" s="102" t="s">
        <v>227</v>
      </c>
      <c r="H182" s="104">
        <v>18</v>
      </c>
      <c r="I182" s="104">
        <v>21</v>
      </c>
      <c r="J182" s="104">
        <v>12</v>
      </c>
      <c r="K182" s="104">
        <v>36</v>
      </c>
      <c r="L182" s="105">
        <v>17</v>
      </c>
      <c r="M182" s="106">
        <v>169</v>
      </c>
      <c r="N182" s="106">
        <v>178</v>
      </c>
      <c r="O182" s="106">
        <v>3</v>
      </c>
      <c r="P182" s="106">
        <v>9</v>
      </c>
      <c r="Q182" s="106">
        <v>4</v>
      </c>
      <c r="R182" s="106">
        <v>3.5</v>
      </c>
      <c r="S182" s="106">
        <v>174</v>
      </c>
      <c r="T182" s="106">
        <v>181</v>
      </c>
      <c r="U182" s="106">
        <v>4</v>
      </c>
      <c r="V182" s="106">
        <v>7</v>
      </c>
      <c r="W182" s="106">
        <v>5</v>
      </c>
      <c r="X182" s="106">
        <v>4.5</v>
      </c>
      <c r="Y182" s="106">
        <v>12</v>
      </c>
      <c r="Z182" s="106">
        <v>7</v>
      </c>
      <c r="AA182" s="107">
        <v>53701</v>
      </c>
      <c r="AB182" s="106">
        <v>6</v>
      </c>
      <c r="AC182" s="108">
        <v>5.4</v>
      </c>
      <c r="AD182" s="109">
        <v>3</v>
      </c>
      <c r="AE182" s="110">
        <v>0</v>
      </c>
      <c r="AF182" s="111">
        <v>0.54</v>
      </c>
      <c r="AG182" s="112">
        <v>0</v>
      </c>
      <c r="AH182" s="112">
        <v>6</v>
      </c>
      <c r="AI182" s="112">
        <v>0</v>
      </c>
      <c r="AJ182" s="111">
        <v>0.9</v>
      </c>
      <c r="AK182" s="112">
        <v>0</v>
      </c>
      <c r="AL182" s="112">
        <v>0</v>
      </c>
      <c r="AM182" s="112">
        <v>0</v>
      </c>
      <c r="AN182" s="112">
        <v>0</v>
      </c>
      <c r="AO182" s="112">
        <v>0</v>
      </c>
      <c r="AP182" s="112">
        <v>0</v>
      </c>
      <c r="AQ182" s="112">
        <v>0</v>
      </c>
      <c r="AR182" s="112">
        <v>0</v>
      </c>
      <c r="AS182" s="112">
        <v>0</v>
      </c>
      <c r="AT182" s="111">
        <v>0.55000000000000004</v>
      </c>
      <c r="AU182" s="112">
        <v>0</v>
      </c>
      <c r="AV182" s="112">
        <v>0</v>
      </c>
      <c r="AW182" s="112">
        <v>0</v>
      </c>
      <c r="AX182" s="112">
        <v>0</v>
      </c>
      <c r="AY182" s="112">
        <v>0</v>
      </c>
      <c r="AZ182" s="112">
        <v>0</v>
      </c>
      <c r="BA182" s="111">
        <v>0.71299999999999997</v>
      </c>
      <c r="BB182" s="112">
        <v>0</v>
      </c>
      <c r="BC182" s="112">
        <v>0</v>
      </c>
      <c r="BD182" s="112">
        <v>0</v>
      </c>
      <c r="BE182" s="112">
        <v>0</v>
      </c>
      <c r="BF182" s="112">
        <v>0</v>
      </c>
      <c r="BG182" s="112">
        <v>0</v>
      </c>
      <c r="BH182" s="112">
        <v>0</v>
      </c>
      <c r="BI182" s="112">
        <v>0</v>
      </c>
      <c r="BJ182" s="112">
        <v>0</v>
      </c>
      <c r="BK182" s="111">
        <v>0.71299999999999997</v>
      </c>
      <c r="BL182" s="112">
        <v>0</v>
      </c>
      <c r="BM182" s="112">
        <v>5.4</v>
      </c>
      <c r="BN182" s="112">
        <v>0</v>
      </c>
      <c r="BO182" s="112">
        <v>0</v>
      </c>
      <c r="BP182" s="112">
        <v>0</v>
      </c>
      <c r="BQ182" s="112">
        <v>0</v>
      </c>
      <c r="BR182" s="113">
        <v>0</v>
      </c>
      <c r="BS182" s="112">
        <v>0</v>
      </c>
    </row>
    <row r="183" spans="1:71" hidden="1" x14ac:dyDescent="0.25">
      <c r="A183" s="102" t="s">
        <v>61</v>
      </c>
      <c r="B183" s="103" t="s">
        <v>191</v>
      </c>
      <c r="C183" s="102" t="s">
        <v>192</v>
      </c>
      <c r="D183" s="102" t="s">
        <v>977</v>
      </c>
      <c r="E183" s="102" t="s">
        <v>978</v>
      </c>
      <c r="F183" s="102" t="s">
        <v>434</v>
      </c>
      <c r="G183" s="102" t="s">
        <v>227</v>
      </c>
      <c r="H183" s="104">
        <v>9</v>
      </c>
      <c r="I183" s="104">
        <v>10</v>
      </c>
      <c r="J183" s="104">
        <v>20</v>
      </c>
      <c r="K183" s="104">
        <v>60</v>
      </c>
      <c r="L183" s="105">
        <v>13</v>
      </c>
      <c r="M183" s="106">
        <v>282</v>
      </c>
      <c r="N183" s="106">
        <v>303</v>
      </c>
      <c r="O183" s="106">
        <v>6</v>
      </c>
      <c r="P183" s="106">
        <v>21</v>
      </c>
      <c r="Q183" s="106">
        <v>6</v>
      </c>
      <c r="R183" s="106">
        <v>6</v>
      </c>
      <c r="S183" s="106">
        <v>289</v>
      </c>
      <c r="T183" s="106">
        <v>293</v>
      </c>
      <c r="U183" s="106">
        <v>6</v>
      </c>
      <c r="V183" s="106">
        <v>4</v>
      </c>
      <c r="W183" s="106">
        <v>3</v>
      </c>
      <c r="X183" s="106">
        <v>4.5</v>
      </c>
      <c r="Y183" s="106">
        <v>20</v>
      </c>
      <c r="Z183" s="106">
        <v>8</v>
      </c>
      <c r="AA183" s="107">
        <v>120663</v>
      </c>
      <c r="AB183" s="106">
        <v>10</v>
      </c>
      <c r="AC183" s="108">
        <v>7.7</v>
      </c>
      <c r="AD183" s="109">
        <v>4</v>
      </c>
      <c r="AE183" s="110">
        <v>0</v>
      </c>
      <c r="AF183" s="111">
        <v>0.54</v>
      </c>
      <c r="AG183" s="112">
        <v>0</v>
      </c>
      <c r="AH183" s="112">
        <v>0</v>
      </c>
      <c r="AI183" s="112">
        <v>0</v>
      </c>
      <c r="AJ183" s="111">
        <v>0.9</v>
      </c>
      <c r="AK183" s="112">
        <v>0</v>
      </c>
      <c r="AL183" s="112">
        <v>0</v>
      </c>
      <c r="AM183" s="112">
        <v>0</v>
      </c>
      <c r="AN183" s="112">
        <v>0</v>
      </c>
      <c r="AO183" s="112">
        <v>0</v>
      </c>
      <c r="AP183" s="112">
        <v>0</v>
      </c>
      <c r="AQ183" s="112">
        <v>0</v>
      </c>
      <c r="AR183" s="112">
        <v>0</v>
      </c>
      <c r="AS183" s="112">
        <v>0</v>
      </c>
      <c r="AT183" s="111">
        <v>0.55000000000000004</v>
      </c>
      <c r="AU183" s="112">
        <v>0</v>
      </c>
      <c r="AV183" s="112">
        <v>0</v>
      </c>
      <c r="AW183" s="112">
        <v>0</v>
      </c>
      <c r="AX183" s="112">
        <v>0</v>
      </c>
      <c r="AY183" s="112">
        <v>0</v>
      </c>
      <c r="AZ183" s="112">
        <v>0</v>
      </c>
      <c r="BA183" s="111">
        <v>0.71299999999999997</v>
      </c>
      <c r="BB183" s="112">
        <v>0</v>
      </c>
      <c r="BC183" s="112">
        <v>0</v>
      </c>
      <c r="BD183" s="112">
        <v>0</v>
      </c>
      <c r="BE183" s="112">
        <v>0</v>
      </c>
      <c r="BF183" s="112">
        <v>0</v>
      </c>
      <c r="BG183" s="112">
        <v>0</v>
      </c>
      <c r="BH183" s="112">
        <v>0</v>
      </c>
      <c r="BI183" s="112">
        <v>0</v>
      </c>
      <c r="BJ183" s="112">
        <v>0</v>
      </c>
      <c r="BK183" s="111">
        <v>0.71299999999999997</v>
      </c>
      <c r="BL183" s="112">
        <v>0</v>
      </c>
      <c r="BM183" s="112">
        <v>0</v>
      </c>
      <c r="BN183" s="112">
        <v>0</v>
      </c>
      <c r="BO183" s="112">
        <v>0</v>
      </c>
      <c r="BP183" s="112">
        <v>0</v>
      </c>
      <c r="BQ183" s="112">
        <v>0</v>
      </c>
      <c r="BR183" s="113">
        <v>0</v>
      </c>
      <c r="BS183" s="112">
        <v>0</v>
      </c>
    </row>
    <row r="184" spans="1:71" hidden="1" x14ac:dyDescent="0.25">
      <c r="A184" s="102" t="s">
        <v>61</v>
      </c>
      <c r="B184" s="103" t="s">
        <v>191</v>
      </c>
      <c r="C184" s="102" t="s">
        <v>192</v>
      </c>
      <c r="D184" s="102" t="s">
        <v>622</v>
      </c>
      <c r="E184" s="102" t="s">
        <v>623</v>
      </c>
      <c r="F184" s="102" t="s">
        <v>434</v>
      </c>
      <c r="G184" s="102" t="s">
        <v>227</v>
      </c>
      <c r="H184" s="104">
        <v>14</v>
      </c>
      <c r="I184" s="104">
        <v>16</v>
      </c>
      <c r="J184" s="104">
        <v>48</v>
      </c>
      <c r="K184" s="104">
        <v>144</v>
      </c>
      <c r="L184" s="105">
        <v>26</v>
      </c>
      <c r="M184" s="106">
        <v>324</v>
      </c>
      <c r="N184" s="106">
        <v>326</v>
      </c>
      <c r="O184" s="106">
        <v>6</v>
      </c>
      <c r="P184" s="106">
        <v>2</v>
      </c>
      <c r="Q184" s="106">
        <v>3</v>
      </c>
      <c r="R184" s="106">
        <v>4.5</v>
      </c>
      <c r="S184" s="106">
        <v>329</v>
      </c>
      <c r="T184" s="106">
        <v>334</v>
      </c>
      <c r="U184" s="106">
        <v>6</v>
      </c>
      <c r="V184" s="106">
        <v>5</v>
      </c>
      <c r="W184" s="106">
        <v>4</v>
      </c>
      <c r="X184" s="106">
        <v>5</v>
      </c>
      <c r="Y184" s="106">
        <v>48</v>
      </c>
      <c r="Z184" s="106">
        <v>9</v>
      </c>
      <c r="AA184" s="107">
        <v>130258</v>
      </c>
      <c r="AB184" s="106">
        <v>10</v>
      </c>
      <c r="AC184" s="108">
        <v>7.7</v>
      </c>
      <c r="AD184" s="109">
        <v>4</v>
      </c>
      <c r="AE184" s="110">
        <v>0</v>
      </c>
      <c r="AF184" s="111">
        <v>0.54</v>
      </c>
      <c r="AG184" s="112">
        <v>0</v>
      </c>
      <c r="AH184" s="112">
        <v>0</v>
      </c>
      <c r="AI184" s="112">
        <v>0</v>
      </c>
      <c r="AJ184" s="111">
        <v>0.9</v>
      </c>
      <c r="AK184" s="112">
        <v>0</v>
      </c>
      <c r="AL184" s="112">
        <v>0</v>
      </c>
      <c r="AM184" s="112">
        <v>0</v>
      </c>
      <c r="AN184" s="112">
        <v>0</v>
      </c>
      <c r="AO184" s="112">
        <v>0</v>
      </c>
      <c r="AP184" s="112">
        <v>0</v>
      </c>
      <c r="AQ184" s="112">
        <v>0</v>
      </c>
      <c r="AR184" s="112">
        <v>0</v>
      </c>
      <c r="AS184" s="112">
        <v>0</v>
      </c>
      <c r="AT184" s="111">
        <v>0.55000000000000004</v>
      </c>
      <c r="AU184" s="112">
        <v>0</v>
      </c>
      <c r="AV184" s="112">
        <v>0</v>
      </c>
      <c r="AW184" s="112">
        <v>0</v>
      </c>
      <c r="AX184" s="112">
        <v>0</v>
      </c>
      <c r="AY184" s="112">
        <v>0</v>
      </c>
      <c r="AZ184" s="112">
        <v>0</v>
      </c>
      <c r="BA184" s="111">
        <v>0.71299999999999997</v>
      </c>
      <c r="BB184" s="112">
        <v>0</v>
      </c>
      <c r="BC184" s="112">
        <v>0</v>
      </c>
      <c r="BD184" s="112">
        <v>0</v>
      </c>
      <c r="BE184" s="112">
        <v>0</v>
      </c>
      <c r="BF184" s="112">
        <v>0</v>
      </c>
      <c r="BG184" s="112">
        <v>0</v>
      </c>
      <c r="BH184" s="112">
        <v>0</v>
      </c>
      <c r="BI184" s="112">
        <v>0</v>
      </c>
      <c r="BJ184" s="112">
        <v>0</v>
      </c>
      <c r="BK184" s="111">
        <v>0.71299999999999997</v>
      </c>
      <c r="BL184" s="112">
        <v>0</v>
      </c>
      <c r="BM184" s="112">
        <v>0</v>
      </c>
      <c r="BN184" s="112">
        <v>0</v>
      </c>
      <c r="BO184" s="112">
        <v>0</v>
      </c>
      <c r="BP184" s="112">
        <v>0</v>
      </c>
      <c r="BQ184" s="112">
        <v>0</v>
      </c>
      <c r="BR184" s="113">
        <v>0</v>
      </c>
      <c r="BS184" s="112">
        <v>0</v>
      </c>
    </row>
    <row r="185" spans="1:71" hidden="1" x14ac:dyDescent="0.25">
      <c r="A185" s="102" t="s">
        <v>61</v>
      </c>
      <c r="B185" s="103" t="s">
        <v>191</v>
      </c>
      <c r="C185" s="102" t="s">
        <v>192</v>
      </c>
      <c r="D185" s="102" t="s">
        <v>831</v>
      </c>
      <c r="E185" s="102" t="s">
        <v>832</v>
      </c>
      <c r="F185" s="102" t="s">
        <v>413</v>
      </c>
      <c r="G185" s="102" t="s">
        <v>227</v>
      </c>
      <c r="H185" s="104">
        <v>13</v>
      </c>
      <c r="I185" s="104">
        <v>12</v>
      </c>
      <c r="J185" s="104">
        <v>84</v>
      </c>
      <c r="K185" s="104">
        <v>252</v>
      </c>
      <c r="L185" s="105">
        <v>36.333333333333336</v>
      </c>
      <c r="M185" s="106">
        <v>194</v>
      </c>
      <c r="N185" s="106">
        <v>220</v>
      </c>
      <c r="O185" s="106">
        <v>5</v>
      </c>
      <c r="P185" s="106">
        <v>26</v>
      </c>
      <c r="Q185" s="106">
        <v>7</v>
      </c>
      <c r="R185" s="106">
        <v>6</v>
      </c>
      <c r="S185" s="106">
        <v>197</v>
      </c>
      <c r="T185" s="106">
        <v>202</v>
      </c>
      <c r="U185" s="106">
        <v>4</v>
      </c>
      <c r="V185" s="106">
        <v>5</v>
      </c>
      <c r="W185" s="106">
        <v>4</v>
      </c>
      <c r="X185" s="106">
        <v>4</v>
      </c>
      <c r="Y185" s="106">
        <v>84</v>
      </c>
      <c r="Z185" s="106">
        <v>10</v>
      </c>
      <c r="AA185" s="107">
        <v>87014</v>
      </c>
      <c r="AB185" s="106">
        <v>9</v>
      </c>
      <c r="AC185" s="108">
        <v>7.6</v>
      </c>
      <c r="AD185" s="109">
        <v>4</v>
      </c>
      <c r="AE185" s="110">
        <v>0</v>
      </c>
      <c r="AF185" s="111">
        <v>0.54</v>
      </c>
      <c r="AG185" s="112">
        <v>0</v>
      </c>
      <c r="AH185" s="112">
        <v>0</v>
      </c>
      <c r="AI185" s="112">
        <v>0</v>
      </c>
      <c r="AJ185" s="111">
        <v>0.9</v>
      </c>
      <c r="AK185" s="112">
        <v>0</v>
      </c>
      <c r="AL185" s="112">
        <v>0</v>
      </c>
      <c r="AM185" s="112">
        <v>0</v>
      </c>
      <c r="AN185" s="112">
        <v>0</v>
      </c>
      <c r="AO185" s="112">
        <v>0</v>
      </c>
      <c r="AP185" s="112">
        <v>0</v>
      </c>
      <c r="AQ185" s="112">
        <v>0</v>
      </c>
      <c r="AR185" s="112">
        <v>0</v>
      </c>
      <c r="AS185" s="112">
        <v>0</v>
      </c>
      <c r="AT185" s="111">
        <v>0.55000000000000004</v>
      </c>
      <c r="AU185" s="112">
        <v>0</v>
      </c>
      <c r="AV185" s="112">
        <v>0</v>
      </c>
      <c r="AW185" s="112">
        <v>0</v>
      </c>
      <c r="AX185" s="112">
        <v>0</v>
      </c>
      <c r="AY185" s="112">
        <v>0</v>
      </c>
      <c r="AZ185" s="112">
        <v>0</v>
      </c>
      <c r="BA185" s="111">
        <v>0.71299999999999997</v>
      </c>
      <c r="BB185" s="112">
        <v>0</v>
      </c>
      <c r="BC185" s="112">
        <v>0</v>
      </c>
      <c r="BD185" s="112">
        <v>0</v>
      </c>
      <c r="BE185" s="112">
        <v>0</v>
      </c>
      <c r="BF185" s="112">
        <v>0</v>
      </c>
      <c r="BG185" s="112">
        <v>0</v>
      </c>
      <c r="BH185" s="112">
        <v>0</v>
      </c>
      <c r="BI185" s="112">
        <v>0</v>
      </c>
      <c r="BJ185" s="112">
        <v>0</v>
      </c>
      <c r="BK185" s="111">
        <v>0.71299999999999997</v>
      </c>
      <c r="BL185" s="112">
        <v>0</v>
      </c>
      <c r="BM185" s="112">
        <v>0</v>
      </c>
      <c r="BN185" s="112">
        <v>0</v>
      </c>
      <c r="BO185" s="112">
        <v>0</v>
      </c>
      <c r="BP185" s="112">
        <v>0</v>
      </c>
      <c r="BQ185" s="112">
        <v>0</v>
      </c>
      <c r="BR185" s="113">
        <v>0</v>
      </c>
      <c r="BS185" s="112">
        <v>104</v>
      </c>
    </row>
    <row r="186" spans="1:71" hidden="1" x14ac:dyDescent="0.25">
      <c r="A186" s="102" t="s">
        <v>61</v>
      </c>
      <c r="B186" s="103" t="s">
        <v>191</v>
      </c>
      <c r="C186" s="102" t="s">
        <v>192</v>
      </c>
      <c r="D186" s="102" t="s">
        <v>833</v>
      </c>
      <c r="E186" s="102" t="s">
        <v>834</v>
      </c>
      <c r="F186" s="102" t="s">
        <v>434</v>
      </c>
      <c r="G186" s="102" t="s">
        <v>227</v>
      </c>
      <c r="H186" s="104">
        <v>20</v>
      </c>
      <c r="I186" s="104">
        <v>19</v>
      </c>
      <c r="J186" s="104">
        <v>348</v>
      </c>
      <c r="K186" s="104">
        <v>1044</v>
      </c>
      <c r="L186" s="105">
        <v>129</v>
      </c>
      <c r="M186" s="106">
        <v>317</v>
      </c>
      <c r="N186" s="106">
        <v>372</v>
      </c>
      <c r="O186" s="106">
        <v>7</v>
      </c>
      <c r="P186" s="106">
        <v>55</v>
      </c>
      <c r="Q186" s="106">
        <v>9</v>
      </c>
      <c r="R186" s="106">
        <v>8</v>
      </c>
      <c r="S186" s="106">
        <v>322</v>
      </c>
      <c r="T186" s="106">
        <v>333</v>
      </c>
      <c r="U186" s="106">
        <v>6</v>
      </c>
      <c r="V186" s="106">
        <v>11</v>
      </c>
      <c r="W186" s="106">
        <v>7</v>
      </c>
      <c r="X186" s="106">
        <v>6.5</v>
      </c>
      <c r="Y186" s="106">
        <v>348</v>
      </c>
      <c r="Z186" s="106">
        <v>10</v>
      </c>
      <c r="AA186" s="107">
        <v>93365</v>
      </c>
      <c r="AB186" s="106">
        <v>10</v>
      </c>
      <c r="AC186" s="108">
        <v>8.9</v>
      </c>
      <c r="AD186" s="109">
        <v>5</v>
      </c>
      <c r="AE186" s="110">
        <v>0</v>
      </c>
      <c r="AF186" s="111">
        <v>0.54</v>
      </c>
      <c r="AG186" s="112">
        <v>0</v>
      </c>
      <c r="AH186" s="112">
        <v>0</v>
      </c>
      <c r="AI186" s="112">
        <v>0</v>
      </c>
      <c r="AJ186" s="111">
        <v>0.9</v>
      </c>
      <c r="AK186" s="112">
        <v>0</v>
      </c>
      <c r="AL186" s="112">
        <v>0</v>
      </c>
      <c r="AM186" s="112">
        <v>0</v>
      </c>
      <c r="AN186" s="112">
        <v>0</v>
      </c>
      <c r="AO186" s="112">
        <v>0</v>
      </c>
      <c r="AP186" s="112">
        <v>0</v>
      </c>
      <c r="AQ186" s="112">
        <v>0</v>
      </c>
      <c r="AR186" s="112">
        <v>0</v>
      </c>
      <c r="AS186" s="112">
        <v>0</v>
      </c>
      <c r="AT186" s="111">
        <v>0.55000000000000004</v>
      </c>
      <c r="AU186" s="112">
        <v>0</v>
      </c>
      <c r="AV186" s="112">
        <v>0</v>
      </c>
      <c r="AW186" s="112">
        <v>0</v>
      </c>
      <c r="AX186" s="112">
        <v>0</v>
      </c>
      <c r="AY186" s="112">
        <v>0</v>
      </c>
      <c r="AZ186" s="112">
        <v>0</v>
      </c>
      <c r="BA186" s="111">
        <v>0.71299999999999997</v>
      </c>
      <c r="BB186" s="112">
        <v>0</v>
      </c>
      <c r="BC186" s="112">
        <v>0</v>
      </c>
      <c r="BD186" s="112">
        <v>0</v>
      </c>
      <c r="BE186" s="112">
        <v>0</v>
      </c>
      <c r="BF186" s="112">
        <v>0</v>
      </c>
      <c r="BG186" s="112">
        <v>0</v>
      </c>
      <c r="BH186" s="112">
        <v>0</v>
      </c>
      <c r="BI186" s="112">
        <v>0</v>
      </c>
      <c r="BJ186" s="112">
        <v>0</v>
      </c>
      <c r="BK186" s="111">
        <v>0.71299999999999997</v>
      </c>
      <c r="BL186" s="112">
        <v>0</v>
      </c>
      <c r="BM186" s="112">
        <v>0</v>
      </c>
      <c r="BN186" s="112">
        <v>0</v>
      </c>
      <c r="BO186" s="112">
        <v>0</v>
      </c>
      <c r="BP186" s="112">
        <v>0</v>
      </c>
      <c r="BQ186" s="112">
        <v>0</v>
      </c>
      <c r="BR186" s="113">
        <v>0</v>
      </c>
      <c r="BS186" s="112">
        <v>187</v>
      </c>
    </row>
    <row r="187" spans="1:71" hidden="1" x14ac:dyDescent="0.25">
      <c r="A187" s="102" t="s">
        <v>61</v>
      </c>
      <c r="B187" s="103" t="s">
        <v>191</v>
      </c>
      <c r="C187" s="102" t="s">
        <v>192</v>
      </c>
      <c r="D187" s="102" t="s">
        <v>835</v>
      </c>
      <c r="E187" s="102" t="s">
        <v>836</v>
      </c>
      <c r="F187" s="102" t="s">
        <v>413</v>
      </c>
      <c r="G187" s="102" t="s">
        <v>227</v>
      </c>
      <c r="H187" s="104">
        <v>7</v>
      </c>
      <c r="I187" s="104">
        <v>7</v>
      </c>
      <c r="J187" s="104">
        <v>79</v>
      </c>
      <c r="K187" s="104">
        <v>237</v>
      </c>
      <c r="L187" s="105">
        <v>31</v>
      </c>
      <c r="M187" s="106">
        <v>118</v>
      </c>
      <c r="N187" s="106">
        <v>124</v>
      </c>
      <c r="O187" s="106">
        <v>2</v>
      </c>
      <c r="P187" s="106">
        <v>6</v>
      </c>
      <c r="Q187" s="106">
        <v>4</v>
      </c>
      <c r="R187" s="106">
        <v>3</v>
      </c>
      <c r="S187" s="106">
        <v>123</v>
      </c>
      <c r="T187" s="106">
        <v>125</v>
      </c>
      <c r="U187" s="106">
        <v>2</v>
      </c>
      <c r="V187" s="106">
        <v>2</v>
      </c>
      <c r="W187" s="106">
        <v>2</v>
      </c>
      <c r="X187" s="106">
        <v>2</v>
      </c>
      <c r="Y187" s="106">
        <v>79</v>
      </c>
      <c r="Z187" s="106">
        <v>10</v>
      </c>
      <c r="AA187" s="107">
        <v>85455</v>
      </c>
      <c r="AB187" s="106">
        <v>9</v>
      </c>
      <c r="AC187" s="108">
        <v>6.6</v>
      </c>
      <c r="AD187" s="109">
        <v>4</v>
      </c>
      <c r="AE187" s="110">
        <v>0</v>
      </c>
      <c r="AF187" s="111">
        <v>0.54</v>
      </c>
      <c r="AG187" s="112">
        <v>0</v>
      </c>
      <c r="AH187" s="112">
        <v>0</v>
      </c>
      <c r="AI187" s="112">
        <v>0</v>
      </c>
      <c r="AJ187" s="111">
        <v>0.9</v>
      </c>
      <c r="AK187" s="112">
        <v>0</v>
      </c>
      <c r="AL187" s="112">
        <v>0</v>
      </c>
      <c r="AM187" s="112">
        <v>0</v>
      </c>
      <c r="AN187" s="112">
        <v>0</v>
      </c>
      <c r="AO187" s="112">
        <v>0</v>
      </c>
      <c r="AP187" s="112">
        <v>0</v>
      </c>
      <c r="AQ187" s="112">
        <v>0</v>
      </c>
      <c r="AR187" s="112">
        <v>0</v>
      </c>
      <c r="AS187" s="112">
        <v>0</v>
      </c>
      <c r="AT187" s="111">
        <v>0.55000000000000004</v>
      </c>
      <c r="AU187" s="112">
        <v>0</v>
      </c>
      <c r="AV187" s="112">
        <v>0</v>
      </c>
      <c r="AW187" s="112">
        <v>0</v>
      </c>
      <c r="AX187" s="112">
        <v>0</v>
      </c>
      <c r="AY187" s="112">
        <v>0</v>
      </c>
      <c r="AZ187" s="112">
        <v>0</v>
      </c>
      <c r="BA187" s="111">
        <v>0.71299999999999997</v>
      </c>
      <c r="BB187" s="112">
        <v>0</v>
      </c>
      <c r="BC187" s="112">
        <v>0</v>
      </c>
      <c r="BD187" s="112">
        <v>0</v>
      </c>
      <c r="BE187" s="112">
        <v>0</v>
      </c>
      <c r="BF187" s="112">
        <v>0</v>
      </c>
      <c r="BG187" s="112">
        <v>0</v>
      </c>
      <c r="BH187" s="112">
        <v>0</v>
      </c>
      <c r="BI187" s="112">
        <v>0</v>
      </c>
      <c r="BJ187" s="112">
        <v>0</v>
      </c>
      <c r="BK187" s="111">
        <v>0.71299999999999997</v>
      </c>
      <c r="BL187" s="112">
        <v>0</v>
      </c>
      <c r="BM187" s="112">
        <v>0</v>
      </c>
      <c r="BN187" s="112">
        <v>0</v>
      </c>
      <c r="BO187" s="112">
        <v>0</v>
      </c>
      <c r="BP187" s="112">
        <v>0</v>
      </c>
      <c r="BQ187" s="112">
        <v>0</v>
      </c>
      <c r="BR187" s="113">
        <v>0</v>
      </c>
      <c r="BS187" s="112">
        <v>104</v>
      </c>
    </row>
    <row r="188" spans="1:71" hidden="1" x14ac:dyDescent="0.25">
      <c r="A188" s="102" t="s">
        <v>61</v>
      </c>
      <c r="B188" s="103" t="s">
        <v>191</v>
      </c>
      <c r="C188" s="102" t="s">
        <v>192</v>
      </c>
      <c r="D188" s="102" t="s">
        <v>727</v>
      </c>
      <c r="E188" s="102" t="s">
        <v>728</v>
      </c>
      <c r="F188" s="102" t="s">
        <v>155</v>
      </c>
      <c r="G188" s="102" t="s">
        <v>227</v>
      </c>
      <c r="H188" s="104">
        <v>160</v>
      </c>
      <c r="I188" s="104">
        <v>169</v>
      </c>
      <c r="J188" s="104">
        <v>1017</v>
      </c>
      <c r="K188" s="104">
        <v>3051</v>
      </c>
      <c r="L188" s="105">
        <v>448.66666666666669</v>
      </c>
      <c r="M188" s="106">
        <v>2473</v>
      </c>
      <c r="N188" s="106">
        <v>2756</v>
      </c>
      <c r="O188" s="106">
        <v>10</v>
      </c>
      <c r="P188" s="106">
        <v>283</v>
      </c>
      <c r="Q188" s="106">
        <v>10</v>
      </c>
      <c r="R188" s="106">
        <v>10</v>
      </c>
      <c r="S188" s="106">
        <v>2511</v>
      </c>
      <c r="T188" s="106">
        <v>2592</v>
      </c>
      <c r="U188" s="106">
        <v>10</v>
      </c>
      <c r="V188" s="106">
        <v>81</v>
      </c>
      <c r="W188" s="106">
        <v>10</v>
      </c>
      <c r="X188" s="106">
        <v>10</v>
      </c>
      <c r="Y188" s="106">
        <v>1017</v>
      </c>
      <c r="Z188" s="106">
        <v>10</v>
      </c>
      <c r="AA188" s="107">
        <v>77234</v>
      </c>
      <c r="AB188" s="106">
        <v>8</v>
      </c>
      <c r="AC188" s="108">
        <v>9.1999999999999993</v>
      </c>
      <c r="AD188" s="109">
        <v>5</v>
      </c>
      <c r="AE188" s="110">
        <v>0</v>
      </c>
      <c r="AF188" s="111">
        <v>0.54</v>
      </c>
      <c r="AG188" s="112">
        <v>0</v>
      </c>
      <c r="AH188" s="112">
        <v>66.333333333333329</v>
      </c>
      <c r="AI188" s="112">
        <v>0</v>
      </c>
      <c r="AJ188" s="111">
        <v>0.9</v>
      </c>
      <c r="AK188" s="112">
        <v>0</v>
      </c>
      <c r="AL188" s="112">
        <v>0</v>
      </c>
      <c r="AM188" s="112">
        <v>0</v>
      </c>
      <c r="AN188" s="112">
        <v>0</v>
      </c>
      <c r="AO188" s="112">
        <v>0</v>
      </c>
      <c r="AP188" s="112">
        <v>0</v>
      </c>
      <c r="AQ188" s="112">
        <v>0</v>
      </c>
      <c r="AR188" s="112">
        <v>0</v>
      </c>
      <c r="AS188" s="112">
        <v>0</v>
      </c>
      <c r="AT188" s="111">
        <v>0.55000000000000004</v>
      </c>
      <c r="AU188" s="112">
        <v>0</v>
      </c>
      <c r="AV188" s="112">
        <v>0</v>
      </c>
      <c r="AW188" s="112">
        <v>0</v>
      </c>
      <c r="AX188" s="112">
        <v>0</v>
      </c>
      <c r="AY188" s="112">
        <v>0</v>
      </c>
      <c r="AZ188" s="112">
        <v>0</v>
      </c>
      <c r="BA188" s="111">
        <v>0.71299999999999997</v>
      </c>
      <c r="BB188" s="112">
        <v>0</v>
      </c>
      <c r="BC188" s="112">
        <v>0</v>
      </c>
      <c r="BD188" s="112">
        <v>0</v>
      </c>
      <c r="BE188" s="112">
        <v>0</v>
      </c>
      <c r="BF188" s="112">
        <v>0</v>
      </c>
      <c r="BG188" s="112">
        <v>0</v>
      </c>
      <c r="BH188" s="112">
        <v>0</v>
      </c>
      <c r="BI188" s="112">
        <v>0</v>
      </c>
      <c r="BJ188" s="112">
        <v>0</v>
      </c>
      <c r="BK188" s="111">
        <v>0.71299999999999997</v>
      </c>
      <c r="BL188" s="112">
        <v>0</v>
      </c>
      <c r="BM188" s="112">
        <v>59.699999999999996</v>
      </c>
      <c r="BN188" s="112">
        <v>0</v>
      </c>
      <c r="BO188" s="112">
        <v>0</v>
      </c>
      <c r="BP188" s="112">
        <v>0</v>
      </c>
      <c r="BQ188" s="112">
        <v>0</v>
      </c>
      <c r="BR188" s="113">
        <v>0</v>
      </c>
      <c r="BS188" s="112">
        <v>0</v>
      </c>
    </row>
    <row r="189" spans="1:71" hidden="1" x14ac:dyDescent="0.25">
      <c r="A189" s="102" t="s">
        <v>61</v>
      </c>
      <c r="B189" s="103" t="s">
        <v>191</v>
      </c>
      <c r="C189" s="102" t="s">
        <v>192</v>
      </c>
      <c r="D189" s="102" t="s">
        <v>953</v>
      </c>
      <c r="E189" s="102" t="s">
        <v>954</v>
      </c>
      <c r="F189" s="102" t="s">
        <v>413</v>
      </c>
      <c r="G189" s="102" t="s">
        <v>227</v>
      </c>
      <c r="H189" s="104">
        <v>14</v>
      </c>
      <c r="I189" s="104">
        <v>13</v>
      </c>
      <c r="J189" s="104">
        <v>90</v>
      </c>
      <c r="K189" s="104">
        <v>270</v>
      </c>
      <c r="L189" s="105">
        <v>39</v>
      </c>
      <c r="M189" s="106">
        <v>168</v>
      </c>
      <c r="N189" s="106">
        <v>213</v>
      </c>
      <c r="O189" s="106">
        <v>4</v>
      </c>
      <c r="P189" s="106">
        <v>45</v>
      </c>
      <c r="Q189" s="106">
        <v>9</v>
      </c>
      <c r="R189" s="106">
        <v>6.5</v>
      </c>
      <c r="S189" s="106">
        <v>172</v>
      </c>
      <c r="T189" s="106">
        <v>180</v>
      </c>
      <c r="U189" s="106">
        <v>4</v>
      </c>
      <c r="V189" s="106">
        <v>8</v>
      </c>
      <c r="W189" s="106">
        <v>6</v>
      </c>
      <c r="X189" s="106">
        <v>5</v>
      </c>
      <c r="Y189" s="106">
        <v>90</v>
      </c>
      <c r="Z189" s="106">
        <v>10</v>
      </c>
      <c r="AA189" s="107">
        <v>106926</v>
      </c>
      <c r="AB189" s="106">
        <v>10</v>
      </c>
      <c r="AC189" s="108">
        <v>8.3000000000000007</v>
      </c>
      <c r="AD189" s="109">
        <v>5</v>
      </c>
      <c r="AE189" s="110">
        <v>0</v>
      </c>
      <c r="AF189" s="111">
        <v>0.54</v>
      </c>
      <c r="AG189" s="112">
        <v>0</v>
      </c>
      <c r="AH189" s="112">
        <v>0</v>
      </c>
      <c r="AI189" s="112">
        <v>0</v>
      </c>
      <c r="AJ189" s="111">
        <v>0.9</v>
      </c>
      <c r="AK189" s="112">
        <v>0</v>
      </c>
      <c r="AL189" s="112">
        <v>0</v>
      </c>
      <c r="AM189" s="112">
        <v>0</v>
      </c>
      <c r="AN189" s="112">
        <v>0</v>
      </c>
      <c r="AO189" s="112">
        <v>0</v>
      </c>
      <c r="AP189" s="112">
        <v>0</v>
      </c>
      <c r="AQ189" s="112">
        <v>0</v>
      </c>
      <c r="AR189" s="112">
        <v>0</v>
      </c>
      <c r="AS189" s="112">
        <v>0</v>
      </c>
      <c r="AT189" s="111">
        <v>0.55000000000000004</v>
      </c>
      <c r="AU189" s="112">
        <v>0</v>
      </c>
      <c r="AV189" s="112">
        <v>0</v>
      </c>
      <c r="AW189" s="112">
        <v>0</v>
      </c>
      <c r="AX189" s="112">
        <v>0</v>
      </c>
      <c r="AY189" s="112">
        <v>0</v>
      </c>
      <c r="AZ189" s="112">
        <v>0</v>
      </c>
      <c r="BA189" s="111">
        <v>0.71299999999999997</v>
      </c>
      <c r="BB189" s="112">
        <v>0</v>
      </c>
      <c r="BC189" s="112">
        <v>0</v>
      </c>
      <c r="BD189" s="112">
        <v>0</v>
      </c>
      <c r="BE189" s="112">
        <v>0</v>
      </c>
      <c r="BF189" s="112">
        <v>0</v>
      </c>
      <c r="BG189" s="112">
        <v>0</v>
      </c>
      <c r="BH189" s="112">
        <v>0</v>
      </c>
      <c r="BI189" s="112">
        <v>0</v>
      </c>
      <c r="BJ189" s="112">
        <v>0</v>
      </c>
      <c r="BK189" s="111">
        <v>0.71299999999999997</v>
      </c>
      <c r="BL189" s="112">
        <v>0</v>
      </c>
      <c r="BM189" s="112">
        <v>0</v>
      </c>
      <c r="BN189" s="112">
        <v>0</v>
      </c>
      <c r="BO189" s="112">
        <v>0</v>
      </c>
      <c r="BP189" s="112">
        <v>0</v>
      </c>
      <c r="BQ189" s="112">
        <v>0</v>
      </c>
      <c r="BR189" s="113">
        <v>0</v>
      </c>
      <c r="BS189" s="112">
        <v>0</v>
      </c>
    </row>
    <row r="190" spans="1:71" hidden="1" x14ac:dyDescent="0.25">
      <c r="A190" s="102" t="s">
        <v>61</v>
      </c>
      <c r="B190" s="103" t="s">
        <v>191</v>
      </c>
      <c r="C190" s="102" t="s">
        <v>192</v>
      </c>
      <c r="D190" s="102" t="s">
        <v>837</v>
      </c>
      <c r="E190" s="102" t="s">
        <v>838</v>
      </c>
      <c r="F190" s="102" t="s">
        <v>244</v>
      </c>
      <c r="G190" s="102" t="s">
        <v>224</v>
      </c>
      <c r="H190" s="104">
        <v>26</v>
      </c>
      <c r="I190" s="104">
        <v>28</v>
      </c>
      <c r="J190" s="104">
        <v>6</v>
      </c>
      <c r="K190" s="104">
        <v>18</v>
      </c>
      <c r="L190" s="105">
        <v>20</v>
      </c>
      <c r="M190" s="106">
        <v>388</v>
      </c>
      <c r="N190" s="106">
        <v>415</v>
      </c>
      <c r="O190" s="106">
        <v>7</v>
      </c>
      <c r="P190" s="106">
        <v>27</v>
      </c>
      <c r="Q190" s="106">
        <v>7</v>
      </c>
      <c r="R190" s="106">
        <v>7</v>
      </c>
      <c r="S190" s="106">
        <v>408</v>
      </c>
      <c r="T190" s="106">
        <v>415</v>
      </c>
      <c r="U190" s="106">
        <v>7</v>
      </c>
      <c r="V190" s="106">
        <v>7</v>
      </c>
      <c r="W190" s="106">
        <v>5</v>
      </c>
      <c r="X190" s="106">
        <v>6</v>
      </c>
      <c r="Y190" s="106">
        <v>6</v>
      </c>
      <c r="Z190" s="106">
        <v>5</v>
      </c>
      <c r="AA190" s="107">
        <v>80759</v>
      </c>
      <c r="AB190" s="106">
        <v>9</v>
      </c>
      <c r="AC190" s="108">
        <v>7.2</v>
      </c>
      <c r="AD190" s="109">
        <v>4</v>
      </c>
      <c r="AE190" s="110">
        <v>0</v>
      </c>
      <c r="AF190" s="111">
        <v>0.54</v>
      </c>
      <c r="AG190" s="112">
        <v>0</v>
      </c>
      <c r="AH190" s="112">
        <v>19.666666666666668</v>
      </c>
      <c r="AI190" s="112">
        <v>0</v>
      </c>
      <c r="AJ190" s="111">
        <v>0.9</v>
      </c>
      <c r="AK190" s="112">
        <v>0</v>
      </c>
      <c r="AL190" s="112">
        <v>0</v>
      </c>
      <c r="AM190" s="112">
        <v>0</v>
      </c>
      <c r="AN190" s="112">
        <v>0</v>
      </c>
      <c r="AO190" s="112">
        <v>0</v>
      </c>
      <c r="AP190" s="112">
        <v>0</v>
      </c>
      <c r="AQ190" s="112">
        <v>0</v>
      </c>
      <c r="AR190" s="112">
        <v>0</v>
      </c>
      <c r="AS190" s="112">
        <v>0</v>
      </c>
      <c r="AT190" s="111">
        <v>0.55000000000000004</v>
      </c>
      <c r="AU190" s="112">
        <v>0</v>
      </c>
      <c r="AV190" s="112">
        <v>0</v>
      </c>
      <c r="AW190" s="112">
        <v>0</v>
      </c>
      <c r="AX190" s="112">
        <v>0</v>
      </c>
      <c r="AY190" s="112">
        <v>0</v>
      </c>
      <c r="AZ190" s="112">
        <v>0</v>
      </c>
      <c r="BA190" s="111">
        <v>0.71299999999999997</v>
      </c>
      <c r="BB190" s="112">
        <v>0</v>
      </c>
      <c r="BC190" s="112">
        <v>0</v>
      </c>
      <c r="BD190" s="112">
        <v>0</v>
      </c>
      <c r="BE190" s="112">
        <v>0</v>
      </c>
      <c r="BF190" s="112">
        <v>0</v>
      </c>
      <c r="BG190" s="112">
        <v>0</v>
      </c>
      <c r="BH190" s="112">
        <v>0</v>
      </c>
      <c r="BI190" s="112">
        <v>0</v>
      </c>
      <c r="BJ190" s="112">
        <v>0</v>
      </c>
      <c r="BK190" s="111">
        <v>0.71299999999999997</v>
      </c>
      <c r="BL190" s="112">
        <v>0</v>
      </c>
      <c r="BM190" s="112">
        <v>17.700000000000003</v>
      </c>
      <c r="BN190" s="112">
        <v>0</v>
      </c>
      <c r="BO190" s="112">
        <v>0</v>
      </c>
      <c r="BP190" s="112">
        <v>0</v>
      </c>
      <c r="BQ190" s="112">
        <v>0</v>
      </c>
      <c r="BR190" s="113">
        <v>0</v>
      </c>
      <c r="BS190" s="112">
        <v>0</v>
      </c>
    </row>
    <row r="191" spans="1:71" hidden="1" x14ac:dyDescent="0.25">
      <c r="A191" s="102" t="s">
        <v>61</v>
      </c>
      <c r="B191" s="103" t="s">
        <v>191</v>
      </c>
      <c r="C191" s="102" t="s">
        <v>192</v>
      </c>
      <c r="D191" s="102" t="s">
        <v>1001</v>
      </c>
      <c r="E191" s="102" t="s">
        <v>1002</v>
      </c>
      <c r="F191" s="102" t="s">
        <v>244</v>
      </c>
      <c r="G191" s="102" t="s">
        <v>224</v>
      </c>
      <c r="H191" s="104">
        <v>28</v>
      </c>
      <c r="I191" s="104">
        <v>34</v>
      </c>
      <c r="J191" s="104">
        <v>32</v>
      </c>
      <c r="K191" s="104">
        <v>96</v>
      </c>
      <c r="L191" s="105">
        <v>31.333333333333332</v>
      </c>
      <c r="M191" s="106">
        <v>439</v>
      </c>
      <c r="N191" s="106">
        <v>484</v>
      </c>
      <c r="O191" s="106">
        <v>7</v>
      </c>
      <c r="P191" s="106">
        <v>45</v>
      </c>
      <c r="Q191" s="106">
        <v>9</v>
      </c>
      <c r="R191" s="106">
        <v>8</v>
      </c>
      <c r="S191" s="106">
        <v>443</v>
      </c>
      <c r="T191" s="106">
        <v>463</v>
      </c>
      <c r="U191" s="106">
        <v>7</v>
      </c>
      <c r="V191" s="106">
        <v>20</v>
      </c>
      <c r="W191" s="106">
        <v>9</v>
      </c>
      <c r="X191" s="106">
        <v>8</v>
      </c>
      <c r="Y191" s="106">
        <v>32</v>
      </c>
      <c r="Z191" s="106">
        <v>9</v>
      </c>
      <c r="AA191" s="107"/>
      <c r="AB191" s="106"/>
      <c r="AC191" s="108">
        <v>8.3333333333333339</v>
      </c>
      <c r="AD191" s="109">
        <v>5</v>
      </c>
      <c r="AE191" s="110">
        <v>0</v>
      </c>
      <c r="AF191" s="111">
        <v>0.54</v>
      </c>
      <c r="AG191" s="112">
        <v>0</v>
      </c>
      <c r="AH191" s="112">
        <v>0</v>
      </c>
      <c r="AI191" s="112">
        <v>0</v>
      </c>
      <c r="AJ191" s="111">
        <v>0.9</v>
      </c>
      <c r="AK191" s="112">
        <v>0</v>
      </c>
      <c r="AL191" s="112">
        <v>0</v>
      </c>
      <c r="AM191" s="112">
        <v>0</v>
      </c>
      <c r="AN191" s="112">
        <v>0</v>
      </c>
      <c r="AO191" s="112">
        <v>0</v>
      </c>
      <c r="AP191" s="112">
        <v>0</v>
      </c>
      <c r="AQ191" s="112">
        <v>0</v>
      </c>
      <c r="AR191" s="112">
        <v>0</v>
      </c>
      <c r="AS191" s="112">
        <v>0</v>
      </c>
      <c r="AT191" s="111">
        <v>0.55000000000000004</v>
      </c>
      <c r="AU191" s="112">
        <v>0</v>
      </c>
      <c r="AV191" s="112">
        <v>0</v>
      </c>
      <c r="AW191" s="112">
        <v>0</v>
      </c>
      <c r="AX191" s="112">
        <v>0</v>
      </c>
      <c r="AY191" s="112">
        <v>0</v>
      </c>
      <c r="AZ191" s="112">
        <v>0</v>
      </c>
      <c r="BA191" s="111">
        <v>0.71299999999999997</v>
      </c>
      <c r="BB191" s="112">
        <v>0</v>
      </c>
      <c r="BC191" s="112">
        <v>0</v>
      </c>
      <c r="BD191" s="112">
        <v>0</v>
      </c>
      <c r="BE191" s="112">
        <v>0</v>
      </c>
      <c r="BF191" s="112">
        <v>0</v>
      </c>
      <c r="BG191" s="112">
        <v>0</v>
      </c>
      <c r="BH191" s="112">
        <v>0</v>
      </c>
      <c r="BI191" s="112">
        <v>0</v>
      </c>
      <c r="BJ191" s="112">
        <v>0</v>
      </c>
      <c r="BK191" s="111">
        <v>0.71299999999999997</v>
      </c>
      <c r="BL191" s="112">
        <v>0</v>
      </c>
      <c r="BM191" s="112">
        <v>0</v>
      </c>
      <c r="BN191" s="112">
        <v>0</v>
      </c>
      <c r="BO191" s="112">
        <v>0</v>
      </c>
      <c r="BP191" s="112">
        <v>0</v>
      </c>
      <c r="BQ191" s="112">
        <v>0</v>
      </c>
      <c r="BR191" s="113">
        <v>0</v>
      </c>
      <c r="BS191" s="112">
        <v>0</v>
      </c>
    </row>
    <row r="192" spans="1:71" hidden="1" x14ac:dyDescent="0.25">
      <c r="A192" s="102" t="s">
        <v>61</v>
      </c>
      <c r="B192" s="103" t="s">
        <v>191</v>
      </c>
      <c r="C192" s="102" t="s">
        <v>192</v>
      </c>
      <c r="D192" s="102" t="s">
        <v>1006</v>
      </c>
      <c r="E192" s="102" t="s">
        <v>1007</v>
      </c>
      <c r="F192" s="102" t="s">
        <v>153</v>
      </c>
      <c r="G192" s="102" t="s">
        <v>224</v>
      </c>
      <c r="H192" s="104">
        <v>19</v>
      </c>
      <c r="I192" s="104">
        <v>21</v>
      </c>
      <c r="J192" s="104">
        <v>4</v>
      </c>
      <c r="K192" s="104">
        <v>12</v>
      </c>
      <c r="L192" s="105">
        <v>14.666666666666666</v>
      </c>
      <c r="M192" s="106">
        <v>303</v>
      </c>
      <c r="N192" s="106">
        <v>317</v>
      </c>
      <c r="O192" s="106">
        <v>6</v>
      </c>
      <c r="P192" s="106">
        <v>14</v>
      </c>
      <c r="Q192" s="106">
        <v>6</v>
      </c>
      <c r="R192" s="106">
        <v>6</v>
      </c>
      <c r="S192" s="106">
        <v>308</v>
      </c>
      <c r="T192" s="106">
        <v>313</v>
      </c>
      <c r="U192" s="106">
        <v>6</v>
      </c>
      <c r="V192" s="106">
        <v>5</v>
      </c>
      <c r="W192" s="106">
        <v>4</v>
      </c>
      <c r="X192" s="106">
        <v>5</v>
      </c>
      <c r="Y192" s="106">
        <v>4</v>
      </c>
      <c r="Z192" s="106">
        <v>4</v>
      </c>
      <c r="AA192" s="107">
        <v>53304</v>
      </c>
      <c r="AB192" s="106">
        <v>6</v>
      </c>
      <c r="AC192" s="108">
        <v>5.4</v>
      </c>
      <c r="AD192" s="109">
        <v>3</v>
      </c>
      <c r="AE192" s="110">
        <v>0</v>
      </c>
      <c r="AF192" s="111">
        <v>0.54</v>
      </c>
      <c r="AG192" s="112">
        <v>2</v>
      </c>
      <c r="AH192" s="112">
        <v>0</v>
      </c>
      <c r="AI192" s="112">
        <v>2</v>
      </c>
      <c r="AJ192" s="111">
        <v>0.9</v>
      </c>
      <c r="AK192" s="112">
        <v>0</v>
      </c>
      <c r="AL192" s="112">
        <v>0</v>
      </c>
      <c r="AM192" s="112">
        <v>0</v>
      </c>
      <c r="AN192" s="112">
        <v>0</v>
      </c>
      <c r="AO192" s="112">
        <v>0</v>
      </c>
      <c r="AP192" s="112">
        <v>0</v>
      </c>
      <c r="AQ192" s="112">
        <v>0</v>
      </c>
      <c r="AR192" s="112">
        <v>0</v>
      </c>
      <c r="AS192" s="112">
        <v>0</v>
      </c>
      <c r="AT192" s="111">
        <v>0.55000000000000004</v>
      </c>
      <c r="AU192" s="112">
        <v>0</v>
      </c>
      <c r="AV192" s="112">
        <v>0</v>
      </c>
      <c r="AW192" s="112">
        <v>0</v>
      </c>
      <c r="AX192" s="112">
        <v>0</v>
      </c>
      <c r="AY192" s="112">
        <v>0</v>
      </c>
      <c r="AZ192" s="112">
        <v>0</v>
      </c>
      <c r="BA192" s="111">
        <v>0.71299999999999997</v>
      </c>
      <c r="BB192" s="112">
        <v>0</v>
      </c>
      <c r="BC192" s="112">
        <v>0</v>
      </c>
      <c r="BD192" s="112">
        <v>0</v>
      </c>
      <c r="BE192" s="112">
        <v>0</v>
      </c>
      <c r="BF192" s="112">
        <v>0</v>
      </c>
      <c r="BG192" s="112">
        <v>0</v>
      </c>
      <c r="BH192" s="112">
        <v>0</v>
      </c>
      <c r="BI192" s="112">
        <v>0</v>
      </c>
      <c r="BJ192" s="112">
        <v>0</v>
      </c>
      <c r="BK192" s="111">
        <v>0.71299999999999997</v>
      </c>
      <c r="BL192" s="112">
        <v>0</v>
      </c>
      <c r="BM192" s="112">
        <v>1.8</v>
      </c>
      <c r="BN192" s="112">
        <v>1.8</v>
      </c>
      <c r="BO192" s="112">
        <v>0</v>
      </c>
      <c r="BP192" s="112">
        <v>0</v>
      </c>
      <c r="BQ192" s="112">
        <v>0</v>
      </c>
      <c r="BR192" s="113">
        <v>0</v>
      </c>
      <c r="BS192" s="112">
        <v>0</v>
      </c>
    </row>
    <row r="193" spans="1:71" hidden="1" x14ac:dyDescent="0.25">
      <c r="A193" s="102" t="s">
        <v>61</v>
      </c>
      <c r="B193" s="103" t="s">
        <v>191</v>
      </c>
      <c r="C193" s="102" t="s">
        <v>192</v>
      </c>
      <c r="D193" s="102" t="s">
        <v>98</v>
      </c>
      <c r="E193" s="102" t="s">
        <v>99</v>
      </c>
      <c r="F193" s="102" t="s">
        <v>151</v>
      </c>
      <c r="G193" s="102" t="s">
        <v>223</v>
      </c>
      <c r="H193" s="104">
        <v>18</v>
      </c>
      <c r="I193" s="104">
        <v>19</v>
      </c>
      <c r="J193" s="104">
        <v>110</v>
      </c>
      <c r="K193" s="104">
        <v>330</v>
      </c>
      <c r="L193" s="105">
        <v>49</v>
      </c>
      <c r="M193" s="106">
        <v>195</v>
      </c>
      <c r="N193" s="106">
        <v>210</v>
      </c>
      <c r="O193" s="106">
        <v>4</v>
      </c>
      <c r="P193" s="106">
        <v>15</v>
      </c>
      <c r="Q193" s="106">
        <v>6</v>
      </c>
      <c r="R193" s="106">
        <v>5</v>
      </c>
      <c r="S193" s="106">
        <v>198</v>
      </c>
      <c r="T193" s="106">
        <v>205</v>
      </c>
      <c r="U193" s="106">
        <v>4</v>
      </c>
      <c r="V193" s="106">
        <v>7</v>
      </c>
      <c r="W193" s="106">
        <v>5</v>
      </c>
      <c r="X193" s="106">
        <v>4.5</v>
      </c>
      <c r="Y193" s="106">
        <v>110</v>
      </c>
      <c r="Z193" s="106">
        <v>10</v>
      </c>
      <c r="AA193" s="107">
        <v>33187</v>
      </c>
      <c r="AB193" s="106">
        <v>2</v>
      </c>
      <c r="AC193" s="108">
        <v>4.7</v>
      </c>
      <c r="AD193" s="109">
        <v>2</v>
      </c>
      <c r="AE193" s="110">
        <v>0</v>
      </c>
      <c r="AF193" s="111">
        <v>0.54</v>
      </c>
      <c r="AG193" s="112">
        <v>0</v>
      </c>
      <c r="AH193" s="112">
        <v>0</v>
      </c>
      <c r="AI193" s="112">
        <v>0</v>
      </c>
      <c r="AJ193" s="111">
        <v>0.9</v>
      </c>
      <c r="AK193" s="112">
        <v>0</v>
      </c>
      <c r="AL193" s="112">
        <v>0</v>
      </c>
      <c r="AM193" s="112">
        <v>0</v>
      </c>
      <c r="AN193" s="112">
        <v>0</v>
      </c>
      <c r="AO193" s="112">
        <v>0</v>
      </c>
      <c r="AP193" s="112">
        <v>0</v>
      </c>
      <c r="AQ193" s="112">
        <v>0</v>
      </c>
      <c r="AR193" s="112">
        <v>0</v>
      </c>
      <c r="AS193" s="112">
        <v>0</v>
      </c>
      <c r="AT193" s="111">
        <v>0.55000000000000004</v>
      </c>
      <c r="AU193" s="112">
        <v>0</v>
      </c>
      <c r="AV193" s="112">
        <v>0</v>
      </c>
      <c r="AW193" s="112">
        <v>0</v>
      </c>
      <c r="AX193" s="112">
        <v>0</v>
      </c>
      <c r="AY193" s="112">
        <v>0</v>
      </c>
      <c r="AZ193" s="112">
        <v>0</v>
      </c>
      <c r="BA193" s="111">
        <v>0.71299999999999997</v>
      </c>
      <c r="BB193" s="112">
        <v>0</v>
      </c>
      <c r="BC193" s="112">
        <v>0</v>
      </c>
      <c r="BD193" s="112">
        <v>0</v>
      </c>
      <c r="BE193" s="112">
        <v>0</v>
      </c>
      <c r="BF193" s="112">
        <v>0</v>
      </c>
      <c r="BG193" s="112">
        <v>0</v>
      </c>
      <c r="BH193" s="112">
        <v>0</v>
      </c>
      <c r="BI193" s="112">
        <v>0</v>
      </c>
      <c r="BJ193" s="112">
        <v>0</v>
      </c>
      <c r="BK193" s="111">
        <v>0.71299999999999997</v>
      </c>
      <c r="BL193" s="112">
        <v>0</v>
      </c>
      <c r="BM193" s="112">
        <v>0</v>
      </c>
      <c r="BN193" s="112">
        <v>0</v>
      </c>
      <c r="BO193" s="112">
        <v>0</v>
      </c>
      <c r="BP193" s="112">
        <v>0</v>
      </c>
      <c r="BQ193" s="112">
        <v>0</v>
      </c>
      <c r="BR193" s="113">
        <v>0</v>
      </c>
      <c r="BS193" s="112">
        <v>0</v>
      </c>
    </row>
    <row r="194" spans="1:71" hidden="1" x14ac:dyDescent="0.25">
      <c r="A194" s="102" t="s">
        <v>61</v>
      </c>
      <c r="B194" s="103" t="s">
        <v>191</v>
      </c>
      <c r="C194" s="102" t="s">
        <v>192</v>
      </c>
      <c r="D194" s="102" t="s">
        <v>801</v>
      </c>
      <c r="E194" s="102" t="s">
        <v>802</v>
      </c>
      <c r="F194" s="102" t="s">
        <v>244</v>
      </c>
      <c r="G194" s="102" t="s">
        <v>224</v>
      </c>
      <c r="H194" s="104">
        <v>18</v>
      </c>
      <c r="I194" s="104">
        <v>19</v>
      </c>
      <c r="J194" s="104">
        <v>3</v>
      </c>
      <c r="K194" s="104">
        <v>9</v>
      </c>
      <c r="L194" s="105">
        <v>13.333333333333334</v>
      </c>
      <c r="M194" s="106">
        <v>172</v>
      </c>
      <c r="N194" s="106">
        <v>208</v>
      </c>
      <c r="O194" s="106">
        <v>4</v>
      </c>
      <c r="P194" s="106">
        <v>36</v>
      </c>
      <c r="Q194" s="106">
        <v>8</v>
      </c>
      <c r="R194" s="106">
        <v>6</v>
      </c>
      <c r="S194" s="106">
        <v>172</v>
      </c>
      <c r="T194" s="106">
        <v>182</v>
      </c>
      <c r="U194" s="106">
        <v>4</v>
      </c>
      <c r="V194" s="106">
        <v>10</v>
      </c>
      <c r="W194" s="106">
        <v>7</v>
      </c>
      <c r="X194" s="106">
        <v>5.5</v>
      </c>
      <c r="Y194" s="106">
        <v>3</v>
      </c>
      <c r="Z194" s="106">
        <v>3</v>
      </c>
      <c r="AA194" s="107">
        <v>33385</v>
      </c>
      <c r="AB194" s="106">
        <v>2</v>
      </c>
      <c r="AC194" s="108">
        <v>3.7</v>
      </c>
      <c r="AD194" s="109">
        <v>2</v>
      </c>
      <c r="AE194" s="110">
        <v>0</v>
      </c>
      <c r="AF194" s="111">
        <v>0.54</v>
      </c>
      <c r="AG194" s="112">
        <v>0</v>
      </c>
      <c r="AH194" s="112">
        <v>0</v>
      </c>
      <c r="AI194" s="112">
        <v>0</v>
      </c>
      <c r="AJ194" s="111">
        <v>0.9</v>
      </c>
      <c r="AK194" s="112">
        <v>0</v>
      </c>
      <c r="AL194" s="112">
        <v>0</v>
      </c>
      <c r="AM194" s="112">
        <v>0</v>
      </c>
      <c r="AN194" s="112">
        <v>0</v>
      </c>
      <c r="AO194" s="112">
        <v>0</v>
      </c>
      <c r="AP194" s="112">
        <v>0</v>
      </c>
      <c r="AQ194" s="112">
        <v>0</v>
      </c>
      <c r="AR194" s="112">
        <v>0</v>
      </c>
      <c r="AS194" s="112">
        <v>0</v>
      </c>
      <c r="AT194" s="111">
        <v>0.55000000000000004</v>
      </c>
      <c r="AU194" s="112">
        <v>0</v>
      </c>
      <c r="AV194" s="112">
        <v>0</v>
      </c>
      <c r="AW194" s="112">
        <v>0</v>
      </c>
      <c r="AX194" s="112">
        <v>0</v>
      </c>
      <c r="AY194" s="112">
        <v>0</v>
      </c>
      <c r="AZ194" s="112">
        <v>0</v>
      </c>
      <c r="BA194" s="111">
        <v>0.71299999999999997</v>
      </c>
      <c r="BB194" s="112">
        <v>0</v>
      </c>
      <c r="BC194" s="112">
        <v>0</v>
      </c>
      <c r="BD194" s="112">
        <v>0</v>
      </c>
      <c r="BE194" s="112">
        <v>0</v>
      </c>
      <c r="BF194" s="112">
        <v>0</v>
      </c>
      <c r="BG194" s="112">
        <v>0</v>
      </c>
      <c r="BH194" s="112">
        <v>0</v>
      </c>
      <c r="BI194" s="112">
        <v>0</v>
      </c>
      <c r="BJ194" s="112">
        <v>0</v>
      </c>
      <c r="BK194" s="111">
        <v>0.71299999999999997</v>
      </c>
      <c r="BL194" s="112">
        <v>0</v>
      </c>
      <c r="BM194" s="112">
        <v>0</v>
      </c>
      <c r="BN194" s="112">
        <v>0</v>
      </c>
      <c r="BO194" s="112">
        <v>0</v>
      </c>
      <c r="BP194" s="112">
        <v>0</v>
      </c>
      <c r="BQ194" s="112">
        <v>0</v>
      </c>
      <c r="BR194" s="113">
        <v>0</v>
      </c>
      <c r="BS194" s="112">
        <v>0</v>
      </c>
    </row>
    <row r="195" spans="1:71" hidden="1" x14ac:dyDescent="0.25">
      <c r="A195" s="102" t="s">
        <v>61</v>
      </c>
      <c r="B195" s="103" t="s">
        <v>191</v>
      </c>
      <c r="C195" s="102" t="s">
        <v>192</v>
      </c>
      <c r="D195" s="102" t="s">
        <v>827</v>
      </c>
      <c r="E195" s="102" t="s">
        <v>828</v>
      </c>
      <c r="F195" s="102" t="s">
        <v>153</v>
      </c>
      <c r="G195" s="102" t="s">
        <v>224</v>
      </c>
      <c r="H195" s="104">
        <v>53</v>
      </c>
      <c r="I195" s="104">
        <v>48</v>
      </c>
      <c r="J195" s="104">
        <v>239</v>
      </c>
      <c r="K195" s="104">
        <v>717</v>
      </c>
      <c r="L195" s="105">
        <v>113.33333333333333</v>
      </c>
      <c r="M195" s="106">
        <v>607</v>
      </c>
      <c r="N195" s="106">
        <v>688</v>
      </c>
      <c r="O195" s="106">
        <v>8</v>
      </c>
      <c r="P195" s="106">
        <v>81</v>
      </c>
      <c r="Q195" s="106">
        <v>10</v>
      </c>
      <c r="R195" s="106">
        <v>9</v>
      </c>
      <c r="S195" s="106">
        <v>617</v>
      </c>
      <c r="T195" s="106">
        <v>626</v>
      </c>
      <c r="U195" s="106">
        <v>8</v>
      </c>
      <c r="V195" s="106">
        <v>9</v>
      </c>
      <c r="W195" s="106">
        <v>6</v>
      </c>
      <c r="X195" s="106">
        <v>7</v>
      </c>
      <c r="Y195" s="106">
        <v>239</v>
      </c>
      <c r="Z195" s="106">
        <v>10</v>
      </c>
      <c r="AA195" s="107">
        <v>52061</v>
      </c>
      <c r="AB195" s="106">
        <v>6</v>
      </c>
      <c r="AC195" s="108">
        <v>7.6</v>
      </c>
      <c r="AD195" s="109">
        <v>4</v>
      </c>
      <c r="AE195" s="110">
        <v>0</v>
      </c>
      <c r="AF195" s="111">
        <v>0.54</v>
      </c>
      <c r="AG195" s="112">
        <v>0</v>
      </c>
      <c r="AH195" s="112">
        <v>0</v>
      </c>
      <c r="AI195" s="112">
        <v>0</v>
      </c>
      <c r="AJ195" s="111">
        <v>0.9</v>
      </c>
      <c r="AK195" s="112">
        <v>0</v>
      </c>
      <c r="AL195" s="112">
        <v>58</v>
      </c>
      <c r="AM195" s="112">
        <v>0</v>
      </c>
      <c r="AN195" s="112">
        <v>0</v>
      </c>
      <c r="AO195" s="112">
        <v>0</v>
      </c>
      <c r="AP195" s="112">
        <v>0</v>
      </c>
      <c r="AQ195" s="112">
        <v>0</v>
      </c>
      <c r="AR195" s="112">
        <v>0</v>
      </c>
      <c r="AS195" s="112">
        <v>0</v>
      </c>
      <c r="AT195" s="111">
        <v>0.55000000000000004</v>
      </c>
      <c r="AU195" s="112">
        <v>0</v>
      </c>
      <c r="AV195" s="112">
        <v>0</v>
      </c>
      <c r="AW195" s="112">
        <v>0</v>
      </c>
      <c r="AX195" s="112">
        <v>0</v>
      </c>
      <c r="AY195" s="112">
        <v>0</v>
      </c>
      <c r="AZ195" s="112">
        <v>0</v>
      </c>
      <c r="BA195" s="111">
        <v>0.71299999999999997</v>
      </c>
      <c r="BB195" s="112">
        <v>0</v>
      </c>
      <c r="BC195" s="112">
        <v>0</v>
      </c>
      <c r="BD195" s="112">
        <v>0</v>
      </c>
      <c r="BE195" s="112">
        <v>0</v>
      </c>
      <c r="BF195" s="112">
        <v>0</v>
      </c>
      <c r="BG195" s="112">
        <v>0</v>
      </c>
      <c r="BH195" s="112">
        <v>0</v>
      </c>
      <c r="BI195" s="112">
        <v>0</v>
      </c>
      <c r="BJ195" s="112">
        <v>0</v>
      </c>
      <c r="BK195" s="111">
        <v>0.71299999999999997</v>
      </c>
      <c r="BL195" s="112">
        <v>0</v>
      </c>
      <c r="BM195" s="112">
        <v>31.900000000000002</v>
      </c>
      <c r="BN195" s="112">
        <v>0</v>
      </c>
      <c r="BO195" s="112">
        <v>0</v>
      </c>
      <c r="BP195" s="112">
        <v>0</v>
      </c>
      <c r="BQ195" s="112">
        <v>0</v>
      </c>
      <c r="BR195" s="113">
        <v>0</v>
      </c>
      <c r="BS195" s="112">
        <v>0</v>
      </c>
    </row>
    <row r="196" spans="1:71" hidden="1" x14ac:dyDescent="0.25">
      <c r="A196" s="102" t="s">
        <v>61</v>
      </c>
      <c r="B196" s="103" t="s">
        <v>191</v>
      </c>
      <c r="C196" s="102" t="s">
        <v>192</v>
      </c>
      <c r="D196" s="102" t="s">
        <v>36</v>
      </c>
      <c r="E196" s="102" t="s">
        <v>37</v>
      </c>
      <c r="F196" s="102" t="s">
        <v>153</v>
      </c>
      <c r="G196" s="102" t="s">
        <v>224</v>
      </c>
      <c r="H196" s="104">
        <v>18</v>
      </c>
      <c r="I196" s="104">
        <v>20</v>
      </c>
      <c r="J196" s="104">
        <v>80</v>
      </c>
      <c r="K196" s="104">
        <v>240</v>
      </c>
      <c r="L196" s="105">
        <v>39.333333333333336</v>
      </c>
      <c r="M196" s="106">
        <v>255</v>
      </c>
      <c r="N196" s="106">
        <v>278</v>
      </c>
      <c r="O196" s="106">
        <v>6</v>
      </c>
      <c r="P196" s="106">
        <v>23</v>
      </c>
      <c r="Q196" s="106">
        <v>7</v>
      </c>
      <c r="R196" s="106">
        <v>6.5</v>
      </c>
      <c r="S196" s="106">
        <v>260</v>
      </c>
      <c r="T196" s="106">
        <v>268</v>
      </c>
      <c r="U196" s="106">
        <v>6</v>
      </c>
      <c r="V196" s="106">
        <v>8</v>
      </c>
      <c r="W196" s="106">
        <v>6</v>
      </c>
      <c r="X196" s="106">
        <v>6</v>
      </c>
      <c r="Y196" s="106">
        <v>80</v>
      </c>
      <c r="Z196" s="106">
        <v>10</v>
      </c>
      <c r="AA196" s="107">
        <v>46202</v>
      </c>
      <c r="AB196" s="106">
        <v>4</v>
      </c>
      <c r="AC196" s="108">
        <v>6.1</v>
      </c>
      <c r="AD196" s="109">
        <v>4</v>
      </c>
      <c r="AE196" s="110">
        <v>0</v>
      </c>
      <c r="AF196" s="111">
        <v>0.54</v>
      </c>
      <c r="AG196" s="112">
        <v>10.333333333333334</v>
      </c>
      <c r="AH196" s="112">
        <v>0</v>
      </c>
      <c r="AI196" s="112">
        <v>10.333333333333334</v>
      </c>
      <c r="AJ196" s="111">
        <v>0.9</v>
      </c>
      <c r="AK196" s="112">
        <v>0</v>
      </c>
      <c r="AL196" s="112">
        <v>0</v>
      </c>
      <c r="AM196" s="112">
        <v>0</v>
      </c>
      <c r="AN196" s="112">
        <v>0</v>
      </c>
      <c r="AO196" s="112">
        <v>0</v>
      </c>
      <c r="AP196" s="112">
        <v>0</v>
      </c>
      <c r="AQ196" s="112">
        <v>0</v>
      </c>
      <c r="AR196" s="112">
        <v>0</v>
      </c>
      <c r="AS196" s="112">
        <v>0</v>
      </c>
      <c r="AT196" s="111">
        <v>0.55000000000000004</v>
      </c>
      <c r="AU196" s="112">
        <v>0</v>
      </c>
      <c r="AV196" s="112">
        <v>0</v>
      </c>
      <c r="AW196" s="112">
        <v>0</v>
      </c>
      <c r="AX196" s="112">
        <v>0</v>
      </c>
      <c r="AY196" s="112">
        <v>0</v>
      </c>
      <c r="AZ196" s="112">
        <v>0</v>
      </c>
      <c r="BA196" s="111">
        <v>0.71299999999999997</v>
      </c>
      <c r="BB196" s="112">
        <v>0</v>
      </c>
      <c r="BC196" s="112">
        <v>0</v>
      </c>
      <c r="BD196" s="112">
        <v>0</v>
      </c>
      <c r="BE196" s="112">
        <v>0</v>
      </c>
      <c r="BF196" s="112">
        <v>0</v>
      </c>
      <c r="BG196" s="112">
        <v>0</v>
      </c>
      <c r="BH196" s="112">
        <v>0</v>
      </c>
      <c r="BI196" s="112">
        <v>0</v>
      </c>
      <c r="BJ196" s="112">
        <v>0</v>
      </c>
      <c r="BK196" s="111">
        <v>0.71299999999999997</v>
      </c>
      <c r="BL196" s="112">
        <v>0</v>
      </c>
      <c r="BM196" s="112">
        <v>9.3000000000000007</v>
      </c>
      <c r="BN196" s="112">
        <v>9.3000000000000007</v>
      </c>
      <c r="BO196" s="112">
        <v>0</v>
      </c>
      <c r="BP196" s="112">
        <v>0</v>
      </c>
      <c r="BQ196" s="112">
        <v>0</v>
      </c>
      <c r="BR196" s="113">
        <v>0</v>
      </c>
      <c r="BS196" s="112">
        <v>0</v>
      </c>
    </row>
    <row r="197" spans="1:71" hidden="1" x14ac:dyDescent="0.25">
      <c r="A197" s="102" t="s">
        <v>61</v>
      </c>
      <c r="B197" s="103" t="s">
        <v>193</v>
      </c>
      <c r="C197" s="102" t="s">
        <v>194</v>
      </c>
      <c r="D197" s="102" t="s">
        <v>841</v>
      </c>
      <c r="E197" s="102" t="s">
        <v>842</v>
      </c>
      <c r="F197" s="102" t="s">
        <v>153</v>
      </c>
      <c r="G197" s="102" t="s">
        <v>224</v>
      </c>
      <c r="H197" s="104">
        <v>201</v>
      </c>
      <c r="I197" s="104">
        <v>185</v>
      </c>
      <c r="J197" s="104">
        <v>160</v>
      </c>
      <c r="K197" s="104">
        <v>480</v>
      </c>
      <c r="L197" s="105">
        <v>182</v>
      </c>
      <c r="M197" s="106">
        <v>1527</v>
      </c>
      <c r="N197" s="106">
        <v>1730</v>
      </c>
      <c r="O197" s="106">
        <v>10</v>
      </c>
      <c r="P197" s="106">
        <v>203</v>
      </c>
      <c r="Q197" s="106">
        <v>10</v>
      </c>
      <c r="R197" s="106">
        <v>10</v>
      </c>
      <c r="S197" s="106">
        <v>1542</v>
      </c>
      <c r="T197" s="106">
        <v>1568</v>
      </c>
      <c r="U197" s="106">
        <v>10</v>
      </c>
      <c r="V197" s="106">
        <v>26</v>
      </c>
      <c r="W197" s="106">
        <v>9</v>
      </c>
      <c r="X197" s="106">
        <v>9.5</v>
      </c>
      <c r="Y197" s="106">
        <v>160</v>
      </c>
      <c r="Z197" s="106">
        <v>10</v>
      </c>
      <c r="AA197" s="107">
        <v>31967</v>
      </c>
      <c r="AB197" s="106">
        <v>2</v>
      </c>
      <c r="AC197" s="108">
        <v>6.7</v>
      </c>
      <c r="AD197" s="109">
        <v>2</v>
      </c>
      <c r="AE197" s="110">
        <v>0</v>
      </c>
      <c r="AF197" s="111">
        <v>0.54</v>
      </c>
      <c r="AG197" s="112">
        <v>0</v>
      </c>
      <c r="AH197" s="112">
        <v>0</v>
      </c>
      <c r="AI197" s="112">
        <v>0</v>
      </c>
      <c r="AJ197" s="111">
        <v>0.9</v>
      </c>
      <c r="AK197" s="112">
        <v>0</v>
      </c>
      <c r="AL197" s="112">
        <v>0</v>
      </c>
      <c r="AM197" s="112">
        <v>0</v>
      </c>
      <c r="AN197" s="112">
        <v>0</v>
      </c>
      <c r="AO197" s="112">
        <v>0</v>
      </c>
      <c r="AP197" s="112">
        <v>0</v>
      </c>
      <c r="AQ197" s="112">
        <v>0</v>
      </c>
      <c r="AR197" s="112">
        <v>0</v>
      </c>
      <c r="AS197" s="112">
        <v>0</v>
      </c>
      <c r="AT197" s="111">
        <v>0.55000000000000004</v>
      </c>
      <c r="AU197" s="112">
        <v>0</v>
      </c>
      <c r="AV197" s="112">
        <v>0</v>
      </c>
      <c r="AW197" s="112">
        <v>0</v>
      </c>
      <c r="AX197" s="112">
        <v>0</v>
      </c>
      <c r="AY197" s="112">
        <v>0</v>
      </c>
      <c r="AZ197" s="112">
        <v>0</v>
      </c>
      <c r="BA197" s="111">
        <v>0.71299999999999997</v>
      </c>
      <c r="BB197" s="112">
        <v>0</v>
      </c>
      <c r="BC197" s="112">
        <v>0</v>
      </c>
      <c r="BD197" s="112">
        <v>0</v>
      </c>
      <c r="BE197" s="112">
        <v>0</v>
      </c>
      <c r="BF197" s="112">
        <v>0</v>
      </c>
      <c r="BG197" s="112">
        <v>0</v>
      </c>
      <c r="BH197" s="112">
        <v>0</v>
      </c>
      <c r="BI197" s="112">
        <v>0</v>
      </c>
      <c r="BJ197" s="112">
        <v>0</v>
      </c>
      <c r="BK197" s="111">
        <v>0.71299999999999997</v>
      </c>
      <c r="BL197" s="112">
        <v>0</v>
      </c>
      <c r="BM197" s="112">
        <v>0</v>
      </c>
      <c r="BN197" s="112">
        <v>0</v>
      </c>
      <c r="BO197" s="112">
        <v>0</v>
      </c>
      <c r="BP197" s="112">
        <v>0</v>
      </c>
      <c r="BQ197" s="112">
        <v>0</v>
      </c>
      <c r="BR197" s="113">
        <v>0</v>
      </c>
      <c r="BS197" s="112">
        <v>0</v>
      </c>
    </row>
    <row r="198" spans="1:71" hidden="1" x14ac:dyDescent="0.25">
      <c r="A198" s="102" t="s">
        <v>61</v>
      </c>
      <c r="B198" s="103" t="s">
        <v>193</v>
      </c>
      <c r="C198" s="102" t="s">
        <v>194</v>
      </c>
      <c r="D198" s="102" t="s">
        <v>957</v>
      </c>
      <c r="E198" s="102" t="s">
        <v>958</v>
      </c>
      <c r="F198" s="102" t="s">
        <v>244</v>
      </c>
      <c r="G198" s="102" t="s">
        <v>224</v>
      </c>
      <c r="H198" s="104">
        <v>20</v>
      </c>
      <c r="I198" s="104">
        <v>18</v>
      </c>
      <c r="J198" s="104">
        <v>42</v>
      </c>
      <c r="K198" s="104">
        <v>126</v>
      </c>
      <c r="L198" s="105">
        <v>26.666666666666668</v>
      </c>
      <c r="M198" s="106">
        <v>134</v>
      </c>
      <c r="N198" s="106">
        <v>161</v>
      </c>
      <c r="O198" s="106">
        <v>3</v>
      </c>
      <c r="P198" s="106">
        <v>27</v>
      </c>
      <c r="Q198" s="106">
        <v>7</v>
      </c>
      <c r="R198" s="106">
        <v>5</v>
      </c>
      <c r="S198" s="106">
        <v>136</v>
      </c>
      <c r="T198" s="106">
        <v>141</v>
      </c>
      <c r="U198" s="106">
        <v>2</v>
      </c>
      <c r="V198" s="106">
        <v>5</v>
      </c>
      <c r="W198" s="106">
        <v>4</v>
      </c>
      <c r="X198" s="106">
        <v>3</v>
      </c>
      <c r="Y198" s="106">
        <v>42</v>
      </c>
      <c r="Z198" s="106">
        <v>9</v>
      </c>
      <c r="AA198" s="107">
        <v>65825</v>
      </c>
      <c r="AB198" s="106">
        <v>8</v>
      </c>
      <c r="AC198" s="108">
        <v>6.6</v>
      </c>
      <c r="AD198" s="109">
        <v>4</v>
      </c>
      <c r="AE198" s="110">
        <v>0</v>
      </c>
      <c r="AF198" s="111">
        <v>0.54</v>
      </c>
      <c r="AG198" s="112">
        <v>0</v>
      </c>
      <c r="AH198" s="112">
        <v>0</v>
      </c>
      <c r="AI198" s="112">
        <v>0</v>
      </c>
      <c r="AJ198" s="111">
        <v>0.9</v>
      </c>
      <c r="AK198" s="112">
        <v>0</v>
      </c>
      <c r="AL198" s="112">
        <v>0</v>
      </c>
      <c r="AM198" s="112">
        <v>0</v>
      </c>
      <c r="AN198" s="112">
        <v>0</v>
      </c>
      <c r="AO198" s="112">
        <v>0</v>
      </c>
      <c r="AP198" s="112">
        <v>0</v>
      </c>
      <c r="AQ198" s="112">
        <v>0</v>
      </c>
      <c r="AR198" s="112">
        <v>0</v>
      </c>
      <c r="AS198" s="112">
        <v>0</v>
      </c>
      <c r="AT198" s="111">
        <v>0.55000000000000004</v>
      </c>
      <c r="AU198" s="112">
        <v>0</v>
      </c>
      <c r="AV198" s="112">
        <v>0</v>
      </c>
      <c r="AW198" s="112">
        <v>0</v>
      </c>
      <c r="AX198" s="112">
        <v>0</v>
      </c>
      <c r="AY198" s="112">
        <v>0</v>
      </c>
      <c r="AZ198" s="112">
        <v>0</v>
      </c>
      <c r="BA198" s="111">
        <v>0.71299999999999997</v>
      </c>
      <c r="BB198" s="112">
        <v>0</v>
      </c>
      <c r="BC198" s="112">
        <v>0</v>
      </c>
      <c r="BD198" s="112">
        <v>0</v>
      </c>
      <c r="BE198" s="112">
        <v>0</v>
      </c>
      <c r="BF198" s="112">
        <v>0</v>
      </c>
      <c r="BG198" s="112">
        <v>0</v>
      </c>
      <c r="BH198" s="112">
        <v>0</v>
      </c>
      <c r="BI198" s="112">
        <v>0</v>
      </c>
      <c r="BJ198" s="112">
        <v>0</v>
      </c>
      <c r="BK198" s="111">
        <v>0.71299999999999997</v>
      </c>
      <c r="BL198" s="112">
        <v>0</v>
      </c>
      <c r="BM198" s="112">
        <v>0</v>
      </c>
      <c r="BN198" s="112">
        <v>0</v>
      </c>
      <c r="BO198" s="112">
        <v>0</v>
      </c>
      <c r="BP198" s="112">
        <v>0</v>
      </c>
      <c r="BQ198" s="112">
        <v>0</v>
      </c>
      <c r="BR198" s="113">
        <v>0</v>
      </c>
      <c r="BS198" s="112">
        <v>0</v>
      </c>
    </row>
    <row r="199" spans="1:71" hidden="1" x14ac:dyDescent="0.25">
      <c r="A199" s="102" t="s">
        <v>61</v>
      </c>
      <c r="B199" s="103" t="s">
        <v>193</v>
      </c>
      <c r="C199" s="102" t="s">
        <v>194</v>
      </c>
      <c r="D199" s="102" t="s">
        <v>843</v>
      </c>
      <c r="E199" s="102" t="s">
        <v>844</v>
      </c>
      <c r="F199" s="102" t="s">
        <v>153</v>
      </c>
      <c r="G199" s="102" t="s">
        <v>224</v>
      </c>
      <c r="H199" s="104">
        <v>40</v>
      </c>
      <c r="I199" s="104">
        <v>41</v>
      </c>
      <c r="J199" s="104">
        <v>22</v>
      </c>
      <c r="K199" s="104">
        <v>66</v>
      </c>
      <c r="L199" s="105">
        <v>34.333333333333336</v>
      </c>
      <c r="M199" s="106">
        <v>331</v>
      </c>
      <c r="N199" s="106">
        <v>354</v>
      </c>
      <c r="O199" s="106">
        <v>6</v>
      </c>
      <c r="P199" s="106">
        <v>23</v>
      </c>
      <c r="Q199" s="106">
        <v>7</v>
      </c>
      <c r="R199" s="106">
        <v>6.5</v>
      </c>
      <c r="S199" s="106">
        <v>346</v>
      </c>
      <c r="T199" s="106">
        <v>352</v>
      </c>
      <c r="U199" s="106">
        <v>6</v>
      </c>
      <c r="V199" s="106">
        <v>6</v>
      </c>
      <c r="W199" s="106">
        <v>5</v>
      </c>
      <c r="X199" s="106">
        <v>5.5</v>
      </c>
      <c r="Y199" s="106">
        <v>22</v>
      </c>
      <c r="Z199" s="106">
        <v>8</v>
      </c>
      <c r="AA199" s="107">
        <v>46187</v>
      </c>
      <c r="AB199" s="106">
        <v>4</v>
      </c>
      <c r="AC199" s="108">
        <v>5.6</v>
      </c>
      <c r="AD199" s="109">
        <v>3</v>
      </c>
      <c r="AE199" s="110">
        <v>6</v>
      </c>
      <c r="AF199" s="111">
        <v>0.54</v>
      </c>
      <c r="AG199" s="112">
        <v>0</v>
      </c>
      <c r="AH199" s="112">
        <v>0</v>
      </c>
      <c r="AI199" s="112">
        <v>0</v>
      </c>
      <c r="AJ199" s="111">
        <v>0.9</v>
      </c>
      <c r="AK199" s="112">
        <v>0</v>
      </c>
      <c r="AL199" s="112">
        <v>0</v>
      </c>
      <c r="AM199" s="112">
        <v>0</v>
      </c>
      <c r="AN199" s="112">
        <v>0</v>
      </c>
      <c r="AO199" s="112">
        <v>0</v>
      </c>
      <c r="AP199" s="112">
        <v>0</v>
      </c>
      <c r="AQ199" s="112">
        <v>0</v>
      </c>
      <c r="AR199" s="112">
        <v>0</v>
      </c>
      <c r="AS199" s="112">
        <v>0</v>
      </c>
      <c r="AT199" s="111">
        <v>0.55000000000000004</v>
      </c>
      <c r="AU199" s="112">
        <v>0</v>
      </c>
      <c r="AV199" s="112">
        <v>0</v>
      </c>
      <c r="AW199" s="112">
        <v>0</v>
      </c>
      <c r="AX199" s="112">
        <v>0</v>
      </c>
      <c r="AY199" s="112">
        <v>0</v>
      </c>
      <c r="AZ199" s="112">
        <v>0</v>
      </c>
      <c r="BA199" s="111">
        <v>0.71299999999999997</v>
      </c>
      <c r="BB199" s="112">
        <v>0</v>
      </c>
      <c r="BC199" s="112">
        <v>0</v>
      </c>
      <c r="BD199" s="112">
        <v>0</v>
      </c>
      <c r="BE199" s="112">
        <v>0</v>
      </c>
      <c r="BF199" s="112">
        <v>0</v>
      </c>
      <c r="BG199" s="112">
        <v>0</v>
      </c>
      <c r="BH199" s="112">
        <v>0</v>
      </c>
      <c r="BI199" s="112">
        <v>0</v>
      </c>
      <c r="BJ199" s="112">
        <v>0</v>
      </c>
      <c r="BK199" s="111">
        <v>0.71299999999999997</v>
      </c>
      <c r="BL199" s="112">
        <v>3.24</v>
      </c>
      <c r="BM199" s="112">
        <v>0</v>
      </c>
      <c r="BN199" s="112">
        <v>0</v>
      </c>
      <c r="BO199" s="112">
        <v>0</v>
      </c>
      <c r="BP199" s="112">
        <v>0</v>
      </c>
      <c r="BQ199" s="112">
        <v>0</v>
      </c>
      <c r="BR199" s="113">
        <v>0</v>
      </c>
      <c r="BS199" s="112">
        <v>0</v>
      </c>
    </row>
    <row r="200" spans="1:71" hidden="1" x14ac:dyDescent="0.25">
      <c r="A200" s="102" t="s">
        <v>61</v>
      </c>
      <c r="B200" s="103" t="s">
        <v>193</v>
      </c>
      <c r="C200" s="102" t="s">
        <v>194</v>
      </c>
      <c r="D200" s="102" t="s">
        <v>845</v>
      </c>
      <c r="E200" s="102" t="s">
        <v>846</v>
      </c>
      <c r="F200" s="102" t="s">
        <v>153</v>
      </c>
      <c r="G200" s="102" t="s">
        <v>224</v>
      </c>
      <c r="H200" s="104">
        <v>49</v>
      </c>
      <c r="I200" s="104">
        <v>50</v>
      </c>
      <c r="J200" s="104">
        <v>48</v>
      </c>
      <c r="K200" s="104">
        <v>144</v>
      </c>
      <c r="L200" s="105">
        <v>49</v>
      </c>
      <c r="M200" s="106">
        <v>383</v>
      </c>
      <c r="N200" s="106">
        <v>443</v>
      </c>
      <c r="O200" s="106">
        <v>7</v>
      </c>
      <c r="P200" s="106">
        <v>60</v>
      </c>
      <c r="Q200" s="106">
        <v>9</v>
      </c>
      <c r="R200" s="106">
        <v>8</v>
      </c>
      <c r="S200" s="106">
        <v>389</v>
      </c>
      <c r="T200" s="106">
        <v>404</v>
      </c>
      <c r="U200" s="106">
        <v>7</v>
      </c>
      <c r="V200" s="106">
        <v>15</v>
      </c>
      <c r="W200" s="106">
        <v>8</v>
      </c>
      <c r="X200" s="106">
        <v>7.5</v>
      </c>
      <c r="Y200" s="106">
        <v>48</v>
      </c>
      <c r="Z200" s="106">
        <v>9</v>
      </c>
      <c r="AA200" s="107">
        <v>43032</v>
      </c>
      <c r="AB200" s="106">
        <v>4</v>
      </c>
      <c r="AC200" s="108">
        <v>6.5</v>
      </c>
      <c r="AD200" s="109">
        <v>4</v>
      </c>
      <c r="AE200" s="110">
        <v>0</v>
      </c>
      <c r="AF200" s="111">
        <v>0.54</v>
      </c>
      <c r="AG200" s="112">
        <v>40.666666666666664</v>
      </c>
      <c r="AH200" s="112">
        <v>4</v>
      </c>
      <c r="AI200" s="112">
        <v>40.666666666666664</v>
      </c>
      <c r="AJ200" s="111">
        <v>0.9</v>
      </c>
      <c r="AK200" s="112">
        <v>0</v>
      </c>
      <c r="AL200" s="112">
        <v>0</v>
      </c>
      <c r="AM200" s="112">
        <v>0</v>
      </c>
      <c r="AN200" s="112">
        <v>0</v>
      </c>
      <c r="AO200" s="112">
        <v>0</v>
      </c>
      <c r="AP200" s="112">
        <v>0</v>
      </c>
      <c r="AQ200" s="112">
        <v>0</v>
      </c>
      <c r="AR200" s="112">
        <v>0</v>
      </c>
      <c r="AS200" s="112">
        <v>0</v>
      </c>
      <c r="AT200" s="111">
        <v>0.55000000000000004</v>
      </c>
      <c r="AU200" s="112">
        <v>0</v>
      </c>
      <c r="AV200" s="112">
        <v>0</v>
      </c>
      <c r="AW200" s="112">
        <v>0</v>
      </c>
      <c r="AX200" s="112">
        <v>0</v>
      </c>
      <c r="AY200" s="112">
        <v>0</v>
      </c>
      <c r="AZ200" s="112">
        <v>0</v>
      </c>
      <c r="BA200" s="111">
        <v>0.71299999999999997</v>
      </c>
      <c r="BB200" s="112">
        <v>0</v>
      </c>
      <c r="BC200" s="112">
        <v>0</v>
      </c>
      <c r="BD200" s="112">
        <v>0</v>
      </c>
      <c r="BE200" s="112">
        <v>0</v>
      </c>
      <c r="BF200" s="112">
        <v>0</v>
      </c>
      <c r="BG200" s="112">
        <v>0</v>
      </c>
      <c r="BH200" s="112">
        <v>0</v>
      </c>
      <c r="BI200" s="112">
        <v>0</v>
      </c>
      <c r="BJ200" s="112">
        <v>0</v>
      </c>
      <c r="BK200" s="111">
        <v>0.71299999999999997</v>
      </c>
      <c r="BL200" s="112">
        <v>0</v>
      </c>
      <c r="BM200" s="112">
        <v>40.199999999999996</v>
      </c>
      <c r="BN200" s="112">
        <v>36.6</v>
      </c>
      <c r="BO200" s="112">
        <v>0</v>
      </c>
      <c r="BP200" s="112">
        <v>0</v>
      </c>
      <c r="BQ200" s="112">
        <v>0</v>
      </c>
      <c r="BR200" s="113">
        <v>0</v>
      </c>
      <c r="BS200" s="112">
        <v>0</v>
      </c>
    </row>
    <row r="201" spans="1:71" hidden="1" x14ac:dyDescent="0.25">
      <c r="A201" s="102" t="s">
        <v>61</v>
      </c>
      <c r="B201" s="103" t="s">
        <v>195</v>
      </c>
      <c r="C201" s="102" t="s">
        <v>196</v>
      </c>
      <c r="D201" s="102" t="s">
        <v>959</v>
      </c>
      <c r="E201" s="102" t="s">
        <v>960</v>
      </c>
      <c r="F201" s="102" t="s">
        <v>151</v>
      </c>
      <c r="G201" s="102" t="s">
        <v>223</v>
      </c>
      <c r="H201" s="104">
        <v>10</v>
      </c>
      <c r="I201" s="104">
        <v>13</v>
      </c>
      <c r="J201" s="104"/>
      <c r="K201" s="104" t="s">
        <v>154</v>
      </c>
      <c r="L201" s="105">
        <v>11.5</v>
      </c>
      <c r="M201" s="106">
        <v>176</v>
      </c>
      <c r="N201" s="106">
        <v>176</v>
      </c>
      <c r="O201" s="106">
        <v>3</v>
      </c>
      <c r="P201" s="106">
        <v>0</v>
      </c>
      <c r="Q201" s="106">
        <v>2</v>
      </c>
      <c r="R201" s="106">
        <v>2.5</v>
      </c>
      <c r="S201" s="106">
        <v>177</v>
      </c>
      <c r="T201" s="106">
        <v>181</v>
      </c>
      <c r="U201" s="106">
        <v>4</v>
      </c>
      <c r="V201" s="106">
        <v>4</v>
      </c>
      <c r="W201" s="106">
        <v>3</v>
      </c>
      <c r="X201" s="106">
        <v>3.5</v>
      </c>
      <c r="Y201" s="106"/>
      <c r="Z201" s="106"/>
      <c r="AA201" s="107">
        <v>101554</v>
      </c>
      <c r="AB201" s="106">
        <v>10</v>
      </c>
      <c r="AC201" s="108">
        <v>6.5</v>
      </c>
      <c r="AD201" s="109">
        <v>4</v>
      </c>
      <c r="AE201" s="110">
        <v>0</v>
      </c>
      <c r="AF201" s="111">
        <v>0.54</v>
      </c>
      <c r="AG201" s="112">
        <v>0</v>
      </c>
      <c r="AH201" s="112">
        <v>0</v>
      </c>
      <c r="AI201" s="112">
        <v>0</v>
      </c>
      <c r="AJ201" s="111">
        <v>0.9</v>
      </c>
      <c r="AK201" s="112">
        <v>0</v>
      </c>
      <c r="AL201" s="112">
        <v>0</v>
      </c>
      <c r="AM201" s="112">
        <v>0</v>
      </c>
      <c r="AN201" s="112">
        <v>0</v>
      </c>
      <c r="AO201" s="112">
        <v>0</v>
      </c>
      <c r="AP201" s="112">
        <v>0</v>
      </c>
      <c r="AQ201" s="112">
        <v>0</v>
      </c>
      <c r="AR201" s="112">
        <v>0</v>
      </c>
      <c r="AS201" s="112">
        <v>0</v>
      </c>
      <c r="AT201" s="111">
        <v>0.55000000000000004</v>
      </c>
      <c r="AU201" s="112">
        <v>0</v>
      </c>
      <c r="AV201" s="112">
        <v>0</v>
      </c>
      <c r="AW201" s="112">
        <v>0</v>
      </c>
      <c r="AX201" s="112">
        <v>0</v>
      </c>
      <c r="AY201" s="112">
        <v>0</v>
      </c>
      <c r="AZ201" s="112">
        <v>0</v>
      </c>
      <c r="BA201" s="111">
        <v>0.71299999999999997</v>
      </c>
      <c r="BB201" s="112">
        <v>0</v>
      </c>
      <c r="BC201" s="112">
        <v>0</v>
      </c>
      <c r="BD201" s="112">
        <v>0</v>
      </c>
      <c r="BE201" s="112">
        <v>0</v>
      </c>
      <c r="BF201" s="112">
        <v>0</v>
      </c>
      <c r="BG201" s="112">
        <v>0</v>
      </c>
      <c r="BH201" s="112">
        <v>0</v>
      </c>
      <c r="BI201" s="112">
        <v>0</v>
      </c>
      <c r="BJ201" s="112">
        <v>0</v>
      </c>
      <c r="BK201" s="111">
        <v>0.71299999999999997</v>
      </c>
      <c r="BL201" s="112">
        <v>0</v>
      </c>
      <c r="BM201" s="112">
        <v>0</v>
      </c>
      <c r="BN201" s="112">
        <v>0</v>
      </c>
      <c r="BO201" s="112">
        <v>0</v>
      </c>
      <c r="BP201" s="112">
        <v>0</v>
      </c>
      <c r="BQ201" s="112">
        <v>0</v>
      </c>
      <c r="BR201" s="113">
        <v>0</v>
      </c>
      <c r="BS201" s="112">
        <v>0</v>
      </c>
    </row>
    <row r="202" spans="1:71" hidden="1" x14ac:dyDescent="0.25">
      <c r="A202" s="102" t="s">
        <v>61</v>
      </c>
      <c r="B202" s="103" t="s">
        <v>195</v>
      </c>
      <c r="C202" s="102" t="s">
        <v>196</v>
      </c>
      <c r="D202" s="102" t="s">
        <v>1058</v>
      </c>
      <c r="E202" s="102" t="s">
        <v>1059</v>
      </c>
      <c r="F202" s="102" t="s">
        <v>153</v>
      </c>
      <c r="G202" s="102" t="s">
        <v>224</v>
      </c>
      <c r="H202" s="104">
        <v>12</v>
      </c>
      <c r="I202" s="104">
        <v>14</v>
      </c>
      <c r="J202" s="104"/>
      <c r="K202" s="104" t="s">
        <v>154</v>
      </c>
      <c r="L202" s="105">
        <v>13</v>
      </c>
      <c r="M202" s="106">
        <v>179</v>
      </c>
      <c r="N202" s="106">
        <v>180</v>
      </c>
      <c r="O202" s="106">
        <v>4</v>
      </c>
      <c r="P202" s="106">
        <v>1</v>
      </c>
      <c r="Q202" s="106">
        <v>2</v>
      </c>
      <c r="R202" s="106">
        <v>3</v>
      </c>
      <c r="S202" s="106">
        <v>182</v>
      </c>
      <c r="T202" s="106">
        <v>186</v>
      </c>
      <c r="U202" s="106">
        <v>4</v>
      </c>
      <c r="V202" s="106">
        <v>4</v>
      </c>
      <c r="W202" s="106">
        <v>3</v>
      </c>
      <c r="X202" s="106">
        <v>3.5</v>
      </c>
      <c r="Y202" s="106"/>
      <c r="Z202" s="106"/>
      <c r="AA202" s="107">
        <v>81754</v>
      </c>
      <c r="AB202" s="106">
        <v>9</v>
      </c>
      <c r="AC202" s="108">
        <v>6.125</v>
      </c>
      <c r="AD202" s="109">
        <v>4</v>
      </c>
      <c r="AE202" s="110">
        <v>0</v>
      </c>
      <c r="AF202" s="111">
        <v>0.54</v>
      </c>
      <c r="AG202" s="112">
        <v>0</v>
      </c>
      <c r="AH202" s="112">
        <v>0</v>
      </c>
      <c r="AI202" s="112">
        <v>0</v>
      </c>
      <c r="AJ202" s="111">
        <v>0.9</v>
      </c>
      <c r="AK202" s="112">
        <v>0</v>
      </c>
      <c r="AL202" s="112">
        <v>0</v>
      </c>
      <c r="AM202" s="112">
        <v>0</v>
      </c>
      <c r="AN202" s="112">
        <v>0</v>
      </c>
      <c r="AO202" s="112">
        <v>0</v>
      </c>
      <c r="AP202" s="112">
        <v>0</v>
      </c>
      <c r="AQ202" s="112">
        <v>0</v>
      </c>
      <c r="AR202" s="112">
        <v>0</v>
      </c>
      <c r="AS202" s="112">
        <v>0</v>
      </c>
      <c r="AT202" s="111">
        <v>0.55000000000000004</v>
      </c>
      <c r="AU202" s="112">
        <v>0</v>
      </c>
      <c r="AV202" s="112">
        <v>0</v>
      </c>
      <c r="AW202" s="112">
        <v>0</v>
      </c>
      <c r="AX202" s="112">
        <v>0</v>
      </c>
      <c r="AY202" s="112">
        <v>0</v>
      </c>
      <c r="AZ202" s="112">
        <v>0</v>
      </c>
      <c r="BA202" s="111">
        <v>0.71299999999999997</v>
      </c>
      <c r="BB202" s="112">
        <v>0</v>
      </c>
      <c r="BC202" s="112">
        <v>0</v>
      </c>
      <c r="BD202" s="112">
        <v>0</v>
      </c>
      <c r="BE202" s="112">
        <v>0</v>
      </c>
      <c r="BF202" s="112">
        <v>0</v>
      </c>
      <c r="BG202" s="112">
        <v>0</v>
      </c>
      <c r="BH202" s="112">
        <v>0</v>
      </c>
      <c r="BI202" s="112">
        <v>0</v>
      </c>
      <c r="BJ202" s="112">
        <v>0</v>
      </c>
      <c r="BK202" s="111">
        <v>0.71299999999999997</v>
      </c>
      <c r="BL202" s="112">
        <v>0</v>
      </c>
      <c r="BM202" s="112">
        <v>0</v>
      </c>
      <c r="BN202" s="112">
        <v>0</v>
      </c>
      <c r="BO202" s="112">
        <v>0</v>
      </c>
      <c r="BP202" s="112">
        <v>0</v>
      </c>
      <c r="BQ202" s="112">
        <v>0</v>
      </c>
      <c r="BR202" s="113">
        <v>0</v>
      </c>
      <c r="BS202" s="112">
        <v>0</v>
      </c>
    </row>
    <row r="203" spans="1:71" hidden="1" x14ac:dyDescent="0.25">
      <c r="A203" s="102" t="s">
        <v>61</v>
      </c>
      <c r="B203" s="103" t="s">
        <v>195</v>
      </c>
      <c r="C203" s="102" t="s">
        <v>196</v>
      </c>
      <c r="D203" s="102" t="s">
        <v>40</v>
      </c>
      <c r="E203" s="102" t="s">
        <v>41</v>
      </c>
      <c r="F203" s="102" t="s">
        <v>153</v>
      </c>
      <c r="G203" s="102" t="s">
        <v>224</v>
      </c>
      <c r="H203" s="104">
        <v>55</v>
      </c>
      <c r="I203" s="104">
        <v>65</v>
      </c>
      <c r="J203" s="104">
        <v>12</v>
      </c>
      <c r="K203" s="104">
        <v>36</v>
      </c>
      <c r="L203" s="105">
        <v>44</v>
      </c>
      <c r="M203" s="106">
        <v>849</v>
      </c>
      <c r="N203" s="106">
        <v>854</v>
      </c>
      <c r="O203" s="106">
        <v>9</v>
      </c>
      <c r="P203" s="106">
        <v>5</v>
      </c>
      <c r="Q203" s="106">
        <v>3</v>
      </c>
      <c r="R203" s="106">
        <v>6</v>
      </c>
      <c r="S203" s="106">
        <v>866</v>
      </c>
      <c r="T203" s="106">
        <v>883</v>
      </c>
      <c r="U203" s="106">
        <v>9</v>
      </c>
      <c r="V203" s="106">
        <v>17</v>
      </c>
      <c r="W203" s="106">
        <v>9</v>
      </c>
      <c r="X203" s="106">
        <v>9</v>
      </c>
      <c r="Y203" s="106">
        <v>12</v>
      </c>
      <c r="Z203" s="106">
        <v>7</v>
      </c>
      <c r="AA203" s="107">
        <v>60670</v>
      </c>
      <c r="AB203" s="106">
        <v>7</v>
      </c>
      <c r="AC203" s="108">
        <v>7.2</v>
      </c>
      <c r="AD203" s="109">
        <v>4</v>
      </c>
      <c r="AE203" s="110">
        <v>0</v>
      </c>
      <c r="AF203" s="111">
        <v>0.54</v>
      </c>
      <c r="AG203" s="112">
        <v>0</v>
      </c>
      <c r="AH203" s="112">
        <v>8.6666666666666661</v>
      </c>
      <c r="AI203" s="112">
        <v>0</v>
      </c>
      <c r="AJ203" s="111">
        <v>0.9</v>
      </c>
      <c r="AK203" s="112">
        <v>0</v>
      </c>
      <c r="AL203" s="112">
        <v>0</v>
      </c>
      <c r="AM203" s="112">
        <v>0</v>
      </c>
      <c r="AN203" s="112">
        <v>0</v>
      </c>
      <c r="AO203" s="112">
        <v>0</v>
      </c>
      <c r="AP203" s="112">
        <v>0</v>
      </c>
      <c r="AQ203" s="112">
        <v>0</v>
      </c>
      <c r="AR203" s="112">
        <v>0</v>
      </c>
      <c r="AS203" s="112">
        <v>0</v>
      </c>
      <c r="AT203" s="111">
        <v>0.55000000000000004</v>
      </c>
      <c r="AU203" s="112">
        <v>0</v>
      </c>
      <c r="AV203" s="112">
        <v>0</v>
      </c>
      <c r="AW203" s="112">
        <v>0</v>
      </c>
      <c r="AX203" s="112">
        <v>0</v>
      </c>
      <c r="AY203" s="112">
        <v>0</v>
      </c>
      <c r="AZ203" s="112">
        <v>0</v>
      </c>
      <c r="BA203" s="111">
        <v>0.71299999999999997</v>
      </c>
      <c r="BB203" s="112">
        <v>0</v>
      </c>
      <c r="BC203" s="112">
        <v>0</v>
      </c>
      <c r="BD203" s="112">
        <v>0</v>
      </c>
      <c r="BE203" s="112">
        <v>0</v>
      </c>
      <c r="BF203" s="112">
        <v>0</v>
      </c>
      <c r="BG203" s="112">
        <v>0</v>
      </c>
      <c r="BH203" s="112">
        <v>0</v>
      </c>
      <c r="BI203" s="112">
        <v>0</v>
      </c>
      <c r="BJ203" s="112">
        <v>0</v>
      </c>
      <c r="BK203" s="111">
        <v>0.71299999999999997</v>
      </c>
      <c r="BL203" s="112">
        <v>0</v>
      </c>
      <c r="BM203" s="112">
        <v>7.8</v>
      </c>
      <c r="BN203" s="112">
        <v>0</v>
      </c>
      <c r="BO203" s="112">
        <v>0</v>
      </c>
      <c r="BP203" s="112">
        <v>0</v>
      </c>
      <c r="BQ203" s="112">
        <v>0</v>
      </c>
      <c r="BR203" s="113">
        <v>0</v>
      </c>
      <c r="BS203" s="112">
        <v>0</v>
      </c>
    </row>
    <row r="204" spans="1:71" hidden="1" x14ac:dyDescent="0.25">
      <c r="A204" s="102" t="s">
        <v>61</v>
      </c>
      <c r="B204" s="103" t="s">
        <v>195</v>
      </c>
      <c r="C204" s="102" t="s">
        <v>196</v>
      </c>
      <c r="D204" s="102" t="s">
        <v>51</v>
      </c>
      <c r="E204" s="102" t="s">
        <v>52</v>
      </c>
      <c r="F204" s="102" t="s">
        <v>151</v>
      </c>
      <c r="G204" s="102" t="s">
        <v>223</v>
      </c>
      <c r="H204" s="104">
        <v>32</v>
      </c>
      <c r="I204" s="104">
        <v>39</v>
      </c>
      <c r="J204" s="104">
        <v>1</v>
      </c>
      <c r="K204" s="104">
        <v>3</v>
      </c>
      <c r="L204" s="105">
        <v>24</v>
      </c>
      <c r="M204" s="106">
        <v>490</v>
      </c>
      <c r="N204" s="106">
        <v>438</v>
      </c>
      <c r="O204" s="106">
        <v>7</v>
      </c>
      <c r="P204" s="106">
        <v>-52</v>
      </c>
      <c r="Q204" s="106">
        <v>1</v>
      </c>
      <c r="R204" s="106">
        <v>4</v>
      </c>
      <c r="S204" s="106">
        <v>517</v>
      </c>
      <c r="T204" s="106">
        <v>514</v>
      </c>
      <c r="U204" s="106">
        <v>8</v>
      </c>
      <c r="V204" s="106">
        <v>-3</v>
      </c>
      <c r="W204" s="106">
        <v>1</v>
      </c>
      <c r="X204" s="106">
        <v>4.5</v>
      </c>
      <c r="Y204" s="106">
        <v>1</v>
      </c>
      <c r="Z204" s="106">
        <v>1</v>
      </c>
      <c r="AA204" s="107">
        <v>47575</v>
      </c>
      <c r="AB204" s="106">
        <v>5</v>
      </c>
      <c r="AC204" s="108">
        <v>3.9</v>
      </c>
      <c r="AD204" s="109">
        <v>2</v>
      </c>
      <c r="AE204" s="110">
        <v>0</v>
      </c>
      <c r="AF204" s="111">
        <v>0.54</v>
      </c>
      <c r="AG204" s="112">
        <v>0</v>
      </c>
      <c r="AH204" s="112">
        <v>0</v>
      </c>
      <c r="AI204" s="112">
        <v>0</v>
      </c>
      <c r="AJ204" s="111">
        <v>0.9</v>
      </c>
      <c r="AK204" s="112">
        <v>0</v>
      </c>
      <c r="AL204" s="112">
        <v>0</v>
      </c>
      <c r="AM204" s="112">
        <v>0</v>
      </c>
      <c r="AN204" s="112">
        <v>0</v>
      </c>
      <c r="AO204" s="112">
        <v>0</v>
      </c>
      <c r="AP204" s="112">
        <v>0</v>
      </c>
      <c r="AQ204" s="112">
        <v>0</v>
      </c>
      <c r="AR204" s="112">
        <v>0</v>
      </c>
      <c r="AS204" s="112">
        <v>0</v>
      </c>
      <c r="AT204" s="111">
        <v>0.55000000000000004</v>
      </c>
      <c r="AU204" s="112">
        <v>0</v>
      </c>
      <c r="AV204" s="112">
        <v>0</v>
      </c>
      <c r="AW204" s="112">
        <v>0</v>
      </c>
      <c r="AX204" s="112">
        <v>0</v>
      </c>
      <c r="AY204" s="112">
        <v>0</v>
      </c>
      <c r="AZ204" s="112">
        <v>0</v>
      </c>
      <c r="BA204" s="111">
        <v>0.71299999999999997</v>
      </c>
      <c r="BB204" s="112">
        <v>0</v>
      </c>
      <c r="BC204" s="112">
        <v>0</v>
      </c>
      <c r="BD204" s="112">
        <v>0</v>
      </c>
      <c r="BE204" s="112">
        <v>0</v>
      </c>
      <c r="BF204" s="112">
        <v>0</v>
      </c>
      <c r="BG204" s="112">
        <v>0</v>
      </c>
      <c r="BH204" s="112">
        <v>0</v>
      </c>
      <c r="BI204" s="112">
        <v>0</v>
      </c>
      <c r="BJ204" s="112">
        <v>0</v>
      </c>
      <c r="BK204" s="111">
        <v>0.71299999999999997</v>
      </c>
      <c r="BL204" s="112">
        <v>0</v>
      </c>
      <c r="BM204" s="112">
        <v>0</v>
      </c>
      <c r="BN204" s="112">
        <v>0</v>
      </c>
      <c r="BO204" s="112">
        <v>0</v>
      </c>
      <c r="BP204" s="112">
        <v>0</v>
      </c>
      <c r="BQ204" s="112">
        <v>0</v>
      </c>
      <c r="BR204" s="113">
        <v>0</v>
      </c>
      <c r="BS204" s="112">
        <v>0</v>
      </c>
    </row>
    <row r="205" spans="1:71" hidden="1" x14ac:dyDescent="0.25">
      <c r="A205" s="102" t="s">
        <v>61</v>
      </c>
      <c r="B205" s="103" t="s">
        <v>195</v>
      </c>
      <c r="C205" s="102" t="s">
        <v>196</v>
      </c>
      <c r="D205" s="102" t="s">
        <v>62</v>
      </c>
      <c r="E205" s="102" t="s">
        <v>63</v>
      </c>
      <c r="F205" s="102" t="s">
        <v>151</v>
      </c>
      <c r="G205" s="102" t="s">
        <v>223</v>
      </c>
      <c r="H205" s="104">
        <v>52</v>
      </c>
      <c r="I205" s="104">
        <v>62</v>
      </c>
      <c r="J205" s="104">
        <v>19</v>
      </c>
      <c r="K205" s="104">
        <v>57</v>
      </c>
      <c r="L205" s="105">
        <v>44.333333333333336</v>
      </c>
      <c r="M205" s="106">
        <v>817</v>
      </c>
      <c r="N205" s="106">
        <v>821</v>
      </c>
      <c r="O205" s="106">
        <v>9</v>
      </c>
      <c r="P205" s="106">
        <v>4</v>
      </c>
      <c r="Q205" s="106">
        <v>3</v>
      </c>
      <c r="R205" s="106">
        <v>6</v>
      </c>
      <c r="S205" s="106">
        <v>832</v>
      </c>
      <c r="T205" s="106">
        <v>850</v>
      </c>
      <c r="U205" s="106">
        <v>9</v>
      </c>
      <c r="V205" s="106">
        <v>18</v>
      </c>
      <c r="W205" s="106">
        <v>9</v>
      </c>
      <c r="X205" s="106">
        <v>9</v>
      </c>
      <c r="Y205" s="106">
        <v>19</v>
      </c>
      <c r="Z205" s="106">
        <v>8</v>
      </c>
      <c r="AA205" s="107">
        <v>66488</v>
      </c>
      <c r="AB205" s="106">
        <v>8</v>
      </c>
      <c r="AC205" s="108">
        <v>7.8</v>
      </c>
      <c r="AD205" s="109">
        <v>4</v>
      </c>
      <c r="AE205" s="110">
        <v>0</v>
      </c>
      <c r="AF205" s="111">
        <v>0.54</v>
      </c>
      <c r="AG205" s="112">
        <v>4.666666666666667</v>
      </c>
      <c r="AH205" s="112">
        <v>25.333333333333332</v>
      </c>
      <c r="AI205" s="112">
        <v>4.666666666666667</v>
      </c>
      <c r="AJ205" s="111">
        <v>0.9</v>
      </c>
      <c r="AK205" s="112">
        <v>0</v>
      </c>
      <c r="AL205" s="112">
        <v>0</v>
      </c>
      <c r="AM205" s="112">
        <v>0</v>
      </c>
      <c r="AN205" s="112">
        <v>0</v>
      </c>
      <c r="AO205" s="112">
        <v>0</v>
      </c>
      <c r="AP205" s="112">
        <v>0</v>
      </c>
      <c r="AQ205" s="112">
        <v>0</v>
      </c>
      <c r="AR205" s="112">
        <v>0</v>
      </c>
      <c r="AS205" s="112">
        <v>0</v>
      </c>
      <c r="AT205" s="111">
        <v>0.55000000000000004</v>
      </c>
      <c r="AU205" s="112">
        <v>0</v>
      </c>
      <c r="AV205" s="112">
        <v>0</v>
      </c>
      <c r="AW205" s="112">
        <v>0</v>
      </c>
      <c r="AX205" s="112">
        <v>0</v>
      </c>
      <c r="AY205" s="112">
        <v>0</v>
      </c>
      <c r="AZ205" s="112">
        <v>0</v>
      </c>
      <c r="BA205" s="111">
        <v>0.71299999999999997</v>
      </c>
      <c r="BB205" s="112">
        <v>0</v>
      </c>
      <c r="BC205" s="112">
        <v>0</v>
      </c>
      <c r="BD205" s="112">
        <v>0</v>
      </c>
      <c r="BE205" s="112">
        <v>0</v>
      </c>
      <c r="BF205" s="112">
        <v>0</v>
      </c>
      <c r="BG205" s="112">
        <v>0</v>
      </c>
      <c r="BH205" s="112">
        <v>0</v>
      </c>
      <c r="BI205" s="112">
        <v>0</v>
      </c>
      <c r="BJ205" s="112">
        <v>0</v>
      </c>
      <c r="BK205" s="111">
        <v>0.71299999999999997</v>
      </c>
      <c r="BL205" s="112">
        <v>0</v>
      </c>
      <c r="BM205" s="112">
        <v>27</v>
      </c>
      <c r="BN205" s="112">
        <v>4.2</v>
      </c>
      <c r="BO205" s="112">
        <v>0</v>
      </c>
      <c r="BP205" s="112">
        <v>0</v>
      </c>
      <c r="BQ205" s="112">
        <v>0</v>
      </c>
      <c r="BR205" s="113">
        <v>0</v>
      </c>
      <c r="BS205" s="112">
        <v>0</v>
      </c>
    </row>
    <row r="206" spans="1:71" hidden="1" x14ac:dyDescent="0.25">
      <c r="A206" s="102" t="s">
        <v>61</v>
      </c>
      <c r="B206" s="103" t="s">
        <v>195</v>
      </c>
      <c r="C206" s="102" t="s">
        <v>196</v>
      </c>
      <c r="D206" s="102" t="s">
        <v>461</v>
      </c>
      <c r="E206" s="102" t="s">
        <v>462</v>
      </c>
      <c r="F206" s="102" t="s">
        <v>151</v>
      </c>
      <c r="G206" s="102" t="s">
        <v>223</v>
      </c>
      <c r="H206" s="104">
        <v>61</v>
      </c>
      <c r="I206" s="104">
        <v>65</v>
      </c>
      <c r="J206" s="104">
        <v>72</v>
      </c>
      <c r="K206" s="104">
        <v>216</v>
      </c>
      <c r="L206" s="105">
        <v>66</v>
      </c>
      <c r="M206" s="106">
        <v>469</v>
      </c>
      <c r="N206" s="106">
        <v>469</v>
      </c>
      <c r="O206" s="106">
        <v>7</v>
      </c>
      <c r="P206" s="106">
        <v>0</v>
      </c>
      <c r="Q206" s="106">
        <v>2</v>
      </c>
      <c r="R206" s="106">
        <v>4.5</v>
      </c>
      <c r="S206" s="106">
        <v>489</v>
      </c>
      <c r="T206" s="106">
        <v>494</v>
      </c>
      <c r="U206" s="106">
        <v>7</v>
      </c>
      <c r="V206" s="106">
        <v>5</v>
      </c>
      <c r="W206" s="106">
        <v>4</v>
      </c>
      <c r="X206" s="106">
        <v>5.5</v>
      </c>
      <c r="Y206" s="106">
        <v>72</v>
      </c>
      <c r="Z206" s="106">
        <v>10</v>
      </c>
      <c r="AA206" s="107">
        <v>34372</v>
      </c>
      <c r="AB206" s="106">
        <v>2</v>
      </c>
      <c r="AC206" s="108">
        <v>4.8</v>
      </c>
      <c r="AD206" s="109">
        <v>2</v>
      </c>
      <c r="AE206" s="110">
        <v>0</v>
      </c>
      <c r="AF206" s="111">
        <v>0.54</v>
      </c>
      <c r="AG206" s="112">
        <v>0</v>
      </c>
      <c r="AH206" s="112">
        <v>0</v>
      </c>
      <c r="AI206" s="112">
        <v>0</v>
      </c>
      <c r="AJ206" s="111">
        <v>0.9</v>
      </c>
      <c r="AK206" s="112">
        <v>0</v>
      </c>
      <c r="AL206" s="112">
        <v>0</v>
      </c>
      <c r="AM206" s="112">
        <v>0</v>
      </c>
      <c r="AN206" s="112">
        <v>0</v>
      </c>
      <c r="AO206" s="112">
        <v>0</v>
      </c>
      <c r="AP206" s="112">
        <v>0</v>
      </c>
      <c r="AQ206" s="112">
        <v>0</v>
      </c>
      <c r="AR206" s="112">
        <v>0</v>
      </c>
      <c r="AS206" s="112">
        <v>0</v>
      </c>
      <c r="AT206" s="111">
        <v>0.55000000000000004</v>
      </c>
      <c r="AU206" s="112">
        <v>0</v>
      </c>
      <c r="AV206" s="112">
        <v>0</v>
      </c>
      <c r="AW206" s="112">
        <v>0</v>
      </c>
      <c r="AX206" s="112">
        <v>0</v>
      </c>
      <c r="AY206" s="112">
        <v>0</v>
      </c>
      <c r="AZ206" s="112">
        <v>0</v>
      </c>
      <c r="BA206" s="111">
        <v>0.71299999999999997</v>
      </c>
      <c r="BB206" s="112">
        <v>0</v>
      </c>
      <c r="BC206" s="112">
        <v>0</v>
      </c>
      <c r="BD206" s="112">
        <v>0</v>
      </c>
      <c r="BE206" s="112">
        <v>0</v>
      </c>
      <c r="BF206" s="112">
        <v>0</v>
      </c>
      <c r="BG206" s="112">
        <v>0</v>
      </c>
      <c r="BH206" s="112">
        <v>0</v>
      </c>
      <c r="BI206" s="112">
        <v>0</v>
      </c>
      <c r="BJ206" s="112">
        <v>0</v>
      </c>
      <c r="BK206" s="111">
        <v>0.71299999999999997</v>
      </c>
      <c r="BL206" s="112">
        <v>0</v>
      </c>
      <c r="BM206" s="112">
        <v>0</v>
      </c>
      <c r="BN206" s="112">
        <v>0</v>
      </c>
      <c r="BO206" s="112">
        <v>0</v>
      </c>
      <c r="BP206" s="112">
        <v>0</v>
      </c>
      <c r="BQ206" s="112">
        <v>0</v>
      </c>
      <c r="BR206" s="113">
        <v>0</v>
      </c>
      <c r="BS206" s="112">
        <v>0</v>
      </c>
    </row>
    <row r="207" spans="1:71" hidden="1" x14ac:dyDescent="0.25">
      <c r="A207" s="102" t="s">
        <v>61</v>
      </c>
      <c r="B207" s="103" t="s">
        <v>195</v>
      </c>
      <c r="C207" s="102" t="s">
        <v>196</v>
      </c>
      <c r="D207" s="102" t="s">
        <v>751</v>
      </c>
      <c r="E207" s="102" t="s">
        <v>752</v>
      </c>
      <c r="F207" s="102" t="s">
        <v>152</v>
      </c>
      <c r="G207" s="102" t="s">
        <v>223</v>
      </c>
      <c r="H207" s="104">
        <v>41</v>
      </c>
      <c r="I207" s="104">
        <v>44</v>
      </c>
      <c r="J207" s="104">
        <v>29</v>
      </c>
      <c r="K207" s="104">
        <v>87</v>
      </c>
      <c r="L207" s="105">
        <v>38</v>
      </c>
      <c r="M207" s="106">
        <v>167</v>
      </c>
      <c r="N207" s="106">
        <v>171</v>
      </c>
      <c r="O207" s="106">
        <v>3</v>
      </c>
      <c r="P207" s="106">
        <v>4</v>
      </c>
      <c r="Q207" s="106">
        <v>3</v>
      </c>
      <c r="R207" s="106">
        <v>3</v>
      </c>
      <c r="S207" s="106">
        <v>172</v>
      </c>
      <c r="T207" s="106">
        <v>175</v>
      </c>
      <c r="U207" s="106">
        <v>3</v>
      </c>
      <c r="V207" s="106">
        <v>3</v>
      </c>
      <c r="W207" s="106">
        <v>2</v>
      </c>
      <c r="X207" s="106">
        <v>2.5</v>
      </c>
      <c r="Y207" s="106">
        <v>29</v>
      </c>
      <c r="Z207" s="106">
        <v>8</v>
      </c>
      <c r="AA207" s="107">
        <v>25887</v>
      </c>
      <c r="AB207" s="106">
        <v>1</v>
      </c>
      <c r="AC207" s="108">
        <v>3.1</v>
      </c>
      <c r="AD207" s="109">
        <v>1</v>
      </c>
      <c r="AE207" s="110">
        <v>0</v>
      </c>
      <c r="AF207" s="111">
        <v>0.54</v>
      </c>
      <c r="AG207" s="112">
        <v>0</v>
      </c>
      <c r="AH207" s="112">
        <v>0</v>
      </c>
      <c r="AI207" s="112">
        <v>0</v>
      </c>
      <c r="AJ207" s="111">
        <v>0.9</v>
      </c>
      <c r="AK207" s="112">
        <v>0</v>
      </c>
      <c r="AL207" s="112">
        <v>0</v>
      </c>
      <c r="AM207" s="112">
        <v>0</v>
      </c>
      <c r="AN207" s="112">
        <v>0</v>
      </c>
      <c r="AO207" s="112">
        <v>0</v>
      </c>
      <c r="AP207" s="112">
        <v>0</v>
      </c>
      <c r="AQ207" s="112">
        <v>0</v>
      </c>
      <c r="AR207" s="112">
        <v>0</v>
      </c>
      <c r="AS207" s="112">
        <v>0</v>
      </c>
      <c r="AT207" s="111">
        <v>0.55000000000000004</v>
      </c>
      <c r="AU207" s="112">
        <v>0</v>
      </c>
      <c r="AV207" s="112">
        <v>0</v>
      </c>
      <c r="AW207" s="112">
        <v>0</v>
      </c>
      <c r="AX207" s="112">
        <v>0</v>
      </c>
      <c r="AY207" s="112">
        <v>0</v>
      </c>
      <c r="AZ207" s="112">
        <v>0</v>
      </c>
      <c r="BA207" s="111">
        <v>0.71299999999999997</v>
      </c>
      <c r="BB207" s="112">
        <v>0</v>
      </c>
      <c r="BC207" s="112">
        <v>0</v>
      </c>
      <c r="BD207" s="112">
        <v>0</v>
      </c>
      <c r="BE207" s="112">
        <v>0</v>
      </c>
      <c r="BF207" s="112">
        <v>0</v>
      </c>
      <c r="BG207" s="112">
        <v>0</v>
      </c>
      <c r="BH207" s="112">
        <v>0</v>
      </c>
      <c r="BI207" s="112">
        <v>0</v>
      </c>
      <c r="BJ207" s="112">
        <v>0</v>
      </c>
      <c r="BK207" s="111">
        <v>0.71299999999999997</v>
      </c>
      <c r="BL207" s="112">
        <v>0</v>
      </c>
      <c r="BM207" s="112">
        <v>0</v>
      </c>
      <c r="BN207" s="112">
        <v>0</v>
      </c>
      <c r="BO207" s="112">
        <v>0</v>
      </c>
      <c r="BP207" s="112">
        <v>0</v>
      </c>
      <c r="BQ207" s="112">
        <v>0</v>
      </c>
      <c r="BR207" s="113">
        <v>0</v>
      </c>
      <c r="BS207" s="112">
        <v>0</v>
      </c>
    </row>
    <row r="208" spans="1:71" hidden="1" x14ac:dyDescent="0.25">
      <c r="A208" s="102" t="s">
        <v>61</v>
      </c>
      <c r="B208" s="103" t="s">
        <v>197</v>
      </c>
      <c r="C208" s="102" t="s">
        <v>198</v>
      </c>
      <c r="D208" s="102" t="s">
        <v>463</v>
      </c>
      <c r="E208" s="102" t="s">
        <v>464</v>
      </c>
      <c r="F208" s="102" t="s">
        <v>151</v>
      </c>
      <c r="G208" s="102" t="s">
        <v>223</v>
      </c>
      <c r="H208" s="104">
        <v>61</v>
      </c>
      <c r="I208" s="104">
        <v>63</v>
      </c>
      <c r="J208" s="104">
        <v>44</v>
      </c>
      <c r="K208" s="104">
        <v>132</v>
      </c>
      <c r="L208" s="105">
        <v>56</v>
      </c>
      <c r="M208" s="106">
        <v>439</v>
      </c>
      <c r="N208" s="106">
        <v>474</v>
      </c>
      <c r="O208" s="106">
        <v>7</v>
      </c>
      <c r="P208" s="106">
        <v>35</v>
      </c>
      <c r="Q208" s="106">
        <v>8</v>
      </c>
      <c r="R208" s="106">
        <v>7.5</v>
      </c>
      <c r="S208" s="106">
        <v>468</v>
      </c>
      <c r="T208" s="106">
        <v>478</v>
      </c>
      <c r="U208" s="106">
        <v>7</v>
      </c>
      <c r="V208" s="106">
        <v>10</v>
      </c>
      <c r="W208" s="106">
        <v>7</v>
      </c>
      <c r="X208" s="106">
        <v>7</v>
      </c>
      <c r="Y208" s="106">
        <v>44</v>
      </c>
      <c r="Z208" s="106">
        <v>9</v>
      </c>
      <c r="AA208" s="107">
        <v>73123</v>
      </c>
      <c r="AB208" s="106">
        <v>8</v>
      </c>
      <c r="AC208" s="108">
        <v>7.9</v>
      </c>
      <c r="AD208" s="109">
        <v>4</v>
      </c>
      <c r="AE208" s="110">
        <v>30.666666666666668</v>
      </c>
      <c r="AF208" s="111">
        <v>0.54</v>
      </c>
      <c r="AG208" s="112">
        <v>6</v>
      </c>
      <c r="AH208" s="112">
        <v>0</v>
      </c>
      <c r="AI208" s="112">
        <v>6</v>
      </c>
      <c r="AJ208" s="111">
        <v>0.9</v>
      </c>
      <c r="AK208" s="112">
        <v>0</v>
      </c>
      <c r="AL208" s="112">
        <v>0</v>
      </c>
      <c r="AM208" s="112">
        <v>0</v>
      </c>
      <c r="AN208" s="112">
        <v>0</v>
      </c>
      <c r="AO208" s="112">
        <v>0</v>
      </c>
      <c r="AP208" s="112">
        <v>0</v>
      </c>
      <c r="AQ208" s="112">
        <v>0</v>
      </c>
      <c r="AR208" s="112">
        <v>0</v>
      </c>
      <c r="AS208" s="112">
        <v>0</v>
      </c>
      <c r="AT208" s="111">
        <v>0.55000000000000004</v>
      </c>
      <c r="AU208" s="112">
        <v>0</v>
      </c>
      <c r="AV208" s="112">
        <v>0</v>
      </c>
      <c r="AW208" s="112">
        <v>0</v>
      </c>
      <c r="AX208" s="112">
        <v>0</v>
      </c>
      <c r="AY208" s="112">
        <v>0</v>
      </c>
      <c r="AZ208" s="112">
        <v>0</v>
      </c>
      <c r="BA208" s="111">
        <v>0.71299999999999997</v>
      </c>
      <c r="BB208" s="112">
        <v>0</v>
      </c>
      <c r="BC208" s="112">
        <v>0</v>
      </c>
      <c r="BD208" s="112">
        <v>0</v>
      </c>
      <c r="BE208" s="112">
        <v>0</v>
      </c>
      <c r="BF208" s="112">
        <v>0</v>
      </c>
      <c r="BG208" s="112">
        <v>0</v>
      </c>
      <c r="BH208" s="112">
        <v>0</v>
      </c>
      <c r="BI208" s="112">
        <v>0</v>
      </c>
      <c r="BJ208" s="112">
        <v>0</v>
      </c>
      <c r="BK208" s="111">
        <v>0.71299999999999997</v>
      </c>
      <c r="BL208" s="112">
        <v>16.560000000000002</v>
      </c>
      <c r="BM208" s="112">
        <v>5.4</v>
      </c>
      <c r="BN208" s="112">
        <v>5.4</v>
      </c>
      <c r="BO208" s="112">
        <v>0</v>
      </c>
      <c r="BP208" s="112">
        <v>0</v>
      </c>
      <c r="BQ208" s="112">
        <v>0</v>
      </c>
      <c r="BR208" s="113">
        <v>0</v>
      </c>
      <c r="BS208" s="112">
        <v>0</v>
      </c>
    </row>
    <row r="209" spans="1:71" hidden="1" x14ac:dyDescent="0.25">
      <c r="A209" s="102" t="s">
        <v>61</v>
      </c>
      <c r="B209" s="103" t="s">
        <v>197</v>
      </c>
      <c r="C209" s="102" t="s">
        <v>198</v>
      </c>
      <c r="D209" s="102" t="s">
        <v>465</v>
      </c>
      <c r="E209" s="102" t="s">
        <v>466</v>
      </c>
      <c r="F209" s="102" t="s">
        <v>151</v>
      </c>
      <c r="G209" s="102" t="s">
        <v>223</v>
      </c>
      <c r="H209" s="104">
        <v>205</v>
      </c>
      <c r="I209" s="104">
        <v>216</v>
      </c>
      <c r="J209" s="104">
        <v>44</v>
      </c>
      <c r="K209" s="104">
        <v>132</v>
      </c>
      <c r="L209" s="105">
        <v>155</v>
      </c>
      <c r="M209" s="106">
        <v>1330</v>
      </c>
      <c r="N209" s="106">
        <v>1441</v>
      </c>
      <c r="O209" s="106">
        <v>10</v>
      </c>
      <c r="P209" s="106">
        <v>111</v>
      </c>
      <c r="Q209" s="106">
        <v>10</v>
      </c>
      <c r="R209" s="106">
        <v>10</v>
      </c>
      <c r="S209" s="106">
        <v>1413</v>
      </c>
      <c r="T209" s="106">
        <v>1445</v>
      </c>
      <c r="U209" s="106">
        <v>10</v>
      </c>
      <c r="V209" s="106">
        <v>32</v>
      </c>
      <c r="W209" s="106">
        <v>10</v>
      </c>
      <c r="X209" s="106">
        <v>10</v>
      </c>
      <c r="Y209" s="106">
        <v>44</v>
      </c>
      <c r="Z209" s="106">
        <v>9</v>
      </c>
      <c r="AA209" s="107">
        <v>41649</v>
      </c>
      <c r="AB209" s="106">
        <v>4</v>
      </c>
      <c r="AC209" s="108">
        <v>7.4</v>
      </c>
      <c r="AD209" s="109">
        <v>4</v>
      </c>
      <c r="AE209" s="110">
        <v>30.666666666666668</v>
      </c>
      <c r="AF209" s="111">
        <v>0.54</v>
      </c>
      <c r="AG209" s="112">
        <v>6</v>
      </c>
      <c r="AH209" s="112">
        <v>0</v>
      </c>
      <c r="AI209" s="112">
        <v>6</v>
      </c>
      <c r="AJ209" s="111">
        <v>0.9</v>
      </c>
      <c r="AK209" s="112">
        <v>0</v>
      </c>
      <c r="AL209" s="112">
        <v>0</v>
      </c>
      <c r="AM209" s="112">
        <v>0</v>
      </c>
      <c r="AN209" s="112">
        <v>0</v>
      </c>
      <c r="AO209" s="112">
        <v>0</v>
      </c>
      <c r="AP209" s="112">
        <v>0</v>
      </c>
      <c r="AQ209" s="112">
        <v>0</v>
      </c>
      <c r="AR209" s="112">
        <v>0</v>
      </c>
      <c r="AS209" s="112">
        <v>0</v>
      </c>
      <c r="AT209" s="111">
        <v>0.55000000000000004</v>
      </c>
      <c r="AU209" s="112">
        <v>0</v>
      </c>
      <c r="AV209" s="112">
        <v>0</v>
      </c>
      <c r="AW209" s="112">
        <v>0</v>
      </c>
      <c r="AX209" s="112">
        <v>0</v>
      </c>
      <c r="AY209" s="112">
        <v>0</v>
      </c>
      <c r="AZ209" s="112">
        <v>0</v>
      </c>
      <c r="BA209" s="111">
        <v>0.71299999999999997</v>
      </c>
      <c r="BB209" s="112">
        <v>0</v>
      </c>
      <c r="BC209" s="112">
        <v>0</v>
      </c>
      <c r="BD209" s="112">
        <v>0</v>
      </c>
      <c r="BE209" s="112">
        <v>0</v>
      </c>
      <c r="BF209" s="112">
        <v>0</v>
      </c>
      <c r="BG209" s="112">
        <v>0</v>
      </c>
      <c r="BH209" s="112">
        <v>0</v>
      </c>
      <c r="BI209" s="112">
        <v>0</v>
      </c>
      <c r="BJ209" s="112">
        <v>0</v>
      </c>
      <c r="BK209" s="111">
        <v>0.71299999999999997</v>
      </c>
      <c r="BL209" s="112">
        <v>16.560000000000002</v>
      </c>
      <c r="BM209" s="112">
        <v>5.4</v>
      </c>
      <c r="BN209" s="112">
        <v>5.4</v>
      </c>
      <c r="BO209" s="112">
        <v>0</v>
      </c>
      <c r="BP209" s="112">
        <v>0</v>
      </c>
      <c r="BQ209" s="112">
        <v>0</v>
      </c>
      <c r="BR209" s="113">
        <v>0</v>
      </c>
      <c r="BS209" s="112">
        <v>0</v>
      </c>
    </row>
    <row r="210" spans="1:71" hidden="1" x14ac:dyDescent="0.25">
      <c r="A210" s="102" t="s">
        <v>61</v>
      </c>
      <c r="B210" s="103" t="s">
        <v>197</v>
      </c>
      <c r="C210" s="102" t="s">
        <v>198</v>
      </c>
      <c r="D210" s="102" t="s">
        <v>1036</v>
      </c>
      <c r="E210" s="102" t="s">
        <v>1037</v>
      </c>
      <c r="F210" s="102" t="s">
        <v>152</v>
      </c>
      <c r="G210" s="102" t="s">
        <v>223</v>
      </c>
      <c r="H210" s="104">
        <v>50</v>
      </c>
      <c r="I210" s="104">
        <v>56</v>
      </c>
      <c r="J210" s="104">
        <v>1</v>
      </c>
      <c r="K210" s="104">
        <v>3</v>
      </c>
      <c r="L210" s="105">
        <v>35.666666666666664</v>
      </c>
      <c r="M210" s="106">
        <v>398</v>
      </c>
      <c r="N210" s="106">
        <v>370</v>
      </c>
      <c r="O210" s="106">
        <v>7</v>
      </c>
      <c r="P210" s="106">
        <v>-28</v>
      </c>
      <c r="Q210" s="106">
        <v>1</v>
      </c>
      <c r="R210" s="106">
        <v>4</v>
      </c>
      <c r="S210" s="106">
        <v>423</v>
      </c>
      <c r="T210" s="106">
        <v>420</v>
      </c>
      <c r="U210" s="106">
        <v>7</v>
      </c>
      <c r="V210" s="106">
        <v>-3</v>
      </c>
      <c r="W210" s="106">
        <v>1</v>
      </c>
      <c r="X210" s="106">
        <v>4</v>
      </c>
      <c r="Y210" s="106">
        <v>1</v>
      </c>
      <c r="Z210" s="106">
        <v>1</v>
      </c>
      <c r="AA210" s="107">
        <v>27502</v>
      </c>
      <c r="AB210" s="106">
        <v>1</v>
      </c>
      <c r="AC210" s="108">
        <v>2.2000000000000002</v>
      </c>
      <c r="AD210" s="109">
        <v>1</v>
      </c>
      <c r="AE210" s="110">
        <v>0</v>
      </c>
      <c r="AF210" s="111">
        <v>0.54</v>
      </c>
      <c r="AG210" s="112">
        <v>0</v>
      </c>
      <c r="AH210" s="112">
        <v>0</v>
      </c>
      <c r="AI210" s="112">
        <v>0</v>
      </c>
      <c r="AJ210" s="111">
        <v>0.9</v>
      </c>
      <c r="AK210" s="112">
        <v>0</v>
      </c>
      <c r="AL210" s="112">
        <v>0</v>
      </c>
      <c r="AM210" s="112">
        <v>0</v>
      </c>
      <c r="AN210" s="112">
        <v>0</v>
      </c>
      <c r="AO210" s="112">
        <v>0</v>
      </c>
      <c r="AP210" s="112">
        <v>0</v>
      </c>
      <c r="AQ210" s="112">
        <v>0</v>
      </c>
      <c r="AR210" s="112">
        <v>0</v>
      </c>
      <c r="AS210" s="112">
        <v>0</v>
      </c>
      <c r="AT210" s="111">
        <v>0.55000000000000004</v>
      </c>
      <c r="AU210" s="112">
        <v>0</v>
      </c>
      <c r="AV210" s="112">
        <v>0</v>
      </c>
      <c r="AW210" s="112">
        <v>0</v>
      </c>
      <c r="AX210" s="112">
        <v>0</v>
      </c>
      <c r="AY210" s="112">
        <v>0</v>
      </c>
      <c r="AZ210" s="112">
        <v>0</v>
      </c>
      <c r="BA210" s="111">
        <v>0.71299999999999997</v>
      </c>
      <c r="BB210" s="112">
        <v>0</v>
      </c>
      <c r="BC210" s="112">
        <v>0</v>
      </c>
      <c r="BD210" s="112">
        <v>0</v>
      </c>
      <c r="BE210" s="112">
        <v>0</v>
      </c>
      <c r="BF210" s="112">
        <v>0</v>
      </c>
      <c r="BG210" s="112">
        <v>0</v>
      </c>
      <c r="BH210" s="112">
        <v>0</v>
      </c>
      <c r="BI210" s="112">
        <v>0</v>
      </c>
      <c r="BJ210" s="112">
        <v>0</v>
      </c>
      <c r="BK210" s="111">
        <v>0.71299999999999997</v>
      </c>
      <c r="BL210" s="112">
        <v>0</v>
      </c>
      <c r="BM210" s="112">
        <v>0</v>
      </c>
      <c r="BN210" s="112">
        <v>0</v>
      </c>
      <c r="BO210" s="112">
        <v>0</v>
      </c>
      <c r="BP210" s="112">
        <v>0</v>
      </c>
      <c r="BQ210" s="112">
        <v>0</v>
      </c>
      <c r="BR210" s="113">
        <v>0</v>
      </c>
      <c r="BS210" s="112">
        <v>0</v>
      </c>
    </row>
    <row r="211" spans="1:71" hidden="1" x14ac:dyDescent="0.25">
      <c r="A211" s="102" t="s">
        <v>61</v>
      </c>
      <c r="B211" s="103" t="s">
        <v>197</v>
      </c>
      <c r="C211" s="102" t="s">
        <v>198</v>
      </c>
      <c r="D211" s="102" t="s">
        <v>963</v>
      </c>
      <c r="E211" s="102" t="s">
        <v>964</v>
      </c>
      <c r="F211" s="102" t="s">
        <v>152</v>
      </c>
      <c r="G211" s="102" t="s">
        <v>223</v>
      </c>
      <c r="H211" s="104">
        <v>33</v>
      </c>
      <c r="I211" s="104">
        <v>31</v>
      </c>
      <c r="J211" s="104"/>
      <c r="K211" s="104" t="s">
        <v>154</v>
      </c>
      <c r="L211" s="105">
        <v>32</v>
      </c>
      <c r="M211" s="106">
        <v>210</v>
      </c>
      <c r="N211" s="106">
        <v>230</v>
      </c>
      <c r="O211" s="106">
        <v>5</v>
      </c>
      <c r="P211" s="106">
        <v>20</v>
      </c>
      <c r="Q211" s="106">
        <v>6</v>
      </c>
      <c r="R211" s="106">
        <v>5.5</v>
      </c>
      <c r="S211" s="106">
        <v>213</v>
      </c>
      <c r="T211" s="106">
        <v>216</v>
      </c>
      <c r="U211" s="106">
        <v>5</v>
      </c>
      <c r="V211" s="106">
        <v>3</v>
      </c>
      <c r="W211" s="106">
        <v>2</v>
      </c>
      <c r="X211" s="106">
        <v>3.5</v>
      </c>
      <c r="Y211" s="106"/>
      <c r="Z211" s="106"/>
      <c r="AA211" s="107">
        <v>38126</v>
      </c>
      <c r="AB211" s="106">
        <v>3</v>
      </c>
      <c r="AC211" s="108">
        <v>3.75</v>
      </c>
      <c r="AD211" s="109">
        <v>2</v>
      </c>
      <c r="AE211" s="110">
        <v>30.666666666666668</v>
      </c>
      <c r="AF211" s="111">
        <v>0.54</v>
      </c>
      <c r="AG211" s="112">
        <v>0</v>
      </c>
      <c r="AH211" s="112">
        <v>0</v>
      </c>
      <c r="AI211" s="112">
        <v>0</v>
      </c>
      <c r="AJ211" s="111">
        <v>0.9</v>
      </c>
      <c r="AK211" s="112">
        <v>0</v>
      </c>
      <c r="AL211" s="112">
        <v>0</v>
      </c>
      <c r="AM211" s="112">
        <v>0</v>
      </c>
      <c r="AN211" s="112">
        <v>0</v>
      </c>
      <c r="AO211" s="112">
        <v>0</v>
      </c>
      <c r="AP211" s="112">
        <v>0</v>
      </c>
      <c r="AQ211" s="112">
        <v>0</v>
      </c>
      <c r="AR211" s="112">
        <v>0</v>
      </c>
      <c r="AS211" s="112">
        <v>0</v>
      </c>
      <c r="AT211" s="111">
        <v>0.55000000000000004</v>
      </c>
      <c r="AU211" s="112">
        <v>0</v>
      </c>
      <c r="AV211" s="112">
        <v>0</v>
      </c>
      <c r="AW211" s="112">
        <v>0</v>
      </c>
      <c r="AX211" s="112">
        <v>0</v>
      </c>
      <c r="AY211" s="112">
        <v>0</v>
      </c>
      <c r="AZ211" s="112">
        <v>0</v>
      </c>
      <c r="BA211" s="111">
        <v>0.71299999999999997</v>
      </c>
      <c r="BB211" s="112">
        <v>0</v>
      </c>
      <c r="BC211" s="112">
        <v>0</v>
      </c>
      <c r="BD211" s="112">
        <v>0</v>
      </c>
      <c r="BE211" s="112">
        <v>0</v>
      </c>
      <c r="BF211" s="112">
        <v>0</v>
      </c>
      <c r="BG211" s="112">
        <v>0</v>
      </c>
      <c r="BH211" s="112">
        <v>0</v>
      </c>
      <c r="BI211" s="112">
        <v>0</v>
      </c>
      <c r="BJ211" s="112">
        <v>0</v>
      </c>
      <c r="BK211" s="111">
        <v>0.71299999999999997</v>
      </c>
      <c r="BL211" s="112">
        <v>16.560000000000002</v>
      </c>
      <c r="BM211" s="112">
        <v>0</v>
      </c>
      <c r="BN211" s="112">
        <v>0</v>
      </c>
      <c r="BO211" s="112">
        <v>0</v>
      </c>
      <c r="BP211" s="112">
        <v>0</v>
      </c>
      <c r="BQ211" s="112">
        <v>0</v>
      </c>
      <c r="BR211" s="113">
        <v>0</v>
      </c>
      <c r="BS211" s="112">
        <v>0</v>
      </c>
    </row>
    <row r="212" spans="1:71" hidden="1" x14ac:dyDescent="0.25">
      <c r="A212" s="102" t="s">
        <v>61</v>
      </c>
      <c r="B212" s="103" t="s">
        <v>197</v>
      </c>
      <c r="C212" s="102" t="s">
        <v>198</v>
      </c>
      <c r="D212" s="102" t="s">
        <v>96</v>
      </c>
      <c r="E212" s="102" t="s">
        <v>97</v>
      </c>
      <c r="F212" s="102" t="s">
        <v>152</v>
      </c>
      <c r="G212" s="102" t="s">
        <v>223</v>
      </c>
      <c r="H212" s="104">
        <v>274</v>
      </c>
      <c r="I212" s="104">
        <v>288</v>
      </c>
      <c r="J212" s="104">
        <v>143</v>
      </c>
      <c r="K212" s="104">
        <v>429</v>
      </c>
      <c r="L212" s="105">
        <v>235</v>
      </c>
      <c r="M212" s="106">
        <v>1763</v>
      </c>
      <c r="N212" s="106">
        <v>1940</v>
      </c>
      <c r="O212" s="106">
        <v>10</v>
      </c>
      <c r="P212" s="106">
        <v>177</v>
      </c>
      <c r="Q212" s="106">
        <v>10</v>
      </c>
      <c r="R212" s="106">
        <v>10</v>
      </c>
      <c r="S212" s="106">
        <v>1873</v>
      </c>
      <c r="T212" s="106">
        <v>1923</v>
      </c>
      <c r="U212" s="106">
        <v>10</v>
      </c>
      <c r="V212" s="106">
        <v>50</v>
      </c>
      <c r="W212" s="106">
        <v>10</v>
      </c>
      <c r="X212" s="106">
        <v>10</v>
      </c>
      <c r="Y212" s="106">
        <v>143</v>
      </c>
      <c r="Z212" s="106">
        <v>10</v>
      </c>
      <c r="AA212" s="107">
        <v>33745</v>
      </c>
      <c r="AB212" s="106">
        <v>2</v>
      </c>
      <c r="AC212" s="108">
        <v>6.8</v>
      </c>
      <c r="AD212" s="109">
        <v>2</v>
      </c>
      <c r="AE212" s="110">
        <v>30.666666666666668</v>
      </c>
      <c r="AF212" s="111">
        <v>0.54</v>
      </c>
      <c r="AG212" s="112">
        <v>6</v>
      </c>
      <c r="AH212" s="112">
        <v>0</v>
      </c>
      <c r="AI212" s="112">
        <v>6</v>
      </c>
      <c r="AJ212" s="111">
        <v>0.9</v>
      </c>
      <c r="AK212" s="112">
        <v>0</v>
      </c>
      <c r="AL212" s="112">
        <v>0</v>
      </c>
      <c r="AM212" s="112">
        <v>0</v>
      </c>
      <c r="AN212" s="112">
        <v>0</v>
      </c>
      <c r="AO212" s="112">
        <v>0</v>
      </c>
      <c r="AP212" s="112">
        <v>0</v>
      </c>
      <c r="AQ212" s="112">
        <v>0</v>
      </c>
      <c r="AR212" s="112">
        <v>0</v>
      </c>
      <c r="AS212" s="112">
        <v>0</v>
      </c>
      <c r="AT212" s="111">
        <v>0.55000000000000004</v>
      </c>
      <c r="AU212" s="112">
        <v>0</v>
      </c>
      <c r="AV212" s="112">
        <v>0</v>
      </c>
      <c r="AW212" s="112">
        <v>0</v>
      </c>
      <c r="AX212" s="112">
        <v>0</v>
      </c>
      <c r="AY212" s="112">
        <v>0</v>
      </c>
      <c r="AZ212" s="112">
        <v>0</v>
      </c>
      <c r="BA212" s="111">
        <v>0.71299999999999997</v>
      </c>
      <c r="BB212" s="112">
        <v>0</v>
      </c>
      <c r="BC212" s="112">
        <v>0</v>
      </c>
      <c r="BD212" s="112">
        <v>0</v>
      </c>
      <c r="BE212" s="112">
        <v>0</v>
      </c>
      <c r="BF212" s="112">
        <v>0</v>
      </c>
      <c r="BG212" s="112">
        <v>0</v>
      </c>
      <c r="BH212" s="112">
        <v>0</v>
      </c>
      <c r="BI212" s="112">
        <v>0</v>
      </c>
      <c r="BJ212" s="112">
        <v>0</v>
      </c>
      <c r="BK212" s="111">
        <v>0.71299999999999997</v>
      </c>
      <c r="BL212" s="112">
        <v>16.560000000000002</v>
      </c>
      <c r="BM212" s="112">
        <v>5.4</v>
      </c>
      <c r="BN212" s="112">
        <v>5.4</v>
      </c>
      <c r="BO212" s="112">
        <v>0</v>
      </c>
      <c r="BP212" s="112">
        <v>0</v>
      </c>
      <c r="BQ212" s="112">
        <v>0</v>
      </c>
      <c r="BR212" s="113">
        <v>0</v>
      </c>
      <c r="BS212" s="112">
        <v>0</v>
      </c>
    </row>
    <row r="213" spans="1:71" hidden="1" x14ac:dyDescent="0.25">
      <c r="A213" s="102" t="s">
        <v>61</v>
      </c>
      <c r="B213" s="103" t="s">
        <v>197</v>
      </c>
      <c r="C213" s="102" t="s">
        <v>198</v>
      </c>
      <c r="D213" s="102" t="s">
        <v>467</v>
      </c>
      <c r="E213" s="102" t="s">
        <v>468</v>
      </c>
      <c r="F213" s="102" t="s">
        <v>152</v>
      </c>
      <c r="G213" s="102" t="s">
        <v>223</v>
      </c>
      <c r="H213" s="104">
        <v>123</v>
      </c>
      <c r="I213" s="104">
        <v>130</v>
      </c>
      <c r="J213" s="104">
        <v>29</v>
      </c>
      <c r="K213" s="104">
        <v>87</v>
      </c>
      <c r="L213" s="105">
        <v>94</v>
      </c>
      <c r="M213" s="106">
        <v>693</v>
      </c>
      <c r="N213" s="106">
        <v>730</v>
      </c>
      <c r="O213" s="106">
        <v>8</v>
      </c>
      <c r="P213" s="106">
        <v>37</v>
      </c>
      <c r="Q213" s="106">
        <v>8</v>
      </c>
      <c r="R213" s="106">
        <v>8</v>
      </c>
      <c r="S213" s="106">
        <v>733</v>
      </c>
      <c r="T213" s="106">
        <v>747</v>
      </c>
      <c r="U213" s="106">
        <v>9</v>
      </c>
      <c r="V213" s="106">
        <v>14</v>
      </c>
      <c r="W213" s="106">
        <v>8</v>
      </c>
      <c r="X213" s="106">
        <v>8.5</v>
      </c>
      <c r="Y213" s="106">
        <v>29</v>
      </c>
      <c r="Z213" s="106">
        <v>8</v>
      </c>
      <c r="AA213" s="107">
        <v>28502</v>
      </c>
      <c r="AB213" s="106">
        <v>1</v>
      </c>
      <c r="AC213" s="108">
        <v>5.3</v>
      </c>
      <c r="AD213" s="109">
        <v>1</v>
      </c>
      <c r="AE213" s="110">
        <v>0</v>
      </c>
      <c r="AF213" s="111">
        <v>0.54</v>
      </c>
      <c r="AG213" s="112">
        <v>0</v>
      </c>
      <c r="AH213" s="112">
        <v>0</v>
      </c>
      <c r="AI213" s="112">
        <v>0</v>
      </c>
      <c r="AJ213" s="111">
        <v>0.9</v>
      </c>
      <c r="AK213" s="112">
        <v>0</v>
      </c>
      <c r="AL213" s="112">
        <v>0</v>
      </c>
      <c r="AM213" s="112">
        <v>0</v>
      </c>
      <c r="AN213" s="112">
        <v>0</v>
      </c>
      <c r="AO213" s="112">
        <v>0</v>
      </c>
      <c r="AP213" s="112">
        <v>0</v>
      </c>
      <c r="AQ213" s="112">
        <v>0</v>
      </c>
      <c r="AR213" s="112">
        <v>0</v>
      </c>
      <c r="AS213" s="112">
        <v>0</v>
      </c>
      <c r="AT213" s="111">
        <v>0.55000000000000004</v>
      </c>
      <c r="AU213" s="112">
        <v>0</v>
      </c>
      <c r="AV213" s="112">
        <v>0</v>
      </c>
      <c r="AW213" s="112">
        <v>0</v>
      </c>
      <c r="AX213" s="112">
        <v>0</v>
      </c>
      <c r="AY213" s="112">
        <v>0</v>
      </c>
      <c r="AZ213" s="112">
        <v>0</v>
      </c>
      <c r="BA213" s="111">
        <v>0.71299999999999997</v>
      </c>
      <c r="BB213" s="112">
        <v>0</v>
      </c>
      <c r="BC213" s="112">
        <v>0</v>
      </c>
      <c r="BD213" s="112">
        <v>0</v>
      </c>
      <c r="BE213" s="112">
        <v>0</v>
      </c>
      <c r="BF213" s="112">
        <v>0</v>
      </c>
      <c r="BG213" s="112">
        <v>0</v>
      </c>
      <c r="BH213" s="112">
        <v>0</v>
      </c>
      <c r="BI213" s="112">
        <v>0</v>
      </c>
      <c r="BJ213" s="112">
        <v>0</v>
      </c>
      <c r="BK213" s="111">
        <v>0.71299999999999997</v>
      </c>
      <c r="BL213" s="112">
        <v>0</v>
      </c>
      <c r="BM213" s="112">
        <v>0</v>
      </c>
      <c r="BN213" s="112">
        <v>0</v>
      </c>
      <c r="BO213" s="112">
        <v>0</v>
      </c>
      <c r="BP213" s="112">
        <v>0</v>
      </c>
      <c r="BQ213" s="112">
        <v>0</v>
      </c>
      <c r="BR213" s="113">
        <v>0</v>
      </c>
      <c r="BS213" s="112">
        <v>0</v>
      </c>
    </row>
    <row r="214" spans="1:71" hidden="1" x14ac:dyDescent="0.25">
      <c r="A214" s="102" t="s">
        <v>61</v>
      </c>
      <c r="B214" s="103" t="s">
        <v>197</v>
      </c>
      <c r="C214" s="102" t="s">
        <v>198</v>
      </c>
      <c r="D214" s="102" t="s">
        <v>469</v>
      </c>
      <c r="E214" s="102" t="s">
        <v>470</v>
      </c>
      <c r="F214" s="102" t="s">
        <v>152</v>
      </c>
      <c r="G214" s="102" t="s">
        <v>223</v>
      </c>
      <c r="H214" s="104">
        <v>189</v>
      </c>
      <c r="I214" s="104">
        <v>205</v>
      </c>
      <c r="J214" s="104">
        <v>21</v>
      </c>
      <c r="K214" s="104">
        <v>63</v>
      </c>
      <c r="L214" s="105">
        <v>138.33333333333334</v>
      </c>
      <c r="M214" s="106">
        <v>1146</v>
      </c>
      <c r="N214" s="106">
        <v>1157</v>
      </c>
      <c r="O214" s="106">
        <v>9</v>
      </c>
      <c r="P214" s="106">
        <v>11</v>
      </c>
      <c r="Q214" s="106">
        <v>5</v>
      </c>
      <c r="R214" s="106">
        <v>7</v>
      </c>
      <c r="S214" s="106">
        <v>1214</v>
      </c>
      <c r="T214" s="106">
        <v>1227</v>
      </c>
      <c r="U214" s="106">
        <v>9</v>
      </c>
      <c r="V214" s="106">
        <v>13</v>
      </c>
      <c r="W214" s="106">
        <v>8</v>
      </c>
      <c r="X214" s="106">
        <v>8.5</v>
      </c>
      <c r="Y214" s="106">
        <v>21</v>
      </c>
      <c r="Z214" s="106">
        <v>8</v>
      </c>
      <c r="AA214" s="107">
        <v>33378</v>
      </c>
      <c r="AB214" s="106">
        <v>2</v>
      </c>
      <c r="AC214" s="108">
        <v>5.5</v>
      </c>
      <c r="AD214" s="109">
        <v>2</v>
      </c>
      <c r="AE214" s="110">
        <v>0</v>
      </c>
      <c r="AF214" s="111">
        <v>0.54</v>
      </c>
      <c r="AG214" s="112">
        <v>0</v>
      </c>
      <c r="AH214" s="112">
        <v>0</v>
      </c>
      <c r="AI214" s="112">
        <v>0</v>
      </c>
      <c r="AJ214" s="111">
        <v>0.9</v>
      </c>
      <c r="AK214" s="112">
        <v>0</v>
      </c>
      <c r="AL214" s="112">
        <v>0</v>
      </c>
      <c r="AM214" s="112">
        <v>0</v>
      </c>
      <c r="AN214" s="112">
        <v>0</v>
      </c>
      <c r="AO214" s="112">
        <v>0</v>
      </c>
      <c r="AP214" s="112">
        <v>0</v>
      </c>
      <c r="AQ214" s="112">
        <v>0</v>
      </c>
      <c r="AR214" s="112">
        <v>0</v>
      </c>
      <c r="AS214" s="112">
        <v>0</v>
      </c>
      <c r="AT214" s="111">
        <v>0.55000000000000004</v>
      </c>
      <c r="AU214" s="112">
        <v>0</v>
      </c>
      <c r="AV214" s="112">
        <v>0</v>
      </c>
      <c r="AW214" s="112">
        <v>0</v>
      </c>
      <c r="AX214" s="112">
        <v>0</v>
      </c>
      <c r="AY214" s="112">
        <v>0</v>
      </c>
      <c r="AZ214" s="112">
        <v>0</v>
      </c>
      <c r="BA214" s="111">
        <v>0.71299999999999997</v>
      </c>
      <c r="BB214" s="112">
        <v>0</v>
      </c>
      <c r="BC214" s="112">
        <v>0</v>
      </c>
      <c r="BD214" s="112">
        <v>0</v>
      </c>
      <c r="BE214" s="112">
        <v>0</v>
      </c>
      <c r="BF214" s="112">
        <v>0</v>
      </c>
      <c r="BG214" s="112">
        <v>0</v>
      </c>
      <c r="BH214" s="112">
        <v>0</v>
      </c>
      <c r="BI214" s="112">
        <v>0</v>
      </c>
      <c r="BJ214" s="112">
        <v>0</v>
      </c>
      <c r="BK214" s="111">
        <v>0.71299999999999997</v>
      </c>
      <c r="BL214" s="112">
        <v>0</v>
      </c>
      <c r="BM214" s="112">
        <v>0</v>
      </c>
      <c r="BN214" s="112">
        <v>0</v>
      </c>
      <c r="BO214" s="112">
        <v>0</v>
      </c>
      <c r="BP214" s="112">
        <v>0</v>
      </c>
      <c r="BQ214" s="112">
        <v>0</v>
      </c>
      <c r="BR214" s="113">
        <v>0</v>
      </c>
      <c r="BS214" s="112">
        <v>0</v>
      </c>
    </row>
    <row r="215" spans="1:71" hidden="1" x14ac:dyDescent="0.25">
      <c r="A215" s="102" t="s">
        <v>61</v>
      </c>
      <c r="B215" s="103" t="s">
        <v>197</v>
      </c>
      <c r="C215" s="102" t="s">
        <v>198</v>
      </c>
      <c r="D215" s="102" t="s">
        <v>471</v>
      </c>
      <c r="E215" s="102" t="s">
        <v>472</v>
      </c>
      <c r="F215" s="102" t="s">
        <v>152</v>
      </c>
      <c r="G215" s="102" t="s">
        <v>223</v>
      </c>
      <c r="H215" s="104">
        <v>382</v>
      </c>
      <c r="I215" s="104">
        <v>391</v>
      </c>
      <c r="J215" s="104">
        <v>185</v>
      </c>
      <c r="K215" s="104">
        <v>555</v>
      </c>
      <c r="L215" s="105">
        <v>319.33333333333331</v>
      </c>
      <c r="M215" s="106">
        <v>1804</v>
      </c>
      <c r="N215" s="106">
        <v>2094</v>
      </c>
      <c r="O215" s="106">
        <v>10</v>
      </c>
      <c r="P215" s="106">
        <v>290</v>
      </c>
      <c r="Q215" s="106">
        <v>10</v>
      </c>
      <c r="R215" s="106">
        <v>10</v>
      </c>
      <c r="S215" s="106">
        <v>1915</v>
      </c>
      <c r="T215" s="106">
        <v>1989</v>
      </c>
      <c r="U215" s="106">
        <v>10</v>
      </c>
      <c r="V215" s="106">
        <v>74</v>
      </c>
      <c r="W215" s="106">
        <v>10</v>
      </c>
      <c r="X215" s="106">
        <v>10</v>
      </c>
      <c r="Y215" s="106">
        <v>185</v>
      </c>
      <c r="Z215" s="106">
        <v>10</v>
      </c>
      <c r="AA215" s="107">
        <v>24973</v>
      </c>
      <c r="AB215" s="106">
        <v>1</v>
      </c>
      <c r="AC215" s="108">
        <v>6.4</v>
      </c>
      <c r="AD215" s="109">
        <v>1</v>
      </c>
      <c r="AE215" s="110">
        <v>0</v>
      </c>
      <c r="AF215" s="111">
        <v>0.54</v>
      </c>
      <c r="AG215" s="112">
        <v>0</v>
      </c>
      <c r="AH215" s="112">
        <v>0</v>
      </c>
      <c r="AI215" s="112">
        <v>0</v>
      </c>
      <c r="AJ215" s="111">
        <v>0.9</v>
      </c>
      <c r="AK215" s="112">
        <v>0</v>
      </c>
      <c r="AL215" s="112">
        <v>0</v>
      </c>
      <c r="AM215" s="112">
        <v>0</v>
      </c>
      <c r="AN215" s="112">
        <v>0</v>
      </c>
      <c r="AO215" s="112">
        <v>0</v>
      </c>
      <c r="AP215" s="112">
        <v>0</v>
      </c>
      <c r="AQ215" s="112">
        <v>0</v>
      </c>
      <c r="AR215" s="112">
        <v>0</v>
      </c>
      <c r="AS215" s="112">
        <v>0</v>
      </c>
      <c r="AT215" s="111">
        <v>0.55000000000000004</v>
      </c>
      <c r="AU215" s="112">
        <v>0</v>
      </c>
      <c r="AV215" s="112">
        <v>0</v>
      </c>
      <c r="AW215" s="112">
        <v>0</v>
      </c>
      <c r="AX215" s="112">
        <v>0</v>
      </c>
      <c r="AY215" s="112">
        <v>0</v>
      </c>
      <c r="AZ215" s="112">
        <v>0</v>
      </c>
      <c r="BA215" s="111">
        <v>0.71299999999999997</v>
      </c>
      <c r="BB215" s="112">
        <v>0</v>
      </c>
      <c r="BC215" s="112">
        <v>0</v>
      </c>
      <c r="BD215" s="112">
        <v>0</v>
      </c>
      <c r="BE215" s="112">
        <v>0</v>
      </c>
      <c r="BF215" s="112">
        <v>0</v>
      </c>
      <c r="BG215" s="112">
        <v>0</v>
      </c>
      <c r="BH215" s="112">
        <v>0</v>
      </c>
      <c r="BI215" s="112">
        <v>0</v>
      </c>
      <c r="BJ215" s="112">
        <v>0</v>
      </c>
      <c r="BK215" s="111">
        <v>0.71299999999999997</v>
      </c>
      <c r="BL215" s="112">
        <v>0</v>
      </c>
      <c r="BM215" s="112">
        <v>0</v>
      </c>
      <c r="BN215" s="112">
        <v>0</v>
      </c>
      <c r="BO215" s="112">
        <v>0</v>
      </c>
      <c r="BP215" s="112">
        <v>0</v>
      </c>
      <c r="BQ215" s="112">
        <v>0</v>
      </c>
      <c r="BR215" s="113">
        <v>0</v>
      </c>
      <c r="BS215" s="112">
        <v>0</v>
      </c>
    </row>
    <row r="216" spans="1:71" hidden="1" x14ac:dyDescent="0.25">
      <c r="A216" s="102" t="s">
        <v>61</v>
      </c>
      <c r="B216" s="103" t="s">
        <v>197</v>
      </c>
      <c r="C216" s="102" t="s">
        <v>198</v>
      </c>
      <c r="D216" s="102" t="s">
        <v>473</v>
      </c>
      <c r="E216" s="102" t="s">
        <v>474</v>
      </c>
      <c r="F216" s="102" t="s">
        <v>152</v>
      </c>
      <c r="G216" s="102" t="s">
        <v>223</v>
      </c>
      <c r="H216" s="104">
        <v>138</v>
      </c>
      <c r="I216" s="104">
        <v>151</v>
      </c>
      <c r="J216" s="104">
        <v>4</v>
      </c>
      <c r="K216" s="104">
        <v>12</v>
      </c>
      <c r="L216" s="105">
        <v>97.666666666666671</v>
      </c>
      <c r="M216" s="106">
        <v>629</v>
      </c>
      <c r="N216" s="106">
        <v>645</v>
      </c>
      <c r="O216" s="106">
        <v>8</v>
      </c>
      <c r="P216" s="106">
        <v>16</v>
      </c>
      <c r="Q216" s="106">
        <v>6</v>
      </c>
      <c r="R216" s="106">
        <v>7</v>
      </c>
      <c r="S216" s="106">
        <v>667</v>
      </c>
      <c r="T216" s="106">
        <v>680</v>
      </c>
      <c r="U216" s="106">
        <v>8</v>
      </c>
      <c r="V216" s="106">
        <v>13</v>
      </c>
      <c r="W216" s="106">
        <v>8</v>
      </c>
      <c r="X216" s="106">
        <v>8</v>
      </c>
      <c r="Y216" s="106">
        <v>4</v>
      </c>
      <c r="Z216" s="106">
        <v>4</v>
      </c>
      <c r="AA216" s="107">
        <v>25545</v>
      </c>
      <c r="AB216" s="106">
        <v>1</v>
      </c>
      <c r="AC216" s="108">
        <v>4.2</v>
      </c>
      <c r="AD216" s="109">
        <v>1</v>
      </c>
      <c r="AE216" s="110">
        <v>0</v>
      </c>
      <c r="AF216" s="111">
        <v>0.54</v>
      </c>
      <c r="AG216" s="112">
        <v>0</v>
      </c>
      <c r="AH216" s="112">
        <v>0</v>
      </c>
      <c r="AI216" s="112">
        <v>0</v>
      </c>
      <c r="AJ216" s="111">
        <v>0.9</v>
      </c>
      <c r="AK216" s="112">
        <v>0</v>
      </c>
      <c r="AL216" s="112">
        <v>0</v>
      </c>
      <c r="AM216" s="112">
        <v>0</v>
      </c>
      <c r="AN216" s="112">
        <v>0</v>
      </c>
      <c r="AO216" s="112">
        <v>0</v>
      </c>
      <c r="AP216" s="112">
        <v>0</v>
      </c>
      <c r="AQ216" s="112">
        <v>0</v>
      </c>
      <c r="AR216" s="112">
        <v>0</v>
      </c>
      <c r="AS216" s="112">
        <v>0</v>
      </c>
      <c r="AT216" s="111">
        <v>0.55000000000000004</v>
      </c>
      <c r="AU216" s="112">
        <v>0</v>
      </c>
      <c r="AV216" s="112">
        <v>0</v>
      </c>
      <c r="AW216" s="112">
        <v>0</v>
      </c>
      <c r="AX216" s="112">
        <v>0</v>
      </c>
      <c r="AY216" s="112">
        <v>0</v>
      </c>
      <c r="AZ216" s="112">
        <v>0</v>
      </c>
      <c r="BA216" s="111">
        <v>0.71299999999999997</v>
      </c>
      <c r="BB216" s="112">
        <v>0</v>
      </c>
      <c r="BC216" s="112">
        <v>0</v>
      </c>
      <c r="BD216" s="112">
        <v>0</v>
      </c>
      <c r="BE216" s="112">
        <v>0</v>
      </c>
      <c r="BF216" s="112">
        <v>0</v>
      </c>
      <c r="BG216" s="112">
        <v>0</v>
      </c>
      <c r="BH216" s="112">
        <v>0</v>
      </c>
      <c r="BI216" s="112">
        <v>0</v>
      </c>
      <c r="BJ216" s="112">
        <v>0</v>
      </c>
      <c r="BK216" s="111">
        <v>0.71299999999999997</v>
      </c>
      <c r="BL216" s="112">
        <v>0</v>
      </c>
      <c r="BM216" s="112">
        <v>0</v>
      </c>
      <c r="BN216" s="112">
        <v>0</v>
      </c>
      <c r="BO216" s="112">
        <v>0</v>
      </c>
      <c r="BP216" s="112">
        <v>0</v>
      </c>
      <c r="BQ216" s="112">
        <v>0</v>
      </c>
      <c r="BR216" s="113">
        <v>0</v>
      </c>
      <c r="BS216" s="112">
        <v>0</v>
      </c>
    </row>
    <row r="217" spans="1:71" hidden="1" x14ac:dyDescent="0.25">
      <c r="A217" s="102" t="s">
        <v>61</v>
      </c>
      <c r="B217" s="103" t="s">
        <v>197</v>
      </c>
      <c r="C217" s="102" t="s">
        <v>198</v>
      </c>
      <c r="D217" s="102" t="s">
        <v>475</v>
      </c>
      <c r="E217" s="102" t="s">
        <v>476</v>
      </c>
      <c r="F217" s="102" t="s">
        <v>152</v>
      </c>
      <c r="G217" s="102" t="s">
        <v>223</v>
      </c>
      <c r="H217" s="104">
        <v>904</v>
      </c>
      <c r="I217" s="104">
        <v>960</v>
      </c>
      <c r="J217" s="104">
        <v>94</v>
      </c>
      <c r="K217" s="104">
        <v>282</v>
      </c>
      <c r="L217" s="105">
        <v>652.66666666666663</v>
      </c>
      <c r="M217" s="106">
        <v>4552</v>
      </c>
      <c r="N217" s="106">
        <v>4812</v>
      </c>
      <c r="O217" s="106">
        <v>10</v>
      </c>
      <c r="P217" s="106">
        <v>260</v>
      </c>
      <c r="Q217" s="106">
        <v>10</v>
      </c>
      <c r="R217" s="106">
        <v>10</v>
      </c>
      <c r="S217" s="106">
        <v>4835</v>
      </c>
      <c r="T217" s="106">
        <v>4925</v>
      </c>
      <c r="U217" s="106">
        <v>10</v>
      </c>
      <c r="V217" s="106">
        <v>90</v>
      </c>
      <c r="W217" s="106">
        <v>10</v>
      </c>
      <c r="X217" s="106">
        <v>10</v>
      </c>
      <c r="Y217" s="106">
        <v>94</v>
      </c>
      <c r="Z217" s="106">
        <v>10</v>
      </c>
      <c r="AA217" s="107">
        <v>27353</v>
      </c>
      <c r="AB217" s="106">
        <v>1</v>
      </c>
      <c r="AC217" s="108">
        <v>6.4</v>
      </c>
      <c r="AD217" s="109">
        <v>1</v>
      </c>
      <c r="AE217" s="110">
        <v>0</v>
      </c>
      <c r="AF217" s="111">
        <v>0.54</v>
      </c>
      <c r="AG217" s="112">
        <v>0</v>
      </c>
      <c r="AH217" s="112">
        <v>0</v>
      </c>
      <c r="AI217" s="112">
        <v>0</v>
      </c>
      <c r="AJ217" s="111">
        <v>0.9</v>
      </c>
      <c r="AK217" s="112">
        <v>0</v>
      </c>
      <c r="AL217" s="112">
        <v>0</v>
      </c>
      <c r="AM217" s="112">
        <v>0</v>
      </c>
      <c r="AN217" s="112">
        <v>0</v>
      </c>
      <c r="AO217" s="112">
        <v>0</v>
      </c>
      <c r="AP217" s="112">
        <v>0</v>
      </c>
      <c r="AQ217" s="112">
        <v>0</v>
      </c>
      <c r="AR217" s="112">
        <v>0</v>
      </c>
      <c r="AS217" s="112">
        <v>0</v>
      </c>
      <c r="AT217" s="111">
        <v>0.55000000000000004</v>
      </c>
      <c r="AU217" s="112">
        <v>0</v>
      </c>
      <c r="AV217" s="112">
        <v>0</v>
      </c>
      <c r="AW217" s="112">
        <v>0</v>
      </c>
      <c r="AX217" s="112">
        <v>0</v>
      </c>
      <c r="AY217" s="112">
        <v>0</v>
      </c>
      <c r="AZ217" s="112">
        <v>0</v>
      </c>
      <c r="BA217" s="111">
        <v>0.71299999999999997</v>
      </c>
      <c r="BB217" s="112">
        <v>0</v>
      </c>
      <c r="BC217" s="112">
        <v>0</v>
      </c>
      <c r="BD217" s="112">
        <v>0</v>
      </c>
      <c r="BE217" s="112">
        <v>0</v>
      </c>
      <c r="BF217" s="112">
        <v>0</v>
      </c>
      <c r="BG217" s="112">
        <v>0</v>
      </c>
      <c r="BH217" s="112">
        <v>0</v>
      </c>
      <c r="BI217" s="112">
        <v>0</v>
      </c>
      <c r="BJ217" s="112">
        <v>0</v>
      </c>
      <c r="BK217" s="111">
        <v>0.71299999999999997</v>
      </c>
      <c r="BL217" s="112">
        <v>0</v>
      </c>
      <c r="BM217" s="112">
        <v>0</v>
      </c>
      <c r="BN217" s="112">
        <v>0</v>
      </c>
      <c r="BO217" s="112">
        <v>0</v>
      </c>
      <c r="BP217" s="112">
        <v>0</v>
      </c>
      <c r="BQ217" s="112">
        <v>0</v>
      </c>
      <c r="BR217" s="113">
        <v>0</v>
      </c>
      <c r="BS217" s="112">
        <v>0</v>
      </c>
    </row>
    <row r="218" spans="1:71" hidden="1" x14ac:dyDescent="0.25">
      <c r="A218" s="102" t="s">
        <v>61</v>
      </c>
      <c r="B218" s="103" t="s">
        <v>197</v>
      </c>
      <c r="C218" s="102" t="s">
        <v>198</v>
      </c>
      <c r="D218" s="102" t="s">
        <v>965</v>
      </c>
      <c r="E218" s="102" t="s">
        <v>966</v>
      </c>
      <c r="F218" s="102" t="s">
        <v>152</v>
      </c>
      <c r="G218" s="102" t="s">
        <v>223</v>
      </c>
      <c r="H218" s="104">
        <v>61</v>
      </c>
      <c r="I218" s="104">
        <v>58</v>
      </c>
      <c r="J218" s="104">
        <v>17</v>
      </c>
      <c r="K218" s="104">
        <v>51</v>
      </c>
      <c r="L218" s="105">
        <v>45.333333333333336</v>
      </c>
      <c r="M218" s="106">
        <v>362</v>
      </c>
      <c r="N218" s="106">
        <v>408</v>
      </c>
      <c r="O218" s="106">
        <v>7</v>
      </c>
      <c r="P218" s="106">
        <v>46</v>
      </c>
      <c r="Q218" s="106">
        <v>9</v>
      </c>
      <c r="R218" s="106">
        <v>8</v>
      </c>
      <c r="S218" s="106">
        <v>375</v>
      </c>
      <c r="T218" s="106">
        <v>383</v>
      </c>
      <c r="U218" s="106">
        <v>7</v>
      </c>
      <c r="V218" s="106">
        <v>8</v>
      </c>
      <c r="W218" s="106">
        <v>6</v>
      </c>
      <c r="X218" s="106">
        <v>6.5</v>
      </c>
      <c r="Y218" s="106">
        <v>17</v>
      </c>
      <c r="Z218" s="106">
        <v>7</v>
      </c>
      <c r="AA218" s="107">
        <v>28675</v>
      </c>
      <c r="AB218" s="106">
        <v>1</v>
      </c>
      <c r="AC218" s="108">
        <v>4.7</v>
      </c>
      <c r="AD218" s="109">
        <v>1</v>
      </c>
      <c r="AE218" s="110">
        <v>0</v>
      </c>
      <c r="AF218" s="111">
        <v>0.54</v>
      </c>
      <c r="AG218" s="112">
        <v>0</v>
      </c>
      <c r="AH218" s="112">
        <v>0</v>
      </c>
      <c r="AI218" s="112">
        <v>0</v>
      </c>
      <c r="AJ218" s="111">
        <v>0.9</v>
      </c>
      <c r="AK218" s="112">
        <v>0</v>
      </c>
      <c r="AL218" s="112">
        <v>0</v>
      </c>
      <c r="AM218" s="112">
        <v>0</v>
      </c>
      <c r="AN218" s="112">
        <v>0</v>
      </c>
      <c r="AO218" s="112">
        <v>0</v>
      </c>
      <c r="AP218" s="112">
        <v>0</v>
      </c>
      <c r="AQ218" s="112">
        <v>0</v>
      </c>
      <c r="AR218" s="112">
        <v>0</v>
      </c>
      <c r="AS218" s="112">
        <v>0</v>
      </c>
      <c r="AT218" s="111">
        <v>0.55000000000000004</v>
      </c>
      <c r="AU218" s="112">
        <v>0</v>
      </c>
      <c r="AV218" s="112">
        <v>0</v>
      </c>
      <c r="AW218" s="112">
        <v>0</v>
      </c>
      <c r="AX218" s="112">
        <v>0</v>
      </c>
      <c r="AY218" s="112">
        <v>0</v>
      </c>
      <c r="AZ218" s="112">
        <v>0</v>
      </c>
      <c r="BA218" s="111">
        <v>0.71299999999999997</v>
      </c>
      <c r="BB218" s="112">
        <v>0</v>
      </c>
      <c r="BC218" s="112">
        <v>0</v>
      </c>
      <c r="BD218" s="112">
        <v>0</v>
      </c>
      <c r="BE218" s="112">
        <v>0</v>
      </c>
      <c r="BF218" s="112">
        <v>0</v>
      </c>
      <c r="BG218" s="112">
        <v>0</v>
      </c>
      <c r="BH218" s="112">
        <v>0</v>
      </c>
      <c r="BI218" s="112">
        <v>0</v>
      </c>
      <c r="BJ218" s="112">
        <v>0</v>
      </c>
      <c r="BK218" s="111">
        <v>0.71299999999999997</v>
      </c>
      <c r="BL218" s="112">
        <v>0</v>
      </c>
      <c r="BM218" s="112">
        <v>0</v>
      </c>
      <c r="BN218" s="112">
        <v>0</v>
      </c>
      <c r="BO218" s="112">
        <v>0</v>
      </c>
      <c r="BP218" s="112">
        <v>0</v>
      </c>
      <c r="BQ218" s="112">
        <v>0</v>
      </c>
      <c r="BR218" s="113">
        <v>0</v>
      </c>
      <c r="BS218" s="112">
        <v>0</v>
      </c>
    </row>
    <row r="219" spans="1:71" hidden="1" x14ac:dyDescent="0.25">
      <c r="A219" s="102" t="s">
        <v>61</v>
      </c>
      <c r="B219" s="103" t="s">
        <v>197</v>
      </c>
      <c r="C219" s="102" t="s">
        <v>198</v>
      </c>
      <c r="D219" s="102" t="s">
        <v>652</v>
      </c>
      <c r="E219" s="102" t="s">
        <v>653</v>
      </c>
      <c r="F219" s="102" t="s">
        <v>152</v>
      </c>
      <c r="G219" s="102" t="s">
        <v>223</v>
      </c>
      <c r="H219" s="104">
        <v>131</v>
      </c>
      <c r="I219" s="104">
        <v>138</v>
      </c>
      <c r="J219" s="104">
        <v>29</v>
      </c>
      <c r="K219" s="104">
        <v>87</v>
      </c>
      <c r="L219" s="105">
        <v>99.333333333333329</v>
      </c>
      <c r="M219" s="106">
        <v>734</v>
      </c>
      <c r="N219" s="106">
        <v>775</v>
      </c>
      <c r="O219" s="106">
        <v>9</v>
      </c>
      <c r="P219" s="106">
        <v>41</v>
      </c>
      <c r="Q219" s="106">
        <v>9</v>
      </c>
      <c r="R219" s="106">
        <v>9</v>
      </c>
      <c r="S219" s="106">
        <v>780</v>
      </c>
      <c r="T219" s="106">
        <v>793</v>
      </c>
      <c r="U219" s="106">
        <v>9</v>
      </c>
      <c r="V219" s="106">
        <v>13</v>
      </c>
      <c r="W219" s="106">
        <v>8</v>
      </c>
      <c r="X219" s="106">
        <v>8.5</v>
      </c>
      <c r="Y219" s="106">
        <v>29</v>
      </c>
      <c r="Z219" s="106">
        <v>8</v>
      </c>
      <c r="AA219" s="107">
        <v>25453</v>
      </c>
      <c r="AB219" s="106">
        <v>1</v>
      </c>
      <c r="AC219" s="108">
        <v>5.5</v>
      </c>
      <c r="AD219" s="109">
        <v>1</v>
      </c>
      <c r="AE219" s="110">
        <v>0</v>
      </c>
      <c r="AF219" s="111">
        <v>0.54</v>
      </c>
      <c r="AG219" s="112">
        <v>0</v>
      </c>
      <c r="AH219" s="112">
        <v>0</v>
      </c>
      <c r="AI219" s="112">
        <v>0</v>
      </c>
      <c r="AJ219" s="111">
        <v>0.9</v>
      </c>
      <c r="AK219" s="112">
        <v>0</v>
      </c>
      <c r="AL219" s="112">
        <v>0</v>
      </c>
      <c r="AM219" s="112">
        <v>0</v>
      </c>
      <c r="AN219" s="112">
        <v>0</v>
      </c>
      <c r="AO219" s="112">
        <v>0</v>
      </c>
      <c r="AP219" s="112">
        <v>0</v>
      </c>
      <c r="AQ219" s="112">
        <v>0</v>
      </c>
      <c r="AR219" s="112">
        <v>0</v>
      </c>
      <c r="AS219" s="112">
        <v>0</v>
      </c>
      <c r="AT219" s="111">
        <v>0.55000000000000004</v>
      </c>
      <c r="AU219" s="112">
        <v>0</v>
      </c>
      <c r="AV219" s="112">
        <v>0</v>
      </c>
      <c r="AW219" s="112">
        <v>0</v>
      </c>
      <c r="AX219" s="112">
        <v>0</v>
      </c>
      <c r="AY219" s="112">
        <v>0</v>
      </c>
      <c r="AZ219" s="112">
        <v>0</v>
      </c>
      <c r="BA219" s="111">
        <v>0.71299999999999997</v>
      </c>
      <c r="BB219" s="112">
        <v>0</v>
      </c>
      <c r="BC219" s="112">
        <v>0</v>
      </c>
      <c r="BD219" s="112">
        <v>0</v>
      </c>
      <c r="BE219" s="112">
        <v>0</v>
      </c>
      <c r="BF219" s="112">
        <v>0</v>
      </c>
      <c r="BG219" s="112">
        <v>0</v>
      </c>
      <c r="BH219" s="112">
        <v>0</v>
      </c>
      <c r="BI219" s="112">
        <v>0</v>
      </c>
      <c r="BJ219" s="112">
        <v>0</v>
      </c>
      <c r="BK219" s="111">
        <v>0.71299999999999997</v>
      </c>
      <c r="BL219" s="112">
        <v>0</v>
      </c>
      <c r="BM219" s="112">
        <v>0</v>
      </c>
      <c r="BN219" s="112">
        <v>0</v>
      </c>
      <c r="BO219" s="112">
        <v>0</v>
      </c>
      <c r="BP219" s="112">
        <v>0</v>
      </c>
      <c r="BQ219" s="112">
        <v>0</v>
      </c>
      <c r="BR219" s="113">
        <v>0</v>
      </c>
      <c r="BS219" s="112">
        <v>0</v>
      </c>
    </row>
    <row r="220" spans="1:71" hidden="1" x14ac:dyDescent="0.25">
      <c r="A220" s="102" t="s">
        <v>61</v>
      </c>
      <c r="B220" s="103" t="s">
        <v>197</v>
      </c>
      <c r="C220" s="102" t="s">
        <v>198</v>
      </c>
      <c r="D220" s="102" t="s">
        <v>624</v>
      </c>
      <c r="E220" s="102" t="s">
        <v>625</v>
      </c>
      <c r="F220" s="102" t="s">
        <v>152</v>
      </c>
      <c r="G220" s="102" t="s">
        <v>223</v>
      </c>
      <c r="H220" s="104">
        <v>155</v>
      </c>
      <c r="I220" s="104">
        <v>164</v>
      </c>
      <c r="J220" s="104">
        <v>76</v>
      </c>
      <c r="K220" s="104">
        <v>228</v>
      </c>
      <c r="L220" s="105">
        <v>131.66666666666666</v>
      </c>
      <c r="M220" s="106">
        <v>971</v>
      </c>
      <c r="N220" s="106">
        <v>1001</v>
      </c>
      <c r="O220" s="106">
        <v>9</v>
      </c>
      <c r="P220" s="106">
        <v>30</v>
      </c>
      <c r="Q220" s="106">
        <v>8</v>
      </c>
      <c r="R220" s="106">
        <v>8.5</v>
      </c>
      <c r="S220" s="106">
        <v>1029</v>
      </c>
      <c r="T220" s="106">
        <v>1042</v>
      </c>
      <c r="U220" s="106">
        <v>9</v>
      </c>
      <c r="V220" s="106">
        <v>13</v>
      </c>
      <c r="W220" s="106">
        <v>8</v>
      </c>
      <c r="X220" s="106">
        <v>8.5</v>
      </c>
      <c r="Y220" s="106">
        <v>76</v>
      </c>
      <c r="Z220" s="106">
        <v>10</v>
      </c>
      <c r="AA220" s="107">
        <v>25441</v>
      </c>
      <c r="AB220" s="106">
        <v>1</v>
      </c>
      <c r="AC220" s="108">
        <v>5.8</v>
      </c>
      <c r="AD220" s="109">
        <v>1</v>
      </c>
      <c r="AE220" s="110">
        <v>0</v>
      </c>
      <c r="AF220" s="111">
        <v>0.54</v>
      </c>
      <c r="AG220" s="112">
        <v>0</v>
      </c>
      <c r="AH220" s="112">
        <v>0</v>
      </c>
      <c r="AI220" s="112">
        <v>0</v>
      </c>
      <c r="AJ220" s="111">
        <v>0.9</v>
      </c>
      <c r="AK220" s="112">
        <v>0</v>
      </c>
      <c r="AL220" s="112">
        <v>0</v>
      </c>
      <c r="AM220" s="112">
        <v>0</v>
      </c>
      <c r="AN220" s="112">
        <v>0</v>
      </c>
      <c r="AO220" s="112">
        <v>0</v>
      </c>
      <c r="AP220" s="112">
        <v>0</v>
      </c>
      <c r="AQ220" s="112">
        <v>0</v>
      </c>
      <c r="AR220" s="112">
        <v>0</v>
      </c>
      <c r="AS220" s="112">
        <v>0</v>
      </c>
      <c r="AT220" s="111">
        <v>0.55000000000000004</v>
      </c>
      <c r="AU220" s="112">
        <v>0</v>
      </c>
      <c r="AV220" s="112">
        <v>0</v>
      </c>
      <c r="AW220" s="112">
        <v>0</v>
      </c>
      <c r="AX220" s="112">
        <v>0</v>
      </c>
      <c r="AY220" s="112">
        <v>0</v>
      </c>
      <c r="AZ220" s="112">
        <v>0</v>
      </c>
      <c r="BA220" s="111">
        <v>0.71299999999999997</v>
      </c>
      <c r="BB220" s="112">
        <v>0</v>
      </c>
      <c r="BC220" s="112">
        <v>0</v>
      </c>
      <c r="BD220" s="112">
        <v>0</v>
      </c>
      <c r="BE220" s="112">
        <v>0</v>
      </c>
      <c r="BF220" s="112">
        <v>0</v>
      </c>
      <c r="BG220" s="112">
        <v>0</v>
      </c>
      <c r="BH220" s="112">
        <v>0</v>
      </c>
      <c r="BI220" s="112">
        <v>0</v>
      </c>
      <c r="BJ220" s="112">
        <v>0</v>
      </c>
      <c r="BK220" s="111">
        <v>0.71299999999999997</v>
      </c>
      <c r="BL220" s="112">
        <v>0</v>
      </c>
      <c r="BM220" s="112">
        <v>0</v>
      </c>
      <c r="BN220" s="112">
        <v>0</v>
      </c>
      <c r="BO220" s="112">
        <v>0</v>
      </c>
      <c r="BP220" s="112">
        <v>0</v>
      </c>
      <c r="BQ220" s="112">
        <v>0</v>
      </c>
      <c r="BR220" s="113">
        <v>0</v>
      </c>
      <c r="BS220" s="112">
        <v>0</v>
      </c>
    </row>
    <row r="221" spans="1:71" hidden="1" x14ac:dyDescent="0.25">
      <c r="A221" s="102" t="s">
        <v>61</v>
      </c>
      <c r="B221" s="103" t="s">
        <v>199</v>
      </c>
      <c r="C221" s="102" t="s">
        <v>200</v>
      </c>
      <c r="D221" s="102" t="s">
        <v>477</v>
      </c>
      <c r="E221" s="102" t="s">
        <v>478</v>
      </c>
      <c r="F221" s="102" t="s">
        <v>151</v>
      </c>
      <c r="G221" s="102" t="s">
        <v>223</v>
      </c>
      <c r="H221" s="104">
        <v>27</v>
      </c>
      <c r="I221" s="104">
        <v>30</v>
      </c>
      <c r="J221" s="104">
        <v>12</v>
      </c>
      <c r="K221" s="104">
        <v>36</v>
      </c>
      <c r="L221" s="105">
        <v>23</v>
      </c>
      <c r="M221" s="106">
        <v>225</v>
      </c>
      <c r="N221" s="106">
        <v>235</v>
      </c>
      <c r="O221" s="106">
        <v>5</v>
      </c>
      <c r="P221" s="106">
        <v>10</v>
      </c>
      <c r="Q221" s="106">
        <v>5</v>
      </c>
      <c r="R221" s="106">
        <v>5</v>
      </c>
      <c r="S221" s="106">
        <v>238</v>
      </c>
      <c r="T221" s="106">
        <v>245</v>
      </c>
      <c r="U221" s="106">
        <v>5</v>
      </c>
      <c r="V221" s="106">
        <v>7</v>
      </c>
      <c r="W221" s="106">
        <v>5</v>
      </c>
      <c r="X221" s="106">
        <v>5</v>
      </c>
      <c r="Y221" s="106">
        <v>12</v>
      </c>
      <c r="Z221" s="106">
        <v>7</v>
      </c>
      <c r="AA221" s="107">
        <v>51951</v>
      </c>
      <c r="AB221" s="106">
        <v>6</v>
      </c>
      <c r="AC221" s="108">
        <v>5.8</v>
      </c>
      <c r="AD221" s="109">
        <v>3</v>
      </c>
      <c r="AE221" s="110">
        <v>0</v>
      </c>
      <c r="AF221" s="111">
        <v>0.54</v>
      </c>
      <c r="AG221" s="112">
        <v>0</v>
      </c>
      <c r="AH221" s="112">
        <v>0</v>
      </c>
      <c r="AI221" s="112">
        <v>0</v>
      </c>
      <c r="AJ221" s="111">
        <v>0.9</v>
      </c>
      <c r="AK221" s="112">
        <v>0</v>
      </c>
      <c r="AL221" s="112">
        <v>0</v>
      </c>
      <c r="AM221" s="112">
        <v>0</v>
      </c>
      <c r="AN221" s="112">
        <v>0</v>
      </c>
      <c r="AO221" s="112">
        <v>0</v>
      </c>
      <c r="AP221" s="112">
        <v>0</v>
      </c>
      <c r="AQ221" s="112">
        <v>0</v>
      </c>
      <c r="AR221" s="112">
        <v>0</v>
      </c>
      <c r="AS221" s="112">
        <v>0</v>
      </c>
      <c r="AT221" s="111">
        <v>0.55000000000000004</v>
      </c>
      <c r="AU221" s="112">
        <v>0</v>
      </c>
      <c r="AV221" s="112">
        <v>0</v>
      </c>
      <c r="AW221" s="112">
        <v>0</v>
      </c>
      <c r="AX221" s="112">
        <v>0</v>
      </c>
      <c r="AY221" s="112">
        <v>0</v>
      </c>
      <c r="AZ221" s="112">
        <v>0</v>
      </c>
      <c r="BA221" s="111">
        <v>0.71299999999999997</v>
      </c>
      <c r="BB221" s="112">
        <v>0</v>
      </c>
      <c r="BC221" s="112">
        <v>0</v>
      </c>
      <c r="BD221" s="112">
        <v>0</v>
      </c>
      <c r="BE221" s="112">
        <v>0</v>
      </c>
      <c r="BF221" s="112">
        <v>0</v>
      </c>
      <c r="BG221" s="112">
        <v>0</v>
      </c>
      <c r="BH221" s="112">
        <v>0</v>
      </c>
      <c r="BI221" s="112">
        <v>0</v>
      </c>
      <c r="BJ221" s="112">
        <v>0</v>
      </c>
      <c r="BK221" s="111">
        <v>0.71299999999999997</v>
      </c>
      <c r="BL221" s="112">
        <v>0</v>
      </c>
      <c r="BM221" s="112">
        <v>0</v>
      </c>
      <c r="BN221" s="112">
        <v>0</v>
      </c>
      <c r="BO221" s="112">
        <v>0</v>
      </c>
      <c r="BP221" s="112">
        <v>0</v>
      </c>
      <c r="BQ221" s="112">
        <v>0</v>
      </c>
      <c r="BR221" s="113">
        <v>0</v>
      </c>
      <c r="BS221" s="112">
        <v>0</v>
      </c>
    </row>
    <row r="222" spans="1:71" hidden="1" x14ac:dyDescent="0.25">
      <c r="A222" s="102" t="s">
        <v>61</v>
      </c>
      <c r="B222" s="103" t="s">
        <v>199</v>
      </c>
      <c r="C222" s="102" t="s">
        <v>200</v>
      </c>
      <c r="D222" s="102" t="s">
        <v>849</v>
      </c>
      <c r="E222" s="102" t="s">
        <v>1074</v>
      </c>
      <c r="F222" s="102" t="s">
        <v>151</v>
      </c>
      <c r="G222" s="102" t="s">
        <v>223</v>
      </c>
      <c r="H222" s="104">
        <v>52</v>
      </c>
      <c r="I222" s="104">
        <v>62</v>
      </c>
      <c r="J222" s="104">
        <v>12</v>
      </c>
      <c r="K222" s="104">
        <v>36</v>
      </c>
      <c r="L222" s="105">
        <v>42</v>
      </c>
      <c r="M222" s="106">
        <v>473</v>
      </c>
      <c r="N222" s="106">
        <v>533</v>
      </c>
      <c r="O222" s="106">
        <v>8</v>
      </c>
      <c r="P222" s="106">
        <v>60</v>
      </c>
      <c r="Q222" s="106">
        <v>9</v>
      </c>
      <c r="R222" s="106">
        <v>8.5</v>
      </c>
      <c r="S222" s="106">
        <v>533</v>
      </c>
      <c r="T222" s="106">
        <v>555</v>
      </c>
      <c r="U222" s="106">
        <v>8</v>
      </c>
      <c r="V222" s="106">
        <v>22</v>
      </c>
      <c r="W222" s="106">
        <v>9</v>
      </c>
      <c r="X222" s="106">
        <v>8.5</v>
      </c>
      <c r="Y222" s="106">
        <v>12</v>
      </c>
      <c r="Z222" s="106">
        <v>7</v>
      </c>
      <c r="AA222" s="107">
        <v>63542</v>
      </c>
      <c r="AB222" s="106">
        <v>7</v>
      </c>
      <c r="AC222" s="108">
        <v>7.6</v>
      </c>
      <c r="AD222" s="109">
        <v>4</v>
      </c>
      <c r="AE222" s="110">
        <v>26</v>
      </c>
      <c r="AF222" s="111">
        <v>0.54</v>
      </c>
      <c r="AG222" s="112">
        <v>2.6666666666666665</v>
      </c>
      <c r="AH222" s="112">
        <v>0</v>
      </c>
      <c r="AI222" s="112">
        <v>2.6666666666666665</v>
      </c>
      <c r="AJ222" s="111">
        <v>0.9</v>
      </c>
      <c r="AK222" s="112">
        <v>0</v>
      </c>
      <c r="AL222" s="112">
        <v>0</v>
      </c>
      <c r="AM222" s="112">
        <v>0</v>
      </c>
      <c r="AN222" s="112">
        <v>0</v>
      </c>
      <c r="AO222" s="112">
        <v>0</v>
      </c>
      <c r="AP222" s="112">
        <v>0</v>
      </c>
      <c r="AQ222" s="112">
        <v>0</v>
      </c>
      <c r="AR222" s="112">
        <v>0</v>
      </c>
      <c r="AS222" s="112">
        <v>0</v>
      </c>
      <c r="AT222" s="111">
        <v>0.55000000000000004</v>
      </c>
      <c r="AU222" s="112">
        <v>0</v>
      </c>
      <c r="AV222" s="112">
        <v>0</v>
      </c>
      <c r="AW222" s="112">
        <v>0</v>
      </c>
      <c r="AX222" s="112">
        <v>0</v>
      </c>
      <c r="AY222" s="112">
        <v>0</v>
      </c>
      <c r="AZ222" s="112">
        <v>0</v>
      </c>
      <c r="BA222" s="111">
        <v>0.71299999999999997</v>
      </c>
      <c r="BB222" s="112">
        <v>0</v>
      </c>
      <c r="BC222" s="112">
        <v>0</v>
      </c>
      <c r="BD222" s="112">
        <v>0</v>
      </c>
      <c r="BE222" s="112">
        <v>0</v>
      </c>
      <c r="BF222" s="112">
        <v>0</v>
      </c>
      <c r="BG222" s="112">
        <v>0</v>
      </c>
      <c r="BH222" s="112">
        <v>0</v>
      </c>
      <c r="BI222" s="112">
        <v>0</v>
      </c>
      <c r="BJ222" s="112">
        <v>0</v>
      </c>
      <c r="BK222" s="111">
        <v>0.71299999999999997</v>
      </c>
      <c r="BL222" s="112">
        <v>14.040000000000001</v>
      </c>
      <c r="BM222" s="112">
        <v>2.4</v>
      </c>
      <c r="BN222" s="112">
        <v>2.4</v>
      </c>
      <c r="BO222" s="112">
        <v>0</v>
      </c>
      <c r="BP222" s="112">
        <v>0</v>
      </c>
      <c r="BQ222" s="112">
        <v>0</v>
      </c>
      <c r="BR222" s="113">
        <v>0</v>
      </c>
      <c r="BS222" s="112">
        <v>0</v>
      </c>
    </row>
    <row r="223" spans="1:71" hidden="1" x14ac:dyDescent="0.25">
      <c r="A223" s="102" t="s">
        <v>61</v>
      </c>
      <c r="B223" s="103" t="s">
        <v>199</v>
      </c>
      <c r="C223" s="102" t="s">
        <v>200</v>
      </c>
      <c r="D223" s="102" t="s">
        <v>479</v>
      </c>
      <c r="E223" s="102" t="s">
        <v>480</v>
      </c>
      <c r="F223" s="102" t="s">
        <v>152</v>
      </c>
      <c r="G223" s="102" t="s">
        <v>223</v>
      </c>
      <c r="H223" s="104">
        <v>173</v>
      </c>
      <c r="I223" s="104">
        <v>190</v>
      </c>
      <c r="J223" s="104">
        <v>93</v>
      </c>
      <c r="K223" s="104">
        <v>279</v>
      </c>
      <c r="L223" s="105">
        <v>152</v>
      </c>
      <c r="M223" s="106">
        <v>1251</v>
      </c>
      <c r="N223" s="106">
        <v>1327</v>
      </c>
      <c r="O223" s="106">
        <v>10</v>
      </c>
      <c r="P223" s="106">
        <v>76</v>
      </c>
      <c r="Q223" s="106">
        <v>10</v>
      </c>
      <c r="R223" s="106">
        <v>10</v>
      </c>
      <c r="S223" s="106">
        <v>1346</v>
      </c>
      <c r="T223" s="106">
        <v>1378</v>
      </c>
      <c r="U223" s="106">
        <v>10</v>
      </c>
      <c r="V223" s="106">
        <v>32</v>
      </c>
      <c r="W223" s="106">
        <v>10</v>
      </c>
      <c r="X223" s="106">
        <v>10</v>
      </c>
      <c r="Y223" s="106">
        <v>93</v>
      </c>
      <c r="Z223" s="106">
        <v>10</v>
      </c>
      <c r="AA223" s="107">
        <v>36306</v>
      </c>
      <c r="AB223" s="106">
        <v>3</v>
      </c>
      <c r="AC223" s="108">
        <v>7.2</v>
      </c>
      <c r="AD223" s="109">
        <v>4</v>
      </c>
      <c r="AE223" s="110">
        <v>0</v>
      </c>
      <c r="AF223" s="111">
        <v>0.54</v>
      </c>
      <c r="AG223" s="112">
        <v>0</v>
      </c>
      <c r="AH223" s="112">
        <v>0</v>
      </c>
      <c r="AI223" s="112">
        <v>0</v>
      </c>
      <c r="AJ223" s="111">
        <v>0.9</v>
      </c>
      <c r="AK223" s="112">
        <v>0</v>
      </c>
      <c r="AL223" s="112">
        <v>0</v>
      </c>
      <c r="AM223" s="112">
        <v>0</v>
      </c>
      <c r="AN223" s="112">
        <v>0</v>
      </c>
      <c r="AO223" s="112">
        <v>0</v>
      </c>
      <c r="AP223" s="112">
        <v>0</v>
      </c>
      <c r="AQ223" s="112">
        <v>0</v>
      </c>
      <c r="AR223" s="112">
        <v>0</v>
      </c>
      <c r="AS223" s="112">
        <v>0</v>
      </c>
      <c r="AT223" s="111">
        <v>0.55000000000000004</v>
      </c>
      <c r="AU223" s="112">
        <v>0</v>
      </c>
      <c r="AV223" s="112">
        <v>0</v>
      </c>
      <c r="AW223" s="112">
        <v>0</v>
      </c>
      <c r="AX223" s="112">
        <v>0</v>
      </c>
      <c r="AY223" s="112">
        <v>0</v>
      </c>
      <c r="AZ223" s="112">
        <v>0</v>
      </c>
      <c r="BA223" s="111">
        <v>0.71299999999999997</v>
      </c>
      <c r="BB223" s="112">
        <v>0</v>
      </c>
      <c r="BC223" s="112">
        <v>0</v>
      </c>
      <c r="BD223" s="112">
        <v>0</v>
      </c>
      <c r="BE223" s="112">
        <v>0</v>
      </c>
      <c r="BF223" s="112">
        <v>0</v>
      </c>
      <c r="BG223" s="112">
        <v>0</v>
      </c>
      <c r="BH223" s="112">
        <v>0</v>
      </c>
      <c r="BI223" s="112">
        <v>0</v>
      </c>
      <c r="BJ223" s="112">
        <v>0</v>
      </c>
      <c r="BK223" s="111">
        <v>0.71299999999999997</v>
      </c>
      <c r="BL223" s="112">
        <v>0</v>
      </c>
      <c r="BM223" s="112">
        <v>0</v>
      </c>
      <c r="BN223" s="112">
        <v>0</v>
      </c>
      <c r="BO223" s="112">
        <v>0</v>
      </c>
      <c r="BP223" s="112">
        <v>0</v>
      </c>
      <c r="BQ223" s="112">
        <v>0</v>
      </c>
      <c r="BR223" s="113">
        <v>0</v>
      </c>
      <c r="BS223" s="112">
        <v>0</v>
      </c>
    </row>
    <row r="224" spans="1:71" hidden="1" x14ac:dyDescent="0.25">
      <c r="A224" s="102" t="s">
        <v>61</v>
      </c>
      <c r="B224" s="103" t="s">
        <v>199</v>
      </c>
      <c r="C224" s="102" t="s">
        <v>200</v>
      </c>
      <c r="D224" s="102" t="s">
        <v>59</v>
      </c>
      <c r="E224" s="102" t="s">
        <v>60</v>
      </c>
      <c r="F224" s="102" t="s">
        <v>152</v>
      </c>
      <c r="G224" s="102" t="s">
        <v>223</v>
      </c>
      <c r="H224" s="104">
        <v>261</v>
      </c>
      <c r="I224" s="104">
        <v>267</v>
      </c>
      <c r="J224" s="104">
        <v>133</v>
      </c>
      <c r="K224" s="104">
        <v>399</v>
      </c>
      <c r="L224" s="105">
        <v>220.33333333333334</v>
      </c>
      <c r="M224" s="106">
        <v>1932</v>
      </c>
      <c r="N224" s="106">
        <v>1989</v>
      </c>
      <c r="O224" s="106">
        <v>10</v>
      </c>
      <c r="P224" s="106">
        <v>57</v>
      </c>
      <c r="Q224" s="106">
        <v>9</v>
      </c>
      <c r="R224" s="106">
        <v>9.5</v>
      </c>
      <c r="S224" s="106">
        <v>2016</v>
      </c>
      <c r="T224" s="106">
        <v>2025</v>
      </c>
      <c r="U224" s="106">
        <v>10</v>
      </c>
      <c r="V224" s="106">
        <v>9</v>
      </c>
      <c r="W224" s="106">
        <v>6</v>
      </c>
      <c r="X224" s="106">
        <v>8</v>
      </c>
      <c r="Y224" s="106">
        <v>133</v>
      </c>
      <c r="Z224" s="106">
        <v>10</v>
      </c>
      <c r="AA224" s="107">
        <v>30737</v>
      </c>
      <c r="AB224" s="106">
        <v>2</v>
      </c>
      <c r="AC224" s="108">
        <v>6.3</v>
      </c>
      <c r="AD224" s="109">
        <v>2</v>
      </c>
      <c r="AE224" s="110">
        <v>0</v>
      </c>
      <c r="AF224" s="111">
        <v>0.54</v>
      </c>
      <c r="AG224" s="112">
        <v>0</v>
      </c>
      <c r="AH224" s="112">
        <v>0</v>
      </c>
      <c r="AI224" s="112">
        <v>0</v>
      </c>
      <c r="AJ224" s="111">
        <v>0.9</v>
      </c>
      <c r="AK224" s="112">
        <v>0</v>
      </c>
      <c r="AL224" s="112">
        <v>0</v>
      </c>
      <c r="AM224" s="112">
        <v>0</v>
      </c>
      <c r="AN224" s="112">
        <v>0</v>
      </c>
      <c r="AO224" s="112">
        <v>0</v>
      </c>
      <c r="AP224" s="112">
        <v>0</v>
      </c>
      <c r="AQ224" s="112">
        <v>0</v>
      </c>
      <c r="AR224" s="112">
        <v>0</v>
      </c>
      <c r="AS224" s="112">
        <v>0</v>
      </c>
      <c r="AT224" s="111">
        <v>0.55000000000000004</v>
      </c>
      <c r="AU224" s="112">
        <v>0</v>
      </c>
      <c r="AV224" s="112">
        <v>0</v>
      </c>
      <c r="AW224" s="112">
        <v>0</v>
      </c>
      <c r="AX224" s="112">
        <v>0</v>
      </c>
      <c r="AY224" s="112">
        <v>0</v>
      </c>
      <c r="AZ224" s="112">
        <v>0</v>
      </c>
      <c r="BA224" s="111">
        <v>0.71299999999999997</v>
      </c>
      <c r="BB224" s="112">
        <v>0</v>
      </c>
      <c r="BC224" s="112">
        <v>0</v>
      </c>
      <c r="BD224" s="112">
        <v>0</v>
      </c>
      <c r="BE224" s="112">
        <v>0</v>
      </c>
      <c r="BF224" s="112">
        <v>0</v>
      </c>
      <c r="BG224" s="112">
        <v>0</v>
      </c>
      <c r="BH224" s="112">
        <v>0</v>
      </c>
      <c r="BI224" s="112">
        <v>0</v>
      </c>
      <c r="BJ224" s="112">
        <v>0</v>
      </c>
      <c r="BK224" s="111">
        <v>0.71299999999999997</v>
      </c>
      <c r="BL224" s="112">
        <v>0</v>
      </c>
      <c r="BM224" s="112">
        <v>0</v>
      </c>
      <c r="BN224" s="112">
        <v>0</v>
      </c>
      <c r="BO224" s="112">
        <v>0</v>
      </c>
      <c r="BP224" s="112">
        <v>0</v>
      </c>
      <c r="BQ224" s="112">
        <v>0</v>
      </c>
      <c r="BR224" s="113">
        <v>0</v>
      </c>
      <c r="BS224" s="112">
        <v>0</v>
      </c>
    </row>
    <row r="225" spans="1:71" hidden="1" x14ac:dyDescent="0.25">
      <c r="A225" s="102" t="s">
        <v>61</v>
      </c>
      <c r="B225" s="103" t="s">
        <v>199</v>
      </c>
      <c r="C225" s="102" t="s">
        <v>200</v>
      </c>
      <c r="D225" s="102" t="s">
        <v>102</v>
      </c>
      <c r="E225" s="102" t="s">
        <v>103</v>
      </c>
      <c r="F225" s="102" t="s">
        <v>152</v>
      </c>
      <c r="G225" s="102" t="s">
        <v>223</v>
      </c>
      <c r="H225" s="104">
        <v>493</v>
      </c>
      <c r="I225" s="104">
        <v>564</v>
      </c>
      <c r="J225" s="104">
        <v>44</v>
      </c>
      <c r="K225" s="104">
        <v>132</v>
      </c>
      <c r="L225" s="105">
        <v>367</v>
      </c>
      <c r="M225" s="106">
        <v>3540</v>
      </c>
      <c r="N225" s="106">
        <v>4011</v>
      </c>
      <c r="O225" s="106">
        <v>10</v>
      </c>
      <c r="P225" s="106">
        <v>471</v>
      </c>
      <c r="Q225" s="106">
        <v>10</v>
      </c>
      <c r="R225" s="106">
        <v>10</v>
      </c>
      <c r="S225" s="106">
        <v>4041</v>
      </c>
      <c r="T225" s="106">
        <v>4196</v>
      </c>
      <c r="U225" s="106">
        <v>10</v>
      </c>
      <c r="V225" s="106">
        <v>155</v>
      </c>
      <c r="W225" s="106">
        <v>10</v>
      </c>
      <c r="X225" s="106">
        <v>10</v>
      </c>
      <c r="Y225" s="106">
        <v>44</v>
      </c>
      <c r="Z225" s="106">
        <v>9</v>
      </c>
      <c r="AA225" s="107">
        <v>43262</v>
      </c>
      <c r="AB225" s="106">
        <v>4</v>
      </c>
      <c r="AC225" s="108">
        <v>7.4</v>
      </c>
      <c r="AD225" s="109">
        <v>4</v>
      </c>
      <c r="AE225" s="110">
        <v>0</v>
      </c>
      <c r="AF225" s="111">
        <v>0.54</v>
      </c>
      <c r="AG225" s="112">
        <v>0</v>
      </c>
      <c r="AH225" s="112">
        <v>0</v>
      </c>
      <c r="AI225" s="112">
        <v>0</v>
      </c>
      <c r="AJ225" s="111">
        <v>0.9</v>
      </c>
      <c r="AK225" s="112">
        <v>0</v>
      </c>
      <c r="AL225" s="112">
        <v>0</v>
      </c>
      <c r="AM225" s="112">
        <v>0</v>
      </c>
      <c r="AN225" s="112">
        <v>0</v>
      </c>
      <c r="AO225" s="112">
        <v>0</v>
      </c>
      <c r="AP225" s="112">
        <v>0</v>
      </c>
      <c r="AQ225" s="112">
        <v>0</v>
      </c>
      <c r="AR225" s="112">
        <v>0</v>
      </c>
      <c r="AS225" s="112">
        <v>0</v>
      </c>
      <c r="AT225" s="111">
        <v>0.55000000000000004</v>
      </c>
      <c r="AU225" s="112">
        <v>0</v>
      </c>
      <c r="AV225" s="112">
        <v>0</v>
      </c>
      <c r="AW225" s="112">
        <v>0</v>
      </c>
      <c r="AX225" s="112">
        <v>0</v>
      </c>
      <c r="AY225" s="112">
        <v>0</v>
      </c>
      <c r="AZ225" s="112">
        <v>0</v>
      </c>
      <c r="BA225" s="111">
        <v>0.71299999999999997</v>
      </c>
      <c r="BB225" s="112">
        <v>0</v>
      </c>
      <c r="BC225" s="112">
        <v>0</v>
      </c>
      <c r="BD225" s="112">
        <v>0</v>
      </c>
      <c r="BE225" s="112">
        <v>0</v>
      </c>
      <c r="BF225" s="112">
        <v>0</v>
      </c>
      <c r="BG225" s="112">
        <v>0</v>
      </c>
      <c r="BH225" s="112">
        <v>0</v>
      </c>
      <c r="BI225" s="112">
        <v>0</v>
      </c>
      <c r="BJ225" s="112">
        <v>0</v>
      </c>
      <c r="BK225" s="111">
        <v>0.71299999999999997</v>
      </c>
      <c r="BL225" s="112">
        <v>0</v>
      </c>
      <c r="BM225" s="112">
        <v>0</v>
      </c>
      <c r="BN225" s="112">
        <v>0</v>
      </c>
      <c r="BO225" s="112">
        <v>0</v>
      </c>
      <c r="BP225" s="112">
        <v>0</v>
      </c>
      <c r="BQ225" s="112">
        <v>0</v>
      </c>
      <c r="BR225" s="113">
        <v>0</v>
      </c>
      <c r="BS225" s="112">
        <v>0</v>
      </c>
    </row>
    <row r="226" spans="1:71" hidden="1" x14ac:dyDescent="0.25">
      <c r="A226" s="102" t="s">
        <v>61</v>
      </c>
      <c r="B226" s="103" t="s">
        <v>201</v>
      </c>
      <c r="C226" s="102" t="s">
        <v>202</v>
      </c>
      <c r="D226" s="102" t="s">
        <v>626</v>
      </c>
      <c r="E226" s="102" t="s">
        <v>627</v>
      </c>
      <c r="F226" s="102" t="s">
        <v>151</v>
      </c>
      <c r="G226" s="102" t="s">
        <v>223</v>
      </c>
      <c r="H226" s="104">
        <v>40</v>
      </c>
      <c r="I226" s="104">
        <v>43</v>
      </c>
      <c r="J226" s="104">
        <v>6</v>
      </c>
      <c r="K226" s="104">
        <v>18</v>
      </c>
      <c r="L226" s="105">
        <v>29.666666666666668</v>
      </c>
      <c r="M226" s="106">
        <v>378</v>
      </c>
      <c r="N226" s="106">
        <v>408</v>
      </c>
      <c r="O226" s="106">
        <v>7</v>
      </c>
      <c r="P226" s="106">
        <v>30</v>
      </c>
      <c r="Q226" s="106">
        <v>8</v>
      </c>
      <c r="R226" s="106">
        <v>7.5</v>
      </c>
      <c r="S226" s="106">
        <v>387</v>
      </c>
      <c r="T226" s="106">
        <v>399</v>
      </c>
      <c r="U226" s="106">
        <v>7</v>
      </c>
      <c r="V226" s="106">
        <v>12</v>
      </c>
      <c r="W226" s="106">
        <v>8</v>
      </c>
      <c r="X226" s="106">
        <v>7.5</v>
      </c>
      <c r="Y226" s="106">
        <v>6</v>
      </c>
      <c r="Z226" s="106">
        <v>5</v>
      </c>
      <c r="AA226" s="107">
        <v>46194</v>
      </c>
      <c r="AB226" s="106">
        <v>4</v>
      </c>
      <c r="AC226" s="108">
        <v>5.6</v>
      </c>
      <c r="AD226" s="109">
        <v>3</v>
      </c>
      <c r="AE226" s="110">
        <v>0</v>
      </c>
      <c r="AF226" s="111">
        <v>0.54</v>
      </c>
      <c r="AG226" s="112">
        <v>0</v>
      </c>
      <c r="AH226" s="112">
        <v>0</v>
      </c>
      <c r="AI226" s="112">
        <v>0</v>
      </c>
      <c r="AJ226" s="111">
        <v>0.9</v>
      </c>
      <c r="AK226" s="112">
        <v>0</v>
      </c>
      <c r="AL226" s="112">
        <v>0</v>
      </c>
      <c r="AM226" s="112">
        <v>0</v>
      </c>
      <c r="AN226" s="112">
        <v>0</v>
      </c>
      <c r="AO226" s="112">
        <v>0</v>
      </c>
      <c r="AP226" s="112">
        <v>0</v>
      </c>
      <c r="AQ226" s="112">
        <v>0</v>
      </c>
      <c r="AR226" s="112">
        <v>0</v>
      </c>
      <c r="AS226" s="112">
        <v>0</v>
      </c>
      <c r="AT226" s="111">
        <v>0.55000000000000004</v>
      </c>
      <c r="AU226" s="112">
        <v>0</v>
      </c>
      <c r="AV226" s="112">
        <v>0</v>
      </c>
      <c r="AW226" s="112">
        <v>0</v>
      </c>
      <c r="AX226" s="112">
        <v>0</v>
      </c>
      <c r="AY226" s="112">
        <v>0</v>
      </c>
      <c r="AZ226" s="112">
        <v>0</v>
      </c>
      <c r="BA226" s="111">
        <v>0.71299999999999997</v>
      </c>
      <c r="BB226" s="112">
        <v>0</v>
      </c>
      <c r="BC226" s="112">
        <v>0</v>
      </c>
      <c r="BD226" s="112">
        <v>0</v>
      </c>
      <c r="BE226" s="112">
        <v>0</v>
      </c>
      <c r="BF226" s="112">
        <v>0</v>
      </c>
      <c r="BG226" s="112">
        <v>0</v>
      </c>
      <c r="BH226" s="112">
        <v>0</v>
      </c>
      <c r="BI226" s="112">
        <v>0</v>
      </c>
      <c r="BJ226" s="112">
        <v>0</v>
      </c>
      <c r="BK226" s="111">
        <v>0.71299999999999997</v>
      </c>
      <c r="BL226" s="112">
        <v>0</v>
      </c>
      <c r="BM226" s="112">
        <v>0</v>
      </c>
      <c r="BN226" s="112">
        <v>0</v>
      </c>
      <c r="BO226" s="112">
        <v>0</v>
      </c>
      <c r="BP226" s="112">
        <v>0</v>
      </c>
      <c r="BQ226" s="112">
        <v>0</v>
      </c>
      <c r="BR226" s="113">
        <v>0</v>
      </c>
      <c r="BS226" s="112">
        <v>0</v>
      </c>
    </row>
    <row r="227" spans="1:71" hidden="1" x14ac:dyDescent="0.25">
      <c r="A227" s="102" t="s">
        <v>61</v>
      </c>
      <c r="B227" s="103" t="s">
        <v>201</v>
      </c>
      <c r="C227" s="102" t="s">
        <v>202</v>
      </c>
      <c r="D227" s="102" t="s">
        <v>702</v>
      </c>
      <c r="E227" s="102" t="s">
        <v>703</v>
      </c>
      <c r="F227" s="102" t="s">
        <v>152</v>
      </c>
      <c r="G227" s="102" t="s">
        <v>223</v>
      </c>
      <c r="H227" s="104">
        <v>26</v>
      </c>
      <c r="I227" s="104">
        <v>30</v>
      </c>
      <c r="J227" s="104">
        <v>7</v>
      </c>
      <c r="K227" s="104">
        <v>21</v>
      </c>
      <c r="L227" s="105">
        <v>21</v>
      </c>
      <c r="M227" s="106">
        <v>111</v>
      </c>
      <c r="N227" s="106">
        <v>109</v>
      </c>
      <c r="O227" s="106">
        <v>1</v>
      </c>
      <c r="P227" s="106">
        <v>-2</v>
      </c>
      <c r="Q227" s="106">
        <v>2</v>
      </c>
      <c r="R227" s="106">
        <v>1.5</v>
      </c>
      <c r="S227" s="106">
        <v>119</v>
      </c>
      <c r="T227" s="106">
        <v>119</v>
      </c>
      <c r="U227" s="106">
        <v>1</v>
      </c>
      <c r="V227" s="106">
        <v>0</v>
      </c>
      <c r="W227" s="106">
        <v>1</v>
      </c>
      <c r="X227" s="106">
        <v>1</v>
      </c>
      <c r="Y227" s="106">
        <v>7</v>
      </c>
      <c r="Z227" s="106">
        <v>6</v>
      </c>
      <c r="AA227" s="107">
        <v>25113</v>
      </c>
      <c r="AB227" s="106">
        <v>1</v>
      </c>
      <c r="AC227" s="108">
        <v>2.1</v>
      </c>
      <c r="AD227" s="109">
        <v>1</v>
      </c>
      <c r="AE227" s="110">
        <v>0</v>
      </c>
      <c r="AF227" s="111">
        <v>0.54</v>
      </c>
      <c r="AG227" s="112">
        <v>0</v>
      </c>
      <c r="AH227" s="112">
        <v>0</v>
      </c>
      <c r="AI227" s="112">
        <v>0</v>
      </c>
      <c r="AJ227" s="111">
        <v>0.9</v>
      </c>
      <c r="AK227" s="112">
        <v>0</v>
      </c>
      <c r="AL227" s="112">
        <v>0</v>
      </c>
      <c r="AM227" s="112">
        <v>0</v>
      </c>
      <c r="AN227" s="112">
        <v>0</v>
      </c>
      <c r="AO227" s="112">
        <v>0</v>
      </c>
      <c r="AP227" s="112">
        <v>0</v>
      </c>
      <c r="AQ227" s="112">
        <v>0</v>
      </c>
      <c r="AR227" s="112">
        <v>0</v>
      </c>
      <c r="AS227" s="112">
        <v>0</v>
      </c>
      <c r="AT227" s="111">
        <v>0.55000000000000004</v>
      </c>
      <c r="AU227" s="112">
        <v>0</v>
      </c>
      <c r="AV227" s="112">
        <v>0</v>
      </c>
      <c r="AW227" s="112">
        <v>0</v>
      </c>
      <c r="AX227" s="112">
        <v>0</v>
      </c>
      <c r="AY227" s="112">
        <v>0</v>
      </c>
      <c r="AZ227" s="112">
        <v>0</v>
      </c>
      <c r="BA227" s="111">
        <v>0.71299999999999997</v>
      </c>
      <c r="BB227" s="112">
        <v>0</v>
      </c>
      <c r="BC227" s="112">
        <v>0</v>
      </c>
      <c r="BD227" s="112">
        <v>0</v>
      </c>
      <c r="BE227" s="112">
        <v>0</v>
      </c>
      <c r="BF227" s="112">
        <v>0</v>
      </c>
      <c r="BG227" s="112">
        <v>0</v>
      </c>
      <c r="BH227" s="112">
        <v>0</v>
      </c>
      <c r="BI227" s="112">
        <v>0</v>
      </c>
      <c r="BJ227" s="112">
        <v>0</v>
      </c>
      <c r="BK227" s="111">
        <v>0.71299999999999997</v>
      </c>
      <c r="BL227" s="112">
        <v>0</v>
      </c>
      <c r="BM227" s="112">
        <v>0</v>
      </c>
      <c r="BN227" s="112">
        <v>0</v>
      </c>
      <c r="BO227" s="112">
        <v>0</v>
      </c>
      <c r="BP227" s="112">
        <v>0</v>
      </c>
      <c r="BQ227" s="112">
        <v>0</v>
      </c>
      <c r="BR227" s="113">
        <v>0</v>
      </c>
      <c r="BS227" s="112">
        <v>0</v>
      </c>
    </row>
    <row r="228" spans="1:71" hidden="1" x14ac:dyDescent="0.25">
      <c r="A228" s="102" t="s">
        <v>61</v>
      </c>
      <c r="B228" s="103" t="s">
        <v>201</v>
      </c>
      <c r="C228" s="102" t="s">
        <v>202</v>
      </c>
      <c r="D228" s="102" t="s">
        <v>753</v>
      </c>
      <c r="E228" s="102" t="s">
        <v>754</v>
      </c>
      <c r="F228" s="102" t="s">
        <v>152</v>
      </c>
      <c r="G228" s="102" t="s">
        <v>223</v>
      </c>
      <c r="H228" s="104">
        <v>51</v>
      </c>
      <c r="I228" s="104">
        <v>54</v>
      </c>
      <c r="J228" s="104">
        <v>26</v>
      </c>
      <c r="K228" s="104">
        <v>78</v>
      </c>
      <c r="L228" s="105">
        <v>43.666666666666664</v>
      </c>
      <c r="M228" s="106">
        <v>208</v>
      </c>
      <c r="N228" s="106">
        <v>230</v>
      </c>
      <c r="O228" s="106">
        <v>5</v>
      </c>
      <c r="P228" s="106">
        <v>22</v>
      </c>
      <c r="Q228" s="106">
        <v>7</v>
      </c>
      <c r="R228" s="106">
        <v>6</v>
      </c>
      <c r="S228" s="106">
        <v>224</v>
      </c>
      <c r="T228" s="106">
        <v>230</v>
      </c>
      <c r="U228" s="106">
        <v>5</v>
      </c>
      <c r="V228" s="106">
        <v>6</v>
      </c>
      <c r="W228" s="106">
        <v>5</v>
      </c>
      <c r="X228" s="106">
        <v>5</v>
      </c>
      <c r="Y228" s="106">
        <v>26</v>
      </c>
      <c r="Z228" s="106">
        <v>8</v>
      </c>
      <c r="AA228" s="107">
        <v>25945</v>
      </c>
      <c r="AB228" s="106">
        <v>1</v>
      </c>
      <c r="AC228" s="108">
        <v>4.2</v>
      </c>
      <c r="AD228" s="109">
        <v>1</v>
      </c>
      <c r="AE228" s="110">
        <v>0</v>
      </c>
      <c r="AF228" s="111">
        <v>0.54</v>
      </c>
      <c r="AG228" s="112">
        <v>0</v>
      </c>
      <c r="AH228" s="112">
        <v>0</v>
      </c>
      <c r="AI228" s="112">
        <v>0</v>
      </c>
      <c r="AJ228" s="111">
        <v>0.9</v>
      </c>
      <c r="AK228" s="112">
        <v>0</v>
      </c>
      <c r="AL228" s="112">
        <v>0</v>
      </c>
      <c r="AM228" s="112">
        <v>0</v>
      </c>
      <c r="AN228" s="112">
        <v>0</v>
      </c>
      <c r="AO228" s="112">
        <v>0</v>
      </c>
      <c r="AP228" s="112">
        <v>0</v>
      </c>
      <c r="AQ228" s="112">
        <v>0</v>
      </c>
      <c r="AR228" s="112">
        <v>0</v>
      </c>
      <c r="AS228" s="112">
        <v>0</v>
      </c>
      <c r="AT228" s="111">
        <v>0.55000000000000004</v>
      </c>
      <c r="AU228" s="112">
        <v>0</v>
      </c>
      <c r="AV228" s="112">
        <v>0</v>
      </c>
      <c r="AW228" s="112">
        <v>0</v>
      </c>
      <c r="AX228" s="112">
        <v>0</v>
      </c>
      <c r="AY228" s="112">
        <v>0</v>
      </c>
      <c r="AZ228" s="112">
        <v>0</v>
      </c>
      <c r="BA228" s="111">
        <v>0.71299999999999997</v>
      </c>
      <c r="BB228" s="112">
        <v>0</v>
      </c>
      <c r="BC228" s="112">
        <v>0</v>
      </c>
      <c r="BD228" s="112">
        <v>0</v>
      </c>
      <c r="BE228" s="112">
        <v>0</v>
      </c>
      <c r="BF228" s="112">
        <v>0</v>
      </c>
      <c r="BG228" s="112">
        <v>0</v>
      </c>
      <c r="BH228" s="112">
        <v>0</v>
      </c>
      <c r="BI228" s="112">
        <v>0</v>
      </c>
      <c r="BJ228" s="112">
        <v>0</v>
      </c>
      <c r="BK228" s="111">
        <v>0.71299999999999997</v>
      </c>
      <c r="BL228" s="112">
        <v>0</v>
      </c>
      <c r="BM228" s="112">
        <v>0</v>
      </c>
      <c r="BN228" s="112">
        <v>0</v>
      </c>
      <c r="BO228" s="112">
        <v>0</v>
      </c>
      <c r="BP228" s="112">
        <v>0</v>
      </c>
      <c r="BQ228" s="112">
        <v>0</v>
      </c>
      <c r="BR228" s="113">
        <v>0</v>
      </c>
      <c r="BS228" s="112">
        <v>0</v>
      </c>
    </row>
    <row r="229" spans="1:71" hidden="1" x14ac:dyDescent="0.25">
      <c r="A229" s="102" t="s">
        <v>61</v>
      </c>
      <c r="B229" s="103" t="s">
        <v>201</v>
      </c>
      <c r="C229" s="102" t="s">
        <v>202</v>
      </c>
      <c r="D229" s="102" t="s">
        <v>630</v>
      </c>
      <c r="E229" s="102" t="s">
        <v>631</v>
      </c>
      <c r="F229" s="102" t="s">
        <v>153</v>
      </c>
      <c r="G229" s="102" t="s">
        <v>224</v>
      </c>
      <c r="H229" s="104">
        <v>110</v>
      </c>
      <c r="I229" s="104">
        <v>131</v>
      </c>
      <c r="J229" s="104">
        <v>17</v>
      </c>
      <c r="K229" s="104">
        <v>51</v>
      </c>
      <c r="L229" s="105">
        <v>86</v>
      </c>
      <c r="M229" s="106">
        <v>901</v>
      </c>
      <c r="N229" s="106">
        <v>931</v>
      </c>
      <c r="O229" s="106">
        <v>9</v>
      </c>
      <c r="P229" s="106">
        <v>30</v>
      </c>
      <c r="Q229" s="106">
        <v>8</v>
      </c>
      <c r="R229" s="106">
        <v>8.5</v>
      </c>
      <c r="S229" s="106">
        <v>889</v>
      </c>
      <c r="T229" s="106">
        <v>938</v>
      </c>
      <c r="U229" s="106">
        <v>9</v>
      </c>
      <c r="V229" s="106">
        <v>49</v>
      </c>
      <c r="W229" s="106">
        <v>10</v>
      </c>
      <c r="X229" s="106">
        <v>9.5</v>
      </c>
      <c r="Y229" s="106">
        <v>17</v>
      </c>
      <c r="Z229" s="106">
        <v>7</v>
      </c>
      <c r="AA229" s="107">
        <v>35406</v>
      </c>
      <c r="AB229" s="106">
        <v>3</v>
      </c>
      <c r="AC229" s="108">
        <v>6.2</v>
      </c>
      <c r="AD229" s="109">
        <v>4</v>
      </c>
      <c r="AE229" s="110">
        <v>20</v>
      </c>
      <c r="AF229" s="111">
        <v>0.54</v>
      </c>
      <c r="AG229" s="112">
        <v>0</v>
      </c>
      <c r="AH229" s="112">
        <v>0</v>
      </c>
      <c r="AI229" s="112">
        <v>0</v>
      </c>
      <c r="AJ229" s="111">
        <v>0.9</v>
      </c>
      <c r="AK229" s="112">
        <v>0</v>
      </c>
      <c r="AL229" s="112">
        <v>0</v>
      </c>
      <c r="AM229" s="112">
        <v>0</v>
      </c>
      <c r="AN229" s="112">
        <v>0</v>
      </c>
      <c r="AO229" s="112">
        <v>0</v>
      </c>
      <c r="AP229" s="112">
        <v>0</v>
      </c>
      <c r="AQ229" s="112">
        <v>0</v>
      </c>
      <c r="AR229" s="112">
        <v>0</v>
      </c>
      <c r="AS229" s="112">
        <v>0</v>
      </c>
      <c r="AT229" s="111">
        <v>0.55000000000000004</v>
      </c>
      <c r="AU229" s="112">
        <v>0</v>
      </c>
      <c r="AV229" s="112">
        <v>0</v>
      </c>
      <c r="AW229" s="112">
        <v>0</v>
      </c>
      <c r="AX229" s="112">
        <v>0</v>
      </c>
      <c r="AY229" s="112">
        <v>0</v>
      </c>
      <c r="AZ229" s="112">
        <v>0</v>
      </c>
      <c r="BA229" s="111">
        <v>0.71299999999999997</v>
      </c>
      <c r="BB229" s="112">
        <v>0</v>
      </c>
      <c r="BC229" s="112">
        <v>0</v>
      </c>
      <c r="BD229" s="112">
        <v>0</v>
      </c>
      <c r="BE229" s="112">
        <v>0</v>
      </c>
      <c r="BF229" s="112">
        <v>0</v>
      </c>
      <c r="BG229" s="112">
        <v>0</v>
      </c>
      <c r="BH229" s="112">
        <v>0</v>
      </c>
      <c r="BI229" s="112">
        <v>0</v>
      </c>
      <c r="BJ229" s="112">
        <v>0</v>
      </c>
      <c r="BK229" s="111">
        <v>0.71299999999999997</v>
      </c>
      <c r="BL229" s="112">
        <v>10.8</v>
      </c>
      <c r="BM229" s="112">
        <v>0</v>
      </c>
      <c r="BN229" s="112">
        <v>0</v>
      </c>
      <c r="BO229" s="112">
        <v>0</v>
      </c>
      <c r="BP229" s="112">
        <v>0</v>
      </c>
      <c r="BQ229" s="112">
        <v>0</v>
      </c>
      <c r="BR229" s="113">
        <v>0</v>
      </c>
      <c r="BS229" s="112">
        <v>898</v>
      </c>
    </row>
    <row r="230" spans="1:71" hidden="1" x14ac:dyDescent="0.25">
      <c r="A230" s="102" t="s">
        <v>61</v>
      </c>
      <c r="B230" s="103" t="s">
        <v>201</v>
      </c>
      <c r="C230" s="102" t="s">
        <v>202</v>
      </c>
      <c r="D230" s="102" t="s">
        <v>632</v>
      </c>
      <c r="E230" s="102" t="s">
        <v>633</v>
      </c>
      <c r="F230" s="102" t="s">
        <v>153</v>
      </c>
      <c r="G230" s="102" t="s">
        <v>224</v>
      </c>
      <c r="H230" s="104">
        <v>14</v>
      </c>
      <c r="I230" s="104">
        <v>17</v>
      </c>
      <c r="J230" s="104">
        <v>11</v>
      </c>
      <c r="K230" s="104">
        <v>33</v>
      </c>
      <c r="L230" s="105">
        <v>14</v>
      </c>
      <c r="M230" s="106">
        <v>124</v>
      </c>
      <c r="N230" s="106">
        <v>126</v>
      </c>
      <c r="O230" s="106">
        <v>2</v>
      </c>
      <c r="P230" s="106">
        <v>2</v>
      </c>
      <c r="Q230" s="106">
        <v>3</v>
      </c>
      <c r="R230" s="106">
        <v>2.5</v>
      </c>
      <c r="S230" s="106">
        <v>123</v>
      </c>
      <c r="T230" s="106">
        <v>129</v>
      </c>
      <c r="U230" s="106">
        <v>2</v>
      </c>
      <c r="V230" s="106">
        <v>6</v>
      </c>
      <c r="W230" s="106">
        <v>5</v>
      </c>
      <c r="X230" s="106">
        <v>3.5</v>
      </c>
      <c r="Y230" s="106">
        <v>11</v>
      </c>
      <c r="Z230" s="106">
        <v>7</v>
      </c>
      <c r="AA230" s="107">
        <v>46158</v>
      </c>
      <c r="AB230" s="106">
        <v>4</v>
      </c>
      <c r="AC230" s="108">
        <v>4.2</v>
      </c>
      <c r="AD230" s="109">
        <v>3</v>
      </c>
      <c r="AE230" s="110">
        <v>20</v>
      </c>
      <c r="AF230" s="111">
        <v>0.54</v>
      </c>
      <c r="AG230" s="112">
        <v>0</v>
      </c>
      <c r="AH230" s="112">
        <v>0</v>
      </c>
      <c r="AI230" s="112">
        <v>0</v>
      </c>
      <c r="AJ230" s="111">
        <v>0.9</v>
      </c>
      <c r="AK230" s="112">
        <v>0</v>
      </c>
      <c r="AL230" s="112">
        <v>0</v>
      </c>
      <c r="AM230" s="112">
        <v>0</v>
      </c>
      <c r="AN230" s="112">
        <v>0</v>
      </c>
      <c r="AO230" s="112">
        <v>0</v>
      </c>
      <c r="AP230" s="112">
        <v>0</v>
      </c>
      <c r="AQ230" s="112">
        <v>0</v>
      </c>
      <c r="AR230" s="112">
        <v>0</v>
      </c>
      <c r="AS230" s="112">
        <v>0</v>
      </c>
      <c r="AT230" s="111">
        <v>0.55000000000000004</v>
      </c>
      <c r="AU230" s="112">
        <v>0</v>
      </c>
      <c r="AV230" s="112">
        <v>0</v>
      </c>
      <c r="AW230" s="112">
        <v>0</v>
      </c>
      <c r="AX230" s="112">
        <v>0</v>
      </c>
      <c r="AY230" s="112">
        <v>0</v>
      </c>
      <c r="AZ230" s="112">
        <v>0</v>
      </c>
      <c r="BA230" s="111">
        <v>0.71299999999999997</v>
      </c>
      <c r="BB230" s="112">
        <v>0</v>
      </c>
      <c r="BC230" s="112">
        <v>0</v>
      </c>
      <c r="BD230" s="112">
        <v>0</v>
      </c>
      <c r="BE230" s="112">
        <v>0</v>
      </c>
      <c r="BF230" s="112">
        <v>0</v>
      </c>
      <c r="BG230" s="112">
        <v>0</v>
      </c>
      <c r="BH230" s="112">
        <v>0</v>
      </c>
      <c r="BI230" s="112">
        <v>0</v>
      </c>
      <c r="BJ230" s="112">
        <v>0</v>
      </c>
      <c r="BK230" s="111">
        <v>0.71299999999999997</v>
      </c>
      <c r="BL230" s="112">
        <v>10.8</v>
      </c>
      <c r="BM230" s="112">
        <v>0</v>
      </c>
      <c r="BN230" s="112">
        <v>0</v>
      </c>
      <c r="BO230" s="112">
        <v>0</v>
      </c>
      <c r="BP230" s="112">
        <v>0</v>
      </c>
      <c r="BQ230" s="112">
        <v>0</v>
      </c>
      <c r="BR230" s="113">
        <v>0</v>
      </c>
      <c r="BS230" s="112">
        <v>365</v>
      </c>
    </row>
    <row r="231" spans="1:71" hidden="1" x14ac:dyDescent="0.25">
      <c r="A231" s="102" t="s">
        <v>61</v>
      </c>
      <c r="B231" s="103" t="s">
        <v>201</v>
      </c>
      <c r="C231" s="102" t="s">
        <v>202</v>
      </c>
      <c r="D231" s="102" t="s">
        <v>829</v>
      </c>
      <c r="E231" s="102" t="s">
        <v>830</v>
      </c>
      <c r="F231" s="102" t="s">
        <v>151</v>
      </c>
      <c r="G231" s="102" t="s">
        <v>223</v>
      </c>
      <c r="H231" s="104">
        <v>81</v>
      </c>
      <c r="I231" s="104">
        <v>86</v>
      </c>
      <c r="J231" s="104">
        <v>55</v>
      </c>
      <c r="K231" s="104">
        <v>165</v>
      </c>
      <c r="L231" s="105">
        <v>74</v>
      </c>
      <c r="M231" s="106">
        <v>582</v>
      </c>
      <c r="N231" s="106">
        <v>564</v>
      </c>
      <c r="O231" s="106">
        <v>8</v>
      </c>
      <c r="P231" s="106">
        <v>-18</v>
      </c>
      <c r="Q231" s="106">
        <v>1</v>
      </c>
      <c r="R231" s="106">
        <v>4.5</v>
      </c>
      <c r="S231" s="106">
        <v>586</v>
      </c>
      <c r="T231" s="106">
        <v>591</v>
      </c>
      <c r="U231" s="106">
        <v>8</v>
      </c>
      <c r="V231" s="106">
        <v>5</v>
      </c>
      <c r="W231" s="106">
        <v>4</v>
      </c>
      <c r="X231" s="106">
        <v>6</v>
      </c>
      <c r="Y231" s="106">
        <v>55</v>
      </c>
      <c r="Z231" s="106">
        <v>9</v>
      </c>
      <c r="AA231" s="107">
        <v>29017</v>
      </c>
      <c r="AB231" s="106">
        <v>1</v>
      </c>
      <c r="AC231" s="108">
        <v>4.3</v>
      </c>
      <c r="AD231" s="109">
        <v>1</v>
      </c>
      <c r="AE231" s="110">
        <v>0</v>
      </c>
      <c r="AF231" s="111">
        <v>0.54</v>
      </c>
      <c r="AG231" s="112">
        <v>0</v>
      </c>
      <c r="AH231" s="112">
        <v>0</v>
      </c>
      <c r="AI231" s="112">
        <v>0</v>
      </c>
      <c r="AJ231" s="111">
        <v>0.9</v>
      </c>
      <c r="AK231" s="112">
        <v>0</v>
      </c>
      <c r="AL231" s="112">
        <v>0</v>
      </c>
      <c r="AM231" s="112">
        <v>0</v>
      </c>
      <c r="AN231" s="112">
        <v>0</v>
      </c>
      <c r="AO231" s="112">
        <v>0</v>
      </c>
      <c r="AP231" s="112">
        <v>0</v>
      </c>
      <c r="AQ231" s="112">
        <v>0</v>
      </c>
      <c r="AR231" s="112">
        <v>0</v>
      </c>
      <c r="AS231" s="112">
        <v>0</v>
      </c>
      <c r="AT231" s="111">
        <v>0.55000000000000004</v>
      </c>
      <c r="AU231" s="112">
        <v>0</v>
      </c>
      <c r="AV231" s="112">
        <v>0</v>
      </c>
      <c r="AW231" s="112">
        <v>0</v>
      </c>
      <c r="AX231" s="112">
        <v>0</v>
      </c>
      <c r="AY231" s="112">
        <v>0</v>
      </c>
      <c r="AZ231" s="112">
        <v>0</v>
      </c>
      <c r="BA231" s="111">
        <v>0.71299999999999997</v>
      </c>
      <c r="BB231" s="112">
        <v>0</v>
      </c>
      <c r="BC231" s="112">
        <v>0</v>
      </c>
      <c r="BD231" s="112">
        <v>0</v>
      </c>
      <c r="BE231" s="112">
        <v>0</v>
      </c>
      <c r="BF231" s="112">
        <v>0</v>
      </c>
      <c r="BG231" s="112">
        <v>0</v>
      </c>
      <c r="BH231" s="112">
        <v>0</v>
      </c>
      <c r="BI231" s="112">
        <v>0</v>
      </c>
      <c r="BJ231" s="112">
        <v>0</v>
      </c>
      <c r="BK231" s="111">
        <v>0.71299999999999997</v>
      </c>
      <c r="BL231" s="112">
        <v>0</v>
      </c>
      <c r="BM231" s="112">
        <v>0</v>
      </c>
      <c r="BN231" s="112">
        <v>0</v>
      </c>
      <c r="BO231" s="112">
        <v>0</v>
      </c>
      <c r="BP231" s="112">
        <v>0</v>
      </c>
      <c r="BQ231" s="112">
        <v>0</v>
      </c>
      <c r="BR231" s="113">
        <v>0</v>
      </c>
      <c r="BS231" s="112">
        <v>0</v>
      </c>
    </row>
    <row r="232" spans="1:71" hidden="1" x14ac:dyDescent="0.25">
      <c r="A232" s="102" t="s">
        <v>61</v>
      </c>
      <c r="B232" s="103" t="s">
        <v>201</v>
      </c>
      <c r="C232" s="102" t="s">
        <v>202</v>
      </c>
      <c r="D232" s="102" t="s">
        <v>757</v>
      </c>
      <c r="E232" s="102" t="s">
        <v>758</v>
      </c>
      <c r="F232" s="102" t="s">
        <v>152</v>
      </c>
      <c r="G232" s="102" t="s">
        <v>223</v>
      </c>
      <c r="H232" s="104">
        <v>315</v>
      </c>
      <c r="I232" s="104">
        <v>305</v>
      </c>
      <c r="J232" s="104">
        <v>151</v>
      </c>
      <c r="K232" s="104">
        <v>453</v>
      </c>
      <c r="L232" s="105">
        <v>257</v>
      </c>
      <c r="M232" s="106">
        <v>1767</v>
      </c>
      <c r="N232" s="106">
        <v>2168</v>
      </c>
      <c r="O232" s="106">
        <v>10</v>
      </c>
      <c r="P232" s="106">
        <v>401</v>
      </c>
      <c r="Q232" s="106">
        <v>10</v>
      </c>
      <c r="R232" s="106">
        <v>10</v>
      </c>
      <c r="S232" s="106">
        <v>1707</v>
      </c>
      <c r="T232" s="106">
        <v>1824</v>
      </c>
      <c r="U232" s="106">
        <v>10</v>
      </c>
      <c r="V232" s="106">
        <v>117</v>
      </c>
      <c r="W232" s="106">
        <v>10</v>
      </c>
      <c r="X232" s="106">
        <v>10</v>
      </c>
      <c r="Y232" s="106">
        <v>151</v>
      </c>
      <c r="Z232" s="106">
        <v>10</v>
      </c>
      <c r="AA232" s="107">
        <v>29318</v>
      </c>
      <c r="AB232" s="106">
        <v>1</v>
      </c>
      <c r="AC232" s="108">
        <v>6.4</v>
      </c>
      <c r="AD232" s="109">
        <v>1</v>
      </c>
      <c r="AE232" s="110">
        <v>0</v>
      </c>
      <c r="AF232" s="111">
        <v>0.54</v>
      </c>
      <c r="AG232" s="112">
        <v>0</v>
      </c>
      <c r="AH232" s="112">
        <v>0</v>
      </c>
      <c r="AI232" s="112">
        <v>0</v>
      </c>
      <c r="AJ232" s="111">
        <v>0.9</v>
      </c>
      <c r="AK232" s="112">
        <v>0</v>
      </c>
      <c r="AL232" s="112">
        <v>0</v>
      </c>
      <c r="AM232" s="112">
        <v>0</v>
      </c>
      <c r="AN232" s="112">
        <v>0</v>
      </c>
      <c r="AO232" s="112">
        <v>0</v>
      </c>
      <c r="AP232" s="112">
        <v>0</v>
      </c>
      <c r="AQ232" s="112">
        <v>0</v>
      </c>
      <c r="AR232" s="112">
        <v>0</v>
      </c>
      <c r="AS232" s="112">
        <v>0</v>
      </c>
      <c r="AT232" s="111">
        <v>0.55000000000000004</v>
      </c>
      <c r="AU232" s="112">
        <v>0</v>
      </c>
      <c r="AV232" s="112">
        <v>0</v>
      </c>
      <c r="AW232" s="112">
        <v>0</v>
      </c>
      <c r="AX232" s="112">
        <v>0</v>
      </c>
      <c r="AY232" s="112">
        <v>0</v>
      </c>
      <c r="AZ232" s="112">
        <v>0</v>
      </c>
      <c r="BA232" s="111">
        <v>0.71299999999999997</v>
      </c>
      <c r="BB232" s="112">
        <v>0</v>
      </c>
      <c r="BC232" s="112">
        <v>0</v>
      </c>
      <c r="BD232" s="112">
        <v>0</v>
      </c>
      <c r="BE232" s="112">
        <v>0</v>
      </c>
      <c r="BF232" s="112">
        <v>0</v>
      </c>
      <c r="BG232" s="112">
        <v>0</v>
      </c>
      <c r="BH232" s="112">
        <v>0</v>
      </c>
      <c r="BI232" s="112">
        <v>0</v>
      </c>
      <c r="BJ232" s="112">
        <v>0</v>
      </c>
      <c r="BK232" s="111">
        <v>0.71299999999999997</v>
      </c>
      <c r="BL232" s="112">
        <v>0</v>
      </c>
      <c r="BM232" s="112">
        <v>0</v>
      </c>
      <c r="BN232" s="112">
        <v>0</v>
      </c>
      <c r="BO232" s="112">
        <v>0</v>
      </c>
      <c r="BP232" s="112">
        <v>0</v>
      </c>
      <c r="BQ232" s="112">
        <v>0</v>
      </c>
      <c r="BR232" s="113">
        <v>0</v>
      </c>
      <c r="BS232" s="112">
        <v>0</v>
      </c>
    </row>
    <row r="233" spans="1:71" hidden="1" x14ac:dyDescent="0.25">
      <c r="A233" s="102" t="s">
        <v>61</v>
      </c>
      <c r="B233" s="103" t="s">
        <v>201</v>
      </c>
      <c r="C233" s="102" t="s">
        <v>202</v>
      </c>
      <c r="D233" s="102" t="s">
        <v>967</v>
      </c>
      <c r="E233" s="102" t="s">
        <v>968</v>
      </c>
      <c r="F233" s="102" t="s">
        <v>151</v>
      </c>
      <c r="G233" s="102" t="s">
        <v>223</v>
      </c>
      <c r="H233" s="104">
        <v>55</v>
      </c>
      <c r="I233" s="104">
        <v>62</v>
      </c>
      <c r="J233" s="104">
        <v>7</v>
      </c>
      <c r="K233" s="104">
        <v>21</v>
      </c>
      <c r="L233" s="105">
        <v>41.333333333333336</v>
      </c>
      <c r="M233" s="106">
        <v>311</v>
      </c>
      <c r="N233" s="106">
        <v>331</v>
      </c>
      <c r="O233" s="106">
        <v>6</v>
      </c>
      <c r="P233" s="106">
        <v>20</v>
      </c>
      <c r="Q233" s="106">
        <v>6</v>
      </c>
      <c r="R233" s="106">
        <v>6</v>
      </c>
      <c r="S233" s="106">
        <v>327</v>
      </c>
      <c r="T233" s="106">
        <v>338</v>
      </c>
      <c r="U233" s="106">
        <v>6</v>
      </c>
      <c r="V233" s="106">
        <v>11</v>
      </c>
      <c r="W233" s="106">
        <v>7</v>
      </c>
      <c r="X233" s="106">
        <v>6.5</v>
      </c>
      <c r="Y233" s="106">
        <v>7</v>
      </c>
      <c r="Z233" s="106">
        <v>6</v>
      </c>
      <c r="AA233" s="107">
        <v>57611</v>
      </c>
      <c r="AB233" s="106">
        <v>6</v>
      </c>
      <c r="AC233" s="108">
        <v>6.1</v>
      </c>
      <c r="AD233" s="109">
        <v>4</v>
      </c>
      <c r="AE233" s="110">
        <v>0</v>
      </c>
      <c r="AF233" s="111">
        <v>0.54</v>
      </c>
      <c r="AG233" s="112">
        <v>0</v>
      </c>
      <c r="AH233" s="112">
        <v>0.66666666666666663</v>
      </c>
      <c r="AI233" s="112">
        <v>0</v>
      </c>
      <c r="AJ233" s="111">
        <v>0.9</v>
      </c>
      <c r="AK233" s="112">
        <v>0</v>
      </c>
      <c r="AL233" s="112">
        <v>0</v>
      </c>
      <c r="AM233" s="112">
        <v>0</v>
      </c>
      <c r="AN233" s="112">
        <v>0</v>
      </c>
      <c r="AO233" s="112">
        <v>0</v>
      </c>
      <c r="AP233" s="112">
        <v>0</v>
      </c>
      <c r="AQ233" s="112">
        <v>0</v>
      </c>
      <c r="AR233" s="112">
        <v>0</v>
      </c>
      <c r="AS233" s="112">
        <v>0</v>
      </c>
      <c r="AT233" s="111">
        <v>0.55000000000000004</v>
      </c>
      <c r="AU233" s="112">
        <v>0</v>
      </c>
      <c r="AV233" s="112">
        <v>0</v>
      </c>
      <c r="AW233" s="112">
        <v>0</v>
      </c>
      <c r="AX233" s="112">
        <v>0</v>
      </c>
      <c r="AY233" s="112">
        <v>0</v>
      </c>
      <c r="AZ233" s="112">
        <v>0</v>
      </c>
      <c r="BA233" s="111">
        <v>0.71299999999999997</v>
      </c>
      <c r="BB233" s="112">
        <v>0</v>
      </c>
      <c r="BC233" s="112">
        <v>0</v>
      </c>
      <c r="BD233" s="112">
        <v>0</v>
      </c>
      <c r="BE233" s="112">
        <v>0</v>
      </c>
      <c r="BF233" s="112">
        <v>0</v>
      </c>
      <c r="BG233" s="112">
        <v>0</v>
      </c>
      <c r="BH233" s="112">
        <v>0</v>
      </c>
      <c r="BI233" s="112">
        <v>0</v>
      </c>
      <c r="BJ233" s="112">
        <v>0</v>
      </c>
      <c r="BK233" s="111">
        <v>0.71299999999999997</v>
      </c>
      <c r="BL233" s="112">
        <v>0</v>
      </c>
      <c r="BM233" s="112">
        <v>0.6</v>
      </c>
      <c r="BN233" s="112">
        <v>0</v>
      </c>
      <c r="BO233" s="112">
        <v>0</v>
      </c>
      <c r="BP233" s="112">
        <v>0</v>
      </c>
      <c r="BQ233" s="112">
        <v>0</v>
      </c>
      <c r="BR233" s="113">
        <v>0</v>
      </c>
      <c r="BS233" s="112">
        <v>0</v>
      </c>
    </row>
    <row r="234" spans="1:71" hidden="1" x14ac:dyDescent="0.25">
      <c r="A234" s="102" t="s">
        <v>61</v>
      </c>
      <c r="B234" s="103" t="s">
        <v>201</v>
      </c>
      <c r="C234" s="102" t="s">
        <v>202</v>
      </c>
      <c r="D234" s="102" t="s">
        <v>969</v>
      </c>
      <c r="E234" s="102" t="s">
        <v>970</v>
      </c>
      <c r="F234" s="102" t="s">
        <v>151</v>
      </c>
      <c r="G234" s="102" t="s">
        <v>223</v>
      </c>
      <c r="H234" s="104">
        <v>82</v>
      </c>
      <c r="I234" s="104">
        <v>85</v>
      </c>
      <c r="J234" s="104">
        <v>75</v>
      </c>
      <c r="K234" s="104">
        <v>225</v>
      </c>
      <c r="L234" s="105">
        <v>80.666666666666671</v>
      </c>
      <c r="M234" s="106">
        <v>480</v>
      </c>
      <c r="N234" s="106">
        <v>491</v>
      </c>
      <c r="O234" s="106">
        <v>8</v>
      </c>
      <c r="P234" s="106">
        <v>11</v>
      </c>
      <c r="Q234" s="106">
        <v>5</v>
      </c>
      <c r="R234" s="106">
        <v>6.5</v>
      </c>
      <c r="S234" s="106">
        <v>485</v>
      </c>
      <c r="T234" s="106">
        <v>494</v>
      </c>
      <c r="U234" s="106">
        <v>7</v>
      </c>
      <c r="V234" s="106">
        <v>9</v>
      </c>
      <c r="W234" s="106">
        <v>6</v>
      </c>
      <c r="X234" s="106">
        <v>6.5</v>
      </c>
      <c r="Y234" s="106">
        <v>75</v>
      </c>
      <c r="Z234" s="106">
        <v>10</v>
      </c>
      <c r="AA234" s="107">
        <v>31287</v>
      </c>
      <c r="AB234" s="106">
        <v>2</v>
      </c>
      <c r="AC234" s="108">
        <v>5.4</v>
      </c>
      <c r="AD234" s="109">
        <v>2</v>
      </c>
      <c r="AE234" s="110">
        <v>0</v>
      </c>
      <c r="AF234" s="111">
        <v>0.54</v>
      </c>
      <c r="AG234" s="112">
        <v>0</v>
      </c>
      <c r="AH234" s="112">
        <v>0</v>
      </c>
      <c r="AI234" s="112">
        <v>0</v>
      </c>
      <c r="AJ234" s="111">
        <v>0.9</v>
      </c>
      <c r="AK234" s="112">
        <v>0</v>
      </c>
      <c r="AL234" s="112">
        <v>0</v>
      </c>
      <c r="AM234" s="112">
        <v>0</v>
      </c>
      <c r="AN234" s="112">
        <v>0</v>
      </c>
      <c r="AO234" s="112">
        <v>0</v>
      </c>
      <c r="AP234" s="112">
        <v>0</v>
      </c>
      <c r="AQ234" s="112">
        <v>0</v>
      </c>
      <c r="AR234" s="112">
        <v>0</v>
      </c>
      <c r="AS234" s="112">
        <v>0</v>
      </c>
      <c r="AT234" s="111">
        <v>0.55000000000000004</v>
      </c>
      <c r="AU234" s="112">
        <v>0</v>
      </c>
      <c r="AV234" s="112">
        <v>0</v>
      </c>
      <c r="AW234" s="112">
        <v>0</v>
      </c>
      <c r="AX234" s="112">
        <v>0</v>
      </c>
      <c r="AY234" s="112">
        <v>0</v>
      </c>
      <c r="AZ234" s="112">
        <v>0</v>
      </c>
      <c r="BA234" s="111">
        <v>0.71299999999999997</v>
      </c>
      <c r="BB234" s="112">
        <v>0</v>
      </c>
      <c r="BC234" s="112">
        <v>0</v>
      </c>
      <c r="BD234" s="112">
        <v>0</v>
      </c>
      <c r="BE234" s="112">
        <v>0</v>
      </c>
      <c r="BF234" s="112">
        <v>0</v>
      </c>
      <c r="BG234" s="112">
        <v>0</v>
      </c>
      <c r="BH234" s="112">
        <v>0</v>
      </c>
      <c r="BI234" s="112">
        <v>0</v>
      </c>
      <c r="BJ234" s="112">
        <v>0</v>
      </c>
      <c r="BK234" s="111">
        <v>0.71299999999999997</v>
      </c>
      <c r="BL234" s="112">
        <v>0</v>
      </c>
      <c r="BM234" s="112">
        <v>0</v>
      </c>
      <c r="BN234" s="112">
        <v>0</v>
      </c>
      <c r="BO234" s="112">
        <v>0</v>
      </c>
      <c r="BP234" s="112">
        <v>0</v>
      </c>
      <c r="BQ234" s="112">
        <v>0</v>
      </c>
      <c r="BR234" s="113">
        <v>0</v>
      </c>
      <c r="BS234" s="112">
        <v>0</v>
      </c>
    </row>
    <row r="235" spans="1:71" hidden="1" x14ac:dyDescent="0.25">
      <c r="A235" s="102" t="s">
        <v>61</v>
      </c>
      <c r="B235" s="103" t="s">
        <v>201</v>
      </c>
      <c r="C235" s="102" t="s">
        <v>202</v>
      </c>
      <c r="D235" s="102" t="s">
        <v>971</v>
      </c>
      <c r="E235" s="102" t="s">
        <v>972</v>
      </c>
      <c r="F235" s="102" t="s">
        <v>151</v>
      </c>
      <c r="G235" s="102" t="s">
        <v>223</v>
      </c>
      <c r="H235" s="104">
        <v>53</v>
      </c>
      <c r="I235" s="104">
        <v>54</v>
      </c>
      <c r="J235" s="104">
        <v>102</v>
      </c>
      <c r="K235" s="104">
        <v>306</v>
      </c>
      <c r="L235" s="105">
        <v>69.666666666666671</v>
      </c>
      <c r="M235" s="106">
        <v>293</v>
      </c>
      <c r="N235" s="106">
        <v>323</v>
      </c>
      <c r="O235" s="106">
        <v>6</v>
      </c>
      <c r="P235" s="106">
        <v>30</v>
      </c>
      <c r="Q235" s="106">
        <v>8</v>
      </c>
      <c r="R235" s="106">
        <v>7</v>
      </c>
      <c r="S235" s="106">
        <v>298</v>
      </c>
      <c r="T235" s="106">
        <v>305</v>
      </c>
      <c r="U235" s="106">
        <v>6</v>
      </c>
      <c r="V235" s="106">
        <v>7</v>
      </c>
      <c r="W235" s="106">
        <v>5</v>
      </c>
      <c r="X235" s="106">
        <v>5.5</v>
      </c>
      <c r="Y235" s="106">
        <v>102</v>
      </c>
      <c r="Z235" s="106">
        <v>10</v>
      </c>
      <c r="AA235" s="107">
        <v>32840</v>
      </c>
      <c r="AB235" s="106">
        <v>2</v>
      </c>
      <c r="AC235" s="108">
        <v>5.3</v>
      </c>
      <c r="AD235" s="109">
        <v>2</v>
      </c>
      <c r="AE235" s="110">
        <v>0</v>
      </c>
      <c r="AF235" s="111">
        <v>0.54</v>
      </c>
      <c r="AG235" s="112">
        <v>0</v>
      </c>
      <c r="AH235" s="112">
        <v>0</v>
      </c>
      <c r="AI235" s="112">
        <v>0</v>
      </c>
      <c r="AJ235" s="111">
        <v>0.9</v>
      </c>
      <c r="AK235" s="112">
        <v>0</v>
      </c>
      <c r="AL235" s="112">
        <v>0</v>
      </c>
      <c r="AM235" s="112">
        <v>0</v>
      </c>
      <c r="AN235" s="112">
        <v>0</v>
      </c>
      <c r="AO235" s="112">
        <v>0</v>
      </c>
      <c r="AP235" s="112">
        <v>0</v>
      </c>
      <c r="AQ235" s="112">
        <v>0</v>
      </c>
      <c r="AR235" s="112">
        <v>0</v>
      </c>
      <c r="AS235" s="112">
        <v>0</v>
      </c>
      <c r="AT235" s="111">
        <v>0.55000000000000004</v>
      </c>
      <c r="AU235" s="112">
        <v>0</v>
      </c>
      <c r="AV235" s="112">
        <v>0</v>
      </c>
      <c r="AW235" s="112">
        <v>0</v>
      </c>
      <c r="AX235" s="112">
        <v>0</v>
      </c>
      <c r="AY235" s="112">
        <v>0</v>
      </c>
      <c r="AZ235" s="112">
        <v>0</v>
      </c>
      <c r="BA235" s="111">
        <v>0.71299999999999997</v>
      </c>
      <c r="BB235" s="112">
        <v>0</v>
      </c>
      <c r="BC235" s="112">
        <v>0</v>
      </c>
      <c r="BD235" s="112">
        <v>0</v>
      </c>
      <c r="BE235" s="112">
        <v>0</v>
      </c>
      <c r="BF235" s="112">
        <v>0</v>
      </c>
      <c r="BG235" s="112">
        <v>0</v>
      </c>
      <c r="BH235" s="112">
        <v>0</v>
      </c>
      <c r="BI235" s="112">
        <v>0</v>
      </c>
      <c r="BJ235" s="112">
        <v>0</v>
      </c>
      <c r="BK235" s="111">
        <v>0.71299999999999997</v>
      </c>
      <c r="BL235" s="112">
        <v>0</v>
      </c>
      <c r="BM235" s="112">
        <v>0</v>
      </c>
      <c r="BN235" s="112">
        <v>0</v>
      </c>
      <c r="BO235" s="112">
        <v>0</v>
      </c>
      <c r="BP235" s="112">
        <v>0</v>
      </c>
      <c r="BQ235" s="112">
        <v>0</v>
      </c>
      <c r="BR235" s="113">
        <v>0</v>
      </c>
      <c r="BS235" s="112">
        <v>0</v>
      </c>
    </row>
    <row r="236" spans="1:71" hidden="1" x14ac:dyDescent="0.25">
      <c r="A236" s="102" t="s">
        <v>61</v>
      </c>
      <c r="B236" s="103" t="s">
        <v>203</v>
      </c>
      <c r="C236" s="102" t="s">
        <v>204</v>
      </c>
      <c r="D236" s="102" t="s">
        <v>481</v>
      </c>
      <c r="E236" s="102" t="s">
        <v>482</v>
      </c>
      <c r="F236" s="102" t="s">
        <v>151</v>
      </c>
      <c r="G236" s="102" t="s">
        <v>223</v>
      </c>
      <c r="H236" s="104">
        <v>255</v>
      </c>
      <c r="I236" s="104">
        <v>256</v>
      </c>
      <c r="J236" s="104">
        <v>293</v>
      </c>
      <c r="K236" s="104">
        <v>879</v>
      </c>
      <c r="L236" s="105">
        <v>268</v>
      </c>
      <c r="M236" s="106">
        <v>2406</v>
      </c>
      <c r="N236" s="106">
        <v>2438</v>
      </c>
      <c r="O236" s="106">
        <v>10</v>
      </c>
      <c r="P236" s="106">
        <v>32</v>
      </c>
      <c r="Q236" s="106">
        <v>8</v>
      </c>
      <c r="R236" s="106">
        <v>9</v>
      </c>
      <c r="S236" s="106">
        <v>2389</v>
      </c>
      <c r="T236" s="106">
        <v>2403</v>
      </c>
      <c r="U236" s="106">
        <v>10</v>
      </c>
      <c r="V236" s="106">
        <v>14</v>
      </c>
      <c r="W236" s="106">
        <v>8</v>
      </c>
      <c r="X236" s="106">
        <v>9</v>
      </c>
      <c r="Y236" s="106">
        <v>293</v>
      </c>
      <c r="Z236" s="106">
        <v>10</v>
      </c>
      <c r="AA236" s="107">
        <v>43981</v>
      </c>
      <c r="AB236" s="106">
        <v>4</v>
      </c>
      <c r="AC236" s="108">
        <v>7.2</v>
      </c>
      <c r="AD236" s="109">
        <v>4</v>
      </c>
      <c r="AE236" s="110">
        <v>0</v>
      </c>
      <c r="AF236" s="111">
        <v>0.54</v>
      </c>
      <c r="AG236" s="112">
        <v>0</v>
      </c>
      <c r="AH236" s="112">
        <v>0</v>
      </c>
      <c r="AI236" s="112">
        <v>0</v>
      </c>
      <c r="AJ236" s="111">
        <v>0.9</v>
      </c>
      <c r="AK236" s="112">
        <v>0</v>
      </c>
      <c r="AL236" s="112">
        <v>0</v>
      </c>
      <c r="AM236" s="112">
        <v>0</v>
      </c>
      <c r="AN236" s="112">
        <v>0</v>
      </c>
      <c r="AO236" s="112">
        <v>0</v>
      </c>
      <c r="AP236" s="112">
        <v>0</v>
      </c>
      <c r="AQ236" s="112">
        <v>0</v>
      </c>
      <c r="AR236" s="112">
        <v>0</v>
      </c>
      <c r="AS236" s="112">
        <v>0</v>
      </c>
      <c r="AT236" s="111">
        <v>0.55000000000000004</v>
      </c>
      <c r="AU236" s="112">
        <v>0</v>
      </c>
      <c r="AV236" s="112">
        <v>0</v>
      </c>
      <c r="AW236" s="112">
        <v>0</v>
      </c>
      <c r="AX236" s="112">
        <v>0</v>
      </c>
      <c r="AY236" s="112">
        <v>0</v>
      </c>
      <c r="AZ236" s="112">
        <v>0</v>
      </c>
      <c r="BA236" s="111">
        <v>0.71299999999999997</v>
      </c>
      <c r="BB236" s="112">
        <v>0</v>
      </c>
      <c r="BC236" s="112">
        <v>0</v>
      </c>
      <c r="BD236" s="112">
        <v>0</v>
      </c>
      <c r="BE236" s="112">
        <v>0</v>
      </c>
      <c r="BF236" s="112">
        <v>0</v>
      </c>
      <c r="BG236" s="112">
        <v>0</v>
      </c>
      <c r="BH236" s="112">
        <v>0</v>
      </c>
      <c r="BI236" s="112">
        <v>0</v>
      </c>
      <c r="BJ236" s="112">
        <v>0</v>
      </c>
      <c r="BK236" s="111">
        <v>0.71299999999999997</v>
      </c>
      <c r="BL236" s="112">
        <v>0</v>
      </c>
      <c r="BM236" s="112">
        <v>0</v>
      </c>
      <c r="BN236" s="112">
        <v>0</v>
      </c>
      <c r="BO236" s="112">
        <v>0</v>
      </c>
      <c r="BP236" s="112">
        <v>0</v>
      </c>
      <c r="BQ236" s="112">
        <v>0</v>
      </c>
      <c r="BR236" s="113">
        <v>0</v>
      </c>
      <c r="BS236" s="112">
        <v>0</v>
      </c>
    </row>
    <row r="237" spans="1:71" hidden="1" x14ac:dyDescent="0.25">
      <c r="A237" s="102" t="s">
        <v>61</v>
      </c>
      <c r="B237" s="103" t="s">
        <v>203</v>
      </c>
      <c r="C237" s="102" t="s">
        <v>204</v>
      </c>
      <c r="D237" s="102" t="s">
        <v>483</v>
      </c>
      <c r="E237" s="102" t="s">
        <v>484</v>
      </c>
      <c r="F237" s="102" t="s">
        <v>151</v>
      </c>
      <c r="G237" s="102" t="s">
        <v>223</v>
      </c>
      <c r="H237" s="104">
        <v>13</v>
      </c>
      <c r="I237" s="104">
        <v>14</v>
      </c>
      <c r="J237" s="104">
        <v>38</v>
      </c>
      <c r="K237" s="104">
        <v>114</v>
      </c>
      <c r="L237" s="105">
        <v>21.666666666666668</v>
      </c>
      <c r="M237" s="106">
        <v>136</v>
      </c>
      <c r="N237" s="106">
        <v>140</v>
      </c>
      <c r="O237" s="106">
        <v>2</v>
      </c>
      <c r="P237" s="106">
        <v>4</v>
      </c>
      <c r="Q237" s="106">
        <v>3</v>
      </c>
      <c r="R237" s="106">
        <v>2.5</v>
      </c>
      <c r="S237" s="106">
        <v>134</v>
      </c>
      <c r="T237" s="106">
        <v>137</v>
      </c>
      <c r="U237" s="106">
        <v>2</v>
      </c>
      <c r="V237" s="106">
        <v>3</v>
      </c>
      <c r="W237" s="106">
        <v>2</v>
      </c>
      <c r="X237" s="106">
        <v>2</v>
      </c>
      <c r="Y237" s="106">
        <v>38</v>
      </c>
      <c r="Z237" s="106">
        <v>9</v>
      </c>
      <c r="AA237" s="107">
        <v>59150</v>
      </c>
      <c r="AB237" s="106">
        <v>6</v>
      </c>
      <c r="AC237" s="108">
        <v>5.0999999999999996</v>
      </c>
      <c r="AD237" s="109">
        <v>3</v>
      </c>
      <c r="AE237" s="110">
        <v>0</v>
      </c>
      <c r="AF237" s="111">
        <v>0.54</v>
      </c>
      <c r="AG237" s="112">
        <v>0</v>
      </c>
      <c r="AH237" s="112">
        <v>0</v>
      </c>
      <c r="AI237" s="112">
        <v>0</v>
      </c>
      <c r="AJ237" s="111">
        <v>0.9</v>
      </c>
      <c r="AK237" s="112">
        <v>0</v>
      </c>
      <c r="AL237" s="112">
        <v>0</v>
      </c>
      <c r="AM237" s="112">
        <v>0</v>
      </c>
      <c r="AN237" s="112">
        <v>0</v>
      </c>
      <c r="AO237" s="112">
        <v>0</v>
      </c>
      <c r="AP237" s="112">
        <v>0</v>
      </c>
      <c r="AQ237" s="112">
        <v>0</v>
      </c>
      <c r="AR237" s="112">
        <v>0</v>
      </c>
      <c r="AS237" s="112">
        <v>0</v>
      </c>
      <c r="AT237" s="111">
        <v>0.55000000000000004</v>
      </c>
      <c r="AU237" s="112">
        <v>0</v>
      </c>
      <c r="AV237" s="112">
        <v>0</v>
      </c>
      <c r="AW237" s="112">
        <v>0</v>
      </c>
      <c r="AX237" s="112">
        <v>0</v>
      </c>
      <c r="AY237" s="112">
        <v>0</v>
      </c>
      <c r="AZ237" s="112">
        <v>0</v>
      </c>
      <c r="BA237" s="111">
        <v>0.71299999999999997</v>
      </c>
      <c r="BB237" s="112">
        <v>0</v>
      </c>
      <c r="BC237" s="112">
        <v>0</v>
      </c>
      <c r="BD237" s="112">
        <v>0</v>
      </c>
      <c r="BE237" s="112">
        <v>0</v>
      </c>
      <c r="BF237" s="112">
        <v>0</v>
      </c>
      <c r="BG237" s="112">
        <v>0</v>
      </c>
      <c r="BH237" s="112">
        <v>0</v>
      </c>
      <c r="BI237" s="112">
        <v>0</v>
      </c>
      <c r="BJ237" s="112">
        <v>0</v>
      </c>
      <c r="BK237" s="111">
        <v>0.71299999999999997</v>
      </c>
      <c r="BL237" s="112">
        <v>0</v>
      </c>
      <c r="BM237" s="112">
        <v>0</v>
      </c>
      <c r="BN237" s="112">
        <v>0</v>
      </c>
      <c r="BO237" s="112">
        <v>0</v>
      </c>
      <c r="BP237" s="112">
        <v>0</v>
      </c>
      <c r="BQ237" s="112">
        <v>0</v>
      </c>
      <c r="BR237" s="113">
        <v>0</v>
      </c>
      <c r="BS237" s="112">
        <v>0</v>
      </c>
    </row>
    <row r="238" spans="1:71" hidden="1" x14ac:dyDescent="0.25">
      <c r="A238" s="102" t="s">
        <v>61</v>
      </c>
      <c r="B238" s="103" t="s">
        <v>203</v>
      </c>
      <c r="C238" s="102" t="s">
        <v>204</v>
      </c>
      <c r="D238" s="102" t="s">
        <v>485</v>
      </c>
      <c r="E238" s="102" t="s">
        <v>486</v>
      </c>
      <c r="F238" s="102" t="s">
        <v>152</v>
      </c>
      <c r="G238" s="102" t="s">
        <v>223</v>
      </c>
      <c r="H238" s="104">
        <v>413</v>
      </c>
      <c r="I238" s="104">
        <v>423</v>
      </c>
      <c r="J238" s="104">
        <v>67</v>
      </c>
      <c r="K238" s="104">
        <v>201</v>
      </c>
      <c r="L238" s="105">
        <v>301</v>
      </c>
      <c r="M238" s="106">
        <v>2306</v>
      </c>
      <c r="N238" s="106">
        <v>2230</v>
      </c>
      <c r="O238" s="106">
        <v>10</v>
      </c>
      <c r="P238" s="106">
        <v>-76</v>
      </c>
      <c r="Q238" s="106">
        <v>1</v>
      </c>
      <c r="R238" s="106">
        <v>5.5</v>
      </c>
      <c r="S238" s="106">
        <v>2293</v>
      </c>
      <c r="T238" s="106">
        <v>2288</v>
      </c>
      <c r="U238" s="106">
        <v>10</v>
      </c>
      <c r="V238" s="106">
        <v>-5</v>
      </c>
      <c r="W238" s="106">
        <v>1</v>
      </c>
      <c r="X238" s="106">
        <v>5.5</v>
      </c>
      <c r="Y238" s="106">
        <v>67</v>
      </c>
      <c r="Z238" s="106">
        <v>10</v>
      </c>
      <c r="AA238" s="107">
        <v>24981</v>
      </c>
      <c r="AB238" s="106">
        <v>1</v>
      </c>
      <c r="AC238" s="108">
        <v>4.5999999999999996</v>
      </c>
      <c r="AD238" s="109">
        <v>1</v>
      </c>
      <c r="AE238" s="110">
        <v>0</v>
      </c>
      <c r="AF238" s="111">
        <v>0.54</v>
      </c>
      <c r="AG238" s="112">
        <v>0</v>
      </c>
      <c r="AH238" s="112">
        <v>0</v>
      </c>
      <c r="AI238" s="112">
        <v>0</v>
      </c>
      <c r="AJ238" s="111">
        <v>0.9</v>
      </c>
      <c r="AK238" s="112">
        <v>0</v>
      </c>
      <c r="AL238" s="112">
        <v>0</v>
      </c>
      <c r="AM238" s="112">
        <v>0</v>
      </c>
      <c r="AN238" s="112">
        <v>0</v>
      </c>
      <c r="AO238" s="112">
        <v>0</v>
      </c>
      <c r="AP238" s="112">
        <v>0</v>
      </c>
      <c r="AQ238" s="112">
        <v>0</v>
      </c>
      <c r="AR238" s="112">
        <v>0</v>
      </c>
      <c r="AS238" s="112">
        <v>0</v>
      </c>
      <c r="AT238" s="111">
        <v>0.55000000000000004</v>
      </c>
      <c r="AU238" s="112">
        <v>0</v>
      </c>
      <c r="AV238" s="112">
        <v>0</v>
      </c>
      <c r="AW238" s="112">
        <v>0</v>
      </c>
      <c r="AX238" s="112">
        <v>0</v>
      </c>
      <c r="AY238" s="112">
        <v>0</v>
      </c>
      <c r="AZ238" s="112">
        <v>0</v>
      </c>
      <c r="BA238" s="111">
        <v>0.71299999999999997</v>
      </c>
      <c r="BB238" s="112">
        <v>0</v>
      </c>
      <c r="BC238" s="112">
        <v>0</v>
      </c>
      <c r="BD238" s="112">
        <v>0</v>
      </c>
      <c r="BE238" s="112">
        <v>0</v>
      </c>
      <c r="BF238" s="112">
        <v>0</v>
      </c>
      <c r="BG238" s="112">
        <v>0</v>
      </c>
      <c r="BH238" s="112">
        <v>0</v>
      </c>
      <c r="BI238" s="112">
        <v>0</v>
      </c>
      <c r="BJ238" s="112">
        <v>0</v>
      </c>
      <c r="BK238" s="111">
        <v>0.71299999999999997</v>
      </c>
      <c r="BL238" s="112">
        <v>0</v>
      </c>
      <c r="BM238" s="112">
        <v>0</v>
      </c>
      <c r="BN238" s="112">
        <v>0</v>
      </c>
      <c r="BO238" s="112">
        <v>0</v>
      </c>
      <c r="BP238" s="112">
        <v>0</v>
      </c>
      <c r="BQ238" s="112">
        <v>0</v>
      </c>
      <c r="BR238" s="113">
        <v>0</v>
      </c>
      <c r="BS238" s="112">
        <v>0</v>
      </c>
    </row>
    <row r="239" spans="1:71" hidden="1" x14ac:dyDescent="0.25">
      <c r="A239" s="102" t="s">
        <v>61</v>
      </c>
      <c r="B239" s="103" t="s">
        <v>203</v>
      </c>
      <c r="C239" s="102" t="s">
        <v>204</v>
      </c>
      <c r="D239" s="102" t="s">
        <v>596</v>
      </c>
      <c r="E239" s="102" t="s">
        <v>597</v>
      </c>
      <c r="F239" s="102" t="s">
        <v>152</v>
      </c>
      <c r="G239" s="102" t="s">
        <v>223</v>
      </c>
      <c r="H239" s="104">
        <v>58</v>
      </c>
      <c r="I239" s="104">
        <v>57</v>
      </c>
      <c r="J239" s="104">
        <v>7</v>
      </c>
      <c r="K239" s="104">
        <v>21</v>
      </c>
      <c r="L239" s="105">
        <v>40.666666666666664</v>
      </c>
      <c r="M239" s="106">
        <v>438</v>
      </c>
      <c r="N239" s="106">
        <v>453</v>
      </c>
      <c r="O239" s="106">
        <v>7</v>
      </c>
      <c r="P239" s="106">
        <v>15</v>
      </c>
      <c r="Q239" s="106">
        <v>6</v>
      </c>
      <c r="R239" s="106">
        <v>6.5</v>
      </c>
      <c r="S239" s="106">
        <v>453</v>
      </c>
      <c r="T239" s="106">
        <v>453</v>
      </c>
      <c r="U239" s="106">
        <v>7</v>
      </c>
      <c r="V239" s="106">
        <v>0</v>
      </c>
      <c r="W239" s="106">
        <v>1</v>
      </c>
      <c r="X239" s="106">
        <v>4</v>
      </c>
      <c r="Y239" s="106">
        <v>7</v>
      </c>
      <c r="Z239" s="106">
        <v>6</v>
      </c>
      <c r="AA239" s="107">
        <v>33673</v>
      </c>
      <c r="AB239" s="106">
        <v>2</v>
      </c>
      <c r="AC239" s="108">
        <v>4.0999999999999996</v>
      </c>
      <c r="AD239" s="109">
        <v>2</v>
      </c>
      <c r="AE239" s="110">
        <v>0</v>
      </c>
      <c r="AF239" s="111">
        <v>0.54</v>
      </c>
      <c r="AG239" s="112">
        <v>0</v>
      </c>
      <c r="AH239" s="112">
        <v>0</v>
      </c>
      <c r="AI239" s="112">
        <v>0</v>
      </c>
      <c r="AJ239" s="111">
        <v>0.9</v>
      </c>
      <c r="AK239" s="112">
        <v>0</v>
      </c>
      <c r="AL239" s="112">
        <v>0</v>
      </c>
      <c r="AM239" s="112">
        <v>0</v>
      </c>
      <c r="AN239" s="112">
        <v>0</v>
      </c>
      <c r="AO239" s="112">
        <v>0</v>
      </c>
      <c r="AP239" s="112">
        <v>0</v>
      </c>
      <c r="AQ239" s="112">
        <v>0</v>
      </c>
      <c r="AR239" s="112">
        <v>0</v>
      </c>
      <c r="AS239" s="112">
        <v>0</v>
      </c>
      <c r="AT239" s="111">
        <v>0.55000000000000004</v>
      </c>
      <c r="AU239" s="112">
        <v>0</v>
      </c>
      <c r="AV239" s="112">
        <v>0</v>
      </c>
      <c r="AW239" s="112">
        <v>0</v>
      </c>
      <c r="AX239" s="112">
        <v>0</v>
      </c>
      <c r="AY239" s="112">
        <v>0</v>
      </c>
      <c r="AZ239" s="112">
        <v>0</v>
      </c>
      <c r="BA239" s="111">
        <v>0.71299999999999997</v>
      </c>
      <c r="BB239" s="112">
        <v>0</v>
      </c>
      <c r="BC239" s="112">
        <v>0</v>
      </c>
      <c r="BD239" s="112">
        <v>0</v>
      </c>
      <c r="BE239" s="112">
        <v>0</v>
      </c>
      <c r="BF239" s="112">
        <v>0</v>
      </c>
      <c r="BG239" s="112">
        <v>0</v>
      </c>
      <c r="BH239" s="112">
        <v>0</v>
      </c>
      <c r="BI239" s="112">
        <v>0</v>
      </c>
      <c r="BJ239" s="112">
        <v>0</v>
      </c>
      <c r="BK239" s="111">
        <v>0.71299999999999997</v>
      </c>
      <c r="BL239" s="112">
        <v>0</v>
      </c>
      <c r="BM239" s="112">
        <v>0</v>
      </c>
      <c r="BN239" s="112">
        <v>0</v>
      </c>
      <c r="BO239" s="112">
        <v>0</v>
      </c>
      <c r="BP239" s="112">
        <v>0</v>
      </c>
      <c r="BQ239" s="112">
        <v>0</v>
      </c>
      <c r="BR239" s="113">
        <v>0</v>
      </c>
      <c r="BS239" s="112">
        <v>0</v>
      </c>
    </row>
    <row r="240" spans="1:71" hidden="1" x14ac:dyDescent="0.25">
      <c r="A240" s="102" t="s">
        <v>61</v>
      </c>
      <c r="B240" s="103" t="s">
        <v>203</v>
      </c>
      <c r="C240" s="102" t="s">
        <v>204</v>
      </c>
      <c r="D240" s="102" t="s">
        <v>1080</v>
      </c>
      <c r="E240" s="102" t="s">
        <v>1081</v>
      </c>
      <c r="F240" s="102" t="s">
        <v>152</v>
      </c>
      <c r="G240" s="102" t="s">
        <v>223</v>
      </c>
      <c r="H240" s="104">
        <v>15</v>
      </c>
      <c r="I240" s="104">
        <v>14</v>
      </c>
      <c r="J240" s="104">
        <v>13</v>
      </c>
      <c r="K240" s="104">
        <v>39</v>
      </c>
      <c r="L240" s="105">
        <v>14</v>
      </c>
      <c r="M240" s="106">
        <v>106</v>
      </c>
      <c r="N240" s="106">
        <v>114</v>
      </c>
      <c r="O240" s="106">
        <v>1</v>
      </c>
      <c r="P240" s="106">
        <v>8</v>
      </c>
      <c r="Q240" s="106">
        <v>4</v>
      </c>
      <c r="R240" s="106">
        <v>2.5</v>
      </c>
      <c r="S240" s="106">
        <v>112</v>
      </c>
      <c r="T240" s="106">
        <v>112</v>
      </c>
      <c r="U240" s="106">
        <v>1</v>
      </c>
      <c r="V240" s="106">
        <v>0</v>
      </c>
      <c r="W240" s="106">
        <v>1</v>
      </c>
      <c r="X240" s="106">
        <v>1</v>
      </c>
      <c r="Y240" s="106">
        <v>13</v>
      </c>
      <c r="Z240" s="106">
        <v>7</v>
      </c>
      <c r="AA240" s="107">
        <v>34403</v>
      </c>
      <c r="AB240" s="106">
        <v>2</v>
      </c>
      <c r="AC240" s="108">
        <v>2.9</v>
      </c>
      <c r="AD240" s="109">
        <v>2</v>
      </c>
      <c r="AE240" s="110">
        <v>0</v>
      </c>
      <c r="AF240" s="111">
        <v>0.54</v>
      </c>
      <c r="AG240" s="112">
        <v>0</v>
      </c>
      <c r="AH240" s="112">
        <v>0</v>
      </c>
      <c r="AI240" s="112">
        <v>0</v>
      </c>
      <c r="AJ240" s="111">
        <v>0.9</v>
      </c>
      <c r="AK240" s="112">
        <v>0</v>
      </c>
      <c r="AL240" s="112">
        <v>0</v>
      </c>
      <c r="AM240" s="112">
        <v>0</v>
      </c>
      <c r="AN240" s="112">
        <v>0</v>
      </c>
      <c r="AO240" s="112">
        <v>0</v>
      </c>
      <c r="AP240" s="112">
        <v>0</v>
      </c>
      <c r="AQ240" s="112">
        <v>0</v>
      </c>
      <c r="AR240" s="112">
        <v>0</v>
      </c>
      <c r="AS240" s="112">
        <v>0</v>
      </c>
      <c r="AT240" s="111">
        <v>0.55000000000000004</v>
      </c>
      <c r="AU240" s="112">
        <v>0</v>
      </c>
      <c r="AV240" s="112">
        <v>0</v>
      </c>
      <c r="AW240" s="112">
        <v>0</v>
      </c>
      <c r="AX240" s="112">
        <v>0</v>
      </c>
      <c r="AY240" s="112">
        <v>0</v>
      </c>
      <c r="AZ240" s="112">
        <v>0</v>
      </c>
      <c r="BA240" s="111">
        <v>0.71299999999999997</v>
      </c>
      <c r="BB240" s="112">
        <v>0</v>
      </c>
      <c r="BC240" s="112">
        <v>0</v>
      </c>
      <c r="BD240" s="112">
        <v>0</v>
      </c>
      <c r="BE240" s="112">
        <v>0</v>
      </c>
      <c r="BF240" s="112">
        <v>0</v>
      </c>
      <c r="BG240" s="112">
        <v>0</v>
      </c>
      <c r="BH240" s="112">
        <v>0</v>
      </c>
      <c r="BI240" s="112">
        <v>0</v>
      </c>
      <c r="BJ240" s="112">
        <v>0</v>
      </c>
      <c r="BK240" s="111">
        <v>0.71299999999999997</v>
      </c>
      <c r="BL240" s="112">
        <v>0</v>
      </c>
      <c r="BM240" s="112">
        <v>0</v>
      </c>
      <c r="BN240" s="112">
        <v>0</v>
      </c>
      <c r="BO240" s="112">
        <v>0</v>
      </c>
      <c r="BP240" s="112">
        <v>0</v>
      </c>
      <c r="BQ240" s="112">
        <v>0</v>
      </c>
      <c r="BR240" s="113">
        <v>0</v>
      </c>
      <c r="BS240" s="112">
        <v>0</v>
      </c>
    </row>
    <row r="241" spans="1:71" hidden="1" x14ac:dyDescent="0.25">
      <c r="A241" s="102" t="s">
        <v>61</v>
      </c>
      <c r="B241" s="103" t="s">
        <v>203</v>
      </c>
      <c r="C241" s="102" t="s">
        <v>204</v>
      </c>
      <c r="D241" s="102" t="s">
        <v>310</v>
      </c>
      <c r="E241" s="102" t="s">
        <v>311</v>
      </c>
      <c r="F241" s="102" t="s">
        <v>152</v>
      </c>
      <c r="G241" s="102" t="s">
        <v>223</v>
      </c>
      <c r="H241" s="104">
        <v>1326</v>
      </c>
      <c r="I241" s="104">
        <v>1340</v>
      </c>
      <c r="J241" s="104">
        <v>465</v>
      </c>
      <c r="K241" s="104">
        <v>1395</v>
      </c>
      <c r="L241" s="105">
        <v>1043.6666666666667</v>
      </c>
      <c r="M241" s="106">
        <v>9219</v>
      </c>
      <c r="N241" s="106">
        <v>9279</v>
      </c>
      <c r="O241" s="106">
        <v>10</v>
      </c>
      <c r="P241" s="106">
        <v>60</v>
      </c>
      <c r="Q241" s="106">
        <v>9</v>
      </c>
      <c r="R241" s="106">
        <v>9.5</v>
      </c>
      <c r="S241" s="106">
        <v>9134</v>
      </c>
      <c r="T241" s="106">
        <v>9199</v>
      </c>
      <c r="U241" s="106">
        <v>10</v>
      </c>
      <c r="V241" s="106">
        <v>65</v>
      </c>
      <c r="W241" s="106">
        <v>10</v>
      </c>
      <c r="X241" s="106">
        <v>10</v>
      </c>
      <c r="Y241" s="106">
        <v>465</v>
      </c>
      <c r="Z241" s="106">
        <v>10</v>
      </c>
      <c r="AA241" s="107">
        <v>29033</v>
      </c>
      <c r="AB241" s="106">
        <v>1</v>
      </c>
      <c r="AC241" s="108">
        <v>6.3</v>
      </c>
      <c r="AD241" s="109">
        <v>1</v>
      </c>
      <c r="AE241" s="110">
        <v>0</v>
      </c>
      <c r="AF241" s="111">
        <v>0.54</v>
      </c>
      <c r="AG241" s="112">
        <v>0</v>
      </c>
      <c r="AH241" s="112">
        <v>0</v>
      </c>
      <c r="AI241" s="112">
        <v>0</v>
      </c>
      <c r="AJ241" s="111">
        <v>0.9</v>
      </c>
      <c r="AK241" s="112">
        <v>0</v>
      </c>
      <c r="AL241" s="112">
        <v>0</v>
      </c>
      <c r="AM241" s="112">
        <v>0</v>
      </c>
      <c r="AN241" s="112">
        <v>0</v>
      </c>
      <c r="AO241" s="112">
        <v>0</v>
      </c>
      <c r="AP241" s="112">
        <v>0</v>
      </c>
      <c r="AQ241" s="112">
        <v>0</v>
      </c>
      <c r="AR241" s="112">
        <v>0</v>
      </c>
      <c r="AS241" s="112">
        <v>0</v>
      </c>
      <c r="AT241" s="111">
        <v>0.55000000000000004</v>
      </c>
      <c r="AU241" s="112">
        <v>0</v>
      </c>
      <c r="AV241" s="112">
        <v>0</v>
      </c>
      <c r="AW241" s="112">
        <v>0</v>
      </c>
      <c r="AX241" s="112">
        <v>0</v>
      </c>
      <c r="AY241" s="112">
        <v>0</v>
      </c>
      <c r="AZ241" s="112">
        <v>0</v>
      </c>
      <c r="BA241" s="111">
        <v>0.71299999999999997</v>
      </c>
      <c r="BB241" s="112">
        <v>0</v>
      </c>
      <c r="BC241" s="112">
        <v>0</v>
      </c>
      <c r="BD241" s="112">
        <v>0</v>
      </c>
      <c r="BE241" s="112">
        <v>0</v>
      </c>
      <c r="BF241" s="112">
        <v>0</v>
      </c>
      <c r="BG241" s="112">
        <v>0</v>
      </c>
      <c r="BH241" s="112">
        <v>0</v>
      </c>
      <c r="BI241" s="112">
        <v>0</v>
      </c>
      <c r="BJ241" s="112">
        <v>0</v>
      </c>
      <c r="BK241" s="111">
        <v>0.71299999999999997</v>
      </c>
      <c r="BL241" s="112">
        <v>0</v>
      </c>
      <c r="BM241" s="112">
        <v>0</v>
      </c>
      <c r="BN241" s="112">
        <v>0</v>
      </c>
      <c r="BO241" s="112">
        <v>0</v>
      </c>
      <c r="BP241" s="112">
        <v>0</v>
      </c>
      <c r="BQ241" s="112">
        <v>0</v>
      </c>
      <c r="BR241" s="113">
        <v>0</v>
      </c>
      <c r="BS241" s="112">
        <v>0</v>
      </c>
    </row>
    <row r="242" spans="1:71" hidden="1" x14ac:dyDescent="0.25">
      <c r="A242" s="102" t="s">
        <v>61</v>
      </c>
      <c r="B242" s="103" t="s">
        <v>203</v>
      </c>
      <c r="C242" s="102" t="s">
        <v>204</v>
      </c>
      <c r="D242" s="102" t="s">
        <v>729</v>
      </c>
      <c r="E242" s="102" t="s">
        <v>730</v>
      </c>
      <c r="F242" s="102" t="s">
        <v>151</v>
      </c>
      <c r="G242" s="102" t="s">
        <v>223</v>
      </c>
      <c r="H242" s="104">
        <v>19</v>
      </c>
      <c r="I242" s="104">
        <v>19</v>
      </c>
      <c r="J242" s="104">
        <v>19</v>
      </c>
      <c r="K242" s="104">
        <v>57</v>
      </c>
      <c r="L242" s="105">
        <v>19</v>
      </c>
      <c r="M242" s="106">
        <v>167</v>
      </c>
      <c r="N242" s="106">
        <v>191</v>
      </c>
      <c r="O242" s="106">
        <v>4</v>
      </c>
      <c r="P242" s="106">
        <v>24</v>
      </c>
      <c r="Q242" s="106">
        <v>7</v>
      </c>
      <c r="R242" s="106">
        <v>5.5</v>
      </c>
      <c r="S242" s="106">
        <v>175</v>
      </c>
      <c r="T242" s="106">
        <v>178</v>
      </c>
      <c r="U242" s="106">
        <v>3</v>
      </c>
      <c r="V242" s="106">
        <v>3</v>
      </c>
      <c r="W242" s="106">
        <v>2</v>
      </c>
      <c r="X242" s="106">
        <v>2.5</v>
      </c>
      <c r="Y242" s="106">
        <v>19</v>
      </c>
      <c r="Z242" s="106">
        <v>8</v>
      </c>
      <c r="AA242" s="107">
        <v>68038</v>
      </c>
      <c r="AB242" s="106">
        <v>8</v>
      </c>
      <c r="AC242" s="108">
        <v>6.4</v>
      </c>
      <c r="AD242" s="109">
        <v>4</v>
      </c>
      <c r="AE242" s="110">
        <v>0</v>
      </c>
      <c r="AF242" s="111">
        <v>0.54</v>
      </c>
      <c r="AG242" s="112">
        <v>0</v>
      </c>
      <c r="AH242" s="112">
        <v>0</v>
      </c>
      <c r="AI242" s="112">
        <v>0</v>
      </c>
      <c r="AJ242" s="111">
        <v>0.9</v>
      </c>
      <c r="AK242" s="112">
        <v>0</v>
      </c>
      <c r="AL242" s="112">
        <v>0</v>
      </c>
      <c r="AM242" s="112">
        <v>0</v>
      </c>
      <c r="AN242" s="112">
        <v>0</v>
      </c>
      <c r="AO242" s="112">
        <v>0</v>
      </c>
      <c r="AP242" s="112">
        <v>0</v>
      </c>
      <c r="AQ242" s="112">
        <v>0</v>
      </c>
      <c r="AR242" s="112">
        <v>0</v>
      </c>
      <c r="AS242" s="112">
        <v>0</v>
      </c>
      <c r="AT242" s="111">
        <v>0.55000000000000004</v>
      </c>
      <c r="AU242" s="112">
        <v>0</v>
      </c>
      <c r="AV242" s="112">
        <v>0</v>
      </c>
      <c r="AW242" s="112">
        <v>0</v>
      </c>
      <c r="AX242" s="112">
        <v>0</v>
      </c>
      <c r="AY242" s="112">
        <v>0</v>
      </c>
      <c r="AZ242" s="112">
        <v>0</v>
      </c>
      <c r="BA242" s="111">
        <v>0.71299999999999997</v>
      </c>
      <c r="BB242" s="112">
        <v>0</v>
      </c>
      <c r="BC242" s="112">
        <v>0</v>
      </c>
      <c r="BD242" s="112">
        <v>0</v>
      </c>
      <c r="BE242" s="112">
        <v>0</v>
      </c>
      <c r="BF242" s="112">
        <v>0</v>
      </c>
      <c r="BG242" s="112">
        <v>0</v>
      </c>
      <c r="BH242" s="112">
        <v>0</v>
      </c>
      <c r="BI242" s="112">
        <v>0</v>
      </c>
      <c r="BJ242" s="112">
        <v>0</v>
      </c>
      <c r="BK242" s="111">
        <v>0.71299999999999997</v>
      </c>
      <c r="BL242" s="112">
        <v>0</v>
      </c>
      <c r="BM242" s="112">
        <v>0</v>
      </c>
      <c r="BN242" s="112">
        <v>0</v>
      </c>
      <c r="BO242" s="112">
        <v>0</v>
      </c>
      <c r="BP242" s="112">
        <v>0</v>
      </c>
      <c r="BQ242" s="112">
        <v>0</v>
      </c>
      <c r="BR242" s="113">
        <v>0</v>
      </c>
      <c r="BS242" s="112">
        <v>0</v>
      </c>
    </row>
    <row r="243" spans="1:71" hidden="1" x14ac:dyDescent="0.25">
      <c r="A243" s="102" t="s">
        <v>61</v>
      </c>
      <c r="B243" s="103" t="s">
        <v>203</v>
      </c>
      <c r="C243" s="102" t="s">
        <v>204</v>
      </c>
      <c r="D243" s="102" t="s">
        <v>312</v>
      </c>
      <c r="E243" s="102" t="s">
        <v>1082</v>
      </c>
      <c r="F243" s="102" t="s">
        <v>155</v>
      </c>
      <c r="G243" s="102" t="s">
        <v>227</v>
      </c>
      <c r="H243" s="104">
        <v>18</v>
      </c>
      <c r="I243" s="104">
        <v>20</v>
      </c>
      <c r="J243" s="104">
        <v>11</v>
      </c>
      <c r="K243" s="104">
        <v>33</v>
      </c>
      <c r="L243" s="105">
        <v>16.333333333333332</v>
      </c>
      <c r="M243" s="106">
        <v>171</v>
      </c>
      <c r="N243" s="106">
        <v>175</v>
      </c>
      <c r="O243" s="106">
        <v>3</v>
      </c>
      <c r="P243" s="106">
        <v>4</v>
      </c>
      <c r="Q243" s="106">
        <v>3</v>
      </c>
      <c r="R243" s="106">
        <v>3</v>
      </c>
      <c r="S243" s="106">
        <v>167</v>
      </c>
      <c r="T243" s="106">
        <v>171</v>
      </c>
      <c r="U243" s="106">
        <v>3</v>
      </c>
      <c r="V243" s="106">
        <v>4</v>
      </c>
      <c r="W243" s="106">
        <v>3</v>
      </c>
      <c r="X243" s="106">
        <v>3</v>
      </c>
      <c r="Y243" s="106">
        <v>11</v>
      </c>
      <c r="Z243" s="106">
        <v>7</v>
      </c>
      <c r="AA243" s="107">
        <v>59411</v>
      </c>
      <c r="AB243" s="106">
        <v>7</v>
      </c>
      <c r="AC243" s="108">
        <v>5.4</v>
      </c>
      <c r="AD243" s="109">
        <v>3</v>
      </c>
      <c r="AE243" s="110">
        <v>0</v>
      </c>
      <c r="AF243" s="111">
        <v>0.54</v>
      </c>
      <c r="AG243" s="112">
        <v>0</v>
      </c>
      <c r="AH243" s="112">
        <v>0</v>
      </c>
      <c r="AI243" s="112">
        <v>0</v>
      </c>
      <c r="AJ243" s="111">
        <v>0.9</v>
      </c>
      <c r="AK243" s="112">
        <v>0</v>
      </c>
      <c r="AL243" s="112">
        <v>0</v>
      </c>
      <c r="AM243" s="112">
        <v>0</v>
      </c>
      <c r="AN243" s="112">
        <v>0</v>
      </c>
      <c r="AO243" s="112">
        <v>0</v>
      </c>
      <c r="AP243" s="112">
        <v>0</v>
      </c>
      <c r="AQ243" s="112">
        <v>0</v>
      </c>
      <c r="AR243" s="112">
        <v>0</v>
      </c>
      <c r="AS243" s="112">
        <v>0</v>
      </c>
      <c r="AT243" s="111">
        <v>0.55000000000000004</v>
      </c>
      <c r="AU243" s="112">
        <v>0</v>
      </c>
      <c r="AV243" s="112">
        <v>0</v>
      </c>
      <c r="AW243" s="112">
        <v>0</v>
      </c>
      <c r="AX243" s="112">
        <v>0</v>
      </c>
      <c r="AY243" s="112">
        <v>0</v>
      </c>
      <c r="AZ243" s="112">
        <v>0</v>
      </c>
      <c r="BA243" s="111">
        <v>0.71299999999999997</v>
      </c>
      <c r="BB243" s="112">
        <v>0</v>
      </c>
      <c r="BC243" s="112">
        <v>0</v>
      </c>
      <c r="BD243" s="112">
        <v>0</v>
      </c>
      <c r="BE243" s="112">
        <v>0</v>
      </c>
      <c r="BF243" s="112">
        <v>0</v>
      </c>
      <c r="BG243" s="112">
        <v>0</v>
      </c>
      <c r="BH243" s="112">
        <v>0</v>
      </c>
      <c r="BI243" s="112">
        <v>0</v>
      </c>
      <c r="BJ243" s="112">
        <v>0</v>
      </c>
      <c r="BK243" s="111">
        <v>0.71299999999999997</v>
      </c>
      <c r="BL243" s="112">
        <v>0</v>
      </c>
      <c r="BM243" s="112">
        <v>0</v>
      </c>
      <c r="BN243" s="112">
        <v>0</v>
      </c>
      <c r="BO243" s="112">
        <v>0</v>
      </c>
      <c r="BP243" s="112">
        <v>0</v>
      </c>
      <c r="BQ243" s="112">
        <v>0</v>
      </c>
      <c r="BR243" s="113">
        <v>0</v>
      </c>
      <c r="BS243" s="112">
        <v>0</v>
      </c>
    </row>
    <row r="244" spans="1:71" hidden="1" x14ac:dyDescent="0.25">
      <c r="A244" s="102" t="s">
        <v>61</v>
      </c>
      <c r="B244" s="103" t="s">
        <v>203</v>
      </c>
      <c r="C244" s="102" t="s">
        <v>204</v>
      </c>
      <c r="D244" s="102" t="s">
        <v>313</v>
      </c>
      <c r="E244" s="102" t="s">
        <v>1075</v>
      </c>
      <c r="F244" s="102" t="s">
        <v>151</v>
      </c>
      <c r="G244" s="102" t="s">
        <v>223</v>
      </c>
      <c r="H244" s="104">
        <v>32</v>
      </c>
      <c r="I244" s="104">
        <v>32</v>
      </c>
      <c r="J244" s="104">
        <v>125</v>
      </c>
      <c r="K244" s="104">
        <v>375</v>
      </c>
      <c r="L244" s="105">
        <v>63</v>
      </c>
      <c r="M244" s="106">
        <v>281</v>
      </c>
      <c r="N244" s="106">
        <v>306</v>
      </c>
      <c r="O244" s="106">
        <v>6</v>
      </c>
      <c r="P244" s="106">
        <v>25</v>
      </c>
      <c r="Q244" s="106">
        <v>7</v>
      </c>
      <c r="R244" s="106">
        <v>6.5</v>
      </c>
      <c r="S244" s="106">
        <v>268</v>
      </c>
      <c r="T244" s="106">
        <v>278</v>
      </c>
      <c r="U244" s="106">
        <v>6</v>
      </c>
      <c r="V244" s="106">
        <v>10</v>
      </c>
      <c r="W244" s="106">
        <v>7</v>
      </c>
      <c r="X244" s="106">
        <v>6.5</v>
      </c>
      <c r="Y244" s="106">
        <v>125</v>
      </c>
      <c r="Z244" s="106">
        <v>10</v>
      </c>
      <c r="AA244" s="107">
        <v>63612</v>
      </c>
      <c r="AB244" s="106">
        <v>7</v>
      </c>
      <c r="AC244" s="108">
        <v>7.4</v>
      </c>
      <c r="AD244" s="109">
        <v>4</v>
      </c>
      <c r="AE244" s="110">
        <v>0</v>
      </c>
      <c r="AF244" s="111">
        <v>0.54</v>
      </c>
      <c r="AG244" s="112">
        <v>0</v>
      </c>
      <c r="AH244" s="112">
        <v>0</v>
      </c>
      <c r="AI244" s="112">
        <v>0</v>
      </c>
      <c r="AJ244" s="111">
        <v>0.9</v>
      </c>
      <c r="AK244" s="112">
        <v>0</v>
      </c>
      <c r="AL244" s="112">
        <v>0</v>
      </c>
      <c r="AM244" s="112">
        <v>0</v>
      </c>
      <c r="AN244" s="112">
        <v>0</v>
      </c>
      <c r="AO244" s="112">
        <v>0</v>
      </c>
      <c r="AP244" s="112">
        <v>0</v>
      </c>
      <c r="AQ244" s="112">
        <v>0</v>
      </c>
      <c r="AR244" s="112">
        <v>0</v>
      </c>
      <c r="AS244" s="112">
        <v>0</v>
      </c>
      <c r="AT244" s="111">
        <v>0.55000000000000004</v>
      </c>
      <c r="AU244" s="112">
        <v>0</v>
      </c>
      <c r="AV244" s="112">
        <v>0</v>
      </c>
      <c r="AW244" s="112">
        <v>0</v>
      </c>
      <c r="AX244" s="112">
        <v>0</v>
      </c>
      <c r="AY244" s="112">
        <v>0</v>
      </c>
      <c r="AZ244" s="112">
        <v>0</v>
      </c>
      <c r="BA244" s="111">
        <v>0.71299999999999997</v>
      </c>
      <c r="BB244" s="112">
        <v>0</v>
      </c>
      <c r="BC244" s="112">
        <v>0</v>
      </c>
      <c r="BD244" s="112">
        <v>0</v>
      </c>
      <c r="BE244" s="112">
        <v>0</v>
      </c>
      <c r="BF244" s="112">
        <v>0</v>
      </c>
      <c r="BG244" s="112">
        <v>0</v>
      </c>
      <c r="BH244" s="112">
        <v>0</v>
      </c>
      <c r="BI244" s="112">
        <v>0</v>
      </c>
      <c r="BJ244" s="112">
        <v>0</v>
      </c>
      <c r="BK244" s="111">
        <v>0.71299999999999997</v>
      </c>
      <c r="BL244" s="112">
        <v>0</v>
      </c>
      <c r="BM244" s="112">
        <v>0</v>
      </c>
      <c r="BN244" s="112">
        <v>0</v>
      </c>
      <c r="BO244" s="112">
        <v>0</v>
      </c>
      <c r="BP244" s="112">
        <v>0</v>
      </c>
      <c r="BQ244" s="112">
        <v>0</v>
      </c>
      <c r="BR244" s="113">
        <v>0</v>
      </c>
      <c r="BS244" s="112">
        <v>0</v>
      </c>
    </row>
    <row r="245" spans="1:71" hidden="1" x14ac:dyDescent="0.25">
      <c r="A245" s="102" t="s">
        <v>61</v>
      </c>
      <c r="B245" s="103" t="s">
        <v>203</v>
      </c>
      <c r="C245" s="102" t="s">
        <v>204</v>
      </c>
      <c r="D245" s="102" t="s">
        <v>759</v>
      </c>
      <c r="E245" s="102" t="s">
        <v>760</v>
      </c>
      <c r="F245" s="102" t="s">
        <v>151</v>
      </c>
      <c r="G245" s="102" t="s">
        <v>223</v>
      </c>
      <c r="H245" s="104">
        <v>32</v>
      </c>
      <c r="I245" s="104">
        <v>41</v>
      </c>
      <c r="J245" s="104">
        <v>10</v>
      </c>
      <c r="K245" s="104">
        <v>30</v>
      </c>
      <c r="L245" s="105">
        <v>27.666666666666668</v>
      </c>
      <c r="M245" s="106">
        <v>369</v>
      </c>
      <c r="N245" s="106">
        <v>356</v>
      </c>
      <c r="O245" s="106">
        <v>6</v>
      </c>
      <c r="P245" s="106">
        <v>-13</v>
      </c>
      <c r="Q245" s="106">
        <v>1</v>
      </c>
      <c r="R245" s="106">
        <v>3.5</v>
      </c>
      <c r="S245" s="106">
        <v>399</v>
      </c>
      <c r="T245" s="106">
        <v>409</v>
      </c>
      <c r="U245" s="106">
        <v>7</v>
      </c>
      <c r="V245" s="106">
        <v>10</v>
      </c>
      <c r="W245" s="106">
        <v>7</v>
      </c>
      <c r="X245" s="106">
        <v>7</v>
      </c>
      <c r="Y245" s="106">
        <v>10</v>
      </c>
      <c r="Z245" s="106">
        <v>6</v>
      </c>
      <c r="AA245" s="107">
        <v>59546</v>
      </c>
      <c r="AB245" s="106">
        <v>7</v>
      </c>
      <c r="AC245" s="108">
        <v>6.1</v>
      </c>
      <c r="AD245" s="109">
        <v>4</v>
      </c>
      <c r="AE245" s="110">
        <v>0</v>
      </c>
      <c r="AF245" s="111">
        <v>0.54</v>
      </c>
      <c r="AG245" s="112">
        <v>0</v>
      </c>
      <c r="AH245" s="112">
        <v>0</v>
      </c>
      <c r="AI245" s="112">
        <v>0</v>
      </c>
      <c r="AJ245" s="111">
        <v>0.9</v>
      </c>
      <c r="AK245" s="112">
        <v>0</v>
      </c>
      <c r="AL245" s="112">
        <v>0</v>
      </c>
      <c r="AM245" s="112">
        <v>0</v>
      </c>
      <c r="AN245" s="112">
        <v>0</v>
      </c>
      <c r="AO245" s="112">
        <v>0</v>
      </c>
      <c r="AP245" s="112">
        <v>0</v>
      </c>
      <c r="AQ245" s="112">
        <v>0</v>
      </c>
      <c r="AR245" s="112">
        <v>0</v>
      </c>
      <c r="AS245" s="112">
        <v>0</v>
      </c>
      <c r="AT245" s="111">
        <v>0.55000000000000004</v>
      </c>
      <c r="AU245" s="112">
        <v>0</v>
      </c>
      <c r="AV245" s="112">
        <v>0</v>
      </c>
      <c r="AW245" s="112">
        <v>0</v>
      </c>
      <c r="AX245" s="112">
        <v>0</v>
      </c>
      <c r="AY245" s="112">
        <v>0</v>
      </c>
      <c r="AZ245" s="112">
        <v>0</v>
      </c>
      <c r="BA245" s="111">
        <v>0.71299999999999997</v>
      </c>
      <c r="BB245" s="112">
        <v>0</v>
      </c>
      <c r="BC245" s="112">
        <v>0</v>
      </c>
      <c r="BD245" s="112">
        <v>0</v>
      </c>
      <c r="BE245" s="112">
        <v>0</v>
      </c>
      <c r="BF245" s="112">
        <v>0</v>
      </c>
      <c r="BG245" s="112">
        <v>0</v>
      </c>
      <c r="BH245" s="112">
        <v>0</v>
      </c>
      <c r="BI245" s="112">
        <v>0</v>
      </c>
      <c r="BJ245" s="112">
        <v>0</v>
      </c>
      <c r="BK245" s="111">
        <v>0.71299999999999997</v>
      </c>
      <c r="BL245" s="112">
        <v>0</v>
      </c>
      <c r="BM245" s="112">
        <v>0</v>
      </c>
      <c r="BN245" s="112">
        <v>0</v>
      </c>
      <c r="BO245" s="112">
        <v>0</v>
      </c>
      <c r="BP245" s="112">
        <v>0</v>
      </c>
      <c r="BQ245" s="112">
        <v>0</v>
      </c>
      <c r="BR245" s="113">
        <v>0</v>
      </c>
      <c r="BS245" s="112">
        <v>2516</v>
      </c>
    </row>
    <row r="246" spans="1:71" hidden="1" x14ac:dyDescent="0.25">
      <c r="A246" s="102" t="s">
        <v>61</v>
      </c>
      <c r="B246" s="103" t="s">
        <v>205</v>
      </c>
      <c r="C246" s="102" t="s">
        <v>206</v>
      </c>
      <c r="D246" s="102" t="s">
        <v>245</v>
      </c>
      <c r="E246" s="102" t="s">
        <v>246</v>
      </c>
      <c r="F246" s="102" t="s">
        <v>151</v>
      </c>
      <c r="G246" s="102" t="s">
        <v>223</v>
      </c>
      <c r="H246" s="104">
        <v>126</v>
      </c>
      <c r="I246" s="104">
        <v>138</v>
      </c>
      <c r="J246" s="104">
        <v>46</v>
      </c>
      <c r="K246" s="104">
        <v>138</v>
      </c>
      <c r="L246" s="105">
        <v>103.33333333333333</v>
      </c>
      <c r="M246" s="106">
        <v>1290</v>
      </c>
      <c r="N246" s="106">
        <v>1301</v>
      </c>
      <c r="O246" s="106">
        <v>9</v>
      </c>
      <c r="P246" s="106">
        <v>11</v>
      </c>
      <c r="Q246" s="106">
        <v>5</v>
      </c>
      <c r="R246" s="106">
        <v>7</v>
      </c>
      <c r="S246" s="106">
        <v>1337</v>
      </c>
      <c r="T246" s="106">
        <v>1352</v>
      </c>
      <c r="U246" s="106">
        <v>9</v>
      </c>
      <c r="V246" s="106">
        <v>15</v>
      </c>
      <c r="W246" s="106">
        <v>8</v>
      </c>
      <c r="X246" s="106">
        <v>8.5</v>
      </c>
      <c r="Y246" s="106">
        <v>46</v>
      </c>
      <c r="Z246" s="106">
        <v>9</v>
      </c>
      <c r="AA246" s="107">
        <v>55633</v>
      </c>
      <c r="AB246" s="106">
        <v>6</v>
      </c>
      <c r="AC246" s="108">
        <v>7.3</v>
      </c>
      <c r="AD246" s="109">
        <v>4</v>
      </c>
      <c r="AE246" s="110">
        <v>0</v>
      </c>
      <c r="AF246" s="111">
        <v>0.54</v>
      </c>
      <c r="AG246" s="112">
        <v>0</v>
      </c>
      <c r="AH246" s="112">
        <v>0</v>
      </c>
      <c r="AI246" s="112">
        <v>0</v>
      </c>
      <c r="AJ246" s="111">
        <v>0.9</v>
      </c>
      <c r="AK246" s="112">
        <v>0</v>
      </c>
      <c r="AL246" s="112">
        <v>0</v>
      </c>
      <c r="AM246" s="112">
        <v>0</v>
      </c>
      <c r="AN246" s="112">
        <v>0</v>
      </c>
      <c r="AO246" s="112">
        <v>0</v>
      </c>
      <c r="AP246" s="112">
        <v>0</v>
      </c>
      <c r="AQ246" s="112">
        <v>0</v>
      </c>
      <c r="AR246" s="112">
        <v>0</v>
      </c>
      <c r="AS246" s="112">
        <v>0</v>
      </c>
      <c r="AT246" s="111">
        <v>0.55000000000000004</v>
      </c>
      <c r="AU246" s="112">
        <v>0</v>
      </c>
      <c r="AV246" s="112">
        <v>0</v>
      </c>
      <c r="AW246" s="112">
        <v>0</v>
      </c>
      <c r="AX246" s="112">
        <v>0</v>
      </c>
      <c r="AY246" s="112">
        <v>0</v>
      </c>
      <c r="AZ246" s="112">
        <v>0</v>
      </c>
      <c r="BA246" s="111">
        <v>0.71299999999999997</v>
      </c>
      <c r="BB246" s="112">
        <v>0</v>
      </c>
      <c r="BC246" s="112">
        <v>0</v>
      </c>
      <c r="BD246" s="112">
        <v>0</v>
      </c>
      <c r="BE246" s="112">
        <v>0</v>
      </c>
      <c r="BF246" s="112">
        <v>0</v>
      </c>
      <c r="BG246" s="112">
        <v>0</v>
      </c>
      <c r="BH246" s="112">
        <v>0</v>
      </c>
      <c r="BI246" s="112">
        <v>0</v>
      </c>
      <c r="BJ246" s="112">
        <v>0</v>
      </c>
      <c r="BK246" s="111">
        <v>0.71299999999999997</v>
      </c>
      <c r="BL246" s="112">
        <v>0</v>
      </c>
      <c r="BM246" s="112">
        <v>0</v>
      </c>
      <c r="BN246" s="112">
        <v>0</v>
      </c>
      <c r="BO246" s="112">
        <v>0</v>
      </c>
      <c r="BP246" s="112">
        <v>0</v>
      </c>
      <c r="BQ246" s="112">
        <v>0</v>
      </c>
      <c r="BR246" s="113">
        <v>0</v>
      </c>
      <c r="BS246" s="112">
        <v>0</v>
      </c>
    </row>
    <row r="247" spans="1:71" hidden="1" x14ac:dyDescent="0.25">
      <c r="A247" s="102" t="s">
        <v>61</v>
      </c>
      <c r="B247" s="103" t="s">
        <v>205</v>
      </c>
      <c r="C247" s="102" t="s">
        <v>206</v>
      </c>
      <c r="D247" s="102" t="s">
        <v>314</v>
      </c>
      <c r="E247" s="102" t="s">
        <v>315</v>
      </c>
      <c r="F247" s="102" t="s">
        <v>151</v>
      </c>
      <c r="G247" s="102" t="s">
        <v>223</v>
      </c>
      <c r="H247" s="104">
        <v>34</v>
      </c>
      <c r="I247" s="104">
        <v>34</v>
      </c>
      <c r="J247" s="104">
        <v>9</v>
      </c>
      <c r="K247" s="104">
        <v>27</v>
      </c>
      <c r="L247" s="105">
        <v>25.666666666666668</v>
      </c>
      <c r="M247" s="106">
        <v>292</v>
      </c>
      <c r="N247" s="106">
        <v>327</v>
      </c>
      <c r="O247" s="106">
        <v>6</v>
      </c>
      <c r="P247" s="106">
        <v>35</v>
      </c>
      <c r="Q247" s="106">
        <v>8</v>
      </c>
      <c r="R247" s="106">
        <v>7</v>
      </c>
      <c r="S247" s="106">
        <v>320</v>
      </c>
      <c r="T247" s="106">
        <v>325</v>
      </c>
      <c r="U247" s="106">
        <v>6</v>
      </c>
      <c r="V247" s="106">
        <v>5</v>
      </c>
      <c r="W247" s="106">
        <v>4</v>
      </c>
      <c r="X247" s="106">
        <v>5</v>
      </c>
      <c r="Y247" s="106">
        <v>9</v>
      </c>
      <c r="Z247" s="106">
        <v>6</v>
      </c>
      <c r="AA247" s="107">
        <v>39781</v>
      </c>
      <c r="AB247" s="106">
        <v>3</v>
      </c>
      <c r="AC247" s="108">
        <v>4.8</v>
      </c>
      <c r="AD247" s="109">
        <v>3</v>
      </c>
      <c r="AE247" s="110">
        <v>0</v>
      </c>
      <c r="AF247" s="111">
        <v>0.54</v>
      </c>
      <c r="AG247" s="112">
        <v>0</v>
      </c>
      <c r="AH247" s="112">
        <v>0</v>
      </c>
      <c r="AI247" s="112">
        <v>0</v>
      </c>
      <c r="AJ247" s="111">
        <v>0.9</v>
      </c>
      <c r="AK247" s="112">
        <v>0</v>
      </c>
      <c r="AL247" s="112">
        <v>0</v>
      </c>
      <c r="AM247" s="112">
        <v>0</v>
      </c>
      <c r="AN247" s="112">
        <v>0</v>
      </c>
      <c r="AO247" s="112">
        <v>0</v>
      </c>
      <c r="AP247" s="112">
        <v>0</v>
      </c>
      <c r="AQ247" s="112">
        <v>0</v>
      </c>
      <c r="AR247" s="112">
        <v>0</v>
      </c>
      <c r="AS247" s="112">
        <v>0</v>
      </c>
      <c r="AT247" s="111">
        <v>0.55000000000000004</v>
      </c>
      <c r="AU247" s="112">
        <v>0</v>
      </c>
      <c r="AV247" s="112">
        <v>0</v>
      </c>
      <c r="AW247" s="112">
        <v>0</v>
      </c>
      <c r="AX247" s="112">
        <v>0</v>
      </c>
      <c r="AY247" s="112">
        <v>0</v>
      </c>
      <c r="AZ247" s="112">
        <v>0</v>
      </c>
      <c r="BA247" s="111">
        <v>0.71299999999999997</v>
      </c>
      <c r="BB247" s="112">
        <v>0</v>
      </c>
      <c r="BC247" s="112">
        <v>0</v>
      </c>
      <c r="BD247" s="112">
        <v>0</v>
      </c>
      <c r="BE247" s="112">
        <v>0</v>
      </c>
      <c r="BF247" s="112">
        <v>0</v>
      </c>
      <c r="BG247" s="112">
        <v>0</v>
      </c>
      <c r="BH247" s="112">
        <v>0</v>
      </c>
      <c r="BI247" s="112">
        <v>0</v>
      </c>
      <c r="BJ247" s="112">
        <v>0</v>
      </c>
      <c r="BK247" s="111">
        <v>0.71299999999999997</v>
      </c>
      <c r="BL247" s="112">
        <v>0</v>
      </c>
      <c r="BM247" s="112">
        <v>0</v>
      </c>
      <c r="BN247" s="112">
        <v>0</v>
      </c>
      <c r="BO247" s="112">
        <v>0</v>
      </c>
      <c r="BP247" s="112">
        <v>0</v>
      </c>
      <c r="BQ247" s="112">
        <v>0</v>
      </c>
      <c r="BR247" s="113">
        <v>0</v>
      </c>
      <c r="BS247" s="112">
        <v>0</v>
      </c>
    </row>
    <row r="248" spans="1:71" hidden="1" x14ac:dyDescent="0.25">
      <c r="A248" s="102" t="s">
        <v>61</v>
      </c>
      <c r="B248" s="103" t="s">
        <v>205</v>
      </c>
      <c r="C248" s="102" t="s">
        <v>206</v>
      </c>
      <c r="D248" s="102" t="s">
        <v>247</v>
      </c>
      <c r="E248" s="102" t="s">
        <v>248</v>
      </c>
      <c r="F248" s="102" t="s">
        <v>156</v>
      </c>
      <c r="G248" s="102" t="s">
        <v>224</v>
      </c>
      <c r="H248" s="104">
        <v>229</v>
      </c>
      <c r="I248" s="104">
        <v>263</v>
      </c>
      <c r="J248" s="104">
        <v>48</v>
      </c>
      <c r="K248" s="104">
        <v>144</v>
      </c>
      <c r="L248" s="105">
        <v>180</v>
      </c>
      <c r="M248" s="106">
        <v>2170</v>
      </c>
      <c r="N248" s="106">
        <v>2108</v>
      </c>
      <c r="O248" s="106">
        <v>10</v>
      </c>
      <c r="P248" s="106">
        <v>-62</v>
      </c>
      <c r="Q248" s="106">
        <v>1</v>
      </c>
      <c r="R248" s="106">
        <v>5.5</v>
      </c>
      <c r="S248" s="106">
        <v>2250</v>
      </c>
      <c r="T248" s="106">
        <v>2278</v>
      </c>
      <c r="U248" s="106">
        <v>10</v>
      </c>
      <c r="V248" s="106">
        <v>28</v>
      </c>
      <c r="W248" s="106">
        <v>9</v>
      </c>
      <c r="X248" s="106">
        <v>9.5</v>
      </c>
      <c r="Y248" s="106">
        <v>48</v>
      </c>
      <c r="Z248" s="106">
        <v>9</v>
      </c>
      <c r="AA248" s="107">
        <v>47243</v>
      </c>
      <c r="AB248" s="106">
        <v>5</v>
      </c>
      <c r="AC248" s="108">
        <v>6.8</v>
      </c>
      <c r="AD248" s="109">
        <v>4</v>
      </c>
      <c r="AE248" s="110">
        <v>0</v>
      </c>
      <c r="AF248" s="111">
        <v>0.54</v>
      </c>
      <c r="AG248" s="112">
        <v>14.666666666666666</v>
      </c>
      <c r="AH248" s="112">
        <v>8</v>
      </c>
      <c r="AI248" s="112">
        <v>14.666666666666666</v>
      </c>
      <c r="AJ248" s="111">
        <v>0.9</v>
      </c>
      <c r="AK248" s="112">
        <v>0</v>
      </c>
      <c r="AL248" s="112">
        <v>0</v>
      </c>
      <c r="AM248" s="112">
        <v>0</v>
      </c>
      <c r="AN248" s="112">
        <v>0</v>
      </c>
      <c r="AO248" s="112">
        <v>0</v>
      </c>
      <c r="AP248" s="112">
        <v>0</v>
      </c>
      <c r="AQ248" s="112">
        <v>0</v>
      </c>
      <c r="AR248" s="112">
        <v>0</v>
      </c>
      <c r="AS248" s="112">
        <v>0</v>
      </c>
      <c r="AT248" s="111">
        <v>0.55000000000000004</v>
      </c>
      <c r="AU248" s="112">
        <v>0</v>
      </c>
      <c r="AV248" s="112">
        <v>0</v>
      </c>
      <c r="AW248" s="112">
        <v>0</v>
      </c>
      <c r="AX248" s="112">
        <v>0</v>
      </c>
      <c r="AY248" s="112">
        <v>0</v>
      </c>
      <c r="AZ248" s="112">
        <v>0</v>
      </c>
      <c r="BA248" s="111">
        <v>0.71299999999999997</v>
      </c>
      <c r="BB248" s="112">
        <v>0</v>
      </c>
      <c r="BC248" s="112">
        <v>0</v>
      </c>
      <c r="BD248" s="112">
        <v>0</v>
      </c>
      <c r="BE248" s="112">
        <v>0</v>
      </c>
      <c r="BF248" s="112">
        <v>0</v>
      </c>
      <c r="BG248" s="112">
        <v>0</v>
      </c>
      <c r="BH248" s="112">
        <v>0</v>
      </c>
      <c r="BI248" s="112">
        <v>0</v>
      </c>
      <c r="BJ248" s="112">
        <v>0</v>
      </c>
      <c r="BK248" s="111">
        <v>0.71299999999999997</v>
      </c>
      <c r="BL248" s="112">
        <v>0</v>
      </c>
      <c r="BM248" s="112">
        <v>20.399999999999999</v>
      </c>
      <c r="BN248" s="112">
        <v>13.2</v>
      </c>
      <c r="BO248" s="112">
        <v>0</v>
      </c>
      <c r="BP248" s="112">
        <v>0</v>
      </c>
      <c r="BQ248" s="112">
        <v>0</v>
      </c>
      <c r="BR248" s="113">
        <v>0</v>
      </c>
      <c r="BS248" s="112">
        <v>0</v>
      </c>
    </row>
    <row r="249" spans="1:71" hidden="1" x14ac:dyDescent="0.25">
      <c r="A249" s="102" t="s">
        <v>61</v>
      </c>
      <c r="B249" s="103" t="s">
        <v>205</v>
      </c>
      <c r="C249" s="102" t="s">
        <v>206</v>
      </c>
      <c r="D249" s="102" t="s">
        <v>249</v>
      </c>
      <c r="E249" s="102" t="s">
        <v>250</v>
      </c>
      <c r="F249" s="102" t="s">
        <v>151</v>
      </c>
      <c r="G249" s="102" t="s">
        <v>223</v>
      </c>
      <c r="H249" s="104">
        <v>123</v>
      </c>
      <c r="I249" s="104">
        <v>132</v>
      </c>
      <c r="J249" s="104">
        <v>182</v>
      </c>
      <c r="K249" s="104">
        <v>546</v>
      </c>
      <c r="L249" s="105">
        <v>145.66666666666666</v>
      </c>
      <c r="M249" s="106">
        <v>938</v>
      </c>
      <c r="N249" s="106">
        <v>965</v>
      </c>
      <c r="O249" s="106">
        <v>9</v>
      </c>
      <c r="P249" s="106">
        <v>27</v>
      </c>
      <c r="Q249" s="106">
        <v>7</v>
      </c>
      <c r="R249" s="106">
        <v>8</v>
      </c>
      <c r="S249" s="106">
        <v>969</v>
      </c>
      <c r="T249" s="106">
        <v>984</v>
      </c>
      <c r="U249" s="106">
        <v>9</v>
      </c>
      <c r="V249" s="106">
        <v>15</v>
      </c>
      <c r="W249" s="106">
        <v>8</v>
      </c>
      <c r="X249" s="106">
        <v>8.5</v>
      </c>
      <c r="Y249" s="106">
        <v>182</v>
      </c>
      <c r="Z249" s="106">
        <v>10</v>
      </c>
      <c r="AA249" s="107">
        <v>35799</v>
      </c>
      <c r="AB249" s="106">
        <v>3</v>
      </c>
      <c r="AC249" s="108">
        <v>6.5</v>
      </c>
      <c r="AD249" s="109">
        <v>4</v>
      </c>
      <c r="AE249" s="110">
        <v>0</v>
      </c>
      <c r="AF249" s="111">
        <v>0.54</v>
      </c>
      <c r="AG249" s="112">
        <v>1</v>
      </c>
      <c r="AH249" s="112">
        <v>0</v>
      </c>
      <c r="AI249" s="112">
        <v>1</v>
      </c>
      <c r="AJ249" s="111">
        <v>0.9</v>
      </c>
      <c r="AK249" s="112">
        <v>0</v>
      </c>
      <c r="AL249" s="112">
        <v>0</v>
      </c>
      <c r="AM249" s="112">
        <v>0</v>
      </c>
      <c r="AN249" s="112">
        <v>0</v>
      </c>
      <c r="AO249" s="112">
        <v>0</v>
      </c>
      <c r="AP249" s="112">
        <v>0</v>
      </c>
      <c r="AQ249" s="112">
        <v>0</v>
      </c>
      <c r="AR249" s="112">
        <v>0</v>
      </c>
      <c r="AS249" s="112">
        <v>0</v>
      </c>
      <c r="AT249" s="111">
        <v>0.55000000000000004</v>
      </c>
      <c r="AU249" s="112">
        <v>0</v>
      </c>
      <c r="AV249" s="112">
        <v>0</v>
      </c>
      <c r="AW249" s="112">
        <v>0</v>
      </c>
      <c r="AX249" s="112">
        <v>0</v>
      </c>
      <c r="AY249" s="112">
        <v>0</v>
      </c>
      <c r="AZ249" s="112">
        <v>0</v>
      </c>
      <c r="BA249" s="111">
        <v>0.71299999999999997</v>
      </c>
      <c r="BB249" s="112">
        <v>0</v>
      </c>
      <c r="BC249" s="112">
        <v>0</v>
      </c>
      <c r="BD249" s="112">
        <v>0</v>
      </c>
      <c r="BE249" s="112">
        <v>0</v>
      </c>
      <c r="BF249" s="112">
        <v>0</v>
      </c>
      <c r="BG249" s="112">
        <v>0</v>
      </c>
      <c r="BH249" s="112">
        <v>0</v>
      </c>
      <c r="BI249" s="112">
        <v>0</v>
      </c>
      <c r="BJ249" s="112">
        <v>0</v>
      </c>
      <c r="BK249" s="111">
        <v>0.71299999999999997</v>
      </c>
      <c r="BL249" s="112">
        <v>0</v>
      </c>
      <c r="BM249" s="112">
        <v>0.9</v>
      </c>
      <c r="BN249" s="112">
        <v>0.9</v>
      </c>
      <c r="BO249" s="112">
        <v>0</v>
      </c>
      <c r="BP249" s="112">
        <v>0</v>
      </c>
      <c r="BQ249" s="112">
        <v>0</v>
      </c>
      <c r="BR249" s="113">
        <v>0</v>
      </c>
      <c r="BS249" s="112">
        <v>0</v>
      </c>
    </row>
    <row r="250" spans="1:71" hidden="1" x14ac:dyDescent="0.25">
      <c r="A250" s="102" t="s">
        <v>61</v>
      </c>
      <c r="B250" s="103" t="s">
        <v>205</v>
      </c>
      <c r="C250" s="102" t="s">
        <v>206</v>
      </c>
      <c r="D250" s="102" t="s">
        <v>1044</v>
      </c>
      <c r="E250" s="102" t="s">
        <v>1045</v>
      </c>
      <c r="F250" s="102" t="s">
        <v>151</v>
      </c>
      <c r="G250" s="102" t="s">
        <v>223</v>
      </c>
      <c r="H250" s="104">
        <v>78</v>
      </c>
      <c r="I250" s="104">
        <v>83</v>
      </c>
      <c r="J250" s="104">
        <v>54</v>
      </c>
      <c r="K250" s="104">
        <v>162</v>
      </c>
      <c r="L250" s="105">
        <v>71.666666666666671</v>
      </c>
      <c r="M250" s="106">
        <v>496</v>
      </c>
      <c r="N250" s="106">
        <v>503</v>
      </c>
      <c r="O250" s="106">
        <v>8</v>
      </c>
      <c r="P250" s="106">
        <v>7</v>
      </c>
      <c r="Q250" s="106">
        <v>4</v>
      </c>
      <c r="R250" s="106">
        <v>6</v>
      </c>
      <c r="S250" s="106">
        <v>519</v>
      </c>
      <c r="T250" s="106">
        <v>522</v>
      </c>
      <c r="U250" s="106">
        <v>8</v>
      </c>
      <c r="V250" s="106">
        <v>3</v>
      </c>
      <c r="W250" s="106">
        <v>2</v>
      </c>
      <c r="X250" s="106">
        <v>5</v>
      </c>
      <c r="Y250" s="106">
        <v>54</v>
      </c>
      <c r="Z250" s="106">
        <v>9</v>
      </c>
      <c r="AA250" s="107">
        <v>32178</v>
      </c>
      <c r="AB250" s="106">
        <v>2</v>
      </c>
      <c r="AC250" s="108">
        <v>4.8</v>
      </c>
      <c r="AD250" s="109">
        <v>2</v>
      </c>
      <c r="AE250" s="110">
        <v>0</v>
      </c>
      <c r="AF250" s="111">
        <v>0.54</v>
      </c>
      <c r="AG250" s="112">
        <v>0</v>
      </c>
      <c r="AH250" s="112">
        <v>0</v>
      </c>
      <c r="AI250" s="112">
        <v>0</v>
      </c>
      <c r="AJ250" s="111">
        <v>0.9</v>
      </c>
      <c r="AK250" s="112">
        <v>0</v>
      </c>
      <c r="AL250" s="112">
        <v>0</v>
      </c>
      <c r="AM250" s="112">
        <v>0</v>
      </c>
      <c r="AN250" s="112">
        <v>0</v>
      </c>
      <c r="AO250" s="112">
        <v>0</v>
      </c>
      <c r="AP250" s="112">
        <v>0</v>
      </c>
      <c r="AQ250" s="112">
        <v>0</v>
      </c>
      <c r="AR250" s="112">
        <v>0</v>
      </c>
      <c r="AS250" s="112">
        <v>0</v>
      </c>
      <c r="AT250" s="111">
        <v>0.55000000000000004</v>
      </c>
      <c r="AU250" s="112">
        <v>0</v>
      </c>
      <c r="AV250" s="112">
        <v>0</v>
      </c>
      <c r="AW250" s="112">
        <v>0</v>
      </c>
      <c r="AX250" s="112">
        <v>0</v>
      </c>
      <c r="AY250" s="112">
        <v>0</v>
      </c>
      <c r="AZ250" s="112">
        <v>0</v>
      </c>
      <c r="BA250" s="111">
        <v>0.71299999999999997</v>
      </c>
      <c r="BB250" s="112">
        <v>0</v>
      </c>
      <c r="BC250" s="112">
        <v>0</v>
      </c>
      <c r="BD250" s="112">
        <v>0</v>
      </c>
      <c r="BE250" s="112">
        <v>0</v>
      </c>
      <c r="BF250" s="112">
        <v>0</v>
      </c>
      <c r="BG250" s="112">
        <v>0</v>
      </c>
      <c r="BH250" s="112">
        <v>0</v>
      </c>
      <c r="BI250" s="112">
        <v>0</v>
      </c>
      <c r="BJ250" s="112">
        <v>0</v>
      </c>
      <c r="BK250" s="111">
        <v>0.71299999999999997</v>
      </c>
      <c r="BL250" s="112">
        <v>0</v>
      </c>
      <c r="BM250" s="112">
        <v>0</v>
      </c>
      <c r="BN250" s="112">
        <v>0</v>
      </c>
      <c r="BO250" s="112">
        <v>0</v>
      </c>
      <c r="BP250" s="112">
        <v>0</v>
      </c>
      <c r="BQ250" s="112">
        <v>0</v>
      </c>
      <c r="BR250" s="113">
        <v>0</v>
      </c>
      <c r="BS250" s="112">
        <v>0</v>
      </c>
    </row>
    <row r="251" spans="1:71" hidden="1" x14ac:dyDescent="0.25">
      <c r="A251" s="102" t="s">
        <v>61</v>
      </c>
      <c r="B251" s="103" t="s">
        <v>205</v>
      </c>
      <c r="C251" s="102" t="s">
        <v>206</v>
      </c>
      <c r="D251" s="102" t="s">
        <v>706</v>
      </c>
      <c r="E251" s="102" t="s">
        <v>707</v>
      </c>
      <c r="F251" s="102" t="s">
        <v>151</v>
      </c>
      <c r="G251" s="102" t="s">
        <v>223</v>
      </c>
      <c r="H251" s="104">
        <v>21</v>
      </c>
      <c r="I251" s="104">
        <v>23</v>
      </c>
      <c r="J251" s="104">
        <v>12</v>
      </c>
      <c r="K251" s="104">
        <v>36</v>
      </c>
      <c r="L251" s="105">
        <v>18.666666666666668</v>
      </c>
      <c r="M251" s="106">
        <v>154</v>
      </c>
      <c r="N251" s="106">
        <v>156</v>
      </c>
      <c r="O251" s="106">
        <v>3</v>
      </c>
      <c r="P251" s="106">
        <v>2</v>
      </c>
      <c r="Q251" s="106">
        <v>3</v>
      </c>
      <c r="R251" s="106">
        <v>3</v>
      </c>
      <c r="S251" s="106">
        <v>151</v>
      </c>
      <c r="T251" s="106">
        <v>155</v>
      </c>
      <c r="U251" s="106">
        <v>3</v>
      </c>
      <c r="V251" s="106">
        <v>4</v>
      </c>
      <c r="W251" s="106">
        <v>3</v>
      </c>
      <c r="X251" s="106">
        <v>3</v>
      </c>
      <c r="Y251" s="106">
        <v>12</v>
      </c>
      <c r="Z251" s="106">
        <v>7</v>
      </c>
      <c r="AA251" s="107">
        <v>36063</v>
      </c>
      <c r="AB251" s="106">
        <v>3</v>
      </c>
      <c r="AC251" s="108">
        <v>3.8</v>
      </c>
      <c r="AD251" s="109">
        <v>2</v>
      </c>
      <c r="AE251" s="110">
        <v>0</v>
      </c>
      <c r="AF251" s="111">
        <v>0.54</v>
      </c>
      <c r="AG251" s="112">
        <v>0</v>
      </c>
      <c r="AH251" s="112">
        <v>0</v>
      </c>
      <c r="AI251" s="112">
        <v>0</v>
      </c>
      <c r="AJ251" s="111">
        <v>0.9</v>
      </c>
      <c r="AK251" s="112">
        <v>0</v>
      </c>
      <c r="AL251" s="112">
        <v>0</v>
      </c>
      <c r="AM251" s="112">
        <v>0</v>
      </c>
      <c r="AN251" s="112">
        <v>0</v>
      </c>
      <c r="AO251" s="112">
        <v>0</v>
      </c>
      <c r="AP251" s="112">
        <v>0</v>
      </c>
      <c r="AQ251" s="112">
        <v>0</v>
      </c>
      <c r="AR251" s="112">
        <v>0</v>
      </c>
      <c r="AS251" s="112">
        <v>0</v>
      </c>
      <c r="AT251" s="111">
        <v>0.55000000000000004</v>
      </c>
      <c r="AU251" s="112">
        <v>0</v>
      </c>
      <c r="AV251" s="112">
        <v>0</v>
      </c>
      <c r="AW251" s="112">
        <v>0</v>
      </c>
      <c r="AX251" s="112">
        <v>0</v>
      </c>
      <c r="AY251" s="112">
        <v>0</v>
      </c>
      <c r="AZ251" s="112">
        <v>0</v>
      </c>
      <c r="BA251" s="111">
        <v>0.71299999999999997</v>
      </c>
      <c r="BB251" s="112">
        <v>0</v>
      </c>
      <c r="BC251" s="112">
        <v>0</v>
      </c>
      <c r="BD251" s="112">
        <v>0</v>
      </c>
      <c r="BE251" s="112">
        <v>0</v>
      </c>
      <c r="BF251" s="112">
        <v>0</v>
      </c>
      <c r="BG251" s="112">
        <v>0</v>
      </c>
      <c r="BH251" s="112">
        <v>0</v>
      </c>
      <c r="BI251" s="112">
        <v>0</v>
      </c>
      <c r="BJ251" s="112">
        <v>0</v>
      </c>
      <c r="BK251" s="111">
        <v>0.71299999999999997</v>
      </c>
      <c r="BL251" s="112">
        <v>0</v>
      </c>
      <c r="BM251" s="112">
        <v>0</v>
      </c>
      <c r="BN251" s="112">
        <v>0</v>
      </c>
      <c r="BO251" s="112">
        <v>0</v>
      </c>
      <c r="BP251" s="112">
        <v>0</v>
      </c>
      <c r="BQ251" s="112">
        <v>0</v>
      </c>
      <c r="BR251" s="113">
        <v>0</v>
      </c>
      <c r="BS251" s="112">
        <v>0</v>
      </c>
    </row>
    <row r="252" spans="1:71" hidden="1" x14ac:dyDescent="0.25">
      <c r="A252" s="102" t="s">
        <v>61</v>
      </c>
      <c r="B252" s="103" t="s">
        <v>205</v>
      </c>
      <c r="C252" s="102" t="s">
        <v>206</v>
      </c>
      <c r="D252" s="102" t="s">
        <v>739</v>
      </c>
      <c r="E252" s="102" t="s">
        <v>740</v>
      </c>
      <c r="F252" s="102" t="s">
        <v>151</v>
      </c>
      <c r="G252" s="102" t="s">
        <v>223</v>
      </c>
      <c r="H252" s="104">
        <v>21</v>
      </c>
      <c r="I252" s="104">
        <v>18</v>
      </c>
      <c r="J252" s="104">
        <v>25</v>
      </c>
      <c r="K252" s="104">
        <v>75</v>
      </c>
      <c r="L252" s="105">
        <v>21.333333333333332</v>
      </c>
      <c r="M252" s="106">
        <v>171</v>
      </c>
      <c r="N252" s="106">
        <v>201</v>
      </c>
      <c r="O252" s="106">
        <v>4</v>
      </c>
      <c r="P252" s="106">
        <v>30</v>
      </c>
      <c r="Q252" s="106">
        <v>8</v>
      </c>
      <c r="R252" s="106">
        <v>6</v>
      </c>
      <c r="S252" s="106">
        <v>173</v>
      </c>
      <c r="T252" s="106">
        <v>178</v>
      </c>
      <c r="U252" s="106">
        <v>3</v>
      </c>
      <c r="V252" s="106">
        <v>5</v>
      </c>
      <c r="W252" s="106">
        <v>4</v>
      </c>
      <c r="X252" s="106">
        <v>3.5</v>
      </c>
      <c r="Y252" s="106">
        <v>25</v>
      </c>
      <c r="Z252" s="106">
        <v>8</v>
      </c>
      <c r="AA252" s="107">
        <v>44645</v>
      </c>
      <c r="AB252" s="106">
        <v>4</v>
      </c>
      <c r="AC252" s="108">
        <v>5.0999999999999996</v>
      </c>
      <c r="AD252" s="109">
        <v>3</v>
      </c>
      <c r="AE252" s="110">
        <v>0</v>
      </c>
      <c r="AF252" s="111">
        <v>0.54</v>
      </c>
      <c r="AG252" s="112">
        <v>0</v>
      </c>
      <c r="AH252" s="112">
        <v>0</v>
      </c>
      <c r="AI252" s="112">
        <v>0</v>
      </c>
      <c r="AJ252" s="111">
        <v>0.9</v>
      </c>
      <c r="AK252" s="112">
        <v>0</v>
      </c>
      <c r="AL252" s="112">
        <v>0</v>
      </c>
      <c r="AM252" s="112">
        <v>0</v>
      </c>
      <c r="AN252" s="112">
        <v>0</v>
      </c>
      <c r="AO252" s="112">
        <v>0</v>
      </c>
      <c r="AP252" s="112">
        <v>0</v>
      </c>
      <c r="AQ252" s="112">
        <v>0</v>
      </c>
      <c r="AR252" s="112">
        <v>0</v>
      </c>
      <c r="AS252" s="112">
        <v>0</v>
      </c>
      <c r="AT252" s="111">
        <v>0.55000000000000004</v>
      </c>
      <c r="AU252" s="112">
        <v>0</v>
      </c>
      <c r="AV252" s="112">
        <v>0</v>
      </c>
      <c r="AW252" s="112">
        <v>0</v>
      </c>
      <c r="AX252" s="112">
        <v>0</v>
      </c>
      <c r="AY252" s="112">
        <v>0</v>
      </c>
      <c r="AZ252" s="112">
        <v>0</v>
      </c>
      <c r="BA252" s="111">
        <v>0.71299999999999997</v>
      </c>
      <c r="BB252" s="112">
        <v>0</v>
      </c>
      <c r="BC252" s="112">
        <v>0</v>
      </c>
      <c r="BD252" s="112">
        <v>0</v>
      </c>
      <c r="BE252" s="112">
        <v>0</v>
      </c>
      <c r="BF252" s="112">
        <v>0</v>
      </c>
      <c r="BG252" s="112">
        <v>0</v>
      </c>
      <c r="BH252" s="112">
        <v>0</v>
      </c>
      <c r="BI252" s="112">
        <v>0</v>
      </c>
      <c r="BJ252" s="112">
        <v>0</v>
      </c>
      <c r="BK252" s="111">
        <v>0.71299999999999997</v>
      </c>
      <c r="BL252" s="112">
        <v>0</v>
      </c>
      <c r="BM252" s="112">
        <v>0</v>
      </c>
      <c r="BN252" s="112">
        <v>0</v>
      </c>
      <c r="BO252" s="112">
        <v>0</v>
      </c>
      <c r="BP252" s="112">
        <v>0</v>
      </c>
      <c r="BQ252" s="112">
        <v>0</v>
      </c>
      <c r="BR252" s="113">
        <v>0</v>
      </c>
      <c r="BS252" s="112">
        <v>0</v>
      </c>
    </row>
    <row r="253" spans="1:71" hidden="1" x14ac:dyDescent="0.25">
      <c r="A253" s="102" t="s">
        <v>61</v>
      </c>
      <c r="B253" s="103" t="s">
        <v>205</v>
      </c>
      <c r="C253" s="102" t="s">
        <v>206</v>
      </c>
      <c r="D253" s="102" t="s">
        <v>120</v>
      </c>
      <c r="E253" s="102" t="s">
        <v>121</v>
      </c>
      <c r="F253" s="102" t="s">
        <v>151</v>
      </c>
      <c r="G253" s="102" t="s">
        <v>223</v>
      </c>
      <c r="H253" s="104">
        <v>110</v>
      </c>
      <c r="I253" s="104">
        <v>119</v>
      </c>
      <c r="J253" s="104">
        <v>56</v>
      </c>
      <c r="K253" s="104">
        <v>168</v>
      </c>
      <c r="L253" s="105">
        <v>95</v>
      </c>
      <c r="M253" s="106">
        <v>826</v>
      </c>
      <c r="N253" s="106">
        <v>851</v>
      </c>
      <c r="O253" s="106">
        <v>9</v>
      </c>
      <c r="P253" s="106">
        <v>25</v>
      </c>
      <c r="Q253" s="106">
        <v>7</v>
      </c>
      <c r="R253" s="106">
        <v>8</v>
      </c>
      <c r="S253" s="106">
        <v>852</v>
      </c>
      <c r="T253" s="106">
        <v>869</v>
      </c>
      <c r="U253" s="106">
        <v>9</v>
      </c>
      <c r="V253" s="106">
        <v>17</v>
      </c>
      <c r="W253" s="106">
        <v>9</v>
      </c>
      <c r="X253" s="106">
        <v>9</v>
      </c>
      <c r="Y253" s="106">
        <v>56</v>
      </c>
      <c r="Z253" s="106">
        <v>9</v>
      </c>
      <c r="AA253" s="107">
        <v>32501</v>
      </c>
      <c r="AB253" s="106">
        <v>2</v>
      </c>
      <c r="AC253" s="108">
        <v>6</v>
      </c>
      <c r="AD253" s="109">
        <v>2</v>
      </c>
      <c r="AE253" s="110">
        <v>0</v>
      </c>
      <c r="AF253" s="111">
        <v>0.54</v>
      </c>
      <c r="AG253" s="112">
        <v>0</v>
      </c>
      <c r="AH253" s="112">
        <v>0</v>
      </c>
      <c r="AI253" s="112">
        <v>0</v>
      </c>
      <c r="AJ253" s="111">
        <v>0.9</v>
      </c>
      <c r="AK253" s="112">
        <v>0</v>
      </c>
      <c r="AL253" s="112">
        <v>0</v>
      </c>
      <c r="AM253" s="112">
        <v>0</v>
      </c>
      <c r="AN253" s="112">
        <v>0</v>
      </c>
      <c r="AO253" s="112">
        <v>0</v>
      </c>
      <c r="AP253" s="112">
        <v>0</v>
      </c>
      <c r="AQ253" s="112">
        <v>0</v>
      </c>
      <c r="AR253" s="112">
        <v>0</v>
      </c>
      <c r="AS253" s="112">
        <v>0</v>
      </c>
      <c r="AT253" s="111">
        <v>0.55000000000000004</v>
      </c>
      <c r="AU253" s="112">
        <v>0</v>
      </c>
      <c r="AV253" s="112">
        <v>0</v>
      </c>
      <c r="AW253" s="112">
        <v>0</v>
      </c>
      <c r="AX253" s="112">
        <v>0</v>
      </c>
      <c r="AY253" s="112">
        <v>0</v>
      </c>
      <c r="AZ253" s="112">
        <v>0</v>
      </c>
      <c r="BA253" s="111">
        <v>0.71299999999999997</v>
      </c>
      <c r="BB253" s="112">
        <v>0</v>
      </c>
      <c r="BC253" s="112">
        <v>0</v>
      </c>
      <c r="BD253" s="112">
        <v>0</v>
      </c>
      <c r="BE253" s="112">
        <v>0</v>
      </c>
      <c r="BF253" s="112">
        <v>0</v>
      </c>
      <c r="BG253" s="112">
        <v>0</v>
      </c>
      <c r="BH253" s="112">
        <v>0</v>
      </c>
      <c r="BI253" s="112">
        <v>0</v>
      </c>
      <c r="BJ253" s="112">
        <v>0</v>
      </c>
      <c r="BK253" s="111">
        <v>0.71299999999999997</v>
      </c>
      <c r="BL253" s="112">
        <v>0</v>
      </c>
      <c r="BM253" s="112">
        <v>0</v>
      </c>
      <c r="BN253" s="112">
        <v>0</v>
      </c>
      <c r="BO253" s="112">
        <v>0</v>
      </c>
      <c r="BP253" s="112">
        <v>0</v>
      </c>
      <c r="BQ253" s="112">
        <v>0</v>
      </c>
      <c r="BR253" s="113">
        <v>0</v>
      </c>
      <c r="BS253" s="112">
        <v>0</v>
      </c>
    </row>
    <row r="254" spans="1:71" hidden="1" x14ac:dyDescent="0.25">
      <c r="A254" s="102" t="s">
        <v>61</v>
      </c>
      <c r="B254" s="103" t="s">
        <v>205</v>
      </c>
      <c r="C254" s="102" t="s">
        <v>206</v>
      </c>
      <c r="D254" s="102" t="s">
        <v>251</v>
      </c>
      <c r="E254" s="102" t="s">
        <v>252</v>
      </c>
      <c r="F254" s="102" t="s">
        <v>151</v>
      </c>
      <c r="G254" s="102" t="s">
        <v>223</v>
      </c>
      <c r="H254" s="104">
        <v>9</v>
      </c>
      <c r="I254" s="104">
        <v>13</v>
      </c>
      <c r="J254" s="104">
        <v>1</v>
      </c>
      <c r="K254" s="104">
        <v>3</v>
      </c>
      <c r="L254" s="105">
        <v>7.666666666666667</v>
      </c>
      <c r="M254" s="106">
        <v>120</v>
      </c>
      <c r="N254" s="106">
        <v>113</v>
      </c>
      <c r="O254" s="106">
        <v>1</v>
      </c>
      <c r="P254" s="106">
        <v>-7</v>
      </c>
      <c r="Q254" s="106">
        <v>1</v>
      </c>
      <c r="R254" s="106">
        <v>1</v>
      </c>
      <c r="S254" s="106">
        <v>125</v>
      </c>
      <c r="T254" s="106">
        <v>128</v>
      </c>
      <c r="U254" s="106">
        <v>2</v>
      </c>
      <c r="V254" s="106">
        <v>3</v>
      </c>
      <c r="W254" s="106">
        <v>2</v>
      </c>
      <c r="X254" s="106">
        <v>2</v>
      </c>
      <c r="Y254" s="106">
        <v>1</v>
      </c>
      <c r="Z254" s="106">
        <v>1</v>
      </c>
      <c r="AA254" s="107">
        <v>46912</v>
      </c>
      <c r="AB254" s="106">
        <v>5</v>
      </c>
      <c r="AC254" s="108">
        <v>2.8</v>
      </c>
      <c r="AD254" s="109">
        <v>2</v>
      </c>
      <c r="AE254" s="110">
        <v>0</v>
      </c>
      <c r="AF254" s="111">
        <v>0.54</v>
      </c>
      <c r="AG254" s="112">
        <v>0</v>
      </c>
      <c r="AH254" s="112">
        <v>0</v>
      </c>
      <c r="AI254" s="112">
        <v>0</v>
      </c>
      <c r="AJ254" s="111">
        <v>0.9</v>
      </c>
      <c r="AK254" s="112">
        <v>0</v>
      </c>
      <c r="AL254" s="112">
        <v>0</v>
      </c>
      <c r="AM254" s="112">
        <v>0</v>
      </c>
      <c r="AN254" s="112">
        <v>0</v>
      </c>
      <c r="AO254" s="112">
        <v>0</v>
      </c>
      <c r="AP254" s="112">
        <v>0</v>
      </c>
      <c r="AQ254" s="112">
        <v>0</v>
      </c>
      <c r="AR254" s="112">
        <v>0</v>
      </c>
      <c r="AS254" s="112">
        <v>0</v>
      </c>
      <c r="AT254" s="111">
        <v>0.55000000000000004</v>
      </c>
      <c r="AU254" s="112">
        <v>0</v>
      </c>
      <c r="AV254" s="112">
        <v>0</v>
      </c>
      <c r="AW254" s="112">
        <v>0</v>
      </c>
      <c r="AX254" s="112">
        <v>0</v>
      </c>
      <c r="AY254" s="112">
        <v>0</v>
      </c>
      <c r="AZ254" s="112">
        <v>0</v>
      </c>
      <c r="BA254" s="111">
        <v>0.71299999999999997</v>
      </c>
      <c r="BB254" s="112">
        <v>0</v>
      </c>
      <c r="BC254" s="112">
        <v>0</v>
      </c>
      <c r="BD254" s="112">
        <v>0</v>
      </c>
      <c r="BE254" s="112">
        <v>0</v>
      </c>
      <c r="BF254" s="112">
        <v>0</v>
      </c>
      <c r="BG254" s="112">
        <v>0</v>
      </c>
      <c r="BH254" s="112">
        <v>0</v>
      </c>
      <c r="BI254" s="112">
        <v>0</v>
      </c>
      <c r="BJ254" s="112">
        <v>0</v>
      </c>
      <c r="BK254" s="111">
        <v>0.71299999999999997</v>
      </c>
      <c r="BL254" s="112">
        <v>0</v>
      </c>
      <c r="BM254" s="112">
        <v>0</v>
      </c>
      <c r="BN254" s="112">
        <v>0</v>
      </c>
      <c r="BO254" s="112">
        <v>0</v>
      </c>
      <c r="BP254" s="112">
        <v>0</v>
      </c>
      <c r="BQ254" s="112">
        <v>0</v>
      </c>
      <c r="BR254" s="113">
        <v>0</v>
      </c>
      <c r="BS254" s="112">
        <v>0</v>
      </c>
    </row>
    <row r="255" spans="1:71" hidden="1" x14ac:dyDescent="0.25">
      <c r="A255" s="102" t="s">
        <v>61</v>
      </c>
      <c r="B255" s="103" t="s">
        <v>205</v>
      </c>
      <c r="C255" s="102" t="s">
        <v>206</v>
      </c>
      <c r="D255" s="102" t="s">
        <v>660</v>
      </c>
      <c r="E255" s="102" t="s">
        <v>661</v>
      </c>
      <c r="F255" s="102" t="s">
        <v>151</v>
      </c>
      <c r="G255" s="102" t="s">
        <v>223</v>
      </c>
      <c r="H255" s="104">
        <v>11</v>
      </c>
      <c r="I255" s="104">
        <v>14</v>
      </c>
      <c r="J255" s="104"/>
      <c r="K255" s="104" t="s">
        <v>154</v>
      </c>
      <c r="L255" s="105">
        <v>12.5</v>
      </c>
      <c r="M255" s="106">
        <v>183</v>
      </c>
      <c r="N255" s="106">
        <v>157</v>
      </c>
      <c r="O255" s="106">
        <v>3</v>
      </c>
      <c r="P255" s="106">
        <v>-26</v>
      </c>
      <c r="Q255" s="106">
        <v>1</v>
      </c>
      <c r="R255" s="106">
        <v>2</v>
      </c>
      <c r="S255" s="106">
        <v>175</v>
      </c>
      <c r="T255" s="106">
        <v>175</v>
      </c>
      <c r="U255" s="106">
        <v>3</v>
      </c>
      <c r="V255" s="106">
        <v>0</v>
      </c>
      <c r="W255" s="106">
        <v>1</v>
      </c>
      <c r="X255" s="106">
        <v>2</v>
      </c>
      <c r="Y255" s="106"/>
      <c r="Z255" s="106"/>
      <c r="AA255" s="107">
        <v>60093</v>
      </c>
      <c r="AB255" s="106">
        <v>7</v>
      </c>
      <c r="AC255" s="108">
        <v>4.5</v>
      </c>
      <c r="AD255" s="109">
        <v>3</v>
      </c>
      <c r="AE255" s="110">
        <v>0</v>
      </c>
      <c r="AF255" s="111">
        <v>0.54</v>
      </c>
      <c r="AG255" s="112">
        <v>0</v>
      </c>
      <c r="AH255" s="112">
        <v>0</v>
      </c>
      <c r="AI255" s="112">
        <v>0</v>
      </c>
      <c r="AJ255" s="111">
        <v>0.9</v>
      </c>
      <c r="AK255" s="112">
        <v>0</v>
      </c>
      <c r="AL255" s="112">
        <v>0</v>
      </c>
      <c r="AM255" s="112">
        <v>0</v>
      </c>
      <c r="AN255" s="112">
        <v>0</v>
      </c>
      <c r="AO255" s="112">
        <v>0</v>
      </c>
      <c r="AP255" s="112">
        <v>0</v>
      </c>
      <c r="AQ255" s="112">
        <v>0</v>
      </c>
      <c r="AR255" s="112">
        <v>0</v>
      </c>
      <c r="AS255" s="112">
        <v>0</v>
      </c>
      <c r="AT255" s="111">
        <v>0.55000000000000004</v>
      </c>
      <c r="AU255" s="112">
        <v>0</v>
      </c>
      <c r="AV255" s="112">
        <v>0</v>
      </c>
      <c r="AW255" s="112">
        <v>0</v>
      </c>
      <c r="AX255" s="112">
        <v>0</v>
      </c>
      <c r="AY255" s="112">
        <v>0</v>
      </c>
      <c r="AZ255" s="112">
        <v>0</v>
      </c>
      <c r="BA255" s="111">
        <v>0.71299999999999997</v>
      </c>
      <c r="BB255" s="112">
        <v>0</v>
      </c>
      <c r="BC255" s="112">
        <v>0</v>
      </c>
      <c r="BD255" s="112">
        <v>0</v>
      </c>
      <c r="BE255" s="112">
        <v>0</v>
      </c>
      <c r="BF255" s="112">
        <v>0</v>
      </c>
      <c r="BG255" s="112">
        <v>0</v>
      </c>
      <c r="BH255" s="112">
        <v>0</v>
      </c>
      <c r="BI255" s="112">
        <v>0</v>
      </c>
      <c r="BJ255" s="112">
        <v>0</v>
      </c>
      <c r="BK255" s="111">
        <v>0.71299999999999997</v>
      </c>
      <c r="BL255" s="112">
        <v>0</v>
      </c>
      <c r="BM255" s="112">
        <v>0</v>
      </c>
      <c r="BN255" s="112">
        <v>0</v>
      </c>
      <c r="BO255" s="112">
        <v>0</v>
      </c>
      <c r="BP255" s="112">
        <v>0</v>
      </c>
      <c r="BQ255" s="112">
        <v>0</v>
      </c>
      <c r="BR255" s="113">
        <v>0</v>
      </c>
      <c r="BS255" s="112">
        <v>0</v>
      </c>
    </row>
    <row r="256" spans="1:71" hidden="1" x14ac:dyDescent="0.25">
      <c r="A256" s="102" t="s">
        <v>61</v>
      </c>
      <c r="B256" s="103" t="s">
        <v>205</v>
      </c>
      <c r="C256" s="102" t="s">
        <v>206</v>
      </c>
      <c r="D256" s="102" t="s">
        <v>662</v>
      </c>
      <c r="E256" s="102" t="s">
        <v>663</v>
      </c>
      <c r="F256" s="102" t="s">
        <v>151</v>
      </c>
      <c r="G256" s="102" t="s">
        <v>223</v>
      </c>
      <c r="H256" s="104">
        <v>15</v>
      </c>
      <c r="I256" s="104">
        <v>19</v>
      </c>
      <c r="J256" s="104"/>
      <c r="K256" s="104" t="s">
        <v>154</v>
      </c>
      <c r="L256" s="105">
        <v>17</v>
      </c>
      <c r="M256" s="106">
        <v>306</v>
      </c>
      <c r="N256" s="106">
        <v>262</v>
      </c>
      <c r="O256" s="106">
        <v>5</v>
      </c>
      <c r="P256" s="106">
        <v>-44</v>
      </c>
      <c r="Q256" s="106">
        <v>1</v>
      </c>
      <c r="R256" s="106">
        <v>3</v>
      </c>
      <c r="S256" s="106">
        <v>294</v>
      </c>
      <c r="T256" s="106">
        <v>292</v>
      </c>
      <c r="U256" s="106">
        <v>6</v>
      </c>
      <c r="V256" s="106">
        <v>-2</v>
      </c>
      <c r="W256" s="106">
        <v>1</v>
      </c>
      <c r="X256" s="106">
        <v>3.5</v>
      </c>
      <c r="Y256" s="106"/>
      <c r="Z256" s="106"/>
      <c r="AA256" s="107">
        <v>46696</v>
      </c>
      <c r="AB256" s="106">
        <v>4</v>
      </c>
      <c r="AC256" s="108">
        <v>3.625</v>
      </c>
      <c r="AD256" s="109">
        <v>2</v>
      </c>
      <c r="AE256" s="110">
        <v>0</v>
      </c>
      <c r="AF256" s="111">
        <v>0.54</v>
      </c>
      <c r="AG256" s="112">
        <v>0</v>
      </c>
      <c r="AH256" s="112">
        <v>0</v>
      </c>
      <c r="AI256" s="112">
        <v>0</v>
      </c>
      <c r="AJ256" s="111">
        <v>0.9</v>
      </c>
      <c r="AK256" s="112">
        <v>0</v>
      </c>
      <c r="AL256" s="112">
        <v>0</v>
      </c>
      <c r="AM256" s="112">
        <v>0</v>
      </c>
      <c r="AN256" s="112">
        <v>0</v>
      </c>
      <c r="AO256" s="112">
        <v>0</v>
      </c>
      <c r="AP256" s="112">
        <v>0</v>
      </c>
      <c r="AQ256" s="112">
        <v>0</v>
      </c>
      <c r="AR256" s="112">
        <v>0</v>
      </c>
      <c r="AS256" s="112">
        <v>0</v>
      </c>
      <c r="AT256" s="111">
        <v>0.55000000000000004</v>
      </c>
      <c r="AU256" s="112">
        <v>0</v>
      </c>
      <c r="AV256" s="112">
        <v>0</v>
      </c>
      <c r="AW256" s="112">
        <v>0</v>
      </c>
      <c r="AX256" s="112">
        <v>0</v>
      </c>
      <c r="AY256" s="112">
        <v>0</v>
      </c>
      <c r="AZ256" s="112">
        <v>0</v>
      </c>
      <c r="BA256" s="111">
        <v>0.71299999999999997</v>
      </c>
      <c r="BB256" s="112">
        <v>0</v>
      </c>
      <c r="BC256" s="112">
        <v>0</v>
      </c>
      <c r="BD256" s="112">
        <v>0</v>
      </c>
      <c r="BE256" s="112">
        <v>0</v>
      </c>
      <c r="BF256" s="112">
        <v>0</v>
      </c>
      <c r="BG256" s="112">
        <v>0</v>
      </c>
      <c r="BH256" s="112">
        <v>0</v>
      </c>
      <c r="BI256" s="112">
        <v>0</v>
      </c>
      <c r="BJ256" s="112">
        <v>0</v>
      </c>
      <c r="BK256" s="111">
        <v>0.71299999999999997</v>
      </c>
      <c r="BL256" s="112">
        <v>0</v>
      </c>
      <c r="BM256" s="112">
        <v>0</v>
      </c>
      <c r="BN256" s="112">
        <v>0</v>
      </c>
      <c r="BO256" s="112">
        <v>0</v>
      </c>
      <c r="BP256" s="112">
        <v>0</v>
      </c>
      <c r="BQ256" s="112">
        <v>0</v>
      </c>
      <c r="BR256" s="113">
        <v>0</v>
      </c>
      <c r="BS256" s="112">
        <v>0</v>
      </c>
    </row>
    <row r="257" spans="1:71" hidden="1" x14ac:dyDescent="0.25">
      <c r="A257" s="102" t="s">
        <v>61</v>
      </c>
      <c r="B257" s="103" t="s">
        <v>205</v>
      </c>
      <c r="C257" s="102" t="s">
        <v>206</v>
      </c>
      <c r="D257" s="102" t="s">
        <v>255</v>
      </c>
      <c r="E257" s="102" t="s">
        <v>256</v>
      </c>
      <c r="F257" s="102" t="s">
        <v>151</v>
      </c>
      <c r="G257" s="102" t="s">
        <v>223</v>
      </c>
      <c r="H257" s="104">
        <v>16</v>
      </c>
      <c r="I257" s="104">
        <v>16</v>
      </c>
      <c r="J257" s="104">
        <v>16</v>
      </c>
      <c r="K257" s="104">
        <v>48</v>
      </c>
      <c r="L257" s="105">
        <v>16</v>
      </c>
      <c r="M257" s="106">
        <v>141</v>
      </c>
      <c r="N257" s="106">
        <v>152</v>
      </c>
      <c r="O257" s="106">
        <v>2</v>
      </c>
      <c r="P257" s="106">
        <v>11</v>
      </c>
      <c r="Q257" s="106">
        <v>5</v>
      </c>
      <c r="R257" s="106">
        <v>3.5</v>
      </c>
      <c r="S257" s="106">
        <v>144</v>
      </c>
      <c r="T257" s="106">
        <v>146</v>
      </c>
      <c r="U257" s="106">
        <v>2</v>
      </c>
      <c r="V257" s="106">
        <v>2</v>
      </c>
      <c r="W257" s="106">
        <v>2</v>
      </c>
      <c r="X257" s="106">
        <v>2</v>
      </c>
      <c r="Y257" s="106">
        <v>16</v>
      </c>
      <c r="Z257" s="106">
        <v>7</v>
      </c>
      <c r="AA257" s="107">
        <v>45331</v>
      </c>
      <c r="AB257" s="106">
        <v>4</v>
      </c>
      <c r="AC257" s="108">
        <v>4.0999999999999996</v>
      </c>
      <c r="AD257" s="109">
        <v>3</v>
      </c>
      <c r="AE257" s="110">
        <v>0</v>
      </c>
      <c r="AF257" s="111">
        <v>0.54</v>
      </c>
      <c r="AG257" s="112">
        <v>0</v>
      </c>
      <c r="AH257" s="112">
        <v>0</v>
      </c>
      <c r="AI257" s="112">
        <v>0</v>
      </c>
      <c r="AJ257" s="111">
        <v>0.9</v>
      </c>
      <c r="AK257" s="112">
        <v>0</v>
      </c>
      <c r="AL257" s="112">
        <v>0</v>
      </c>
      <c r="AM257" s="112">
        <v>0</v>
      </c>
      <c r="AN257" s="112">
        <v>0</v>
      </c>
      <c r="AO257" s="112">
        <v>0</v>
      </c>
      <c r="AP257" s="112">
        <v>0</v>
      </c>
      <c r="AQ257" s="112">
        <v>0</v>
      </c>
      <c r="AR257" s="112">
        <v>0</v>
      </c>
      <c r="AS257" s="112">
        <v>0</v>
      </c>
      <c r="AT257" s="111">
        <v>0.55000000000000004</v>
      </c>
      <c r="AU257" s="112">
        <v>0</v>
      </c>
      <c r="AV257" s="112">
        <v>0</v>
      </c>
      <c r="AW257" s="112">
        <v>0</v>
      </c>
      <c r="AX257" s="112">
        <v>0</v>
      </c>
      <c r="AY257" s="112">
        <v>0</v>
      </c>
      <c r="AZ257" s="112">
        <v>0</v>
      </c>
      <c r="BA257" s="111">
        <v>0.71299999999999997</v>
      </c>
      <c r="BB257" s="112">
        <v>0</v>
      </c>
      <c r="BC257" s="112">
        <v>0</v>
      </c>
      <c r="BD257" s="112">
        <v>0</v>
      </c>
      <c r="BE257" s="112">
        <v>0</v>
      </c>
      <c r="BF257" s="112">
        <v>0</v>
      </c>
      <c r="BG257" s="112">
        <v>0</v>
      </c>
      <c r="BH257" s="112">
        <v>0</v>
      </c>
      <c r="BI257" s="112">
        <v>0</v>
      </c>
      <c r="BJ257" s="112">
        <v>0</v>
      </c>
      <c r="BK257" s="111">
        <v>0.71299999999999997</v>
      </c>
      <c r="BL257" s="112">
        <v>0</v>
      </c>
      <c r="BM257" s="112">
        <v>0</v>
      </c>
      <c r="BN257" s="112">
        <v>0</v>
      </c>
      <c r="BO257" s="112">
        <v>0</v>
      </c>
      <c r="BP257" s="112">
        <v>0</v>
      </c>
      <c r="BQ257" s="112">
        <v>0</v>
      </c>
      <c r="BR257" s="113">
        <v>0</v>
      </c>
      <c r="BS257" s="112">
        <v>0</v>
      </c>
    </row>
    <row r="258" spans="1:71" hidden="1" x14ac:dyDescent="0.25">
      <c r="A258" s="102" t="s">
        <v>61</v>
      </c>
      <c r="B258" s="103" t="s">
        <v>205</v>
      </c>
      <c r="C258" s="102" t="s">
        <v>206</v>
      </c>
      <c r="D258" s="102" t="s">
        <v>318</v>
      </c>
      <c r="E258" s="102" t="s">
        <v>319</v>
      </c>
      <c r="F258" s="102" t="s">
        <v>151</v>
      </c>
      <c r="G258" s="102" t="s">
        <v>223</v>
      </c>
      <c r="H258" s="104">
        <v>22</v>
      </c>
      <c r="I258" s="104">
        <v>22</v>
      </c>
      <c r="J258" s="104">
        <v>8</v>
      </c>
      <c r="K258" s="104">
        <v>24</v>
      </c>
      <c r="L258" s="105">
        <v>17.333333333333332</v>
      </c>
      <c r="M258" s="106">
        <v>219</v>
      </c>
      <c r="N258" s="106">
        <v>221</v>
      </c>
      <c r="O258" s="106">
        <v>5</v>
      </c>
      <c r="P258" s="106">
        <v>2</v>
      </c>
      <c r="Q258" s="106">
        <v>3</v>
      </c>
      <c r="R258" s="106">
        <v>4</v>
      </c>
      <c r="S258" s="106">
        <v>223</v>
      </c>
      <c r="T258" s="106">
        <v>224</v>
      </c>
      <c r="U258" s="106">
        <v>5</v>
      </c>
      <c r="V258" s="106">
        <v>1</v>
      </c>
      <c r="W258" s="106">
        <v>1</v>
      </c>
      <c r="X258" s="106">
        <v>3</v>
      </c>
      <c r="Y258" s="106">
        <v>8</v>
      </c>
      <c r="Z258" s="106">
        <v>6</v>
      </c>
      <c r="AA258" s="107">
        <v>40666</v>
      </c>
      <c r="AB258" s="106">
        <v>3</v>
      </c>
      <c r="AC258" s="108">
        <v>3.8</v>
      </c>
      <c r="AD258" s="109">
        <v>2</v>
      </c>
      <c r="AE258" s="110">
        <v>0</v>
      </c>
      <c r="AF258" s="111">
        <v>0.54</v>
      </c>
      <c r="AG258" s="112">
        <v>0</v>
      </c>
      <c r="AH258" s="112">
        <v>0</v>
      </c>
      <c r="AI258" s="112">
        <v>0</v>
      </c>
      <c r="AJ258" s="111">
        <v>0.9</v>
      </c>
      <c r="AK258" s="112">
        <v>0</v>
      </c>
      <c r="AL258" s="112">
        <v>0</v>
      </c>
      <c r="AM258" s="112">
        <v>0</v>
      </c>
      <c r="AN258" s="112">
        <v>0</v>
      </c>
      <c r="AO258" s="112">
        <v>0</v>
      </c>
      <c r="AP258" s="112">
        <v>0</v>
      </c>
      <c r="AQ258" s="112">
        <v>0</v>
      </c>
      <c r="AR258" s="112">
        <v>0</v>
      </c>
      <c r="AS258" s="112">
        <v>0</v>
      </c>
      <c r="AT258" s="111">
        <v>0.55000000000000004</v>
      </c>
      <c r="AU258" s="112">
        <v>0</v>
      </c>
      <c r="AV258" s="112">
        <v>0</v>
      </c>
      <c r="AW258" s="112">
        <v>0</v>
      </c>
      <c r="AX258" s="112">
        <v>0</v>
      </c>
      <c r="AY258" s="112">
        <v>0</v>
      </c>
      <c r="AZ258" s="112">
        <v>0</v>
      </c>
      <c r="BA258" s="111">
        <v>0.71299999999999997</v>
      </c>
      <c r="BB258" s="112">
        <v>0</v>
      </c>
      <c r="BC258" s="112">
        <v>0</v>
      </c>
      <c r="BD258" s="112">
        <v>0</v>
      </c>
      <c r="BE258" s="112">
        <v>0</v>
      </c>
      <c r="BF258" s="112">
        <v>0</v>
      </c>
      <c r="BG258" s="112">
        <v>0</v>
      </c>
      <c r="BH258" s="112">
        <v>0</v>
      </c>
      <c r="BI258" s="112">
        <v>0</v>
      </c>
      <c r="BJ258" s="112">
        <v>0</v>
      </c>
      <c r="BK258" s="111">
        <v>0.71299999999999997</v>
      </c>
      <c r="BL258" s="112">
        <v>0</v>
      </c>
      <c r="BM258" s="112">
        <v>0</v>
      </c>
      <c r="BN258" s="112">
        <v>0</v>
      </c>
      <c r="BO258" s="112">
        <v>0</v>
      </c>
      <c r="BP258" s="112">
        <v>0</v>
      </c>
      <c r="BQ258" s="112">
        <v>0</v>
      </c>
      <c r="BR258" s="113">
        <v>0</v>
      </c>
      <c r="BS258" s="112">
        <v>0</v>
      </c>
    </row>
    <row r="259" spans="1:71" hidden="1" x14ac:dyDescent="0.25">
      <c r="A259" s="102" t="s">
        <v>61</v>
      </c>
      <c r="B259" s="103" t="s">
        <v>205</v>
      </c>
      <c r="C259" s="102" t="s">
        <v>206</v>
      </c>
      <c r="D259" s="102" t="s">
        <v>320</v>
      </c>
      <c r="E259" s="102" t="s">
        <v>321</v>
      </c>
      <c r="F259" s="102" t="s">
        <v>152</v>
      </c>
      <c r="G259" s="102" t="s">
        <v>223</v>
      </c>
      <c r="H259" s="104">
        <v>81</v>
      </c>
      <c r="I259" s="104">
        <v>84</v>
      </c>
      <c r="J259" s="104">
        <v>81</v>
      </c>
      <c r="K259" s="104">
        <v>243</v>
      </c>
      <c r="L259" s="105">
        <v>82</v>
      </c>
      <c r="M259" s="106">
        <v>615</v>
      </c>
      <c r="N259" s="106">
        <v>636</v>
      </c>
      <c r="O259" s="106">
        <v>8</v>
      </c>
      <c r="P259" s="106">
        <v>21</v>
      </c>
      <c r="Q259" s="106">
        <v>6</v>
      </c>
      <c r="R259" s="106">
        <v>7</v>
      </c>
      <c r="S259" s="106">
        <v>612</v>
      </c>
      <c r="T259" s="106">
        <v>623</v>
      </c>
      <c r="U259" s="106">
        <v>8</v>
      </c>
      <c r="V259" s="106">
        <v>11</v>
      </c>
      <c r="W259" s="106">
        <v>7</v>
      </c>
      <c r="X259" s="106">
        <v>7.5</v>
      </c>
      <c r="Y259" s="106">
        <v>81</v>
      </c>
      <c r="Z259" s="106">
        <v>10</v>
      </c>
      <c r="AA259" s="107">
        <v>27193</v>
      </c>
      <c r="AB259" s="106">
        <v>1</v>
      </c>
      <c r="AC259" s="108">
        <v>5.3</v>
      </c>
      <c r="AD259" s="109">
        <v>1</v>
      </c>
      <c r="AE259" s="110">
        <v>0</v>
      </c>
      <c r="AF259" s="111">
        <v>0.54</v>
      </c>
      <c r="AG259" s="112">
        <v>0</v>
      </c>
      <c r="AH259" s="112">
        <v>0</v>
      </c>
      <c r="AI259" s="112">
        <v>0</v>
      </c>
      <c r="AJ259" s="111">
        <v>0.9</v>
      </c>
      <c r="AK259" s="112">
        <v>0</v>
      </c>
      <c r="AL259" s="112">
        <v>0</v>
      </c>
      <c r="AM259" s="112">
        <v>0</v>
      </c>
      <c r="AN259" s="112">
        <v>0</v>
      </c>
      <c r="AO259" s="112">
        <v>0</v>
      </c>
      <c r="AP259" s="112">
        <v>0</v>
      </c>
      <c r="AQ259" s="112">
        <v>0</v>
      </c>
      <c r="AR259" s="112">
        <v>0</v>
      </c>
      <c r="AS259" s="112">
        <v>0</v>
      </c>
      <c r="AT259" s="111">
        <v>0.55000000000000004</v>
      </c>
      <c r="AU259" s="112">
        <v>0</v>
      </c>
      <c r="AV259" s="112">
        <v>0</v>
      </c>
      <c r="AW259" s="112">
        <v>0</v>
      </c>
      <c r="AX259" s="112">
        <v>0</v>
      </c>
      <c r="AY259" s="112">
        <v>0</v>
      </c>
      <c r="AZ259" s="112">
        <v>0</v>
      </c>
      <c r="BA259" s="111">
        <v>0.71299999999999997</v>
      </c>
      <c r="BB259" s="112">
        <v>0</v>
      </c>
      <c r="BC259" s="112">
        <v>0</v>
      </c>
      <c r="BD259" s="112">
        <v>0</v>
      </c>
      <c r="BE259" s="112">
        <v>0</v>
      </c>
      <c r="BF259" s="112">
        <v>0</v>
      </c>
      <c r="BG259" s="112">
        <v>0</v>
      </c>
      <c r="BH259" s="112">
        <v>0</v>
      </c>
      <c r="BI259" s="112">
        <v>0</v>
      </c>
      <c r="BJ259" s="112">
        <v>0</v>
      </c>
      <c r="BK259" s="111">
        <v>0.71299999999999997</v>
      </c>
      <c r="BL259" s="112">
        <v>0</v>
      </c>
      <c r="BM259" s="112">
        <v>0</v>
      </c>
      <c r="BN259" s="112">
        <v>0</v>
      </c>
      <c r="BO259" s="112">
        <v>0</v>
      </c>
      <c r="BP259" s="112">
        <v>0</v>
      </c>
      <c r="BQ259" s="112">
        <v>0</v>
      </c>
      <c r="BR259" s="113">
        <v>0</v>
      </c>
      <c r="BS259" s="112">
        <v>0</v>
      </c>
    </row>
    <row r="260" spans="1:71" hidden="1" x14ac:dyDescent="0.25">
      <c r="A260" s="102" t="s">
        <v>61</v>
      </c>
      <c r="B260" s="103" t="s">
        <v>205</v>
      </c>
      <c r="C260" s="102" t="s">
        <v>206</v>
      </c>
      <c r="D260" s="102" t="s">
        <v>257</v>
      </c>
      <c r="E260" s="102" t="s">
        <v>258</v>
      </c>
      <c r="F260" s="102" t="s">
        <v>151</v>
      </c>
      <c r="G260" s="102" t="s">
        <v>223</v>
      </c>
      <c r="H260" s="104">
        <v>53</v>
      </c>
      <c r="I260" s="104">
        <v>68</v>
      </c>
      <c r="J260" s="104">
        <v>7</v>
      </c>
      <c r="K260" s="104">
        <v>21</v>
      </c>
      <c r="L260" s="105">
        <v>42.666666666666664</v>
      </c>
      <c r="M260" s="106">
        <v>700</v>
      </c>
      <c r="N260" s="106">
        <v>555</v>
      </c>
      <c r="O260" s="106">
        <v>8</v>
      </c>
      <c r="P260" s="106">
        <v>-145</v>
      </c>
      <c r="Q260" s="106">
        <v>1</v>
      </c>
      <c r="R260" s="106">
        <v>4.5</v>
      </c>
      <c r="S260" s="106">
        <v>731</v>
      </c>
      <c r="T260" s="106">
        <v>713</v>
      </c>
      <c r="U260" s="106">
        <v>8</v>
      </c>
      <c r="V260" s="106">
        <v>-18</v>
      </c>
      <c r="W260" s="106">
        <v>1</v>
      </c>
      <c r="X260" s="106">
        <v>4.5</v>
      </c>
      <c r="Y260" s="106">
        <v>7</v>
      </c>
      <c r="Z260" s="106">
        <v>6</v>
      </c>
      <c r="AA260" s="107">
        <v>49576</v>
      </c>
      <c r="AB260" s="106">
        <v>5</v>
      </c>
      <c r="AC260" s="108">
        <v>5</v>
      </c>
      <c r="AD260" s="109">
        <v>3</v>
      </c>
      <c r="AE260" s="110">
        <v>0</v>
      </c>
      <c r="AF260" s="111">
        <v>0.54</v>
      </c>
      <c r="AG260" s="112">
        <v>2</v>
      </c>
      <c r="AH260" s="112">
        <v>0.66666666666666663</v>
      </c>
      <c r="AI260" s="112">
        <v>2</v>
      </c>
      <c r="AJ260" s="111">
        <v>0.9</v>
      </c>
      <c r="AK260" s="112">
        <v>0</v>
      </c>
      <c r="AL260" s="112">
        <v>0</v>
      </c>
      <c r="AM260" s="112">
        <v>0</v>
      </c>
      <c r="AN260" s="112">
        <v>0</v>
      </c>
      <c r="AO260" s="112">
        <v>0</v>
      </c>
      <c r="AP260" s="112">
        <v>0</v>
      </c>
      <c r="AQ260" s="112">
        <v>0</v>
      </c>
      <c r="AR260" s="112">
        <v>0</v>
      </c>
      <c r="AS260" s="112">
        <v>0</v>
      </c>
      <c r="AT260" s="111">
        <v>0.55000000000000004</v>
      </c>
      <c r="AU260" s="112">
        <v>0</v>
      </c>
      <c r="AV260" s="112">
        <v>0</v>
      </c>
      <c r="AW260" s="112">
        <v>0</v>
      </c>
      <c r="AX260" s="112">
        <v>0</v>
      </c>
      <c r="AY260" s="112">
        <v>0</v>
      </c>
      <c r="AZ260" s="112">
        <v>0</v>
      </c>
      <c r="BA260" s="111">
        <v>0.71299999999999997</v>
      </c>
      <c r="BB260" s="112">
        <v>0</v>
      </c>
      <c r="BC260" s="112">
        <v>0</v>
      </c>
      <c r="BD260" s="112">
        <v>0</v>
      </c>
      <c r="BE260" s="112">
        <v>0</v>
      </c>
      <c r="BF260" s="112">
        <v>0</v>
      </c>
      <c r="BG260" s="112">
        <v>0</v>
      </c>
      <c r="BH260" s="112">
        <v>0</v>
      </c>
      <c r="BI260" s="112">
        <v>0</v>
      </c>
      <c r="BJ260" s="112">
        <v>0</v>
      </c>
      <c r="BK260" s="111">
        <v>0.71299999999999997</v>
      </c>
      <c r="BL260" s="112">
        <v>0</v>
      </c>
      <c r="BM260" s="112">
        <v>2.4</v>
      </c>
      <c r="BN260" s="112">
        <v>1.8</v>
      </c>
      <c r="BO260" s="112">
        <v>0</v>
      </c>
      <c r="BP260" s="112">
        <v>0</v>
      </c>
      <c r="BQ260" s="112">
        <v>0</v>
      </c>
      <c r="BR260" s="113">
        <v>0</v>
      </c>
      <c r="BS260" s="112">
        <v>0</v>
      </c>
    </row>
    <row r="261" spans="1:71" hidden="1" x14ac:dyDescent="0.25">
      <c r="A261" s="102" t="s">
        <v>61</v>
      </c>
      <c r="B261" s="103" t="s">
        <v>205</v>
      </c>
      <c r="C261" s="102" t="s">
        <v>206</v>
      </c>
      <c r="D261" s="102" t="s">
        <v>809</v>
      </c>
      <c r="E261" s="102" t="s">
        <v>810</v>
      </c>
      <c r="F261" s="102" t="s">
        <v>151</v>
      </c>
      <c r="G261" s="102" t="s">
        <v>223</v>
      </c>
      <c r="H261" s="104"/>
      <c r="I261" s="104">
        <v>11</v>
      </c>
      <c r="J261" s="104">
        <v>4</v>
      </c>
      <c r="K261" s="104">
        <v>12</v>
      </c>
      <c r="L261" s="105">
        <v>7.5</v>
      </c>
      <c r="M261" s="106"/>
      <c r="N261" s="106"/>
      <c r="O261" s="106"/>
      <c r="P261" s="106"/>
      <c r="Q261" s="106"/>
      <c r="R261" s="106"/>
      <c r="S261" s="106">
        <v>111</v>
      </c>
      <c r="T261" s="106">
        <v>109</v>
      </c>
      <c r="U261" s="106">
        <v>1</v>
      </c>
      <c r="V261" s="106">
        <v>-2</v>
      </c>
      <c r="W261" s="106">
        <v>1</v>
      </c>
      <c r="X261" s="106">
        <v>1</v>
      </c>
      <c r="Y261" s="106">
        <v>4</v>
      </c>
      <c r="Z261" s="106">
        <v>4</v>
      </c>
      <c r="AA261" s="107">
        <v>49179</v>
      </c>
      <c r="AB261" s="106">
        <v>5</v>
      </c>
      <c r="AC261" s="108">
        <v>3.75</v>
      </c>
      <c r="AD261" s="109">
        <v>2</v>
      </c>
      <c r="AE261" s="110">
        <v>0</v>
      </c>
      <c r="AF261" s="111">
        <v>0.54</v>
      </c>
      <c r="AG261" s="112">
        <v>0</v>
      </c>
      <c r="AH261" s="112">
        <v>0</v>
      </c>
      <c r="AI261" s="112">
        <v>0</v>
      </c>
      <c r="AJ261" s="111">
        <v>0.9</v>
      </c>
      <c r="AK261" s="112">
        <v>0</v>
      </c>
      <c r="AL261" s="112">
        <v>0</v>
      </c>
      <c r="AM261" s="112">
        <v>0</v>
      </c>
      <c r="AN261" s="112">
        <v>0</v>
      </c>
      <c r="AO261" s="112">
        <v>0</v>
      </c>
      <c r="AP261" s="112">
        <v>0</v>
      </c>
      <c r="AQ261" s="112">
        <v>0</v>
      </c>
      <c r="AR261" s="112">
        <v>0</v>
      </c>
      <c r="AS261" s="112">
        <v>0</v>
      </c>
      <c r="AT261" s="111">
        <v>0.55000000000000004</v>
      </c>
      <c r="AU261" s="112">
        <v>0</v>
      </c>
      <c r="AV261" s="112">
        <v>0</v>
      </c>
      <c r="AW261" s="112">
        <v>0</v>
      </c>
      <c r="AX261" s="112">
        <v>0</v>
      </c>
      <c r="AY261" s="112">
        <v>0</v>
      </c>
      <c r="AZ261" s="112">
        <v>0</v>
      </c>
      <c r="BA261" s="111">
        <v>0.71299999999999997</v>
      </c>
      <c r="BB261" s="112">
        <v>0</v>
      </c>
      <c r="BC261" s="112">
        <v>0</v>
      </c>
      <c r="BD261" s="112">
        <v>0</v>
      </c>
      <c r="BE261" s="112">
        <v>0</v>
      </c>
      <c r="BF261" s="112">
        <v>0</v>
      </c>
      <c r="BG261" s="112">
        <v>0</v>
      </c>
      <c r="BH261" s="112">
        <v>0</v>
      </c>
      <c r="BI261" s="112">
        <v>0</v>
      </c>
      <c r="BJ261" s="112">
        <v>0</v>
      </c>
      <c r="BK261" s="111">
        <v>0.71299999999999997</v>
      </c>
      <c r="BL261" s="112">
        <v>0</v>
      </c>
      <c r="BM261" s="112">
        <v>0</v>
      </c>
      <c r="BN261" s="112">
        <v>0</v>
      </c>
      <c r="BO261" s="112">
        <v>0</v>
      </c>
      <c r="BP261" s="112">
        <v>0</v>
      </c>
      <c r="BQ261" s="112">
        <v>0</v>
      </c>
      <c r="BR261" s="113">
        <v>0</v>
      </c>
      <c r="BS261" s="112">
        <v>0</v>
      </c>
    </row>
    <row r="262" spans="1:71" hidden="1" x14ac:dyDescent="0.25">
      <c r="A262" s="102" t="s">
        <v>61</v>
      </c>
      <c r="B262" s="103" t="s">
        <v>205</v>
      </c>
      <c r="C262" s="102" t="s">
        <v>206</v>
      </c>
      <c r="D262" s="102" t="s">
        <v>811</v>
      </c>
      <c r="E262" s="102" t="s">
        <v>812</v>
      </c>
      <c r="F262" s="102" t="s">
        <v>151</v>
      </c>
      <c r="G262" s="102" t="s">
        <v>223</v>
      </c>
      <c r="H262" s="104">
        <v>63</v>
      </c>
      <c r="I262" s="104">
        <v>64</v>
      </c>
      <c r="J262" s="104">
        <v>44</v>
      </c>
      <c r="K262" s="104">
        <v>132</v>
      </c>
      <c r="L262" s="105">
        <v>57</v>
      </c>
      <c r="M262" s="106">
        <v>515</v>
      </c>
      <c r="N262" s="106">
        <v>574</v>
      </c>
      <c r="O262" s="106">
        <v>8</v>
      </c>
      <c r="P262" s="106">
        <v>59</v>
      </c>
      <c r="Q262" s="106">
        <v>9</v>
      </c>
      <c r="R262" s="106">
        <v>8.5</v>
      </c>
      <c r="S262" s="106">
        <v>525</v>
      </c>
      <c r="T262" s="106">
        <v>541</v>
      </c>
      <c r="U262" s="106">
        <v>8</v>
      </c>
      <c r="V262" s="106">
        <v>16</v>
      </c>
      <c r="W262" s="106">
        <v>8</v>
      </c>
      <c r="X262" s="106">
        <v>8</v>
      </c>
      <c r="Y262" s="106">
        <v>44</v>
      </c>
      <c r="Z262" s="106">
        <v>9</v>
      </c>
      <c r="AA262" s="107">
        <v>39963</v>
      </c>
      <c r="AB262" s="106">
        <v>3</v>
      </c>
      <c r="AC262" s="108">
        <v>6.3</v>
      </c>
      <c r="AD262" s="109">
        <v>4</v>
      </c>
      <c r="AE262" s="110">
        <v>0</v>
      </c>
      <c r="AF262" s="111">
        <v>0.54</v>
      </c>
      <c r="AG262" s="112">
        <v>3</v>
      </c>
      <c r="AH262" s="112">
        <v>4</v>
      </c>
      <c r="AI262" s="112">
        <v>3</v>
      </c>
      <c r="AJ262" s="111">
        <v>0.9</v>
      </c>
      <c r="AK262" s="112">
        <v>0</v>
      </c>
      <c r="AL262" s="112">
        <v>0</v>
      </c>
      <c r="AM262" s="112">
        <v>0</v>
      </c>
      <c r="AN262" s="112">
        <v>0</v>
      </c>
      <c r="AO262" s="112">
        <v>0</v>
      </c>
      <c r="AP262" s="112">
        <v>0</v>
      </c>
      <c r="AQ262" s="112">
        <v>0</v>
      </c>
      <c r="AR262" s="112">
        <v>0</v>
      </c>
      <c r="AS262" s="112">
        <v>0</v>
      </c>
      <c r="AT262" s="111">
        <v>0.55000000000000004</v>
      </c>
      <c r="AU262" s="112">
        <v>0</v>
      </c>
      <c r="AV262" s="112">
        <v>0</v>
      </c>
      <c r="AW262" s="112">
        <v>0</v>
      </c>
      <c r="AX262" s="112">
        <v>0</v>
      </c>
      <c r="AY262" s="112">
        <v>0</v>
      </c>
      <c r="AZ262" s="112">
        <v>0</v>
      </c>
      <c r="BA262" s="111">
        <v>0.71299999999999997</v>
      </c>
      <c r="BB262" s="112">
        <v>0</v>
      </c>
      <c r="BC262" s="112">
        <v>0</v>
      </c>
      <c r="BD262" s="112">
        <v>0</v>
      </c>
      <c r="BE262" s="112">
        <v>0</v>
      </c>
      <c r="BF262" s="112">
        <v>0</v>
      </c>
      <c r="BG262" s="112">
        <v>0</v>
      </c>
      <c r="BH262" s="112">
        <v>0</v>
      </c>
      <c r="BI262" s="112">
        <v>0</v>
      </c>
      <c r="BJ262" s="112">
        <v>0</v>
      </c>
      <c r="BK262" s="111">
        <v>0.71299999999999997</v>
      </c>
      <c r="BL262" s="112">
        <v>0</v>
      </c>
      <c r="BM262" s="112">
        <v>6.3</v>
      </c>
      <c r="BN262" s="112">
        <v>2.7</v>
      </c>
      <c r="BO262" s="112">
        <v>0</v>
      </c>
      <c r="BP262" s="112">
        <v>0</v>
      </c>
      <c r="BQ262" s="112">
        <v>0</v>
      </c>
      <c r="BR262" s="113">
        <v>0</v>
      </c>
      <c r="BS262" s="112">
        <v>0</v>
      </c>
    </row>
    <row r="263" spans="1:71" hidden="1" x14ac:dyDescent="0.25">
      <c r="A263" s="102" t="s">
        <v>61</v>
      </c>
      <c r="B263" s="103" t="s">
        <v>205</v>
      </c>
      <c r="C263" s="102" t="s">
        <v>206</v>
      </c>
      <c r="D263" s="102" t="s">
        <v>259</v>
      </c>
      <c r="E263" s="102" t="s">
        <v>1078</v>
      </c>
      <c r="F263" s="102" t="s">
        <v>151</v>
      </c>
      <c r="G263" s="102" t="s">
        <v>223</v>
      </c>
      <c r="H263" s="104">
        <v>169</v>
      </c>
      <c r="I263" s="104">
        <v>201</v>
      </c>
      <c r="J263" s="104">
        <v>141</v>
      </c>
      <c r="K263" s="104">
        <v>423</v>
      </c>
      <c r="L263" s="105">
        <v>170.33333333333334</v>
      </c>
      <c r="M263" s="106">
        <v>1822</v>
      </c>
      <c r="N263" s="106">
        <v>1666</v>
      </c>
      <c r="O263" s="106">
        <v>10</v>
      </c>
      <c r="P263" s="106">
        <v>-156</v>
      </c>
      <c r="Q263" s="106">
        <v>1</v>
      </c>
      <c r="R263" s="106">
        <v>5.5</v>
      </c>
      <c r="S263" s="106">
        <v>1916</v>
      </c>
      <c r="T263" s="106">
        <v>1911</v>
      </c>
      <c r="U263" s="106">
        <v>10</v>
      </c>
      <c r="V263" s="106">
        <v>-5</v>
      </c>
      <c r="W263" s="106">
        <v>1</v>
      </c>
      <c r="X263" s="106">
        <v>5.5</v>
      </c>
      <c r="Y263" s="106">
        <v>141</v>
      </c>
      <c r="Z263" s="106">
        <v>10</v>
      </c>
      <c r="AA263" s="107">
        <v>45900</v>
      </c>
      <c r="AB263" s="106">
        <v>4</v>
      </c>
      <c r="AC263" s="108">
        <v>5.8</v>
      </c>
      <c r="AD263" s="109">
        <v>3</v>
      </c>
      <c r="AE263" s="110">
        <v>0</v>
      </c>
      <c r="AF263" s="111">
        <v>0.54</v>
      </c>
      <c r="AG263" s="112">
        <v>2</v>
      </c>
      <c r="AH263" s="112">
        <v>0.66666666666666663</v>
      </c>
      <c r="AI263" s="112">
        <v>2</v>
      </c>
      <c r="AJ263" s="111">
        <v>0.9</v>
      </c>
      <c r="AK263" s="112">
        <v>0</v>
      </c>
      <c r="AL263" s="112">
        <v>0</v>
      </c>
      <c r="AM263" s="112">
        <v>0</v>
      </c>
      <c r="AN263" s="112">
        <v>0</v>
      </c>
      <c r="AO263" s="112">
        <v>0</v>
      </c>
      <c r="AP263" s="112">
        <v>0</v>
      </c>
      <c r="AQ263" s="112">
        <v>0</v>
      </c>
      <c r="AR263" s="112">
        <v>0</v>
      </c>
      <c r="AS263" s="112">
        <v>0</v>
      </c>
      <c r="AT263" s="111">
        <v>0.55000000000000004</v>
      </c>
      <c r="AU263" s="112">
        <v>0</v>
      </c>
      <c r="AV263" s="112">
        <v>0</v>
      </c>
      <c r="AW263" s="112">
        <v>0</v>
      </c>
      <c r="AX263" s="112">
        <v>0</v>
      </c>
      <c r="AY263" s="112">
        <v>0</v>
      </c>
      <c r="AZ263" s="112">
        <v>0</v>
      </c>
      <c r="BA263" s="111">
        <v>0.71299999999999997</v>
      </c>
      <c r="BB263" s="112">
        <v>0</v>
      </c>
      <c r="BC263" s="112">
        <v>0</v>
      </c>
      <c r="BD263" s="112">
        <v>0</v>
      </c>
      <c r="BE263" s="112">
        <v>0</v>
      </c>
      <c r="BF263" s="112">
        <v>0</v>
      </c>
      <c r="BG263" s="112">
        <v>0</v>
      </c>
      <c r="BH263" s="112">
        <v>0</v>
      </c>
      <c r="BI263" s="112">
        <v>0</v>
      </c>
      <c r="BJ263" s="112">
        <v>0</v>
      </c>
      <c r="BK263" s="111">
        <v>0.71299999999999997</v>
      </c>
      <c r="BL263" s="112">
        <v>0</v>
      </c>
      <c r="BM263" s="112">
        <v>2.4</v>
      </c>
      <c r="BN263" s="112">
        <v>1.8</v>
      </c>
      <c r="BO263" s="112">
        <v>0</v>
      </c>
      <c r="BP263" s="112">
        <v>0</v>
      </c>
      <c r="BQ263" s="112">
        <v>0</v>
      </c>
      <c r="BR263" s="113">
        <v>0</v>
      </c>
      <c r="BS263" s="112">
        <v>0</v>
      </c>
    </row>
    <row r="264" spans="1:71" hidden="1" x14ac:dyDescent="0.25">
      <c r="A264" s="102" t="s">
        <v>61</v>
      </c>
      <c r="B264" s="103" t="s">
        <v>205</v>
      </c>
      <c r="C264" s="102" t="s">
        <v>206</v>
      </c>
      <c r="D264" s="102" t="s">
        <v>743</v>
      </c>
      <c r="E264" s="102" t="s">
        <v>744</v>
      </c>
      <c r="F264" s="102" t="s">
        <v>151</v>
      </c>
      <c r="G264" s="102" t="s">
        <v>223</v>
      </c>
      <c r="H264" s="104">
        <v>13</v>
      </c>
      <c r="I264" s="104">
        <v>10</v>
      </c>
      <c r="J264" s="104">
        <v>8</v>
      </c>
      <c r="K264" s="104">
        <v>24</v>
      </c>
      <c r="L264" s="105">
        <v>10.333333333333334</v>
      </c>
      <c r="M264" s="106">
        <v>104</v>
      </c>
      <c r="N264" s="106">
        <v>120</v>
      </c>
      <c r="O264" s="106">
        <v>1</v>
      </c>
      <c r="P264" s="106">
        <v>16</v>
      </c>
      <c r="Q264" s="106">
        <v>6</v>
      </c>
      <c r="R264" s="106">
        <v>3.5</v>
      </c>
      <c r="S264" s="106">
        <v>109</v>
      </c>
      <c r="T264" s="106">
        <v>110</v>
      </c>
      <c r="U264" s="106">
        <v>1</v>
      </c>
      <c r="V264" s="106">
        <v>1</v>
      </c>
      <c r="W264" s="106">
        <v>1</v>
      </c>
      <c r="X264" s="106">
        <v>1</v>
      </c>
      <c r="Y264" s="106">
        <v>8</v>
      </c>
      <c r="Z264" s="106">
        <v>6</v>
      </c>
      <c r="AA264" s="107">
        <v>46384</v>
      </c>
      <c r="AB264" s="106">
        <v>4</v>
      </c>
      <c r="AC264" s="108">
        <v>3.7</v>
      </c>
      <c r="AD264" s="109">
        <v>2</v>
      </c>
      <c r="AE264" s="110">
        <v>0</v>
      </c>
      <c r="AF264" s="111">
        <v>0.54</v>
      </c>
      <c r="AG264" s="112">
        <v>0</v>
      </c>
      <c r="AH264" s="112">
        <v>0</v>
      </c>
      <c r="AI264" s="112">
        <v>0</v>
      </c>
      <c r="AJ264" s="111">
        <v>0.9</v>
      </c>
      <c r="AK264" s="112">
        <v>0</v>
      </c>
      <c r="AL264" s="112">
        <v>0</v>
      </c>
      <c r="AM264" s="112">
        <v>0</v>
      </c>
      <c r="AN264" s="112">
        <v>0</v>
      </c>
      <c r="AO264" s="112">
        <v>0</v>
      </c>
      <c r="AP264" s="112">
        <v>0</v>
      </c>
      <c r="AQ264" s="112">
        <v>0</v>
      </c>
      <c r="AR264" s="112">
        <v>0</v>
      </c>
      <c r="AS264" s="112">
        <v>0</v>
      </c>
      <c r="AT264" s="111">
        <v>0.55000000000000004</v>
      </c>
      <c r="AU264" s="112">
        <v>0</v>
      </c>
      <c r="AV264" s="112">
        <v>0</v>
      </c>
      <c r="AW264" s="112">
        <v>0</v>
      </c>
      <c r="AX264" s="112">
        <v>0</v>
      </c>
      <c r="AY264" s="112">
        <v>0</v>
      </c>
      <c r="AZ264" s="112">
        <v>0</v>
      </c>
      <c r="BA264" s="111">
        <v>0.71299999999999997</v>
      </c>
      <c r="BB264" s="112">
        <v>0</v>
      </c>
      <c r="BC264" s="112">
        <v>0</v>
      </c>
      <c r="BD264" s="112">
        <v>0</v>
      </c>
      <c r="BE264" s="112">
        <v>0</v>
      </c>
      <c r="BF264" s="112">
        <v>0</v>
      </c>
      <c r="BG264" s="112">
        <v>0</v>
      </c>
      <c r="BH264" s="112">
        <v>0</v>
      </c>
      <c r="BI264" s="112">
        <v>0</v>
      </c>
      <c r="BJ264" s="112">
        <v>0</v>
      </c>
      <c r="BK264" s="111">
        <v>0.71299999999999997</v>
      </c>
      <c r="BL264" s="112">
        <v>0</v>
      </c>
      <c r="BM264" s="112">
        <v>0</v>
      </c>
      <c r="BN264" s="112">
        <v>0</v>
      </c>
      <c r="BO264" s="112">
        <v>0</v>
      </c>
      <c r="BP264" s="112">
        <v>0</v>
      </c>
      <c r="BQ264" s="112">
        <v>0</v>
      </c>
      <c r="BR264" s="113">
        <v>0</v>
      </c>
      <c r="BS264" s="112">
        <v>0</v>
      </c>
    </row>
    <row r="265" spans="1:71" hidden="1" x14ac:dyDescent="0.25">
      <c r="A265" s="102" t="s">
        <v>61</v>
      </c>
      <c r="B265" s="103" t="s">
        <v>205</v>
      </c>
      <c r="C265" s="102" t="s">
        <v>206</v>
      </c>
      <c r="D265" s="102" t="s">
        <v>221</v>
      </c>
      <c r="E265" s="102" t="s">
        <v>222</v>
      </c>
      <c r="F265" s="102" t="s">
        <v>151</v>
      </c>
      <c r="G265" s="102" t="s">
        <v>223</v>
      </c>
      <c r="H265" s="104">
        <v>246</v>
      </c>
      <c r="I265" s="104">
        <v>284</v>
      </c>
      <c r="J265" s="104">
        <v>52</v>
      </c>
      <c r="K265" s="104">
        <v>156</v>
      </c>
      <c r="L265" s="105">
        <v>194</v>
      </c>
      <c r="M265" s="106">
        <v>2251</v>
      </c>
      <c r="N265" s="106">
        <v>2159</v>
      </c>
      <c r="O265" s="106">
        <v>10</v>
      </c>
      <c r="P265" s="106">
        <v>-92</v>
      </c>
      <c r="Q265" s="106">
        <v>1</v>
      </c>
      <c r="R265" s="106">
        <v>5.5</v>
      </c>
      <c r="S265" s="106">
        <v>2337</v>
      </c>
      <c r="T265" s="106">
        <v>2362</v>
      </c>
      <c r="U265" s="106">
        <v>10</v>
      </c>
      <c r="V265" s="106">
        <v>25</v>
      </c>
      <c r="W265" s="106">
        <v>9</v>
      </c>
      <c r="X265" s="106">
        <v>9.5</v>
      </c>
      <c r="Y265" s="106">
        <v>52</v>
      </c>
      <c r="Z265" s="106">
        <v>9</v>
      </c>
      <c r="AA265" s="107">
        <v>38130</v>
      </c>
      <c r="AB265" s="106">
        <v>3</v>
      </c>
      <c r="AC265" s="108">
        <v>6</v>
      </c>
      <c r="AD265" s="109">
        <v>3</v>
      </c>
      <c r="AE265" s="110">
        <v>0</v>
      </c>
      <c r="AF265" s="111">
        <v>0.54</v>
      </c>
      <c r="AG265" s="112">
        <v>0</v>
      </c>
      <c r="AH265" s="112">
        <v>0</v>
      </c>
      <c r="AI265" s="112">
        <v>0</v>
      </c>
      <c r="AJ265" s="111">
        <v>0.9</v>
      </c>
      <c r="AK265" s="112">
        <v>0</v>
      </c>
      <c r="AL265" s="112">
        <v>0</v>
      </c>
      <c r="AM265" s="112">
        <v>0</v>
      </c>
      <c r="AN265" s="112">
        <v>0</v>
      </c>
      <c r="AO265" s="112">
        <v>0</v>
      </c>
      <c r="AP265" s="112">
        <v>0</v>
      </c>
      <c r="AQ265" s="112">
        <v>0</v>
      </c>
      <c r="AR265" s="112">
        <v>0</v>
      </c>
      <c r="AS265" s="112">
        <v>0</v>
      </c>
      <c r="AT265" s="111">
        <v>0.55000000000000004</v>
      </c>
      <c r="AU265" s="112">
        <v>0</v>
      </c>
      <c r="AV265" s="112">
        <v>0</v>
      </c>
      <c r="AW265" s="112">
        <v>0</v>
      </c>
      <c r="AX265" s="112">
        <v>0</v>
      </c>
      <c r="AY265" s="112">
        <v>0</v>
      </c>
      <c r="AZ265" s="112">
        <v>0</v>
      </c>
      <c r="BA265" s="111">
        <v>0.71299999999999997</v>
      </c>
      <c r="BB265" s="112">
        <v>0</v>
      </c>
      <c r="BC265" s="112">
        <v>0</v>
      </c>
      <c r="BD265" s="112">
        <v>0</v>
      </c>
      <c r="BE265" s="112">
        <v>0</v>
      </c>
      <c r="BF265" s="112">
        <v>0</v>
      </c>
      <c r="BG265" s="112">
        <v>0</v>
      </c>
      <c r="BH265" s="112">
        <v>0</v>
      </c>
      <c r="BI265" s="112">
        <v>0</v>
      </c>
      <c r="BJ265" s="112">
        <v>0</v>
      </c>
      <c r="BK265" s="111">
        <v>0.71299999999999997</v>
      </c>
      <c r="BL265" s="112">
        <v>0</v>
      </c>
      <c r="BM265" s="112">
        <v>0</v>
      </c>
      <c r="BN265" s="112">
        <v>0</v>
      </c>
      <c r="BO265" s="112">
        <v>0</v>
      </c>
      <c r="BP265" s="112">
        <v>0</v>
      </c>
      <c r="BQ265" s="112">
        <v>0</v>
      </c>
      <c r="BR265" s="113">
        <v>0</v>
      </c>
      <c r="BS265" s="112">
        <v>0</v>
      </c>
    </row>
    <row r="266" spans="1:71" hidden="1" x14ac:dyDescent="0.25">
      <c r="A266" s="102" t="s">
        <v>61</v>
      </c>
      <c r="B266" s="103" t="s">
        <v>207</v>
      </c>
      <c r="C266" s="102" t="s">
        <v>208</v>
      </c>
      <c r="D266" s="102" t="s">
        <v>604</v>
      </c>
      <c r="E266" s="102" t="s">
        <v>605</v>
      </c>
      <c r="F266" s="102" t="s">
        <v>152</v>
      </c>
      <c r="G266" s="102" t="s">
        <v>223</v>
      </c>
      <c r="H266" s="104">
        <v>30</v>
      </c>
      <c r="I266" s="104">
        <v>28</v>
      </c>
      <c r="J266" s="104">
        <v>7</v>
      </c>
      <c r="K266" s="104">
        <v>21</v>
      </c>
      <c r="L266" s="105">
        <v>21.666666666666668</v>
      </c>
      <c r="M266" s="106">
        <v>150</v>
      </c>
      <c r="N266" s="106">
        <v>194</v>
      </c>
      <c r="O266" s="106">
        <v>4</v>
      </c>
      <c r="P266" s="106">
        <v>44</v>
      </c>
      <c r="Q266" s="106">
        <v>9</v>
      </c>
      <c r="R266" s="106">
        <v>6.5</v>
      </c>
      <c r="S266" s="106">
        <v>174</v>
      </c>
      <c r="T266" s="106">
        <v>178</v>
      </c>
      <c r="U266" s="106">
        <v>3</v>
      </c>
      <c r="V266" s="106">
        <v>4</v>
      </c>
      <c r="W266" s="106">
        <v>3</v>
      </c>
      <c r="X266" s="106">
        <v>3</v>
      </c>
      <c r="Y266" s="106">
        <v>7</v>
      </c>
      <c r="Z266" s="106">
        <v>6</v>
      </c>
      <c r="AA266" s="107">
        <v>36789</v>
      </c>
      <c r="AB266" s="106">
        <v>3</v>
      </c>
      <c r="AC266" s="108">
        <v>4.3</v>
      </c>
      <c r="AD266" s="109">
        <v>3</v>
      </c>
      <c r="AE266" s="110">
        <v>0</v>
      </c>
      <c r="AF266" s="111">
        <v>0.54</v>
      </c>
      <c r="AG266" s="112">
        <v>0</v>
      </c>
      <c r="AH266" s="112">
        <v>0</v>
      </c>
      <c r="AI266" s="112">
        <v>0</v>
      </c>
      <c r="AJ266" s="111">
        <v>0.9</v>
      </c>
      <c r="AK266" s="112">
        <v>0</v>
      </c>
      <c r="AL266" s="112">
        <v>0</v>
      </c>
      <c r="AM266" s="112">
        <v>0</v>
      </c>
      <c r="AN266" s="112">
        <v>0</v>
      </c>
      <c r="AO266" s="112">
        <v>0</v>
      </c>
      <c r="AP266" s="112">
        <v>0</v>
      </c>
      <c r="AQ266" s="112">
        <v>0</v>
      </c>
      <c r="AR266" s="112">
        <v>0</v>
      </c>
      <c r="AS266" s="112">
        <v>0</v>
      </c>
      <c r="AT266" s="111">
        <v>0.55000000000000004</v>
      </c>
      <c r="AU266" s="112">
        <v>0</v>
      </c>
      <c r="AV266" s="112">
        <v>0</v>
      </c>
      <c r="AW266" s="112">
        <v>0</v>
      </c>
      <c r="AX266" s="112">
        <v>0</v>
      </c>
      <c r="AY266" s="112">
        <v>0</v>
      </c>
      <c r="AZ266" s="112">
        <v>0</v>
      </c>
      <c r="BA266" s="111">
        <v>0.71299999999999997</v>
      </c>
      <c r="BB266" s="112">
        <v>0</v>
      </c>
      <c r="BC266" s="112">
        <v>0</v>
      </c>
      <c r="BD266" s="112">
        <v>0</v>
      </c>
      <c r="BE266" s="112">
        <v>0</v>
      </c>
      <c r="BF266" s="112">
        <v>0</v>
      </c>
      <c r="BG266" s="112">
        <v>0</v>
      </c>
      <c r="BH266" s="112">
        <v>0</v>
      </c>
      <c r="BI266" s="112">
        <v>0</v>
      </c>
      <c r="BJ266" s="112">
        <v>0</v>
      </c>
      <c r="BK266" s="111">
        <v>0.71299999999999997</v>
      </c>
      <c r="BL266" s="112">
        <v>0</v>
      </c>
      <c r="BM266" s="112">
        <v>0</v>
      </c>
      <c r="BN266" s="112">
        <v>0</v>
      </c>
      <c r="BO266" s="112">
        <v>0</v>
      </c>
      <c r="BP266" s="112">
        <v>0</v>
      </c>
      <c r="BQ266" s="112">
        <v>0</v>
      </c>
      <c r="BR266" s="113">
        <v>0</v>
      </c>
      <c r="BS266" s="112">
        <v>0</v>
      </c>
    </row>
    <row r="267" spans="1:71" hidden="1" x14ac:dyDescent="0.25">
      <c r="A267" s="102" t="s">
        <v>61</v>
      </c>
      <c r="B267" s="103" t="s">
        <v>209</v>
      </c>
      <c r="C267" s="102" t="s">
        <v>210</v>
      </c>
      <c r="D267" s="102" t="s">
        <v>260</v>
      </c>
      <c r="E267" s="102" t="s">
        <v>261</v>
      </c>
      <c r="F267" s="102" t="s">
        <v>151</v>
      </c>
      <c r="G267" s="102" t="s">
        <v>223</v>
      </c>
      <c r="H267" s="104">
        <v>65</v>
      </c>
      <c r="I267" s="104">
        <v>88</v>
      </c>
      <c r="J267" s="104">
        <v>3</v>
      </c>
      <c r="K267" s="104">
        <v>9</v>
      </c>
      <c r="L267" s="105">
        <v>52</v>
      </c>
      <c r="M267" s="106">
        <v>613</v>
      </c>
      <c r="N267" s="106">
        <v>662</v>
      </c>
      <c r="O267" s="106">
        <v>8</v>
      </c>
      <c r="P267" s="106">
        <v>49</v>
      </c>
      <c r="Q267" s="106">
        <v>9</v>
      </c>
      <c r="R267" s="106">
        <v>8.5</v>
      </c>
      <c r="S267" s="106">
        <v>673</v>
      </c>
      <c r="T267" s="106">
        <v>717</v>
      </c>
      <c r="U267" s="106">
        <v>8</v>
      </c>
      <c r="V267" s="106">
        <v>44</v>
      </c>
      <c r="W267" s="106">
        <v>10</v>
      </c>
      <c r="X267" s="106">
        <v>9</v>
      </c>
      <c r="Y267" s="106">
        <v>3</v>
      </c>
      <c r="Z267" s="106">
        <v>3</v>
      </c>
      <c r="AA267" s="107">
        <v>65039</v>
      </c>
      <c r="AB267" s="106">
        <v>7</v>
      </c>
      <c r="AC267" s="108">
        <v>6.9</v>
      </c>
      <c r="AD267" s="109">
        <v>4</v>
      </c>
      <c r="AE267" s="110">
        <v>67.666666666666671</v>
      </c>
      <c r="AF267" s="111">
        <v>0.54</v>
      </c>
      <c r="AG267" s="112">
        <v>0</v>
      </c>
      <c r="AH267" s="112">
        <v>0</v>
      </c>
      <c r="AI267" s="112">
        <v>0</v>
      </c>
      <c r="AJ267" s="111">
        <v>0.9</v>
      </c>
      <c r="AK267" s="112">
        <v>0</v>
      </c>
      <c r="AL267" s="112">
        <v>0</v>
      </c>
      <c r="AM267" s="112">
        <v>0</v>
      </c>
      <c r="AN267" s="112">
        <v>0</v>
      </c>
      <c r="AO267" s="112">
        <v>0</v>
      </c>
      <c r="AP267" s="112">
        <v>0</v>
      </c>
      <c r="AQ267" s="112">
        <v>0</v>
      </c>
      <c r="AR267" s="112">
        <v>0</v>
      </c>
      <c r="AS267" s="112">
        <v>0</v>
      </c>
      <c r="AT267" s="111">
        <v>0.55000000000000004</v>
      </c>
      <c r="AU267" s="112">
        <v>0</v>
      </c>
      <c r="AV267" s="112">
        <v>0</v>
      </c>
      <c r="AW267" s="112">
        <v>0</v>
      </c>
      <c r="AX267" s="112">
        <v>0</v>
      </c>
      <c r="AY267" s="112">
        <v>0</v>
      </c>
      <c r="AZ267" s="112">
        <v>0</v>
      </c>
      <c r="BA267" s="111">
        <v>0.71299999999999997</v>
      </c>
      <c r="BB267" s="112">
        <v>0</v>
      </c>
      <c r="BC267" s="112">
        <v>0</v>
      </c>
      <c r="BD267" s="112">
        <v>0</v>
      </c>
      <c r="BE267" s="112">
        <v>0</v>
      </c>
      <c r="BF267" s="112">
        <v>0</v>
      </c>
      <c r="BG267" s="112">
        <v>0</v>
      </c>
      <c r="BH267" s="112">
        <v>0</v>
      </c>
      <c r="BI267" s="112">
        <v>0</v>
      </c>
      <c r="BJ267" s="112">
        <v>0</v>
      </c>
      <c r="BK267" s="111">
        <v>0.71299999999999997</v>
      </c>
      <c r="BL267" s="112">
        <v>36.540000000000006</v>
      </c>
      <c r="BM267" s="112">
        <v>0</v>
      </c>
      <c r="BN267" s="112">
        <v>0</v>
      </c>
      <c r="BO267" s="112">
        <v>0</v>
      </c>
      <c r="BP267" s="112">
        <v>0</v>
      </c>
      <c r="BQ267" s="112">
        <v>0</v>
      </c>
      <c r="BR267" s="113">
        <v>0</v>
      </c>
      <c r="BS267" s="112">
        <v>0</v>
      </c>
    </row>
    <row r="268" spans="1:71" hidden="1" x14ac:dyDescent="0.25">
      <c r="A268" s="102" t="s">
        <v>61</v>
      </c>
      <c r="B268" s="103" t="s">
        <v>209</v>
      </c>
      <c r="C268" s="102" t="s">
        <v>210</v>
      </c>
      <c r="D268" s="102" t="s">
        <v>7</v>
      </c>
      <c r="E268" s="102" t="s">
        <v>8</v>
      </c>
      <c r="F268" s="102" t="s">
        <v>151</v>
      </c>
      <c r="G268" s="102" t="s">
        <v>223</v>
      </c>
      <c r="H268" s="104">
        <v>189</v>
      </c>
      <c r="I268" s="104">
        <v>267</v>
      </c>
      <c r="J268" s="104">
        <v>10</v>
      </c>
      <c r="K268" s="104">
        <v>30</v>
      </c>
      <c r="L268" s="105">
        <v>155.33333333333334</v>
      </c>
      <c r="M268" s="106">
        <v>1941</v>
      </c>
      <c r="N268" s="106">
        <v>2040</v>
      </c>
      <c r="O268" s="106">
        <v>10</v>
      </c>
      <c r="P268" s="106">
        <v>99</v>
      </c>
      <c r="Q268" s="106">
        <v>10</v>
      </c>
      <c r="R268" s="106">
        <v>10</v>
      </c>
      <c r="S268" s="106">
        <v>2130</v>
      </c>
      <c r="T268" s="106">
        <v>2268</v>
      </c>
      <c r="U268" s="106">
        <v>10</v>
      </c>
      <c r="V268" s="106">
        <v>138</v>
      </c>
      <c r="W268" s="106">
        <v>10</v>
      </c>
      <c r="X268" s="106">
        <v>10</v>
      </c>
      <c r="Y268" s="106">
        <v>10</v>
      </c>
      <c r="Z268" s="106">
        <v>6</v>
      </c>
      <c r="AA268" s="107">
        <v>58171</v>
      </c>
      <c r="AB268" s="106">
        <v>6</v>
      </c>
      <c r="AC268" s="108">
        <v>7.6</v>
      </c>
      <c r="AD268" s="109">
        <v>4</v>
      </c>
      <c r="AE268" s="110">
        <v>25</v>
      </c>
      <c r="AF268" s="111">
        <v>0.54</v>
      </c>
      <c r="AG268" s="112">
        <v>0</v>
      </c>
      <c r="AH268" s="112">
        <v>0</v>
      </c>
      <c r="AI268" s="112">
        <v>0</v>
      </c>
      <c r="AJ268" s="111">
        <v>0.9</v>
      </c>
      <c r="AK268" s="112">
        <v>0</v>
      </c>
      <c r="AL268" s="112">
        <v>0</v>
      </c>
      <c r="AM268" s="112">
        <v>0</v>
      </c>
      <c r="AN268" s="112">
        <v>0</v>
      </c>
      <c r="AO268" s="112">
        <v>0</v>
      </c>
      <c r="AP268" s="112">
        <v>0</v>
      </c>
      <c r="AQ268" s="112">
        <v>0</v>
      </c>
      <c r="AR268" s="112">
        <v>0</v>
      </c>
      <c r="AS268" s="112">
        <v>0</v>
      </c>
      <c r="AT268" s="111">
        <v>0.55000000000000004</v>
      </c>
      <c r="AU268" s="112">
        <v>0</v>
      </c>
      <c r="AV268" s="112">
        <v>0</v>
      </c>
      <c r="AW268" s="112">
        <v>0</v>
      </c>
      <c r="AX268" s="112">
        <v>0</v>
      </c>
      <c r="AY268" s="112">
        <v>0</v>
      </c>
      <c r="AZ268" s="112">
        <v>0</v>
      </c>
      <c r="BA268" s="111">
        <v>0.71299999999999997</v>
      </c>
      <c r="BB268" s="112">
        <v>0</v>
      </c>
      <c r="BC268" s="112">
        <v>0</v>
      </c>
      <c r="BD268" s="112">
        <v>0</v>
      </c>
      <c r="BE268" s="112">
        <v>0</v>
      </c>
      <c r="BF268" s="112">
        <v>0</v>
      </c>
      <c r="BG268" s="112">
        <v>0</v>
      </c>
      <c r="BH268" s="112">
        <v>0</v>
      </c>
      <c r="BI268" s="112">
        <v>0</v>
      </c>
      <c r="BJ268" s="112">
        <v>0</v>
      </c>
      <c r="BK268" s="111">
        <v>0.71299999999999997</v>
      </c>
      <c r="BL268" s="112">
        <v>13.5</v>
      </c>
      <c r="BM268" s="112">
        <v>0</v>
      </c>
      <c r="BN268" s="112">
        <v>0</v>
      </c>
      <c r="BO268" s="112">
        <v>0</v>
      </c>
      <c r="BP268" s="112">
        <v>0</v>
      </c>
      <c r="BQ268" s="112">
        <v>0</v>
      </c>
      <c r="BR268" s="113">
        <v>0</v>
      </c>
      <c r="BS268" s="112">
        <v>0</v>
      </c>
    </row>
    <row r="269" spans="1:71" hidden="1" x14ac:dyDescent="0.25">
      <c r="A269" s="102" t="s">
        <v>61</v>
      </c>
      <c r="B269" s="103" t="s">
        <v>209</v>
      </c>
      <c r="C269" s="102" t="s">
        <v>210</v>
      </c>
      <c r="D269" s="102" t="s">
        <v>12</v>
      </c>
      <c r="E269" s="102" t="s">
        <v>13</v>
      </c>
      <c r="F269" s="102" t="s">
        <v>152</v>
      </c>
      <c r="G269" s="102" t="s">
        <v>223</v>
      </c>
      <c r="H269" s="104">
        <v>117</v>
      </c>
      <c r="I269" s="104">
        <v>152</v>
      </c>
      <c r="J269" s="104">
        <v>18</v>
      </c>
      <c r="K269" s="104">
        <v>54</v>
      </c>
      <c r="L269" s="105">
        <v>95.666666666666671</v>
      </c>
      <c r="M269" s="106">
        <v>1064</v>
      </c>
      <c r="N269" s="106">
        <v>1132</v>
      </c>
      <c r="O269" s="106">
        <v>9</v>
      </c>
      <c r="P269" s="106">
        <v>68</v>
      </c>
      <c r="Q269" s="106">
        <v>10</v>
      </c>
      <c r="R269" s="106">
        <v>9.5</v>
      </c>
      <c r="S269" s="106">
        <v>1184</v>
      </c>
      <c r="T269" s="106">
        <v>1244</v>
      </c>
      <c r="U269" s="106">
        <v>9</v>
      </c>
      <c r="V269" s="106">
        <v>60</v>
      </c>
      <c r="W269" s="106">
        <v>10</v>
      </c>
      <c r="X269" s="106">
        <v>9.5</v>
      </c>
      <c r="Y269" s="106">
        <v>18</v>
      </c>
      <c r="Z269" s="106">
        <v>8</v>
      </c>
      <c r="AA269" s="107">
        <v>43549</v>
      </c>
      <c r="AB269" s="106">
        <v>4</v>
      </c>
      <c r="AC269" s="108">
        <v>7</v>
      </c>
      <c r="AD269" s="109">
        <v>4</v>
      </c>
      <c r="AE269" s="110">
        <v>0</v>
      </c>
      <c r="AF269" s="111">
        <v>0.54</v>
      </c>
      <c r="AG269" s="112">
        <v>0</v>
      </c>
      <c r="AH269" s="112">
        <v>0</v>
      </c>
      <c r="AI269" s="112">
        <v>0</v>
      </c>
      <c r="AJ269" s="111">
        <v>0.9</v>
      </c>
      <c r="AK269" s="112">
        <v>0</v>
      </c>
      <c r="AL269" s="112">
        <v>0</v>
      </c>
      <c r="AM269" s="112">
        <v>0</v>
      </c>
      <c r="AN269" s="112">
        <v>0</v>
      </c>
      <c r="AO269" s="112">
        <v>0</v>
      </c>
      <c r="AP269" s="112">
        <v>0</v>
      </c>
      <c r="AQ269" s="112">
        <v>0</v>
      </c>
      <c r="AR269" s="112">
        <v>0</v>
      </c>
      <c r="AS269" s="112">
        <v>0</v>
      </c>
      <c r="AT269" s="111">
        <v>0.55000000000000004</v>
      </c>
      <c r="AU269" s="112">
        <v>0</v>
      </c>
      <c r="AV269" s="112">
        <v>0</v>
      </c>
      <c r="AW269" s="112">
        <v>0</v>
      </c>
      <c r="AX269" s="112">
        <v>0</v>
      </c>
      <c r="AY269" s="112">
        <v>0</v>
      </c>
      <c r="AZ269" s="112">
        <v>0</v>
      </c>
      <c r="BA269" s="111">
        <v>0.71299999999999997</v>
      </c>
      <c r="BB269" s="112">
        <v>0</v>
      </c>
      <c r="BC269" s="112">
        <v>0</v>
      </c>
      <c r="BD269" s="112">
        <v>0</v>
      </c>
      <c r="BE269" s="112">
        <v>0</v>
      </c>
      <c r="BF269" s="112">
        <v>0</v>
      </c>
      <c r="BG269" s="112">
        <v>0</v>
      </c>
      <c r="BH269" s="112">
        <v>0</v>
      </c>
      <c r="BI269" s="112">
        <v>0</v>
      </c>
      <c r="BJ269" s="112">
        <v>0</v>
      </c>
      <c r="BK269" s="111">
        <v>0.71299999999999997</v>
      </c>
      <c r="BL269" s="112">
        <v>0</v>
      </c>
      <c r="BM269" s="112">
        <v>0</v>
      </c>
      <c r="BN269" s="112">
        <v>0</v>
      </c>
      <c r="BO269" s="112">
        <v>0</v>
      </c>
      <c r="BP269" s="112">
        <v>0</v>
      </c>
      <c r="BQ269" s="112">
        <v>0</v>
      </c>
      <c r="BR269" s="113">
        <v>0</v>
      </c>
      <c r="BS269" s="112">
        <v>0</v>
      </c>
    </row>
    <row r="270" spans="1:71" hidden="1" x14ac:dyDescent="0.25">
      <c r="A270" s="102" t="s">
        <v>61</v>
      </c>
      <c r="B270" s="103" t="s">
        <v>209</v>
      </c>
      <c r="C270" s="102" t="s">
        <v>210</v>
      </c>
      <c r="D270" s="102" t="s">
        <v>30</v>
      </c>
      <c r="E270" s="102" t="s">
        <v>31</v>
      </c>
      <c r="F270" s="102" t="s">
        <v>151</v>
      </c>
      <c r="G270" s="102" t="s">
        <v>223</v>
      </c>
      <c r="H270" s="104">
        <v>57</v>
      </c>
      <c r="I270" s="104">
        <v>71</v>
      </c>
      <c r="J270" s="104">
        <v>8</v>
      </c>
      <c r="K270" s="104">
        <v>24</v>
      </c>
      <c r="L270" s="105">
        <v>45.333333333333336</v>
      </c>
      <c r="M270" s="106">
        <v>481</v>
      </c>
      <c r="N270" s="106">
        <v>511</v>
      </c>
      <c r="O270" s="106">
        <v>8</v>
      </c>
      <c r="P270" s="106">
        <v>30</v>
      </c>
      <c r="Q270" s="106">
        <v>8</v>
      </c>
      <c r="R270" s="106">
        <v>8</v>
      </c>
      <c r="S270" s="106">
        <v>520</v>
      </c>
      <c r="T270" s="106">
        <v>546</v>
      </c>
      <c r="U270" s="106">
        <v>8</v>
      </c>
      <c r="V270" s="106">
        <v>26</v>
      </c>
      <c r="W270" s="106">
        <v>9</v>
      </c>
      <c r="X270" s="106">
        <v>8.5</v>
      </c>
      <c r="Y270" s="106">
        <v>8</v>
      </c>
      <c r="Z270" s="106">
        <v>6</v>
      </c>
      <c r="AA270" s="107">
        <v>59225</v>
      </c>
      <c r="AB270" s="106">
        <v>7</v>
      </c>
      <c r="AC270" s="108">
        <v>7.3</v>
      </c>
      <c r="AD270" s="109">
        <v>4</v>
      </c>
      <c r="AE270" s="110">
        <v>0</v>
      </c>
      <c r="AF270" s="111">
        <v>0.54</v>
      </c>
      <c r="AG270" s="112">
        <v>0</v>
      </c>
      <c r="AH270" s="112">
        <v>0</v>
      </c>
      <c r="AI270" s="112">
        <v>0</v>
      </c>
      <c r="AJ270" s="111">
        <v>0.9</v>
      </c>
      <c r="AK270" s="112">
        <v>0</v>
      </c>
      <c r="AL270" s="112">
        <v>0</v>
      </c>
      <c r="AM270" s="112">
        <v>0</v>
      </c>
      <c r="AN270" s="112">
        <v>0</v>
      </c>
      <c r="AO270" s="112">
        <v>0</v>
      </c>
      <c r="AP270" s="112">
        <v>0</v>
      </c>
      <c r="AQ270" s="112">
        <v>0</v>
      </c>
      <c r="AR270" s="112">
        <v>0</v>
      </c>
      <c r="AS270" s="112">
        <v>0</v>
      </c>
      <c r="AT270" s="111">
        <v>0.55000000000000004</v>
      </c>
      <c r="AU270" s="112">
        <v>0</v>
      </c>
      <c r="AV270" s="112">
        <v>0</v>
      </c>
      <c r="AW270" s="112">
        <v>0</v>
      </c>
      <c r="AX270" s="112">
        <v>0</v>
      </c>
      <c r="AY270" s="112">
        <v>0</v>
      </c>
      <c r="AZ270" s="112">
        <v>0</v>
      </c>
      <c r="BA270" s="111">
        <v>0.71299999999999997</v>
      </c>
      <c r="BB270" s="112">
        <v>0</v>
      </c>
      <c r="BC270" s="112">
        <v>0</v>
      </c>
      <c r="BD270" s="112">
        <v>0</v>
      </c>
      <c r="BE270" s="112">
        <v>0</v>
      </c>
      <c r="BF270" s="112">
        <v>0</v>
      </c>
      <c r="BG270" s="112">
        <v>0</v>
      </c>
      <c r="BH270" s="112">
        <v>0</v>
      </c>
      <c r="BI270" s="112">
        <v>0</v>
      </c>
      <c r="BJ270" s="112">
        <v>0</v>
      </c>
      <c r="BK270" s="111">
        <v>0.71299999999999997</v>
      </c>
      <c r="BL270" s="112">
        <v>0</v>
      </c>
      <c r="BM270" s="112">
        <v>0</v>
      </c>
      <c r="BN270" s="112">
        <v>0</v>
      </c>
      <c r="BO270" s="112">
        <v>0</v>
      </c>
      <c r="BP270" s="112">
        <v>0</v>
      </c>
      <c r="BQ270" s="112">
        <v>0</v>
      </c>
      <c r="BR270" s="113">
        <v>0</v>
      </c>
      <c r="BS270" s="112">
        <v>0</v>
      </c>
    </row>
    <row r="271" spans="1:71" hidden="1" x14ac:dyDescent="0.25">
      <c r="A271" s="102" t="s">
        <v>61</v>
      </c>
      <c r="B271" s="103" t="s">
        <v>209</v>
      </c>
      <c r="C271" s="102" t="s">
        <v>210</v>
      </c>
      <c r="D271" s="102" t="s">
        <v>10</v>
      </c>
      <c r="E271" s="102" t="s">
        <v>11</v>
      </c>
      <c r="F271" s="102" t="s">
        <v>151</v>
      </c>
      <c r="G271" s="102" t="s">
        <v>223</v>
      </c>
      <c r="H271" s="104">
        <v>57</v>
      </c>
      <c r="I271" s="104">
        <v>77</v>
      </c>
      <c r="J271" s="104">
        <v>11</v>
      </c>
      <c r="K271" s="104">
        <v>33</v>
      </c>
      <c r="L271" s="105">
        <v>48.333333333333336</v>
      </c>
      <c r="M271" s="106">
        <v>480</v>
      </c>
      <c r="N271" s="106">
        <v>506</v>
      </c>
      <c r="O271" s="106">
        <v>8</v>
      </c>
      <c r="P271" s="106">
        <v>26</v>
      </c>
      <c r="Q271" s="106">
        <v>7</v>
      </c>
      <c r="R271" s="106">
        <v>7.5</v>
      </c>
      <c r="S271" s="106">
        <v>526</v>
      </c>
      <c r="T271" s="106">
        <v>563</v>
      </c>
      <c r="U271" s="106">
        <v>8</v>
      </c>
      <c r="V271" s="106">
        <v>37</v>
      </c>
      <c r="W271" s="106">
        <v>10</v>
      </c>
      <c r="X271" s="106">
        <v>9</v>
      </c>
      <c r="Y271" s="106">
        <v>11</v>
      </c>
      <c r="Z271" s="106">
        <v>7</v>
      </c>
      <c r="AA271" s="107">
        <v>60475</v>
      </c>
      <c r="AB271" s="106">
        <v>7</v>
      </c>
      <c r="AC271" s="108">
        <v>7.5</v>
      </c>
      <c r="AD271" s="109">
        <v>4</v>
      </c>
      <c r="AE271" s="110">
        <v>22</v>
      </c>
      <c r="AF271" s="111">
        <v>0.54</v>
      </c>
      <c r="AG271" s="112">
        <v>0</v>
      </c>
      <c r="AH271" s="112">
        <v>0</v>
      </c>
      <c r="AI271" s="112">
        <v>0</v>
      </c>
      <c r="AJ271" s="111">
        <v>0.9</v>
      </c>
      <c r="AK271" s="112">
        <v>0</v>
      </c>
      <c r="AL271" s="112">
        <v>0</v>
      </c>
      <c r="AM271" s="112">
        <v>0</v>
      </c>
      <c r="AN271" s="112">
        <v>0</v>
      </c>
      <c r="AO271" s="112">
        <v>0</v>
      </c>
      <c r="AP271" s="112">
        <v>0</v>
      </c>
      <c r="AQ271" s="112">
        <v>0</v>
      </c>
      <c r="AR271" s="112">
        <v>0</v>
      </c>
      <c r="AS271" s="112">
        <v>0</v>
      </c>
      <c r="AT271" s="111">
        <v>0.55000000000000004</v>
      </c>
      <c r="AU271" s="112">
        <v>0</v>
      </c>
      <c r="AV271" s="112">
        <v>0</v>
      </c>
      <c r="AW271" s="112">
        <v>0</v>
      </c>
      <c r="AX271" s="112">
        <v>0</v>
      </c>
      <c r="AY271" s="112">
        <v>0</v>
      </c>
      <c r="AZ271" s="112">
        <v>0</v>
      </c>
      <c r="BA271" s="111">
        <v>0.71299999999999997</v>
      </c>
      <c r="BB271" s="112">
        <v>0</v>
      </c>
      <c r="BC271" s="112">
        <v>0</v>
      </c>
      <c r="BD271" s="112">
        <v>0</v>
      </c>
      <c r="BE271" s="112">
        <v>0</v>
      </c>
      <c r="BF271" s="112">
        <v>0</v>
      </c>
      <c r="BG271" s="112">
        <v>0</v>
      </c>
      <c r="BH271" s="112">
        <v>0</v>
      </c>
      <c r="BI271" s="112">
        <v>0</v>
      </c>
      <c r="BJ271" s="112">
        <v>0</v>
      </c>
      <c r="BK271" s="111">
        <v>0.71299999999999997</v>
      </c>
      <c r="BL271" s="112">
        <v>11.88</v>
      </c>
      <c r="BM271" s="112">
        <v>0</v>
      </c>
      <c r="BN271" s="112">
        <v>0</v>
      </c>
      <c r="BO271" s="112">
        <v>0</v>
      </c>
      <c r="BP271" s="112">
        <v>0</v>
      </c>
      <c r="BQ271" s="112">
        <v>0</v>
      </c>
      <c r="BR271" s="113">
        <v>0</v>
      </c>
      <c r="BS271" s="112">
        <v>481</v>
      </c>
    </row>
    <row r="272" spans="1:71" hidden="1" x14ac:dyDescent="0.25">
      <c r="A272" s="102" t="s">
        <v>61</v>
      </c>
      <c r="B272" s="103" t="s">
        <v>209</v>
      </c>
      <c r="C272" s="102" t="s">
        <v>210</v>
      </c>
      <c r="D272" s="102" t="s">
        <v>64</v>
      </c>
      <c r="E272" s="102" t="s">
        <v>65</v>
      </c>
      <c r="F272" s="102" t="s">
        <v>152</v>
      </c>
      <c r="G272" s="102" t="s">
        <v>223</v>
      </c>
      <c r="H272" s="104">
        <v>37</v>
      </c>
      <c r="I272" s="104">
        <v>56</v>
      </c>
      <c r="J272" s="104">
        <v>3</v>
      </c>
      <c r="K272" s="104">
        <v>9</v>
      </c>
      <c r="L272" s="105">
        <v>32</v>
      </c>
      <c r="M272" s="106">
        <v>448</v>
      </c>
      <c r="N272" s="106">
        <v>449</v>
      </c>
      <c r="O272" s="106">
        <v>7</v>
      </c>
      <c r="P272" s="106">
        <v>1</v>
      </c>
      <c r="Q272" s="106">
        <v>2</v>
      </c>
      <c r="R272" s="106">
        <v>4.5</v>
      </c>
      <c r="S272" s="106">
        <v>491</v>
      </c>
      <c r="T272" s="106">
        <v>518</v>
      </c>
      <c r="U272" s="106">
        <v>8</v>
      </c>
      <c r="V272" s="106">
        <v>27</v>
      </c>
      <c r="W272" s="106">
        <v>9</v>
      </c>
      <c r="X272" s="106">
        <v>8.5</v>
      </c>
      <c r="Y272" s="106">
        <v>3</v>
      </c>
      <c r="Z272" s="106">
        <v>3</v>
      </c>
      <c r="AA272" s="107">
        <v>45039</v>
      </c>
      <c r="AB272" s="106">
        <v>4</v>
      </c>
      <c r="AC272" s="108">
        <v>4.8</v>
      </c>
      <c r="AD272" s="109">
        <v>3</v>
      </c>
      <c r="AE272" s="110">
        <v>0</v>
      </c>
      <c r="AF272" s="111">
        <v>0.54</v>
      </c>
      <c r="AG272" s="112">
        <v>0</v>
      </c>
      <c r="AH272" s="112">
        <v>0</v>
      </c>
      <c r="AI272" s="112">
        <v>0</v>
      </c>
      <c r="AJ272" s="111">
        <v>0.9</v>
      </c>
      <c r="AK272" s="112">
        <v>0</v>
      </c>
      <c r="AL272" s="112">
        <v>0</v>
      </c>
      <c r="AM272" s="112">
        <v>0</v>
      </c>
      <c r="AN272" s="112">
        <v>0</v>
      </c>
      <c r="AO272" s="112">
        <v>0</v>
      </c>
      <c r="AP272" s="112">
        <v>0</v>
      </c>
      <c r="AQ272" s="112">
        <v>0</v>
      </c>
      <c r="AR272" s="112">
        <v>0</v>
      </c>
      <c r="AS272" s="112">
        <v>0</v>
      </c>
      <c r="AT272" s="111">
        <v>0.55000000000000004</v>
      </c>
      <c r="AU272" s="112">
        <v>0</v>
      </c>
      <c r="AV272" s="112">
        <v>0</v>
      </c>
      <c r="AW272" s="112">
        <v>0</v>
      </c>
      <c r="AX272" s="112">
        <v>0</v>
      </c>
      <c r="AY272" s="112">
        <v>0</v>
      </c>
      <c r="AZ272" s="112">
        <v>0</v>
      </c>
      <c r="BA272" s="111">
        <v>0.71299999999999997</v>
      </c>
      <c r="BB272" s="112">
        <v>0</v>
      </c>
      <c r="BC272" s="112">
        <v>0</v>
      </c>
      <c r="BD272" s="112">
        <v>0</v>
      </c>
      <c r="BE272" s="112">
        <v>0</v>
      </c>
      <c r="BF272" s="112">
        <v>0</v>
      </c>
      <c r="BG272" s="112">
        <v>0</v>
      </c>
      <c r="BH272" s="112">
        <v>0</v>
      </c>
      <c r="BI272" s="112">
        <v>0</v>
      </c>
      <c r="BJ272" s="112">
        <v>0</v>
      </c>
      <c r="BK272" s="111">
        <v>0.71299999999999997</v>
      </c>
      <c r="BL272" s="112">
        <v>0</v>
      </c>
      <c r="BM272" s="112">
        <v>0</v>
      </c>
      <c r="BN272" s="112">
        <v>0</v>
      </c>
      <c r="BO272" s="112">
        <v>0</v>
      </c>
      <c r="BP272" s="112">
        <v>0</v>
      </c>
      <c r="BQ272" s="112">
        <v>0</v>
      </c>
      <c r="BR272" s="113">
        <v>0</v>
      </c>
      <c r="BS272" s="112">
        <v>0</v>
      </c>
    </row>
    <row r="273" spans="1:71" hidden="1" x14ac:dyDescent="0.25">
      <c r="A273" s="102" t="s">
        <v>61</v>
      </c>
      <c r="B273" s="103" t="s">
        <v>209</v>
      </c>
      <c r="C273" s="102" t="s">
        <v>210</v>
      </c>
      <c r="D273" s="102" t="s">
        <v>5</v>
      </c>
      <c r="E273" s="102" t="s">
        <v>6</v>
      </c>
      <c r="F273" s="102" t="s">
        <v>151</v>
      </c>
      <c r="G273" s="102" t="s">
        <v>223</v>
      </c>
      <c r="H273" s="104">
        <v>89</v>
      </c>
      <c r="I273" s="104">
        <v>117</v>
      </c>
      <c r="J273" s="104">
        <v>8</v>
      </c>
      <c r="K273" s="104">
        <v>24</v>
      </c>
      <c r="L273" s="105">
        <v>71.333333333333329</v>
      </c>
      <c r="M273" s="106">
        <v>734</v>
      </c>
      <c r="N273" s="106">
        <v>825</v>
      </c>
      <c r="O273" s="106">
        <v>9</v>
      </c>
      <c r="P273" s="106">
        <v>91</v>
      </c>
      <c r="Q273" s="106">
        <v>10</v>
      </c>
      <c r="R273" s="106">
        <v>9.5</v>
      </c>
      <c r="S273" s="106">
        <v>808</v>
      </c>
      <c r="T273" s="106">
        <v>870</v>
      </c>
      <c r="U273" s="106">
        <v>9</v>
      </c>
      <c r="V273" s="106">
        <v>62</v>
      </c>
      <c r="W273" s="106">
        <v>10</v>
      </c>
      <c r="X273" s="106">
        <v>9.5</v>
      </c>
      <c r="Y273" s="106">
        <v>8</v>
      </c>
      <c r="Z273" s="106">
        <v>6</v>
      </c>
      <c r="AA273" s="107">
        <v>60968</v>
      </c>
      <c r="AB273" s="106">
        <v>7</v>
      </c>
      <c r="AC273" s="108">
        <v>7.8</v>
      </c>
      <c r="AD273" s="109">
        <v>4</v>
      </c>
      <c r="AE273" s="110">
        <v>20.666666666666668</v>
      </c>
      <c r="AF273" s="111">
        <v>0.54</v>
      </c>
      <c r="AG273" s="112">
        <v>0</v>
      </c>
      <c r="AH273" s="112">
        <v>0</v>
      </c>
      <c r="AI273" s="112">
        <v>0</v>
      </c>
      <c r="AJ273" s="111">
        <v>0.9</v>
      </c>
      <c r="AK273" s="112">
        <v>0</v>
      </c>
      <c r="AL273" s="112">
        <v>0</v>
      </c>
      <c r="AM273" s="112">
        <v>0</v>
      </c>
      <c r="AN273" s="112">
        <v>0</v>
      </c>
      <c r="AO273" s="112">
        <v>0</v>
      </c>
      <c r="AP273" s="112">
        <v>0</v>
      </c>
      <c r="AQ273" s="112">
        <v>0</v>
      </c>
      <c r="AR273" s="112">
        <v>0</v>
      </c>
      <c r="AS273" s="112">
        <v>0</v>
      </c>
      <c r="AT273" s="111">
        <v>0.55000000000000004</v>
      </c>
      <c r="AU273" s="112">
        <v>0</v>
      </c>
      <c r="AV273" s="112">
        <v>0</v>
      </c>
      <c r="AW273" s="112">
        <v>0</v>
      </c>
      <c r="AX273" s="112">
        <v>0</v>
      </c>
      <c r="AY273" s="112">
        <v>0</v>
      </c>
      <c r="AZ273" s="112">
        <v>0</v>
      </c>
      <c r="BA273" s="111">
        <v>0.71299999999999997</v>
      </c>
      <c r="BB273" s="112">
        <v>0</v>
      </c>
      <c r="BC273" s="112">
        <v>0</v>
      </c>
      <c r="BD273" s="112">
        <v>0</v>
      </c>
      <c r="BE273" s="112">
        <v>0</v>
      </c>
      <c r="BF273" s="112">
        <v>0</v>
      </c>
      <c r="BG273" s="112">
        <v>0</v>
      </c>
      <c r="BH273" s="112">
        <v>0</v>
      </c>
      <c r="BI273" s="112">
        <v>0</v>
      </c>
      <c r="BJ273" s="112">
        <v>0</v>
      </c>
      <c r="BK273" s="111">
        <v>0.71299999999999997</v>
      </c>
      <c r="BL273" s="112">
        <v>11.160000000000002</v>
      </c>
      <c r="BM273" s="112">
        <v>0</v>
      </c>
      <c r="BN273" s="112">
        <v>0</v>
      </c>
      <c r="BO273" s="112">
        <v>0</v>
      </c>
      <c r="BP273" s="112">
        <v>0</v>
      </c>
      <c r="BQ273" s="112">
        <v>0</v>
      </c>
      <c r="BR273" s="113">
        <v>0</v>
      </c>
      <c r="BS273" s="112">
        <v>807</v>
      </c>
    </row>
    <row r="274" spans="1:71" hidden="1" x14ac:dyDescent="0.25">
      <c r="A274" s="102" t="s">
        <v>61</v>
      </c>
      <c r="B274" s="103" t="s">
        <v>209</v>
      </c>
      <c r="C274" s="102" t="s">
        <v>210</v>
      </c>
      <c r="D274" s="102" t="s">
        <v>330</v>
      </c>
      <c r="E274" s="102" t="s">
        <v>331</v>
      </c>
      <c r="F274" s="102" t="s">
        <v>151</v>
      </c>
      <c r="G274" s="102" t="s">
        <v>223</v>
      </c>
      <c r="H274" s="104">
        <v>14</v>
      </c>
      <c r="I274" s="104">
        <v>20</v>
      </c>
      <c r="J274" s="104"/>
      <c r="K274" s="104" t="s">
        <v>154</v>
      </c>
      <c r="L274" s="105">
        <v>17</v>
      </c>
      <c r="M274" s="106">
        <v>103</v>
      </c>
      <c r="N274" s="106">
        <v>108</v>
      </c>
      <c r="O274" s="106">
        <v>1</v>
      </c>
      <c r="P274" s="106">
        <v>5</v>
      </c>
      <c r="Q274" s="106">
        <v>3</v>
      </c>
      <c r="R274" s="106">
        <v>2</v>
      </c>
      <c r="S274" s="106">
        <v>112</v>
      </c>
      <c r="T274" s="106">
        <v>121</v>
      </c>
      <c r="U274" s="106">
        <v>1</v>
      </c>
      <c r="V274" s="106">
        <v>9</v>
      </c>
      <c r="W274" s="106">
        <v>6</v>
      </c>
      <c r="X274" s="106">
        <v>3.5</v>
      </c>
      <c r="Y274" s="106"/>
      <c r="Z274" s="106"/>
      <c r="AA274" s="107">
        <v>32417</v>
      </c>
      <c r="AB274" s="106">
        <v>2</v>
      </c>
      <c r="AC274" s="108">
        <v>2.375</v>
      </c>
      <c r="AD274" s="109">
        <v>2</v>
      </c>
      <c r="AE274" s="110">
        <v>0</v>
      </c>
      <c r="AF274" s="111">
        <v>0.54</v>
      </c>
      <c r="AG274" s="112">
        <v>0</v>
      </c>
      <c r="AH274" s="112">
        <v>0</v>
      </c>
      <c r="AI274" s="112">
        <v>0</v>
      </c>
      <c r="AJ274" s="111">
        <v>0.9</v>
      </c>
      <c r="AK274" s="112">
        <v>0</v>
      </c>
      <c r="AL274" s="112">
        <v>0</v>
      </c>
      <c r="AM274" s="112">
        <v>0</v>
      </c>
      <c r="AN274" s="112">
        <v>0</v>
      </c>
      <c r="AO274" s="112">
        <v>0</v>
      </c>
      <c r="AP274" s="112">
        <v>0</v>
      </c>
      <c r="AQ274" s="112">
        <v>0</v>
      </c>
      <c r="AR274" s="112">
        <v>0</v>
      </c>
      <c r="AS274" s="112">
        <v>0</v>
      </c>
      <c r="AT274" s="111">
        <v>0.55000000000000004</v>
      </c>
      <c r="AU274" s="112">
        <v>0</v>
      </c>
      <c r="AV274" s="112">
        <v>0</v>
      </c>
      <c r="AW274" s="112">
        <v>0</v>
      </c>
      <c r="AX274" s="112">
        <v>0</v>
      </c>
      <c r="AY274" s="112">
        <v>0</v>
      </c>
      <c r="AZ274" s="112">
        <v>0</v>
      </c>
      <c r="BA274" s="111">
        <v>0.71299999999999997</v>
      </c>
      <c r="BB274" s="112">
        <v>0</v>
      </c>
      <c r="BC274" s="112">
        <v>0</v>
      </c>
      <c r="BD274" s="112">
        <v>0</v>
      </c>
      <c r="BE274" s="112">
        <v>0</v>
      </c>
      <c r="BF274" s="112">
        <v>0</v>
      </c>
      <c r="BG274" s="112">
        <v>0</v>
      </c>
      <c r="BH274" s="112">
        <v>0</v>
      </c>
      <c r="BI274" s="112">
        <v>0</v>
      </c>
      <c r="BJ274" s="112">
        <v>0</v>
      </c>
      <c r="BK274" s="111">
        <v>0.71299999999999997</v>
      </c>
      <c r="BL274" s="112">
        <v>0</v>
      </c>
      <c r="BM274" s="112">
        <v>0</v>
      </c>
      <c r="BN274" s="112">
        <v>0</v>
      </c>
      <c r="BO274" s="112">
        <v>0</v>
      </c>
      <c r="BP274" s="112">
        <v>0</v>
      </c>
      <c r="BQ274" s="112">
        <v>0</v>
      </c>
      <c r="BR274" s="113">
        <v>0</v>
      </c>
      <c r="BS274" s="112">
        <v>0</v>
      </c>
    </row>
    <row r="275" spans="1:71" hidden="1" x14ac:dyDescent="0.25">
      <c r="A275" s="102" t="s">
        <v>61</v>
      </c>
      <c r="B275" s="103" t="s">
        <v>209</v>
      </c>
      <c r="C275" s="102" t="s">
        <v>210</v>
      </c>
      <c r="D275" s="102" t="s">
        <v>262</v>
      </c>
      <c r="E275" s="102" t="s">
        <v>263</v>
      </c>
      <c r="F275" s="102" t="s">
        <v>151</v>
      </c>
      <c r="G275" s="102" t="s">
        <v>223</v>
      </c>
      <c r="H275" s="104">
        <v>14</v>
      </c>
      <c r="I275" s="104">
        <v>17</v>
      </c>
      <c r="J275" s="104">
        <v>5</v>
      </c>
      <c r="K275" s="104">
        <v>15</v>
      </c>
      <c r="L275" s="105">
        <v>12</v>
      </c>
      <c r="M275" s="106">
        <v>130</v>
      </c>
      <c r="N275" s="106">
        <v>134</v>
      </c>
      <c r="O275" s="106">
        <v>2</v>
      </c>
      <c r="P275" s="106">
        <v>4</v>
      </c>
      <c r="Q275" s="106">
        <v>3</v>
      </c>
      <c r="R275" s="106">
        <v>2.5</v>
      </c>
      <c r="S275" s="106">
        <v>136</v>
      </c>
      <c r="T275" s="106">
        <v>140</v>
      </c>
      <c r="U275" s="106">
        <v>2</v>
      </c>
      <c r="V275" s="106">
        <v>4</v>
      </c>
      <c r="W275" s="106">
        <v>3</v>
      </c>
      <c r="X275" s="106">
        <v>2.5</v>
      </c>
      <c r="Y275" s="106">
        <v>5</v>
      </c>
      <c r="Z275" s="106">
        <v>5</v>
      </c>
      <c r="AA275" s="107">
        <v>59694</v>
      </c>
      <c r="AB275" s="106">
        <v>7</v>
      </c>
      <c r="AC275" s="108">
        <v>4.8</v>
      </c>
      <c r="AD275" s="109">
        <v>3</v>
      </c>
      <c r="AE275" s="110">
        <v>0</v>
      </c>
      <c r="AF275" s="111">
        <v>0.54</v>
      </c>
      <c r="AG275" s="112">
        <v>0</v>
      </c>
      <c r="AH275" s="112">
        <v>0</v>
      </c>
      <c r="AI275" s="112">
        <v>0</v>
      </c>
      <c r="AJ275" s="111">
        <v>0.9</v>
      </c>
      <c r="AK275" s="112">
        <v>0</v>
      </c>
      <c r="AL275" s="112">
        <v>0</v>
      </c>
      <c r="AM275" s="112">
        <v>0</v>
      </c>
      <c r="AN275" s="112">
        <v>0</v>
      </c>
      <c r="AO275" s="112">
        <v>0</v>
      </c>
      <c r="AP275" s="112">
        <v>0</v>
      </c>
      <c r="AQ275" s="112">
        <v>0</v>
      </c>
      <c r="AR275" s="112">
        <v>0</v>
      </c>
      <c r="AS275" s="112">
        <v>0</v>
      </c>
      <c r="AT275" s="111">
        <v>0.55000000000000004</v>
      </c>
      <c r="AU275" s="112">
        <v>0</v>
      </c>
      <c r="AV275" s="112">
        <v>0</v>
      </c>
      <c r="AW275" s="112">
        <v>0</v>
      </c>
      <c r="AX275" s="112">
        <v>0</v>
      </c>
      <c r="AY275" s="112">
        <v>0</v>
      </c>
      <c r="AZ275" s="112">
        <v>0</v>
      </c>
      <c r="BA275" s="111">
        <v>0.71299999999999997</v>
      </c>
      <c r="BB275" s="112">
        <v>0</v>
      </c>
      <c r="BC275" s="112">
        <v>0</v>
      </c>
      <c r="BD275" s="112">
        <v>0</v>
      </c>
      <c r="BE275" s="112">
        <v>0</v>
      </c>
      <c r="BF275" s="112">
        <v>0</v>
      </c>
      <c r="BG275" s="112">
        <v>0</v>
      </c>
      <c r="BH275" s="112">
        <v>0</v>
      </c>
      <c r="BI275" s="112">
        <v>0</v>
      </c>
      <c r="BJ275" s="112">
        <v>0</v>
      </c>
      <c r="BK275" s="111">
        <v>0.71299999999999997</v>
      </c>
      <c r="BL275" s="112">
        <v>0</v>
      </c>
      <c r="BM275" s="112">
        <v>0</v>
      </c>
      <c r="BN275" s="112">
        <v>0</v>
      </c>
      <c r="BO275" s="112">
        <v>0</v>
      </c>
      <c r="BP275" s="112">
        <v>0</v>
      </c>
      <c r="BQ275" s="112">
        <v>0</v>
      </c>
      <c r="BR275" s="113">
        <v>0</v>
      </c>
      <c r="BS275" s="112">
        <v>0</v>
      </c>
    </row>
    <row r="276" spans="1:71" hidden="1" x14ac:dyDescent="0.25">
      <c r="A276" s="102" t="s">
        <v>61</v>
      </c>
      <c r="B276" s="103" t="s">
        <v>211</v>
      </c>
      <c r="C276" s="102" t="s">
        <v>212</v>
      </c>
      <c r="D276" s="102" t="s">
        <v>264</v>
      </c>
      <c r="E276" s="102" t="s">
        <v>265</v>
      </c>
      <c r="F276" s="102" t="s">
        <v>151</v>
      </c>
      <c r="G276" s="102" t="s">
        <v>223</v>
      </c>
      <c r="H276" s="104">
        <v>41</v>
      </c>
      <c r="I276" s="104">
        <v>45</v>
      </c>
      <c r="J276" s="104">
        <v>36</v>
      </c>
      <c r="K276" s="104">
        <v>108</v>
      </c>
      <c r="L276" s="105">
        <v>40.666666666666664</v>
      </c>
      <c r="M276" s="106">
        <v>445</v>
      </c>
      <c r="N276" s="106">
        <v>465</v>
      </c>
      <c r="O276" s="106">
        <v>7</v>
      </c>
      <c r="P276" s="106">
        <v>20</v>
      </c>
      <c r="Q276" s="106">
        <v>6</v>
      </c>
      <c r="R276" s="106">
        <v>6.5</v>
      </c>
      <c r="S276" s="106">
        <v>457</v>
      </c>
      <c r="T276" s="106">
        <v>469</v>
      </c>
      <c r="U276" s="106">
        <v>7</v>
      </c>
      <c r="V276" s="106">
        <v>12</v>
      </c>
      <c r="W276" s="106">
        <v>8</v>
      </c>
      <c r="X276" s="106">
        <v>7.5</v>
      </c>
      <c r="Y276" s="106">
        <v>36</v>
      </c>
      <c r="Z276" s="106">
        <v>9</v>
      </c>
      <c r="AA276" s="107">
        <v>70401</v>
      </c>
      <c r="AB276" s="106">
        <v>8</v>
      </c>
      <c r="AC276" s="108">
        <v>7.8</v>
      </c>
      <c r="AD276" s="109">
        <v>4</v>
      </c>
      <c r="AE276" s="110">
        <v>0</v>
      </c>
      <c r="AF276" s="111">
        <v>0.54</v>
      </c>
      <c r="AG276" s="112">
        <v>0</v>
      </c>
      <c r="AH276" s="112">
        <v>0</v>
      </c>
      <c r="AI276" s="112">
        <v>0</v>
      </c>
      <c r="AJ276" s="111">
        <v>0.9</v>
      </c>
      <c r="AK276" s="112">
        <v>0</v>
      </c>
      <c r="AL276" s="112">
        <v>0</v>
      </c>
      <c r="AM276" s="112">
        <v>0</v>
      </c>
      <c r="AN276" s="112">
        <v>0</v>
      </c>
      <c r="AO276" s="112">
        <v>0</v>
      </c>
      <c r="AP276" s="112">
        <v>0</v>
      </c>
      <c r="AQ276" s="112">
        <v>0</v>
      </c>
      <c r="AR276" s="112">
        <v>0</v>
      </c>
      <c r="AS276" s="112">
        <v>0</v>
      </c>
      <c r="AT276" s="111">
        <v>0.55000000000000004</v>
      </c>
      <c r="AU276" s="112">
        <v>0</v>
      </c>
      <c r="AV276" s="112">
        <v>0</v>
      </c>
      <c r="AW276" s="112">
        <v>0</v>
      </c>
      <c r="AX276" s="112">
        <v>0</v>
      </c>
      <c r="AY276" s="112">
        <v>0</v>
      </c>
      <c r="AZ276" s="112">
        <v>0</v>
      </c>
      <c r="BA276" s="111">
        <v>0.71299999999999997</v>
      </c>
      <c r="BB276" s="112">
        <v>0</v>
      </c>
      <c r="BC276" s="112">
        <v>0</v>
      </c>
      <c r="BD276" s="112">
        <v>0</v>
      </c>
      <c r="BE276" s="112">
        <v>0</v>
      </c>
      <c r="BF276" s="112">
        <v>0</v>
      </c>
      <c r="BG276" s="112">
        <v>0</v>
      </c>
      <c r="BH276" s="112">
        <v>0</v>
      </c>
      <c r="BI276" s="112">
        <v>0</v>
      </c>
      <c r="BJ276" s="112">
        <v>0</v>
      </c>
      <c r="BK276" s="111">
        <v>0.71299999999999997</v>
      </c>
      <c r="BL276" s="112">
        <v>0</v>
      </c>
      <c r="BM276" s="112">
        <v>0</v>
      </c>
      <c r="BN276" s="112">
        <v>0</v>
      </c>
      <c r="BO276" s="112">
        <v>0</v>
      </c>
      <c r="BP276" s="112">
        <v>0</v>
      </c>
      <c r="BQ276" s="112">
        <v>0</v>
      </c>
      <c r="BR276" s="113">
        <v>0</v>
      </c>
      <c r="BS276" s="112">
        <v>0</v>
      </c>
    </row>
    <row r="277" spans="1:71" hidden="1" x14ac:dyDescent="0.25">
      <c r="A277" s="102" t="s">
        <v>61</v>
      </c>
      <c r="B277" s="103" t="s">
        <v>211</v>
      </c>
      <c r="C277" s="102" t="s">
        <v>212</v>
      </c>
      <c r="D277" s="102" t="s">
        <v>32</v>
      </c>
      <c r="E277" s="102" t="s">
        <v>33</v>
      </c>
      <c r="F277" s="102" t="s">
        <v>153</v>
      </c>
      <c r="G277" s="102" t="s">
        <v>224</v>
      </c>
      <c r="H277" s="104">
        <v>13</v>
      </c>
      <c r="I277" s="104">
        <v>13</v>
      </c>
      <c r="J277" s="104">
        <v>5</v>
      </c>
      <c r="K277" s="104">
        <v>15</v>
      </c>
      <c r="L277" s="105">
        <v>10.333333333333334</v>
      </c>
      <c r="M277" s="106">
        <v>152</v>
      </c>
      <c r="N277" s="106">
        <v>127</v>
      </c>
      <c r="O277" s="106">
        <v>2</v>
      </c>
      <c r="P277" s="106">
        <v>-25</v>
      </c>
      <c r="Q277" s="106">
        <v>1</v>
      </c>
      <c r="R277" s="106">
        <v>1.5</v>
      </c>
      <c r="S277" s="106">
        <v>153</v>
      </c>
      <c r="T277" s="106">
        <v>148</v>
      </c>
      <c r="U277" s="106">
        <v>2</v>
      </c>
      <c r="V277" s="106">
        <v>-5</v>
      </c>
      <c r="W277" s="106">
        <v>1</v>
      </c>
      <c r="X277" s="106">
        <v>1.5</v>
      </c>
      <c r="Y277" s="106">
        <v>5</v>
      </c>
      <c r="Z277" s="106">
        <v>5</v>
      </c>
      <c r="AA277" s="107">
        <v>77407</v>
      </c>
      <c r="AB277" s="106">
        <v>8</v>
      </c>
      <c r="AC277" s="108">
        <v>4.8</v>
      </c>
      <c r="AD277" s="109">
        <v>3</v>
      </c>
      <c r="AE277" s="110">
        <v>0</v>
      </c>
      <c r="AF277" s="111">
        <v>0.54</v>
      </c>
      <c r="AG277" s="112">
        <v>0</v>
      </c>
      <c r="AH277" s="112">
        <v>0</v>
      </c>
      <c r="AI277" s="112">
        <v>0</v>
      </c>
      <c r="AJ277" s="111">
        <v>0.9</v>
      </c>
      <c r="AK277" s="112">
        <v>0</v>
      </c>
      <c r="AL277" s="112">
        <v>0</v>
      </c>
      <c r="AM277" s="112">
        <v>0</v>
      </c>
      <c r="AN277" s="112">
        <v>0</v>
      </c>
      <c r="AO277" s="112">
        <v>0</v>
      </c>
      <c r="AP277" s="112">
        <v>0</v>
      </c>
      <c r="AQ277" s="112">
        <v>0</v>
      </c>
      <c r="AR277" s="112">
        <v>0</v>
      </c>
      <c r="AS277" s="112">
        <v>0</v>
      </c>
      <c r="AT277" s="111">
        <v>0.55000000000000004</v>
      </c>
      <c r="AU277" s="112">
        <v>0</v>
      </c>
      <c r="AV277" s="112">
        <v>0</v>
      </c>
      <c r="AW277" s="112">
        <v>0</v>
      </c>
      <c r="AX277" s="112">
        <v>0</v>
      </c>
      <c r="AY277" s="112">
        <v>0</v>
      </c>
      <c r="AZ277" s="112">
        <v>0</v>
      </c>
      <c r="BA277" s="111">
        <v>0.71299999999999997</v>
      </c>
      <c r="BB277" s="112">
        <v>0</v>
      </c>
      <c r="BC277" s="112">
        <v>0</v>
      </c>
      <c r="BD277" s="112">
        <v>0</v>
      </c>
      <c r="BE277" s="112">
        <v>0</v>
      </c>
      <c r="BF277" s="112">
        <v>0</v>
      </c>
      <c r="BG277" s="112">
        <v>0</v>
      </c>
      <c r="BH277" s="112">
        <v>0</v>
      </c>
      <c r="BI277" s="112">
        <v>0</v>
      </c>
      <c r="BJ277" s="112">
        <v>0</v>
      </c>
      <c r="BK277" s="111">
        <v>0.71299999999999997</v>
      </c>
      <c r="BL277" s="112">
        <v>0</v>
      </c>
      <c r="BM277" s="112">
        <v>0</v>
      </c>
      <c r="BN277" s="112">
        <v>0</v>
      </c>
      <c r="BO277" s="112">
        <v>0</v>
      </c>
      <c r="BP277" s="112">
        <v>0</v>
      </c>
      <c r="BQ277" s="112">
        <v>0</v>
      </c>
      <c r="BR277" s="113">
        <v>0</v>
      </c>
      <c r="BS277" s="112">
        <v>0</v>
      </c>
    </row>
    <row r="278" spans="1:71" hidden="1" x14ac:dyDescent="0.25">
      <c r="A278" s="102" t="s">
        <v>61</v>
      </c>
      <c r="B278" s="103" t="s">
        <v>211</v>
      </c>
      <c r="C278" s="102" t="s">
        <v>212</v>
      </c>
      <c r="D278" s="102" t="s">
        <v>666</v>
      </c>
      <c r="E278" s="102" t="s">
        <v>667</v>
      </c>
      <c r="F278" s="102" t="s">
        <v>153</v>
      </c>
      <c r="G278" s="102" t="s">
        <v>224</v>
      </c>
      <c r="H278" s="104">
        <v>9</v>
      </c>
      <c r="I278" s="104">
        <v>11</v>
      </c>
      <c r="J278" s="104">
        <v>4</v>
      </c>
      <c r="K278" s="104">
        <v>12</v>
      </c>
      <c r="L278" s="105">
        <v>8</v>
      </c>
      <c r="M278" s="106">
        <v>103</v>
      </c>
      <c r="N278" s="106">
        <v>114</v>
      </c>
      <c r="O278" s="106">
        <v>1</v>
      </c>
      <c r="P278" s="106">
        <v>11</v>
      </c>
      <c r="Q278" s="106">
        <v>5</v>
      </c>
      <c r="R278" s="106">
        <v>3</v>
      </c>
      <c r="S278" s="106">
        <v>109</v>
      </c>
      <c r="T278" s="106">
        <v>112</v>
      </c>
      <c r="U278" s="106">
        <v>1</v>
      </c>
      <c r="V278" s="106">
        <v>3</v>
      </c>
      <c r="W278" s="106">
        <v>2</v>
      </c>
      <c r="X278" s="106">
        <v>1.5</v>
      </c>
      <c r="Y278" s="106">
        <v>4</v>
      </c>
      <c r="Z278" s="106">
        <v>4</v>
      </c>
      <c r="AA278" s="107">
        <v>51764</v>
      </c>
      <c r="AB278" s="106">
        <v>6</v>
      </c>
      <c r="AC278" s="108">
        <v>4.0999999999999996</v>
      </c>
      <c r="AD278" s="109">
        <v>3</v>
      </c>
      <c r="AE278" s="110">
        <v>0</v>
      </c>
      <c r="AF278" s="111">
        <v>0.54</v>
      </c>
      <c r="AG278" s="112">
        <v>3.3333333333333335</v>
      </c>
      <c r="AH278" s="112">
        <v>0</v>
      </c>
      <c r="AI278" s="112">
        <v>3.3333333333333335</v>
      </c>
      <c r="AJ278" s="111">
        <v>0.9</v>
      </c>
      <c r="AK278" s="112">
        <v>0</v>
      </c>
      <c r="AL278" s="112">
        <v>0</v>
      </c>
      <c r="AM278" s="112">
        <v>0</v>
      </c>
      <c r="AN278" s="112">
        <v>0</v>
      </c>
      <c r="AO278" s="112">
        <v>0</v>
      </c>
      <c r="AP278" s="112">
        <v>0</v>
      </c>
      <c r="AQ278" s="112">
        <v>0</v>
      </c>
      <c r="AR278" s="112">
        <v>0</v>
      </c>
      <c r="AS278" s="112">
        <v>0</v>
      </c>
      <c r="AT278" s="111">
        <v>0.55000000000000004</v>
      </c>
      <c r="AU278" s="112">
        <v>0</v>
      </c>
      <c r="AV278" s="112">
        <v>0</v>
      </c>
      <c r="AW278" s="112">
        <v>0</v>
      </c>
      <c r="AX278" s="112">
        <v>0</v>
      </c>
      <c r="AY278" s="112">
        <v>0</v>
      </c>
      <c r="AZ278" s="112">
        <v>0</v>
      </c>
      <c r="BA278" s="111">
        <v>0.71299999999999997</v>
      </c>
      <c r="BB278" s="112">
        <v>0</v>
      </c>
      <c r="BC278" s="112">
        <v>0</v>
      </c>
      <c r="BD278" s="112">
        <v>0</v>
      </c>
      <c r="BE278" s="112">
        <v>0</v>
      </c>
      <c r="BF278" s="112">
        <v>0</v>
      </c>
      <c r="BG278" s="112">
        <v>0</v>
      </c>
      <c r="BH278" s="112">
        <v>0</v>
      </c>
      <c r="BI278" s="112">
        <v>0</v>
      </c>
      <c r="BJ278" s="112">
        <v>0</v>
      </c>
      <c r="BK278" s="111">
        <v>0.71299999999999997</v>
      </c>
      <c r="BL278" s="112">
        <v>0</v>
      </c>
      <c r="BM278" s="112">
        <v>3</v>
      </c>
      <c r="BN278" s="112">
        <v>3</v>
      </c>
      <c r="BO278" s="112">
        <v>0</v>
      </c>
      <c r="BP278" s="112">
        <v>0</v>
      </c>
      <c r="BQ278" s="112">
        <v>0</v>
      </c>
      <c r="BR278" s="113">
        <v>0</v>
      </c>
      <c r="BS278" s="112">
        <v>0</v>
      </c>
    </row>
    <row r="279" spans="1:71" hidden="1" x14ac:dyDescent="0.25">
      <c r="A279" s="102" t="s">
        <v>61</v>
      </c>
      <c r="B279" s="103" t="s">
        <v>211</v>
      </c>
      <c r="C279" s="102" t="s">
        <v>212</v>
      </c>
      <c r="D279" s="102" t="s">
        <v>638</v>
      </c>
      <c r="E279" s="102" t="s">
        <v>639</v>
      </c>
      <c r="F279" s="102" t="s">
        <v>151</v>
      </c>
      <c r="G279" s="102" t="s">
        <v>223</v>
      </c>
      <c r="H279" s="104">
        <v>15</v>
      </c>
      <c r="I279" s="104">
        <v>16</v>
      </c>
      <c r="J279" s="104"/>
      <c r="K279" s="104" t="s">
        <v>154</v>
      </c>
      <c r="L279" s="105">
        <v>15.5</v>
      </c>
      <c r="M279" s="106">
        <v>143</v>
      </c>
      <c r="N279" s="106">
        <v>153</v>
      </c>
      <c r="O279" s="106">
        <v>3</v>
      </c>
      <c r="P279" s="106">
        <v>10</v>
      </c>
      <c r="Q279" s="106">
        <v>5</v>
      </c>
      <c r="R279" s="106">
        <v>4</v>
      </c>
      <c r="S279" s="106">
        <v>148</v>
      </c>
      <c r="T279" s="106">
        <v>152</v>
      </c>
      <c r="U279" s="106">
        <v>3</v>
      </c>
      <c r="V279" s="106">
        <v>4</v>
      </c>
      <c r="W279" s="106">
        <v>3</v>
      </c>
      <c r="X279" s="106">
        <v>3</v>
      </c>
      <c r="Y279" s="106"/>
      <c r="Z279" s="106"/>
      <c r="AA279" s="107">
        <v>47661</v>
      </c>
      <c r="AB279" s="106">
        <v>5</v>
      </c>
      <c r="AC279" s="108">
        <v>4.25</v>
      </c>
      <c r="AD279" s="109">
        <v>3</v>
      </c>
      <c r="AE279" s="110">
        <v>16.333333333333332</v>
      </c>
      <c r="AF279" s="111">
        <v>0.54</v>
      </c>
      <c r="AG279" s="112">
        <v>0</v>
      </c>
      <c r="AH279" s="112">
        <v>0</v>
      </c>
      <c r="AI279" s="112">
        <v>0</v>
      </c>
      <c r="AJ279" s="111">
        <v>0.9</v>
      </c>
      <c r="AK279" s="112">
        <v>0</v>
      </c>
      <c r="AL279" s="112">
        <v>0</v>
      </c>
      <c r="AM279" s="112">
        <v>0</v>
      </c>
      <c r="AN279" s="112">
        <v>0</v>
      </c>
      <c r="AO279" s="112">
        <v>0</v>
      </c>
      <c r="AP279" s="112">
        <v>0</v>
      </c>
      <c r="AQ279" s="112">
        <v>0</v>
      </c>
      <c r="AR279" s="112">
        <v>0</v>
      </c>
      <c r="AS279" s="112">
        <v>0</v>
      </c>
      <c r="AT279" s="111">
        <v>0.55000000000000004</v>
      </c>
      <c r="AU279" s="112">
        <v>0</v>
      </c>
      <c r="AV279" s="112">
        <v>0</v>
      </c>
      <c r="AW279" s="112">
        <v>0</v>
      </c>
      <c r="AX279" s="112">
        <v>0</v>
      </c>
      <c r="AY279" s="112">
        <v>0</v>
      </c>
      <c r="AZ279" s="112">
        <v>0</v>
      </c>
      <c r="BA279" s="111">
        <v>0.71299999999999997</v>
      </c>
      <c r="BB279" s="112">
        <v>0</v>
      </c>
      <c r="BC279" s="112">
        <v>0</v>
      </c>
      <c r="BD279" s="112">
        <v>0</v>
      </c>
      <c r="BE279" s="112">
        <v>0</v>
      </c>
      <c r="BF279" s="112">
        <v>0</v>
      </c>
      <c r="BG279" s="112">
        <v>0</v>
      </c>
      <c r="BH279" s="112">
        <v>0</v>
      </c>
      <c r="BI279" s="112">
        <v>0</v>
      </c>
      <c r="BJ279" s="112">
        <v>0</v>
      </c>
      <c r="BK279" s="111">
        <v>0.71299999999999997</v>
      </c>
      <c r="BL279" s="112">
        <v>8.82</v>
      </c>
      <c r="BM279" s="112">
        <v>0</v>
      </c>
      <c r="BN279" s="112">
        <v>0</v>
      </c>
      <c r="BO279" s="112">
        <v>0</v>
      </c>
      <c r="BP279" s="112">
        <v>0</v>
      </c>
      <c r="BQ279" s="112">
        <v>0</v>
      </c>
      <c r="BR279" s="113">
        <v>0</v>
      </c>
      <c r="BS279" s="112">
        <v>0</v>
      </c>
    </row>
    <row r="280" spans="1:71" hidden="1" x14ac:dyDescent="0.25">
      <c r="A280" s="102" t="s">
        <v>61</v>
      </c>
      <c r="B280" s="103" t="s">
        <v>211</v>
      </c>
      <c r="C280" s="102" t="s">
        <v>212</v>
      </c>
      <c r="D280" s="102" t="s">
        <v>92</v>
      </c>
      <c r="E280" s="102" t="s">
        <v>93</v>
      </c>
      <c r="F280" s="102" t="s">
        <v>153</v>
      </c>
      <c r="G280" s="102" t="s">
        <v>224</v>
      </c>
      <c r="H280" s="104">
        <v>67</v>
      </c>
      <c r="I280" s="104">
        <v>73</v>
      </c>
      <c r="J280" s="104">
        <v>57</v>
      </c>
      <c r="K280" s="104">
        <v>171</v>
      </c>
      <c r="L280" s="105">
        <v>65.666666666666671</v>
      </c>
      <c r="M280" s="106">
        <v>732</v>
      </c>
      <c r="N280" s="106">
        <v>730</v>
      </c>
      <c r="O280" s="106">
        <v>8</v>
      </c>
      <c r="P280" s="106">
        <v>-2</v>
      </c>
      <c r="Q280" s="106">
        <v>2</v>
      </c>
      <c r="R280" s="106">
        <v>5</v>
      </c>
      <c r="S280" s="106">
        <v>741</v>
      </c>
      <c r="T280" s="106">
        <v>749</v>
      </c>
      <c r="U280" s="106">
        <v>9</v>
      </c>
      <c r="V280" s="106">
        <v>8</v>
      </c>
      <c r="W280" s="106">
        <v>6</v>
      </c>
      <c r="X280" s="106">
        <v>7.5</v>
      </c>
      <c r="Y280" s="106">
        <v>57</v>
      </c>
      <c r="Z280" s="106">
        <v>9</v>
      </c>
      <c r="AA280" s="107">
        <v>46945</v>
      </c>
      <c r="AB280" s="106">
        <v>5</v>
      </c>
      <c r="AC280" s="108">
        <v>6.3</v>
      </c>
      <c r="AD280" s="109">
        <v>4</v>
      </c>
      <c r="AE280" s="110">
        <v>24.333333333333332</v>
      </c>
      <c r="AF280" s="111">
        <v>0.54</v>
      </c>
      <c r="AG280" s="112">
        <v>0</v>
      </c>
      <c r="AH280" s="112">
        <v>0</v>
      </c>
      <c r="AI280" s="112">
        <v>0</v>
      </c>
      <c r="AJ280" s="111">
        <v>0.9</v>
      </c>
      <c r="AK280" s="112">
        <v>0</v>
      </c>
      <c r="AL280" s="112">
        <v>0</v>
      </c>
      <c r="AM280" s="112">
        <v>0</v>
      </c>
      <c r="AN280" s="112">
        <v>0</v>
      </c>
      <c r="AO280" s="112">
        <v>0</v>
      </c>
      <c r="AP280" s="112">
        <v>0</v>
      </c>
      <c r="AQ280" s="112">
        <v>0</v>
      </c>
      <c r="AR280" s="112">
        <v>0</v>
      </c>
      <c r="AS280" s="112">
        <v>0</v>
      </c>
      <c r="AT280" s="111">
        <v>0.55000000000000004</v>
      </c>
      <c r="AU280" s="112">
        <v>0</v>
      </c>
      <c r="AV280" s="112">
        <v>0</v>
      </c>
      <c r="AW280" s="112">
        <v>0</v>
      </c>
      <c r="AX280" s="112">
        <v>0</v>
      </c>
      <c r="AY280" s="112">
        <v>0</v>
      </c>
      <c r="AZ280" s="112">
        <v>0</v>
      </c>
      <c r="BA280" s="111">
        <v>0.71299999999999997</v>
      </c>
      <c r="BB280" s="112">
        <v>0</v>
      </c>
      <c r="BC280" s="112">
        <v>0</v>
      </c>
      <c r="BD280" s="112">
        <v>0</v>
      </c>
      <c r="BE280" s="112">
        <v>0</v>
      </c>
      <c r="BF280" s="112">
        <v>0</v>
      </c>
      <c r="BG280" s="112">
        <v>0</v>
      </c>
      <c r="BH280" s="112">
        <v>0</v>
      </c>
      <c r="BI280" s="112">
        <v>0</v>
      </c>
      <c r="BJ280" s="112">
        <v>0</v>
      </c>
      <c r="BK280" s="111">
        <v>0.71299999999999997</v>
      </c>
      <c r="BL280" s="112">
        <v>13.14</v>
      </c>
      <c r="BM280" s="112">
        <v>0</v>
      </c>
      <c r="BN280" s="112">
        <v>0</v>
      </c>
      <c r="BO280" s="112">
        <v>0</v>
      </c>
      <c r="BP280" s="112">
        <v>0</v>
      </c>
      <c r="BQ280" s="112">
        <v>0</v>
      </c>
      <c r="BR280" s="113">
        <v>0</v>
      </c>
      <c r="BS280" s="112">
        <v>0</v>
      </c>
    </row>
    <row r="281" spans="1:71" hidden="1" x14ac:dyDescent="0.25">
      <c r="A281" s="102" t="s">
        <v>61</v>
      </c>
      <c r="B281" s="103" t="s">
        <v>211</v>
      </c>
      <c r="C281" s="102" t="s">
        <v>212</v>
      </c>
      <c r="D281" s="102" t="s">
        <v>108</v>
      </c>
      <c r="E281" s="102" t="s">
        <v>109</v>
      </c>
      <c r="F281" s="102" t="s">
        <v>151</v>
      </c>
      <c r="G281" s="102" t="s">
        <v>223</v>
      </c>
      <c r="H281" s="104">
        <v>24</v>
      </c>
      <c r="I281" s="104">
        <v>25</v>
      </c>
      <c r="J281" s="104">
        <v>16</v>
      </c>
      <c r="K281" s="104">
        <v>48</v>
      </c>
      <c r="L281" s="105">
        <v>21.666666666666668</v>
      </c>
      <c r="M281" s="106">
        <v>223</v>
      </c>
      <c r="N281" s="106">
        <v>252</v>
      </c>
      <c r="O281" s="106">
        <v>5</v>
      </c>
      <c r="P281" s="106">
        <v>29</v>
      </c>
      <c r="Q281" s="106">
        <v>8</v>
      </c>
      <c r="R281" s="106">
        <v>6.5</v>
      </c>
      <c r="S281" s="106">
        <v>242</v>
      </c>
      <c r="T281" s="106">
        <v>248</v>
      </c>
      <c r="U281" s="106">
        <v>5</v>
      </c>
      <c r="V281" s="106">
        <v>6</v>
      </c>
      <c r="W281" s="106">
        <v>5</v>
      </c>
      <c r="X281" s="106">
        <v>5</v>
      </c>
      <c r="Y281" s="106">
        <v>16</v>
      </c>
      <c r="Z281" s="106">
        <v>7</v>
      </c>
      <c r="AA281" s="107">
        <v>56409</v>
      </c>
      <c r="AB281" s="106">
        <v>6</v>
      </c>
      <c r="AC281" s="108">
        <v>6.1</v>
      </c>
      <c r="AD281" s="109">
        <v>4</v>
      </c>
      <c r="AE281" s="110">
        <v>0</v>
      </c>
      <c r="AF281" s="111">
        <v>0.54</v>
      </c>
      <c r="AG281" s="112">
        <v>0</v>
      </c>
      <c r="AH281" s="112">
        <v>0</v>
      </c>
      <c r="AI281" s="112">
        <v>0</v>
      </c>
      <c r="AJ281" s="111">
        <v>0.9</v>
      </c>
      <c r="AK281" s="112">
        <v>0</v>
      </c>
      <c r="AL281" s="112">
        <v>0</v>
      </c>
      <c r="AM281" s="112">
        <v>0</v>
      </c>
      <c r="AN281" s="112">
        <v>0</v>
      </c>
      <c r="AO281" s="112">
        <v>0</v>
      </c>
      <c r="AP281" s="112">
        <v>0</v>
      </c>
      <c r="AQ281" s="112">
        <v>0</v>
      </c>
      <c r="AR281" s="112">
        <v>0</v>
      </c>
      <c r="AS281" s="112">
        <v>0</v>
      </c>
      <c r="AT281" s="111">
        <v>0.55000000000000004</v>
      </c>
      <c r="AU281" s="112">
        <v>0</v>
      </c>
      <c r="AV281" s="112">
        <v>0</v>
      </c>
      <c r="AW281" s="112">
        <v>0</v>
      </c>
      <c r="AX281" s="112">
        <v>0</v>
      </c>
      <c r="AY281" s="112">
        <v>0</v>
      </c>
      <c r="AZ281" s="112">
        <v>0</v>
      </c>
      <c r="BA281" s="111">
        <v>0.71299999999999997</v>
      </c>
      <c r="BB281" s="112">
        <v>0</v>
      </c>
      <c r="BC281" s="112">
        <v>0</v>
      </c>
      <c r="BD281" s="112">
        <v>0</v>
      </c>
      <c r="BE281" s="112">
        <v>0</v>
      </c>
      <c r="BF281" s="112">
        <v>0</v>
      </c>
      <c r="BG281" s="112">
        <v>0</v>
      </c>
      <c r="BH281" s="112">
        <v>0</v>
      </c>
      <c r="BI281" s="112">
        <v>0</v>
      </c>
      <c r="BJ281" s="112">
        <v>0</v>
      </c>
      <c r="BK281" s="111">
        <v>0.71299999999999997</v>
      </c>
      <c r="BL281" s="112">
        <v>0</v>
      </c>
      <c r="BM281" s="112">
        <v>0</v>
      </c>
      <c r="BN281" s="112">
        <v>0</v>
      </c>
      <c r="BO281" s="112">
        <v>0</v>
      </c>
      <c r="BP281" s="112">
        <v>0</v>
      </c>
      <c r="BQ281" s="112">
        <v>0</v>
      </c>
      <c r="BR281" s="113">
        <v>0</v>
      </c>
      <c r="BS281" s="112">
        <v>0</v>
      </c>
    </row>
    <row r="282" spans="1:71" hidden="1" x14ac:dyDescent="0.25">
      <c r="A282" s="102" t="s">
        <v>61</v>
      </c>
      <c r="B282" s="103" t="s">
        <v>211</v>
      </c>
      <c r="C282" s="102" t="s">
        <v>212</v>
      </c>
      <c r="D282" s="102" t="s">
        <v>640</v>
      </c>
      <c r="E282" s="102" t="s">
        <v>641</v>
      </c>
      <c r="F282" s="102" t="s">
        <v>151</v>
      </c>
      <c r="G282" s="102" t="s">
        <v>223</v>
      </c>
      <c r="H282" s="104">
        <v>20</v>
      </c>
      <c r="I282" s="104">
        <v>22</v>
      </c>
      <c r="J282" s="104"/>
      <c r="K282" s="104" t="s">
        <v>154</v>
      </c>
      <c r="L282" s="105">
        <v>21</v>
      </c>
      <c r="M282" s="106">
        <v>186</v>
      </c>
      <c r="N282" s="106">
        <v>190</v>
      </c>
      <c r="O282" s="106">
        <v>4</v>
      </c>
      <c r="P282" s="106">
        <v>4</v>
      </c>
      <c r="Q282" s="106">
        <v>3</v>
      </c>
      <c r="R282" s="106">
        <v>3.5</v>
      </c>
      <c r="S282" s="106">
        <v>194</v>
      </c>
      <c r="T282" s="106">
        <v>198</v>
      </c>
      <c r="U282" s="106">
        <v>4</v>
      </c>
      <c r="V282" s="106">
        <v>4</v>
      </c>
      <c r="W282" s="106">
        <v>3</v>
      </c>
      <c r="X282" s="106">
        <v>3.5</v>
      </c>
      <c r="Y282" s="106"/>
      <c r="Z282" s="106"/>
      <c r="AA282" s="107">
        <v>50624</v>
      </c>
      <c r="AB282" s="106">
        <v>5</v>
      </c>
      <c r="AC282" s="108">
        <v>4.25</v>
      </c>
      <c r="AD282" s="109">
        <v>3</v>
      </c>
      <c r="AE282" s="110">
        <v>23</v>
      </c>
      <c r="AF282" s="111">
        <v>0.54</v>
      </c>
      <c r="AG282" s="112">
        <v>0</v>
      </c>
      <c r="AH282" s="112">
        <v>0</v>
      </c>
      <c r="AI282" s="112">
        <v>0</v>
      </c>
      <c r="AJ282" s="111">
        <v>0.9</v>
      </c>
      <c r="AK282" s="112">
        <v>0</v>
      </c>
      <c r="AL282" s="112">
        <v>0</v>
      </c>
      <c r="AM282" s="112">
        <v>0</v>
      </c>
      <c r="AN282" s="112">
        <v>0</v>
      </c>
      <c r="AO282" s="112">
        <v>0</v>
      </c>
      <c r="AP282" s="112">
        <v>0</v>
      </c>
      <c r="AQ282" s="112">
        <v>0</v>
      </c>
      <c r="AR282" s="112">
        <v>0</v>
      </c>
      <c r="AS282" s="112">
        <v>0</v>
      </c>
      <c r="AT282" s="111">
        <v>0.55000000000000004</v>
      </c>
      <c r="AU282" s="112">
        <v>0</v>
      </c>
      <c r="AV282" s="112">
        <v>0</v>
      </c>
      <c r="AW282" s="112">
        <v>0</v>
      </c>
      <c r="AX282" s="112">
        <v>0</v>
      </c>
      <c r="AY282" s="112">
        <v>0</v>
      </c>
      <c r="AZ282" s="112">
        <v>0</v>
      </c>
      <c r="BA282" s="111">
        <v>0.71299999999999997</v>
      </c>
      <c r="BB282" s="112">
        <v>0</v>
      </c>
      <c r="BC282" s="112">
        <v>0</v>
      </c>
      <c r="BD282" s="112">
        <v>0</v>
      </c>
      <c r="BE282" s="112">
        <v>0</v>
      </c>
      <c r="BF282" s="112">
        <v>0</v>
      </c>
      <c r="BG282" s="112">
        <v>0</v>
      </c>
      <c r="BH282" s="112">
        <v>0</v>
      </c>
      <c r="BI282" s="112">
        <v>0</v>
      </c>
      <c r="BJ282" s="112">
        <v>0</v>
      </c>
      <c r="BK282" s="111">
        <v>0.71299999999999997</v>
      </c>
      <c r="BL282" s="112">
        <v>12.420000000000002</v>
      </c>
      <c r="BM282" s="112">
        <v>0</v>
      </c>
      <c r="BN282" s="112">
        <v>0</v>
      </c>
      <c r="BO282" s="112">
        <v>0</v>
      </c>
      <c r="BP282" s="112">
        <v>0</v>
      </c>
      <c r="BQ282" s="112">
        <v>0</v>
      </c>
      <c r="BR282" s="113">
        <v>0</v>
      </c>
      <c r="BS282" s="112">
        <v>0</v>
      </c>
    </row>
    <row r="283" spans="1:71" hidden="1" x14ac:dyDescent="0.25">
      <c r="A283" s="102" t="s">
        <v>61</v>
      </c>
      <c r="B283" s="103" t="s">
        <v>211</v>
      </c>
      <c r="C283" s="102" t="s">
        <v>212</v>
      </c>
      <c r="D283" s="102" t="s">
        <v>24</v>
      </c>
      <c r="E283" s="102" t="s">
        <v>25</v>
      </c>
      <c r="F283" s="102" t="s">
        <v>153</v>
      </c>
      <c r="G283" s="102" t="s">
        <v>224</v>
      </c>
      <c r="H283" s="104">
        <v>49</v>
      </c>
      <c r="I283" s="104">
        <v>68</v>
      </c>
      <c r="J283" s="104">
        <v>20</v>
      </c>
      <c r="K283" s="104">
        <v>60</v>
      </c>
      <c r="L283" s="105">
        <v>45.666666666666664</v>
      </c>
      <c r="M283" s="106">
        <v>453</v>
      </c>
      <c r="N283" s="106">
        <v>490</v>
      </c>
      <c r="O283" s="106">
        <v>8</v>
      </c>
      <c r="P283" s="106">
        <v>37</v>
      </c>
      <c r="Q283" s="106">
        <v>8</v>
      </c>
      <c r="R283" s="106">
        <v>8</v>
      </c>
      <c r="S283" s="106">
        <v>488</v>
      </c>
      <c r="T283" s="106">
        <v>529</v>
      </c>
      <c r="U283" s="106">
        <v>8</v>
      </c>
      <c r="V283" s="106">
        <v>41</v>
      </c>
      <c r="W283" s="106">
        <v>10</v>
      </c>
      <c r="X283" s="106">
        <v>9</v>
      </c>
      <c r="Y283" s="106">
        <v>20</v>
      </c>
      <c r="Z283" s="106">
        <v>8</v>
      </c>
      <c r="AA283" s="107">
        <v>60475</v>
      </c>
      <c r="AB283" s="106">
        <v>7</v>
      </c>
      <c r="AC283" s="108">
        <v>7.8</v>
      </c>
      <c r="AD283" s="109">
        <v>4</v>
      </c>
      <c r="AE283" s="110">
        <v>5</v>
      </c>
      <c r="AF283" s="111">
        <v>0.54</v>
      </c>
      <c r="AG283" s="112">
        <v>0</v>
      </c>
      <c r="AH283" s="112">
        <v>0</v>
      </c>
      <c r="AI283" s="112">
        <v>0</v>
      </c>
      <c r="AJ283" s="111">
        <v>0.9</v>
      </c>
      <c r="AK283" s="112">
        <v>0</v>
      </c>
      <c r="AL283" s="112">
        <v>0</v>
      </c>
      <c r="AM283" s="112">
        <v>0</v>
      </c>
      <c r="AN283" s="112">
        <v>0</v>
      </c>
      <c r="AO283" s="112">
        <v>0</v>
      </c>
      <c r="AP283" s="112">
        <v>0</v>
      </c>
      <c r="AQ283" s="112">
        <v>0</v>
      </c>
      <c r="AR283" s="112">
        <v>0</v>
      </c>
      <c r="AS283" s="112">
        <v>0</v>
      </c>
      <c r="AT283" s="111">
        <v>0.55000000000000004</v>
      </c>
      <c r="AU283" s="112">
        <v>0</v>
      </c>
      <c r="AV283" s="112">
        <v>0</v>
      </c>
      <c r="AW283" s="112">
        <v>0</v>
      </c>
      <c r="AX283" s="112">
        <v>0</v>
      </c>
      <c r="AY283" s="112">
        <v>0</v>
      </c>
      <c r="AZ283" s="112">
        <v>0</v>
      </c>
      <c r="BA283" s="111">
        <v>0.71299999999999997</v>
      </c>
      <c r="BB283" s="112">
        <v>0</v>
      </c>
      <c r="BC283" s="112">
        <v>0</v>
      </c>
      <c r="BD283" s="112">
        <v>0</v>
      </c>
      <c r="BE283" s="112">
        <v>0</v>
      </c>
      <c r="BF283" s="112">
        <v>0</v>
      </c>
      <c r="BG283" s="112">
        <v>0</v>
      </c>
      <c r="BH283" s="112">
        <v>0</v>
      </c>
      <c r="BI283" s="112">
        <v>0</v>
      </c>
      <c r="BJ283" s="112">
        <v>0</v>
      </c>
      <c r="BK283" s="111">
        <v>0.71299999999999997</v>
      </c>
      <c r="BL283" s="112">
        <v>2.7</v>
      </c>
      <c r="BM283" s="112">
        <v>0</v>
      </c>
      <c r="BN283" s="112">
        <v>0</v>
      </c>
      <c r="BO283" s="112">
        <v>0</v>
      </c>
      <c r="BP283" s="112">
        <v>0</v>
      </c>
      <c r="BQ283" s="112">
        <v>0</v>
      </c>
      <c r="BR283" s="113">
        <v>0</v>
      </c>
      <c r="BS283" s="112">
        <v>0</v>
      </c>
    </row>
    <row r="284" spans="1:71" hidden="1" x14ac:dyDescent="0.25">
      <c r="A284" s="102" t="s">
        <v>61</v>
      </c>
      <c r="B284" s="103" t="s">
        <v>211</v>
      </c>
      <c r="C284" s="102" t="s">
        <v>212</v>
      </c>
      <c r="D284" s="102" t="s">
        <v>26</v>
      </c>
      <c r="E284" s="102" t="s">
        <v>27</v>
      </c>
      <c r="F284" s="102" t="s">
        <v>151</v>
      </c>
      <c r="G284" s="102" t="s">
        <v>223</v>
      </c>
      <c r="H284" s="104">
        <v>12</v>
      </c>
      <c r="I284" s="104">
        <v>16</v>
      </c>
      <c r="J284" s="104">
        <v>6</v>
      </c>
      <c r="K284" s="104">
        <v>18</v>
      </c>
      <c r="L284" s="105">
        <v>11.333333333333334</v>
      </c>
      <c r="M284" s="106">
        <v>143</v>
      </c>
      <c r="N284" s="106">
        <v>147</v>
      </c>
      <c r="O284" s="106">
        <v>2</v>
      </c>
      <c r="P284" s="106">
        <v>4</v>
      </c>
      <c r="Q284" s="106">
        <v>3</v>
      </c>
      <c r="R284" s="106">
        <v>2.5</v>
      </c>
      <c r="S284" s="106">
        <v>156</v>
      </c>
      <c r="T284" s="106">
        <v>165</v>
      </c>
      <c r="U284" s="106">
        <v>3</v>
      </c>
      <c r="V284" s="106">
        <v>9</v>
      </c>
      <c r="W284" s="106">
        <v>6</v>
      </c>
      <c r="X284" s="106">
        <v>4.5</v>
      </c>
      <c r="Y284" s="106">
        <v>6</v>
      </c>
      <c r="Z284" s="106">
        <v>5</v>
      </c>
      <c r="AA284" s="107">
        <v>91110</v>
      </c>
      <c r="AB284" s="106">
        <v>10</v>
      </c>
      <c r="AC284" s="108">
        <v>6.4</v>
      </c>
      <c r="AD284" s="109">
        <v>4</v>
      </c>
      <c r="AE284" s="110">
        <v>0</v>
      </c>
      <c r="AF284" s="111">
        <v>0.54</v>
      </c>
      <c r="AG284" s="112">
        <v>0</v>
      </c>
      <c r="AH284" s="112">
        <v>0</v>
      </c>
      <c r="AI284" s="112">
        <v>0</v>
      </c>
      <c r="AJ284" s="111">
        <v>0.9</v>
      </c>
      <c r="AK284" s="112">
        <v>0</v>
      </c>
      <c r="AL284" s="112">
        <v>0</v>
      </c>
      <c r="AM284" s="112">
        <v>0</v>
      </c>
      <c r="AN284" s="112">
        <v>0</v>
      </c>
      <c r="AO284" s="112">
        <v>0</v>
      </c>
      <c r="AP284" s="112">
        <v>0</v>
      </c>
      <c r="AQ284" s="112">
        <v>0</v>
      </c>
      <c r="AR284" s="112">
        <v>0</v>
      </c>
      <c r="AS284" s="112">
        <v>0</v>
      </c>
      <c r="AT284" s="111">
        <v>0.55000000000000004</v>
      </c>
      <c r="AU284" s="112">
        <v>0</v>
      </c>
      <c r="AV284" s="112">
        <v>0</v>
      </c>
      <c r="AW284" s="112">
        <v>0</v>
      </c>
      <c r="AX284" s="112">
        <v>0</v>
      </c>
      <c r="AY284" s="112">
        <v>0</v>
      </c>
      <c r="AZ284" s="112">
        <v>0</v>
      </c>
      <c r="BA284" s="111">
        <v>0.71299999999999997</v>
      </c>
      <c r="BB284" s="112">
        <v>0</v>
      </c>
      <c r="BC284" s="112">
        <v>0</v>
      </c>
      <c r="BD284" s="112">
        <v>0</v>
      </c>
      <c r="BE284" s="112">
        <v>0</v>
      </c>
      <c r="BF284" s="112">
        <v>0</v>
      </c>
      <c r="BG284" s="112">
        <v>0</v>
      </c>
      <c r="BH284" s="112">
        <v>0</v>
      </c>
      <c r="BI284" s="112">
        <v>0</v>
      </c>
      <c r="BJ284" s="112">
        <v>0</v>
      </c>
      <c r="BK284" s="111">
        <v>0.71299999999999997</v>
      </c>
      <c r="BL284" s="112">
        <v>0</v>
      </c>
      <c r="BM284" s="112">
        <v>0</v>
      </c>
      <c r="BN284" s="112">
        <v>0</v>
      </c>
      <c r="BO284" s="112">
        <v>0</v>
      </c>
      <c r="BP284" s="112">
        <v>0</v>
      </c>
      <c r="BQ284" s="112">
        <v>0</v>
      </c>
      <c r="BR284" s="113">
        <v>0</v>
      </c>
      <c r="BS284" s="112">
        <v>0</v>
      </c>
    </row>
    <row r="285" spans="1:71" hidden="1" x14ac:dyDescent="0.25">
      <c r="A285" s="102" t="s">
        <v>61</v>
      </c>
      <c r="B285" s="103" t="s">
        <v>211</v>
      </c>
      <c r="C285" s="102" t="s">
        <v>212</v>
      </c>
      <c r="D285" s="102" t="s">
        <v>128</v>
      </c>
      <c r="E285" s="102" t="s">
        <v>129</v>
      </c>
      <c r="F285" s="102" t="s">
        <v>151</v>
      </c>
      <c r="G285" s="102" t="s">
        <v>223</v>
      </c>
      <c r="H285" s="104">
        <v>99</v>
      </c>
      <c r="I285" s="104">
        <v>111</v>
      </c>
      <c r="J285" s="104">
        <v>112</v>
      </c>
      <c r="K285" s="104">
        <v>336</v>
      </c>
      <c r="L285" s="105">
        <v>107.33333333333333</v>
      </c>
      <c r="M285" s="106">
        <v>967</v>
      </c>
      <c r="N285" s="106">
        <v>1007</v>
      </c>
      <c r="O285" s="106">
        <v>9</v>
      </c>
      <c r="P285" s="106">
        <v>40</v>
      </c>
      <c r="Q285" s="106">
        <v>9</v>
      </c>
      <c r="R285" s="106">
        <v>9</v>
      </c>
      <c r="S285" s="106">
        <v>1007</v>
      </c>
      <c r="T285" s="106">
        <v>1033</v>
      </c>
      <c r="U285" s="106">
        <v>9</v>
      </c>
      <c r="V285" s="106">
        <v>26</v>
      </c>
      <c r="W285" s="106">
        <v>9</v>
      </c>
      <c r="X285" s="106">
        <v>9</v>
      </c>
      <c r="Y285" s="106">
        <v>112</v>
      </c>
      <c r="Z285" s="106">
        <v>10</v>
      </c>
      <c r="AA285" s="107">
        <v>43447</v>
      </c>
      <c r="AB285" s="106">
        <v>4</v>
      </c>
      <c r="AC285" s="108">
        <v>7.2</v>
      </c>
      <c r="AD285" s="109">
        <v>4</v>
      </c>
      <c r="AE285" s="110">
        <v>0</v>
      </c>
      <c r="AF285" s="111">
        <v>0.54</v>
      </c>
      <c r="AG285" s="112">
        <v>0</v>
      </c>
      <c r="AH285" s="112">
        <v>0</v>
      </c>
      <c r="AI285" s="112">
        <v>0</v>
      </c>
      <c r="AJ285" s="111">
        <v>0.9</v>
      </c>
      <c r="AK285" s="112">
        <v>0</v>
      </c>
      <c r="AL285" s="112">
        <v>0</v>
      </c>
      <c r="AM285" s="112">
        <v>0</v>
      </c>
      <c r="AN285" s="112">
        <v>0</v>
      </c>
      <c r="AO285" s="112">
        <v>0</v>
      </c>
      <c r="AP285" s="112">
        <v>0</v>
      </c>
      <c r="AQ285" s="112">
        <v>0</v>
      </c>
      <c r="AR285" s="112">
        <v>0</v>
      </c>
      <c r="AS285" s="112">
        <v>0</v>
      </c>
      <c r="AT285" s="111">
        <v>0.55000000000000004</v>
      </c>
      <c r="AU285" s="112">
        <v>0</v>
      </c>
      <c r="AV285" s="112">
        <v>0</v>
      </c>
      <c r="AW285" s="112">
        <v>0</v>
      </c>
      <c r="AX285" s="112">
        <v>0</v>
      </c>
      <c r="AY285" s="112">
        <v>0</v>
      </c>
      <c r="AZ285" s="112">
        <v>0</v>
      </c>
      <c r="BA285" s="111">
        <v>0.71299999999999997</v>
      </c>
      <c r="BB285" s="112">
        <v>0</v>
      </c>
      <c r="BC285" s="112">
        <v>0</v>
      </c>
      <c r="BD285" s="112">
        <v>0</v>
      </c>
      <c r="BE285" s="112">
        <v>0</v>
      </c>
      <c r="BF285" s="112">
        <v>0</v>
      </c>
      <c r="BG285" s="112">
        <v>0</v>
      </c>
      <c r="BH285" s="112">
        <v>0</v>
      </c>
      <c r="BI285" s="112">
        <v>0</v>
      </c>
      <c r="BJ285" s="112">
        <v>0</v>
      </c>
      <c r="BK285" s="111">
        <v>0.71299999999999997</v>
      </c>
      <c r="BL285" s="112">
        <v>0</v>
      </c>
      <c r="BM285" s="112">
        <v>0</v>
      </c>
      <c r="BN285" s="112">
        <v>0</v>
      </c>
      <c r="BO285" s="112">
        <v>0</v>
      </c>
      <c r="BP285" s="112">
        <v>0</v>
      </c>
      <c r="BQ285" s="112">
        <v>0</v>
      </c>
      <c r="BR285" s="113">
        <v>0</v>
      </c>
      <c r="BS285" s="112">
        <v>0</v>
      </c>
    </row>
    <row r="286" spans="1:71" hidden="1" x14ac:dyDescent="0.25">
      <c r="A286" s="102" t="s">
        <v>61</v>
      </c>
      <c r="B286" s="103" t="s">
        <v>213</v>
      </c>
      <c r="C286" s="102" t="s">
        <v>214</v>
      </c>
      <c r="D286" s="102" t="s">
        <v>48</v>
      </c>
      <c r="E286" s="102" t="s">
        <v>49</v>
      </c>
      <c r="F286" s="102" t="s">
        <v>151</v>
      </c>
      <c r="G286" s="102" t="s">
        <v>223</v>
      </c>
      <c r="H286" s="104">
        <v>17</v>
      </c>
      <c r="I286" s="104">
        <v>23</v>
      </c>
      <c r="J286" s="104">
        <v>10</v>
      </c>
      <c r="K286" s="104">
        <v>30</v>
      </c>
      <c r="L286" s="105">
        <v>16.666666666666668</v>
      </c>
      <c r="M286" s="106">
        <v>177</v>
      </c>
      <c r="N286" s="106">
        <v>177</v>
      </c>
      <c r="O286" s="106">
        <v>3</v>
      </c>
      <c r="P286" s="106">
        <v>0</v>
      </c>
      <c r="Q286" s="106">
        <v>2</v>
      </c>
      <c r="R286" s="106">
        <v>2.5</v>
      </c>
      <c r="S286" s="106">
        <v>172</v>
      </c>
      <c r="T286" s="106">
        <v>182</v>
      </c>
      <c r="U286" s="106">
        <v>4</v>
      </c>
      <c r="V286" s="106">
        <v>10</v>
      </c>
      <c r="W286" s="106">
        <v>7</v>
      </c>
      <c r="X286" s="106">
        <v>5.5</v>
      </c>
      <c r="Y286" s="106">
        <v>10</v>
      </c>
      <c r="Z286" s="106">
        <v>6</v>
      </c>
      <c r="AA286" s="107">
        <v>65045</v>
      </c>
      <c r="AB286" s="106">
        <v>7</v>
      </c>
      <c r="AC286" s="108">
        <v>5.6</v>
      </c>
      <c r="AD286" s="109">
        <v>3</v>
      </c>
      <c r="AE286" s="110">
        <v>0</v>
      </c>
      <c r="AF286" s="111">
        <v>0.54</v>
      </c>
      <c r="AG286" s="112">
        <v>0</v>
      </c>
      <c r="AH286" s="112">
        <v>0</v>
      </c>
      <c r="AI286" s="112">
        <v>0</v>
      </c>
      <c r="AJ286" s="111">
        <v>0.9</v>
      </c>
      <c r="AK286" s="112">
        <v>0</v>
      </c>
      <c r="AL286" s="112">
        <v>0</v>
      </c>
      <c r="AM286" s="112">
        <v>0</v>
      </c>
      <c r="AN286" s="112">
        <v>0</v>
      </c>
      <c r="AO286" s="112">
        <v>0</v>
      </c>
      <c r="AP286" s="112">
        <v>0</v>
      </c>
      <c r="AQ286" s="112">
        <v>0</v>
      </c>
      <c r="AR286" s="112">
        <v>0</v>
      </c>
      <c r="AS286" s="112">
        <v>0</v>
      </c>
      <c r="AT286" s="111">
        <v>0.55000000000000004</v>
      </c>
      <c r="AU286" s="112">
        <v>0</v>
      </c>
      <c r="AV286" s="112">
        <v>0</v>
      </c>
      <c r="AW286" s="112">
        <v>0</v>
      </c>
      <c r="AX286" s="112">
        <v>0</v>
      </c>
      <c r="AY286" s="112">
        <v>0</v>
      </c>
      <c r="AZ286" s="112">
        <v>0</v>
      </c>
      <c r="BA286" s="111">
        <v>0.71299999999999997</v>
      </c>
      <c r="BB286" s="112">
        <v>0</v>
      </c>
      <c r="BC286" s="112">
        <v>0</v>
      </c>
      <c r="BD286" s="112">
        <v>0</v>
      </c>
      <c r="BE286" s="112">
        <v>0</v>
      </c>
      <c r="BF286" s="112">
        <v>0</v>
      </c>
      <c r="BG286" s="112">
        <v>0</v>
      </c>
      <c r="BH286" s="112">
        <v>0</v>
      </c>
      <c r="BI286" s="112">
        <v>0</v>
      </c>
      <c r="BJ286" s="112">
        <v>0</v>
      </c>
      <c r="BK286" s="111">
        <v>0.71299999999999997</v>
      </c>
      <c r="BL286" s="112">
        <v>0</v>
      </c>
      <c r="BM286" s="112">
        <v>0</v>
      </c>
      <c r="BN286" s="112">
        <v>0</v>
      </c>
      <c r="BO286" s="112">
        <v>0</v>
      </c>
      <c r="BP286" s="112">
        <v>0</v>
      </c>
      <c r="BQ286" s="112">
        <v>0</v>
      </c>
      <c r="BR286" s="113">
        <v>0</v>
      </c>
      <c r="BS286" s="112">
        <v>0</v>
      </c>
    </row>
    <row r="287" spans="1:71" hidden="1" x14ac:dyDescent="0.25">
      <c r="A287" s="102" t="s">
        <v>61</v>
      </c>
      <c r="B287" s="103" t="s">
        <v>213</v>
      </c>
      <c r="C287" s="102" t="s">
        <v>214</v>
      </c>
      <c r="D287" s="102" t="s">
        <v>517</v>
      </c>
      <c r="E287" s="102" t="s">
        <v>518</v>
      </c>
      <c r="F287" s="102" t="s">
        <v>152</v>
      </c>
      <c r="G287" s="102" t="s">
        <v>223</v>
      </c>
      <c r="H287" s="104">
        <v>36</v>
      </c>
      <c r="I287" s="104">
        <v>40</v>
      </c>
      <c r="J287" s="104">
        <v>21</v>
      </c>
      <c r="K287" s="104">
        <v>63</v>
      </c>
      <c r="L287" s="105">
        <v>32.333333333333336</v>
      </c>
      <c r="M287" s="106">
        <v>233</v>
      </c>
      <c r="N287" s="106">
        <v>250</v>
      </c>
      <c r="O287" s="106">
        <v>5</v>
      </c>
      <c r="P287" s="106">
        <v>17</v>
      </c>
      <c r="Q287" s="106">
        <v>6</v>
      </c>
      <c r="R287" s="106">
        <v>5.5</v>
      </c>
      <c r="S287" s="106">
        <v>242</v>
      </c>
      <c r="T287" s="106">
        <v>253</v>
      </c>
      <c r="U287" s="106">
        <v>5</v>
      </c>
      <c r="V287" s="106">
        <v>11</v>
      </c>
      <c r="W287" s="106">
        <v>7</v>
      </c>
      <c r="X287" s="106">
        <v>6</v>
      </c>
      <c r="Y287" s="106">
        <v>21</v>
      </c>
      <c r="Z287" s="106">
        <v>8</v>
      </c>
      <c r="AA287" s="107">
        <v>34436</v>
      </c>
      <c r="AB287" s="106">
        <v>2</v>
      </c>
      <c r="AC287" s="108">
        <v>4.7</v>
      </c>
      <c r="AD287" s="109">
        <v>2</v>
      </c>
      <c r="AE287" s="110">
        <v>0</v>
      </c>
      <c r="AF287" s="111">
        <v>0.54</v>
      </c>
      <c r="AG287" s="112">
        <v>0</v>
      </c>
      <c r="AH287" s="112">
        <v>0</v>
      </c>
      <c r="AI287" s="112">
        <v>0</v>
      </c>
      <c r="AJ287" s="111">
        <v>0.9</v>
      </c>
      <c r="AK287" s="112">
        <v>0</v>
      </c>
      <c r="AL287" s="112">
        <v>0</v>
      </c>
      <c r="AM287" s="112">
        <v>0</v>
      </c>
      <c r="AN287" s="112">
        <v>0</v>
      </c>
      <c r="AO287" s="112">
        <v>0</v>
      </c>
      <c r="AP287" s="112">
        <v>0</v>
      </c>
      <c r="AQ287" s="112">
        <v>0</v>
      </c>
      <c r="AR287" s="112">
        <v>0</v>
      </c>
      <c r="AS287" s="112">
        <v>0</v>
      </c>
      <c r="AT287" s="111">
        <v>0.55000000000000004</v>
      </c>
      <c r="AU287" s="112">
        <v>0</v>
      </c>
      <c r="AV287" s="112">
        <v>0</v>
      </c>
      <c r="AW287" s="112">
        <v>0</v>
      </c>
      <c r="AX287" s="112">
        <v>0</v>
      </c>
      <c r="AY287" s="112">
        <v>0</v>
      </c>
      <c r="AZ287" s="112">
        <v>0</v>
      </c>
      <c r="BA287" s="111">
        <v>0.71299999999999997</v>
      </c>
      <c r="BB287" s="112">
        <v>0</v>
      </c>
      <c r="BC287" s="112">
        <v>0</v>
      </c>
      <c r="BD287" s="112">
        <v>0</v>
      </c>
      <c r="BE287" s="112">
        <v>0</v>
      </c>
      <c r="BF287" s="112">
        <v>0</v>
      </c>
      <c r="BG287" s="112">
        <v>0</v>
      </c>
      <c r="BH287" s="112">
        <v>0</v>
      </c>
      <c r="BI287" s="112">
        <v>0</v>
      </c>
      <c r="BJ287" s="112">
        <v>0</v>
      </c>
      <c r="BK287" s="111">
        <v>0.71299999999999997</v>
      </c>
      <c r="BL287" s="112">
        <v>0</v>
      </c>
      <c r="BM287" s="112">
        <v>0</v>
      </c>
      <c r="BN287" s="112">
        <v>0</v>
      </c>
      <c r="BO287" s="112">
        <v>0</v>
      </c>
      <c r="BP287" s="112">
        <v>0</v>
      </c>
      <c r="BQ287" s="112">
        <v>0</v>
      </c>
      <c r="BR287" s="113">
        <v>0</v>
      </c>
      <c r="BS287" s="112">
        <v>0</v>
      </c>
    </row>
    <row r="288" spans="1:71" hidden="1" x14ac:dyDescent="0.25">
      <c r="A288" s="102" t="s">
        <v>61</v>
      </c>
      <c r="B288" s="103" t="s">
        <v>213</v>
      </c>
      <c r="C288" s="102" t="s">
        <v>214</v>
      </c>
      <c r="D288" s="102" t="s">
        <v>94</v>
      </c>
      <c r="E288" s="102" t="s">
        <v>95</v>
      </c>
      <c r="F288" s="102" t="s">
        <v>151</v>
      </c>
      <c r="G288" s="102" t="s">
        <v>223</v>
      </c>
      <c r="H288" s="104">
        <v>18</v>
      </c>
      <c r="I288" s="104">
        <v>34</v>
      </c>
      <c r="J288" s="104">
        <v>3</v>
      </c>
      <c r="K288" s="104">
        <v>9</v>
      </c>
      <c r="L288" s="105">
        <v>18.333333333333332</v>
      </c>
      <c r="M288" s="106">
        <v>163</v>
      </c>
      <c r="N288" s="106">
        <v>171</v>
      </c>
      <c r="O288" s="106">
        <v>3</v>
      </c>
      <c r="P288" s="106">
        <v>8</v>
      </c>
      <c r="Q288" s="106">
        <v>4</v>
      </c>
      <c r="R288" s="106">
        <v>3.5</v>
      </c>
      <c r="S288" s="106">
        <v>171</v>
      </c>
      <c r="T288" s="106">
        <v>203</v>
      </c>
      <c r="U288" s="106">
        <v>4</v>
      </c>
      <c r="V288" s="106">
        <v>32</v>
      </c>
      <c r="W288" s="106">
        <v>10</v>
      </c>
      <c r="X288" s="106">
        <v>7</v>
      </c>
      <c r="Y288" s="106">
        <v>3</v>
      </c>
      <c r="Z288" s="106">
        <v>3</v>
      </c>
      <c r="AA288" s="107">
        <v>53854</v>
      </c>
      <c r="AB288" s="106">
        <v>6</v>
      </c>
      <c r="AC288" s="108">
        <v>5.0999999999999996</v>
      </c>
      <c r="AD288" s="109">
        <v>3</v>
      </c>
      <c r="AE288" s="110">
        <v>0</v>
      </c>
      <c r="AF288" s="111">
        <v>0.54</v>
      </c>
      <c r="AG288" s="112">
        <v>0</v>
      </c>
      <c r="AH288" s="112">
        <v>0</v>
      </c>
      <c r="AI288" s="112">
        <v>0</v>
      </c>
      <c r="AJ288" s="111">
        <v>0.9</v>
      </c>
      <c r="AK288" s="112">
        <v>0</v>
      </c>
      <c r="AL288" s="112">
        <v>0</v>
      </c>
      <c r="AM288" s="112">
        <v>0</v>
      </c>
      <c r="AN288" s="112">
        <v>0</v>
      </c>
      <c r="AO288" s="112">
        <v>0</v>
      </c>
      <c r="AP288" s="112">
        <v>0</v>
      </c>
      <c r="AQ288" s="112">
        <v>0</v>
      </c>
      <c r="AR288" s="112">
        <v>0</v>
      </c>
      <c r="AS288" s="112">
        <v>0</v>
      </c>
      <c r="AT288" s="111">
        <v>0.55000000000000004</v>
      </c>
      <c r="AU288" s="112">
        <v>0</v>
      </c>
      <c r="AV288" s="112">
        <v>0</v>
      </c>
      <c r="AW288" s="112">
        <v>0</v>
      </c>
      <c r="AX288" s="112">
        <v>0</v>
      </c>
      <c r="AY288" s="112">
        <v>0</v>
      </c>
      <c r="AZ288" s="112">
        <v>0</v>
      </c>
      <c r="BA288" s="111">
        <v>0.71299999999999997</v>
      </c>
      <c r="BB288" s="112">
        <v>0</v>
      </c>
      <c r="BC288" s="112">
        <v>0</v>
      </c>
      <c r="BD288" s="112">
        <v>0</v>
      </c>
      <c r="BE288" s="112">
        <v>0</v>
      </c>
      <c r="BF288" s="112">
        <v>0</v>
      </c>
      <c r="BG288" s="112">
        <v>0</v>
      </c>
      <c r="BH288" s="112">
        <v>0</v>
      </c>
      <c r="BI288" s="112">
        <v>0</v>
      </c>
      <c r="BJ288" s="112">
        <v>0</v>
      </c>
      <c r="BK288" s="111">
        <v>0.71299999999999997</v>
      </c>
      <c r="BL288" s="112">
        <v>0</v>
      </c>
      <c r="BM288" s="112">
        <v>0</v>
      </c>
      <c r="BN288" s="112">
        <v>0</v>
      </c>
      <c r="BO288" s="112">
        <v>0</v>
      </c>
      <c r="BP288" s="112">
        <v>0</v>
      </c>
      <c r="BQ288" s="112">
        <v>0</v>
      </c>
      <c r="BR288" s="113">
        <v>0</v>
      </c>
      <c r="BS288" s="112">
        <v>0</v>
      </c>
    </row>
    <row r="289" spans="1:71" hidden="1" x14ac:dyDescent="0.25">
      <c r="A289" s="102" t="s">
        <v>61</v>
      </c>
      <c r="B289" s="103" t="s">
        <v>213</v>
      </c>
      <c r="C289" s="102" t="s">
        <v>214</v>
      </c>
      <c r="D289" s="102" t="s">
        <v>854</v>
      </c>
      <c r="E289" s="102" t="s">
        <v>855</v>
      </c>
      <c r="F289" s="102" t="s">
        <v>152</v>
      </c>
      <c r="G289" s="102" t="s">
        <v>223</v>
      </c>
      <c r="H289" s="104">
        <v>21</v>
      </c>
      <c r="I289" s="104">
        <v>24</v>
      </c>
      <c r="J289" s="104">
        <v>5</v>
      </c>
      <c r="K289" s="104">
        <v>15</v>
      </c>
      <c r="L289" s="105">
        <v>16.666666666666668</v>
      </c>
      <c r="M289" s="106">
        <v>167</v>
      </c>
      <c r="N289" s="106">
        <v>155</v>
      </c>
      <c r="O289" s="106">
        <v>3</v>
      </c>
      <c r="P289" s="106">
        <v>-12</v>
      </c>
      <c r="Q289" s="106">
        <v>1</v>
      </c>
      <c r="R289" s="106">
        <v>2</v>
      </c>
      <c r="S289" s="106">
        <v>168</v>
      </c>
      <c r="T289" s="106">
        <v>169</v>
      </c>
      <c r="U289" s="106">
        <v>3</v>
      </c>
      <c r="V289" s="106">
        <v>1</v>
      </c>
      <c r="W289" s="106">
        <v>1</v>
      </c>
      <c r="X289" s="106">
        <v>2</v>
      </c>
      <c r="Y289" s="106">
        <v>5</v>
      </c>
      <c r="Z289" s="106">
        <v>5</v>
      </c>
      <c r="AA289" s="107">
        <v>24795</v>
      </c>
      <c r="AB289" s="106">
        <v>1</v>
      </c>
      <c r="AC289" s="108">
        <v>2.2000000000000002</v>
      </c>
      <c r="AD289" s="109">
        <v>1</v>
      </c>
      <c r="AE289" s="110">
        <v>0</v>
      </c>
      <c r="AF289" s="111">
        <v>0.54</v>
      </c>
      <c r="AG289" s="112">
        <v>0</v>
      </c>
      <c r="AH289" s="112">
        <v>0</v>
      </c>
      <c r="AI289" s="112">
        <v>0</v>
      </c>
      <c r="AJ289" s="111">
        <v>0.9</v>
      </c>
      <c r="AK289" s="112">
        <v>0</v>
      </c>
      <c r="AL289" s="112">
        <v>0</v>
      </c>
      <c r="AM289" s="112">
        <v>0</v>
      </c>
      <c r="AN289" s="112">
        <v>0</v>
      </c>
      <c r="AO289" s="112">
        <v>0</v>
      </c>
      <c r="AP289" s="112">
        <v>0</v>
      </c>
      <c r="AQ289" s="112">
        <v>0</v>
      </c>
      <c r="AR289" s="112">
        <v>0</v>
      </c>
      <c r="AS289" s="112">
        <v>0</v>
      </c>
      <c r="AT289" s="111">
        <v>0.55000000000000004</v>
      </c>
      <c r="AU289" s="112">
        <v>0</v>
      </c>
      <c r="AV289" s="112">
        <v>0</v>
      </c>
      <c r="AW289" s="112">
        <v>0</v>
      </c>
      <c r="AX289" s="112">
        <v>0</v>
      </c>
      <c r="AY289" s="112">
        <v>0</v>
      </c>
      <c r="AZ289" s="112">
        <v>0</v>
      </c>
      <c r="BA289" s="111">
        <v>0.71299999999999997</v>
      </c>
      <c r="BB289" s="112">
        <v>0</v>
      </c>
      <c r="BC289" s="112">
        <v>0</v>
      </c>
      <c r="BD289" s="112">
        <v>0</v>
      </c>
      <c r="BE289" s="112">
        <v>0</v>
      </c>
      <c r="BF289" s="112">
        <v>0</v>
      </c>
      <c r="BG289" s="112">
        <v>0</v>
      </c>
      <c r="BH289" s="112">
        <v>0</v>
      </c>
      <c r="BI289" s="112">
        <v>0</v>
      </c>
      <c r="BJ289" s="112">
        <v>0</v>
      </c>
      <c r="BK289" s="111">
        <v>0.71299999999999997</v>
      </c>
      <c r="BL289" s="112">
        <v>0</v>
      </c>
      <c r="BM289" s="112">
        <v>0</v>
      </c>
      <c r="BN289" s="112">
        <v>0</v>
      </c>
      <c r="BO289" s="112">
        <v>0</v>
      </c>
      <c r="BP289" s="112">
        <v>0</v>
      </c>
      <c r="BQ289" s="112">
        <v>0</v>
      </c>
      <c r="BR289" s="113">
        <v>0</v>
      </c>
      <c r="BS289" s="112">
        <v>0</v>
      </c>
    </row>
    <row r="290" spans="1:71" hidden="1" x14ac:dyDescent="0.25">
      <c r="A290" s="102" t="s">
        <v>61</v>
      </c>
      <c r="B290" s="103" t="s">
        <v>213</v>
      </c>
      <c r="C290" s="102" t="s">
        <v>214</v>
      </c>
      <c r="D290" s="102" t="s">
        <v>268</v>
      </c>
      <c r="E290" s="102" t="s">
        <v>269</v>
      </c>
      <c r="F290" s="102" t="s">
        <v>151</v>
      </c>
      <c r="G290" s="102" t="s">
        <v>223</v>
      </c>
      <c r="H290" s="104"/>
      <c r="I290" s="104">
        <v>9</v>
      </c>
      <c r="J290" s="104">
        <v>4</v>
      </c>
      <c r="K290" s="104">
        <v>12</v>
      </c>
      <c r="L290" s="105">
        <v>6.5</v>
      </c>
      <c r="M290" s="106"/>
      <c r="N290" s="106"/>
      <c r="O290" s="106"/>
      <c r="P290" s="106"/>
      <c r="Q290" s="106"/>
      <c r="R290" s="106"/>
      <c r="S290" s="106">
        <v>105</v>
      </c>
      <c r="T290" s="106">
        <v>106</v>
      </c>
      <c r="U290" s="106">
        <v>1</v>
      </c>
      <c r="V290" s="106">
        <v>1</v>
      </c>
      <c r="W290" s="106">
        <v>1</v>
      </c>
      <c r="X290" s="106">
        <v>1</v>
      </c>
      <c r="Y290" s="106">
        <v>4</v>
      </c>
      <c r="Z290" s="106">
        <v>4</v>
      </c>
      <c r="AA290" s="107">
        <v>57673</v>
      </c>
      <c r="AB290" s="106">
        <v>6</v>
      </c>
      <c r="AC290" s="108">
        <v>4.25</v>
      </c>
      <c r="AD290" s="109">
        <v>3</v>
      </c>
      <c r="AE290" s="110">
        <v>0</v>
      </c>
      <c r="AF290" s="111">
        <v>0.54</v>
      </c>
      <c r="AG290" s="112">
        <v>0.33333333333333331</v>
      </c>
      <c r="AH290" s="112">
        <v>0</v>
      </c>
      <c r="AI290" s="112">
        <v>0.33333333333333331</v>
      </c>
      <c r="AJ290" s="111">
        <v>0.9</v>
      </c>
      <c r="AK290" s="112">
        <v>0</v>
      </c>
      <c r="AL290" s="112">
        <v>0</v>
      </c>
      <c r="AM290" s="112">
        <v>0</v>
      </c>
      <c r="AN290" s="112">
        <v>0</v>
      </c>
      <c r="AO290" s="112">
        <v>0</v>
      </c>
      <c r="AP290" s="112">
        <v>0</v>
      </c>
      <c r="AQ290" s="112">
        <v>0</v>
      </c>
      <c r="AR290" s="112">
        <v>0</v>
      </c>
      <c r="AS290" s="112">
        <v>0</v>
      </c>
      <c r="AT290" s="111">
        <v>0.55000000000000004</v>
      </c>
      <c r="AU290" s="112">
        <v>0</v>
      </c>
      <c r="AV290" s="112">
        <v>0</v>
      </c>
      <c r="AW290" s="112">
        <v>0</v>
      </c>
      <c r="AX290" s="112">
        <v>0</v>
      </c>
      <c r="AY290" s="112">
        <v>0</v>
      </c>
      <c r="AZ290" s="112">
        <v>0</v>
      </c>
      <c r="BA290" s="111">
        <v>0.71299999999999997</v>
      </c>
      <c r="BB290" s="112">
        <v>0</v>
      </c>
      <c r="BC290" s="112">
        <v>0</v>
      </c>
      <c r="BD290" s="112">
        <v>0</v>
      </c>
      <c r="BE290" s="112">
        <v>0</v>
      </c>
      <c r="BF290" s="112">
        <v>0</v>
      </c>
      <c r="BG290" s="112">
        <v>0</v>
      </c>
      <c r="BH290" s="112">
        <v>0</v>
      </c>
      <c r="BI290" s="112">
        <v>0</v>
      </c>
      <c r="BJ290" s="112">
        <v>0</v>
      </c>
      <c r="BK290" s="111">
        <v>0.71299999999999997</v>
      </c>
      <c r="BL290" s="112">
        <v>0</v>
      </c>
      <c r="BM290" s="112">
        <v>0.3</v>
      </c>
      <c r="BN290" s="112">
        <v>0.3</v>
      </c>
      <c r="BO290" s="112">
        <v>0</v>
      </c>
      <c r="BP290" s="112">
        <v>0</v>
      </c>
      <c r="BQ290" s="112">
        <v>0</v>
      </c>
      <c r="BR290" s="113">
        <v>0</v>
      </c>
      <c r="BS290" s="112">
        <v>389</v>
      </c>
    </row>
    <row r="291" spans="1:71" hidden="1" x14ac:dyDescent="0.25">
      <c r="A291" s="102" t="s">
        <v>61</v>
      </c>
      <c r="B291" s="103" t="s">
        <v>215</v>
      </c>
      <c r="C291" s="102" t="s">
        <v>216</v>
      </c>
      <c r="D291" s="102" t="s">
        <v>670</v>
      </c>
      <c r="E291" s="102" t="s">
        <v>1090</v>
      </c>
      <c r="F291" s="102" t="s">
        <v>151</v>
      </c>
      <c r="G291" s="102" t="s">
        <v>223</v>
      </c>
      <c r="H291" s="104">
        <v>32</v>
      </c>
      <c r="I291" s="104">
        <v>33</v>
      </c>
      <c r="J291" s="104">
        <v>11</v>
      </c>
      <c r="K291" s="104">
        <v>33</v>
      </c>
      <c r="L291" s="105">
        <v>25.333333333333332</v>
      </c>
      <c r="M291" s="106">
        <v>222</v>
      </c>
      <c r="N291" s="106">
        <v>253</v>
      </c>
      <c r="O291" s="106">
        <v>5</v>
      </c>
      <c r="P291" s="106">
        <v>31</v>
      </c>
      <c r="Q291" s="106">
        <v>8</v>
      </c>
      <c r="R291" s="106">
        <v>6.5</v>
      </c>
      <c r="S291" s="106">
        <v>238</v>
      </c>
      <c r="T291" s="106">
        <v>247</v>
      </c>
      <c r="U291" s="106">
        <v>5</v>
      </c>
      <c r="V291" s="106">
        <v>9</v>
      </c>
      <c r="W291" s="106">
        <v>6</v>
      </c>
      <c r="X291" s="106">
        <v>5.5</v>
      </c>
      <c r="Y291" s="106">
        <v>11</v>
      </c>
      <c r="Z291" s="106">
        <v>7</v>
      </c>
      <c r="AA291" s="107"/>
      <c r="AB291" s="106"/>
      <c r="AC291" s="108">
        <v>6.333333333333333</v>
      </c>
      <c r="AD291" s="109">
        <v>4</v>
      </c>
      <c r="AE291" s="110">
        <v>0</v>
      </c>
      <c r="AF291" s="111">
        <v>0.54</v>
      </c>
      <c r="AG291" s="112">
        <v>0</v>
      </c>
      <c r="AH291" s="112">
        <v>0</v>
      </c>
      <c r="AI291" s="112">
        <v>0</v>
      </c>
      <c r="AJ291" s="111">
        <v>0.9</v>
      </c>
      <c r="AK291" s="112">
        <v>0</v>
      </c>
      <c r="AL291" s="112">
        <v>0</v>
      </c>
      <c r="AM291" s="112">
        <v>0</v>
      </c>
      <c r="AN291" s="112">
        <v>0</v>
      </c>
      <c r="AO291" s="112">
        <v>0</v>
      </c>
      <c r="AP291" s="112">
        <v>0</v>
      </c>
      <c r="AQ291" s="112">
        <v>0</v>
      </c>
      <c r="AR291" s="112">
        <v>0</v>
      </c>
      <c r="AS291" s="112">
        <v>0</v>
      </c>
      <c r="AT291" s="111">
        <v>0.55000000000000004</v>
      </c>
      <c r="AU291" s="112">
        <v>0</v>
      </c>
      <c r="AV291" s="112">
        <v>0</v>
      </c>
      <c r="AW291" s="112">
        <v>0</v>
      </c>
      <c r="AX291" s="112">
        <v>0</v>
      </c>
      <c r="AY291" s="112">
        <v>0</v>
      </c>
      <c r="AZ291" s="112">
        <v>0</v>
      </c>
      <c r="BA291" s="111">
        <v>0.71299999999999997</v>
      </c>
      <c r="BB291" s="112">
        <v>0</v>
      </c>
      <c r="BC291" s="112">
        <v>0</v>
      </c>
      <c r="BD291" s="112">
        <v>0</v>
      </c>
      <c r="BE291" s="112">
        <v>0</v>
      </c>
      <c r="BF291" s="112">
        <v>0</v>
      </c>
      <c r="BG291" s="112">
        <v>0</v>
      </c>
      <c r="BH291" s="112">
        <v>0</v>
      </c>
      <c r="BI291" s="112">
        <v>0</v>
      </c>
      <c r="BJ291" s="112">
        <v>0</v>
      </c>
      <c r="BK291" s="111">
        <v>0.71299999999999997</v>
      </c>
      <c r="BL291" s="112">
        <v>0</v>
      </c>
      <c r="BM291" s="112">
        <v>0</v>
      </c>
      <c r="BN291" s="112">
        <v>0</v>
      </c>
      <c r="BO291" s="112">
        <v>0</v>
      </c>
      <c r="BP291" s="112">
        <v>0</v>
      </c>
      <c r="BQ291" s="112">
        <v>0</v>
      </c>
      <c r="BR291" s="113">
        <v>0</v>
      </c>
      <c r="BS291" s="112">
        <v>0</v>
      </c>
    </row>
    <row r="292" spans="1:71" hidden="1" x14ac:dyDescent="0.25">
      <c r="A292" s="102" t="s">
        <v>61</v>
      </c>
      <c r="B292" s="103" t="s">
        <v>215</v>
      </c>
      <c r="C292" s="102" t="s">
        <v>216</v>
      </c>
      <c r="D292" s="102" t="s">
        <v>671</v>
      </c>
      <c r="E292" s="102" t="s">
        <v>1079</v>
      </c>
      <c r="F292" s="102" t="s">
        <v>151</v>
      </c>
      <c r="G292" s="102" t="s">
        <v>223</v>
      </c>
      <c r="H292" s="104">
        <v>41</v>
      </c>
      <c r="I292" s="104">
        <v>44</v>
      </c>
      <c r="J292" s="104">
        <v>5</v>
      </c>
      <c r="K292" s="104">
        <v>15</v>
      </c>
      <c r="L292" s="105">
        <v>30</v>
      </c>
      <c r="M292" s="106">
        <v>318</v>
      </c>
      <c r="N292" s="106">
        <v>339</v>
      </c>
      <c r="O292" s="106">
        <v>6</v>
      </c>
      <c r="P292" s="106">
        <v>21</v>
      </c>
      <c r="Q292" s="106">
        <v>6</v>
      </c>
      <c r="R292" s="106">
        <v>6</v>
      </c>
      <c r="S292" s="106">
        <v>336</v>
      </c>
      <c r="T292" s="106">
        <v>345</v>
      </c>
      <c r="U292" s="106">
        <v>6</v>
      </c>
      <c r="V292" s="106">
        <v>9</v>
      </c>
      <c r="W292" s="106">
        <v>6</v>
      </c>
      <c r="X292" s="106">
        <v>6</v>
      </c>
      <c r="Y292" s="106">
        <v>5</v>
      </c>
      <c r="Z292" s="106">
        <v>5</v>
      </c>
      <c r="AA292" s="107">
        <v>45058</v>
      </c>
      <c r="AB292" s="106">
        <v>4</v>
      </c>
      <c r="AC292" s="108">
        <v>5</v>
      </c>
      <c r="AD292" s="109">
        <v>3</v>
      </c>
      <c r="AE292" s="110">
        <v>0</v>
      </c>
      <c r="AF292" s="111">
        <v>0.54</v>
      </c>
      <c r="AG292" s="112">
        <v>0</v>
      </c>
      <c r="AH292" s="112">
        <v>0</v>
      </c>
      <c r="AI292" s="112">
        <v>0</v>
      </c>
      <c r="AJ292" s="111">
        <v>0.9</v>
      </c>
      <c r="AK292" s="112">
        <v>0</v>
      </c>
      <c r="AL292" s="112">
        <v>0</v>
      </c>
      <c r="AM292" s="112">
        <v>0</v>
      </c>
      <c r="AN292" s="112">
        <v>0</v>
      </c>
      <c r="AO292" s="112">
        <v>0</v>
      </c>
      <c r="AP292" s="112">
        <v>0</v>
      </c>
      <c r="AQ292" s="112">
        <v>0</v>
      </c>
      <c r="AR292" s="112">
        <v>0</v>
      </c>
      <c r="AS292" s="112">
        <v>0</v>
      </c>
      <c r="AT292" s="111">
        <v>0.55000000000000004</v>
      </c>
      <c r="AU292" s="112">
        <v>0</v>
      </c>
      <c r="AV292" s="112">
        <v>0</v>
      </c>
      <c r="AW292" s="112">
        <v>0</v>
      </c>
      <c r="AX292" s="112">
        <v>0</v>
      </c>
      <c r="AY292" s="112">
        <v>0</v>
      </c>
      <c r="AZ292" s="112">
        <v>0</v>
      </c>
      <c r="BA292" s="111">
        <v>0.71299999999999997</v>
      </c>
      <c r="BB292" s="112">
        <v>0</v>
      </c>
      <c r="BC292" s="112">
        <v>0</v>
      </c>
      <c r="BD292" s="112">
        <v>0</v>
      </c>
      <c r="BE292" s="112">
        <v>0</v>
      </c>
      <c r="BF292" s="112">
        <v>0</v>
      </c>
      <c r="BG292" s="112">
        <v>0</v>
      </c>
      <c r="BH292" s="112">
        <v>0</v>
      </c>
      <c r="BI292" s="112">
        <v>0</v>
      </c>
      <c r="BJ292" s="112">
        <v>0</v>
      </c>
      <c r="BK292" s="111">
        <v>0.71299999999999997</v>
      </c>
      <c r="BL292" s="112">
        <v>0</v>
      </c>
      <c r="BM292" s="112">
        <v>0</v>
      </c>
      <c r="BN292" s="112">
        <v>0</v>
      </c>
      <c r="BO292" s="112">
        <v>0</v>
      </c>
      <c r="BP292" s="112">
        <v>0</v>
      </c>
      <c r="BQ292" s="112">
        <v>0</v>
      </c>
      <c r="BR292" s="113">
        <v>0</v>
      </c>
      <c r="BS292" s="112">
        <v>0</v>
      </c>
    </row>
    <row r="293" spans="1:71" hidden="1" x14ac:dyDescent="0.25">
      <c r="A293" s="102" t="s">
        <v>61</v>
      </c>
      <c r="B293" s="103" t="s">
        <v>215</v>
      </c>
      <c r="C293" s="102" t="s">
        <v>216</v>
      </c>
      <c r="D293" s="102" t="s">
        <v>78</v>
      </c>
      <c r="E293" s="102" t="s">
        <v>79</v>
      </c>
      <c r="F293" s="102" t="s">
        <v>153</v>
      </c>
      <c r="G293" s="102" t="s">
        <v>224</v>
      </c>
      <c r="H293" s="104">
        <v>71</v>
      </c>
      <c r="I293" s="104">
        <v>84</v>
      </c>
      <c r="J293" s="104">
        <v>347</v>
      </c>
      <c r="K293" s="104">
        <v>1041</v>
      </c>
      <c r="L293" s="105">
        <v>167.33333333333334</v>
      </c>
      <c r="M293" s="106">
        <v>662</v>
      </c>
      <c r="N293" s="106">
        <v>672</v>
      </c>
      <c r="O293" s="106">
        <v>8</v>
      </c>
      <c r="P293" s="106">
        <v>10</v>
      </c>
      <c r="Q293" s="106">
        <v>5</v>
      </c>
      <c r="R293" s="106">
        <v>6.5</v>
      </c>
      <c r="S293" s="106">
        <v>695</v>
      </c>
      <c r="T293" s="106">
        <v>715</v>
      </c>
      <c r="U293" s="106">
        <v>8</v>
      </c>
      <c r="V293" s="106">
        <v>20</v>
      </c>
      <c r="W293" s="106">
        <v>9</v>
      </c>
      <c r="X293" s="106">
        <v>8.5</v>
      </c>
      <c r="Y293" s="106">
        <v>347</v>
      </c>
      <c r="Z293" s="106">
        <v>10</v>
      </c>
      <c r="AA293" s="107">
        <v>56606</v>
      </c>
      <c r="AB293" s="106">
        <v>6</v>
      </c>
      <c r="AC293" s="108">
        <v>7.4</v>
      </c>
      <c r="AD293" s="109">
        <v>4</v>
      </c>
      <c r="AE293" s="110">
        <v>0</v>
      </c>
      <c r="AF293" s="111">
        <v>0.54</v>
      </c>
      <c r="AG293" s="112">
        <v>0</v>
      </c>
      <c r="AH293" s="112">
        <v>0</v>
      </c>
      <c r="AI293" s="112">
        <v>0</v>
      </c>
      <c r="AJ293" s="111">
        <v>0.9</v>
      </c>
      <c r="AK293" s="112">
        <v>0</v>
      </c>
      <c r="AL293" s="112">
        <v>0</v>
      </c>
      <c r="AM293" s="112">
        <v>0</v>
      </c>
      <c r="AN293" s="112">
        <v>0</v>
      </c>
      <c r="AO293" s="112">
        <v>0</v>
      </c>
      <c r="AP293" s="112">
        <v>0</v>
      </c>
      <c r="AQ293" s="112">
        <v>0</v>
      </c>
      <c r="AR293" s="112">
        <v>0</v>
      </c>
      <c r="AS293" s="112">
        <v>0</v>
      </c>
      <c r="AT293" s="111">
        <v>0.55000000000000004</v>
      </c>
      <c r="AU293" s="112">
        <v>0</v>
      </c>
      <c r="AV293" s="112">
        <v>0</v>
      </c>
      <c r="AW293" s="112">
        <v>0</v>
      </c>
      <c r="AX293" s="112">
        <v>0</v>
      </c>
      <c r="AY293" s="112">
        <v>0</v>
      </c>
      <c r="AZ293" s="112">
        <v>0</v>
      </c>
      <c r="BA293" s="111">
        <v>0.71299999999999997</v>
      </c>
      <c r="BB293" s="112">
        <v>0</v>
      </c>
      <c r="BC293" s="112">
        <v>0</v>
      </c>
      <c r="BD293" s="112">
        <v>0</v>
      </c>
      <c r="BE293" s="112">
        <v>0</v>
      </c>
      <c r="BF293" s="112">
        <v>0</v>
      </c>
      <c r="BG293" s="112">
        <v>0</v>
      </c>
      <c r="BH293" s="112">
        <v>0</v>
      </c>
      <c r="BI293" s="112">
        <v>0</v>
      </c>
      <c r="BJ293" s="112">
        <v>0</v>
      </c>
      <c r="BK293" s="111">
        <v>0.71299999999999997</v>
      </c>
      <c r="BL293" s="112">
        <v>0</v>
      </c>
      <c r="BM293" s="112">
        <v>0</v>
      </c>
      <c r="BN293" s="112">
        <v>0</v>
      </c>
      <c r="BO293" s="112">
        <v>0</v>
      </c>
      <c r="BP293" s="112">
        <v>0</v>
      </c>
      <c r="BQ293" s="112">
        <v>0</v>
      </c>
      <c r="BR293" s="113">
        <v>0</v>
      </c>
      <c r="BS293" s="112">
        <v>0</v>
      </c>
    </row>
    <row r="294" spans="1:71" hidden="1" x14ac:dyDescent="0.25">
      <c r="A294" s="102" t="s">
        <v>61</v>
      </c>
      <c r="B294" s="103" t="s">
        <v>215</v>
      </c>
      <c r="C294" s="102" t="s">
        <v>216</v>
      </c>
      <c r="D294" s="102" t="s">
        <v>355</v>
      </c>
      <c r="E294" s="102" t="s">
        <v>356</v>
      </c>
      <c r="F294" s="102" t="s">
        <v>151</v>
      </c>
      <c r="G294" s="102" t="s">
        <v>223</v>
      </c>
      <c r="H294" s="104">
        <v>108</v>
      </c>
      <c r="I294" s="104">
        <v>112</v>
      </c>
      <c r="J294" s="104">
        <v>38</v>
      </c>
      <c r="K294" s="104">
        <v>114</v>
      </c>
      <c r="L294" s="105">
        <v>86</v>
      </c>
      <c r="M294" s="106">
        <v>914</v>
      </c>
      <c r="N294" s="106">
        <v>996</v>
      </c>
      <c r="O294" s="106">
        <v>9</v>
      </c>
      <c r="P294" s="106">
        <v>82</v>
      </c>
      <c r="Q294" s="106">
        <v>10</v>
      </c>
      <c r="R294" s="106">
        <v>9.5</v>
      </c>
      <c r="S294" s="106">
        <v>933</v>
      </c>
      <c r="T294" s="106">
        <v>957</v>
      </c>
      <c r="U294" s="106">
        <v>9</v>
      </c>
      <c r="V294" s="106">
        <v>24</v>
      </c>
      <c r="W294" s="106">
        <v>9</v>
      </c>
      <c r="X294" s="106">
        <v>9</v>
      </c>
      <c r="Y294" s="106">
        <v>38</v>
      </c>
      <c r="Z294" s="106">
        <v>9</v>
      </c>
      <c r="AA294" s="107">
        <v>34166</v>
      </c>
      <c r="AB294" s="106">
        <v>2</v>
      </c>
      <c r="AC294" s="108">
        <v>6.3</v>
      </c>
      <c r="AD294" s="109">
        <v>2</v>
      </c>
      <c r="AE294" s="110">
        <v>0</v>
      </c>
      <c r="AF294" s="111">
        <v>0.54</v>
      </c>
      <c r="AG294" s="112">
        <v>0</v>
      </c>
      <c r="AH294" s="112">
        <v>0</v>
      </c>
      <c r="AI294" s="112">
        <v>0</v>
      </c>
      <c r="AJ294" s="111">
        <v>0.9</v>
      </c>
      <c r="AK294" s="112">
        <v>0</v>
      </c>
      <c r="AL294" s="112">
        <v>0</v>
      </c>
      <c r="AM294" s="112">
        <v>0</v>
      </c>
      <c r="AN294" s="112">
        <v>0</v>
      </c>
      <c r="AO294" s="112">
        <v>0</v>
      </c>
      <c r="AP294" s="112">
        <v>0</v>
      </c>
      <c r="AQ294" s="112">
        <v>0</v>
      </c>
      <c r="AR294" s="112">
        <v>0</v>
      </c>
      <c r="AS294" s="112">
        <v>0</v>
      </c>
      <c r="AT294" s="111">
        <v>0.55000000000000004</v>
      </c>
      <c r="AU294" s="112">
        <v>0</v>
      </c>
      <c r="AV294" s="112">
        <v>0</v>
      </c>
      <c r="AW294" s="112">
        <v>0</v>
      </c>
      <c r="AX294" s="112">
        <v>0</v>
      </c>
      <c r="AY294" s="112">
        <v>0</v>
      </c>
      <c r="AZ294" s="112">
        <v>0</v>
      </c>
      <c r="BA294" s="111">
        <v>0.71299999999999997</v>
      </c>
      <c r="BB294" s="112">
        <v>0</v>
      </c>
      <c r="BC294" s="112">
        <v>0</v>
      </c>
      <c r="BD294" s="112">
        <v>0</v>
      </c>
      <c r="BE294" s="112">
        <v>0</v>
      </c>
      <c r="BF294" s="112">
        <v>0</v>
      </c>
      <c r="BG294" s="112">
        <v>0</v>
      </c>
      <c r="BH294" s="112">
        <v>0</v>
      </c>
      <c r="BI294" s="112">
        <v>0</v>
      </c>
      <c r="BJ294" s="112">
        <v>0</v>
      </c>
      <c r="BK294" s="111">
        <v>0.71299999999999997</v>
      </c>
      <c r="BL294" s="112">
        <v>0</v>
      </c>
      <c r="BM294" s="112">
        <v>0</v>
      </c>
      <c r="BN294" s="112">
        <v>0</v>
      </c>
      <c r="BO294" s="112">
        <v>0</v>
      </c>
      <c r="BP294" s="112">
        <v>0</v>
      </c>
      <c r="BQ294" s="112">
        <v>0</v>
      </c>
      <c r="BR294" s="113">
        <v>0</v>
      </c>
      <c r="BS294" s="112">
        <v>0</v>
      </c>
    </row>
    <row r="295" spans="1:71" hidden="1" x14ac:dyDescent="0.25">
      <c r="A295" s="102" t="s">
        <v>61</v>
      </c>
      <c r="B295" s="103" t="s">
        <v>215</v>
      </c>
      <c r="C295" s="102" t="s">
        <v>216</v>
      </c>
      <c r="D295" s="102" t="s">
        <v>646</v>
      </c>
      <c r="E295" s="102" t="s">
        <v>647</v>
      </c>
      <c r="F295" s="102" t="s">
        <v>152</v>
      </c>
      <c r="G295" s="102" t="s">
        <v>223</v>
      </c>
      <c r="H295" s="104">
        <v>38</v>
      </c>
      <c r="I295" s="104">
        <v>44</v>
      </c>
      <c r="J295" s="104">
        <v>22</v>
      </c>
      <c r="K295" s="104">
        <v>66</v>
      </c>
      <c r="L295" s="105">
        <v>34.666666666666664</v>
      </c>
      <c r="M295" s="106">
        <v>362</v>
      </c>
      <c r="N295" s="106">
        <v>368</v>
      </c>
      <c r="O295" s="106">
        <v>6</v>
      </c>
      <c r="P295" s="106">
        <v>6</v>
      </c>
      <c r="Q295" s="106">
        <v>4</v>
      </c>
      <c r="R295" s="106">
        <v>5</v>
      </c>
      <c r="S295" s="106">
        <v>399</v>
      </c>
      <c r="T295" s="106">
        <v>406</v>
      </c>
      <c r="U295" s="106">
        <v>7</v>
      </c>
      <c r="V295" s="106">
        <v>7</v>
      </c>
      <c r="W295" s="106">
        <v>5</v>
      </c>
      <c r="X295" s="106">
        <v>6</v>
      </c>
      <c r="Y295" s="106">
        <v>22</v>
      </c>
      <c r="Z295" s="106">
        <v>8</v>
      </c>
      <c r="AA295" s="107">
        <v>34474</v>
      </c>
      <c r="AB295" s="106">
        <v>2</v>
      </c>
      <c r="AC295" s="108">
        <v>4.5999999999999996</v>
      </c>
      <c r="AD295" s="109">
        <v>2</v>
      </c>
      <c r="AE295" s="110">
        <v>0</v>
      </c>
      <c r="AF295" s="111">
        <v>0.54</v>
      </c>
      <c r="AG295" s="112">
        <v>0</v>
      </c>
      <c r="AH295" s="112">
        <v>0</v>
      </c>
      <c r="AI295" s="112">
        <v>0</v>
      </c>
      <c r="AJ295" s="111">
        <v>0.9</v>
      </c>
      <c r="AK295" s="112">
        <v>0</v>
      </c>
      <c r="AL295" s="112">
        <v>0</v>
      </c>
      <c r="AM295" s="112">
        <v>0</v>
      </c>
      <c r="AN295" s="112">
        <v>0</v>
      </c>
      <c r="AO295" s="112">
        <v>0</v>
      </c>
      <c r="AP295" s="112">
        <v>0</v>
      </c>
      <c r="AQ295" s="112">
        <v>0</v>
      </c>
      <c r="AR295" s="112">
        <v>0</v>
      </c>
      <c r="AS295" s="112">
        <v>0</v>
      </c>
      <c r="AT295" s="111">
        <v>0.55000000000000004</v>
      </c>
      <c r="AU295" s="112">
        <v>0</v>
      </c>
      <c r="AV295" s="112">
        <v>0</v>
      </c>
      <c r="AW295" s="112">
        <v>0</v>
      </c>
      <c r="AX295" s="112">
        <v>0</v>
      </c>
      <c r="AY295" s="112">
        <v>0</v>
      </c>
      <c r="AZ295" s="112">
        <v>0</v>
      </c>
      <c r="BA295" s="111">
        <v>0.71299999999999997</v>
      </c>
      <c r="BB295" s="112">
        <v>0</v>
      </c>
      <c r="BC295" s="112">
        <v>0</v>
      </c>
      <c r="BD295" s="112">
        <v>0</v>
      </c>
      <c r="BE295" s="112">
        <v>0</v>
      </c>
      <c r="BF295" s="112">
        <v>0</v>
      </c>
      <c r="BG295" s="112">
        <v>0</v>
      </c>
      <c r="BH295" s="112">
        <v>0</v>
      </c>
      <c r="BI295" s="112">
        <v>0</v>
      </c>
      <c r="BJ295" s="112">
        <v>0</v>
      </c>
      <c r="BK295" s="111">
        <v>0.71299999999999997</v>
      </c>
      <c r="BL295" s="112">
        <v>0</v>
      </c>
      <c r="BM295" s="112">
        <v>0</v>
      </c>
      <c r="BN295" s="112">
        <v>0</v>
      </c>
      <c r="BO295" s="112">
        <v>0</v>
      </c>
      <c r="BP295" s="112">
        <v>0</v>
      </c>
      <c r="BQ295" s="112">
        <v>0</v>
      </c>
      <c r="BR295" s="113">
        <v>0</v>
      </c>
      <c r="BS295" s="112">
        <v>0</v>
      </c>
    </row>
    <row r="296" spans="1:71" hidden="1" x14ac:dyDescent="0.25">
      <c r="A296" s="102" t="s">
        <v>61</v>
      </c>
      <c r="B296" s="103" t="s">
        <v>215</v>
      </c>
      <c r="C296" s="102" t="s">
        <v>216</v>
      </c>
      <c r="D296" s="102" t="s">
        <v>672</v>
      </c>
      <c r="E296" s="102" t="s">
        <v>673</v>
      </c>
      <c r="F296" s="102" t="s">
        <v>152</v>
      </c>
      <c r="G296" s="102" t="s">
        <v>223</v>
      </c>
      <c r="H296" s="104">
        <v>13</v>
      </c>
      <c r="I296" s="104"/>
      <c r="J296" s="104">
        <v>5</v>
      </c>
      <c r="K296" s="104">
        <v>15</v>
      </c>
      <c r="L296" s="105">
        <v>9</v>
      </c>
      <c r="M296" s="106">
        <v>101</v>
      </c>
      <c r="N296" s="106">
        <v>114</v>
      </c>
      <c r="O296" s="106">
        <v>1</v>
      </c>
      <c r="P296" s="106">
        <v>13</v>
      </c>
      <c r="Q296" s="106">
        <v>5</v>
      </c>
      <c r="R296" s="106">
        <v>3</v>
      </c>
      <c r="S296" s="106"/>
      <c r="T296" s="106"/>
      <c r="U296" s="106"/>
      <c r="V296" s="106"/>
      <c r="W296" s="106"/>
      <c r="X296" s="106"/>
      <c r="Y296" s="106">
        <v>5</v>
      </c>
      <c r="Z296" s="106">
        <v>5</v>
      </c>
      <c r="AA296" s="107">
        <v>46099</v>
      </c>
      <c r="AB296" s="106">
        <v>4</v>
      </c>
      <c r="AC296" s="108">
        <v>4</v>
      </c>
      <c r="AD296" s="109">
        <v>2</v>
      </c>
      <c r="AE296" s="110">
        <v>0</v>
      </c>
      <c r="AF296" s="111">
        <v>0.54</v>
      </c>
      <c r="AG296" s="112">
        <v>0</v>
      </c>
      <c r="AH296" s="112">
        <v>0</v>
      </c>
      <c r="AI296" s="112">
        <v>0</v>
      </c>
      <c r="AJ296" s="111">
        <v>0.9</v>
      </c>
      <c r="AK296" s="112">
        <v>0</v>
      </c>
      <c r="AL296" s="112">
        <v>0</v>
      </c>
      <c r="AM296" s="112">
        <v>0</v>
      </c>
      <c r="AN296" s="112">
        <v>0</v>
      </c>
      <c r="AO296" s="112">
        <v>0</v>
      </c>
      <c r="AP296" s="112">
        <v>0</v>
      </c>
      <c r="AQ296" s="112">
        <v>0</v>
      </c>
      <c r="AR296" s="112">
        <v>0</v>
      </c>
      <c r="AS296" s="112">
        <v>0</v>
      </c>
      <c r="AT296" s="111">
        <v>0.55000000000000004</v>
      </c>
      <c r="AU296" s="112">
        <v>0</v>
      </c>
      <c r="AV296" s="112">
        <v>0</v>
      </c>
      <c r="AW296" s="112">
        <v>0</v>
      </c>
      <c r="AX296" s="112">
        <v>0</v>
      </c>
      <c r="AY296" s="112">
        <v>0</v>
      </c>
      <c r="AZ296" s="112">
        <v>0</v>
      </c>
      <c r="BA296" s="111">
        <v>0.71299999999999997</v>
      </c>
      <c r="BB296" s="112">
        <v>0</v>
      </c>
      <c r="BC296" s="112">
        <v>0</v>
      </c>
      <c r="BD296" s="112">
        <v>0</v>
      </c>
      <c r="BE296" s="112">
        <v>0</v>
      </c>
      <c r="BF296" s="112">
        <v>0</v>
      </c>
      <c r="BG296" s="112">
        <v>0</v>
      </c>
      <c r="BH296" s="112">
        <v>0</v>
      </c>
      <c r="BI296" s="112">
        <v>0</v>
      </c>
      <c r="BJ296" s="112">
        <v>0</v>
      </c>
      <c r="BK296" s="111">
        <v>0.71299999999999997</v>
      </c>
      <c r="BL296" s="112">
        <v>0</v>
      </c>
      <c r="BM296" s="112">
        <v>0</v>
      </c>
      <c r="BN296" s="112">
        <v>0</v>
      </c>
      <c r="BO296" s="112">
        <v>0</v>
      </c>
      <c r="BP296" s="112">
        <v>0</v>
      </c>
      <c r="BQ296" s="112">
        <v>0</v>
      </c>
      <c r="BR296" s="113">
        <v>0</v>
      </c>
      <c r="BS296" s="112">
        <v>0</v>
      </c>
    </row>
    <row r="297" spans="1:71" hidden="1" x14ac:dyDescent="0.25">
      <c r="A297" s="102" t="s">
        <v>61</v>
      </c>
      <c r="B297" s="103" t="s">
        <v>215</v>
      </c>
      <c r="C297" s="102" t="s">
        <v>216</v>
      </c>
      <c r="D297" s="102" t="s">
        <v>674</v>
      </c>
      <c r="E297" s="102" t="s">
        <v>675</v>
      </c>
      <c r="F297" s="102" t="s">
        <v>153</v>
      </c>
      <c r="G297" s="102" t="s">
        <v>224</v>
      </c>
      <c r="H297" s="104">
        <v>18</v>
      </c>
      <c r="I297" s="104">
        <v>22</v>
      </c>
      <c r="J297" s="104">
        <v>7</v>
      </c>
      <c r="K297" s="104">
        <v>21</v>
      </c>
      <c r="L297" s="105">
        <v>15.666666666666666</v>
      </c>
      <c r="M297" s="106">
        <v>159</v>
      </c>
      <c r="N297" s="106">
        <v>172</v>
      </c>
      <c r="O297" s="106">
        <v>3</v>
      </c>
      <c r="P297" s="106">
        <v>13</v>
      </c>
      <c r="Q297" s="106">
        <v>5</v>
      </c>
      <c r="R297" s="106">
        <v>4</v>
      </c>
      <c r="S297" s="106">
        <v>172</v>
      </c>
      <c r="T297" s="106">
        <v>179</v>
      </c>
      <c r="U297" s="106">
        <v>3</v>
      </c>
      <c r="V297" s="106">
        <v>7</v>
      </c>
      <c r="W297" s="106">
        <v>5</v>
      </c>
      <c r="X297" s="106">
        <v>4</v>
      </c>
      <c r="Y297" s="106">
        <v>7</v>
      </c>
      <c r="Z297" s="106">
        <v>6</v>
      </c>
      <c r="AA297" s="107">
        <v>39839</v>
      </c>
      <c r="AB297" s="106">
        <v>3</v>
      </c>
      <c r="AC297" s="108">
        <v>4</v>
      </c>
      <c r="AD297" s="109">
        <v>2</v>
      </c>
      <c r="AE297" s="110">
        <v>0</v>
      </c>
      <c r="AF297" s="111">
        <v>0.54</v>
      </c>
      <c r="AG297" s="112">
        <v>0</v>
      </c>
      <c r="AH297" s="112">
        <v>0</v>
      </c>
      <c r="AI297" s="112">
        <v>0</v>
      </c>
      <c r="AJ297" s="111">
        <v>0.9</v>
      </c>
      <c r="AK297" s="112">
        <v>0</v>
      </c>
      <c r="AL297" s="112">
        <v>0</v>
      </c>
      <c r="AM297" s="112">
        <v>0</v>
      </c>
      <c r="AN297" s="112">
        <v>0</v>
      </c>
      <c r="AO297" s="112">
        <v>0</v>
      </c>
      <c r="AP297" s="112">
        <v>0</v>
      </c>
      <c r="AQ297" s="112">
        <v>0</v>
      </c>
      <c r="AR297" s="112">
        <v>0</v>
      </c>
      <c r="AS297" s="112">
        <v>0</v>
      </c>
      <c r="AT297" s="111">
        <v>0.55000000000000004</v>
      </c>
      <c r="AU297" s="112">
        <v>0</v>
      </c>
      <c r="AV297" s="112">
        <v>0</v>
      </c>
      <c r="AW297" s="112">
        <v>62.666666666666664</v>
      </c>
      <c r="AX297" s="112">
        <v>0</v>
      </c>
      <c r="AY297" s="112">
        <v>0</v>
      </c>
      <c r="AZ297" s="112">
        <v>0</v>
      </c>
      <c r="BA297" s="111">
        <v>0.71299999999999997</v>
      </c>
      <c r="BB297" s="112">
        <v>0</v>
      </c>
      <c r="BC297" s="112">
        <v>0</v>
      </c>
      <c r="BD297" s="112">
        <v>0</v>
      </c>
      <c r="BE297" s="112">
        <v>0</v>
      </c>
      <c r="BF297" s="112">
        <v>0</v>
      </c>
      <c r="BG297" s="112">
        <v>0</v>
      </c>
      <c r="BH297" s="112">
        <v>0</v>
      </c>
      <c r="BI297" s="112">
        <v>0</v>
      </c>
      <c r="BJ297" s="112">
        <v>0</v>
      </c>
      <c r="BK297" s="111">
        <v>0.71299999999999997</v>
      </c>
      <c r="BL297" s="112">
        <v>0</v>
      </c>
      <c r="BM297" s="112">
        <v>0</v>
      </c>
      <c r="BN297" s="112">
        <v>0</v>
      </c>
      <c r="BO297" s="112">
        <v>44.681333333333328</v>
      </c>
      <c r="BP297" s="112">
        <v>0</v>
      </c>
      <c r="BQ297" s="112">
        <v>0</v>
      </c>
      <c r="BR297" s="113">
        <v>0</v>
      </c>
      <c r="BS297" s="112">
        <v>0</v>
      </c>
    </row>
    <row r="298" spans="1:71" hidden="1" x14ac:dyDescent="0.25">
      <c r="A298" s="102" t="s">
        <v>61</v>
      </c>
      <c r="B298" s="103" t="s">
        <v>215</v>
      </c>
      <c r="C298" s="102" t="s">
        <v>216</v>
      </c>
      <c r="D298" s="102" t="s">
        <v>648</v>
      </c>
      <c r="E298" s="102" t="s">
        <v>649</v>
      </c>
      <c r="F298" s="102" t="s">
        <v>152</v>
      </c>
      <c r="G298" s="102" t="s">
        <v>223</v>
      </c>
      <c r="H298" s="104">
        <v>21</v>
      </c>
      <c r="I298" s="104">
        <v>23</v>
      </c>
      <c r="J298" s="104">
        <v>10</v>
      </c>
      <c r="K298" s="104">
        <v>30</v>
      </c>
      <c r="L298" s="105">
        <v>18</v>
      </c>
      <c r="M298" s="106">
        <v>135</v>
      </c>
      <c r="N298" s="106">
        <v>142</v>
      </c>
      <c r="O298" s="106">
        <v>2</v>
      </c>
      <c r="P298" s="106">
        <v>7</v>
      </c>
      <c r="Q298" s="106">
        <v>4</v>
      </c>
      <c r="R298" s="106">
        <v>3</v>
      </c>
      <c r="S298" s="106">
        <v>146</v>
      </c>
      <c r="T298" s="106">
        <v>150</v>
      </c>
      <c r="U298" s="106">
        <v>3</v>
      </c>
      <c r="V298" s="106">
        <v>4</v>
      </c>
      <c r="W298" s="106">
        <v>3</v>
      </c>
      <c r="X298" s="106">
        <v>3</v>
      </c>
      <c r="Y298" s="106">
        <v>10</v>
      </c>
      <c r="Z298" s="106">
        <v>6</v>
      </c>
      <c r="AA298" s="107">
        <v>25168</v>
      </c>
      <c r="AB298" s="106">
        <v>1</v>
      </c>
      <c r="AC298" s="108">
        <v>2.8</v>
      </c>
      <c r="AD298" s="109">
        <v>1</v>
      </c>
      <c r="AE298" s="110">
        <v>0</v>
      </c>
      <c r="AF298" s="111">
        <v>0.54</v>
      </c>
      <c r="AG298" s="112">
        <v>0</v>
      </c>
      <c r="AH298" s="112">
        <v>0</v>
      </c>
      <c r="AI298" s="112">
        <v>0</v>
      </c>
      <c r="AJ298" s="111">
        <v>0.9</v>
      </c>
      <c r="AK298" s="112">
        <v>0</v>
      </c>
      <c r="AL298" s="112">
        <v>0</v>
      </c>
      <c r="AM298" s="112">
        <v>0</v>
      </c>
      <c r="AN298" s="112">
        <v>0</v>
      </c>
      <c r="AO298" s="112">
        <v>0</v>
      </c>
      <c r="AP298" s="112">
        <v>0</v>
      </c>
      <c r="AQ298" s="112">
        <v>0</v>
      </c>
      <c r="AR298" s="112">
        <v>0</v>
      </c>
      <c r="AS298" s="112">
        <v>0</v>
      </c>
      <c r="AT298" s="111">
        <v>0.55000000000000004</v>
      </c>
      <c r="AU298" s="112">
        <v>0</v>
      </c>
      <c r="AV298" s="112">
        <v>0</v>
      </c>
      <c r="AW298" s="112">
        <v>0</v>
      </c>
      <c r="AX298" s="112">
        <v>0</v>
      </c>
      <c r="AY298" s="112">
        <v>0</v>
      </c>
      <c r="AZ298" s="112">
        <v>0</v>
      </c>
      <c r="BA298" s="111">
        <v>0.71299999999999997</v>
      </c>
      <c r="BB298" s="112">
        <v>0</v>
      </c>
      <c r="BC298" s="112">
        <v>0</v>
      </c>
      <c r="BD298" s="112">
        <v>0</v>
      </c>
      <c r="BE298" s="112">
        <v>0</v>
      </c>
      <c r="BF298" s="112">
        <v>0</v>
      </c>
      <c r="BG298" s="112">
        <v>0</v>
      </c>
      <c r="BH298" s="112">
        <v>0</v>
      </c>
      <c r="BI298" s="112">
        <v>0</v>
      </c>
      <c r="BJ298" s="112">
        <v>0</v>
      </c>
      <c r="BK298" s="111">
        <v>0.71299999999999997</v>
      </c>
      <c r="BL298" s="112">
        <v>0</v>
      </c>
      <c r="BM298" s="112">
        <v>0</v>
      </c>
      <c r="BN298" s="112">
        <v>0</v>
      </c>
      <c r="BO298" s="112">
        <v>0</v>
      </c>
      <c r="BP298" s="112">
        <v>0</v>
      </c>
      <c r="BQ298" s="112">
        <v>0</v>
      </c>
      <c r="BR298" s="113">
        <v>0</v>
      </c>
      <c r="BS298" s="112">
        <v>0</v>
      </c>
    </row>
    <row r="299" spans="1:71" hidden="1" x14ac:dyDescent="0.25">
      <c r="A299" s="102" t="s">
        <v>61</v>
      </c>
      <c r="B299" s="103" t="s">
        <v>215</v>
      </c>
      <c r="C299" s="102" t="s">
        <v>216</v>
      </c>
      <c r="D299" s="102" t="s">
        <v>650</v>
      </c>
      <c r="E299" s="102" t="s">
        <v>651</v>
      </c>
      <c r="F299" s="102" t="s">
        <v>152</v>
      </c>
      <c r="G299" s="102" t="s">
        <v>223</v>
      </c>
      <c r="H299" s="104">
        <v>35</v>
      </c>
      <c r="I299" s="104">
        <v>35</v>
      </c>
      <c r="J299" s="104">
        <v>5</v>
      </c>
      <c r="K299" s="104">
        <v>15</v>
      </c>
      <c r="L299" s="105">
        <v>25</v>
      </c>
      <c r="M299" s="106">
        <v>204</v>
      </c>
      <c r="N299" s="106">
        <v>217</v>
      </c>
      <c r="O299" s="106">
        <v>4</v>
      </c>
      <c r="P299" s="106">
        <v>13</v>
      </c>
      <c r="Q299" s="106">
        <v>5</v>
      </c>
      <c r="R299" s="106">
        <v>4.5</v>
      </c>
      <c r="S299" s="106">
        <v>200</v>
      </c>
      <c r="T299" s="106">
        <v>203</v>
      </c>
      <c r="U299" s="106">
        <v>4</v>
      </c>
      <c r="V299" s="106">
        <v>3</v>
      </c>
      <c r="W299" s="106">
        <v>2</v>
      </c>
      <c r="X299" s="106">
        <v>3</v>
      </c>
      <c r="Y299" s="106">
        <v>5</v>
      </c>
      <c r="Z299" s="106">
        <v>5</v>
      </c>
      <c r="AA299" s="107">
        <v>28739</v>
      </c>
      <c r="AB299" s="106">
        <v>1</v>
      </c>
      <c r="AC299" s="108">
        <v>2.9</v>
      </c>
      <c r="AD299" s="109">
        <v>1</v>
      </c>
      <c r="AE299" s="110">
        <v>0</v>
      </c>
      <c r="AF299" s="111">
        <v>0.54</v>
      </c>
      <c r="AG299" s="112">
        <v>0</v>
      </c>
      <c r="AH299" s="112">
        <v>0</v>
      </c>
      <c r="AI299" s="112">
        <v>0</v>
      </c>
      <c r="AJ299" s="111">
        <v>0.9</v>
      </c>
      <c r="AK299" s="112">
        <v>0</v>
      </c>
      <c r="AL299" s="112">
        <v>0</v>
      </c>
      <c r="AM299" s="112">
        <v>0</v>
      </c>
      <c r="AN299" s="112">
        <v>0</v>
      </c>
      <c r="AO299" s="112">
        <v>0</v>
      </c>
      <c r="AP299" s="112">
        <v>0</v>
      </c>
      <c r="AQ299" s="112">
        <v>0</v>
      </c>
      <c r="AR299" s="112">
        <v>0</v>
      </c>
      <c r="AS299" s="112">
        <v>0</v>
      </c>
      <c r="AT299" s="111">
        <v>0.55000000000000004</v>
      </c>
      <c r="AU299" s="112">
        <v>0</v>
      </c>
      <c r="AV299" s="112">
        <v>0</v>
      </c>
      <c r="AW299" s="112">
        <v>0</v>
      </c>
      <c r="AX299" s="112">
        <v>0</v>
      </c>
      <c r="AY299" s="112">
        <v>0</v>
      </c>
      <c r="AZ299" s="112">
        <v>0</v>
      </c>
      <c r="BA299" s="111">
        <v>0.71299999999999997</v>
      </c>
      <c r="BB299" s="112">
        <v>0</v>
      </c>
      <c r="BC299" s="112">
        <v>0</v>
      </c>
      <c r="BD299" s="112">
        <v>0</v>
      </c>
      <c r="BE299" s="112">
        <v>0</v>
      </c>
      <c r="BF299" s="112">
        <v>0</v>
      </c>
      <c r="BG299" s="112">
        <v>0</v>
      </c>
      <c r="BH299" s="112">
        <v>0</v>
      </c>
      <c r="BI299" s="112">
        <v>0</v>
      </c>
      <c r="BJ299" s="112">
        <v>0</v>
      </c>
      <c r="BK299" s="111">
        <v>0.71299999999999997</v>
      </c>
      <c r="BL299" s="112">
        <v>0</v>
      </c>
      <c r="BM299" s="112">
        <v>0</v>
      </c>
      <c r="BN299" s="112">
        <v>0</v>
      </c>
      <c r="BO299" s="112">
        <v>0</v>
      </c>
      <c r="BP299" s="112">
        <v>0</v>
      </c>
      <c r="BQ299" s="112">
        <v>0</v>
      </c>
      <c r="BR299" s="113">
        <v>0</v>
      </c>
      <c r="BS299" s="112">
        <v>0</v>
      </c>
    </row>
    <row r="300" spans="1:71" hidden="1" x14ac:dyDescent="0.25">
      <c r="A300" s="102" t="s">
        <v>61</v>
      </c>
      <c r="B300" s="103" t="s">
        <v>215</v>
      </c>
      <c r="C300" s="102" t="s">
        <v>216</v>
      </c>
      <c r="D300" s="102" t="s">
        <v>582</v>
      </c>
      <c r="E300" s="102" t="s">
        <v>583</v>
      </c>
      <c r="F300" s="102" t="s">
        <v>152</v>
      </c>
      <c r="G300" s="102" t="s">
        <v>223</v>
      </c>
      <c r="H300" s="104">
        <v>29</v>
      </c>
      <c r="I300" s="104">
        <v>30</v>
      </c>
      <c r="J300" s="104">
        <v>3</v>
      </c>
      <c r="K300" s="104">
        <v>9</v>
      </c>
      <c r="L300" s="105">
        <v>20.666666666666668</v>
      </c>
      <c r="M300" s="106">
        <v>197</v>
      </c>
      <c r="N300" s="106">
        <v>211</v>
      </c>
      <c r="O300" s="106">
        <v>4</v>
      </c>
      <c r="P300" s="106">
        <v>14</v>
      </c>
      <c r="Q300" s="106">
        <v>6</v>
      </c>
      <c r="R300" s="106">
        <v>5</v>
      </c>
      <c r="S300" s="106">
        <v>203</v>
      </c>
      <c r="T300" s="106">
        <v>208</v>
      </c>
      <c r="U300" s="106">
        <v>5</v>
      </c>
      <c r="V300" s="106">
        <v>5</v>
      </c>
      <c r="W300" s="106">
        <v>4</v>
      </c>
      <c r="X300" s="106">
        <v>4.5</v>
      </c>
      <c r="Y300" s="106">
        <v>3</v>
      </c>
      <c r="Z300" s="106">
        <v>3</v>
      </c>
      <c r="AA300" s="107">
        <v>29578</v>
      </c>
      <c r="AB300" s="106">
        <v>1</v>
      </c>
      <c r="AC300" s="108">
        <v>2.9</v>
      </c>
      <c r="AD300" s="109">
        <v>1</v>
      </c>
      <c r="AE300" s="110">
        <v>0</v>
      </c>
      <c r="AF300" s="111">
        <v>0.54</v>
      </c>
      <c r="AG300" s="112">
        <v>0</v>
      </c>
      <c r="AH300" s="112">
        <v>0</v>
      </c>
      <c r="AI300" s="112">
        <v>0</v>
      </c>
      <c r="AJ300" s="111">
        <v>0.9</v>
      </c>
      <c r="AK300" s="112">
        <v>0</v>
      </c>
      <c r="AL300" s="112">
        <v>0</v>
      </c>
      <c r="AM300" s="112">
        <v>0</v>
      </c>
      <c r="AN300" s="112">
        <v>0</v>
      </c>
      <c r="AO300" s="112">
        <v>0</v>
      </c>
      <c r="AP300" s="112">
        <v>0</v>
      </c>
      <c r="AQ300" s="112">
        <v>0</v>
      </c>
      <c r="AR300" s="112">
        <v>0</v>
      </c>
      <c r="AS300" s="112">
        <v>0</v>
      </c>
      <c r="AT300" s="111">
        <v>0.55000000000000004</v>
      </c>
      <c r="AU300" s="112">
        <v>0</v>
      </c>
      <c r="AV300" s="112">
        <v>0</v>
      </c>
      <c r="AW300" s="112">
        <v>0</v>
      </c>
      <c r="AX300" s="112">
        <v>0</v>
      </c>
      <c r="AY300" s="112">
        <v>0</v>
      </c>
      <c r="AZ300" s="112">
        <v>0</v>
      </c>
      <c r="BA300" s="111">
        <v>0.71299999999999997</v>
      </c>
      <c r="BB300" s="112">
        <v>0</v>
      </c>
      <c r="BC300" s="112">
        <v>0</v>
      </c>
      <c r="BD300" s="112">
        <v>0</v>
      </c>
      <c r="BE300" s="112">
        <v>0</v>
      </c>
      <c r="BF300" s="112">
        <v>0</v>
      </c>
      <c r="BG300" s="112">
        <v>0</v>
      </c>
      <c r="BH300" s="112">
        <v>0</v>
      </c>
      <c r="BI300" s="112">
        <v>0</v>
      </c>
      <c r="BJ300" s="112">
        <v>0</v>
      </c>
      <c r="BK300" s="111">
        <v>0.71299999999999997</v>
      </c>
      <c r="BL300" s="112">
        <v>0</v>
      </c>
      <c r="BM300" s="112">
        <v>0</v>
      </c>
      <c r="BN300" s="112">
        <v>0</v>
      </c>
      <c r="BO300" s="112">
        <v>0</v>
      </c>
      <c r="BP300" s="112">
        <v>0</v>
      </c>
      <c r="BQ300" s="112">
        <v>0</v>
      </c>
      <c r="BR300" s="113">
        <v>0</v>
      </c>
      <c r="BS300" s="112">
        <v>0</v>
      </c>
    </row>
    <row r="301" spans="1:71" hidden="1" x14ac:dyDescent="0.25">
      <c r="A301" s="102" t="s">
        <v>61</v>
      </c>
      <c r="B301" s="103" t="s">
        <v>215</v>
      </c>
      <c r="C301" s="102" t="s">
        <v>216</v>
      </c>
      <c r="D301" s="102" t="s">
        <v>361</v>
      </c>
      <c r="E301" s="102" t="s">
        <v>362</v>
      </c>
      <c r="F301" s="102" t="s">
        <v>152</v>
      </c>
      <c r="G301" s="102" t="s">
        <v>223</v>
      </c>
      <c r="H301" s="104">
        <v>138</v>
      </c>
      <c r="I301" s="104">
        <v>144</v>
      </c>
      <c r="J301" s="104">
        <v>120</v>
      </c>
      <c r="K301" s="104">
        <v>360</v>
      </c>
      <c r="L301" s="105">
        <v>134</v>
      </c>
      <c r="M301" s="106">
        <v>919</v>
      </c>
      <c r="N301" s="106">
        <v>1001</v>
      </c>
      <c r="O301" s="106">
        <v>9</v>
      </c>
      <c r="P301" s="106">
        <v>82</v>
      </c>
      <c r="Q301" s="106">
        <v>10</v>
      </c>
      <c r="R301" s="106">
        <v>9.5</v>
      </c>
      <c r="S301" s="106">
        <v>936</v>
      </c>
      <c r="T301" s="106">
        <v>966</v>
      </c>
      <c r="U301" s="106">
        <v>9</v>
      </c>
      <c r="V301" s="106">
        <v>30</v>
      </c>
      <c r="W301" s="106">
        <v>9</v>
      </c>
      <c r="X301" s="106">
        <v>9</v>
      </c>
      <c r="Y301" s="106">
        <v>120</v>
      </c>
      <c r="Z301" s="106">
        <v>10</v>
      </c>
      <c r="AA301" s="107">
        <v>35400</v>
      </c>
      <c r="AB301" s="106">
        <v>3</v>
      </c>
      <c r="AC301" s="108">
        <v>6.9</v>
      </c>
      <c r="AD301" s="109">
        <v>4</v>
      </c>
      <c r="AE301" s="110">
        <v>0</v>
      </c>
      <c r="AF301" s="111">
        <v>0.54</v>
      </c>
      <c r="AG301" s="112">
        <v>0</v>
      </c>
      <c r="AH301" s="112">
        <v>0</v>
      </c>
      <c r="AI301" s="112">
        <v>0</v>
      </c>
      <c r="AJ301" s="111">
        <v>0.9</v>
      </c>
      <c r="AK301" s="112">
        <v>0</v>
      </c>
      <c r="AL301" s="112">
        <v>0</v>
      </c>
      <c r="AM301" s="112">
        <v>0</v>
      </c>
      <c r="AN301" s="112">
        <v>0</v>
      </c>
      <c r="AO301" s="112">
        <v>0</v>
      </c>
      <c r="AP301" s="112">
        <v>0</v>
      </c>
      <c r="AQ301" s="112">
        <v>0</v>
      </c>
      <c r="AR301" s="112">
        <v>0</v>
      </c>
      <c r="AS301" s="112">
        <v>0</v>
      </c>
      <c r="AT301" s="111">
        <v>0.55000000000000004</v>
      </c>
      <c r="AU301" s="112">
        <v>0</v>
      </c>
      <c r="AV301" s="112">
        <v>0</v>
      </c>
      <c r="AW301" s="112">
        <v>0</v>
      </c>
      <c r="AX301" s="112">
        <v>0</v>
      </c>
      <c r="AY301" s="112">
        <v>0</v>
      </c>
      <c r="AZ301" s="112">
        <v>0</v>
      </c>
      <c r="BA301" s="111">
        <v>0.71299999999999997</v>
      </c>
      <c r="BB301" s="112">
        <v>0</v>
      </c>
      <c r="BC301" s="112">
        <v>0</v>
      </c>
      <c r="BD301" s="112">
        <v>0</v>
      </c>
      <c r="BE301" s="112">
        <v>0</v>
      </c>
      <c r="BF301" s="112">
        <v>0</v>
      </c>
      <c r="BG301" s="112">
        <v>0</v>
      </c>
      <c r="BH301" s="112">
        <v>0</v>
      </c>
      <c r="BI301" s="112">
        <v>0</v>
      </c>
      <c r="BJ301" s="112">
        <v>0</v>
      </c>
      <c r="BK301" s="111">
        <v>0.71299999999999997</v>
      </c>
      <c r="BL301" s="112">
        <v>0</v>
      </c>
      <c r="BM301" s="112">
        <v>0</v>
      </c>
      <c r="BN301" s="112">
        <v>0</v>
      </c>
      <c r="BO301" s="112">
        <v>0</v>
      </c>
      <c r="BP301" s="112">
        <v>0</v>
      </c>
      <c r="BQ301" s="112">
        <v>0</v>
      </c>
      <c r="BR301" s="113">
        <v>0</v>
      </c>
      <c r="BS301" s="112">
        <v>0</v>
      </c>
    </row>
    <row r="302" spans="1:71" hidden="1" x14ac:dyDescent="0.25">
      <c r="A302" s="102" t="s">
        <v>61</v>
      </c>
      <c r="B302" s="103" t="s">
        <v>215</v>
      </c>
      <c r="C302" s="102" t="s">
        <v>216</v>
      </c>
      <c r="D302" s="102" t="s">
        <v>856</v>
      </c>
      <c r="E302" s="102" t="s">
        <v>857</v>
      </c>
      <c r="F302" s="102" t="s">
        <v>152</v>
      </c>
      <c r="G302" s="102" t="s">
        <v>223</v>
      </c>
      <c r="H302" s="104">
        <v>16</v>
      </c>
      <c r="I302" s="104">
        <v>18</v>
      </c>
      <c r="J302" s="104">
        <v>1</v>
      </c>
      <c r="K302" s="104">
        <v>3</v>
      </c>
      <c r="L302" s="105">
        <v>11.666666666666666</v>
      </c>
      <c r="M302" s="106">
        <v>118</v>
      </c>
      <c r="N302" s="106">
        <v>128</v>
      </c>
      <c r="O302" s="106">
        <v>2</v>
      </c>
      <c r="P302" s="106">
        <v>10</v>
      </c>
      <c r="Q302" s="106">
        <v>5</v>
      </c>
      <c r="R302" s="106">
        <v>3.5</v>
      </c>
      <c r="S302" s="106">
        <v>133</v>
      </c>
      <c r="T302" s="106">
        <v>136</v>
      </c>
      <c r="U302" s="106">
        <v>2</v>
      </c>
      <c r="V302" s="106">
        <v>3</v>
      </c>
      <c r="W302" s="106">
        <v>2</v>
      </c>
      <c r="X302" s="106">
        <v>2</v>
      </c>
      <c r="Y302" s="106">
        <v>1</v>
      </c>
      <c r="Z302" s="106">
        <v>1</v>
      </c>
      <c r="AA302" s="107">
        <v>46456</v>
      </c>
      <c r="AB302" s="106">
        <v>4</v>
      </c>
      <c r="AC302" s="108">
        <v>2.9</v>
      </c>
      <c r="AD302" s="109">
        <v>2</v>
      </c>
      <c r="AE302" s="110">
        <v>0</v>
      </c>
      <c r="AF302" s="111">
        <v>0.54</v>
      </c>
      <c r="AG302" s="112">
        <v>0</v>
      </c>
      <c r="AH302" s="112">
        <v>0</v>
      </c>
      <c r="AI302" s="112">
        <v>0</v>
      </c>
      <c r="AJ302" s="111">
        <v>0.9</v>
      </c>
      <c r="AK302" s="112">
        <v>0</v>
      </c>
      <c r="AL302" s="112">
        <v>0</v>
      </c>
      <c r="AM302" s="112">
        <v>0</v>
      </c>
      <c r="AN302" s="112">
        <v>0</v>
      </c>
      <c r="AO302" s="112">
        <v>0</v>
      </c>
      <c r="AP302" s="112">
        <v>0</v>
      </c>
      <c r="AQ302" s="112">
        <v>0</v>
      </c>
      <c r="AR302" s="112">
        <v>0</v>
      </c>
      <c r="AS302" s="112">
        <v>0</v>
      </c>
      <c r="AT302" s="111">
        <v>0.55000000000000004</v>
      </c>
      <c r="AU302" s="112">
        <v>0</v>
      </c>
      <c r="AV302" s="112">
        <v>0</v>
      </c>
      <c r="AW302" s="112">
        <v>0</v>
      </c>
      <c r="AX302" s="112">
        <v>0</v>
      </c>
      <c r="AY302" s="112">
        <v>0</v>
      </c>
      <c r="AZ302" s="112">
        <v>0</v>
      </c>
      <c r="BA302" s="111">
        <v>0.71299999999999997</v>
      </c>
      <c r="BB302" s="112">
        <v>0</v>
      </c>
      <c r="BC302" s="112">
        <v>0</v>
      </c>
      <c r="BD302" s="112">
        <v>0</v>
      </c>
      <c r="BE302" s="112">
        <v>0</v>
      </c>
      <c r="BF302" s="112">
        <v>0</v>
      </c>
      <c r="BG302" s="112">
        <v>0</v>
      </c>
      <c r="BH302" s="112">
        <v>0</v>
      </c>
      <c r="BI302" s="112">
        <v>0</v>
      </c>
      <c r="BJ302" s="112">
        <v>0</v>
      </c>
      <c r="BK302" s="111">
        <v>0.71299999999999997</v>
      </c>
      <c r="BL302" s="112">
        <v>0</v>
      </c>
      <c r="BM302" s="112">
        <v>0</v>
      </c>
      <c r="BN302" s="112">
        <v>0</v>
      </c>
      <c r="BO302" s="112">
        <v>0</v>
      </c>
      <c r="BP302" s="112">
        <v>0</v>
      </c>
      <c r="BQ302" s="112">
        <v>0</v>
      </c>
      <c r="BR302" s="113">
        <v>0</v>
      </c>
      <c r="BS302" s="112">
        <v>0</v>
      </c>
    </row>
    <row r="303" spans="1:71" hidden="1" x14ac:dyDescent="0.25">
      <c r="A303" s="102" t="s">
        <v>138</v>
      </c>
      <c r="B303" s="103" t="s">
        <v>173</v>
      </c>
      <c r="C303" s="102" t="s">
        <v>174</v>
      </c>
      <c r="D303" s="102" t="s">
        <v>225</v>
      </c>
      <c r="E303" s="102" t="s">
        <v>226</v>
      </c>
      <c r="F303" s="102" t="s">
        <v>155</v>
      </c>
      <c r="G303" s="102" t="s">
        <v>227</v>
      </c>
      <c r="H303" s="104">
        <v>634</v>
      </c>
      <c r="I303" s="104">
        <v>679</v>
      </c>
      <c r="J303" s="104">
        <v>496</v>
      </c>
      <c r="K303" s="104">
        <v>1488</v>
      </c>
      <c r="L303" s="105">
        <v>603</v>
      </c>
      <c r="M303" s="106">
        <v>6942</v>
      </c>
      <c r="N303" s="106">
        <v>7482</v>
      </c>
      <c r="O303" s="106">
        <v>10</v>
      </c>
      <c r="P303" s="106">
        <v>540</v>
      </c>
      <c r="Q303" s="106">
        <v>10</v>
      </c>
      <c r="R303" s="106">
        <v>10</v>
      </c>
      <c r="S303" s="106">
        <v>7119</v>
      </c>
      <c r="T303" s="106">
        <v>7316</v>
      </c>
      <c r="U303" s="106">
        <v>10</v>
      </c>
      <c r="V303" s="106">
        <v>197</v>
      </c>
      <c r="W303" s="106">
        <v>10</v>
      </c>
      <c r="X303" s="106">
        <v>10</v>
      </c>
      <c r="Y303" s="106">
        <v>496</v>
      </c>
      <c r="Z303" s="106">
        <v>10</v>
      </c>
      <c r="AA303" s="107">
        <v>99824</v>
      </c>
      <c r="AB303" s="106">
        <v>10</v>
      </c>
      <c r="AC303" s="108">
        <v>10</v>
      </c>
      <c r="AD303" s="109">
        <v>5</v>
      </c>
      <c r="AE303" s="110">
        <v>0</v>
      </c>
      <c r="AF303" s="111">
        <v>0.54</v>
      </c>
      <c r="AG303" s="112">
        <v>22.333333333333332</v>
      </c>
      <c r="AH303" s="112">
        <v>265.66666666666669</v>
      </c>
      <c r="AI303" s="112">
        <v>22.333333333333332</v>
      </c>
      <c r="AJ303" s="111">
        <v>0.9</v>
      </c>
      <c r="AK303" s="112">
        <v>12.666666666666666</v>
      </c>
      <c r="AL303" s="112">
        <v>0</v>
      </c>
      <c r="AM303" s="112">
        <v>0</v>
      </c>
      <c r="AN303" s="112">
        <v>80</v>
      </c>
      <c r="AO303" s="112">
        <v>305.33333333333331</v>
      </c>
      <c r="AP303" s="112">
        <v>2.6666666666666665</v>
      </c>
      <c r="AQ303" s="112">
        <v>548</v>
      </c>
      <c r="AR303" s="112">
        <v>2.3333333333333335</v>
      </c>
      <c r="AS303" s="112">
        <v>0</v>
      </c>
      <c r="AT303" s="111">
        <v>0.55000000000000004</v>
      </c>
      <c r="AU303" s="112">
        <v>0</v>
      </c>
      <c r="AV303" s="112">
        <v>0</v>
      </c>
      <c r="AW303" s="112">
        <v>286.33333333333331</v>
      </c>
      <c r="AX303" s="112">
        <v>0</v>
      </c>
      <c r="AY303" s="112">
        <v>0</v>
      </c>
      <c r="AZ303" s="112">
        <v>50.666666666666664</v>
      </c>
      <c r="BA303" s="111">
        <v>0.71299999999999997</v>
      </c>
      <c r="BB303" s="112">
        <v>0</v>
      </c>
      <c r="BC303" s="112">
        <v>0</v>
      </c>
      <c r="BD303" s="112">
        <v>0</v>
      </c>
      <c r="BE303" s="112">
        <v>0</v>
      </c>
      <c r="BF303" s="112">
        <v>0</v>
      </c>
      <c r="BG303" s="112">
        <v>0</v>
      </c>
      <c r="BH303" s="112">
        <v>0</v>
      </c>
      <c r="BI303" s="112">
        <v>0</v>
      </c>
      <c r="BJ303" s="112">
        <v>0</v>
      </c>
      <c r="BK303" s="111">
        <v>0.71299999999999997</v>
      </c>
      <c r="BL303" s="112">
        <v>0</v>
      </c>
      <c r="BM303" s="112">
        <v>266.16666666666663</v>
      </c>
      <c r="BN303" s="112">
        <v>64.099999999999994</v>
      </c>
      <c r="BO303" s="112">
        <v>372.08899999999994</v>
      </c>
      <c r="BP303" s="112">
        <v>338.99200000000002</v>
      </c>
      <c r="BQ303" s="112">
        <v>1.2833333333333334</v>
      </c>
      <c r="BR303" s="113">
        <v>625</v>
      </c>
      <c r="BS303" s="112">
        <v>0</v>
      </c>
    </row>
    <row r="304" spans="1:71" hidden="1" x14ac:dyDescent="0.25">
      <c r="A304" s="102" t="s">
        <v>138</v>
      </c>
      <c r="B304" s="103" t="s">
        <v>173</v>
      </c>
      <c r="C304" s="102" t="s">
        <v>174</v>
      </c>
      <c r="D304" s="102" t="s">
        <v>270</v>
      </c>
      <c r="E304" s="102" t="s">
        <v>271</v>
      </c>
      <c r="F304" s="102" t="s">
        <v>155</v>
      </c>
      <c r="G304" s="102" t="s">
        <v>227</v>
      </c>
      <c r="H304" s="104">
        <v>74</v>
      </c>
      <c r="I304" s="104">
        <v>76</v>
      </c>
      <c r="J304" s="104">
        <v>346</v>
      </c>
      <c r="K304" s="104">
        <v>1038</v>
      </c>
      <c r="L304" s="105">
        <v>165.33333333333334</v>
      </c>
      <c r="M304" s="106">
        <v>783</v>
      </c>
      <c r="N304" s="106">
        <v>840</v>
      </c>
      <c r="O304" s="106">
        <v>7</v>
      </c>
      <c r="P304" s="106">
        <v>57</v>
      </c>
      <c r="Q304" s="106">
        <v>7</v>
      </c>
      <c r="R304" s="106">
        <v>7</v>
      </c>
      <c r="S304" s="106">
        <v>783</v>
      </c>
      <c r="T304" s="106">
        <v>804</v>
      </c>
      <c r="U304" s="106">
        <v>7</v>
      </c>
      <c r="V304" s="106">
        <v>21</v>
      </c>
      <c r="W304" s="106">
        <v>7</v>
      </c>
      <c r="X304" s="106">
        <v>7</v>
      </c>
      <c r="Y304" s="106">
        <v>346</v>
      </c>
      <c r="Z304" s="106">
        <v>9</v>
      </c>
      <c r="AA304" s="107">
        <v>120906</v>
      </c>
      <c r="AB304" s="106">
        <v>10</v>
      </c>
      <c r="AC304" s="108">
        <v>8.6</v>
      </c>
      <c r="AD304" s="109">
        <v>5</v>
      </c>
      <c r="AE304" s="110">
        <v>74</v>
      </c>
      <c r="AF304" s="111">
        <v>0.54</v>
      </c>
      <c r="AG304" s="112">
        <v>0</v>
      </c>
      <c r="AH304" s="112">
        <v>0</v>
      </c>
      <c r="AI304" s="112">
        <v>0</v>
      </c>
      <c r="AJ304" s="111">
        <v>0.9</v>
      </c>
      <c r="AK304" s="112">
        <v>0</v>
      </c>
      <c r="AL304" s="112">
        <v>0</v>
      </c>
      <c r="AM304" s="112">
        <v>0</v>
      </c>
      <c r="AN304" s="112">
        <v>0</v>
      </c>
      <c r="AO304" s="112">
        <v>62.666666666666664</v>
      </c>
      <c r="AP304" s="112">
        <v>0</v>
      </c>
      <c r="AQ304" s="112">
        <v>22.666666666666668</v>
      </c>
      <c r="AR304" s="112">
        <v>0</v>
      </c>
      <c r="AS304" s="112">
        <v>0</v>
      </c>
      <c r="AT304" s="111">
        <v>0.55000000000000004</v>
      </c>
      <c r="AU304" s="112">
        <v>0</v>
      </c>
      <c r="AV304" s="112">
        <v>0</v>
      </c>
      <c r="AW304" s="112">
        <v>0</v>
      </c>
      <c r="AX304" s="112">
        <v>0</v>
      </c>
      <c r="AY304" s="112">
        <v>0</v>
      </c>
      <c r="AZ304" s="112">
        <v>1</v>
      </c>
      <c r="BA304" s="111">
        <v>0.71299999999999997</v>
      </c>
      <c r="BB304" s="112">
        <v>0</v>
      </c>
      <c r="BC304" s="112">
        <v>0</v>
      </c>
      <c r="BD304" s="112">
        <v>0</v>
      </c>
      <c r="BE304" s="112">
        <v>0</v>
      </c>
      <c r="BF304" s="112">
        <v>0</v>
      </c>
      <c r="BG304" s="112">
        <v>0</v>
      </c>
      <c r="BH304" s="112">
        <v>0</v>
      </c>
      <c r="BI304" s="112">
        <v>0</v>
      </c>
      <c r="BJ304" s="112">
        <v>0</v>
      </c>
      <c r="BK304" s="111">
        <v>0.71299999999999997</v>
      </c>
      <c r="BL304" s="112">
        <v>39.96</v>
      </c>
      <c r="BM304" s="112">
        <v>0</v>
      </c>
      <c r="BN304" s="112">
        <v>0</v>
      </c>
      <c r="BO304" s="112">
        <v>34.466666666666669</v>
      </c>
      <c r="BP304" s="112">
        <v>13.179666666666668</v>
      </c>
      <c r="BQ304" s="112">
        <v>0</v>
      </c>
      <c r="BR304" s="113">
        <v>211</v>
      </c>
      <c r="BS304" s="112">
        <v>0</v>
      </c>
    </row>
    <row r="305" spans="1:71" hidden="1" x14ac:dyDescent="0.25">
      <c r="A305" s="102" t="s">
        <v>138</v>
      </c>
      <c r="B305" s="103" t="s">
        <v>173</v>
      </c>
      <c r="C305" s="102" t="s">
        <v>174</v>
      </c>
      <c r="D305" s="102" t="s">
        <v>272</v>
      </c>
      <c r="E305" s="102" t="s">
        <v>273</v>
      </c>
      <c r="F305" s="102" t="s">
        <v>155</v>
      </c>
      <c r="G305" s="102" t="s">
        <v>227</v>
      </c>
      <c r="H305" s="104">
        <v>120</v>
      </c>
      <c r="I305" s="104">
        <v>128</v>
      </c>
      <c r="J305" s="104">
        <v>366</v>
      </c>
      <c r="K305" s="104">
        <v>1098</v>
      </c>
      <c r="L305" s="105">
        <v>204.66666666666666</v>
      </c>
      <c r="M305" s="106">
        <v>1308</v>
      </c>
      <c r="N305" s="106">
        <v>1390</v>
      </c>
      <c r="O305" s="106">
        <v>9</v>
      </c>
      <c r="P305" s="106">
        <v>82</v>
      </c>
      <c r="Q305" s="106">
        <v>8</v>
      </c>
      <c r="R305" s="106">
        <v>8.5</v>
      </c>
      <c r="S305" s="106">
        <v>1306</v>
      </c>
      <c r="T305" s="106">
        <v>1340</v>
      </c>
      <c r="U305" s="106">
        <v>9</v>
      </c>
      <c r="V305" s="106">
        <v>34</v>
      </c>
      <c r="W305" s="106">
        <v>8</v>
      </c>
      <c r="X305" s="106">
        <v>8.5</v>
      </c>
      <c r="Y305" s="106">
        <v>366</v>
      </c>
      <c r="Z305" s="106">
        <v>10</v>
      </c>
      <c r="AA305" s="107">
        <v>116905</v>
      </c>
      <c r="AB305" s="106">
        <v>10</v>
      </c>
      <c r="AC305" s="108">
        <v>9.4</v>
      </c>
      <c r="AD305" s="109">
        <v>5</v>
      </c>
      <c r="AE305" s="110">
        <v>74</v>
      </c>
      <c r="AF305" s="111">
        <v>0.54</v>
      </c>
      <c r="AG305" s="112">
        <v>22.333333333333332</v>
      </c>
      <c r="AH305" s="112">
        <v>265.66666666666669</v>
      </c>
      <c r="AI305" s="112">
        <v>22.333333333333332</v>
      </c>
      <c r="AJ305" s="111">
        <v>0.9</v>
      </c>
      <c r="AK305" s="112">
        <v>12.666666666666666</v>
      </c>
      <c r="AL305" s="112">
        <v>0</v>
      </c>
      <c r="AM305" s="112">
        <v>0</v>
      </c>
      <c r="AN305" s="112">
        <v>80</v>
      </c>
      <c r="AO305" s="112">
        <v>320.33333333333331</v>
      </c>
      <c r="AP305" s="112">
        <v>2.6666666666666665</v>
      </c>
      <c r="AQ305" s="112">
        <v>345.66666666666669</v>
      </c>
      <c r="AR305" s="112">
        <v>2.3333333333333335</v>
      </c>
      <c r="AS305" s="112">
        <v>0</v>
      </c>
      <c r="AT305" s="111">
        <v>0.55000000000000004</v>
      </c>
      <c r="AU305" s="112">
        <v>0</v>
      </c>
      <c r="AV305" s="112">
        <v>0</v>
      </c>
      <c r="AW305" s="112">
        <v>286.33333333333331</v>
      </c>
      <c r="AX305" s="112">
        <v>0</v>
      </c>
      <c r="AY305" s="112">
        <v>0</v>
      </c>
      <c r="AZ305" s="112">
        <v>50.666666666666664</v>
      </c>
      <c r="BA305" s="111">
        <v>0.71299999999999997</v>
      </c>
      <c r="BB305" s="112">
        <v>0</v>
      </c>
      <c r="BC305" s="112">
        <v>0</v>
      </c>
      <c r="BD305" s="112">
        <v>0</v>
      </c>
      <c r="BE305" s="112">
        <v>0</v>
      </c>
      <c r="BF305" s="112">
        <v>0</v>
      </c>
      <c r="BG305" s="112">
        <v>0</v>
      </c>
      <c r="BH305" s="112">
        <v>0</v>
      </c>
      <c r="BI305" s="112">
        <v>0</v>
      </c>
      <c r="BJ305" s="112">
        <v>0</v>
      </c>
      <c r="BK305" s="111">
        <v>0.71299999999999997</v>
      </c>
      <c r="BL305" s="112">
        <v>39.96</v>
      </c>
      <c r="BM305" s="112">
        <v>266.16666666666663</v>
      </c>
      <c r="BN305" s="112">
        <v>64.099999999999994</v>
      </c>
      <c r="BO305" s="112">
        <v>380.33899999999994</v>
      </c>
      <c r="BP305" s="112">
        <v>227.70866666666672</v>
      </c>
      <c r="BQ305" s="112">
        <v>1.2833333333333334</v>
      </c>
      <c r="BR305" s="113">
        <v>392</v>
      </c>
      <c r="BS305" s="112">
        <v>0</v>
      </c>
    </row>
    <row r="306" spans="1:71" hidden="1" x14ac:dyDescent="0.25">
      <c r="A306" s="102" t="s">
        <v>138</v>
      </c>
      <c r="B306" s="103" t="s">
        <v>173</v>
      </c>
      <c r="C306" s="102" t="s">
        <v>174</v>
      </c>
      <c r="D306" s="102" t="s">
        <v>363</v>
      </c>
      <c r="E306" s="102" t="s">
        <v>364</v>
      </c>
      <c r="F306" s="102" t="s">
        <v>155</v>
      </c>
      <c r="G306" s="102" t="s">
        <v>227</v>
      </c>
      <c r="H306" s="104">
        <v>22</v>
      </c>
      <c r="I306" s="104">
        <v>20</v>
      </c>
      <c r="J306" s="104">
        <v>161</v>
      </c>
      <c r="K306" s="104">
        <v>483</v>
      </c>
      <c r="L306" s="105">
        <v>67.666666666666671</v>
      </c>
      <c r="M306" s="106">
        <v>224</v>
      </c>
      <c r="N306" s="106">
        <v>252</v>
      </c>
      <c r="O306" s="106">
        <v>3</v>
      </c>
      <c r="P306" s="106">
        <v>28</v>
      </c>
      <c r="Q306" s="106">
        <v>5</v>
      </c>
      <c r="R306" s="106">
        <v>4</v>
      </c>
      <c r="S306" s="106">
        <v>229</v>
      </c>
      <c r="T306" s="106">
        <v>234</v>
      </c>
      <c r="U306" s="106">
        <v>3</v>
      </c>
      <c r="V306" s="106">
        <v>5</v>
      </c>
      <c r="W306" s="106">
        <v>3</v>
      </c>
      <c r="X306" s="106">
        <v>3</v>
      </c>
      <c r="Y306" s="106">
        <v>161</v>
      </c>
      <c r="Z306" s="106">
        <v>9</v>
      </c>
      <c r="AA306" s="107">
        <v>93356</v>
      </c>
      <c r="AB306" s="106">
        <v>10</v>
      </c>
      <c r="AC306" s="108">
        <v>7.2</v>
      </c>
      <c r="AD306" s="109">
        <v>4</v>
      </c>
      <c r="AE306" s="110">
        <v>0</v>
      </c>
      <c r="AF306" s="111">
        <v>0.54</v>
      </c>
      <c r="AG306" s="112">
        <v>0</v>
      </c>
      <c r="AH306" s="112">
        <v>0</v>
      </c>
      <c r="AI306" s="112">
        <v>0</v>
      </c>
      <c r="AJ306" s="111">
        <v>0.9</v>
      </c>
      <c r="AK306" s="112">
        <v>0</v>
      </c>
      <c r="AL306" s="112">
        <v>0</v>
      </c>
      <c r="AM306" s="112">
        <v>0</v>
      </c>
      <c r="AN306" s="112">
        <v>0</v>
      </c>
      <c r="AO306" s="112">
        <v>0</v>
      </c>
      <c r="AP306" s="112">
        <v>0</v>
      </c>
      <c r="AQ306" s="112">
        <v>0</v>
      </c>
      <c r="AR306" s="112">
        <v>0</v>
      </c>
      <c r="AS306" s="112">
        <v>0</v>
      </c>
      <c r="AT306" s="111">
        <v>0.55000000000000004</v>
      </c>
      <c r="AU306" s="112">
        <v>0</v>
      </c>
      <c r="AV306" s="112">
        <v>0</v>
      </c>
      <c r="AW306" s="112">
        <v>0</v>
      </c>
      <c r="AX306" s="112">
        <v>0</v>
      </c>
      <c r="AY306" s="112">
        <v>0</v>
      </c>
      <c r="AZ306" s="112">
        <v>0</v>
      </c>
      <c r="BA306" s="111">
        <v>0.71299999999999997</v>
      </c>
      <c r="BB306" s="112">
        <v>0</v>
      </c>
      <c r="BC306" s="112">
        <v>0</v>
      </c>
      <c r="BD306" s="112">
        <v>0</v>
      </c>
      <c r="BE306" s="112">
        <v>0</v>
      </c>
      <c r="BF306" s="112">
        <v>0</v>
      </c>
      <c r="BG306" s="112">
        <v>0</v>
      </c>
      <c r="BH306" s="112">
        <v>0</v>
      </c>
      <c r="BI306" s="112">
        <v>0</v>
      </c>
      <c r="BJ306" s="112">
        <v>0</v>
      </c>
      <c r="BK306" s="111">
        <v>0.71299999999999997</v>
      </c>
      <c r="BL306" s="112">
        <v>0</v>
      </c>
      <c r="BM306" s="112">
        <v>0</v>
      </c>
      <c r="BN306" s="112">
        <v>0</v>
      </c>
      <c r="BO306" s="112">
        <v>0</v>
      </c>
      <c r="BP306" s="112">
        <v>0</v>
      </c>
      <c r="BQ306" s="112">
        <v>0</v>
      </c>
      <c r="BR306" s="113">
        <v>35</v>
      </c>
      <c r="BS306" s="112">
        <v>0</v>
      </c>
    </row>
    <row r="307" spans="1:71" hidden="1" x14ac:dyDescent="0.25">
      <c r="A307" s="102" t="s">
        <v>138</v>
      </c>
      <c r="B307" s="103" t="s">
        <v>173</v>
      </c>
      <c r="C307" s="102" t="s">
        <v>174</v>
      </c>
      <c r="D307" s="102" t="s">
        <v>228</v>
      </c>
      <c r="E307" s="102" t="s">
        <v>229</v>
      </c>
      <c r="F307" s="102" t="s">
        <v>155</v>
      </c>
      <c r="G307" s="102" t="s">
        <v>227</v>
      </c>
      <c r="H307" s="104">
        <v>93</v>
      </c>
      <c r="I307" s="104">
        <v>98</v>
      </c>
      <c r="J307" s="104">
        <v>142</v>
      </c>
      <c r="K307" s="104">
        <v>426</v>
      </c>
      <c r="L307" s="105">
        <v>111</v>
      </c>
      <c r="M307" s="106">
        <v>1011</v>
      </c>
      <c r="N307" s="106">
        <v>1101</v>
      </c>
      <c r="O307" s="106">
        <v>8</v>
      </c>
      <c r="P307" s="106">
        <v>90</v>
      </c>
      <c r="Q307" s="106">
        <v>8</v>
      </c>
      <c r="R307" s="106">
        <v>8</v>
      </c>
      <c r="S307" s="106">
        <v>1031</v>
      </c>
      <c r="T307" s="106">
        <v>1062</v>
      </c>
      <c r="U307" s="106">
        <v>8</v>
      </c>
      <c r="V307" s="106">
        <v>31</v>
      </c>
      <c r="W307" s="106">
        <v>8</v>
      </c>
      <c r="X307" s="106">
        <v>8</v>
      </c>
      <c r="Y307" s="106">
        <v>142</v>
      </c>
      <c r="Z307" s="106">
        <v>8</v>
      </c>
      <c r="AA307" s="107">
        <v>92571</v>
      </c>
      <c r="AB307" s="106">
        <v>10</v>
      </c>
      <c r="AC307" s="108">
        <v>8.8000000000000007</v>
      </c>
      <c r="AD307" s="109">
        <v>5</v>
      </c>
      <c r="AE307" s="110">
        <v>0</v>
      </c>
      <c r="AF307" s="111">
        <v>0.54</v>
      </c>
      <c r="AG307" s="112">
        <v>22.333333333333332</v>
      </c>
      <c r="AH307" s="112">
        <v>265.66666666666669</v>
      </c>
      <c r="AI307" s="112">
        <v>22.333333333333332</v>
      </c>
      <c r="AJ307" s="111">
        <v>0.9</v>
      </c>
      <c r="AK307" s="112">
        <v>12.666666666666666</v>
      </c>
      <c r="AL307" s="112">
        <v>0</v>
      </c>
      <c r="AM307" s="112">
        <v>0</v>
      </c>
      <c r="AN307" s="112">
        <v>80</v>
      </c>
      <c r="AO307" s="112">
        <v>257.66666666666669</v>
      </c>
      <c r="AP307" s="112">
        <v>2.6666666666666665</v>
      </c>
      <c r="AQ307" s="112">
        <v>343.66666666666669</v>
      </c>
      <c r="AR307" s="112">
        <v>2.3333333333333335</v>
      </c>
      <c r="AS307" s="112">
        <v>0</v>
      </c>
      <c r="AT307" s="111">
        <v>0.55000000000000004</v>
      </c>
      <c r="AU307" s="112">
        <v>0</v>
      </c>
      <c r="AV307" s="112">
        <v>0</v>
      </c>
      <c r="AW307" s="112">
        <v>286.33333333333331</v>
      </c>
      <c r="AX307" s="112">
        <v>0</v>
      </c>
      <c r="AY307" s="112">
        <v>0</v>
      </c>
      <c r="AZ307" s="112">
        <v>50.666666666666664</v>
      </c>
      <c r="BA307" s="111">
        <v>0.71299999999999997</v>
      </c>
      <c r="BB307" s="112">
        <v>0</v>
      </c>
      <c r="BC307" s="112">
        <v>0</v>
      </c>
      <c r="BD307" s="112">
        <v>0</v>
      </c>
      <c r="BE307" s="112">
        <v>0</v>
      </c>
      <c r="BF307" s="112">
        <v>0</v>
      </c>
      <c r="BG307" s="112">
        <v>0</v>
      </c>
      <c r="BH307" s="112">
        <v>0</v>
      </c>
      <c r="BI307" s="112">
        <v>0</v>
      </c>
      <c r="BJ307" s="112">
        <v>0</v>
      </c>
      <c r="BK307" s="111">
        <v>0.71299999999999997</v>
      </c>
      <c r="BL307" s="112">
        <v>0</v>
      </c>
      <c r="BM307" s="112">
        <v>266.16666666666663</v>
      </c>
      <c r="BN307" s="112">
        <v>64.099999999999994</v>
      </c>
      <c r="BO307" s="112">
        <v>345.87233333333336</v>
      </c>
      <c r="BP307" s="112">
        <v>226.60866666666669</v>
      </c>
      <c r="BQ307" s="112">
        <v>1.2833333333333334</v>
      </c>
      <c r="BR307" s="113">
        <v>112</v>
      </c>
      <c r="BS307" s="112">
        <v>0</v>
      </c>
    </row>
    <row r="308" spans="1:71" hidden="1" x14ac:dyDescent="0.25">
      <c r="A308" s="102" t="s">
        <v>138</v>
      </c>
      <c r="B308" s="103" t="s">
        <v>173</v>
      </c>
      <c r="C308" s="102" t="s">
        <v>174</v>
      </c>
      <c r="D308" s="102" t="s">
        <v>274</v>
      </c>
      <c r="E308" s="102" t="s">
        <v>275</v>
      </c>
      <c r="F308" s="102" t="s">
        <v>155</v>
      </c>
      <c r="G308" s="102" t="s">
        <v>227</v>
      </c>
      <c r="H308" s="104">
        <v>85</v>
      </c>
      <c r="I308" s="104">
        <v>87</v>
      </c>
      <c r="J308" s="104">
        <v>37</v>
      </c>
      <c r="K308" s="104">
        <v>111</v>
      </c>
      <c r="L308" s="105">
        <v>69.666666666666671</v>
      </c>
      <c r="M308" s="106">
        <v>1001</v>
      </c>
      <c r="N308" s="106">
        <v>1090</v>
      </c>
      <c r="O308" s="106">
        <v>8</v>
      </c>
      <c r="P308" s="106">
        <v>89</v>
      </c>
      <c r="Q308" s="106">
        <v>8</v>
      </c>
      <c r="R308" s="106">
        <v>8</v>
      </c>
      <c r="S308" s="106">
        <v>1003</v>
      </c>
      <c r="T308" s="106">
        <v>1030</v>
      </c>
      <c r="U308" s="106">
        <v>8</v>
      </c>
      <c r="V308" s="106">
        <v>27</v>
      </c>
      <c r="W308" s="106">
        <v>8</v>
      </c>
      <c r="X308" s="106">
        <v>8</v>
      </c>
      <c r="Y308" s="106">
        <v>37</v>
      </c>
      <c r="Z308" s="106">
        <v>6</v>
      </c>
      <c r="AA308" s="107">
        <v>125597</v>
      </c>
      <c r="AB308" s="106">
        <v>10</v>
      </c>
      <c r="AC308" s="108">
        <v>8.4</v>
      </c>
      <c r="AD308" s="109">
        <v>5</v>
      </c>
      <c r="AE308" s="110">
        <v>35.333333333333336</v>
      </c>
      <c r="AF308" s="111">
        <v>0.54</v>
      </c>
      <c r="AG308" s="112">
        <v>31.333333333333332</v>
      </c>
      <c r="AH308" s="112">
        <v>38.333333333333336</v>
      </c>
      <c r="AI308" s="112">
        <v>31.333333333333332</v>
      </c>
      <c r="AJ308" s="111">
        <v>0.9</v>
      </c>
      <c r="AK308" s="112">
        <v>23.666666666666668</v>
      </c>
      <c r="AL308" s="112">
        <v>0</v>
      </c>
      <c r="AM308" s="112">
        <v>0</v>
      </c>
      <c r="AN308" s="112">
        <v>22.333333333333332</v>
      </c>
      <c r="AO308" s="112">
        <v>161.33333333333334</v>
      </c>
      <c r="AP308" s="112">
        <v>1.3333333333333333</v>
      </c>
      <c r="AQ308" s="112">
        <v>113</v>
      </c>
      <c r="AR308" s="112">
        <v>0</v>
      </c>
      <c r="AS308" s="112">
        <v>6</v>
      </c>
      <c r="AT308" s="111">
        <v>0.55000000000000004</v>
      </c>
      <c r="AU308" s="112">
        <v>0</v>
      </c>
      <c r="AV308" s="112">
        <v>0</v>
      </c>
      <c r="AW308" s="112">
        <v>45.666666666666664</v>
      </c>
      <c r="AX308" s="112">
        <v>0</v>
      </c>
      <c r="AY308" s="112">
        <v>0</v>
      </c>
      <c r="AZ308" s="112">
        <v>27.666666666666668</v>
      </c>
      <c r="BA308" s="111">
        <v>0.71299999999999997</v>
      </c>
      <c r="BB308" s="112">
        <v>0</v>
      </c>
      <c r="BC308" s="112">
        <v>0</v>
      </c>
      <c r="BD308" s="112">
        <v>0</v>
      </c>
      <c r="BE308" s="112">
        <v>0</v>
      </c>
      <c r="BF308" s="112">
        <v>0</v>
      </c>
      <c r="BG308" s="112">
        <v>0</v>
      </c>
      <c r="BH308" s="112">
        <v>0</v>
      </c>
      <c r="BI308" s="112">
        <v>0</v>
      </c>
      <c r="BJ308" s="112">
        <v>0</v>
      </c>
      <c r="BK308" s="111">
        <v>0.71299999999999997</v>
      </c>
      <c r="BL308" s="112">
        <v>19.080000000000002</v>
      </c>
      <c r="BM308" s="112">
        <v>75.716666666666669</v>
      </c>
      <c r="BN308" s="112">
        <v>40.483333333333334</v>
      </c>
      <c r="BO308" s="112">
        <v>121.29366666666668</v>
      </c>
      <c r="BP308" s="112">
        <v>82.609666666666669</v>
      </c>
      <c r="BQ308" s="112">
        <v>3.3000000000000003</v>
      </c>
      <c r="BR308" s="113">
        <v>215</v>
      </c>
      <c r="BS308" s="112">
        <v>0</v>
      </c>
    </row>
    <row r="309" spans="1:71" hidden="1" x14ac:dyDescent="0.25">
      <c r="A309" s="102" t="s">
        <v>138</v>
      </c>
      <c r="B309" s="103" t="s">
        <v>173</v>
      </c>
      <c r="C309" s="102" t="s">
        <v>174</v>
      </c>
      <c r="D309" s="102" t="s">
        <v>276</v>
      </c>
      <c r="E309" s="102" t="s">
        <v>277</v>
      </c>
      <c r="F309" s="102" t="s">
        <v>155</v>
      </c>
      <c r="G309" s="102" t="s">
        <v>227</v>
      </c>
      <c r="H309" s="104">
        <v>140</v>
      </c>
      <c r="I309" s="104">
        <v>141</v>
      </c>
      <c r="J309" s="104">
        <v>371</v>
      </c>
      <c r="K309" s="104">
        <v>1113</v>
      </c>
      <c r="L309" s="105">
        <v>217.33333333333334</v>
      </c>
      <c r="M309" s="106">
        <v>1473</v>
      </c>
      <c r="N309" s="106">
        <v>1725</v>
      </c>
      <c r="O309" s="106">
        <v>9</v>
      </c>
      <c r="P309" s="106">
        <v>252</v>
      </c>
      <c r="Q309" s="106">
        <v>10</v>
      </c>
      <c r="R309" s="106">
        <v>9.5</v>
      </c>
      <c r="S309" s="106">
        <v>1499</v>
      </c>
      <c r="T309" s="106">
        <v>1557</v>
      </c>
      <c r="U309" s="106">
        <v>9</v>
      </c>
      <c r="V309" s="106">
        <v>58</v>
      </c>
      <c r="W309" s="106">
        <v>9</v>
      </c>
      <c r="X309" s="106">
        <v>9</v>
      </c>
      <c r="Y309" s="106">
        <v>371</v>
      </c>
      <c r="Z309" s="106">
        <v>10</v>
      </c>
      <c r="AA309" s="107">
        <v>99663</v>
      </c>
      <c r="AB309" s="106">
        <v>10</v>
      </c>
      <c r="AC309" s="108">
        <v>9.6999999999999993</v>
      </c>
      <c r="AD309" s="109">
        <v>5</v>
      </c>
      <c r="AE309" s="110">
        <v>0</v>
      </c>
      <c r="AF309" s="111">
        <v>0.54</v>
      </c>
      <c r="AG309" s="112">
        <v>0</v>
      </c>
      <c r="AH309" s="112">
        <v>0</v>
      </c>
      <c r="AI309" s="112">
        <v>0</v>
      </c>
      <c r="AJ309" s="111">
        <v>0.9</v>
      </c>
      <c r="AK309" s="112">
        <v>0</v>
      </c>
      <c r="AL309" s="112">
        <v>0</v>
      </c>
      <c r="AM309" s="112">
        <v>0</v>
      </c>
      <c r="AN309" s="112">
        <v>0</v>
      </c>
      <c r="AO309" s="112">
        <v>26.333333333333332</v>
      </c>
      <c r="AP309" s="112">
        <v>0</v>
      </c>
      <c r="AQ309" s="112">
        <v>91.333333333333329</v>
      </c>
      <c r="AR309" s="112">
        <v>0</v>
      </c>
      <c r="AS309" s="112">
        <v>0</v>
      </c>
      <c r="AT309" s="111">
        <v>0.55000000000000004</v>
      </c>
      <c r="AU309" s="112">
        <v>0</v>
      </c>
      <c r="AV309" s="112">
        <v>0</v>
      </c>
      <c r="AW309" s="112">
        <v>0</v>
      </c>
      <c r="AX309" s="112">
        <v>0</v>
      </c>
      <c r="AY309" s="112">
        <v>0</v>
      </c>
      <c r="AZ309" s="112">
        <v>0</v>
      </c>
      <c r="BA309" s="111">
        <v>0.71299999999999997</v>
      </c>
      <c r="BB309" s="112">
        <v>0</v>
      </c>
      <c r="BC309" s="112">
        <v>0</v>
      </c>
      <c r="BD309" s="112">
        <v>0</v>
      </c>
      <c r="BE309" s="112">
        <v>0</v>
      </c>
      <c r="BF309" s="112">
        <v>0</v>
      </c>
      <c r="BG309" s="112">
        <v>0</v>
      </c>
      <c r="BH309" s="112">
        <v>0</v>
      </c>
      <c r="BI309" s="112">
        <v>0</v>
      </c>
      <c r="BJ309" s="112">
        <v>0</v>
      </c>
      <c r="BK309" s="111">
        <v>0.71299999999999997</v>
      </c>
      <c r="BL309" s="112">
        <v>0</v>
      </c>
      <c r="BM309" s="112">
        <v>0</v>
      </c>
      <c r="BN309" s="112">
        <v>0</v>
      </c>
      <c r="BO309" s="112">
        <v>14.483333333333334</v>
      </c>
      <c r="BP309" s="112">
        <v>50.233333333333334</v>
      </c>
      <c r="BQ309" s="112">
        <v>0</v>
      </c>
      <c r="BR309" s="113">
        <v>199</v>
      </c>
      <c r="BS309" s="112">
        <v>0</v>
      </c>
    </row>
    <row r="310" spans="1:71" hidden="1" x14ac:dyDescent="0.25">
      <c r="A310" s="102" t="s">
        <v>138</v>
      </c>
      <c r="B310" s="103" t="s">
        <v>173</v>
      </c>
      <c r="C310" s="102" t="s">
        <v>174</v>
      </c>
      <c r="D310" s="102" t="s">
        <v>365</v>
      </c>
      <c r="E310" s="102" t="s">
        <v>366</v>
      </c>
      <c r="F310" s="102" t="s">
        <v>155</v>
      </c>
      <c r="G310" s="102" t="s">
        <v>227</v>
      </c>
      <c r="H310" s="104">
        <v>61</v>
      </c>
      <c r="I310" s="104">
        <v>66</v>
      </c>
      <c r="J310" s="104">
        <v>172</v>
      </c>
      <c r="K310" s="104">
        <v>516</v>
      </c>
      <c r="L310" s="105">
        <v>99.666666666666671</v>
      </c>
      <c r="M310" s="106">
        <v>826</v>
      </c>
      <c r="N310" s="106">
        <v>856</v>
      </c>
      <c r="O310" s="106">
        <v>7</v>
      </c>
      <c r="P310" s="106">
        <v>30</v>
      </c>
      <c r="Q310" s="106">
        <v>6</v>
      </c>
      <c r="R310" s="106">
        <v>6.5</v>
      </c>
      <c r="S310" s="106">
        <v>859</v>
      </c>
      <c r="T310" s="106">
        <v>872</v>
      </c>
      <c r="U310" s="106">
        <v>7</v>
      </c>
      <c r="V310" s="106">
        <v>13</v>
      </c>
      <c r="W310" s="106">
        <v>6</v>
      </c>
      <c r="X310" s="106">
        <v>6.5</v>
      </c>
      <c r="Y310" s="106">
        <v>172</v>
      </c>
      <c r="Z310" s="106">
        <v>9</v>
      </c>
      <c r="AA310" s="107">
        <v>108112</v>
      </c>
      <c r="AB310" s="106">
        <v>10</v>
      </c>
      <c r="AC310" s="108">
        <v>8.4</v>
      </c>
      <c r="AD310" s="109">
        <v>5</v>
      </c>
      <c r="AE310" s="110">
        <v>0</v>
      </c>
      <c r="AF310" s="111">
        <v>0.54</v>
      </c>
      <c r="AG310" s="112">
        <v>22.333333333333332</v>
      </c>
      <c r="AH310" s="112">
        <v>265.66666666666669</v>
      </c>
      <c r="AI310" s="112">
        <v>22.333333333333332</v>
      </c>
      <c r="AJ310" s="111">
        <v>0.9</v>
      </c>
      <c r="AK310" s="112">
        <v>12.666666666666666</v>
      </c>
      <c r="AL310" s="112">
        <v>0</v>
      </c>
      <c r="AM310" s="112">
        <v>0</v>
      </c>
      <c r="AN310" s="112">
        <v>80</v>
      </c>
      <c r="AO310" s="112">
        <v>279.66666666666669</v>
      </c>
      <c r="AP310" s="112">
        <v>2.6666666666666665</v>
      </c>
      <c r="AQ310" s="112">
        <v>343.66666666666669</v>
      </c>
      <c r="AR310" s="112">
        <v>2.3333333333333335</v>
      </c>
      <c r="AS310" s="112">
        <v>0</v>
      </c>
      <c r="AT310" s="111">
        <v>0.55000000000000004</v>
      </c>
      <c r="AU310" s="112">
        <v>0</v>
      </c>
      <c r="AV310" s="112">
        <v>0</v>
      </c>
      <c r="AW310" s="112">
        <v>286.33333333333331</v>
      </c>
      <c r="AX310" s="112">
        <v>0</v>
      </c>
      <c r="AY310" s="112">
        <v>0</v>
      </c>
      <c r="AZ310" s="112">
        <v>50.666666666666664</v>
      </c>
      <c r="BA310" s="111">
        <v>0.71299999999999997</v>
      </c>
      <c r="BB310" s="112">
        <v>0</v>
      </c>
      <c r="BC310" s="112">
        <v>0</v>
      </c>
      <c r="BD310" s="112">
        <v>0</v>
      </c>
      <c r="BE310" s="112">
        <v>0</v>
      </c>
      <c r="BF310" s="112">
        <v>0</v>
      </c>
      <c r="BG310" s="112">
        <v>0</v>
      </c>
      <c r="BH310" s="112">
        <v>0</v>
      </c>
      <c r="BI310" s="112">
        <v>0</v>
      </c>
      <c r="BJ310" s="112">
        <v>0</v>
      </c>
      <c r="BK310" s="111">
        <v>0.71299999999999997</v>
      </c>
      <c r="BL310" s="112">
        <v>0</v>
      </c>
      <c r="BM310" s="112">
        <v>266.16666666666663</v>
      </c>
      <c r="BN310" s="112">
        <v>64.099999999999994</v>
      </c>
      <c r="BO310" s="112">
        <v>357.97233333333332</v>
      </c>
      <c r="BP310" s="112">
        <v>226.60866666666669</v>
      </c>
      <c r="BQ310" s="112">
        <v>1.2833333333333334</v>
      </c>
      <c r="BR310" s="113">
        <v>84</v>
      </c>
      <c r="BS310" s="112">
        <v>0</v>
      </c>
    </row>
    <row r="311" spans="1:71" hidden="1" x14ac:dyDescent="0.25">
      <c r="A311" s="102" t="s">
        <v>138</v>
      </c>
      <c r="B311" s="103" t="s">
        <v>173</v>
      </c>
      <c r="C311" s="102" t="s">
        <v>174</v>
      </c>
      <c r="D311" s="102" t="s">
        <v>367</v>
      </c>
      <c r="E311" s="102" t="s">
        <v>368</v>
      </c>
      <c r="F311" s="102" t="s">
        <v>155</v>
      </c>
      <c r="G311" s="102" t="s">
        <v>227</v>
      </c>
      <c r="H311" s="104">
        <v>20</v>
      </c>
      <c r="I311" s="104">
        <v>21</v>
      </c>
      <c r="J311" s="104">
        <v>55</v>
      </c>
      <c r="K311" s="104">
        <v>165</v>
      </c>
      <c r="L311" s="105">
        <v>32</v>
      </c>
      <c r="M311" s="106">
        <v>235</v>
      </c>
      <c r="N311" s="106">
        <v>248</v>
      </c>
      <c r="O311" s="106">
        <v>3</v>
      </c>
      <c r="P311" s="106">
        <v>13</v>
      </c>
      <c r="Q311" s="106">
        <v>4</v>
      </c>
      <c r="R311" s="106">
        <v>3.5</v>
      </c>
      <c r="S311" s="106">
        <v>234</v>
      </c>
      <c r="T311" s="106">
        <v>238</v>
      </c>
      <c r="U311" s="106">
        <v>3</v>
      </c>
      <c r="V311" s="106">
        <v>4</v>
      </c>
      <c r="W311" s="106">
        <v>3</v>
      </c>
      <c r="X311" s="106">
        <v>3</v>
      </c>
      <c r="Y311" s="106">
        <v>55</v>
      </c>
      <c r="Z311" s="106">
        <v>6</v>
      </c>
      <c r="AA311" s="107">
        <v>95732</v>
      </c>
      <c r="AB311" s="106">
        <v>10</v>
      </c>
      <c r="AC311" s="108">
        <v>6.5</v>
      </c>
      <c r="AD311" s="109">
        <v>4</v>
      </c>
      <c r="AE311" s="110">
        <v>0</v>
      </c>
      <c r="AF311" s="111">
        <v>0.54</v>
      </c>
      <c r="AG311" s="112">
        <v>0</v>
      </c>
      <c r="AH311" s="112">
        <v>0</v>
      </c>
      <c r="AI311" s="112">
        <v>0</v>
      </c>
      <c r="AJ311" s="111">
        <v>0.9</v>
      </c>
      <c r="AK311" s="112">
        <v>0</v>
      </c>
      <c r="AL311" s="112">
        <v>0</v>
      </c>
      <c r="AM311" s="112">
        <v>0</v>
      </c>
      <c r="AN311" s="112">
        <v>0</v>
      </c>
      <c r="AO311" s="112">
        <v>0</v>
      </c>
      <c r="AP311" s="112">
        <v>0</v>
      </c>
      <c r="AQ311" s="112">
        <v>0</v>
      </c>
      <c r="AR311" s="112">
        <v>0</v>
      </c>
      <c r="AS311" s="112">
        <v>0</v>
      </c>
      <c r="AT311" s="111">
        <v>0.55000000000000004</v>
      </c>
      <c r="AU311" s="112">
        <v>0</v>
      </c>
      <c r="AV311" s="112">
        <v>0</v>
      </c>
      <c r="AW311" s="112">
        <v>0</v>
      </c>
      <c r="AX311" s="112">
        <v>0</v>
      </c>
      <c r="AY311" s="112">
        <v>0</v>
      </c>
      <c r="AZ311" s="112">
        <v>0</v>
      </c>
      <c r="BA311" s="111">
        <v>0.71299999999999997</v>
      </c>
      <c r="BB311" s="112">
        <v>0</v>
      </c>
      <c r="BC311" s="112">
        <v>0</v>
      </c>
      <c r="BD311" s="112">
        <v>0</v>
      </c>
      <c r="BE311" s="112">
        <v>0</v>
      </c>
      <c r="BF311" s="112">
        <v>0</v>
      </c>
      <c r="BG311" s="112">
        <v>0</v>
      </c>
      <c r="BH311" s="112">
        <v>0</v>
      </c>
      <c r="BI311" s="112">
        <v>0</v>
      </c>
      <c r="BJ311" s="112">
        <v>0</v>
      </c>
      <c r="BK311" s="111">
        <v>0.71299999999999997</v>
      </c>
      <c r="BL311" s="112">
        <v>0</v>
      </c>
      <c r="BM311" s="112">
        <v>0</v>
      </c>
      <c r="BN311" s="112">
        <v>0</v>
      </c>
      <c r="BO311" s="112">
        <v>0</v>
      </c>
      <c r="BP311" s="112">
        <v>0</v>
      </c>
      <c r="BQ311" s="112">
        <v>0</v>
      </c>
      <c r="BR311" s="113">
        <v>50</v>
      </c>
      <c r="BS311" s="112">
        <v>0</v>
      </c>
    </row>
    <row r="312" spans="1:71" hidden="1" x14ac:dyDescent="0.25">
      <c r="A312" s="102" t="s">
        <v>138</v>
      </c>
      <c r="B312" s="103" t="s">
        <v>173</v>
      </c>
      <c r="C312" s="102" t="s">
        <v>174</v>
      </c>
      <c r="D312" s="102" t="s">
        <v>369</v>
      </c>
      <c r="E312" s="102" t="s">
        <v>370</v>
      </c>
      <c r="F312" s="102" t="s">
        <v>151</v>
      </c>
      <c r="G312" s="102" t="s">
        <v>223</v>
      </c>
      <c r="H312" s="104">
        <v>15</v>
      </c>
      <c r="I312" s="104">
        <v>18</v>
      </c>
      <c r="J312" s="104">
        <v>69</v>
      </c>
      <c r="K312" s="104">
        <v>207</v>
      </c>
      <c r="L312" s="105">
        <v>34</v>
      </c>
      <c r="M312" s="106">
        <v>183</v>
      </c>
      <c r="N312" s="106">
        <v>194</v>
      </c>
      <c r="O312" s="106">
        <v>2</v>
      </c>
      <c r="P312" s="106">
        <v>11</v>
      </c>
      <c r="Q312" s="106">
        <v>3</v>
      </c>
      <c r="R312" s="106">
        <v>2.5</v>
      </c>
      <c r="S312" s="106">
        <v>184</v>
      </c>
      <c r="T312" s="106">
        <v>191</v>
      </c>
      <c r="U312" s="106">
        <v>2</v>
      </c>
      <c r="V312" s="106">
        <v>7</v>
      </c>
      <c r="W312" s="106">
        <v>4</v>
      </c>
      <c r="X312" s="106">
        <v>3</v>
      </c>
      <c r="Y312" s="106">
        <v>69</v>
      </c>
      <c r="Z312" s="106">
        <v>7</v>
      </c>
      <c r="AA312" s="107">
        <v>93033</v>
      </c>
      <c r="AB312" s="106">
        <v>10</v>
      </c>
      <c r="AC312" s="108">
        <v>6.5</v>
      </c>
      <c r="AD312" s="109">
        <v>4</v>
      </c>
      <c r="AE312" s="110">
        <v>0</v>
      </c>
      <c r="AF312" s="111">
        <v>0.54</v>
      </c>
      <c r="AG312" s="112">
        <v>22.333333333333332</v>
      </c>
      <c r="AH312" s="112">
        <v>265.66666666666669</v>
      </c>
      <c r="AI312" s="112">
        <v>22.333333333333332</v>
      </c>
      <c r="AJ312" s="111">
        <v>0.9</v>
      </c>
      <c r="AK312" s="112">
        <v>12.666666666666666</v>
      </c>
      <c r="AL312" s="112">
        <v>0</v>
      </c>
      <c r="AM312" s="112">
        <v>0</v>
      </c>
      <c r="AN312" s="112">
        <v>80</v>
      </c>
      <c r="AO312" s="112">
        <v>257.66666666666669</v>
      </c>
      <c r="AP312" s="112">
        <v>2.6666666666666665</v>
      </c>
      <c r="AQ312" s="112">
        <v>462</v>
      </c>
      <c r="AR312" s="112">
        <v>2.3333333333333335</v>
      </c>
      <c r="AS312" s="112">
        <v>0</v>
      </c>
      <c r="AT312" s="111">
        <v>0.55000000000000004</v>
      </c>
      <c r="AU312" s="112">
        <v>0</v>
      </c>
      <c r="AV312" s="112">
        <v>0</v>
      </c>
      <c r="AW312" s="112">
        <v>286.33333333333331</v>
      </c>
      <c r="AX312" s="112">
        <v>0</v>
      </c>
      <c r="AY312" s="112">
        <v>0</v>
      </c>
      <c r="AZ312" s="112">
        <v>50.666666666666664</v>
      </c>
      <c r="BA312" s="111">
        <v>0.71299999999999997</v>
      </c>
      <c r="BB312" s="112">
        <v>0</v>
      </c>
      <c r="BC312" s="112">
        <v>0</v>
      </c>
      <c r="BD312" s="112">
        <v>0</v>
      </c>
      <c r="BE312" s="112">
        <v>0</v>
      </c>
      <c r="BF312" s="112">
        <v>0</v>
      </c>
      <c r="BG312" s="112">
        <v>0</v>
      </c>
      <c r="BH312" s="112">
        <v>0</v>
      </c>
      <c r="BI312" s="112">
        <v>0</v>
      </c>
      <c r="BJ312" s="112">
        <v>0</v>
      </c>
      <c r="BK312" s="111">
        <v>0.71299999999999997</v>
      </c>
      <c r="BL312" s="112">
        <v>0</v>
      </c>
      <c r="BM312" s="112">
        <v>266.16666666666663</v>
      </c>
      <c r="BN312" s="112">
        <v>64.099999999999994</v>
      </c>
      <c r="BO312" s="112">
        <v>345.87233333333336</v>
      </c>
      <c r="BP312" s="112">
        <v>291.69200000000001</v>
      </c>
      <c r="BQ312" s="112">
        <v>1.2833333333333334</v>
      </c>
      <c r="BR312" s="113">
        <v>54</v>
      </c>
      <c r="BS312" s="112">
        <v>0</v>
      </c>
    </row>
    <row r="313" spans="1:71" hidden="1" x14ac:dyDescent="0.25">
      <c r="A313" s="102" t="s">
        <v>138</v>
      </c>
      <c r="B313" s="103" t="s">
        <v>173</v>
      </c>
      <c r="C313" s="102" t="s">
        <v>174</v>
      </c>
      <c r="D313" s="102" t="s">
        <v>278</v>
      </c>
      <c r="E313" s="102" t="s">
        <v>279</v>
      </c>
      <c r="F313" s="102" t="s">
        <v>155</v>
      </c>
      <c r="G313" s="102" t="s">
        <v>227</v>
      </c>
      <c r="H313" s="104">
        <v>31</v>
      </c>
      <c r="I313" s="104">
        <v>30</v>
      </c>
      <c r="J313" s="104">
        <v>170</v>
      </c>
      <c r="K313" s="104">
        <v>510</v>
      </c>
      <c r="L313" s="105">
        <v>77</v>
      </c>
      <c r="M313" s="106">
        <v>332</v>
      </c>
      <c r="N313" s="106">
        <v>360</v>
      </c>
      <c r="O313" s="106">
        <v>5</v>
      </c>
      <c r="P313" s="106">
        <v>28</v>
      </c>
      <c r="Q313" s="106">
        <v>5</v>
      </c>
      <c r="R313" s="106">
        <v>5</v>
      </c>
      <c r="S313" s="106">
        <v>337</v>
      </c>
      <c r="T313" s="106">
        <v>344</v>
      </c>
      <c r="U313" s="106">
        <v>5</v>
      </c>
      <c r="V313" s="106">
        <v>7</v>
      </c>
      <c r="W313" s="106">
        <v>4</v>
      </c>
      <c r="X313" s="106">
        <v>4.5</v>
      </c>
      <c r="Y313" s="106">
        <v>170</v>
      </c>
      <c r="Z313" s="106">
        <v>9</v>
      </c>
      <c r="AA313" s="107">
        <v>99286</v>
      </c>
      <c r="AB313" s="106">
        <v>10</v>
      </c>
      <c r="AC313" s="108">
        <v>7.7</v>
      </c>
      <c r="AD313" s="109">
        <v>4</v>
      </c>
      <c r="AE313" s="110">
        <v>0</v>
      </c>
      <c r="AF313" s="111">
        <v>0.54</v>
      </c>
      <c r="AG313" s="112">
        <v>0</v>
      </c>
      <c r="AH313" s="112">
        <v>0</v>
      </c>
      <c r="AI313" s="112">
        <v>0</v>
      </c>
      <c r="AJ313" s="111">
        <v>0.9</v>
      </c>
      <c r="AK313" s="112">
        <v>3.3333333333333335</v>
      </c>
      <c r="AL313" s="112">
        <v>0</v>
      </c>
      <c r="AM313" s="112">
        <v>0</v>
      </c>
      <c r="AN313" s="112">
        <v>0</v>
      </c>
      <c r="AO313" s="112">
        <v>6</v>
      </c>
      <c r="AP313" s="112">
        <v>0</v>
      </c>
      <c r="AQ313" s="112">
        <v>0</v>
      </c>
      <c r="AR313" s="112">
        <v>0</v>
      </c>
      <c r="AS313" s="112">
        <v>0</v>
      </c>
      <c r="AT313" s="111">
        <v>0.55000000000000004</v>
      </c>
      <c r="AU313" s="112">
        <v>0</v>
      </c>
      <c r="AV313" s="112">
        <v>0</v>
      </c>
      <c r="AW313" s="112">
        <v>0</v>
      </c>
      <c r="AX313" s="112">
        <v>0</v>
      </c>
      <c r="AY313" s="112">
        <v>0</v>
      </c>
      <c r="AZ313" s="112">
        <v>12.333333333333334</v>
      </c>
      <c r="BA313" s="111">
        <v>0.71299999999999997</v>
      </c>
      <c r="BB313" s="112">
        <v>0</v>
      </c>
      <c r="BC313" s="112">
        <v>0</v>
      </c>
      <c r="BD313" s="112">
        <v>0</v>
      </c>
      <c r="BE313" s="112">
        <v>0</v>
      </c>
      <c r="BF313" s="112">
        <v>0</v>
      </c>
      <c r="BG313" s="112">
        <v>0</v>
      </c>
      <c r="BH313" s="112">
        <v>0</v>
      </c>
      <c r="BI313" s="112">
        <v>0</v>
      </c>
      <c r="BJ313" s="112">
        <v>0</v>
      </c>
      <c r="BK313" s="111">
        <v>0.71299999999999997</v>
      </c>
      <c r="BL313" s="112">
        <v>0</v>
      </c>
      <c r="BM313" s="112">
        <v>1.8333333333333335</v>
      </c>
      <c r="BN313" s="112">
        <v>0</v>
      </c>
      <c r="BO313" s="112">
        <v>3.3000000000000003</v>
      </c>
      <c r="BP313" s="112">
        <v>8.7936666666666667</v>
      </c>
      <c r="BQ313" s="112">
        <v>0</v>
      </c>
      <c r="BR313" s="113">
        <v>97</v>
      </c>
      <c r="BS313" s="112">
        <v>0</v>
      </c>
    </row>
    <row r="314" spans="1:71" hidden="1" x14ac:dyDescent="0.25">
      <c r="A314" s="102" t="s">
        <v>138</v>
      </c>
      <c r="B314" s="103" t="s">
        <v>173</v>
      </c>
      <c r="C314" s="102" t="s">
        <v>174</v>
      </c>
      <c r="D314" s="102" t="s">
        <v>1076</v>
      </c>
      <c r="E314" s="102" t="s">
        <v>1077</v>
      </c>
      <c r="F314" s="102" t="s">
        <v>151</v>
      </c>
      <c r="G314" s="102" t="s">
        <v>223</v>
      </c>
      <c r="H314" s="104">
        <v>23</v>
      </c>
      <c r="I314" s="104">
        <v>21</v>
      </c>
      <c r="J314" s="104">
        <v>18</v>
      </c>
      <c r="K314" s="104">
        <v>54</v>
      </c>
      <c r="L314" s="105">
        <v>20.666666666666668</v>
      </c>
      <c r="M314" s="106">
        <v>244</v>
      </c>
      <c r="N314" s="106">
        <v>284</v>
      </c>
      <c r="O314" s="106">
        <v>4</v>
      </c>
      <c r="P314" s="106">
        <v>40</v>
      </c>
      <c r="Q314" s="106">
        <v>6</v>
      </c>
      <c r="R314" s="106">
        <v>5</v>
      </c>
      <c r="S314" s="106">
        <v>232</v>
      </c>
      <c r="T314" s="106">
        <v>238</v>
      </c>
      <c r="U314" s="106">
        <v>3</v>
      </c>
      <c r="V314" s="106">
        <v>6</v>
      </c>
      <c r="W314" s="106">
        <v>4</v>
      </c>
      <c r="X314" s="106">
        <v>3.5</v>
      </c>
      <c r="Y314" s="106">
        <v>18</v>
      </c>
      <c r="Z314" s="106">
        <v>4</v>
      </c>
      <c r="AA314" s="107"/>
      <c r="AB314" s="106"/>
      <c r="AC314" s="108">
        <v>4.166666666666667</v>
      </c>
      <c r="AD314" s="109">
        <v>3</v>
      </c>
      <c r="AE314" s="110">
        <v>5.333333333333333</v>
      </c>
      <c r="AF314" s="111">
        <v>0.54</v>
      </c>
      <c r="AG314" s="112">
        <v>0</v>
      </c>
      <c r="AH314" s="112">
        <v>0</v>
      </c>
      <c r="AI314" s="112">
        <v>0</v>
      </c>
      <c r="AJ314" s="111">
        <v>0.9</v>
      </c>
      <c r="AK314" s="112">
        <v>0</v>
      </c>
      <c r="AL314" s="112">
        <v>0</v>
      </c>
      <c r="AM314" s="112">
        <v>0</v>
      </c>
      <c r="AN314" s="112">
        <v>0</v>
      </c>
      <c r="AO314" s="112">
        <v>0.66666666666666663</v>
      </c>
      <c r="AP314" s="112">
        <v>0</v>
      </c>
      <c r="AQ314" s="112">
        <v>0</v>
      </c>
      <c r="AR314" s="112">
        <v>0</v>
      </c>
      <c r="AS314" s="112">
        <v>0</v>
      </c>
      <c r="AT314" s="111">
        <v>0.55000000000000004</v>
      </c>
      <c r="AU314" s="112">
        <v>0</v>
      </c>
      <c r="AV314" s="112">
        <v>0</v>
      </c>
      <c r="AW314" s="112">
        <v>0</v>
      </c>
      <c r="AX314" s="112">
        <v>0</v>
      </c>
      <c r="AY314" s="112">
        <v>0</v>
      </c>
      <c r="AZ314" s="112">
        <v>0</v>
      </c>
      <c r="BA314" s="111">
        <v>0.71299999999999997</v>
      </c>
      <c r="BB314" s="112">
        <v>0</v>
      </c>
      <c r="BC314" s="112">
        <v>0</v>
      </c>
      <c r="BD314" s="112">
        <v>0</v>
      </c>
      <c r="BE314" s="112">
        <v>0</v>
      </c>
      <c r="BF314" s="112">
        <v>0</v>
      </c>
      <c r="BG314" s="112">
        <v>0</v>
      </c>
      <c r="BH314" s="112">
        <v>0</v>
      </c>
      <c r="BI314" s="112">
        <v>0</v>
      </c>
      <c r="BJ314" s="112">
        <v>0</v>
      </c>
      <c r="BK314" s="111">
        <v>0.71299999999999997</v>
      </c>
      <c r="BL314" s="112">
        <v>2.88</v>
      </c>
      <c r="BM314" s="112">
        <v>0</v>
      </c>
      <c r="BN314" s="112">
        <v>0</v>
      </c>
      <c r="BO314" s="112">
        <v>0.3666666666666667</v>
      </c>
      <c r="BP314" s="112">
        <v>0</v>
      </c>
      <c r="BQ314" s="112">
        <v>0</v>
      </c>
      <c r="BR314" s="113">
        <v>30</v>
      </c>
      <c r="BS314" s="112">
        <v>0</v>
      </c>
    </row>
    <row r="315" spans="1:71" hidden="1" x14ac:dyDescent="0.25">
      <c r="A315" s="102" t="s">
        <v>138</v>
      </c>
      <c r="B315" s="103" t="s">
        <v>173</v>
      </c>
      <c r="C315" s="102" t="s">
        <v>174</v>
      </c>
      <c r="D315" s="102" t="s">
        <v>230</v>
      </c>
      <c r="E315" s="102" t="s">
        <v>231</v>
      </c>
      <c r="F315" s="102" t="s">
        <v>155</v>
      </c>
      <c r="G315" s="102" t="s">
        <v>227</v>
      </c>
      <c r="H315" s="104">
        <v>48</v>
      </c>
      <c r="I315" s="104">
        <v>64</v>
      </c>
      <c r="J315" s="104">
        <v>142</v>
      </c>
      <c r="K315" s="104">
        <v>426</v>
      </c>
      <c r="L315" s="105">
        <v>84.666666666666671</v>
      </c>
      <c r="M315" s="106">
        <v>579</v>
      </c>
      <c r="N315" s="106">
        <v>653</v>
      </c>
      <c r="O315" s="106">
        <v>6</v>
      </c>
      <c r="P315" s="106">
        <v>74</v>
      </c>
      <c r="Q315" s="106">
        <v>8</v>
      </c>
      <c r="R315" s="106">
        <v>7</v>
      </c>
      <c r="S315" s="106">
        <v>599</v>
      </c>
      <c r="T315" s="106">
        <v>642</v>
      </c>
      <c r="U315" s="106">
        <v>7</v>
      </c>
      <c r="V315" s="106">
        <v>43</v>
      </c>
      <c r="W315" s="106">
        <v>9</v>
      </c>
      <c r="X315" s="106">
        <v>8</v>
      </c>
      <c r="Y315" s="106">
        <v>142</v>
      </c>
      <c r="Z315" s="106">
        <v>8</v>
      </c>
      <c r="AA315" s="107">
        <v>93726</v>
      </c>
      <c r="AB315" s="106">
        <v>10</v>
      </c>
      <c r="AC315" s="108">
        <v>8.6</v>
      </c>
      <c r="AD315" s="109">
        <v>5</v>
      </c>
      <c r="AE315" s="110">
        <v>0</v>
      </c>
      <c r="AF315" s="111">
        <v>0.54</v>
      </c>
      <c r="AG315" s="112">
        <v>22.333333333333332</v>
      </c>
      <c r="AH315" s="112">
        <v>265.66666666666669</v>
      </c>
      <c r="AI315" s="112">
        <v>22.333333333333332</v>
      </c>
      <c r="AJ315" s="111">
        <v>0.9</v>
      </c>
      <c r="AK315" s="112">
        <v>12.666666666666666</v>
      </c>
      <c r="AL315" s="112">
        <v>0</v>
      </c>
      <c r="AM315" s="112">
        <v>0</v>
      </c>
      <c r="AN315" s="112">
        <v>80</v>
      </c>
      <c r="AO315" s="112">
        <v>257.66666666666669</v>
      </c>
      <c r="AP315" s="112">
        <v>2.6666666666666665</v>
      </c>
      <c r="AQ315" s="112">
        <v>343.66666666666669</v>
      </c>
      <c r="AR315" s="112">
        <v>2.3333333333333335</v>
      </c>
      <c r="AS315" s="112">
        <v>0</v>
      </c>
      <c r="AT315" s="111">
        <v>0.55000000000000004</v>
      </c>
      <c r="AU315" s="112">
        <v>0</v>
      </c>
      <c r="AV315" s="112">
        <v>0</v>
      </c>
      <c r="AW315" s="112">
        <v>286.33333333333331</v>
      </c>
      <c r="AX315" s="112">
        <v>0</v>
      </c>
      <c r="AY315" s="112">
        <v>0</v>
      </c>
      <c r="AZ315" s="112">
        <v>50.666666666666664</v>
      </c>
      <c r="BA315" s="111">
        <v>0.71299999999999997</v>
      </c>
      <c r="BB315" s="112">
        <v>0</v>
      </c>
      <c r="BC315" s="112">
        <v>0</v>
      </c>
      <c r="BD315" s="112">
        <v>0</v>
      </c>
      <c r="BE315" s="112">
        <v>0</v>
      </c>
      <c r="BF315" s="112">
        <v>0</v>
      </c>
      <c r="BG315" s="112">
        <v>0</v>
      </c>
      <c r="BH315" s="112">
        <v>0</v>
      </c>
      <c r="BI315" s="112">
        <v>0</v>
      </c>
      <c r="BJ315" s="112">
        <v>0</v>
      </c>
      <c r="BK315" s="111">
        <v>0.71299999999999997</v>
      </c>
      <c r="BL315" s="112">
        <v>0</v>
      </c>
      <c r="BM315" s="112">
        <v>266.16666666666663</v>
      </c>
      <c r="BN315" s="112">
        <v>64.099999999999994</v>
      </c>
      <c r="BO315" s="112">
        <v>345.87233333333336</v>
      </c>
      <c r="BP315" s="112">
        <v>226.60866666666669</v>
      </c>
      <c r="BQ315" s="112">
        <v>1.2833333333333334</v>
      </c>
      <c r="BR315" s="113">
        <v>162</v>
      </c>
      <c r="BS315" s="112">
        <v>0</v>
      </c>
    </row>
    <row r="316" spans="1:71" hidden="1" x14ac:dyDescent="0.25">
      <c r="A316" s="102" t="s">
        <v>138</v>
      </c>
      <c r="B316" s="103" t="s">
        <v>173</v>
      </c>
      <c r="C316" s="102" t="s">
        <v>174</v>
      </c>
      <c r="D316" s="102" t="s">
        <v>858</v>
      </c>
      <c r="E316" s="102" t="s">
        <v>859</v>
      </c>
      <c r="F316" s="102" t="s">
        <v>155</v>
      </c>
      <c r="G316" s="102" t="s">
        <v>227</v>
      </c>
      <c r="H316" s="104">
        <v>13</v>
      </c>
      <c r="I316" s="104">
        <v>13</v>
      </c>
      <c r="J316" s="104">
        <v>17</v>
      </c>
      <c r="K316" s="104">
        <v>51</v>
      </c>
      <c r="L316" s="105">
        <v>14.333333333333334</v>
      </c>
      <c r="M316" s="106">
        <v>142</v>
      </c>
      <c r="N316" s="106">
        <v>157</v>
      </c>
      <c r="O316" s="106">
        <v>2</v>
      </c>
      <c r="P316" s="106">
        <v>15</v>
      </c>
      <c r="Q316" s="106">
        <v>4</v>
      </c>
      <c r="R316" s="106">
        <v>3</v>
      </c>
      <c r="S316" s="106">
        <v>146</v>
      </c>
      <c r="T316" s="106">
        <v>151</v>
      </c>
      <c r="U316" s="106">
        <v>2</v>
      </c>
      <c r="V316" s="106">
        <v>5</v>
      </c>
      <c r="W316" s="106">
        <v>3</v>
      </c>
      <c r="X316" s="106">
        <v>2.5</v>
      </c>
      <c r="Y316" s="106">
        <v>17</v>
      </c>
      <c r="Z316" s="106">
        <v>4</v>
      </c>
      <c r="AA316" s="107">
        <v>53746</v>
      </c>
      <c r="AB316" s="106">
        <v>6</v>
      </c>
      <c r="AC316" s="108">
        <v>4.3</v>
      </c>
      <c r="AD316" s="109">
        <v>3</v>
      </c>
      <c r="AE316" s="110">
        <v>0</v>
      </c>
      <c r="AF316" s="111">
        <v>0.54</v>
      </c>
      <c r="AG316" s="112">
        <v>0</v>
      </c>
      <c r="AH316" s="112">
        <v>0</v>
      </c>
      <c r="AI316" s="112">
        <v>0</v>
      </c>
      <c r="AJ316" s="111">
        <v>0.9</v>
      </c>
      <c r="AK316" s="112">
        <v>0</v>
      </c>
      <c r="AL316" s="112">
        <v>0</v>
      </c>
      <c r="AM316" s="112">
        <v>0</v>
      </c>
      <c r="AN316" s="112">
        <v>0</v>
      </c>
      <c r="AO316" s="112">
        <v>0</v>
      </c>
      <c r="AP316" s="112">
        <v>0</v>
      </c>
      <c r="AQ316" s="112">
        <v>0</v>
      </c>
      <c r="AR316" s="112">
        <v>0</v>
      </c>
      <c r="AS316" s="112">
        <v>0</v>
      </c>
      <c r="AT316" s="111">
        <v>0.55000000000000004</v>
      </c>
      <c r="AU316" s="112">
        <v>0</v>
      </c>
      <c r="AV316" s="112">
        <v>0</v>
      </c>
      <c r="AW316" s="112">
        <v>0</v>
      </c>
      <c r="AX316" s="112">
        <v>6.666666666666667</v>
      </c>
      <c r="AY316" s="112">
        <v>0</v>
      </c>
      <c r="AZ316" s="112">
        <v>15</v>
      </c>
      <c r="BA316" s="111">
        <v>0.71299999999999997</v>
      </c>
      <c r="BB316" s="112">
        <v>0</v>
      </c>
      <c r="BC316" s="112">
        <v>0</v>
      </c>
      <c r="BD316" s="112">
        <v>0</v>
      </c>
      <c r="BE316" s="112">
        <v>0</v>
      </c>
      <c r="BF316" s="112">
        <v>0</v>
      </c>
      <c r="BG316" s="112">
        <v>0</v>
      </c>
      <c r="BH316" s="112">
        <v>0</v>
      </c>
      <c r="BI316" s="112">
        <v>0</v>
      </c>
      <c r="BJ316" s="112">
        <v>0</v>
      </c>
      <c r="BK316" s="111">
        <v>0.71299999999999997</v>
      </c>
      <c r="BL316" s="112">
        <v>0</v>
      </c>
      <c r="BM316" s="112">
        <v>0</v>
      </c>
      <c r="BN316" s="112">
        <v>0</v>
      </c>
      <c r="BO316" s="112">
        <v>0</v>
      </c>
      <c r="BP316" s="112">
        <v>15.448333333333334</v>
      </c>
      <c r="BQ316" s="112">
        <v>0</v>
      </c>
      <c r="BR316" s="113">
        <v>15</v>
      </c>
      <c r="BS316" s="112">
        <v>0</v>
      </c>
    </row>
    <row r="317" spans="1:71" hidden="1" x14ac:dyDescent="0.25">
      <c r="A317" s="102" t="s">
        <v>138</v>
      </c>
      <c r="B317" s="103" t="s">
        <v>173</v>
      </c>
      <c r="C317" s="102" t="s">
        <v>174</v>
      </c>
      <c r="D317" s="102" t="s">
        <v>860</v>
      </c>
      <c r="E317" s="102" t="s">
        <v>861</v>
      </c>
      <c r="F317" s="102" t="s">
        <v>413</v>
      </c>
      <c r="G317" s="102" t="s">
        <v>227</v>
      </c>
      <c r="H317" s="104">
        <v>74</v>
      </c>
      <c r="I317" s="104">
        <v>72</v>
      </c>
      <c r="J317" s="104">
        <v>283</v>
      </c>
      <c r="K317" s="104">
        <v>849</v>
      </c>
      <c r="L317" s="105">
        <v>143</v>
      </c>
      <c r="M317" s="106">
        <v>832</v>
      </c>
      <c r="N317" s="106">
        <v>924</v>
      </c>
      <c r="O317" s="106">
        <v>7</v>
      </c>
      <c r="P317" s="106">
        <v>92</v>
      </c>
      <c r="Q317" s="106">
        <v>8</v>
      </c>
      <c r="R317" s="106">
        <v>7.5</v>
      </c>
      <c r="S317" s="106">
        <v>862</v>
      </c>
      <c r="T317" s="106">
        <v>876</v>
      </c>
      <c r="U317" s="106">
        <v>7</v>
      </c>
      <c r="V317" s="106">
        <v>14</v>
      </c>
      <c r="W317" s="106">
        <v>6</v>
      </c>
      <c r="X317" s="106">
        <v>6.5</v>
      </c>
      <c r="Y317" s="106">
        <v>283</v>
      </c>
      <c r="Z317" s="106">
        <v>9</v>
      </c>
      <c r="AA317" s="107">
        <v>102303</v>
      </c>
      <c r="AB317" s="106">
        <v>10</v>
      </c>
      <c r="AC317" s="108">
        <v>8.6</v>
      </c>
      <c r="AD317" s="109">
        <v>5</v>
      </c>
      <c r="AE317" s="110">
        <v>0</v>
      </c>
      <c r="AF317" s="111">
        <v>0.54</v>
      </c>
      <c r="AG317" s="112">
        <v>0</v>
      </c>
      <c r="AH317" s="112">
        <v>0</v>
      </c>
      <c r="AI317" s="112">
        <v>0</v>
      </c>
      <c r="AJ317" s="111">
        <v>0.9</v>
      </c>
      <c r="AK317" s="112">
        <v>0</v>
      </c>
      <c r="AL317" s="112">
        <v>0</v>
      </c>
      <c r="AM317" s="112">
        <v>0</v>
      </c>
      <c r="AN317" s="112">
        <v>0</v>
      </c>
      <c r="AO317" s="112">
        <v>0</v>
      </c>
      <c r="AP317" s="112">
        <v>0</v>
      </c>
      <c r="AQ317" s="112">
        <v>0</v>
      </c>
      <c r="AR317" s="112">
        <v>0</v>
      </c>
      <c r="AS317" s="112">
        <v>0</v>
      </c>
      <c r="AT317" s="111">
        <v>0.55000000000000004</v>
      </c>
      <c r="AU317" s="112">
        <v>0</v>
      </c>
      <c r="AV317" s="112">
        <v>0</v>
      </c>
      <c r="AW317" s="112">
        <v>0</v>
      </c>
      <c r="AX317" s="112">
        <v>8.3333333333333339</v>
      </c>
      <c r="AY317" s="112">
        <v>0.33333333333333331</v>
      </c>
      <c r="AZ317" s="112">
        <v>16</v>
      </c>
      <c r="BA317" s="111">
        <v>0.71299999999999997</v>
      </c>
      <c r="BB317" s="112">
        <v>0</v>
      </c>
      <c r="BC317" s="112">
        <v>0</v>
      </c>
      <c r="BD317" s="112">
        <v>0</v>
      </c>
      <c r="BE317" s="112">
        <v>0</v>
      </c>
      <c r="BF317" s="112">
        <v>0</v>
      </c>
      <c r="BG317" s="112">
        <v>0</v>
      </c>
      <c r="BH317" s="112">
        <v>0</v>
      </c>
      <c r="BI317" s="112">
        <v>0</v>
      </c>
      <c r="BJ317" s="112">
        <v>0</v>
      </c>
      <c r="BK317" s="111">
        <v>0.71299999999999997</v>
      </c>
      <c r="BL317" s="112">
        <v>0</v>
      </c>
      <c r="BM317" s="112">
        <v>0</v>
      </c>
      <c r="BN317" s="112">
        <v>0</v>
      </c>
      <c r="BO317" s="112">
        <v>0</v>
      </c>
      <c r="BP317" s="112">
        <v>17.587333333333333</v>
      </c>
      <c r="BQ317" s="112">
        <v>0</v>
      </c>
      <c r="BR317" s="113">
        <v>33</v>
      </c>
      <c r="BS317" s="112">
        <v>0</v>
      </c>
    </row>
    <row r="318" spans="1:71" hidden="1" x14ac:dyDescent="0.25">
      <c r="A318" s="102" t="s">
        <v>138</v>
      </c>
      <c r="B318" s="103" t="s">
        <v>173</v>
      </c>
      <c r="C318" s="102" t="s">
        <v>174</v>
      </c>
      <c r="D318" s="102" t="s">
        <v>232</v>
      </c>
      <c r="E318" s="102" t="s">
        <v>233</v>
      </c>
      <c r="F318" s="102" t="s">
        <v>155</v>
      </c>
      <c r="G318" s="102" t="s">
        <v>227</v>
      </c>
      <c r="H318" s="104">
        <v>47</v>
      </c>
      <c r="I318" s="104">
        <v>50</v>
      </c>
      <c r="J318" s="104">
        <v>132</v>
      </c>
      <c r="K318" s="104">
        <v>396</v>
      </c>
      <c r="L318" s="105">
        <v>76.333333333333329</v>
      </c>
      <c r="M318" s="106">
        <v>617</v>
      </c>
      <c r="N318" s="106">
        <v>648</v>
      </c>
      <c r="O318" s="106">
        <v>6</v>
      </c>
      <c r="P318" s="106">
        <v>31</v>
      </c>
      <c r="Q318" s="106">
        <v>6</v>
      </c>
      <c r="R318" s="106">
        <v>6</v>
      </c>
      <c r="S318" s="106">
        <v>632</v>
      </c>
      <c r="T318" s="106">
        <v>646</v>
      </c>
      <c r="U318" s="106">
        <v>7</v>
      </c>
      <c r="V318" s="106">
        <v>14</v>
      </c>
      <c r="W318" s="106">
        <v>6</v>
      </c>
      <c r="X318" s="106">
        <v>6.5</v>
      </c>
      <c r="Y318" s="106">
        <v>132</v>
      </c>
      <c r="Z318" s="106">
        <v>8</v>
      </c>
      <c r="AA318" s="107">
        <v>141705</v>
      </c>
      <c r="AB318" s="106">
        <v>10</v>
      </c>
      <c r="AC318" s="108">
        <v>8.1</v>
      </c>
      <c r="AD318" s="109">
        <v>5</v>
      </c>
      <c r="AE318" s="110">
        <v>0</v>
      </c>
      <c r="AF318" s="111">
        <v>0.54</v>
      </c>
      <c r="AG318" s="112">
        <v>0.33333333333333331</v>
      </c>
      <c r="AH318" s="112">
        <v>0</v>
      </c>
      <c r="AI318" s="112">
        <v>0.33333333333333331</v>
      </c>
      <c r="AJ318" s="111">
        <v>0.9</v>
      </c>
      <c r="AK318" s="112">
        <v>0.33333333333333331</v>
      </c>
      <c r="AL318" s="112">
        <v>0</v>
      </c>
      <c r="AM318" s="112">
        <v>0</v>
      </c>
      <c r="AN318" s="112">
        <v>0</v>
      </c>
      <c r="AO318" s="112">
        <v>693.66666666666663</v>
      </c>
      <c r="AP318" s="112">
        <v>7.666666666666667</v>
      </c>
      <c r="AQ318" s="112">
        <v>390.33333333333331</v>
      </c>
      <c r="AR318" s="112">
        <v>0</v>
      </c>
      <c r="AS318" s="112">
        <v>26.333333333333332</v>
      </c>
      <c r="AT318" s="111">
        <v>0.55000000000000004</v>
      </c>
      <c r="AU318" s="112">
        <v>0</v>
      </c>
      <c r="AV318" s="112">
        <v>0</v>
      </c>
      <c r="AW318" s="112">
        <v>0</v>
      </c>
      <c r="AX318" s="112">
        <v>0</v>
      </c>
      <c r="AY318" s="112">
        <v>0</v>
      </c>
      <c r="AZ318" s="112">
        <v>0</v>
      </c>
      <c r="BA318" s="111">
        <v>0.71299999999999997</v>
      </c>
      <c r="BB318" s="112">
        <v>0</v>
      </c>
      <c r="BC318" s="112">
        <v>0</v>
      </c>
      <c r="BD318" s="112">
        <v>0</v>
      </c>
      <c r="BE318" s="112">
        <v>0</v>
      </c>
      <c r="BF318" s="112">
        <v>0</v>
      </c>
      <c r="BG318" s="112">
        <v>0</v>
      </c>
      <c r="BH318" s="112">
        <v>0</v>
      </c>
      <c r="BI318" s="112">
        <v>0</v>
      </c>
      <c r="BJ318" s="112">
        <v>0</v>
      </c>
      <c r="BK318" s="111">
        <v>0.71299999999999997</v>
      </c>
      <c r="BL318" s="112">
        <v>0</v>
      </c>
      <c r="BM318" s="112">
        <v>0.48333333333333334</v>
      </c>
      <c r="BN318" s="112">
        <v>0.3</v>
      </c>
      <c r="BO318" s="112">
        <v>381.51666666666665</v>
      </c>
      <c r="BP318" s="112">
        <v>218.9</v>
      </c>
      <c r="BQ318" s="112">
        <v>14.483333333333334</v>
      </c>
      <c r="BR318" s="113">
        <v>54</v>
      </c>
      <c r="BS318" s="112">
        <v>0</v>
      </c>
    </row>
    <row r="319" spans="1:71" hidden="1" x14ac:dyDescent="0.25">
      <c r="A319" s="102" t="s">
        <v>138</v>
      </c>
      <c r="B319" s="103" t="s">
        <v>173</v>
      </c>
      <c r="C319" s="102" t="s">
        <v>174</v>
      </c>
      <c r="D319" s="102" t="s">
        <v>68</v>
      </c>
      <c r="E319" s="102" t="s">
        <v>69</v>
      </c>
      <c r="F319" s="102" t="s">
        <v>151</v>
      </c>
      <c r="G319" s="102" t="s">
        <v>223</v>
      </c>
      <c r="H319" s="104">
        <v>107</v>
      </c>
      <c r="I319" s="104">
        <v>113</v>
      </c>
      <c r="J319" s="104">
        <v>391</v>
      </c>
      <c r="K319" s="104">
        <v>1173</v>
      </c>
      <c r="L319" s="105">
        <v>203.66666666666666</v>
      </c>
      <c r="M319" s="106">
        <v>912</v>
      </c>
      <c r="N319" s="106">
        <v>976</v>
      </c>
      <c r="O319" s="106">
        <v>8</v>
      </c>
      <c r="P319" s="106">
        <v>64</v>
      </c>
      <c r="Q319" s="106">
        <v>8</v>
      </c>
      <c r="R319" s="106">
        <v>8</v>
      </c>
      <c r="S319" s="106">
        <v>962</v>
      </c>
      <c r="T319" s="106">
        <v>985</v>
      </c>
      <c r="U319" s="106">
        <v>8</v>
      </c>
      <c r="V319" s="106">
        <v>23</v>
      </c>
      <c r="W319" s="106">
        <v>7</v>
      </c>
      <c r="X319" s="106">
        <v>7.5</v>
      </c>
      <c r="Y319" s="106">
        <v>391</v>
      </c>
      <c r="Z319" s="106">
        <v>10</v>
      </c>
      <c r="AA319" s="107">
        <v>48564</v>
      </c>
      <c r="AB319" s="106">
        <v>5</v>
      </c>
      <c r="AC319" s="108">
        <v>7.1</v>
      </c>
      <c r="AD319" s="109">
        <v>4</v>
      </c>
      <c r="AE319" s="110">
        <v>35</v>
      </c>
      <c r="AF319" s="111">
        <v>0.54</v>
      </c>
      <c r="AG319" s="112">
        <v>12.666666666666666</v>
      </c>
      <c r="AH319" s="112">
        <v>18</v>
      </c>
      <c r="AI319" s="112">
        <v>12.666666666666666</v>
      </c>
      <c r="AJ319" s="111">
        <v>0.9</v>
      </c>
      <c r="AK319" s="112">
        <v>0</v>
      </c>
      <c r="AL319" s="112">
        <v>0</v>
      </c>
      <c r="AM319" s="112">
        <v>0</v>
      </c>
      <c r="AN319" s="112">
        <v>0</v>
      </c>
      <c r="AO319" s="112">
        <v>11.333333333333334</v>
      </c>
      <c r="AP319" s="112">
        <v>0</v>
      </c>
      <c r="AQ319" s="112">
        <v>0</v>
      </c>
      <c r="AR319" s="112">
        <v>0</v>
      </c>
      <c r="AS319" s="112">
        <v>0</v>
      </c>
      <c r="AT319" s="111">
        <v>0.55000000000000004</v>
      </c>
      <c r="AU319" s="112">
        <v>0</v>
      </c>
      <c r="AV319" s="112">
        <v>0</v>
      </c>
      <c r="AW319" s="112">
        <v>0</v>
      </c>
      <c r="AX319" s="112">
        <v>0</v>
      </c>
      <c r="AY319" s="112">
        <v>0</v>
      </c>
      <c r="AZ319" s="112">
        <v>0</v>
      </c>
      <c r="BA319" s="111">
        <v>0.71299999999999997</v>
      </c>
      <c r="BB319" s="112">
        <v>0</v>
      </c>
      <c r="BC319" s="112">
        <v>0</v>
      </c>
      <c r="BD319" s="112">
        <v>0</v>
      </c>
      <c r="BE319" s="112">
        <v>0</v>
      </c>
      <c r="BF319" s="112">
        <v>0</v>
      </c>
      <c r="BG319" s="112">
        <v>0</v>
      </c>
      <c r="BH319" s="112">
        <v>0</v>
      </c>
      <c r="BI319" s="112">
        <v>0</v>
      </c>
      <c r="BJ319" s="112">
        <v>0</v>
      </c>
      <c r="BK319" s="111">
        <v>0.71299999999999997</v>
      </c>
      <c r="BL319" s="112">
        <v>18.900000000000002</v>
      </c>
      <c r="BM319" s="112">
        <v>27.599999999999998</v>
      </c>
      <c r="BN319" s="112">
        <v>11.4</v>
      </c>
      <c r="BO319" s="112">
        <v>6.2333333333333343</v>
      </c>
      <c r="BP319" s="112">
        <v>0</v>
      </c>
      <c r="BQ319" s="112">
        <v>0</v>
      </c>
      <c r="BR319" s="113">
        <v>193</v>
      </c>
      <c r="BS319" s="112">
        <v>0</v>
      </c>
    </row>
    <row r="320" spans="1:71" hidden="1" x14ac:dyDescent="0.25">
      <c r="A320" s="102" t="s">
        <v>138</v>
      </c>
      <c r="B320" s="103" t="s">
        <v>173</v>
      </c>
      <c r="C320" s="102" t="s">
        <v>174</v>
      </c>
      <c r="D320" s="102" t="s">
        <v>710</v>
      </c>
      <c r="E320" s="102" t="s">
        <v>711</v>
      </c>
      <c r="F320" s="102" t="s">
        <v>155</v>
      </c>
      <c r="G320" s="102" t="s">
        <v>227</v>
      </c>
      <c r="H320" s="104">
        <v>129</v>
      </c>
      <c r="I320" s="104">
        <v>134</v>
      </c>
      <c r="J320" s="104">
        <v>984</v>
      </c>
      <c r="K320" s="104">
        <v>2952</v>
      </c>
      <c r="L320" s="105">
        <v>415.66666666666669</v>
      </c>
      <c r="M320" s="106">
        <v>1361</v>
      </c>
      <c r="N320" s="106">
        <v>1552</v>
      </c>
      <c r="O320" s="106">
        <v>9</v>
      </c>
      <c r="P320" s="106">
        <v>191</v>
      </c>
      <c r="Q320" s="106">
        <v>10</v>
      </c>
      <c r="R320" s="106">
        <v>9.5</v>
      </c>
      <c r="S320" s="106">
        <v>1415</v>
      </c>
      <c r="T320" s="106">
        <v>1463</v>
      </c>
      <c r="U320" s="106">
        <v>9</v>
      </c>
      <c r="V320" s="106">
        <v>48</v>
      </c>
      <c r="W320" s="106">
        <v>9</v>
      </c>
      <c r="X320" s="106">
        <v>9</v>
      </c>
      <c r="Y320" s="106">
        <v>984</v>
      </c>
      <c r="Z320" s="106">
        <v>10</v>
      </c>
      <c r="AA320" s="107">
        <v>100733</v>
      </c>
      <c r="AB320" s="106">
        <v>10</v>
      </c>
      <c r="AC320" s="108">
        <v>9.6999999999999993</v>
      </c>
      <c r="AD320" s="109">
        <v>5</v>
      </c>
      <c r="AE320" s="110">
        <v>0</v>
      </c>
      <c r="AF320" s="111">
        <v>0.54</v>
      </c>
      <c r="AG320" s="112">
        <v>1.3333333333333333</v>
      </c>
      <c r="AH320" s="112">
        <v>2.6666666666666665</v>
      </c>
      <c r="AI320" s="112">
        <v>1.3333333333333333</v>
      </c>
      <c r="AJ320" s="111">
        <v>0.9</v>
      </c>
      <c r="AK320" s="112">
        <v>0.33333333333333331</v>
      </c>
      <c r="AL320" s="112">
        <v>0</v>
      </c>
      <c r="AM320" s="112">
        <v>0</v>
      </c>
      <c r="AN320" s="112">
        <v>2.6666666666666665</v>
      </c>
      <c r="AO320" s="112">
        <v>0</v>
      </c>
      <c r="AP320" s="112">
        <v>0</v>
      </c>
      <c r="AQ320" s="112">
        <v>0</v>
      </c>
      <c r="AR320" s="112">
        <v>0</v>
      </c>
      <c r="AS320" s="112">
        <v>0</v>
      </c>
      <c r="AT320" s="111">
        <v>0.55000000000000004</v>
      </c>
      <c r="AU320" s="112">
        <v>0</v>
      </c>
      <c r="AV320" s="112">
        <v>0</v>
      </c>
      <c r="AW320" s="112">
        <v>0</v>
      </c>
      <c r="AX320" s="112">
        <v>0</v>
      </c>
      <c r="AY320" s="112">
        <v>0.33333333333333331</v>
      </c>
      <c r="AZ320" s="112">
        <v>13.666666666666666</v>
      </c>
      <c r="BA320" s="111">
        <v>0.71299999999999997</v>
      </c>
      <c r="BB320" s="112">
        <v>0</v>
      </c>
      <c r="BC320" s="112">
        <v>0</v>
      </c>
      <c r="BD320" s="112">
        <v>0</v>
      </c>
      <c r="BE320" s="112">
        <v>0</v>
      </c>
      <c r="BF320" s="112">
        <v>0</v>
      </c>
      <c r="BG320" s="112">
        <v>0</v>
      </c>
      <c r="BH320" s="112">
        <v>0</v>
      </c>
      <c r="BI320" s="112">
        <v>0</v>
      </c>
      <c r="BJ320" s="112">
        <v>3.6666666666666665</v>
      </c>
      <c r="BK320" s="111">
        <v>0.71299999999999997</v>
      </c>
      <c r="BL320" s="112">
        <v>0</v>
      </c>
      <c r="BM320" s="112">
        <v>3.7833333333333332</v>
      </c>
      <c r="BN320" s="112">
        <v>2.666666666666667</v>
      </c>
      <c r="BO320" s="112">
        <v>0</v>
      </c>
      <c r="BP320" s="112">
        <v>9.9819999999999993</v>
      </c>
      <c r="BQ320" s="112">
        <v>2.6143333333333332</v>
      </c>
      <c r="BR320" s="113">
        <v>128</v>
      </c>
      <c r="BS320" s="112">
        <v>1</v>
      </c>
    </row>
    <row r="321" spans="1:71" hidden="1" x14ac:dyDescent="0.25">
      <c r="A321" s="102" t="s">
        <v>138</v>
      </c>
      <c r="B321" s="103" t="s">
        <v>173</v>
      </c>
      <c r="C321" s="102" t="s">
        <v>174</v>
      </c>
      <c r="D321" s="102" t="s">
        <v>375</v>
      </c>
      <c r="E321" s="102" t="s">
        <v>376</v>
      </c>
      <c r="F321" s="102" t="s">
        <v>155</v>
      </c>
      <c r="G321" s="102" t="s">
        <v>227</v>
      </c>
      <c r="H321" s="104">
        <v>16</v>
      </c>
      <c r="I321" s="104">
        <v>15</v>
      </c>
      <c r="J321" s="104">
        <v>97</v>
      </c>
      <c r="K321" s="104">
        <v>291</v>
      </c>
      <c r="L321" s="105">
        <v>42.666666666666664</v>
      </c>
      <c r="M321" s="106">
        <v>164</v>
      </c>
      <c r="N321" s="106">
        <v>181</v>
      </c>
      <c r="O321" s="106">
        <v>2</v>
      </c>
      <c r="P321" s="106">
        <v>17</v>
      </c>
      <c r="Q321" s="106">
        <v>4</v>
      </c>
      <c r="R321" s="106">
        <v>3</v>
      </c>
      <c r="S321" s="106">
        <v>155</v>
      </c>
      <c r="T321" s="106">
        <v>160</v>
      </c>
      <c r="U321" s="106">
        <v>2</v>
      </c>
      <c r="V321" s="106">
        <v>5</v>
      </c>
      <c r="W321" s="106">
        <v>3</v>
      </c>
      <c r="X321" s="106">
        <v>2.5</v>
      </c>
      <c r="Y321" s="106">
        <v>97</v>
      </c>
      <c r="Z321" s="106">
        <v>8</v>
      </c>
      <c r="AA321" s="107"/>
      <c r="AB321" s="106"/>
      <c r="AC321" s="108">
        <v>4.5</v>
      </c>
      <c r="AD321" s="109">
        <v>3</v>
      </c>
      <c r="AE321" s="110">
        <v>0</v>
      </c>
      <c r="AF321" s="111">
        <v>0.54</v>
      </c>
      <c r="AG321" s="112">
        <v>4.333333333333333</v>
      </c>
      <c r="AH321" s="112">
        <v>28</v>
      </c>
      <c r="AI321" s="112">
        <v>4.333333333333333</v>
      </c>
      <c r="AJ321" s="111">
        <v>0.9</v>
      </c>
      <c r="AK321" s="112">
        <v>4.333333333333333</v>
      </c>
      <c r="AL321" s="112">
        <v>0</v>
      </c>
      <c r="AM321" s="112">
        <v>0</v>
      </c>
      <c r="AN321" s="112">
        <v>14.666666666666666</v>
      </c>
      <c r="AO321" s="112">
        <v>491</v>
      </c>
      <c r="AP321" s="112">
        <v>0</v>
      </c>
      <c r="AQ321" s="112">
        <v>92.666666666666671</v>
      </c>
      <c r="AR321" s="112">
        <v>0</v>
      </c>
      <c r="AS321" s="112">
        <v>13.666666666666666</v>
      </c>
      <c r="AT321" s="111">
        <v>0.55000000000000004</v>
      </c>
      <c r="AU321" s="112">
        <v>0</v>
      </c>
      <c r="AV321" s="112">
        <v>0</v>
      </c>
      <c r="AW321" s="112">
        <v>171.66666666666666</v>
      </c>
      <c r="AX321" s="112">
        <v>0</v>
      </c>
      <c r="AY321" s="112">
        <v>0</v>
      </c>
      <c r="AZ321" s="112">
        <v>8.3333333333333339</v>
      </c>
      <c r="BA321" s="111">
        <v>0.71299999999999997</v>
      </c>
      <c r="BB321" s="112">
        <v>0</v>
      </c>
      <c r="BC321" s="112">
        <v>0</v>
      </c>
      <c r="BD321" s="112">
        <v>0</v>
      </c>
      <c r="BE321" s="112">
        <v>0</v>
      </c>
      <c r="BF321" s="112">
        <v>0</v>
      </c>
      <c r="BG321" s="112">
        <v>0</v>
      </c>
      <c r="BH321" s="112">
        <v>0</v>
      </c>
      <c r="BI321" s="112">
        <v>0</v>
      </c>
      <c r="BJ321" s="112">
        <v>0</v>
      </c>
      <c r="BK321" s="111">
        <v>0.71299999999999997</v>
      </c>
      <c r="BL321" s="112">
        <v>0</v>
      </c>
      <c r="BM321" s="112">
        <v>31.483333333333334</v>
      </c>
      <c r="BN321" s="112">
        <v>11.966666666666667</v>
      </c>
      <c r="BO321" s="112">
        <v>392.44833333333332</v>
      </c>
      <c r="BP321" s="112">
        <v>56.908333333333346</v>
      </c>
      <c r="BQ321" s="112">
        <v>7.5166666666666666</v>
      </c>
      <c r="BR321" s="113">
        <v>20</v>
      </c>
      <c r="BS321" s="112">
        <v>0</v>
      </c>
    </row>
    <row r="322" spans="1:71" hidden="1" x14ac:dyDescent="0.25">
      <c r="A322" s="102" t="s">
        <v>138</v>
      </c>
      <c r="B322" s="103" t="s">
        <v>173</v>
      </c>
      <c r="C322" s="102" t="s">
        <v>174</v>
      </c>
      <c r="D322" s="102" t="s">
        <v>280</v>
      </c>
      <c r="E322" s="102" t="s">
        <v>281</v>
      </c>
      <c r="F322" s="102" t="s">
        <v>151</v>
      </c>
      <c r="G322" s="102" t="s">
        <v>223</v>
      </c>
      <c r="H322" s="104">
        <v>45</v>
      </c>
      <c r="I322" s="104">
        <v>53</v>
      </c>
      <c r="J322" s="104">
        <v>111</v>
      </c>
      <c r="K322" s="104">
        <v>333</v>
      </c>
      <c r="L322" s="105">
        <v>69.666666666666671</v>
      </c>
      <c r="M322" s="106">
        <v>550</v>
      </c>
      <c r="N322" s="106">
        <v>579</v>
      </c>
      <c r="O322" s="106">
        <v>6</v>
      </c>
      <c r="P322" s="106">
        <v>29</v>
      </c>
      <c r="Q322" s="106">
        <v>6</v>
      </c>
      <c r="R322" s="106">
        <v>6</v>
      </c>
      <c r="S322" s="106">
        <v>579</v>
      </c>
      <c r="T322" s="106">
        <v>596</v>
      </c>
      <c r="U322" s="106">
        <v>6</v>
      </c>
      <c r="V322" s="106">
        <v>17</v>
      </c>
      <c r="W322" s="106">
        <v>7</v>
      </c>
      <c r="X322" s="106">
        <v>6.5</v>
      </c>
      <c r="Y322" s="106">
        <v>111</v>
      </c>
      <c r="Z322" s="106">
        <v>8</v>
      </c>
      <c r="AA322" s="107">
        <v>63577</v>
      </c>
      <c r="AB322" s="106">
        <v>8</v>
      </c>
      <c r="AC322" s="108">
        <v>7.3</v>
      </c>
      <c r="AD322" s="109">
        <v>4</v>
      </c>
      <c r="AE322" s="110">
        <v>0</v>
      </c>
      <c r="AF322" s="111">
        <v>0.54</v>
      </c>
      <c r="AG322" s="112">
        <v>0</v>
      </c>
      <c r="AH322" s="112">
        <v>0</v>
      </c>
      <c r="AI322" s="112">
        <v>0</v>
      </c>
      <c r="AJ322" s="111">
        <v>0.9</v>
      </c>
      <c r="AK322" s="112">
        <v>0</v>
      </c>
      <c r="AL322" s="112">
        <v>0</v>
      </c>
      <c r="AM322" s="112">
        <v>0</v>
      </c>
      <c r="AN322" s="112">
        <v>0</v>
      </c>
      <c r="AO322" s="112">
        <v>0</v>
      </c>
      <c r="AP322" s="112">
        <v>0</v>
      </c>
      <c r="AQ322" s="112">
        <v>0</v>
      </c>
      <c r="AR322" s="112">
        <v>0</v>
      </c>
      <c r="AS322" s="112">
        <v>0</v>
      </c>
      <c r="AT322" s="111">
        <v>0.55000000000000004</v>
      </c>
      <c r="AU322" s="112">
        <v>0</v>
      </c>
      <c r="AV322" s="112">
        <v>0</v>
      </c>
      <c r="AW322" s="112">
        <v>0</v>
      </c>
      <c r="AX322" s="112">
        <v>0</v>
      </c>
      <c r="AY322" s="112">
        <v>0</v>
      </c>
      <c r="AZ322" s="112">
        <v>0</v>
      </c>
      <c r="BA322" s="111">
        <v>0.71299999999999997</v>
      </c>
      <c r="BB322" s="112">
        <v>0</v>
      </c>
      <c r="BC322" s="112">
        <v>0</v>
      </c>
      <c r="BD322" s="112">
        <v>0</v>
      </c>
      <c r="BE322" s="112">
        <v>0</v>
      </c>
      <c r="BF322" s="112">
        <v>0</v>
      </c>
      <c r="BG322" s="112">
        <v>0</v>
      </c>
      <c r="BH322" s="112">
        <v>0</v>
      </c>
      <c r="BI322" s="112">
        <v>0</v>
      </c>
      <c r="BJ322" s="112">
        <v>0</v>
      </c>
      <c r="BK322" s="111">
        <v>0.71299999999999997</v>
      </c>
      <c r="BL322" s="112">
        <v>0</v>
      </c>
      <c r="BM322" s="112">
        <v>0</v>
      </c>
      <c r="BN322" s="112">
        <v>0</v>
      </c>
      <c r="BO322" s="112">
        <v>0</v>
      </c>
      <c r="BP322" s="112">
        <v>0</v>
      </c>
      <c r="BQ322" s="112">
        <v>0</v>
      </c>
      <c r="BR322" s="113">
        <v>39</v>
      </c>
      <c r="BS322" s="112">
        <v>0</v>
      </c>
    </row>
    <row r="323" spans="1:71" hidden="1" x14ac:dyDescent="0.25">
      <c r="A323" s="102" t="s">
        <v>138</v>
      </c>
      <c r="B323" s="103" t="s">
        <v>173</v>
      </c>
      <c r="C323" s="102" t="s">
        <v>174</v>
      </c>
      <c r="D323" s="102" t="s">
        <v>761</v>
      </c>
      <c r="E323" s="102" t="s">
        <v>762</v>
      </c>
      <c r="F323" s="102" t="s">
        <v>155</v>
      </c>
      <c r="G323" s="102" t="s">
        <v>227</v>
      </c>
      <c r="H323" s="104">
        <v>90</v>
      </c>
      <c r="I323" s="104">
        <v>96</v>
      </c>
      <c r="J323" s="104">
        <v>252</v>
      </c>
      <c r="K323" s="104">
        <v>756</v>
      </c>
      <c r="L323" s="105">
        <v>146</v>
      </c>
      <c r="M323" s="106">
        <v>835</v>
      </c>
      <c r="N323" s="106">
        <v>964</v>
      </c>
      <c r="O323" s="106">
        <v>8</v>
      </c>
      <c r="P323" s="106">
        <v>129</v>
      </c>
      <c r="Q323" s="106">
        <v>9</v>
      </c>
      <c r="R323" s="106">
        <v>8.5</v>
      </c>
      <c r="S323" s="106">
        <v>885</v>
      </c>
      <c r="T323" s="106">
        <v>925</v>
      </c>
      <c r="U323" s="106">
        <v>8</v>
      </c>
      <c r="V323" s="106">
        <v>40</v>
      </c>
      <c r="W323" s="106">
        <v>9</v>
      </c>
      <c r="X323" s="106">
        <v>8.5</v>
      </c>
      <c r="Y323" s="106">
        <v>252</v>
      </c>
      <c r="Z323" s="106">
        <v>9</v>
      </c>
      <c r="AA323" s="107">
        <v>59598</v>
      </c>
      <c r="AB323" s="106">
        <v>7</v>
      </c>
      <c r="AC323" s="108">
        <v>8</v>
      </c>
      <c r="AD323" s="109">
        <v>4</v>
      </c>
      <c r="AE323" s="110">
        <v>0</v>
      </c>
      <c r="AF323" s="111">
        <v>0.54</v>
      </c>
      <c r="AG323" s="112">
        <v>57</v>
      </c>
      <c r="AH323" s="112">
        <v>359</v>
      </c>
      <c r="AI323" s="112">
        <v>57</v>
      </c>
      <c r="AJ323" s="111">
        <v>0.9</v>
      </c>
      <c r="AK323" s="112">
        <v>40.333333333333336</v>
      </c>
      <c r="AL323" s="112">
        <v>0</v>
      </c>
      <c r="AM323" s="112">
        <v>0</v>
      </c>
      <c r="AN323" s="112">
        <v>117.66666666666667</v>
      </c>
      <c r="AO323" s="112">
        <v>281.33333333333331</v>
      </c>
      <c r="AP323" s="112">
        <v>2.6666666666666665</v>
      </c>
      <c r="AQ323" s="112">
        <v>487.66666666666669</v>
      </c>
      <c r="AR323" s="112">
        <v>2.3333333333333335</v>
      </c>
      <c r="AS323" s="112">
        <v>0</v>
      </c>
      <c r="AT323" s="111">
        <v>0.55000000000000004</v>
      </c>
      <c r="AU323" s="112">
        <v>0</v>
      </c>
      <c r="AV323" s="112">
        <v>0</v>
      </c>
      <c r="AW323" s="112">
        <v>323.33333333333331</v>
      </c>
      <c r="AX323" s="112">
        <v>0</v>
      </c>
      <c r="AY323" s="112">
        <v>0</v>
      </c>
      <c r="AZ323" s="112">
        <v>58.333333333333336</v>
      </c>
      <c r="BA323" s="111">
        <v>0.71299999999999997</v>
      </c>
      <c r="BB323" s="112">
        <v>0</v>
      </c>
      <c r="BC323" s="112">
        <v>0</v>
      </c>
      <c r="BD323" s="112">
        <v>0</v>
      </c>
      <c r="BE323" s="112">
        <v>0</v>
      </c>
      <c r="BF323" s="112">
        <v>0</v>
      </c>
      <c r="BG323" s="112">
        <v>0</v>
      </c>
      <c r="BH323" s="112">
        <v>0</v>
      </c>
      <c r="BI323" s="112">
        <v>0</v>
      </c>
      <c r="BJ323" s="112">
        <v>0</v>
      </c>
      <c r="BK323" s="111">
        <v>0.71299999999999997</v>
      </c>
      <c r="BL323" s="112">
        <v>0</v>
      </c>
      <c r="BM323" s="112">
        <v>396.58333333333337</v>
      </c>
      <c r="BN323" s="112">
        <v>116.01666666666668</v>
      </c>
      <c r="BO323" s="112">
        <v>385.27</v>
      </c>
      <c r="BP323" s="112">
        <v>311.27500000000009</v>
      </c>
      <c r="BQ323" s="112">
        <v>1.2833333333333334</v>
      </c>
      <c r="BR323" s="113">
        <v>61</v>
      </c>
      <c r="BS323" s="112">
        <v>0</v>
      </c>
    </row>
    <row r="324" spans="1:71" hidden="1" x14ac:dyDescent="0.25">
      <c r="A324" s="102" t="s">
        <v>138</v>
      </c>
      <c r="B324" s="103" t="s">
        <v>175</v>
      </c>
      <c r="C324" s="102" t="s">
        <v>176</v>
      </c>
      <c r="D324" s="102" t="s">
        <v>377</v>
      </c>
      <c r="E324" s="102" t="s">
        <v>378</v>
      </c>
      <c r="F324" s="102" t="s">
        <v>155</v>
      </c>
      <c r="G324" s="102" t="s">
        <v>154</v>
      </c>
      <c r="H324" s="104">
        <v>19</v>
      </c>
      <c r="I324" s="104">
        <v>20</v>
      </c>
      <c r="J324" s="104">
        <v>7</v>
      </c>
      <c r="K324" s="104">
        <v>21</v>
      </c>
      <c r="L324" s="105">
        <v>15.333333333333334</v>
      </c>
      <c r="M324" s="106">
        <v>178</v>
      </c>
      <c r="N324" s="106">
        <v>170</v>
      </c>
      <c r="O324" s="106">
        <v>2</v>
      </c>
      <c r="P324" s="106">
        <v>-8</v>
      </c>
      <c r="Q324" s="106">
        <v>2</v>
      </c>
      <c r="R324" s="106">
        <v>2</v>
      </c>
      <c r="S324" s="106">
        <v>183</v>
      </c>
      <c r="T324" s="106">
        <v>182</v>
      </c>
      <c r="U324" s="106">
        <v>2</v>
      </c>
      <c r="V324" s="106">
        <v>-1</v>
      </c>
      <c r="W324" s="106">
        <v>2</v>
      </c>
      <c r="X324" s="106">
        <v>2</v>
      </c>
      <c r="Y324" s="106">
        <v>7</v>
      </c>
      <c r="Z324" s="106">
        <v>2</v>
      </c>
      <c r="AA324" s="107">
        <v>57453</v>
      </c>
      <c r="AB324" s="106">
        <v>7</v>
      </c>
      <c r="AC324" s="108">
        <v>4</v>
      </c>
      <c r="AD324" s="109">
        <v>2</v>
      </c>
      <c r="AE324" s="110">
        <v>0</v>
      </c>
      <c r="AF324" s="111">
        <v>0.54</v>
      </c>
      <c r="AG324" s="112">
        <v>0</v>
      </c>
      <c r="AH324" s="112">
        <v>0</v>
      </c>
      <c r="AI324" s="112">
        <v>0</v>
      </c>
      <c r="AJ324" s="111">
        <v>0.9</v>
      </c>
      <c r="AK324" s="112">
        <v>0</v>
      </c>
      <c r="AL324" s="112">
        <v>0</v>
      </c>
      <c r="AM324" s="112">
        <v>0</v>
      </c>
      <c r="AN324" s="112">
        <v>0</v>
      </c>
      <c r="AO324" s="112">
        <v>0</v>
      </c>
      <c r="AP324" s="112">
        <v>0</v>
      </c>
      <c r="AQ324" s="112">
        <v>0</v>
      </c>
      <c r="AR324" s="112">
        <v>0</v>
      </c>
      <c r="AS324" s="112">
        <v>0</v>
      </c>
      <c r="AT324" s="111">
        <v>0.55000000000000004</v>
      </c>
      <c r="AU324" s="112">
        <v>0</v>
      </c>
      <c r="AV324" s="112">
        <v>0</v>
      </c>
      <c r="AW324" s="112">
        <v>0</v>
      </c>
      <c r="AX324" s="112">
        <v>0</v>
      </c>
      <c r="AY324" s="112">
        <v>0</v>
      </c>
      <c r="AZ324" s="112">
        <v>0</v>
      </c>
      <c r="BA324" s="111">
        <v>0.71299999999999997</v>
      </c>
      <c r="BB324" s="112">
        <v>0</v>
      </c>
      <c r="BC324" s="112">
        <v>0</v>
      </c>
      <c r="BD324" s="112">
        <v>0</v>
      </c>
      <c r="BE324" s="112">
        <v>0</v>
      </c>
      <c r="BF324" s="112">
        <v>0</v>
      </c>
      <c r="BG324" s="112">
        <v>0</v>
      </c>
      <c r="BH324" s="112">
        <v>0</v>
      </c>
      <c r="BI324" s="112">
        <v>0</v>
      </c>
      <c r="BJ324" s="112">
        <v>0</v>
      </c>
      <c r="BK324" s="111">
        <v>0.71299999999999997</v>
      </c>
      <c r="BL324" s="112">
        <v>0</v>
      </c>
      <c r="BM324" s="112">
        <v>0</v>
      </c>
      <c r="BN324" s="112">
        <v>0</v>
      </c>
      <c r="BO324" s="112">
        <v>0</v>
      </c>
      <c r="BP324" s="112">
        <v>0</v>
      </c>
      <c r="BQ324" s="112">
        <v>0</v>
      </c>
      <c r="BR324" s="113">
        <v>16</v>
      </c>
      <c r="BS324" s="112">
        <v>0</v>
      </c>
    </row>
    <row r="325" spans="1:71" hidden="1" x14ac:dyDescent="0.25">
      <c r="A325" s="102" t="s">
        <v>138</v>
      </c>
      <c r="B325" s="103" t="s">
        <v>175</v>
      </c>
      <c r="C325" s="102" t="s">
        <v>176</v>
      </c>
      <c r="D325" s="102" t="s">
        <v>282</v>
      </c>
      <c r="E325" s="102" t="s">
        <v>283</v>
      </c>
      <c r="F325" s="102" t="s">
        <v>155</v>
      </c>
      <c r="G325" s="102" t="s">
        <v>154</v>
      </c>
      <c r="H325" s="104">
        <v>24</v>
      </c>
      <c r="I325" s="104">
        <v>30</v>
      </c>
      <c r="J325" s="104">
        <v>138</v>
      </c>
      <c r="K325" s="104">
        <v>414</v>
      </c>
      <c r="L325" s="105">
        <v>64</v>
      </c>
      <c r="M325" s="106">
        <v>314</v>
      </c>
      <c r="N325" s="106">
        <v>298</v>
      </c>
      <c r="O325" s="106">
        <v>4</v>
      </c>
      <c r="P325" s="106">
        <v>-16</v>
      </c>
      <c r="Q325" s="106">
        <v>2</v>
      </c>
      <c r="R325" s="106">
        <v>3</v>
      </c>
      <c r="S325" s="106">
        <v>320</v>
      </c>
      <c r="T325" s="106">
        <v>323</v>
      </c>
      <c r="U325" s="106">
        <v>5</v>
      </c>
      <c r="V325" s="106">
        <v>3</v>
      </c>
      <c r="W325" s="106">
        <v>2</v>
      </c>
      <c r="X325" s="106">
        <v>3.5</v>
      </c>
      <c r="Y325" s="106">
        <v>138</v>
      </c>
      <c r="Z325" s="106">
        <v>8</v>
      </c>
      <c r="AA325" s="107">
        <v>62510</v>
      </c>
      <c r="AB325" s="106">
        <v>7</v>
      </c>
      <c r="AC325" s="108">
        <v>5.7</v>
      </c>
      <c r="AD325" s="109">
        <v>3</v>
      </c>
      <c r="AE325" s="110">
        <v>0</v>
      </c>
      <c r="AF325" s="111">
        <v>0.54</v>
      </c>
      <c r="AG325" s="112">
        <v>0</v>
      </c>
      <c r="AH325" s="112">
        <v>0</v>
      </c>
      <c r="AI325" s="112">
        <v>0</v>
      </c>
      <c r="AJ325" s="111">
        <v>0.9</v>
      </c>
      <c r="AK325" s="112">
        <v>0</v>
      </c>
      <c r="AL325" s="112">
        <v>0</v>
      </c>
      <c r="AM325" s="112">
        <v>0</v>
      </c>
      <c r="AN325" s="112">
        <v>0</v>
      </c>
      <c r="AO325" s="112">
        <v>0</v>
      </c>
      <c r="AP325" s="112">
        <v>0</v>
      </c>
      <c r="AQ325" s="112">
        <v>0</v>
      </c>
      <c r="AR325" s="112">
        <v>0</v>
      </c>
      <c r="AS325" s="112">
        <v>0</v>
      </c>
      <c r="AT325" s="111">
        <v>0.55000000000000004</v>
      </c>
      <c r="AU325" s="112">
        <v>0</v>
      </c>
      <c r="AV325" s="112">
        <v>0</v>
      </c>
      <c r="AW325" s="112">
        <v>0</v>
      </c>
      <c r="AX325" s="112">
        <v>0</v>
      </c>
      <c r="AY325" s="112">
        <v>0</v>
      </c>
      <c r="AZ325" s="112">
        <v>0</v>
      </c>
      <c r="BA325" s="111">
        <v>0.71299999999999997</v>
      </c>
      <c r="BB325" s="112">
        <v>0</v>
      </c>
      <c r="BC325" s="112">
        <v>0</v>
      </c>
      <c r="BD325" s="112">
        <v>0</v>
      </c>
      <c r="BE325" s="112">
        <v>0</v>
      </c>
      <c r="BF325" s="112">
        <v>0</v>
      </c>
      <c r="BG325" s="112">
        <v>0</v>
      </c>
      <c r="BH325" s="112">
        <v>0</v>
      </c>
      <c r="BI325" s="112">
        <v>0</v>
      </c>
      <c r="BJ325" s="112">
        <v>0</v>
      </c>
      <c r="BK325" s="111">
        <v>0.71299999999999997</v>
      </c>
      <c r="BL325" s="112">
        <v>0</v>
      </c>
      <c r="BM325" s="112">
        <v>0</v>
      </c>
      <c r="BN325" s="112">
        <v>0</v>
      </c>
      <c r="BO325" s="112">
        <v>0</v>
      </c>
      <c r="BP325" s="112">
        <v>0</v>
      </c>
      <c r="BQ325" s="112">
        <v>0</v>
      </c>
      <c r="BR325" s="113">
        <v>41</v>
      </c>
      <c r="BS325" s="112">
        <v>0</v>
      </c>
    </row>
    <row r="326" spans="1:71" hidden="1" x14ac:dyDescent="0.25">
      <c r="A326" s="102" t="s">
        <v>138</v>
      </c>
      <c r="B326" s="103" t="s">
        <v>175</v>
      </c>
      <c r="C326" s="102" t="s">
        <v>176</v>
      </c>
      <c r="D326" s="102" t="s">
        <v>712</v>
      </c>
      <c r="E326" s="102" t="s">
        <v>713</v>
      </c>
      <c r="F326" s="102" t="s">
        <v>151</v>
      </c>
      <c r="G326" s="102" t="s">
        <v>223</v>
      </c>
      <c r="H326" s="104">
        <v>86</v>
      </c>
      <c r="I326" s="104">
        <v>75</v>
      </c>
      <c r="J326" s="104">
        <v>120</v>
      </c>
      <c r="K326" s="104">
        <v>360</v>
      </c>
      <c r="L326" s="105">
        <v>93.666666666666671</v>
      </c>
      <c r="M326" s="106">
        <v>1083</v>
      </c>
      <c r="N326" s="106">
        <v>1076</v>
      </c>
      <c r="O326" s="106">
        <v>8</v>
      </c>
      <c r="P326" s="106">
        <v>-7</v>
      </c>
      <c r="Q326" s="106">
        <v>2</v>
      </c>
      <c r="R326" s="106">
        <v>5</v>
      </c>
      <c r="S326" s="106">
        <v>1061</v>
      </c>
      <c r="T326" s="106">
        <v>1043</v>
      </c>
      <c r="U326" s="106">
        <v>8</v>
      </c>
      <c r="V326" s="106">
        <v>-18</v>
      </c>
      <c r="W326" s="106">
        <v>1</v>
      </c>
      <c r="X326" s="106">
        <v>4.5</v>
      </c>
      <c r="Y326" s="106">
        <v>120</v>
      </c>
      <c r="Z326" s="106">
        <v>8</v>
      </c>
      <c r="AA326" s="107"/>
      <c r="AB326" s="106"/>
      <c r="AC326" s="108">
        <v>5.833333333333333</v>
      </c>
      <c r="AD326" s="109">
        <v>3</v>
      </c>
      <c r="AE326" s="110">
        <v>0</v>
      </c>
      <c r="AF326" s="111">
        <v>0.54</v>
      </c>
      <c r="AG326" s="112">
        <v>0.66666666666666663</v>
      </c>
      <c r="AH326" s="112">
        <v>0</v>
      </c>
      <c r="AI326" s="112">
        <v>0.66666666666666663</v>
      </c>
      <c r="AJ326" s="111">
        <v>0.9</v>
      </c>
      <c r="AK326" s="112">
        <v>0</v>
      </c>
      <c r="AL326" s="112">
        <v>0</v>
      </c>
      <c r="AM326" s="112">
        <v>0</v>
      </c>
      <c r="AN326" s="112">
        <v>0</v>
      </c>
      <c r="AO326" s="112">
        <v>0</v>
      </c>
      <c r="AP326" s="112">
        <v>0</v>
      </c>
      <c r="AQ326" s="112">
        <v>0</v>
      </c>
      <c r="AR326" s="112">
        <v>0</v>
      </c>
      <c r="AS326" s="112">
        <v>0</v>
      </c>
      <c r="AT326" s="111">
        <v>0.55000000000000004</v>
      </c>
      <c r="AU326" s="112">
        <v>0</v>
      </c>
      <c r="AV326" s="112">
        <v>0</v>
      </c>
      <c r="AW326" s="112">
        <v>0</v>
      </c>
      <c r="AX326" s="112">
        <v>0</v>
      </c>
      <c r="AY326" s="112">
        <v>0</v>
      </c>
      <c r="AZ326" s="112">
        <v>0</v>
      </c>
      <c r="BA326" s="111">
        <v>0.71299999999999997</v>
      </c>
      <c r="BB326" s="112">
        <v>0</v>
      </c>
      <c r="BC326" s="112">
        <v>0</v>
      </c>
      <c r="BD326" s="112">
        <v>0</v>
      </c>
      <c r="BE326" s="112">
        <v>0</v>
      </c>
      <c r="BF326" s="112">
        <v>0</v>
      </c>
      <c r="BG326" s="112">
        <v>0</v>
      </c>
      <c r="BH326" s="112">
        <v>0</v>
      </c>
      <c r="BI326" s="112">
        <v>0</v>
      </c>
      <c r="BJ326" s="112">
        <v>0</v>
      </c>
      <c r="BK326" s="111">
        <v>0.71299999999999997</v>
      </c>
      <c r="BL326" s="112">
        <v>0</v>
      </c>
      <c r="BM326" s="112">
        <v>0.6</v>
      </c>
      <c r="BN326" s="112">
        <v>0.6</v>
      </c>
      <c r="BO326" s="112">
        <v>0</v>
      </c>
      <c r="BP326" s="112">
        <v>0</v>
      </c>
      <c r="BQ326" s="112">
        <v>0</v>
      </c>
      <c r="BR326" s="113">
        <v>48</v>
      </c>
      <c r="BS326" s="112">
        <v>0</v>
      </c>
    </row>
    <row r="327" spans="1:71" hidden="1" x14ac:dyDescent="0.25">
      <c r="A327" s="102" t="s">
        <v>138</v>
      </c>
      <c r="B327" s="103" t="s">
        <v>175</v>
      </c>
      <c r="C327" s="102" t="s">
        <v>176</v>
      </c>
      <c r="D327" s="102" t="s">
        <v>284</v>
      </c>
      <c r="E327" s="102" t="s">
        <v>285</v>
      </c>
      <c r="F327" s="102" t="s">
        <v>155</v>
      </c>
      <c r="G327" s="102" t="s">
        <v>227</v>
      </c>
      <c r="H327" s="104">
        <v>53</v>
      </c>
      <c r="I327" s="104">
        <v>58</v>
      </c>
      <c r="J327" s="104">
        <v>105</v>
      </c>
      <c r="K327" s="104">
        <v>315</v>
      </c>
      <c r="L327" s="105">
        <v>72</v>
      </c>
      <c r="M327" s="106">
        <v>605</v>
      </c>
      <c r="N327" s="106">
        <v>651</v>
      </c>
      <c r="O327" s="106">
        <v>6</v>
      </c>
      <c r="P327" s="106">
        <v>46</v>
      </c>
      <c r="Q327" s="106">
        <v>7</v>
      </c>
      <c r="R327" s="106">
        <v>6.5</v>
      </c>
      <c r="S327" s="106">
        <v>617</v>
      </c>
      <c r="T327" s="106">
        <v>631</v>
      </c>
      <c r="U327" s="106">
        <v>6</v>
      </c>
      <c r="V327" s="106">
        <v>14</v>
      </c>
      <c r="W327" s="106">
        <v>6</v>
      </c>
      <c r="X327" s="106">
        <v>6</v>
      </c>
      <c r="Y327" s="106">
        <v>105</v>
      </c>
      <c r="Z327" s="106">
        <v>8</v>
      </c>
      <c r="AA327" s="107">
        <v>73333</v>
      </c>
      <c r="AB327" s="106">
        <v>8</v>
      </c>
      <c r="AC327" s="108">
        <v>7.3</v>
      </c>
      <c r="AD327" s="109">
        <v>4</v>
      </c>
      <c r="AE327" s="110">
        <v>0</v>
      </c>
      <c r="AF327" s="111">
        <v>0.54</v>
      </c>
      <c r="AG327" s="112">
        <v>0</v>
      </c>
      <c r="AH327" s="112">
        <v>0</v>
      </c>
      <c r="AI327" s="112">
        <v>0</v>
      </c>
      <c r="AJ327" s="111">
        <v>0.9</v>
      </c>
      <c r="AK327" s="112">
        <v>0</v>
      </c>
      <c r="AL327" s="112">
        <v>0</v>
      </c>
      <c r="AM327" s="112">
        <v>0</v>
      </c>
      <c r="AN327" s="112">
        <v>0</v>
      </c>
      <c r="AO327" s="112">
        <v>0</v>
      </c>
      <c r="AP327" s="112">
        <v>0</v>
      </c>
      <c r="AQ327" s="112">
        <v>0</v>
      </c>
      <c r="AR327" s="112">
        <v>0</v>
      </c>
      <c r="AS327" s="112">
        <v>0</v>
      </c>
      <c r="AT327" s="111">
        <v>0.55000000000000004</v>
      </c>
      <c r="AU327" s="112">
        <v>0</v>
      </c>
      <c r="AV327" s="112">
        <v>0</v>
      </c>
      <c r="AW327" s="112">
        <v>0</v>
      </c>
      <c r="AX327" s="112">
        <v>0</v>
      </c>
      <c r="AY327" s="112">
        <v>0</v>
      </c>
      <c r="AZ327" s="112">
        <v>0</v>
      </c>
      <c r="BA327" s="111">
        <v>0.71299999999999997</v>
      </c>
      <c r="BB327" s="112">
        <v>0</v>
      </c>
      <c r="BC327" s="112">
        <v>0</v>
      </c>
      <c r="BD327" s="112">
        <v>0</v>
      </c>
      <c r="BE327" s="112">
        <v>0</v>
      </c>
      <c r="BF327" s="112">
        <v>0</v>
      </c>
      <c r="BG327" s="112">
        <v>0</v>
      </c>
      <c r="BH327" s="112">
        <v>0</v>
      </c>
      <c r="BI327" s="112">
        <v>0</v>
      </c>
      <c r="BJ327" s="112">
        <v>0</v>
      </c>
      <c r="BK327" s="111">
        <v>0.71299999999999997</v>
      </c>
      <c r="BL327" s="112">
        <v>0</v>
      </c>
      <c r="BM327" s="112">
        <v>0</v>
      </c>
      <c r="BN327" s="112">
        <v>0</v>
      </c>
      <c r="BO327" s="112">
        <v>0</v>
      </c>
      <c r="BP327" s="112">
        <v>0</v>
      </c>
      <c r="BQ327" s="112">
        <v>0</v>
      </c>
      <c r="BR327" s="113">
        <v>22</v>
      </c>
      <c r="BS327" s="112">
        <v>0</v>
      </c>
    </row>
    <row r="328" spans="1:71" hidden="1" x14ac:dyDescent="0.25">
      <c r="A328" s="102" t="s">
        <v>138</v>
      </c>
      <c r="B328" s="103" t="s">
        <v>175</v>
      </c>
      <c r="C328" s="102" t="s">
        <v>176</v>
      </c>
      <c r="D328" s="102" t="s">
        <v>286</v>
      </c>
      <c r="E328" s="102" t="s">
        <v>287</v>
      </c>
      <c r="F328" s="102" t="s">
        <v>155</v>
      </c>
      <c r="G328" s="102" t="s">
        <v>227</v>
      </c>
      <c r="H328" s="104">
        <v>52</v>
      </c>
      <c r="I328" s="104">
        <v>64</v>
      </c>
      <c r="J328" s="104">
        <v>63</v>
      </c>
      <c r="K328" s="104">
        <v>189</v>
      </c>
      <c r="L328" s="105">
        <v>59.666666666666664</v>
      </c>
      <c r="M328" s="106">
        <v>472</v>
      </c>
      <c r="N328" s="106">
        <v>521</v>
      </c>
      <c r="O328" s="106">
        <v>6</v>
      </c>
      <c r="P328" s="106">
        <v>49</v>
      </c>
      <c r="Q328" s="106">
        <v>7</v>
      </c>
      <c r="R328" s="106">
        <v>6.5</v>
      </c>
      <c r="S328" s="106">
        <v>504</v>
      </c>
      <c r="T328" s="106">
        <v>532</v>
      </c>
      <c r="U328" s="106">
        <v>6</v>
      </c>
      <c r="V328" s="106">
        <v>28</v>
      </c>
      <c r="W328" s="106">
        <v>8</v>
      </c>
      <c r="X328" s="106">
        <v>7</v>
      </c>
      <c r="Y328" s="106">
        <v>63</v>
      </c>
      <c r="Z328" s="106">
        <v>7</v>
      </c>
      <c r="AA328" s="107">
        <v>72901</v>
      </c>
      <c r="AB328" s="106">
        <v>8</v>
      </c>
      <c r="AC328" s="108">
        <v>7.3</v>
      </c>
      <c r="AD328" s="109">
        <v>4</v>
      </c>
      <c r="AE328" s="110">
        <v>0</v>
      </c>
      <c r="AF328" s="111">
        <v>0.54</v>
      </c>
      <c r="AG328" s="112">
        <v>22.666666666666668</v>
      </c>
      <c r="AH328" s="112">
        <v>265.66666666666669</v>
      </c>
      <c r="AI328" s="112">
        <v>22.666666666666668</v>
      </c>
      <c r="AJ328" s="111">
        <v>0.9</v>
      </c>
      <c r="AK328" s="112">
        <v>13</v>
      </c>
      <c r="AL328" s="112">
        <v>0</v>
      </c>
      <c r="AM328" s="112">
        <v>0</v>
      </c>
      <c r="AN328" s="112">
        <v>80</v>
      </c>
      <c r="AO328" s="112">
        <v>462.66666666666669</v>
      </c>
      <c r="AP328" s="112">
        <v>3.3333333333333335</v>
      </c>
      <c r="AQ328" s="112">
        <v>447</v>
      </c>
      <c r="AR328" s="112">
        <v>2.3333333333333335</v>
      </c>
      <c r="AS328" s="112">
        <v>7.666666666666667</v>
      </c>
      <c r="AT328" s="111">
        <v>0.55000000000000004</v>
      </c>
      <c r="AU328" s="112">
        <v>0</v>
      </c>
      <c r="AV328" s="112">
        <v>0</v>
      </c>
      <c r="AW328" s="112">
        <v>286.33333333333331</v>
      </c>
      <c r="AX328" s="112">
        <v>0</v>
      </c>
      <c r="AY328" s="112">
        <v>0</v>
      </c>
      <c r="AZ328" s="112">
        <v>50.666666666666664</v>
      </c>
      <c r="BA328" s="111">
        <v>0.71299999999999997</v>
      </c>
      <c r="BB328" s="112">
        <v>0</v>
      </c>
      <c r="BC328" s="112">
        <v>0</v>
      </c>
      <c r="BD328" s="112">
        <v>0</v>
      </c>
      <c r="BE328" s="112">
        <v>0</v>
      </c>
      <c r="BF328" s="112">
        <v>0</v>
      </c>
      <c r="BG328" s="112">
        <v>0</v>
      </c>
      <c r="BH328" s="112">
        <v>0</v>
      </c>
      <c r="BI328" s="112">
        <v>0</v>
      </c>
      <c r="BJ328" s="112">
        <v>0</v>
      </c>
      <c r="BK328" s="111">
        <v>0.71299999999999997</v>
      </c>
      <c r="BL328" s="112">
        <v>0</v>
      </c>
      <c r="BM328" s="112">
        <v>266.65000000000003</v>
      </c>
      <c r="BN328" s="112">
        <v>64.400000000000006</v>
      </c>
      <c r="BO328" s="112">
        <v>458.62233333333336</v>
      </c>
      <c r="BP328" s="112">
        <v>283.80866666666668</v>
      </c>
      <c r="BQ328" s="112">
        <v>5.5</v>
      </c>
      <c r="BR328" s="113">
        <v>22</v>
      </c>
      <c r="BS328" s="112">
        <v>0</v>
      </c>
    </row>
    <row r="329" spans="1:71" hidden="1" x14ac:dyDescent="0.25">
      <c r="A329" s="102" t="s">
        <v>138</v>
      </c>
      <c r="B329" s="103" t="s">
        <v>175</v>
      </c>
      <c r="C329" s="102" t="s">
        <v>176</v>
      </c>
      <c r="D329" s="102" t="s">
        <v>72</v>
      </c>
      <c r="E329" s="102" t="s">
        <v>73</v>
      </c>
      <c r="F329" s="102" t="s">
        <v>155</v>
      </c>
      <c r="G329" s="102" t="s">
        <v>227</v>
      </c>
      <c r="H329" s="104">
        <v>128</v>
      </c>
      <c r="I329" s="104">
        <v>139</v>
      </c>
      <c r="J329" s="104">
        <v>616</v>
      </c>
      <c r="K329" s="104">
        <v>1848</v>
      </c>
      <c r="L329" s="105">
        <v>294.33333333333331</v>
      </c>
      <c r="M329" s="106">
        <v>1260</v>
      </c>
      <c r="N329" s="106">
        <v>1320</v>
      </c>
      <c r="O329" s="106">
        <v>8</v>
      </c>
      <c r="P329" s="106">
        <v>60</v>
      </c>
      <c r="Q329" s="106">
        <v>7</v>
      </c>
      <c r="R329" s="106">
        <v>7.5</v>
      </c>
      <c r="S329" s="106">
        <v>1299</v>
      </c>
      <c r="T329" s="106">
        <v>1328</v>
      </c>
      <c r="U329" s="106">
        <v>8</v>
      </c>
      <c r="V329" s="106">
        <v>29</v>
      </c>
      <c r="W329" s="106">
        <v>8</v>
      </c>
      <c r="X329" s="106">
        <v>8</v>
      </c>
      <c r="Y329" s="106">
        <v>616</v>
      </c>
      <c r="Z329" s="106">
        <v>10</v>
      </c>
      <c r="AA329" s="107">
        <v>65466</v>
      </c>
      <c r="AB329" s="106">
        <v>8</v>
      </c>
      <c r="AC329" s="108">
        <v>8.3000000000000007</v>
      </c>
      <c r="AD329" s="109">
        <v>5</v>
      </c>
      <c r="AE329" s="110">
        <v>0</v>
      </c>
      <c r="AF329" s="111">
        <v>0.54</v>
      </c>
      <c r="AG329" s="112">
        <v>0</v>
      </c>
      <c r="AH329" s="112">
        <v>0</v>
      </c>
      <c r="AI329" s="112">
        <v>0</v>
      </c>
      <c r="AJ329" s="111">
        <v>0.9</v>
      </c>
      <c r="AK329" s="112">
        <v>3.3333333333333335</v>
      </c>
      <c r="AL329" s="112">
        <v>0</v>
      </c>
      <c r="AM329" s="112">
        <v>0</v>
      </c>
      <c r="AN329" s="112">
        <v>0</v>
      </c>
      <c r="AO329" s="112">
        <v>6</v>
      </c>
      <c r="AP329" s="112">
        <v>0</v>
      </c>
      <c r="AQ329" s="112">
        <v>12</v>
      </c>
      <c r="AR329" s="112">
        <v>0</v>
      </c>
      <c r="AS329" s="112">
        <v>0</v>
      </c>
      <c r="AT329" s="111">
        <v>0.55000000000000004</v>
      </c>
      <c r="AU329" s="112">
        <v>0</v>
      </c>
      <c r="AV329" s="112">
        <v>0</v>
      </c>
      <c r="AW329" s="112">
        <v>0</v>
      </c>
      <c r="AX329" s="112">
        <v>0</v>
      </c>
      <c r="AY329" s="112">
        <v>0</v>
      </c>
      <c r="AZ329" s="112">
        <v>12.333333333333334</v>
      </c>
      <c r="BA329" s="111">
        <v>0.71299999999999997</v>
      </c>
      <c r="BB329" s="112">
        <v>0</v>
      </c>
      <c r="BC329" s="112">
        <v>0</v>
      </c>
      <c r="BD329" s="112">
        <v>0</v>
      </c>
      <c r="BE329" s="112">
        <v>0</v>
      </c>
      <c r="BF329" s="112">
        <v>0</v>
      </c>
      <c r="BG329" s="112">
        <v>0</v>
      </c>
      <c r="BH329" s="112">
        <v>0</v>
      </c>
      <c r="BI329" s="112">
        <v>0</v>
      </c>
      <c r="BJ329" s="112">
        <v>0</v>
      </c>
      <c r="BK329" s="111">
        <v>0.71299999999999997</v>
      </c>
      <c r="BL329" s="112">
        <v>0</v>
      </c>
      <c r="BM329" s="112">
        <v>1.8333333333333335</v>
      </c>
      <c r="BN329" s="112">
        <v>0</v>
      </c>
      <c r="BO329" s="112">
        <v>3.3000000000000003</v>
      </c>
      <c r="BP329" s="112">
        <v>15.393666666666668</v>
      </c>
      <c r="BQ329" s="112">
        <v>0</v>
      </c>
      <c r="BR329" s="113">
        <v>118</v>
      </c>
      <c r="BS329" s="112">
        <v>0</v>
      </c>
    </row>
    <row r="330" spans="1:71" hidden="1" x14ac:dyDescent="0.25">
      <c r="A330" s="102" t="s">
        <v>138</v>
      </c>
      <c r="B330" s="103" t="s">
        <v>175</v>
      </c>
      <c r="C330" s="102" t="s">
        <v>176</v>
      </c>
      <c r="D330" s="102" t="s">
        <v>815</v>
      </c>
      <c r="E330" s="102" t="s">
        <v>816</v>
      </c>
      <c r="F330" s="102" t="s">
        <v>155</v>
      </c>
      <c r="G330" s="102" t="s">
        <v>227</v>
      </c>
      <c r="H330" s="104">
        <v>21</v>
      </c>
      <c r="I330" s="104">
        <v>22</v>
      </c>
      <c r="J330" s="104">
        <v>10</v>
      </c>
      <c r="K330" s="104">
        <v>30</v>
      </c>
      <c r="L330" s="105">
        <v>17.666666666666668</v>
      </c>
      <c r="M330" s="106">
        <v>238</v>
      </c>
      <c r="N330" s="106">
        <v>231</v>
      </c>
      <c r="O330" s="106">
        <v>3</v>
      </c>
      <c r="P330" s="106">
        <v>-7</v>
      </c>
      <c r="Q330" s="106">
        <v>2</v>
      </c>
      <c r="R330" s="106">
        <v>2.5</v>
      </c>
      <c r="S330" s="106">
        <v>237</v>
      </c>
      <c r="T330" s="106">
        <v>235</v>
      </c>
      <c r="U330" s="106">
        <v>3</v>
      </c>
      <c r="V330" s="106">
        <v>-2</v>
      </c>
      <c r="W330" s="106">
        <v>1</v>
      </c>
      <c r="X330" s="106">
        <v>2</v>
      </c>
      <c r="Y330" s="106">
        <v>10</v>
      </c>
      <c r="Z330" s="106">
        <v>3</v>
      </c>
      <c r="AA330" s="107">
        <v>82081</v>
      </c>
      <c r="AB330" s="106">
        <v>9</v>
      </c>
      <c r="AC330" s="108">
        <v>5.0999999999999996</v>
      </c>
      <c r="AD330" s="109">
        <v>3</v>
      </c>
      <c r="AE330" s="110">
        <v>0</v>
      </c>
      <c r="AF330" s="111">
        <v>0.54</v>
      </c>
      <c r="AG330" s="112">
        <v>0</v>
      </c>
      <c r="AH330" s="112">
        <v>0</v>
      </c>
      <c r="AI330" s="112">
        <v>0</v>
      </c>
      <c r="AJ330" s="111">
        <v>0.9</v>
      </c>
      <c r="AK330" s="112">
        <v>3.3333333333333335</v>
      </c>
      <c r="AL330" s="112">
        <v>0</v>
      </c>
      <c r="AM330" s="112">
        <v>0</v>
      </c>
      <c r="AN330" s="112">
        <v>0</v>
      </c>
      <c r="AO330" s="112">
        <v>6</v>
      </c>
      <c r="AP330" s="112">
        <v>0</v>
      </c>
      <c r="AQ330" s="112">
        <v>0</v>
      </c>
      <c r="AR330" s="112">
        <v>0</v>
      </c>
      <c r="AS330" s="112">
        <v>0</v>
      </c>
      <c r="AT330" s="111">
        <v>0.55000000000000004</v>
      </c>
      <c r="AU330" s="112">
        <v>0</v>
      </c>
      <c r="AV330" s="112">
        <v>0</v>
      </c>
      <c r="AW330" s="112">
        <v>0</v>
      </c>
      <c r="AX330" s="112">
        <v>0</v>
      </c>
      <c r="AY330" s="112">
        <v>0</v>
      </c>
      <c r="AZ330" s="112">
        <v>12.333333333333334</v>
      </c>
      <c r="BA330" s="111">
        <v>0.71299999999999997</v>
      </c>
      <c r="BB330" s="112">
        <v>0</v>
      </c>
      <c r="BC330" s="112">
        <v>0</v>
      </c>
      <c r="BD330" s="112">
        <v>0</v>
      </c>
      <c r="BE330" s="112">
        <v>0</v>
      </c>
      <c r="BF330" s="112">
        <v>0</v>
      </c>
      <c r="BG330" s="112">
        <v>0</v>
      </c>
      <c r="BH330" s="112">
        <v>0</v>
      </c>
      <c r="BI330" s="112">
        <v>0</v>
      </c>
      <c r="BJ330" s="112">
        <v>0</v>
      </c>
      <c r="BK330" s="111">
        <v>0.71299999999999997</v>
      </c>
      <c r="BL330" s="112">
        <v>0</v>
      </c>
      <c r="BM330" s="112">
        <v>1.8333333333333335</v>
      </c>
      <c r="BN330" s="112">
        <v>0</v>
      </c>
      <c r="BO330" s="112">
        <v>3.3000000000000003</v>
      </c>
      <c r="BP330" s="112">
        <v>8.7936666666666667</v>
      </c>
      <c r="BQ330" s="112">
        <v>0</v>
      </c>
      <c r="BR330" s="113">
        <v>3</v>
      </c>
      <c r="BS330" s="112">
        <v>0</v>
      </c>
    </row>
    <row r="331" spans="1:71" hidden="1" x14ac:dyDescent="0.25">
      <c r="A331" s="102" t="s">
        <v>138</v>
      </c>
      <c r="B331" s="103" t="s">
        <v>175</v>
      </c>
      <c r="C331" s="102" t="s">
        <v>176</v>
      </c>
      <c r="D331" s="102" t="s">
        <v>379</v>
      </c>
      <c r="E331" s="102" t="s">
        <v>380</v>
      </c>
      <c r="F331" s="102" t="s">
        <v>155</v>
      </c>
      <c r="G331" s="102" t="s">
        <v>227</v>
      </c>
      <c r="H331" s="104">
        <v>26</v>
      </c>
      <c r="I331" s="104">
        <v>26</v>
      </c>
      <c r="J331" s="104">
        <v>62</v>
      </c>
      <c r="K331" s="104">
        <v>186</v>
      </c>
      <c r="L331" s="105">
        <v>38</v>
      </c>
      <c r="M331" s="106">
        <v>248</v>
      </c>
      <c r="N331" s="106">
        <v>264</v>
      </c>
      <c r="O331" s="106">
        <v>4</v>
      </c>
      <c r="P331" s="106">
        <v>16</v>
      </c>
      <c r="Q331" s="106">
        <v>4</v>
      </c>
      <c r="R331" s="106">
        <v>4</v>
      </c>
      <c r="S331" s="106">
        <v>244</v>
      </c>
      <c r="T331" s="106">
        <v>249</v>
      </c>
      <c r="U331" s="106">
        <v>3</v>
      </c>
      <c r="V331" s="106">
        <v>5</v>
      </c>
      <c r="W331" s="106">
        <v>3</v>
      </c>
      <c r="X331" s="106">
        <v>3</v>
      </c>
      <c r="Y331" s="106">
        <v>62</v>
      </c>
      <c r="Z331" s="106">
        <v>7</v>
      </c>
      <c r="AA331" s="107">
        <v>61839</v>
      </c>
      <c r="AB331" s="106">
        <v>7</v>
      </c>
      <c r="AC331" s="108">
        <v>5.6</v>
      </c>
      <c r="AD331" s="109">
        <v>3</v>
      </c>
      <c r="AE331" s="110">
        <v>0</v>
      </c>
      <c r="AF331" s="111">
        <v>0.54</v>
      </c>
      <c r="AG331" s="112">
        <v>0</v>
      </c>
      <c r="AH331" s="112">
        <v>0</v>
      </c>
      <c r="AI331" s="112">
        <v>0</v>
      </c>
      <c r="AJ331" s="111">
        <v>0.9</v>
      </c>
      <c r="AK331" s="112">
        <v>0</v>
      </c>
      <c r="AL331" s="112">
        <v>0</v>
      </c>
      <c r="AM331" s="112">
        <v>0</v>
      </c>
      <c r="AN331" s="112">
        <v>0</v>
      </c>
      <c r="AO331" s="112">
        <v>0</v>
      </c>
      <c r="AP331" s="112">
        <v>0</v>
      </c>
      <c r="AQ331" s="112">
        <v>0</v>
      </c>
      <c r="AR331" s="112">
        <v>0</v>
      </c>
      <c r="AS331" s="112">
        <v>0</v>
      </c>
      <c r="AT331" s="111">
        <v>0.55000000000000004</v>
      </c>
      <c r="AU331" s="112">
        <v>0</v>
      </c>
      <c r="AV331" s="112">
        <v>0</v>
      </c>
      <c r="AW331" s="112">
        <v>0</v>
      </c>
      <c r="AX331" s="112">
        <v>0</v>
      </c>
      <c r="AY331" s="112">
        <v>0</v>
      </c>
      <c r="AZ331" s="112">
        <v>0</v>
      </c>
      <c r="BA331" s="111">
        <v>0.71299999999999997</v>
      </c>
      <c r="BB331" s="112">
        <v>0</v>
      </c>
      <c r="BC331" s="112">
        <v>0</v>
      </c>
      <c r="BD331" s="112">
        <v>0</v>
      </c>
      <c r="BE331" s="112">
        <v>0</v>
      </c>
      <c r="BF331" s="112">
        <v>0</v>
      </c>
      <c r="BG331" s="112">
        <v>0</v>
      </c>
      <c r="BH331" s="112">
        <v>0</v>
      </c>
      <c r="BI331" s="112">
        <v>0</v>
      </c>
      <c r="BJ331" s="112">
        <v>0</v>
      </c>
      <c r="BK331" s="111">
        <v>0.71299999999999997</v>
      </c>
      <c r="BL331" s="112">
        <v>0</v>
      </c>
      <c r="BM331" s="112">
        <v>0</v>
      </c>
      <c r="BN331" s="112">
        <v>0</v>
      </c>
      <c r="BO331" s="112">
        <v>0</v>
      </c>
      <c r="BP331" s="112">
        <v>0</v>
      </c>
      <c r="BQ331" s="112">
        <v>0</v>
      </c>
      <c r="BR331" s="113">
        <v>24</v>
      </c>
      <c r="BS331" s="112">
        <v>0</v>
      </c>
    </row>
    <row r="332" spans="1:71" hidden="1" x14ac:dyDescent="0.25">
      <c r="A332" s="102" t="s">
        <v>138</v>
      </c>
      <c r="B332" s="103" t="s">
        <v>175</v>
      </c>
      <c r="C332" s="102" t="s">
        <v>176</v>
      </c>
      <c r="D332" s="102" t="s">
        <v>234</v>
      </c>
      <c r="E332" s="102" t="s">
        <v>235</v>
      </c>
      <c r="F332" s="102" t="s">
        <v>155</v>
      </c>
      <c r="G332" s="102" t="s">
        <v>227</v>
      </c>
      <c r="H332" s="104">
        <v>144</v>
      </c>
      <c r="I332" s="104">
        <v>152</v>
      </c>
      <c r="J332" s="104">
        <v>238</v>
      </c>
      <c r="K332" s="104">
        <v>714</v>
      </c>
      <c r="L332" s="105">
        <v>178</v>
      </c>
      <c r="M332" s="106">
        <v>1445</v>
      </c>
      <c r="N332" s="106">
        <v>1601</v>
      </c>
      <c r="O332" s="106">
        <v>9</v>
      </c>
      <c r="P332" s="106">
        <v>156</v>
      </c>
      <c r="Q332" s="106">
        <v>9</v>
      </c>
      <c r="R332" s="106">
        <v>9</v>
      </c>
      <c r="S332" s="106">
        <v>1504</v>
      </c>
      <c r="T332" s="106">
        <v>1552</v>
      </c>
      <c r="U332" s="106">
        <v>9</v>
      </c>
      <c r="V332" s="106">
        <v>48</v>
      </c>
      <c r="W332" s="106">
        <v>9</v>
      </c>
      <c r="X332" s="106">
        <v>9</v>
      </c>
      <c r="Y332" s="106">
        <v>238</v>
      </c>
      <c r="Z332" s="106">
        <v>9</v>
      </c>
      <c r="AA332" s="107">
        <v>77775</v>
      </c>
      <c r="AB332" s="106">
        <v>9</v>
      </c>
      <c r="AC332" s="108">
        <v>9</v>
      </c>
      <c r="AD332" s="109">
        <v>5</v>
      </c>
      <c r="AE332" s="110">
        <v>0</v>
      </c>
      <c r="AF332" s="111">
        <v>0.54</v>
      </c>
      <c r="AG332" s="112">
        <v>22.333333333333332</v>
      </c>
      <c r="AH332" s="112">
        <v>265.66666666666669</v>
      </c>
      <c r="AI332" s="112">
        <v>22.333333333333332</v>
      </c>
      <c r="AJ332" s="111">
        <v>0.9</v>
      </c>
      <c r="AK332" s="112">
        <v>12.666666666666666</v>
      </c>
      <c r="AL332" s="112">
        <v>0</v>
      </c>
      <c r="AM332" s="112">
        <v>0</v>
      </c>
      <c r="AN332" s="112">
        <v>80</v>
      </c>
      <c r="AO332" s="112">
        <v>257.66666666666669</v>
      </c>
      <c r="AP332" s="112">
        <v>2.6666666666666665</v>
      </c>
      <c r="AQ332" s="112">
        <v>354.66666666666669</v>
      </c>
      <c r="AR332" s="112">
        <v>2.3333333333333335</v>
      </c>
      <c r="AS332" s="112">
        <v>0</v>
      </c>
      <c r="AT332" s="111">
        <v>0.55000000000000004</v>
      </c>
      <c r="AU332" s="112">
        <v>0</v>
      </c>
      <c r="AV332" s="112">
        <v>0</v>
      </c>
      <c r="AW332" s="112">
        <v>286.33333333333331</v>
      </c>
      <c r="AX332" s="112">
        <v>0</v>
      </c>
      <c r="AY332" s="112">
        <v>0</v>
      </c>
      <c r="AZ332" s="112">
        <v>50.666666666666664</v>
      </c>
      <c r="BA332" s="111">
        <v>0.71299999999999997</v>
      </c>
      <c r="BB332" s="112">
        <v>0</v>
      </c>
      <c r="BC332" s="112">
        <v>0</v>
      </c>
      <c r="BD332" s="112">
        <v>0</v>
      </c>
      <c r="BE332" s="112">
        <v>0</v>
      </c>
      <c r="BF332" s="112">
        <v>0</v>
      </c>
      <c r="BG332" s="112">
        <v>0</v>
      </c>
      <c r="BH332" s="112">
        <v>0</v>
      </c>
      <c r="BI332" s="112">
        <v>0</v>
      </c>
      <c r="BJ332" s="112">
        <v>0</v>
      </c>
      <c r="BK332" s="111">
        <v>0.71299999999999997</v>
      </c>
      <c r="BL332" s="112">
        <v>0</v>
      </c>
      <c r="BM332" s="112">
        <v>266.16666666666663</v>
      </c>
      <c r="BN332" s="112">
        <v>64.099999999999994</v>
      </c>
      <c r="BO332" s="112">
        <v>345.87233333333336</v>
      </c>
      <c r="BP332" s="112">
        <v>232.6586666666667</v>
      </c>
      <c r="BQ332" s="112">
        <v>1.2833333333333334</v>
      </c>
      <c r="BR332" s="113">
        <v>45</v>
      </c>
      <c r="BS332" s="112">
        <v>0</v>
      </c>
    </row>
    <row r="333" spans="1:71" hidden="1" x14ac:dyDescent="0.25">
      <c r="A333" s="102" t="s">
        <v>138</v>
      </c>
      <c r="B333" s="103" t="s">
        <v>175</v>
      </c>
      <c r="C333" s="102" t="s">
        <v>176</v>
      </c>
      <c r="D333" s="102" t="s">
        <v>381</v>
      </c>
      <c r="E333" s="102" t="s">
        <v>382</v>
      </c>
      <c r="F333" s="102" t="s">
        <v>155</v>
      </c>
      <c r="G333" s="102" t="s">
        <v>227</v>
      </c>
      <c r="H333" s="104">
        <v>13</v>
      </c>
      <c r="I333" s="104">
        <v>13</v>
      </c>
      <c r="J333" s="104">
        <v>44</v>
      </c>
      <c r="K333" s="104">
        <v>132</v>
      </c>
      <c r="L333" s="105">
        <v>23.333333333333332</v>
      </c>
      <c r="M333" s="106">
        <v>117</v>
      </c>
      <c r="N333" s="106">
        <v>121</v>
      </c>
      <c r="O333" s="106">
        <v>1</v>
      </c>
      <c r="P333" s="106">
        <v>4</v>
      </c>
      <c r="Q333" s="106">
        <v>3</v>
      </c>
      <c r="R333" s="106">
        <v>2</v>
      </c>
      <c r="S333" s="106">
        <v>118</v>
      </c>
      <c r="T333" s="106">
        <v>119</v>
      </c>
      <c r="U333" s="106">
        <v>1</v>
      </c>
      <c r="V333" s="106">
        <v>1</v>
      </c>
      <c r="W333" s="106">
        <v>2</v>
      </c>
      <c r="X333" s="106">
        <v>1.5</v>
      </c>
      <c r="Y333" s="106">
        <v>44</v>
      </c>
      <c r="Z333" s="106">
        <v>6</v>
      </c>
      <c r="AA333" s="107"/>
      <c r="AB333" s="106"/>
      <c r="AC333" s="108">
        <v>3.1666666666666665</v>
      </c>
      <c r="AD333" s="109">
        <v>2</v>
      </c>
      <c r="AE333" s="110">
        <v>0</v>
      </c>
      <c r="AF333" s="111">
        <v>0.54</v>
      </c>
      <c r="AG333" s="112">
        <v>0</v>
      </c>
      <c r="AH333" s="112">
        <v>0</v>
      </c>
      <c r="AI333" s="112">
        <v>0</v>
      </c>
      <c r="AJ333" s="111">
        <v>0.9</v>
      </c>
      <c r="AK333" s="112">
        <v>0</v>
      </c>
      <c r="AL333" s="112">
        <v>0</v>
      </c>
      <c r="AM333" s="112">
        <v>0</v>
      </c>
      <c r="AN333" s="112">
        <v>0</v>
      </c>
      <c r="AO333" s="112">
        <v>0</v>
      </c>
      <c r="AP333" s="112">
        <v>0</v>
      </c>
      <c r="AQ333" s="112">
        <v>0</v>
      </c>
      <c r="AR333" s="112">
        <v>0</v>
      </c>
      <c r="AS333" s="112">
        <v>0</v>
      </c>
      <c r="AT333" s="111">
        <v>0.55000000000000004</v>
      </c>
      <c r="AU333" s="112">
        <v>0</v>
      </c>
      <c r="AV333" s="112">
        <v>0</v>
      </c>
      <c r="AW333" s="112">
        <v>1.3333333333333333</v>
      </c>
      <c r="AX333" s="112">
        <v>0</v>
      </c>
      <c r="AY333" s="112">
        <v>0</v>
      </c>
      <c r="AZ333" s="112">
        <v>0</v>
      </c>
      <c r="BA333" s="111">
        <v>0.71299999999999997</v>
      </c>
      <c r="BB333" s="112">
        <v>0</v>
      </c>
      <c r="BC333" s="112">
        <v>0</v>
      </c>
      <c r="BD333" s="112">
        <v>0</v>
      </c>
      <c r="BE333" s="112">
        <v>0</v>
      </c>
      <c r="BF333" s="112">
        <v>0</v>
      </c>
      <c r="BG333" s="112">
        <v>0</v>
      </c>
      <c r="BH333" s="112">
        <v>0</v>
      </c>
      <c r="BI333" s="112">
        <v>0</v>
      </c>
      <c r="BJ333" s="112">
        <v>0</v>
      </c>
      <c r="BK333" s="111">
        <v>0.71299999999999997</v>
      </c>
      <c r="BL333" s="112">
        <v>0</v>
      </c>
      <c r="BM333" s="112">
        <v>0</v>
      </c>
      <c r="BN333" s="112">
        <v>0</v>
      </c>
      <c r="BO333" s="112">
        <v>0.95066666666666655</v>
      </c>
      <c r="BP333" s="112">
        <v>0</v>
      </c>
      <c r="BQ333" s="112">
        <v>0</v>
      </c>
      <c r="BR333" s="113">
        <v>22</v>
      </c>
      <c r="BS333" s="112">
        <v>0</v>
      </c>
    </row>
    <row r="334" spans="1:71" hidden="1" x14ac:dyDescent="0.25">
      <c r="A334" s="102" t="s">
        <v>138</v>
      </c>
      <c r="B334" s="103" t="s">
        <v>175</v>
      </c>
      <c r="C334" s="102" t="s">
        <v>176</v>
      </c>
      <c r="D334" s="102" t="s">
        <v>678</v>
      </c>
      <c r="E334" s="102" t="s">
        <v>679</v>
      </c>
      <c r="F334" s="102" t="s">
        <v>155</v>
      </c>
      <c r="G334" s="102" t="s">
        <v>227</v>
      </c>
      <c r="H334" s="104">
        <v>23</v>
      </c>
      <c r="I334" s="104">
        <v>21</v>
      </c>
      <c r="J334" s="104">
        <v>15</v>
      </c>
      <c r="K334" s="104">
        <v>45</v>
      </c>
      <c r="L334" s="105">
        <v>19.666666666666668</v>
      </c>
      <c r="M334" s="106">
        <v>184</v>
      </c>
      <c r="N334" s="106">
        <v>219</v>
      </c>
      <c r="O334" s="106">
        <v>3</v>
      </c>
      <c r="P334" s="106">
        <v>35</v>
      </c>
      <c r="Q334" s="106">
        <v>6</v>
      </c>
      <c r="R334" s="106">
        <v>4.5</v>
      </c>
      <c r="S334" s="106">
        <v>182</v>
      </c>
      <c r="T334" s="106">
        <v>188</v>
      </c>
      <c r="U334" s="106">
        <v>2</v>
      </c>
      <c r="V334" s="106">
        <v>6</v>
      </c>
      <c r="W334" s="106">
        <v>4</v>
      </c>
      <c r="X334" s="106">
        <v>3</v>
      </c>
      <c r="Y334" s="106">
        <v>15</v>
      </c>
      <c r="Z334" s="106">
        <v>4</v>
      </c>
      <c r="AA334" s="107">
        <v>54415</v>
      </c>
      <c r="AB334" s="106">
        <v>6</v>
      </c>
      <c r="AC334" s="108">
        <v>4.7</v>
      </c>
      <c r="AD334" s="109">
        <v>3</v>
      </c>
      <c r="AE334" s="110">
        <v>0</v>
      </c>
      <c r="AF334" s="111">
        <v>0.54</v>
      </c>
      <c r="AG334" s="112">
        <v>0</v>
      </c>
      <c r="AH334" s="112">
        <v>0</v>
      </c>
      <c r="AI334" s="112">
        <v>0</v>
      </c>
      <c r="AJ334" s="111">
        <v>0.9</v>
      </c>
      <c r="AK334" s="112">
        <v>0</v>
      </c>
      <c r="AL334" s="112">
        <v>0</v>
      </c>
      <c r="AM334" s="112">
        <v>0</v>
      </c>
      <c r="AN334" s="112">
        <v>0</v>
      </c>
      <c r="AO334" s="112">
        <v>0</v>
      </c>
      <c r="AP334" s="112">
        <v>0</v>
      </c>
      <c r="AQ334" s="112">
        <v>0</v>
      </c>
      <c r="AR334" s="112">
        <v>0</v>
      </c>
      <c r="AS334" s="112">
        <v>0</v>
      </c>
      <c r="AT334" s="111">
        <v>0.55000000000000004</v>
      </c>
      <c r="AU334" s="112">
        <v>0</v>
      </c>
      <c r="AV334" s="112">
        <v>0</v>
      </c>
      <c r="AW334" s="112">
        <v>0</v>
      </c>
      <c r="AX334" s="112">
        <v>0</v>
      </c>
      <c r="AY334" s="112">
        <v>0</v>
      </c>
      <c r="AZ334" s="112">
        <v>0</v>
      </c>
      <c r="BA334" s="111">
        <v>0.71299999999999997</v>
      </c>
      <c r="BB334" s="112">
        <v>0</v>
      </c>
      <c r="BC334" s="112">
        <v>0</v>
      </c>
      <c r="BD334" s="112">
        <v>0</v>
      </c>
      <c r="BE334" s="112">
        <v>0</v>
      </c>
      <c r="BF334" s="112">
        <v>0</v>
      </c>
      <c r="BG334" s="112">
        <v>0</v>
      </c>
      <c r="BH334" s="112">
        <v>0</v>
      </c>
      <c r="BI334" s="112">
        <v>0</v>
      </c>
      <c r="BJ334" s="112">
        <v>0</v>
      </c>
      <c r="BK334" s="111">
        <v>0.71299999999999997</v>
      </c>
      <c r="BL334" s="112">
        <v>0</v>
      </c>
      <c r="BM334" s="112">
        <v>0</v>
      </c>
      <c r="BN334" s="112">
        <v>0</v>
      </c>
      <c r="BO334" s="112">
        <v>0</v>
      </c>
      <c r="BP334" s="112">
        <v>0</v>
      </c>
      <c r="BQ334" s="112">
        <v>0</v>
      </c>
      <c r="BR334" s="113">
        <v>7</v>
      </c>
      <c r="BS334" s="112">
        <v>0</v>
      </c>
    </row>
    <row r="335" spans="1:71" hidden="1" x14ac:dyDescent="0.25">
      <c r="A335" s="102" t="s">
        <v>138</v>
      </c>
      <c r="B335" s="103" t="s">
        <v>175</v>
      </c>
      <c r="C335" s="102" t="s">
        <v>176</v>
      </c>
      <c r="D335" s="102" t="s">
        <v>383</v>
      </c>
      <c r="E335" s="102" t="s">
        <v>384</v>
      </c>
      <c r="F335" s="102" t="s">
        <v>155</v>
      </c>
      <c r="G335" s="102" t="s">
        <v>227</v>
      </c>
      <c r="H335" s="104">
        <v>13</v>
      </c>
      <c r="I335" s="104">
        <v>14</v>
      </c>
      <c r="J335" s="104">
        <v>75</v>
      </c>
      <c r="K335" s="104">
        <v>225</v>
      </c>
      <c r="L335" s="105">
        <v>34</v>
      </c>
      <c r="M335" s="106">
        <v>137</v>
      </c>
      <c r="N335" s="106">
        <v>150</v>
      </c>
      <c r="O335" s="106">
        <v>2</v>
      </c>
      <c r="P335" s="106">
        <v>13</v>
      </c>
      <c r="Q335" s="106">
        <v>4</v>
      </c>
      <c r="R335" s="106">
        <v>3</v>
      </c>
      <c r="S335" s="106">
        <v>142</v>
      </c>
      <c r="T335" s="106">
        <v>146</v>
      </c>
      <c r="U335" s="106">
        <v>2</v>
      </c>
      <c r="V335" s="106">
        <v>4</v>
      </c>
      <c r="W335" s="106">
        <v>3</v>
      </c>
      <c r="X335" s="106">
        <v>2.5</v>
      </c>
      <c r="Y335" s="106">
        <v>75</v>
      </c>
      <c r="Z335" s="106">
        <v>7</v>
      </c>
      <c r="AA335" s="107"/>
      <c r="AB335" s="106"/>
      <c r="AC335" s="108">
        <v>4.166666666666667</v>
      </c>
      <c r="AD335" s="109">
        <v>3</v>
      </c>
      <c r="AE335" s="110">
        <v>0</v>
      </c>
      <c r="AF335" s="111">
        <v>0.54</v>
      </c>
      <c r="AG335" s="112">
        <v>0</v>
      </c>
      <c r="AH335" s="112">
        <v>0</v>
      </c>
      <c r="AI335" s="112">
        <v>0</v>
      </c>
      <c r="AJ335" s="111">
        <v>0.9</v>
      </c>
      <c r="AK335" s="112">
        <v>3.3333333333333335</v>
      </c>
      <c r="AL335" s="112">
        <v>0</v>
      </c>
      <c r="AM335" s="112">
        <v>0</v>
      </c>
      <c r="AN335" s="112">
        <v>0</v>
      </c>
      <c r="AO335" s="112">
        <v>6</v>
      </c>
      <c r="AP335" s="112">
        <v>0</v>
      </c>
      <c r="AQ335" s="112">
        <v>0</v>
      </c>
      <c r="AR335" s="112">
        <v>0</v>
      </c>
      <c r="AS335" s="112">
        <v>0</v>
      </c>
      <c r="AT335" s="111">
        <v>0.55000000000000004</v>
      </c>
      <c r="AU335" s="112">
        <v>0</v>
      </c>
      <c r="AV335" s="112">
        <v>0</v>
      </c>
      <c r="AW335" s="112">
        <v>0</v>
      </c>
      <c r="AX335" s="112">
        <v>0</v>
      </c>
      <c r="AY335" s="112">
        <v>0</v>
      </c>
      <c r="AZ335" s="112">
        <v>12.333333333333334</v>
      </c>
      <c r="BA335" s="111">
        <v>0.71299999999999997</v>
      </c>
      <c r="BB335" s="112">
        <v>0</v>
      </c>
      <c r="BC335" s="112">
        <v>0</v>
      </c>
      <c r="BD335" s="112">
        <v>0</v>
      </c>
      <c r="BE335" s="112">
        <v>0</v>
      </c>
      <c r="BF335" s="112">
        <v>0</v>
      </c>
      <c r="BG335" s="112">
        <v>0</v>
      </c>
      <c r="BH335" s="112">
        <v>0</v>
      </c>
      <c r="BI335" s="112">
        <v>0</v>
      </c>
      <c r="BJ335" s="112">
        <v>0</v>
      </c>
      <c r="BK335" s="111">
        <v>0.71299999999999997</v>
      </c>
      <c r="BL335" s="112">
        <v>0</v>
      </c>
      <c r="BM335" s="112">
        <v>1.8333333333333335</v>
      </c>
      <c r="BN335" s="112">
        <v>0</v>
      </c>
      <c r="BO335" s="112">
        <v>3.3000000000000003</v>
      </c>
      <c r="BP335" s="112">
        <v>8.7936666666666667</v>
      </c>
      <c r="BQ335" s="112">
        <v>0</v>
      </c>
      <c r="BR335" s="113">
        <v>28</v>
      </c>
      <c r="BS335" s="112">
        <v>0</v>
      </c>
    </row>
    <row r="336" spans="1:71" hidden="1" x14ac:dyDescent="0.25">
      <c r="A336" s="102" t="s">
        <v>138</v>
      </c>
      <c r="B336" s="103" t="s">
        <v>175</v>
      </c>
      <c r="C336" s="102" t="s">
        <v>176</v>
      </c>
      <c r="D336" s="102" t="s">
        <v>236</v>
      </c>
      <c r="E336" s="102" t="s">
        <v>237</v>
      </c>
      <c r="F336" s="102" t="s">
        <v>155</v>
      </c>
      <c r="G336" s="102" t="s">
        <v>227</v>
      </c>
      <c r="H336" s="104">
        <v>70</v>
      </c>
      <c r="I336" s="104">
        <v>72</v>
      </c>
      <c r="J336" s="104">
        <v>136</v>
      </c>
      <c r="K336" s="104">
        <v>408</v>
      </c>
      <c r="L336" s="105">
        <v>92.666666666666671</v>
      </c>
      <c r="M336" s="106">
        <v>639</v>
      </c>
      <c r="N336" s="106">
        <v>702</v>
      </c>
      <c r="O336" s="106">
        <v>7</v>
      </c>
      <c r="P336" s="106">
        <v>63</v>
      </c>
      <c r="Q336" s="106">
        <v>7</v>
      </c>
      <c r="R336" s="106">
        <v>7</v>
      </c>
      <c r="S336" s="106">
        <v>653</v>
      </c>
      <c r="T336" s="106">
        <v>672</v>
      </c>
      <c r="U336" s="106">
        <v>7</v>
      </c>
      <c r="V336" s="106">
        <v>19</v>
      </c>
      <c r="W336" s="106">
        <v>7</v>
      </c>
      <c r="X336" s="106">
        <v>7</v>
      </c>
      <c r="Y336" s="106">
        <v>136</v>
      </c>
      <c r="Z336" s="106">
        <v>8</v>
      </c>
      <c r="AA336" s="107">
        <v>70592</v>
      </c>
      <c r="AB336" s="106">
        <v>8</v>
      </c>
      <c r="AC336" s="108">
        <v>7.6</v>
      </c>
      <c r="AD336" s="109">
        <v>4</v>
      </c>
      <c r="AE336" s="110">
        <v>0</v>
      </c>
      <c r="AF336" s="111">
        <v>0.54</v>
      </c>
      <c r="AG336" s="112">
        <v>0</v>
      </c>
      <c r="AH336" s="112">
        <v>0</v>
      </c>
      <c r="AI336" s="112">
        <v>0</v>
      </c>
      <c r="AJ336" s="111">
        <v>0.9</v>
      </c>
      <c r="AK336" s="112">
        <v>3.3333333333333335</v>
      </c>
      <c r="AL336" s="112">
        <v>0</v>
      </c>
      <c r="AM336" s="112">
        <v>0</v>
      </c>
      <c r="AN336" s="112">
        <v>0</v>
      </c>
      <c r="AO336" s="112">
        <v>6.666666666666667</v>
      </c>
      <c r="AP336" s="112">
        <v>0</v>
      </c>
      <c r="AQ336" s="112">
        <v>0</v>
      </c>
      <c r="AR336" s="112">
        <v>0</v>
      </c>
      <c r="AS336" s="112">
        <v>0</v>
      </c>
      <c r="AT336" s="111">
        <v>0.55000000000000004</v>
      </c>
      <c r="AU336" s="112">
        <v>0</v>
      </c>
      <c r="AV336" s="112">
        <v>0</v>
      </c>
      <c r="AW336" s="112">
        <v>0</v>
      </c>
      <c r="AX336" s="112">
        <v>0</v>
      </c>
      <c r="AY336" s="112">
        <v>0</v>
      </c>
      <c r="AZ336" s="112">
        <v>12.333333333333334</v>
      </c>
      <c r="BA336" s="111">
        <v>0.71299999999999997</v>
      </c>
      <c r="BB336" s="112">
        <v>0</v>
      </c>
      <c r="BC336" s="112">
        <v>0</v>
      </c>
      <c r="BD336" s="112">
        <v>0</v>
      </c>
      <c r="BE336" s="112">
        <v>0</v>
      </c>
      <c r="BF336" s="112">
        <v>0</v>
      </c>
      <c r="BG336" s="112">
        <v>0</v>
      </c>
      <c r="BH336" s="112">
        <v>0</v>
      </c>
      <c r="BI336" s="112">
        <v>0</v>
      </c>
      <c r="BJ336" s="112">
        <v>0</v>
      </c>
      <c r="BK336" s="111">
        <v>0.71299999999999997</v>
      </c>
      <c r="BL336" s="112">
        <v>0</v>
      </c>
      <c r="BM336" s="112">
        <v>1.8333333333333335</v>
      </c>
      <c r="BN336" s="112">
        <v>0</v>
      </c>
      <c r="BO336" s="112">
        <v>3.666666666666667</v>
      </c>
      <c r="BP336" s="112">
        <v>8.7936666666666667</v>
      </c>
      <c r="BQ336" s="112">
        <v>0</v>
      </c>
      <c r="BR336" s="113">
        <v>53</v>
      </c>
      <c r="BS336" s="112">
        <v>0</v>
      </c>
    </row>
    <row r="337" spans="1:71" hidden="1" x14ac:dyDescent="0.25">
      <c r="A337" s="102" t="s">
        <v>138</v>
      </c>
      <c r="B337" s="103" t="s">
        <v>175</v>
      </c>
      <c r="C337" s="102" t="s">
        <v>176</v>
      </c>
      <c r="D337" s="102" t="s">
        <v>288</v>
      </c>
      <c r="E337" s="102" t="s">
        <v>289</v>
      </c>
      <c r="F337" s="102" t="s">
        <v>155</v>
      </c>
      <c r="G337" s="102" t="s">
        <v>227</v>
      </c>
      <c r="H337" s="104">
        <v>151</v>
      </c>
      <c r="I337" s="104">
        <v>150</v>
      </c>
      <c r="J337" s="104">
        <v>226</v>
      </c>
      <c r="K337" s="104">
        <v>678</v>
      </c>
      <c r="L337" s="105">
        <v>175.66666666666666</v>
      </c>
      <c r="M337" s="106">
        <v>1225</v>
      </c>
      <c r="N337" s="106">
        <v>1462</v>
      </c>
      <c r="O337" s="106">
        <v>9</v>
      </c>
      <c r="P337" s="106">
        <v>237</v>
      </c>
      <c r="Q337" s="106">
        <v>10</v>
      </c>
      <c r="R337" s="106">
        <v>9.5</v>
      </c>
      <c r="S337" s="106">
        <v>1234</v>
      </c>
      <c r="T337" s="106">
        <v>1294</v>
      </c>
      <c r="U337" s="106">
        <v>8</v>
      </c>
      <c r="V337" s="106">
        <v>60</v>
      </c>
      <c r="W337" s="106">
        <v>10</v>
      </c>
      <c r="X337" s="106">
        <v>9</v>
      </c>
      <c r="Y337" s="106">
        <v>226</v>
      </c>
      <c r="Z337" s="106">
        <v>9</v>
      </c>
      <c r="AA337" s="107">
        <v>66958</v>
      </c>
      <c r="AB337" s="106">
        <v>8</v>
      </c>
      <c r="AC337" s="108">
        <v>8.6999999999999993</v>
      </c>
      <c r="AD337" s="109">
        <v>5</v>
      </c>
      <c r="AE337" s="110">
        <v>74</v>
      </c>
      <c r="AF337" s="111">
        <v>0.54</v>
      </c>
      <c r="AG337" s="112">
        <v>0</v>
      </c>
      <c r="AH337" s="112">
        <v>0</v>
      </c>
      <c r="AI337" s="112">
        <v>0</v>
      </c>
      <c r="AJ337" s="111">
        <v>0.9</v>
      </c>
      <c r="AK337" s="112">
        <v>0</v>
      </c>
      <c r="AL337" s="112">
        <v>0</v>
      </c>
      <c r="AM337" s="112">
        <v>0</v>
      </c>
      <c r="AN337" s="112">
        <v>0</v>
      </c>
      <c r="AO337" s="112">
        <v>62.666666666666664</v>
      </c>
      <c r="AP337" s="112">
        <v>0</v>
      </c>
      <c r="AQ337" s="112">
        <v>2</v>
      </c>
      <c r="AR337" s="112">
        <v>0</v>
      </c>
      <c r="AS337" s="112">
        <v>0</v>
      </c>
      <c r="AT337" s="111">
        <v>0.55000000000000004</v>
      </c>
      <c r="AU337" s="112">
        <v>0</v>
      </c>
      <c r="AV337" s="112">
        <v>0</v>
      </c>
      <c r="AW337" s="112">
        <v>0</v>
      </c>
      <c r="AX337" s="112">
        <v>0</v>
      </c>
      <c r="AY337" s="112">
        <v>0</v>
      </c>
      <c r="AZ337" s="112">
        <v>0</v>
      </c>
      <c r="BA337" s="111">
        <v>0.71299999999999997</v>
      </c>
      <c r="BB337" s="112">
        <v>0</v>
      </c>
      <c r="BC337" s="112">
        <v>0</v>
      </c>
      <c r="BD337" s="112">
        <v>0</v>
      </c>
      <c r="BE337" s="112">
        <v>0</v>
      </c>
      <c r="BF337" s="112">
        <v>0</v>
      </c>
      <c r="BG337" s="112">
        <v>0</v>
      </c>
      <c r="BH337" s="112">
        <v>0</v>
      </c>
      <c r="BI337" s="112">
        <v>0</v>
      </c>
      <c r="BJ337" s="112">
        <v>0</v>
      </c>
      <c r="BK337" s="111">
        <v>0.71299999999999997</v>
      </c>
      <c r="BL337" s="112">
        <v>39.96</v>
      </c>
      <c r="BM337" s="112">
        <v>0</v>
      </c>
      <c r="BN337" s="112">
        <v>0</v>
      </c>
      <c r="BO337" s="112">
        <v>34.466666666666669</v>
      </c>
      <c r="BP337" s="112">
        <v>1.1000000000000001</v>
      </c>
      <c r="BQ337" s="112">
        <v>0</v>
      </c>
      <c r="BR337" s="113">
        <v>53</v>
      </c>
      <c r="BS337" s="112">
        <v>0</v>
      </c>
    </row>
    <row r="338" spans="1:71" hidden="1" x14ac:dyDescent="0.25">
      <c r="A338" s="102" t="s">
        <v>138</v>
      </c>
      <c r="B338" s="103" t="s">
        <v>175</v>
      </c>
      <c r="C338" s="102" t="s">
        <v>176</v>
      </c>
      <c r="D338" s="102" t="s">
        <v>238</v>
      </c>
      <c r="E338" s="102" t="s">
        <v>239</v>
      </c>
      <c r="F338" s="102" t="s">
        <v>155</v>
      </c>
      <c r="G338" s="102" t="s">
        <v>227</v>
      </c>
      <c r="H338" s="104">
        <v>228</v>
      </c>
      <c r="I338" s="104">
        <v>244</v>
      </c>
      <c r="J338" s="104">
        <v>368</v>
      </c>
      <c r="K338" s="104">
        <v>1104</v>
      </c>
      <c r="L338" s="105">
        <v>280</v>
      </c>
      <c r="M338" s="106">
        <v>2359</v>
      </c>
      <c r="N338" s="106">
        <v>2518</v>
      </c>
      <c r="O338" s="106">
        <v>10</v>
      </c>
      <c r="P338" s="106">
        <v>159</v>
      </c>
      <c r="Q338" s="106">
        <v>9</v>
      </c>
      <c r="R338" s="106">
        <v>9.5</v>
      </c>
      <c r="S338" s="106">
        <v>2406</v>
      </c>
      <c r="T338" s="106">
        <v>2471</v>
      </c>
      <c r="U338" s="106">
        <v>10</v>
      </c>
      <c r="V338" s="106">
        <v>65</v>
      </c>
      <c r="W338" s="106">
        <v>10</v>
      </c>
      <c r="X338" s="106">
        <v>10</v>
      </c>
      <c r="Y338" s="106">
        <v>368</v>
      </c>
      <c r="Z338" s="106">
        <v>10</v>
      </c>
      <c r="AA338" s="107">
        <v>72361</v>
      </c>
      <c r="AB338" s="106">
        <v>8</v>
      </c>
      <c r="AC338" s="108">
        <v>9.1</v>
      </c>
      <c r="AD338" s="109">
        <v>5</v>
      </c>
      <c r="AE338" s="110">
        <v>0</v>
      </c>
      <c r="AF338" s="111">
        <v>0.54</v>
      </c>
      <c r="AG338" s="112">
        <v>0</v>
      </c>
      <c r="AH338" s="112">
        <v>0</v>
      </c>
      <c r="AI338" s="112">
        <v>0</v>
      </c>
      <c r="AJ338" s="111">
        <v>0.9</v>
      </c>
      <c r="AK338" s="112">
        <v>1.3333333333333333</v>
      </c>
      <c r="AL338" s="112">
        <v>0.66666666666666663</v>
      </c>
      <c r="AM338" s="112">
        <v>0</v>
      </c>
      <c r="AN338" s="112">
        <v>2</v>
      </c>
      <c r="AO338" s="112">
        <v>54</v>
      </c>
      <c r="AP338" s="112">
        <v>1</v>
      </c>
      <c r="AQ338" s="112">
        <v>36.666666666666664</v>
      </c>
      <c r="AR338" s="112">
        <v>0</v>
      </c>
      <c r="AS338" s="112">
        <v>0</v>
      </c>
      <c r="AT338" s="111">
        <v>0.55000000000000004</v>
      </c>
      <c r="AU338" s="112">
        <v>0</v>
      </c>
      <c r="AV338" s="112">
        <v>0</v>
      </c>
      <c r="AW338" s="112">
        <v>0</v>
      </c>
      <c r="AX338" s="112">
        <v>0</v>
      </c>
      <c r="AY338" s="112">
        <v>0</v>
      </c>
      <c r="AZ338" s="112">
        <v>5.666666666666667</v>
      </c>
      <c r="BA338" s="111">
        <v>0.71299999999999997</v>
      </c>
      <c r="BB338" s="112">
        <v>0</v>
      </c>
      <c r="BC338" s="112">
        <v>0</v>
      </c>
      <c r="BD338" s="112">
        <v>0</v>
      </c>
      <c r="BE338" s="112">
        <v>0</v>
      </c>
      <c r="BF338" s="112">
        <v>0</v>
      </c>
      <c r="BG338" s="112">
        <v>0</v>
      </c>
      <c r="BH338" s="112">
        <v>0</v>
      </c>
      <c r="BI338" s="112">
        <v>0</v>
      </c>
      <c r="BJ338" s="112">
        <v>0</v>
      </c>
      <c r="BK338" s="111">
        <v>0.71299999999999997</v>
      </c>
      <c r="BL338" s="112">
        <v>0</v>
      </c>
      <c r="BM338" s="112">
        <v>1.1000000000000001</v>
      </c>
      <c r="BN338" s="112">
        <v>1.1000000000000001</v>
      </c>
      <c r="BO338" s="112">
        <v>29.700000000000003</v>
      </c>
      <c r="BP338" s="112">
        <v>24.757000000000001</v>
      </c>
      <c r="BQ338" s="112">
        <v>0</v>
      </c>
      <c r="BR338" s="113">
        <v>168</v>
      </c>
      <c r="BS338" s="112">
        <v>617</v>
      </c>
    </row>
    <row r="339" spans="1:71" hidden="1" x14ac:dyDescent="0.25">
      <c r="A339" s="102" t="s">
        <v>138</v>
      </c>
      <c r="B339" s="103" t="s">
        <v>175</v>
      </c>
      <c r="C339" s="102" t="s">
        <v>176</v>
      </c>
      <c r="D339" s="102" t="s">
        <v>749</v>
      </c>
      <c r="E339" s="102" t="s">
        <v>750</v>
      </c>
      <c r="F339" s="102" t="s">
        <v>155</v>
      </c>
      <c r="G339" s="102" t="s">
        <v>227</v>
      </c>
      <c r="H339" s="104">
        <v>16</v>
      </c>
      <c r="I339" s="104">
        <v>18</v>
      </c>
      <c r="J339" s="104">
        <v>5</v>
      </c>
      <c r="K339" s="104">
        <v>15</v>
      </c>
      <c r="L339" s="105">
        <v>13</v>
      </c>
      <c r="M339" s="106">
        <v>208</v>
      </c>
      <c r="N339" s="106">
        <v>230</v>
      </c>
      <c r="O339" s="106">
        <v>3</v>
      </c>
      <c r="P339" s="106">
        <v>22</v>
      </c>
      <c r="Q339" s="106">
        <v>5</v>
      </c>
      <c r="R339" s="106">
        <v>4</v>
      </c>
      <c r="S339" s="106">
        <v>210</v>
      </c>
      <c r="T339" s="106">
        <v>218</v>
      </c>
      <c r="U339" s="106">
        <v>3</v>
      </c>
      <c r="V339" s="106">
        <v>8</v>
      </c>
      <c r="W339" s="106">
        <v>5</v>
      </c>
      <c r="X339" s="106">
        <v>4</v>
      </c>
      <c r="Y339" s="106">
        <v>5</v>
      </c>
      <c r="Z339" s="106">
        <v>1</v>
      </c>
      <c r="AA339" s="107">
        <v>50487</v>
      </c>
      <c r="AB339" s="106">
        <v>6</v>
      </c>
      <c r="AC339" s="108">
        <v>4.2</v>
      </c>
      <c r="AD339" s="109">
        <v>3</v>
      </c>
      <c r="AE339" s="110">
        <v>0</v>
      </c>
      <c r="AF339" s="111">
        <v>0.54</v>
      </c>
      <c r="AG339" s="112">
        <v>0</v>
      </c>
      <c r="AH339" s="112">
        <v>0</v>
      </c>
      <c r="AI339" s="112">
        <v>0</v>
      </c>
      <c r="AJ339" s="111">
        <v>0.9</v>
      </c>
      <c r="AK339" s="112">
        <v>0</v>
      </c>
      <c r="AL339" s="112">
        <v>0</v>
      </c>
      <c r="AM339" s="112">
        <v>0</v>
      </c>
      <c r="AN339" s="112">
        <v>0</v>
      </c>
      <c r="AO339" s="112">
        <v>0</v>
      </c>
      <c r="AP339" s="112">
        <v>0</v>
      </c>
      <c r="AQ339" s="112">
        <v>0</v>
      </c>
      <c r="AR339" s="112">
        <v>0</v>
      </c>
      <c r="AS339" s="112">
        <v>0</v>
      </c>
      <c r="AT339" s="111">
        <v>0.55000000000000004</v>
      </c>
      <c r="AU339" s="112">
        <v>0</v>
      </c>
      <c r="AV339" s="112">
        <v>0</v>
      </c>
      <c r="AW339" s="112">
        <v>0</v>
      </c>
      <c r="AX339" s="112">
        <v>0</v>
      </c>
      <c r="AY339" s="112">
        <v>0</v>
      </c>
      <c r="AZ339" s="112">
        <v>0</v>
      </c>
      <c r="BA339" s="111">
        <v>0.71299999999999997</v>
      </c>
      <c r="BB339" s="112">
        <v>0</v>
      </c>
      <c r="BC339" s="112">
        <v>0</v>
      </c>
      <c r="BD339" s="112">
        <v>0</v>
      </c>
      <c r="BE339" s="112">
        <v>0</v>
      </c>
      <c r="BF339" s="112">
        <v>0</v>
      </c>
      <c r="BG339" s="112">
        <v>0</v>
      </c>
      <c r="BH339" s="112">
        <v>0</v>
      </c>
      <c r="BI339" s="112">
        <v>0</v>
      </c>
      <c r="BJ339" s="112">
        <v>0</v>
      </c>
      <c r="BK339" s="111">
        <v>0.71299999999999997</v>
      </c>
      <c r="BL339" s="112">
        <v>0</v>
      </c>
      <c r="BM339" s="112">
        <v>0</v>
      </c>
      <c r="BN339" s="112">
        <v>0</v>
      </c>
      <c r="BO339" s="112">
        <v>0</v>
      </c>
      <c r="BP339" s="112">
        <v>0</v>
      </c>
      <c r="BQ339" s="112">
        <v>0</v>
      </c>
      <c r="BR339" s="113">
        <v>2</v>
      </c>
      <c r="BS339" s="112">
        <v>0</v>
      </c>
    </row>
    <row r="340" spans="1:71" hidden="1" x14ac:dyDescent="0.25">
      <c r="A340" s="102" t="s">
        <v>138</v>
      </c>
      <c r="B340" s="103" t="s">
        <v>175</v>
      </c>
      <c r="C340" s="102" t="s">
        <v>176</v>
      </c>
      <c r="D340" s="102" t="s">
        <v>385</v>
      </c>
      <c r="E340" s="102" t="s">
        <v>386</v>
      </c>
      <c r="F340" s="102" t="s">
        <v>155</v>
      </c>
      <c r="G340" s="102" t="s">
        <v>227</v>
      </c>
      <c r="H340" s="104">
        <v>17</v>
      </c>
      <c r="I340" s="104">
        <v>15</v>
      </c>
      <c r="J340" s="104"/>
      <c r="K340" s="104" t="s">
        <v>154</v>
      </c>
      <c r="L340" s="105">
        <v>16</v>
      </c>
      <c r="M340" s="106">
        <v>176</v>
      </c>
      <c r="N340" s="106">
        <v>204</v>
      </c>
      <c r="O340" s="106">
        <v>2</v>
      </c>
      <c r="P340" s="106">
        <v>28</v>
      </c>
      <c r="Q340" s="106">
        <v>5</v>
      </c>
      <c r="R340" s="106">
        <v>3.5</v>
      </c>
      <c r="S340" s="106">
        <v>182</v>
      </c>
      <c r="T340" s="106">
        <v>186</v>
      </c>
      <c r="U340" s="106">
        <v>2</v>
      </c>
      <c r="V340" s="106">
        <v>4</v>
      </c>
      <c r="W340" s="106">
        <v>3</v>
      </c>
      <c r="X340" s="106">
        <v>2.5</v>
      </c>
      <c r="Y340" s="106"/>
      <c r="Z340" s="106"/>
      <c r="AA340" s="107"/>
      <c r="AB340" s="106"/>
      <c r="AC340" s="108">
        <v>3</v>
      </c>
      <c r="AD340" s="109">
        <v>2</v>
      </c>
      <c r="AE340" s="110">
        <v>0</v>
      </c>
      <c r="AF340" s="111">
        <v>0.54</v>
      </c>
      <c r="AG340" s="112">
        <v>0</v>
      </c>
      <c r="AH340" s="112">
        <v>0</v>
      </c>
      <c r="AI340" s="112">
        <v>0</v>
      </c>
      <c r="AJ340" s="111">
        <v>0.9</v>
      </c>
      <c r="AK340" s="112">
        <v>1.3333333333333333</v>
      </c>
      <c r="AL340" s="112">
        <v>0.66666666666666663</v>
      </c>
      <c r="AM340" s="112">
        <v>0</v>
      </c>
      <c r="AN340" s="112">
        <v>2</v>
      </c>
      <c r="AO340" s="112">
        <v>80.333333333333329</v>
      </c>
      <c r="AP340" s="112">
        <v>1</v>
      </c>
      <c r="AQ340" s="112">
        <v>121</v>
      </c>
      <c r="AR340" s="112">
        <v>0</v>
      </c>
      <c r="AS340" s="112">
        <v>0</v>
      </c>
      <c r="AT340" s="111">
        <v>0.55000000000000004</v>
      </c>
      <c r="AU340" s="112">
        <v>0</v>
      </c>
      <c r="AV340" s="112">
        <v>0</v>
      </c>
      <c r="AW340" s="112">
        <v>0</v>
      </c>
      <c r="AX340" s="112">
        <v>0</v>
      </c>
      <c r="AY340" s="112">
        <v>0</v>
      </c>
      <c r="AZ340" s="112">
        <v>5.666666666666667</v>
      </c>
      <c r="BA340" s="111">
        <v>0.71299999999999997</v>
      </c>
      <c r="BB340" s="112">
        <v>0</v>
      </c>
      <c r="BC340" s="112">
        <v>0</v>
      </c>
      <c r="BD340" s="112">
        <v>0</v>
      </c>
      <c r="BE340" s="112">
        <v>0</v>
      </c>
      <c r="BF340" s="112">
        <v>0</v>
      </c>
      <c r="BG340" s="112">
        <v>0</v>
      </c>
      <c r="BH340" s="112">
        <v>0</v>
      </c>
      <c r="BI340" s="112">
        <v>0</v>
      </c>
      <c r="BJ340" s="112">
        <v>0</v>
      </c>
      <c r="BK340" s="111">
        <v>0.71299999999999997</v>
      </c>
      <c r="BL340" s="112">
        <v>0</v>
      </c>
      <c r="BM340" s="112">
        <v>1.1000000000000001</v>
      </c>
      <c r="BN340" s="112">
        <v>1.1000000000000001</v>
      </c>
      <c r="BO340" s="112">
        <v>44.183333333333337</v>
      </c>
      <c r="BP340" s="112">
        <v>71.140333333333345</v>
      </c>
      <c r="BQ340" s="112">
        <v>0</v>
      </c>
      <c r="BR340" s="113">
        <v>7</v>
      </c>
      <c r="BS340" s="112">
        <v>0</v>
      </c>
    </row>
    <row r="341" spans="1:71" hidden="1" x14ac:dyDescent="0.25">
      <c r="A341" s="102" t="s">
        <v>138</v>
      </c>
      <c r="B341" s="103" t="s">
        <v>175</v>
      </c>
      <c r="C341" s="102" t="s">
        <v>176</v>
      </c>
      <c r="D341" s="102" t="s">
        <v>387</v>
      </c>
      <c r="E341" s="102" t="s">
        <v>388</v>
      </c>
      <c r="F341" s="102" t="s">
        <v>155</v>
      </c>
      <c r="G341" s="102" t="s">
        <v>227</v>
      </c>
      <c r="H341" s="104">
        <v>15</v>
      </c>
      <c r="I341" s="104">
        <v>16</v>
      </c>
      <c r="J341" s="104">
        <v>22</v>
      </c>
      <c r="K341" s="104">
        <v>66</v>
      </c>
      <c r="L341" s="105">
        <v>17.666666666666668</v>
      </c>
      <c r="M341" s="106">
        <v>173</v>
      </c>
      <c r="N341" s="106">
        <v>180</v>
      </c>
      <c r="O341" s="106">
        <v>2</v>
      </c>
      <c r="P341" s="106">
        <v>7</v>
      </c>
      <c r="Q341" s="106">
        <v>3</v>
      </c>
      <c r="R341" s="106">
        <v>2.5</v>
      </c>
      <c r="S341" s="106">
        <v>178</v>
      </c>
      <c r="T341" s="106">
        <v>181</v>
      </c>
      <c r="U341" s="106">
        <v>2</v>
      </c>
      <c r="V341" s="106">
        <v>3</v>
      </c>
      <c r="W341" s="106">
        <v>2</v>
      </c>
      <c r="X341" s="106">
        <v>2</v>
      </c>
      <c r="Y341" s="106">
        <v>22</v>
      </c>
      <c r="Z341" s="106">
        <v>5</v>
      </c>
      <c r="AA341" s="107">
        <v>75316</v>
      </c>
      <c r="AB341" s="106">
        <v>8</v>
      </c>
      <c r="AC341" s="108">
        <v>5.0999999999999996</v>
      </c>
      <c r="AD341" s="109">
        <v>3</v>
      </c>
      <c r="AE341" s="110">
        <v>0</v>
      </c>
      <c r="AF341" s="111">
        <v>0.54</v>
      </c>
      <c r="AG341" s="112">
        <v>0</v>
      </c>
      <c r="AH341" s="112">
        <v>0</v>
      </c>
      <c r="AI341" s="112">
        <v>0</v>
      </c>
      <c r="AJ341" s="111">
        <v>0.9</v>
      </c>
      <c r="AK341" s="112">
        <v>1.3333333333333333</v>
      </c>
      <c r="AL341" s="112">
        <v>0.66666666666666663</v>
      </c>
      <c r="AM341" s="112">
        <v>0</v>
      </c>
      <c r="AN341" s="112">
        <v>2</v>
      </c>
      <c r="AO341" s="112">
        <v>80.333333333333329</v>
      </c>
      <c r="AP341" s="112">
        <v>1</v>
      </c>
      <c r="AQ341" s="112">
        <v>114</v>
      </c>
      <c r="AR341" s="112">
        <v>0</v>
      </c>
      <c r="AS341" s="112">
        <v>0</v>
      </c>
      <c r="AT341" s="111">
        <v>0.55000000000000004</v>
      </c>
      <c r="AU341" s="112">
        <v>0</v>
      </c>
      <c r="AV341" s="112">
        <v>0</v>
      </c>
      <c r="AW341" s="112">
        <v>0</v>
      </c>
      <c r="AX341" s="112">
        <v>0</v>
      </c>
      <c r="AY341" s="112">
        <v>0</v>
      </c>
      <c r="AZ341" s="112">
        <v>5.666666666666667</v>
      </c>
      <c r="BA341" s="111">
        <v>0.71299999999999997</v>
      </c>
      <c r="BB341" s="112">
        <v>0</v>
      </c>
      <c r="BC341" s="112">
        <v>0</v>
      </c>
      <c r="BD341" s="112">
        <v>0</v>
      </c>
      <c r="BE341" s="112">
        <v>0</v>
      </c>
      <c r="BF341" s="112">
        <v>0</v>
      </c>
      <c r="BG341" s="112">
        <v>0</v>
      </c>
      <c r="BH341" s="112">
        <v>0</v>
      </c>
      <c r="BI341" s="112">
        <v>0</v>
      </c>
      <c r="BJ341" s="112">
        <v>0</v>
      </c>
      <c r="BK341" s="111">
        <v>0.71299999999999997</v>
      </c>
      <c r="BL341" s="112">
        <v>0</v>
      </c>
      <c r="BM341" s="112">
        <v>1.1000000000000001</v>
      </c>
      <c r="BN341" s="112">
        <v>1.1000000000000001</v>
      </c>
      <c r="BO341" s="112">
        <v>44.183333333333337</v>
      </c>
      <c r="BP341" s="112">
        <v>67.290333333333336</v>
      </c>
      <c r="BQ341" s="112">
        <v>0</v>
      </c>
      <c r="BR341" s="113">
        <v>11</v>
      </c>
      <c r="BS341" s="112">
        <v>0</v>
      </c>
    </row>
    <row r="342" spans="1:71" hidden="1" x14ac:dyDescent="0.25">
      <c r="A342" s="102" t="s">
        <v>138</v>
      </c>
      <c r="B342" s="103" t="s">
        <v>175</v>
      </c>
      <c r="C342" s="102" t="s">
        <v>176</v>
      </c>
      <c r="D342" s="102" t="s">
        <v>389</v>
      </c>
      <c r="E342" s="102" t="s">
        <v>390</v>
      </c>
      <c r="F342" s="102" t="s">
        <v>155</v>
      </c>
      <c r="G342" s="102" t="s">
        <v>227</v>
      </c>
      <c r="H342" s="104">
        <v>46</v>
      </c>
      <c r="I342" s="104">
        <v>45</v>
      </c>
      <c r="J342" s="104">
        <v>194</v>
      </c>
      <c r="K342" s="104">
        <v>582</v>
      </c>
      <c r="L342" s="105">
        <v>95</v>
      </c>
      <c r="M342" s="106">
        <v>493</v>
      </c>
      <c r="N342" s="106">
        <v>531</v>
      </c>
      <c r="O342" s="106">
        <v>6</v>
      </c>
      <c r="P342" s="106">
        <v>38</v>
      </c>
      <c r="Q342" s="106">
        <v>6</v>
      </c>
      <c r="R342" s="106">
        <v>6</v>
      </c>
      <c r="S342" s="106">
        <v>504</v>
      </c>
      <c r="T342" s="106">
        <v>510</v>
      </c>
      <c r="U342" s="106">
        <v>6</v>
      </c>
      <c r="V342" s="106">
        <v>6</v>
      </c>
      <c r="W342" s="106">
        <v>4</v>
      </c>
      <c r="X342" s="106">
        <v>5</v>
      </c>
      <c r="Y342" s="106">
        <v>194</v>
      </c>
      <c r="Z342" s="106">
        <v>9</v>
      </c>
      <c r="AA342" s="107"/>
      <c r="AB342" s="106"/>
      <c r="AC342" s="108">
        <v>6.666666666666667</v>
      </c>
      <c r="AD342" s="109">
        <v>4</v>
      </c>
      <c r="AE342" s="110">
        <v>0</v>
      </c>
      <c r="AF342" s="111">
        <v>0.54</v>
      </c>
      <c r="AG342" s="112">
        <v>0</v>
      </c>
      <c r="AH342" s="112">
        <v>0</v>
      </c>
      <c r="AI342" s="112">
        <v>0</v>
      </c>
      <c r="AJ342" s="111">
        <v>0.9</v>
      </c>
      <c r="AK342" s="112">
        <v>0</v>
      </c>
      <c r="AL342" s="112">
        <v>0</v>
      </c>
      <c r="AM342" s="112">
        <v>0</v>
      </c>
      <c r="AN342" s="112">
        <v>0</v>
      </c>
      <c r="AO342" s="112">
        <v>26.333333333333332</v>
      </c>
      <c r="AP342" s="112">
        <v>0</v>
      </c>
      <c r="AQ342" s="112">
        <v>116.33333333333333</v>
      </c>
      <c r="AR342" s="112">
        <v>0</v>
      </c>
      <c r="AS342" s="112">
        <v>0</v>
      </c>
      <c r="AT342" s="111">
        <v>0.55000000000000004</v>
      </c>
      <c r="AU342" s="112">
        <v>0</v>
      </c>
      <c r="AV342" s="112">
        <v>0</v>
      </c>
      <c r="AW342" s="112">
        <v>0</v>
      </c>
      <c r="AX342" s="112">
        <v>0</v>
      </c>
      <c r="AY342" s="112">
        <v>0</v>
      </c>
      <c r="AZ342" s="112">
        <v>0</v>
      </c>
      <c r="BA342" s="111">
        <v>0.71299999999999997</v>
      </c>
      <c r="BB342" s="112">
        <v>0</v>
      </c>
      <c r="BC342" s="112">
        <v>0</v>
      </c>
      <c r="BD342" s="112">
        <v>0</v>
      </c>
      <c r="BE342" s="112">
        <v>0</v>
      </c>
      <c r="BF342" s="112">
        <v>0</v>
      </c>
      <c r="BG342" s="112">
        <v>0</v>
      </c>
      <c r="BH342" s="112">
        <v>0</v>
      </c>
      <c r="BI342" s="112">
        <v>0</v>
      </c>
      <c r="BJ342" s="112">
        <v>0</v>
      </c>
      <c r="BK342" s="111">
        <v>0.71299999999999997</v>
      </c>
      <c r="BL342" s="112">
        <v>0</v>
      </c>
      <c r="BM342" s="112">
        <v>0</v>
      </c>
      <c r="BN342" s="112">
        <v>0</v>
      </c>
      <c r="BO342" s="112">
        <v>14.483333333333334</v>
      </c>
      <c r="BP342" s="112">
        <v>63.983333333333334</v>
      </c>
      <c r="BQ342" s="112">
        <v>0</v>
      </c>
      <c r="BR342" s="113">
        <v>37</v>
      </c>
      <c r="BS342" s="112">
        <v>0</v>
      </c>
    </row>
    <row r="343" spans="1:71" hidden="1" x14ac:dyDescent="0.25">
      <c r="A343" s="102" t="s">
        <v>138</v>
      </c>
      <c r="B343" s="103" t="s">
        <v>175</v>
      </c>
      <c r="C343" s="102" t="s">
        <v>176</v>
      </c>
      <c r="D343" s="102" t="s">
        <v>714</v>
      </c>
      <c r="E343" s="102" t="s">
        <v>715</v>
      </c>
      <c r="F343" s="102" t="s">
        <v>155</v>
      </c>
      <c r="G343" s="102" t="s">
        <v>227</v>
      </c>
      <c r="H343" s="104">
        <v>27</v>
      </c>
      <c r="I343" s="104">
        <v>30</v>
      </c>
      <c r="J343" s="104">
        <v>105</v>
      </c>
      <c r="K343" s="104">
        <v>315</v>
      </c>
      <c r="L343" s="105">
        <v>54</v>
      </c>
      <c r="M343" s="106">
        <v>305</v>
      </c>
      <c r="N343" s="106">
        <v>337</v>
      </c>
      <c r="O343" s="106">
        <v>5</v>
      </c>
      <c r="P343" s="106">
        <v>32</v>
      </c>
      <c r="Q343" s="106">
        <v>6</v>
      </c>
      <c r="R343" s="106">
        <v>5.5</v>
      </c>
      <c r="S343" s="106">
        <v>287</v>
      </c>
      <c r="T343" s="106">
        <v>302</v>
      </c>
      <c r="U343" s="106">
        <v>4</v>
      </c>
      <c r="V343" s="106">
        <v>15</v>
      </c>
      <c r="W343" s="106">
        <v>6</v>
      </c>
      <c r="X343" s="106">
        <v>5</v>
      </c>
      <c r="Y343" s="106">
        <v>105</v>
      </c>
      <c r="Z343" s="106">
        <v>8</v>
      </c>
      <c r="AA343" s="107">
        <v>78864</v>
      </c>
      <c r="AB343" s="106">
        <v>9</v>
      </c>
      <c r="AC343" s="108">
        <v>7.3</v>
      </c>
      <c r="AD343" s="109">
        <v>4</v>
      </c>
      <c r="AE343" s="110">
        <v>0</v>
      </c>
      <c r="AF343" s="111">
        <v>0.54</v>
      </c>
      <c r="AG343" s="112">
        <v>0</v>
      </c>
      <c r="AH343" s="112">
        <v>0</v>
      </c>
      <c r="AI343" s="112">
        <v>0</v>
      </c>
      <c r="AJ343" s="111">
        <v>0.9</v>
      </c>
      <c r="AK343" s="112">
        <v>0</v>
      </c>
      <c r="AL343" s="112">
        <v>0</v>
      </c>
      <c r="AM343" s="112">
        <v>0</v>
      </c>
      <c r="AN343" s="112">
        <v>0</v>
      </c>
      <c r="AO343" s="112">
        <v>26.333333333333332</v>
      </c>
      <c r="AP343" s="112">
        <v>0</v>
      </c>
      <c r="AQ343" s="112">
        <v>84.333333333333329</v>
      </c>
      <c r="AR343" s="112">
        <v>0</v>
      </c>
      <c r="AS343" s="112">
        <v>0</v>
      </c>
      <c r="AT343" s="111">
        <v>0.55000000000000004</v>
      </c>
      <c r="AU343" s="112">
        <v>0</v>
      </c>
      <c r="AV343" s="112">
        <v>0</v>
      </c>
      <c r="AW343" s="112">
        <v>0</v>
      </c>
      <c r="AX343" s="112">
        <v>0</v>
      </c>
      <c r="AY343" s="112">
        <v>0</v>
      </c>
      <c r="AZ343" s="112">
        <v>0</v>
      </c>
      <c r="BA343" s="111">
        <v>0.71299999999999997</v>
      </c>
      <c r="BB343" s="112">
        <v>0</v>
      </c>
      <c r="BC343" s="112">
        <v>0</v>
      </c>
      <c r="BD343" s="112">
        <v>0</v>
      </c>
      <c r="BE343" s="112">
        <v>0</v>
      </c>
      <c r="BF343" s="112">
        <v>0</v>
      </c>
      <c r="BG343" s="112">
        <v>0</v>
      </c>
      <c r="BH343" s="112">
        <v>0</v>
      </c>
      <c r="BI343" s="112">
        <v>0</v>
      </c>
      <c r="BJ343" s="112">
        <v>0</v>
      </c>
      <c r="BK343" s="111">
        <v>0.71299999999999997</v>
      </c>
      <c r="BL343" s="112">
        <v>0</v>
      </c>
      <c r="BM343" s="112">
        <v>0</v>
      </c>
      <c r="BN343" s="112">
        <v>0</v>
      </c>
      <c r="BO343" s="112">
        <v>14.483333333333334</v>
      </c>
      <c r="BP343" s="112">
        <v>46.383333333333333</v>
      </c>
      <c r="BQ343" s="112">
        <v>0</v>
      </c>
      <c r="BR343" s="113">
        <v>10</v>
      </c>
      <c r="BS343" s="112">
        <v>0</v>
      </c>
    </row>
    <row r="344" spans="1:71" hidden="1" x14ac:dyDescent="0.25">
      <c r="A344" s="102" t="s">
        <v>138</v>
      </c>
      <c r="B344" s="103" t="s">
        <v>175</v>
      </c>
      <c r="C344" s="102" t="s">
        <v>176</v>
      </c>
      <c r="D344" s="102" t="s">
        <v>716</v>
      </c>
      <c r="E344" s="102" t="s">
        <v>717</v>
      </c>
      <c r="F344" s="102" t="s">
        <v>155</v>
      </c>
      <c r="G344" s="102" t="s">
        <v>227</v>
      </c>
      <c r="H344" s="104">
        <v>24</v>
      </c>
      <c r="I344" s="104">
        <v>22</v>
      </c>
      <c r="J344" s="104">
        <v>24</v>
      </c>
      <c r="K344" s="104">
        <v>72</v>
      </c>
      <c r="L344" s="105">
        <v>23.333333333333332</v>
      </c>
      <c r="M344" s="106">
        <v>337</v>
      </c>
      <c r="N344" s="106">
        <v>317</v>
      </c>
      <c r="O344" s="106">
        <v>4</v>
      </c>
      <c r="P344" s="106">
        <v>-20</v>
      </c>
      <c r="Q344" s="106">
        <v>1</v>
      </c>
      <c r="R344" s="106">
        <v>2.5</v>
      </c>
      <c r="S344" s="106">
        <v>328</v>
      </c>
      <c r="T344" s="106">
        <v>319</v>
      </c>
      <c r="U344" s="106">
        <v>5</v>
      </c>
      <c r="V344" s="106">
        <v>-9</v>
      </c>
      <c r="W344" s="106">
        <v>1</v>
      </c>
      <c r="X344" s="106">
        <v>3</v>
      </c>
      <c r="Y344" s="106">
        <v>24</v>
      </c>
      <c r="Z344" s="106">
        <v>5</v>
      </c>
      <c r="AA344" s="107"/>
      <c r="AB344" s="106"/>
      <c r="AC344" s="108">
        <v>3.5</v>
      </c>
      <c r="AD344" s="109">
        <v>2</v>
      </c>
      <c r="AE344" s="110">
        <v>0</v>
      </c>
      <c r="AF344" s="111">
        <v>0.54</v>
      </c>
      <c r="AG344" s="112">
        <v>0.66666666666666663</v>
      </c>
      <c r="AH344" s="112">
        <v>0</v>
      </c>
      <c r="AI344" s="112">
        <v>0.66666666666666663</v>
      </c>
      <c r="AJ344" s="111">
        <v>0.9</v>
      </c>
      <c r="AK344" s="112">
        <v>0</v>
      </c>
      <c r="AL344" s="112">
        <v>0</v>
      </c>
      <c r="AM344" s="112">
        <v>0</v>
      </c>
      <c r="AN344" s="112">
        <v>0</v>
      </c>
      <c r="AO344" s="112">
        <v>1.6666666666666667</v>
      </c>
      <c r="AP344" s="112">
        <v>0</v>
      </c>
      <c r="AQ344" s="112">
        <v>0</v>
      </c>
      <c r="AR344" s="112">
        <v>0</v>
      </c>
      <c r="AS344" s="112">
        <v>0</v>
      </c>
      <c r="AT344" s="111">
        <v>0.55000000000000004</v>
      </c>
      <c r="AU344" s="112">
        <v>0</v>
      </c>
      <c r="AV344" s="112">
        <v>0</v>
      </c>
      <c r="AW344" s="112">
        <v>0</v>
      </c>
      <c r="AX344" s="112">
        <v>0</v>
      </c>
      <c r="AY344" s="112">
        <v>0</v>
      </c>
      <c r="AZ344" s="112">
        <v>0</v>
      </c>
      <c r="BA344" s="111">
        <v>0.71299999999999997</v>
      </c>
      <c r="BB344" s="112">
        <v>0</v>
      </c>
      <c r="BC344" s="112">
        <v>0</v>
      </c>
      <c r="BD344" s="112">
        <v>0</v>
      </c>
      <c r="BE344" s="112">
        <v>0</v>
      </c>
      <c r="BF344" s="112">
        <v>0</v>
      </c>
      <c r="BG344" s="112">
        <v>0</v>
      </c>
      <c r="BH344" s="112">
        <v>0</v>
      </c>
      <c r="BI344" s="112">
        <v>0</v>
      </c>
      <c r="BJ344" s="112">
        <v>0</v>
      </c>
      <c r="BK344" s="111">
        <v>0.71299999999999997</v>
      </c>
      <c r="BL344" s="112">
        <v>0</v>
      </c>
      <c r="BM344" s="112">
        <v>0.6</v>
      </c>
      <c r="BN344" s="112">
        <v>0.6</v>
      </c>
      <c r="BO344" s="112">
        <v>0.91666666666666674</v>
      </c>
      <c r="BP344" s="112">
        <v>0</v>
      </c>
      <c r="BQ344" s="112">
        <v>0</v>
      </c>
      <c r="BR344" s="113">
        <v>9</v>
      </c>
      <c r="BS344" s="112">
        <v>0</v>
      </c>
    </row>
    <row r="345" spans="1:71" hidden="1" x14ac:dyDescent="0.25">
      <c r="A345" s="102" t="s">
        <v>138</v>
      </c>
      <c r="B345" s="103" t="s">
        <v>175</v>
      </c>
      <c r="C345" s="102" t="s">
        <v>176</v>
      </c>
      <c r="D345" s="102" t="s">
        <v>720</v>
      </c>
      <c r="E345" s="102" t="s">
        <v>721</v>
      </c>
      <c r="F345" s="102" t="s">
        <v>155</v>
      </c>
      <c r="G345" s="102" t="s">
        <v>227</v>
      </c>
      <c r="H345" s="104">
        <v>231</v>
      </c>
      <c r="I345" s="104">
        <v>236</v>
      </c>
      <c r="J345" s="104">
        <v>39</v>
      </c>
      <c r="K345" s="104">
        <v>117</v>
      </c>
      <c r="L345" s="105">
        <v>168.66666666666666</v>
      </c>
      <c r="M345" s="106">
        <v>2577</v>
      </c>
      <c r="N345" s="106">
        <v>2767</v>
      </c>
      <c r="O345" s="106">
        <v>10</v>
      </c>
      <c r="P345" s="106">
        <v>190</v>
      </c>
      <c r="Q345" s="106">
        <v>10</v>
      </c>
      <c r="R345" s="106">
        <v>10</v>
      </c>
      <c r="S345" s="106">
        <v>2548</v>
      </c>
      <c r="T345" s="106">
        <v>2610</v>
      </c>
      <c r="U345" s="106">
        <v>10</v>
      </c>
      <c r="V345" s="106">
        <v>62</v>
      </c>
      <c r="W345" s="106">
        <v>10</v>
      </c>
      <c r="X345" s="106">
        <v>10</v>
      </c>
      <c r="Y345" s="106">
        <v>39</v>
      </c>
      <c r="Z345" s="106">
        <v>6</v>
      </c>
      <c r="AA345" s="107">
        <v>66834</v>
      </c>
      <c r="AB345" s="106">
        <v>8</v>
      </c>
      <c r="AC345" s="108">
        <v>8.4</v>
      </c>
      <c r="AD345" s="109">
        <v>5</v>
      </c>
      <c r="AE345" s="110">
        <v>0</v>
      </c>
      <c r="AF345" s="111">
        <v>0.54</v>
      </c>
      <c r="AG345" s="112">
        <v>0</v>
      </c>
      <c r="AH345" s="112">
        <v>0</v>
      </c>
      <c r="AI345" s="112">
        <v>0</v>
      </c>
      <c r="AJ345" s="111">
        <v>0.9</v>
      </c>
      <c r="AK345" s="112">
        <v>0</v>
      </c>
      <c r="AL345" s="112">
        <v>0</v>
      </c>
      <c r="AM345" s="112">
        <v>0</v>
      </c>
      <c r="AN345" s="112">
        <v>0</v>
      </c>
      <c r="AO345" s="112">
        <v>26.333333333333332</v>
      </c>
      <c r="AP345" s="112">
        <v>0</v>
      </c>
      <c r="AQ345" s="112">
        <v>84.333333333333329</v>
      </c>
      <c r="AR345" s="112">
        <v>0</v>
      </c>
      <c r="AS345" s="112">
        <v>0</v>
      </c>
      <c r="AT345" s="111">
        <v>0.55000000000000004</v>
      </c>
      <c r="AU345" s="112">
        <v>0</v>
      </c>
      <c r="AV345" s="112">
        <v>0</v>
      </c>
      <c r="AW345" s="112">
        <v>0</v>
      </c>
      <c r="AX345" s="112">
        <v>0</v>
      </c>
      <c r="AY345" s="112">
        <v>0</v>
      </c>
      <c r="AZ345" s="112">
        <v>0</v>
      </c>
      <c r="BA345" s="111">
        <v>0.71299999999999997</v>
      </c>
      <c r="BB345" s="112">
        <v>0</v>
      </c>
      <c r="BC345" s="112">
        <v>0</v>
      </c>
      <c r="BD345" s="112">
        <v>0</v>
      </c>
      <c r="BE345" s="112">
        <v>0</v>
      </c>
      <c r="BF345" s="112">
        <v>0</v>
      </c>
      <c r="BG345" s="112">
        <v>0</v>
      </c>
      <c r="BH345" s="112">
        <v>0</v>
      </c>
      <c r="BI345" s="112">
        <v>0</v>
      </c>
      <c r="BJ345" s="112">
        <v>0</v>
      </c>
      <c r="BK345" s="111">
        <v>0.71299999999999997</v>
      </c>
      <c r="BL345" s="112">
        <v>0</v>
      </c>
      <c r="BM345" s="112">
        <v>0</v>
      </c>
      <c r="BN345" s="112">
        <v>0</v>
      </c>
      <c r="BO345" s="112">
        <v>14.483333333333334</v>
      </c>
      <c r="BP345" s="112">
        <v>46.383333333333333</v>
      </c>
      <c r="BQ345" s="112">
        <v>0</v>
      </c>
      <c r="BR345" s="113">
        <v>37</v>
      </c>
      <c r="BS345" s="112">
        <v>0</v>
      </c>
    </row>
    <row r="346" spans="1:71" hidden="1" x14ac:dyDescent="0.25">
      <c r="A346" s="102" t="s">
        <v>138</v>
      </c>
      <c r="B346" s="103" t="s">
        <v>175</v>
      </c>
      <c r="C346" s="102" t="s">
        <v>176</v>
      </c>
      <c r="D346" s="102" t="s">
        <v>1054</v>
      </c>
      <c r="E346" s="102" t="s">
        <v>1055</v>
      </c>
      <c r="F346" s="102" t="s">
        <v>155</v>
      </c>
      <c r="G346" s="102" t="s">
        <v>227</v>
      </c>
      <c r="H346" s="104">
        <v>10</v>
      </c>
      <c r="I346" s="104">
        <v>10</v>
      </c>
      <c r="J346" s="104">
        <v>39</v>
      </c>
      <c r="K346" s="104">
        <v>117</v>
      </c>
      <c r="L346" s="105">
        <v>19.666666666666668</v>
      </c>
      <c r="M346" s="106">
        <v>133</v>
      </c>
      <c r="N346" s="106">
        <v>141</v>
      </c>
      <c r="O346" s="106">
        <v>1</v>
      </c>
      <c r="P346" s="106">
        <v>8</v>
      </c>
      <c r="Q346" s="106">
        <v>3</v>
      </c>
      <c r="R346" s="106">
        <v>2</v>
      </c>
      <c r="S346" s="106">
        <v>140</v>
      </c>
      <c r="T346" s="106">
        <v>140</v>
      </c>
      <c r="U346" s="106">
        <v>1</v>
      </c>
      <c r="V346" s="106">
        <v>0</v>
      </c>
      <c r="W346" s="106">
        <v>2</v>
      </c>
      <c r="X346" s="106">
        <v>1.5</v>
      </c>
      <c r="Y346" s="106">
        <v>39</v>
      </c>
      <c r="Z346" s="106">
        <v>6</v>
      </c>
      <c r="AA346" s="107">
        <v>71367</v>
      </c>
      <c r="AB346" s="106">
        <v>8</v>
      </c>
      <c r="AC346" s="108">
        <v>5.0999999999999996</v>
      </c>
      <c r="AD346" s="109">
        <v>3</v>
      </c>
      <c r="AE346" s="110">
        <v>0</v>
      </c>
      <c r="AF346" s="111">
        <v>0.54</v>
      </c>
      <c r="AG346" s="112">
        <v>0</v>
      </c>
      <c r="AH346" s="112">
        <v>0</v>
      </c>
      <c r="AI346" s="112">
        <v>0</v>
      </c>
      <c r="AJ346" s="111">
        <v>0.9</v>
      </c>
      <c r="AK346" s="112">
        <v>1.3333333333333333</v>
      </c>
      <c r="AL346" s="112">
        <v>0.66666666666666663</v>
      </c>
      <c r="AM346" s="112">
        <v>0</v>
      </c>
      <c r="AN346" s="112">
        <v>2</v>
      </c>
      <c r="AO346" s="112">
        <v>54</v>
      </c>
      <c r="AP346" s="112">
        <v>1</v>
      </c>
      <c r="AQ346" s="112">
        <v>29.666666666666668</v>
      </c>
      <c r="AR346" s="112">
        <v>0</v>
      </c>
      <c r="AS346" s="112">
        <v>0</v>
      </c>
      <c r="AT346" s="111">
        <v>0.55000000000000004</v>
      </c>
      <c r="AU346" s="112">
        <v>0</v>
      </c>
      <c r="AV346" s="112">
        <v>0</v>
      </c>
      <c r="AW346" s="112">
        <v>0</v>
      </c>
      <c r="AX346" s="112">
        <v>0</v>
      </c>
      <c r="AY346" s="112">
        <v>0</v>
      </c>
      <c r="AZ346" s="112">
        <v>5.666666666666667</v>
      </c>
      <c r="BA346" s="111">
        <v>0.71299999999999997</v>
      </c>
      <c r="BB346" s="112">
        <v>0</v>
      </c>
      <c r="BC346" s="112">
        <v>0</v>
      </c>
      <c r="BD346" s="112">
        <v>0</v>
      </c>
      <c r="BE346" s="112">
        <v>0</v>
      </c>
      <c r="BF346" s="112">
        <v>0</v>
      </c>
      <c r="BG346" s="112">
        <v>0</v>
      </c>
      <c r="BH346" s="112">
        <v>0</v>
      </c>
      <c r="BI346" s="112">
        <v>0</v>
      </c>
      <c r="BJ346" s="112">
        <v>0</v>
      </c>
      <c r="BK346" s="111">
        <v>0.71299999999999997</v>
      </c>
      <c r="BL346" s="112">
        <v>0</v>
      </c>
      <c r="BM346" s="112">
        <v>1.1000000000000001</v>
      </c>
      <c r="BN346" s="112">
        <v>1.1000000000000001</v>
      </c>
      <c r="BO346" s="112">
        <v>29.700000000000003</v>
      </c>
      <c r="BP346" s="112">
        <v>20.907</v>
      </c>
      <c r="BQ346" s="112">
        <v>0</v>
      </c>
      <c r="BR346" s="113">
        <v>10</v>
      </c>
      <c r="BS346" s="112">
        <v>0</v>
      </c>
    </row>
    <row r="347" spans="1:71" hidden="1" x14ac:dyDescent="0.25">
      <c r="A347" s="102" t="s">
        <v>138</v>
      </c>
      <c r="B347" s="103" t="s">
        <v>177</v>
      </c>
      <c r="C347" s="102" t="s">
        <v>178</v>
      </c>
      <c r="D347" s="102" t="s">
        <v>104</v>
      </c>
      <c r="E347" s="102" t="s">
        <v>105</v>
      </c>
      <c r="F347" s="102" t="s">
        <v>155</v>
      </c>
      <c r="G347" s="102" t="s">
        <v>227</v>
      </c>
      <c r="H347" s="104">
        <v>70</v>
      </c>
      <c r="I347" s="104">
        <v>74</v>
      </c>
      <c r="J347" s="104">
        <v>217</v>
      </c>
      <c r="K347" s="104">
        <v>651</v>
      </c>
      <c r="L347" s="105">
        <v>120.33333333333333</v>
      </c>
      <c r="M347" s="106">
        <v>1041</v>
      </c>
      <c r="N347" s="106">
        <v>1069</v>
      </c>
      <c r="O347" s="106">
        <v>8</v>
      </c>
      <c r="P347" s="106">
        <v>28</v>
      </c>
      <c r="Q347" s="106">
        <v>5</v>
      </c>
      <c r="R347" s="106">
        <v>6.5</v>
      </c>
      <c r="S347" s="106">
        <v>1066</v>
      </c>
      <c r="T347" s="106">
        <v>1078</v>
      </c>
      <c r="U347" s="106">
        <v>8</v>
      </c>
      <c r="V347" s="106">
        <v>12</v>
      </c>
      <c r="W347" s="106">
        <v>6</v>
      </c>
      <c r="X347" s="106">
        <v>7</v>
      </c>
      <c r="Y347" s="106">
        <v>217</v>
      </c>
      <c r="Z347" s="106">
        <v>9</v>
      </c>
      <c r="AA347" s="107">
        <v>87824</v>
      </c>
      <c r="AB347" s="106">
        <v>9</v>
      </c>
      <c r="AC347" s="108">
        <v>8.1</v>
      </c>
      <c r="AD347" s="109">
        <v>5</v>
      </c>
      <c r="AE347" s="110">
        <v>0</v>
      </c>
      <c r="AF347" s="111">
        <v>0.54</v>
      </c>
      <c r="AG347" s="112">
        <v>34</v>
      </c>
      <c r="AH347" s="112">
        <v>25</v>
      </c>
      <c r="AI347" s="112">
        <v>34</v>
      </c>
      <c r="AJ347" s="111">
        <v>0.9</v>
      </c>
      <c r="AK347" s="112">
        <v>21</v>
      </c>
      <c r="AL347" s="112">
        <v>0</v>
      </c>
      <c r="AM347" s="112">
        <v>0</v>
      </c>
      <c r="AN347" s="112">
        <v>22.333333333333332</v>
      </c>
      <c r="AO347" s="112">
        <v>0.66666666666666663</v>
      </c>
      <c r="AP347" s="112">
        <v>0</v>
      </c>
      <c r="AQ347" s="112">
        <v>64.333333333333329</v>
      </c>
      <c r="AR347" s="112">
        <v>0</v>
      </c>
      <c r="AS347" s="112">
        <v>0</v>
      </c>
      <c r="AT347" s="111">
        <v>0.55000000000000004</v>
      </c>
      <c r="AU347" s="112">
        <v>0</v>
      </c>
      <c r="AV347" s="112">
        <v>0</v>
      </c>
      <c r="AW347" s="112">
        <v>36</v>
      </c>
      <c r="AX347" s="112">
        <v>0</v>
      </c>
      <c r="AY347" s="112">
        <v>0</v>
      </c>
      <c r="AZ347" s="112">
        <v>0</v>
      </c>
      <c r="BA347" s="111">
        <v>0.71299999999999997</v>
      </c>
      <c r="BB347" s="112">
        <v>0</v>
      </c>
      <c r="BC347" s="112">
        <v>0</v>
      </c>
      <c r="BD347" s="112">
        <v>0</v>
      </c>
      <c r="BE347" s="112">
        <v>0</v>
      </c>
      <c r="BF347" s="112">
        <v>0</v>
      </c>
      <c r="BG347" s="112">
        <v>0</v>
      </c>
      <c r="BH347" s="112">
        <v>0</v>
      </c>
      <c r="BI347" s="112">
        <v>0</v>
      </c>
      <c r="BJ347" s="112">
        <v>0</v>
      </c>
      <c r="BK347" s="111">
        <v>0.71299999999999997</v>
      </c>
      <c r="BL347" s="112">
        <v>0</v>
      </c>
      <c r="BM347" s="112">
        <v>64.650000000000006</v>
      </c>
      <c r="BN347" s="112">
        <v>42.883333333333333</v>
      </c>
      <c r="BO347" s="112">
        <v>26.034666666666666</v>
      </c>
      <c r="BP347" s="112">
        <v>35.383333333333333</v>
      </c>
      <c r="BQ347" s="112">
        <v>0</v>
      </c>
      <c r="BR347" s="113">
        <v>128</v>
      </c>
      <c r="BS347" s="112">
        <v>0</v>
      </c>
    </row>
    <row r="348" spans="1:71" hidden="1" x14ac:dyDescent="0.25">
      <c r="A348" s="102" t="s">
        <v>138</v>
      </c>
      <c r="B348" s="103" t="s">
        <v>177</v>
      </c>
      <c r="C348" s="102" t="s">
        <v>178</v>
      </c>
      <c r="D348" s="102" t="s">
        <v>391</v>
      </c>
      <c r="E348" s="102" t="s">
        <v>392</v>
      </c>
      <c r="F348" s="102" t="s">
        <v>155</v>
      </c>
      <c r="G348" s="102" t="s">
        <v>227</v>
      </c>
      <c r="H348" s="104">
        <v>16</v>
      </c>
      <c r="I348" s="104">
        <v>16</v>
      </c>
      <c r="J348" s="104">
        <v>123</v>
      </c>
      <c r="K348" s="104">
        <v>369</v>
      </c>
      <c r="L348" s="105">
        <v>51.666666666666664</v>
      </c>
      <c r="M348" s="106">
        <v>172</v>
      </c>
      <c r="N348" s="106">
        <v>208</v>
      </c>
      <c r="O348" s="106">
        <v>3</v>
      </c>
      <c r="P348" s="106">
        <v>36</v>
      </c>
      <c r="Q348" s="106">
        <v>6</v>
      </c>
      <c r="R348" s="106">
        <v>4.5</v>
      </c>
      <c r="S348" s="106">
        <v>177</v>
      </c>
      <c r="T348" s="106">
        <v>186</v>
      </c>
      <c r="U348" s="106">
        <v>2</v>
      </c>
      <c r="V348" s="106">
        <v>9</v>
      </c>
      <c r="W348" s="106">
        <v>5</v>
      </c>
      <c r="X348" s="106">
        <v>3.5</v>
      </c>
      <c r="Y348" s="106">
        <v>123</v>
      </c>
      <c r="Z348" s="106">
        <v>8</v>
      </c>
      <c r="AA348" s="107">
        <v>88346</v>
      </c>
      <c r="AB348" s="106">
        <v>9</v>
      </c>
      <c r="AC348" s="108">
        <v>6.8</v>
      </c>
      <c r="AD348" s="109">
        <v>4</v>
      </c>
      <c r="AE348" s="110">
        <v>0</v>
      </c>
      <c r="AF348" s="111">
        <v>0.54</v>
      </c>
      <c r="AG348" s="112">
        <v>44.333333333333336</v>
      </c>
      <c r="AH348" s="112">
        <v>15.666666666666666</v>
      </c>
      <c r="AI348" s="112">
        <v>44.333333333333336</v>
      </c>
      <c r="AJ348" s="111">
        <v>0.9</v>
      </c>
      <c r="AK348" s="112">
        <v>23.666666666666668</v>
      </c>
      <c r="AL348" s="112">
        <v>0</v>
      </c>
      <c r="AM348" s="112">
        <v>0</v>
      </c>
      <c r="AN348" s="112">
        <v>0</v>
      </c>
      <c r="AO348" s="112">
        <v>142.33333333333334</v>
      </c>
      <c r="AP348" s="112">
        <v>1.3333333333333333</v>
      </c>
      <c r="AQ348" s="112">
        <v>113</v>
      </c>
      <c r="AR348" s="112">
        <v>0</v>
      </c>
      <c r="AS348" s="112">
        <v>6</v>
      </c>
      <c r="AT348" s="111">
        <v>0.55000000000000004</v>
      </c>
      <c r="AU348" s="112">
        <v>0</v>
      </c>
      <c r="AV348" s="112">
        <v>0</v>
      </c>
      <c r="AW348" s="112">
        <v>9.6666666666666661</v>
      </c>
      <c r="AX348" s="112">
        <v>0</v>
      </c>
      <c r="AY348" s="112">
        <v>0</v>
      </c>
      <c r="AZ348" s="112">
        <v>27.666666666666668</v>
      </c>
      <c r="BA348" s="111">
        <v>0.71299999999999997</v>
      </c>
      <c r="BB348" s="112">
        <v>0</v>
      </c>
      <c r="BC348" s="112">
        <v>0</v>
      </c>
      <c r="BD348" s="112">
        <v>0</v>
      </c>
      <c r="BE348" s="112">
        <v>0</v>
      </c>
      <c r="BF348" s="112">
        <v>0</v>
      </c>
      <c r="BG348" s="112">
        <v>0</v>
      </c>
      <c r="BH348" s="112">
        <v>0</v>
      </c>
      <c r="BI348" s="112">
        <v>0</v>
      </c>
      <c r="BJ348" s="112">
        <v>0</v>
      </c>
      <c r="BK348" s="111">
        <v>0.71299999999999997</v>
      </c>
      <c r="BL348" s="112">
        <v>0</v>
      </c>
      <c r="BM348" s="112">
        <v>67.016666666666666</v>
      </c>
      <c r="BN348" s="112">
        <v>39.900000000000006</v>
      </c>
      <c r="BO348" s="112">
        <v>85.175666666666672</v>
      </c>
      <c r="BP348" s="112">
        <v>82.609666666666669</v>
      </c>
      <c r="BQ348" s="112">
        <v>3.3000000000000003</v>
      </c>
      <c r="BR348" s="113">
        <v>18</v>
      </c>
      <c r="BS348" s="112">
        <v>0</v>
      </c>
    </row>
    <row r="349" spans="1:71" hidden="1" x14ac:dyDescent="0.25">
      <c r="A349" s="102" t="s">
        <v>138</v>
      </c>
      <c r="B349" s="103" t="s">
        <v>177</v>
      </c>
      <c r="C349" s="102" t="s">
        <v>178</v>
      </c>
      <c r="D349" s="102" t="s">
        <v>393</v>
      </c>
      <c r="E349" s="102" t="s">
        <v>394</v>
      </c>
      <c r="F349" s="102" t="s">
        <v>155</v>
      </c>
      <c r="G349" s="102" t="s">
        <v>227</v>
      </c>
      <c r="H349" s="104">
        <v>10</v>
      </c>
      <c r="I349" s="104">
        <v>14</v>
      </c>
      <c r="J349" s="104">
        <v>72</v>
      </c>
      <c r="K349" s="104">
        <v>216</v>
      </c>
      <c r="L349" s="105">
        <v>32</v>
      </c>
      <c r="M349" s="106">
        <v>222</v>
      </c>
      <c r="N349" s="106">
        <v>194</v>
      </c>
      <c r="O349" s="106">
        <v>2</v>
      </c>
      <c r="P349" s="106">
        <v>-28</v>
      </c>
      <c r="Q349" s="106">
        <v>1</v>
      </c>
      <c r="R349" s="106">
        <v>1.5</v>
      </c>
      <c r="S349" s="106">
        <v>227</v>
      </c>
      <c r="T349" s="106">
        <v>228</v>
      </c>
      <c r="U349" s="106">
        <v>3</v>
      </c>
      <c r="V349" s="106">
        <v>1</v>
      </c>
      <c r="W349" s="106">
        <v>2</v>
      </c>
      <c r="X349" s="106">
        <v>2.5</v>
      </c>
      <c r="Y349" s="106">
        <v>72</v>
      </c>
      <c r="Z349" s="106">
        <v>7</v>
      </c>
      <c r="AA349" s="107">
        <v>86177</v>
      </c>
      <c r="AB349" s="106">
        <v>9</v>
      </c>
      <c r="AC349" s="108">
        <v>5.8</v>
      </c>
      <c r="AD349" s="109">
        <v>3</v>
      </c>
      <c r="AE349" s="110">
        <v>31</v>
      </c>
      <c r="AF349" s="111">
        <v>0.54</v>
      </c>
      <c r="AG349" s="112">
        <v>1.3333333333333333</v>
      </c>
      <c r="AH349" s="112">
        <v>40</v>
      </c>
      <c r="AI349" s="112">
        <v>1.3333333333333333</v>
      </c>
      <c r="AJ349" s="111">
        <v>0.9</v>
      </c>
      <c r="AK349" s="112">
        <v>0</v>
      </c>
      <c r="AL349" s="112">
        <v>0</v>
      </c>
      <c r="AM349" s="112">
        <v>0</v>
      </c>
      <c r="AN349" s="112">
        <v>0.66666666666666663</v>
      </c>
      <c r="AO349" s="112">
        <v>157.66666666666666</v>
      </c>
      <c r="AP349" s="112">
        <v>1.3333333333333333</v>
      </c>
      <c r="AQ349" s="112">
        <v>48.666666666666664</v>
      </c>
      <c r="AR349" s="112">
        <v>0</v>
      </c>
      <c r="AS349" s="112">
        <v>6</v>
      </c>
      <c r="AT349" s="111">
        <v>0.55000000000000004</v>
      </c>
      <c r="AU349" s="112">
        <v>0</v>
      </c>
      <c r="AV349" s="112">
        <v>0</v>
      </c>
      <c r="AW349" s="112">
        <v>9.6666666666666661</v>
      </c>
      <c r="AX349" s="112">
        <v>0</v>
      </c>
      <c r="AY349" s="112">
        <v>0</v>
      </c>
      <c r="AZ349" s="112">
        <v>27.666666666666668</v>
      </c>
      <c r="BA349" s="111">
        <v>0.71299999999999997</v>
      </c>
      <c r="BB349" s="112">
        <v>0</v>
      </c>
      <c r="BC349" s="112">
        <v>0</v>
      </c>
      <c r="BD349" s="112">
        <v>0</v>
      </c>
      <c r="BE349" s="112">
        <v>0</v>
      </c>
      <c r="BF349" s="112">
        <v>0</v>
      </c>
      <c r="BG349" s="112">
        <v>0</v>
      </c>
      <c r="BH349" s="112">
        <v>0</v>
      </c>
      <c r="BI349" s="112">
        <v>0</v>
      </c>
      <c r="BJ349" s="112">
        <v>0</v>
      </c>
      <c r="BK349" s="111">
        <v>0.71299999999999997</v>
      </c>
      <c r="BL349" s="112">
        <v>16.740000000000002</v>
      </c>
      <c r="BM349" s="112">
        <v>37.200000000000003</v>
      </c>
      <c r="BN349" s="112">
        <v>1.5666666666666667</v>
      </c>
      <c r="BO349" s="112">
        <v>93.608999999999995</v>
      </c>
      <c r="BP349" s="112">
        <v>47.226333333333336</v>
      </c>
      <c r="BQ349" s="112">
        <v>3.3000000000000003</v>
      </c>
      <c r="BR349" s="113">
        <v>25</v>
      </c>
      <c r="BS349" s="112">
        <v>0</v>
      </c>
    </row>
    <row r="350" spans="1:71" hidden="1" x14ac:dyDescent="0.25">
      <c r="A350" s="102" t="s">
        <v>138</v>
      </c>
      <c r="B350" s="103" t="s">
        <v>177</v>
      </c>
      <c r="C350" s="102" t="s">
        <v>178</v>
      </c>
      <c r="D350" s="102" t="s">
        <v>395</v>
      </c>
      <c r="E350" s="102" t="s">
        <v>396</v>
      </c>
      <c r="F350" s="102" t="s">
        <v>155</v>
      </c>
      <c r="G350" s="102" t="s">
        <v>227</v>
      </c>
      <c r="H350" s="104">
        <v>105</v>
      </c>
      <c r="I350" s="104">
        <v>115</v>
      </c>
      <c r="J350" s="104">
        <v>891</v>
      </c>
      <c r="K350" s="104">
        <v>2673</v>
      </c>
      <c r="L350" s="105">
        <v>370.33333333333331</v>
      </c>
      <c r="M350" s="106">
        <v>1252</v>
      </c>
      <c r="N350" s="106">
        <v>1466</v>
      </c>
      <c r="O350" s="106">
        <v>9</v>
      </c>
      <c r="P350" s="106">
        <v>214</v>
      </c>
      <c r="Q350" s="106">
        <v>10</v>
      </c>
      <c r="R350" s="106">
        <v>9.5</v>
      </c>
      <c r="S350" s="106">
        <v>1268</v>
      </c>
      <c r="T350" s="106">
        <v>1336</v>
      </c>
      <c r="U350" s="106">
        <v>9</v>
      </c>
      <c r="V350" s="106">
        <v>68</v>
      </c>
      <c r="W350" s="106">
        <v>10</v>
      </c>
      <c r="X350" s="106">
        <v>9.5</v>
      </c>
      <c r="Y350" s="106">
        <v>891</v>
      </c>
      <c r="Z350" s="106">
        <v>10</v>
      </c>
      <c r="AA350" s="107">
        <v>103299</v>
      </c>
      <c r="AB350" s="106">
        <v>10</v>
      </c>
      <c r="AC350" s="108">
        <v>9.8000000000000007</v>
      </c>
      <c r="AD350" s="109">
        <v>5</v>
      </c>
      <c r="AE350" s="110">
        <v>31</v>
      </c>
      <c r="AF350" s="111">
        <v>0.54</v>
      </c>
      <c r="AG350" s="112">
        <v>22.333333333333332</v>
      </c>
      <c r="AH350" s="112">
        <v>13</v>
      </c>
      <c r="AI350" s="112">
        <v>22.333333333333332</v>
      </c>
      <c r="AJ350" s="111">
        <v>0.9</v>
      </c>
      <c r="AK350" s="112">
        <v>21</v>
      </c>
      <c r="AL350" s="112">
        <v>0</v>
      </c>
      <c r="AM350" s="112">
        <v>0</v>
      </c>
      <c r="AN350" s="112">
        <v>0</v>
      </c>
      <c r="AO350" s="112">
        <v>142.33333333333334</v>
      </c>
      <c r="AP350" s="112">
        <v>1.3333333333333333</v>
      </c>
      <c r="AQ350" s="112">
        <v>113</v>
      </c>
      <c r="AR350" s="112">
        <v>0</v>
      </c>
      <c r="AS350" s="112">
        <v>6</v>
      </c>
      <c r="AT350" s="111">
        <v>0.55000000000000004</v>
      </c>
      <c r="AU350" s="112">
        <v>0</v>
      </c>
      <c r="AV350" s="112">
        <v>0</v>
      </c>
      <c r="AW350" s="112">
        <v>9.6666666666666661</v>
      </c>
      <c r="AX350" s="112">
        <v>0</v>
      </c>
      <c r="AY350" s="112">
        <v>0</v>
      </c>
      <c r="AZ350" s="112">
        <v>27.666666666666668</v>
      </c>
      <c r="BA350" s="111">
        <v>0.71299999999999997</v>
      </c>
      <c r="BB350" s="112">
        <v>0</v>
      </c>
      <c r="BC350" s="112">
        <v>0</v>
      </c>
      <c r="BD350" s="112">
        <v>0</v>
      </c>
      <c r="BE350" s="112">
        <v>0</v>
      </c>
      <c r="BF350" s="112">
        <v>0</v>
      </c>
      <c r="BG350" s="112">
        <v>0</v>
      </c>
      <c r="BH350" s="112">
        <v>0</v>
      </c>
      <c r="BI350" s="112">
        <v>0</v>
      </c>
      <c r="BJ350" s="112">
        <v>0</v>
      </c>
      <c r="BK350" s="111">
        <v>0.71299999999999997</v>
      </c>
      <c r="BL350" s="112">
        <v>16.740000000000002</v>
      </c>
      <c r="BM350" s="112">
        <v>43.349999999999994</v>
      </c>
      <c r="BN350" s="112">
        <v>20.099999999999998</v>
      </c>
      <c r="BO350" s="112">
        <v>85.175666666666672</v>
      </c>
      <c r="BP350" s="112">
        <v>82.609666666666669</v>
      </c>
      <c r="BQ350" s="112">
        <v>3.3000000000000003</v>
      </c>
      <c r="BR350" s="113">
        <v>174</v>
      </c>
      <c r="BS350" s="112">
        <v>0</v>
      </c>
    </row>
    <row r="351" spans="1:71" hidden="1" x14ac:dyDescent="0.25">
      <c r="A351" s="102" t="s">
        <v>138</v>
      </c>
      <c r="B351" s="103" t="s">
        <v>177</v>
      </c>
      <c r="C351" s="102" t="s">
        <v>178</v>
      </c>
      <c r="D351" s="102" t="s">
        <v>397</v>
      </c>
      <c r="E351" s="102" t="s">
        <v>398</v>
      </c>
      <c r="F351" s="102" t="s">
        <v>155</v>
      </c>
      <c r="G351" s="102" t="s">
        <v>227</v>
      </c>
      <c r="H351" s="104">
        <v>83</v>
      </c>
      <c r="I351" s="104">
        <v>92</v>
      </c>
      <c r="J351" s="104">
        <v>11</v>
      </c>
      <c r="K351" s="104">
        <v>33</v>
      </c>
      <c r="L351" s="105">
        <v>62</v>
      </c>
      <c r="M351" s="106">
        <v>1090</v>
      </c>
      <c r="N351" s="106">
        <v>1192</v>
      </c>
      <c r="O351" s="106">
        <v>8</v>
      </c>
      <c r="P351" s="106">
        <v>102</v>
      </c>
      <c r="Q351" s="106">
        <v>8</v>
      </c>
      <c r="R351" s="106">
        <v>8</v>
      </c>
      <c r="S351" s="106">
        <v>1113</v>
      </c>
      <c r="T351" s="106">
        <v>1156</v>
      </c>
      <c r="U351" s="106">
        <v>8</v>
      </c>
      <c r="V351" s="106">
        <v>43</v>
      </c>
      <c r="W351" s="106">
        <v>9</v>
      </c>
      <c r="X351" s="106">
        <v>8.5</v>
      </c>
      <c r="Y351" s="106">
        <v>11</v>
      </c>
      <c r="Z351" s="106">
        <v>3</v>
      </c>
      <c r="AA351" s="107"/>
      <c r="AB351" s="106"/>
      <c r="AC351" s="108">
        <v>6.5</v>
      </c>
      <c r="AD351" s="109">
        <v>4</v>
      </c>
      <c r="AE351" s="110">
        <v>66.333333333333329</v>
      </c>
      <c r="AF351" s="111">
        <v>0.54</v>
      </c>
      <c r="AG351" s="112">
        <v>22.333333333333332</v>
      </c>
      <c r="AH351" s="112">
        <v>13</v>
      </c>
      <c r="AI351" s="112">
        <v>22.333333333333332</v>
      </c>
      <c r="AJ351" s="111">
        <v>0.9</v>
      </c>
      <c r="AK351" s="112">
        <v>21</v>
      </c>
      <c r="AL351" s="112">
        <v>0</v>
      </c>
      <c r="AM351" s="112">
        <v>0</v>
      </c>
      <c r="AN351" s="112">
        <v>0</v>
      </c>
      <c r="AO351" s="112">
        <v>142.33333333333334</v>
      </c>
      <c r="AP351" s="112">
        <v>1.3333333333333333</v>
      </c>
      <c r="AQ351" s="112">
        <v>113</v>
      </c>
      <c r="AR351" s="112">
        <v>0</v>
      </c>
      <c r="AS351" s="112">
        <v>6</v>
      </c>
      <c r="AT351" s="111">
        <v>0.55000000000000004</v>
      </c>
      <c r="AU351" s="112">
        <v>0</v>
      </c>
      <c r="AV351" s="112">
        <v>0</v>
      </c>
      <c r="AW351" s="112">
        <v>9.6666666666666661</v>
      </c>
      <c r="AX351" s="112">
        <v>0</v>
      </c>
      <c r="AY351" s="112">
        <v>0</v>
      </c>
      <c r="AZ351" s="112">
        <v>27.666666666666668</v>
      </c>
      <c r="BA351" s="111">
        <v>0.71299999999999997</v>
      </c>
      <c r="BB351" s="112">
        <v>0</v>
      </c>
      <c r="BC351" s="112">
        <v>0</v>
      </c>
      <c r="BD351" s="112">
        <v>0</v>
      </c>
      <c r="BE351" s="112">
        <v>0</v>
      </c>
      <c r="BF351" s="112">
        <v>0</v>
      </c>
      <c r="BG351" s="112">
        <v>0</v>
      </c>
      <c r="BH351" s="112">
        <v>0</v>
      </c>
      <c r="BI351" s="112">
        <v>0</v>
      </c>
      <c r="BJ351" s="112">
        <v>0</v>
      </c>
      <c r="BK351" s="111">
        <v>0.71299999999999997</v>
      </c>
      <c r="BL351" s="112">
        <v>35.82</v>
      </c>
      <c r="BM351" s="112">
        <v>43.349999999999994</v>
      </c>
      <c r="BN351" s="112">
        <v>20.099999999999998</v>
      </c>
      <c r="BO351" s="112">
        <v>85.175666666666672</v>
      </c>
      <c r="BP351" s="112">
        <v>82.609666666666669</v>
      </c>
      <c r="BQ351" s="112">
        <v>3.3000000000000003</v>
      </c>
      <c r="BR351" s="113">
        <v>81</v>
      </c>
      <c r="BS351" s="112">
        <v>0</v>
      </c>
    </row>
    <row r="352" spans="1:71" hidden="1" x14ac:dyDescent="0.25">
      <c r="A352" s="102" t="s">
        <v>138</v>
      </c>
      <c r="B352" s="103" t="s">
        <v>177</v>
      </c>
      <c r="C352" s="102" t="s">
        <v>178</v>
      </c>
      <c r="D352" s="102" t="s">
        <v>399</v>
      </c>
      <c r="E352" s="102" t="s">
        <v>400</v>
      </c>
      <c r="F352" s="102" t="s">
        <v>244</v>
      </c>
      <c r="G352" s="102" t="s">
        <v>224</v>
      </c>
      <c r="H352" s="104">
        <v>23</v>
      </c>
      <c r="I352" s="104">
        <v>25</v>
      </c>
      <c r="J352" s="104">
        <v>274</v>
      </c>
      <c r="K352" s="104">
        <v>822</v>
      </c>
      <c r="L352" s="105">
        <v>107.33333333333333</v>
      </c>
      <c r="M352" s="106">
        <v>274</v>
      </c>
      <c r="N352" s="106">
        <v>306</v>
      </c>
      <c r="O352" s="106">
        <v>4</v>
      </c>
      <c r="P352" s="106">
        <v>32</v>
      </c>
      <c r="Q352" s="106">
        <v>6</v>
      </c>
      <c r="R352" s="106">
        <v>5</v>
      </c>
      <c r="S352" s="106">
        <v>267</v>
      </c>
      <c r="T352" s="106">
        <v>278</v>
      </c>
      <c r="U352" s="106">
        <v>4</v>
      </c>
      <c r="V352" s="106">
        <v>11</v>
      </c>
      <c r="W352" s="106">
        <v>6</v>
      </c>
      <c r="X352" s="106">
        <v>5</v>
      </c>
      <c r="Y352" s="106">
        <v>274</v>
      </c>
      <c r="Z352" s="106">
        <v>9</v>
      </c>
      <c r="AA352" s="107">
        <v>55056</v>
      </c>
      <c r="AB352" s="106">
        <v>6</v>
      </c>
      <c r="AC352" s="108">
        <v>6.2</v>
      </c>
      <c r="AD352" s="109">
        <v>4</v>
      </c>
      <c r="AE352" s="110">
        <v>31</v>
      </c>
      <c r="AF352" s="111">
        <v>0.54</v>
      </c>
      <c r="AG352" s="112">
        <v>8</v>
      </c>
      <c r="AH352" s="112">
        <v>19</v>
      </c>
      <c r="AI352" s="112">
        <v>8</v>
      </c>
      <c r="AJ352" s="111">
        <v>0.9</v>
      </c>
      <c r="AK352" s="112">
        <v>5.666666666666667</v>
      </c>
      <c r="AL352" s="112">
        <v>0</v>
      </c>
      <c r="AM352" s="112">
        <v>0</v>
      </c>
      <c r="AN352" s="112">
        <v>5.666666666666667</v>
      </c>
      <c r="AO352" s="112">
        <v>142.33333333333334</v>
      </c>
      <c r="AP352" s="112">
        <v>1.3333333333333333</v>
      </c>
      <c r="AQ352" s="112">
        <v>48.666666666666664</v>
      </c>
      <c r="AR352" s="112">
        <v>0</v>
      </c>
      <c r="AS352" s="112">
        <v>6</v>
      </c>
      <c r="AT352" s="111">
        <v>0.55000000000000004</v>
      </c>
      <c r="AU352" s="112">
        <v>0.66666666666666663</v>
      </c>
      <c r="AV352" s="112">
        <v>0</v>
      </c>
      <c r="AW352" s="112">
        <v>9.6666666666666661</v>
      </c>
      <c r="AX352" s="112">
        <v>0</v>
      </c>
      <c r="AY352" s="112">
        <v>0</v>
      </c>
      <c r="AZ352" s="112">
        <v>27.666666666666668</v>
      </c>
      <c r="BA352" s="111">
        <v>0.71299999999999997</v>
      </c>
      <c r="BB352" s="112">
        <v>0</v>
      </c>
      <c r="BC352" s="112">
        <v>0</v>
      </c>
      <c r="BD352" s="112">
        <v>0</v>
      </c>
      <c r="BE352" s="112">
        <v>0</v>
      </c>
      <c r="BF352" s="112">
        <v>0</v>
      </c>
      <c r="BG352" s="112">
        <v>0</v>
      </c>
      <c r="BH352" s="112">
        <v>0</v>
      </c>
      <c r="BI352" s="112">
        <v>0</v>
      </c>
      <c r="BJ352" s="112">
        <v>0</v>
      </c>
      <c r="BK352" s="111">
        <v>0.71299999999999997</v>
      </c>
      <c r="BL352" s="112">
        <v>16.740000000000002</v>
      </c>
      <c r="BM352" s="112">
        <v>27.891999999999999</v>
      </c>
      <c r="BN352" s="112">
        <v>10.316666666666666</v>
      </c>
      <c r="BO352" s="112">
        <v>85.175666666666672</v>
      </c>
      <c r="BP352" s="112">
        <v>47.226333333333336</v>
      </c>
      <c r="BQ352" s="112">
        <v>3.3000000000000003</v>
      </c>
      <c r="BR352" s="113">
        <v>22</v>
      </c>
      <c r="BS352" s="112">
        <v>0</v>
      </c>
    </row>
    <row r="353" spans="1:71" hidden="1" x14ac:dyDescent="0.25">
      <c r="A353" s="102" t="s">
        <v>138</v>
      </c>
      <c r="B353" s="103" t="s">
        <v>177</v>
      </c>
      <c r="C353" s="102" t="s">
        <v>178</v>
      </c>
      <c r="D353" s="102" t="s">
        <v>401</v>
      </c>
      <c r="E353" s="102" t="s">
        <v>402</v>
      </c>
      <c r="F353" s="102" t="s">
        <v>155</v>
      </c>
      <c r="G353" s="102" t="s">
        <v>227</v>
      </c>
      <c r="H353" s="104">
        <v>14</v>
      </c>
      <c r="I353" s="104">
        <v>14</v>
      </c>
      <c r="J353" s="104">
        <v>93</v>
      </c>
      <c r="K353" s="104">
        <v>279</v>
      </c>
      <c r="L353" s="105">
        <v>40.333333333333336</v>
      </c>
      <c r="M353" s="106">
        <v>188</v>
      </c>
      <c r="N353" s="106">
        <v>204</v>
      </c>
      <c r="O353" s="106">
        <v>2</v>
      </c>
      <c r="P353" s="106">
        <v>16</v>
      </c>
      <c r="Q353" s="106">
        <v>4</v>
      </c>
      <c r="R353" s="106">
        <v>3</v>
      </c>
      <c r="S353" s="106">
        <v>198</v>
      </c>
      <c r="T353" s="106">
        <v>203</v>
      </c>
      <c r="U353" s="106">
        <v>3</v>
      </c>
      <c r="V353" s="106">
        <v>5</v>
      </c>
      <c r="W353" s="106">
        <v>3</v>
      </c>
      <c r="X353" s="106">
        <v>3</v>
      </c>
      <c r="Y353" s="106">
        <v>93</v>
      </c>
      <c r="Z353" s="106">
        <v>7</v>
      </c>
      <c r="AA353" s="107">
        <v>88777</v>
      </c>
      <c r="AB353" s="106">
        <v>9</v>
      </c>
      <c r="AC353" s="108">
        <v>6.2</v>
      </c>
      <c r="AD353" s="109">
        <v>4</v>
      </c>
      <c r="AE353" s="110">
        <v>0</v>
      </c>
      <c r="AF353" s="111">
        <v>0.54</v>
      </c>
      <c r="AG353" s="112">
        <v>11.333333333333334</v>
      </c>
      <c r="AH353" s="112">
        <v>30</v>
      </c>
      <c r="AI353" s="112">
        <v>11.333333333333334</v>
      </c>
      <c r="AJ353" s="111">
        <v>0.9</v>
      </c>
      <c r="AK353" s="112">
        <v>2.6666666666666665</v>
      </c>
      <c r="AL353" s="112">
        <v>0</v>
      </c>
      <c r="AM353" s="112">
        <v>0</v>
      </c>
      <c r="AN353" s="112">
        <v>22.333333333333332</v>
      </c>
      <c r="AO353" s="112">
        <v>0.66666666666666663</v>
      </c>
      <c r="AP353" s="112">
        <v>0</v>
      </c>
      <c r="AQ353" s="112">
        <v>0</v>
      </c>
      <c r="AR353" s="112">
        <v>0</v>
      </c>
      <c r="AS353" s="112">
        <v>0</v>
      </c>
      <c r="AT353" s="111">
        <v>0.55000000000000004</v>
      </c>
      <c r="AU353" s="112">
        <v>0</v>
      </c>
      <c r="AV353" s="112">
        <v>0</v>
      </c>
      <c r="AW353" s="112">
        <v>36</v>
      </c>
      <c r="AX353" s="112">
        <v>0</v>
      </c>
      <c r="AY353" s="112">
        <v>0</v>
      </c>
      <c r="AZ353" s="112">
        <v>0</v>
      </c>
      <c r="BA353" s="111">
        <v>0.71299999999999997</v>
      </c>
      <c r="BB353" s="112">
        <v>0</v>
      </c>
      <c r="BC353" s="112">
        <v>0</v>
      </c>
      <c r="BD353" s="112">
        <v>0</v>
      </c>
      <c r="BE353" s="112">
        <v>0</v>
      </c>
      <c r="BF353" s="112">
        <v>0</v>
      </c>
      <c r="BG353" s="112">
        <v>0</v>
      </c>
      <c r="BH353" s="112">
        <v>0</v>
      </c>
      <c r="BI353" s="112">
        <v>0</v>
      </c>
      <c r="BJ353" s="112">
        <v>0</v>
      </c>
      <c r="BK353" s="111">
        <v>0.71299999999999997</v>
      </c>
      <c r="BL353" s="112">
        <v>0</v>
      </c>
      <c r="BM353" s="112">
        <v>38.666666666666671</v>
      </c>
      <c r="BN353" s="112">
        <v>22.483333333333334</v>
      </c>
      <c r="BO353" s="112">
        <v>26.034666666666666</v>
      </c>
      <c r="BP353" s="112">
        <v>0</v>
      </c>
      <c r="BQ353" s="112">
        <v>0</v>
      </c>
      <c r="BR353" s="113">
        <v>13</v>
      </c>
      <c r="BS353" s="112">
        <v>0</v>
      </c>
    </row>
    <row r="354" spans="1:71" hidden="1" x14ac:dyDescent="0.25">
      <c r="A354" s="102" t="s">
        <v>138</v>
      </c>
      <c r="B354" s="103" t="s">
        <v>177</v>
      </c>
      <c r="C354" s="102" t="s">
        <v>178</v>
      </c>
      <c r="D354" s="102" t="s">
        <v>403</v>
      </c>
      <c r="E354" s="102" t="s">
        <v>404</v>
      </c>
      <c r="F354" s="102" t="s">
        <v>155</v>
      </c>
      <c r="G354" s="102" t="s">
        <v>227</v>
      </c>
      <c r="H354" s="104">
        <v>36</v>
      </c>
      <c r="I354" s="104">
        <v>38</v>
      </c>
      <c r="J354" s="104">
        <v>126</v>
      </c>
      <c r="K354" s="104">
        <v>378</v>
      </c>
      <c r="L354" s="105">
        <v>66.666666666666671</v>
      </c>
      <c r="M354" s="106">
        <v>547</v>
      </c>
      <c r="N354" s="106">
        <v>571</v>
      </c>
      <c r="O354" s="106">
        <v>6</v>
      </c>
      <c r="P354" s="106">
        <v>24</v>
      </c>
      <c r="Q354" s="106">
        <v>5</v>
      </c>
      <c r="R354" s="106">
        <v>5.5</v>
      </c>
      <c r="S354" s="106">
        <v>541</v>
      </c>
      <c r="T354" s="106">
        <v>549</v>
      </c>
      <c r="U354" s="106">
        <v>6</v>
      </c>
      <c r="V354" s="106">
        <v>8</v>
      </c>
      <c r="W354" s="106">
        <v>5</v>
      </c>
      <c r="X354" s="106">
        <v>5.5</v>
      </c>
      <c r="Y354" s="106">
        <v>126</v>
      </c>
      <c r="Z354" s="106">
        <v>8</v>
      </c>
      <c r="AA354" s="107">
        <v>79293</v>
      </c>
      <c r="AB354" s="106">
        <v>9</v>
      </c>
      <c r="AC354" s="108">
        <v>7.4</v>
      </c>
      <c r="AD354" s="109">
        <v>4</v>
      </c>
      <c r="AE354" s="110">
        <v>0</v>
      </c>
      <c r="AF354" s="111">
        <v>0.54</v>
      </c>
      <c r="AG354" s="112">
        <v>10.333333333333334</v>
      </c>
      <c r="AH354" s="112">
        <v>28.333333333333332</v>
      </c>
      <c r="AI354" s="112">
        <v>10.333333333333334</v>
      </c>
      <c r="AJ354" s="111">
        <v>0.9</v>
      </c>
      <c r="AK354" s="112">
        <v>2.6666666666666665</v>
      </c>
      <c r="AL354" s="112">
        <v>0</v>
      </c>
      <c r="AM354" s="112">
        <v>0</v>
      </c>
      <c r="AN354" s="112">
        <v>22.333333333333332</v>
      </c>
      <c r="AO354" s="112">
        <v>0.66666666666666663</v>
      </c>
      <c r="AP354" s="112">
        <v>0</v>
      </c>
      <c r="AQ354" s="112">
        <v>0</v>
      </c>
      <c r="AR354" s="112">
        <v>0</v>
      </c>
      <c r="AS354" s="112">
        <v>0</v>
      </c>
      <c r="AT354" s="111">
        <v>0.55000000000000004</v>
      </c>
      <c r="AU354" s="112">
        <v>0</v>
      </c>
      <c r="AV354" s="112">
        <v>0</v>
      </c>
      <c r="AW354" s="112">
        <v>36</v>
      </c>
      <c r="AX354" s="112">
        <v>0</v>
      </c>
      <c r="AY354" s="112">
        <v>0</v>
      </c>
      <c r="AZ354" s="112">
        <v>0</v>
      </c>
      <c r="BA354" s="111">
        <v>0.71299999999999997</v>
      </c>
      <c r="BB354" s="112">
        <v>0</v>
      </c>
      <c r="BC354" s="112">
        <v>0</v>
      </c>
      <c r="BD354" s="112">
        <v>0</v>
      </c>
      <c r="BE354" s="112">
        <v>0</v>
      </c>
      <c r="BF354" s="112">
        <v>0</v>
      </c>
      <c r="BG354" s="112">
        <v>0</v>
      </c>
      <c r="BH354" s="112">
        <v>0</v>
      </c>
      <c r="BI354" s="112">
        <v>0</v>
      </c>
      <c r="BJ354" s="112">
        <v>0</v>
      </c>
      <c r="BK354" s="111">
        <v>0.71299999999999997</v>
      </c>
      <c r="BL354" s="112">
        <v>0</v>
      </c>
      <c r="BM354" s="112">
        <v>36.266666666666666</v>
      </c>
      <c r="BN354" s="112">
        <v>21.583333333333336</v>
      </c>
      <c r="BO354" s="112">
        <v>26.034666666666666</v>
      </c>
      <c r="BP354" s="112">
        <v>0</v>
      </c>
      <c r="BQ354" s="112">
        <v>0</v>
      </c>
      <c r="BR354" s="113">
        <v>91</v>
      </c>
      <c r="BS354" s="112">
        <v>0</v>
      </c>
    </row>
    <row r="355" spans="1:71" hidden="1" x14ac:dyDescent="0.25">
      <c r="A355" s="102" t="s">
        <v>138</v>
      </c>
      <c r="B355" s="103" t="s">
        <v>177</v>
      </c>
      <c r="C355" s="102" t="s">
        <v>178</v>
      </c>
      <c r="D355" s="102" t="s">
        <v>405</v>
      </c>
      <c r="E355" s="102" t="s">
        <v>406</v>
      </c>
      <c r="F355" s="102" t="s">
        <v>155</v>
      </c>
      <c r="G355" s="102" t="s">
        <v>227</v>
      </c>
      <c r="H355" s="104">
        <v>29</v>
      </c>
      <c r="I355" s="104">
        <v>32</v>
      </c>
      <c r="J355" s="104">
        <v>98</v>
      </c>
      <c r="K355" s="104">
        <v>294</v>
      </c>
      <c r="L355" s="105">
        <v>53</v>
      </c>
      <c r="M355" s="106">
        <v>412</v>
      </c>
      <c r="N355" s="106">
        <v>428</v>
      </c>
      <c r="O355" s="106">
        <v>5</v>
      </c>
      <c r="P355" s="106">
        <v>16</v>
      </c>
      <c r="Q355" s="106">
        <v>4</v>
      </c>
      <c r="R355" s="106">
        <v>4.5</v>
      </c>
      <c r="S355" s="106">
        <v>415</v>
      </c>
      <c r="T355" s="106">
        <v>426</v>
      </c>
      <c r="U355" s="106">
        <v>5</v>
      </c>
      <c r="V355" s="106">
        <v>11</v>
      </c>
      <c r="W355" s="106">
        <v>6</v>
      </c>
      <c r="X355" s="106">
        <v>5.5</v>
      </c>
      <c r="Y355" s="106">
        <v>98</v>
      </c>
      <c r="Z355" s="106">
        <v>8</v>
      </c>
      <c r="AA355" s="107"/>
      <c r="AB355" s="106"/>
      <c r="AC355" s="108">
        <v>6</v>
      </c>
      <c r="AD355" s="109">
        <v>3</v>
      </c>
      <c r="AE355" s="110">
        <v>0</v>
      </c>
      <c r="AF355" s="111">
        <v>0.54</v>
      </c>
      <c r="AG355" s="112">
        <v>44.333333333333336</v>
      </c>
      <c r="AH355" s="112">
        <v>30.666666666666668</v>
      </c>
      <c r="AI355" s="112">
        <v>44.333333333333336</v>
      </c>
      <c r="AJ355" s="111">
        <v>0.9</v>
      </c>
      <c r="AK355" s="112">
        <v>23.666666666666668</v>
      </c>
      <c r="AL355" s="112">
        <v>0</v>
      </c>
      <c r="AM355" s="112">
        <v>0</v>
      </c>
      <c r="AN355" s="112">
        <v>22.333333333333332</v>
      </c>
      <c r="AO355" s="112">
        <v>0.66666666666666663</v>
      </c>
      <c r="AP355" s="112">
        <v>0</v>
      </c>
      <c r="AQ355" s="112">
        <v>64.333333333333329</v>
      </c>
      <c r="AR355" s="112">
        <v>0</v>
      </c>
      <c r="AS355" s="112">
        <v>0</v>
      </c>
      <c r="AT355" s="111">
        <v>0.55000000000000004</v>
      </c>
      <c r="AU355" s="112">
        <v>0</v>
      </c>
      <c r="AV355" s="112">
        <v>0</v>
      </c>
      <c r="AW355" s="112">
        <v>36</v>
      </c>
      <c r="AX355" s="112">
        <v>0</v>
      </c>
      <c r="AY355" s="112">
        <v>0</v>
      </c>
      <c r="AZ355" s="112">
        <v>0</v>
      </c>
      <c r="BA355" s="111">
        <v>0.71299999999999997</v>
      </c>
      <c r="BB355" s="112">
        <v>0</v>
      </c>
      <c r="BC355" s="112">
        <v>0</v>
      </c>
      <c r="BD355" s="112">
        <v>0</v>
      </c>
      <c r="BE355" s="112">
        <v>0</v>
      </c>
      <c r="BF355" s="112">
        <v>0</v>
      </c>
      <c r="BG355" s="112">
        <v>0</v>
      </c>
      <c r="BH355" s="112">
        <v>0</v>
      </c>
      <c r="BI355" s="112">
        <v>0</v>
      </c>
      <c r="BJ355" s="112">
        <v>0</v>
      </c>
      <c r="BK355" s="111">
        <v>0.71299999999999997</v>
      </c>
      <c r="BL355" s="112">
        <v>0</v>
      </c>
      <c r="BM355" s="112">
        <v>80.516666666666666</v>
      </c>
      <c r="BN355" s="112">
        <v>52.183333333333337</v>
      </c>
      <c r="BO355" s="112">
        <v>26.034666666666666</v>
      </c>
      <c r="BP355" s="112">
        <v>35.383333333333333</v>
      </c>
      <c r="BQ355" s="112">
        <v>0</v>
      </c>
      <c r="BR355" s="113">
        <v>7</v>
      </c>
      <c r="BS355" s="112">
        <v>0</v>
      </c>
    </row>
    <row r="356" spans="1:71" hidden="1" x14ac:dyDescent="0.25">
      <c r="A356" s="102" t="s">
        <v>138</v>
      </c>
      <c r="B356" s="103" t="s">
        <v>177</v>
      </c>
      <c r="C356" s="102" t="s">
        <v>178</v>
      </c>
      <c r="D356" s="102" t="s">
        <v>290</v>
      </c>
      <c r="E356" s="102" t="s">
        <v>291</v>
      </c>
      <c r="F356" s="102" t="s">
        <v>156</v>
      </c>
      <c r="G356" s="102" t="s">
        <v>224</v>
      </c>
      <c r="H356" s="104">
        <v>104</v>
      </c>
      <c r="I356" s="104">
        <v>105</v>
      </c>
      <c r="J356" s="104">
        <v>345</v>
      </c>
      <c r="K356" s="104">
        <v>1035</v>
      </c>
      <c r="L356" s="105">
        <v>184.66666666666666</v>
      </c>
      <c r="M356" s="106">
        <v>1223</v>
      </c>
      <c r="N356" s="106">
        <v>1344</v>
      </c>
      <c r="O356" s="106">
        <v>9</v>
      </c>
      <c r="P356" s="106">
        <v>121</v>
      </c>
      <c r="Q356" s="106">
        <v>9</v>
      </c>
      <c r="R356" s="106">
        <v>9</v>
      </c>
      <c r="S356" s="106">
        <v>1170</v>
      </c>
      <c r="T356" s="106">
        <v>1207</v>
      </c>
      <c r="U356" s="106">
        <v>8</v>
      </c>
      <c r="V356" s="106">
        <v>37</v>
      </c>
      <c r="W356" s="106">
        <v>8</v>
      </c>
      <c r="X356" s="106">
        <v>8</v>
      </c>
      <c r="Y356" s="106">
        <v>345</v>
      </c>
      <c r="Z356" s="106">
        <v>9</v>
      </c>
      <c r="AA356" s="107">
        <v>52664</v>
      </c>
      <c r="AB356" s="106">
        <v>6</v>
      </c>
      <c r="AC356" s="108">
        <v>7.6</v>
      </c>
      <c r="AD356" s="109">
        <v>4</v>
      </c>
      <c r="AE356" s="110">
        <v>0</v>
      </c>
      <c r="AF356" s="111">
        <v>0.54</v>
      </c>
      <c r="AG356" s="112">
        <v>7.666666666666667</v>
      </c>
      <c r="AH356" s="112">
        <v>0</v>
      </c>
      <c r="AI356" s="112">
        <v>7.666666666666667</v>
      </c>
      <c r="AJ356" s="111">
        <v>0.9</v>
      </c>
      <c r="AK356" s="112">
        <v>0</v>
      </c>
      <c r="AL356" s="112">
        <v>0</v>
      </c>
      <c r="AM356" s="112">
        <v>0</v>
      </c>
      <c r="AN356" s="112">
        <v>0</v>
      </c>
      <c r="AO356" s="112">
        <v>0</v>
      </c>
      <c r="AP356" s="112">
        <v>0</v>
      </c>
      <c r="AQ356" s="112">
        <v>0</v>
      </c>
      <c r="AR356" s="112">
        <v>0</v>
      </c>
      <c r="AS356" s="112">
        <v>0</v>
      </c>
      <c r="AT356" s="111">
        <v>0.55000000000000004</v>
      </c>
      <c r="AU356" s="112">
        <v>0</v>
      </c>
      <c r="AV356" s="112">
        <v>0</v>
      </c>
      <c r="AW356" s="112">
        <v>0</v>
      </c>
      <c r="AX356" s="112">
        <v>0</v>
      </c>
      <c r="AY356" s="112">
        <v>0</v>
      </c>
      <c r="AZ356" s="112">
        <v>0</v>
      </c>
      <c r="BA356" s="111">
        <v>0.71299999999999997</v>
      </c>
      <c r="BB356" s="112">
        <v>0</v>
      </c>
      <c r="BC356" s="112">
        <v>0</v>
      </c>
      <c r="BD356" s="112">
        <v>0</v>
      </c>
      <c r="BE356" s="112">
        <v>0</v>
      </c>
      <c r="BF356" s="112">
        <v>0</v>
      </c>
      <c r="BG356" s="112">
        <v>0</v>
      </c>
      <c r="BH356" s="112">
        <v>0</v>
      </c>
      <c r="BI356" s="112">
        <v>0</v>
      </c>
      <c r="BJ356" s="112">
        <v>0</v>
      </c>
      <c r="BK356" s="111">
        <v>0.71299999999999997</v>
      </c>
      <c r="BL356" s="112">
        <v>0</v>
      </c>
      <c r="BM356" s="112">
        <v>6.9</v>
      </c>
      <c r="BN356" s="112">
        <v>6.9</v>
      </c>
      <c r="BO356" s="112">
        <v>0</v>
      </c>
      <c r="BP356" s="112">
        <v>0</v>
      </c>
      <c r="BQ356" s="112">
        <v>0</v>
      </c>
      <c r="BR356" s="113">
        <v>142</v>
      </c>
      <c r="BS356" s="112">
        <v>0</v>
      </c>
    </row>
    <row r="357" spans="1:71" hidden="1" x14ac:dyDescent="0.25">
      <c r="A357" s="102" t="s">
        <v>138</v>
      </c>
      <c r="B357" s="103" t="s">
        <v>177</v>
      </c>
      <c r="C357" s="102" t="s">
        <v>178</v>
      </c>
      <c r="D357" s="102" t="s">
        <v>407</v>
      </c>
      <c r="E357" s="102" t="s">
        <v>408</v>
      </c>
      <c r="F357" s="102" t="s">
        <v>244</v>
      </c>
      <c r="G357" s="102" t="s">
        <v>224</v>
      </c>
      <c r="H357" s="104">
        <v>15</v>
      </c>
      <c r="I357" s="104">
        <v>16</v>
      </c>
      <c r="J357" s="104">
        <v>18</v>
      </c>
      <c r="K357" s="104">
        <v>54</v>
      </c>
      <c r="L357" s="105">
        <v>16.333333333333332</v>
      </c>
      <c r="M357" s="106">
        <v>184</v>
      </c>
      <c r="N357" s="106">
        <v>190</v>
      </c>
      <c r="O357" s="106">
        <v>2</v>
      </c>
      <c r="P357" s="106">
        <v>6</v>
      </c>
      <c r="Q357" s="106">
        <v>3</v>
      </c>
      <c r="R357" s="106">
        <v>2.5</v>
      </c>
      <c r="S357" s="106">
        <v>182</v>
      </c>
      <c r="T357" s="106">
        <v>185</v>
      </c>
      <c r="U357" s="106">
        <v>2</v>
      </c>
      <c r="V357" s="106">
        <v>3</v>
      </c>
      <c r="W357" s="106">
        <v>2</v>
      </c>
      <c r="X357" s="106">
        <v>2</v>
      </c>
      <c r="Y357" s="106">
        <v>18</v>
      </c>
      <c r="Z357" s="106">
        <v>4</v>
      </c>
      <c r="AA357" s="107"/>
      <c r="AB357" s="106"/>
      <c r="AC357" s="108">
        <v>2.8333333333333335</v>
      </c>
      <c r="AD357" s="109">
        <v>2</v>
      </c>
      <c r="AE357" s="110">
        <v>31</v>
      </c>
      <c r="AF357" s="111">
        <v>0.54</v>
      </c>
      <c r="AG357" s="112">
        <v>31</v>
      </c>
      <c r="AH357" s="112">
        <v>20.333333333333332</v>
      </c>
      <c r="AI357" s="112">
        <v>31</v>
      </c>
      <c r="AJ357" s="111">
        <v>0.9</v>
      </c>
      <c r="AK357" s="112">
        <v>2.6666666666666665</v>
      </c>
      <c r="AL357" s="112">
        <v>0</v>
      </c>
      <c r="AM357" s="112">
        <v>0</v>
      </c>
      <c r="AN357" s="112">
        <v>0</v>
      </c>
      <c r="AO357" s="112">
        <v>142.33333333333334</v>
      </c>
      <c r="AP357" s="112">
        <v>1.3333333333333333</v>
      </c>
      <c r="AQ357" s="112">
        <v>48.666666666666664</v>
      </c>
      <c r="AR357" s="112">
        <v>0</v>
      </c>
      <c r="AS357" s="112">
        <v>6</v>
      </c>
      <c r="AT357" s="111">
        <v>0.55000000000000004</v>
      </c>
      <c r="AU357" s="112">
        <v>0</v>
      </c>
      <c r="AV357" s="112">
        <v>0</v>
      </c>
      <c r="AW357" s="112">
        <v>9.6666666666666661</v>
      </c>
      <c r="AX357" s="112">
        <v>0</v>
      </c>
      <c r="AY357" s="112">
        <v>0</v>
      </c>
      <c r="AZ357" s="112">
        <v>27.666666666666668</v>
      </c>
      <c r="BA357" s="111">
        <v>0.71299999999999997</v>
      </c>
      <c r="BB357" s="112">
        <v>0</v>
      </c>
      <c r="BC357" s="112">
        <v>0</v>
      </c>
      <c r="BD357" s="112">
        <v>0</v>
      </c>
      <c r="BE357" s="112">
        <v>0</v>
      </c>
      <c r="BF357" s="112">
        <v>0</v>
      </c>
      <c r="BG357" s="112">
        <v>0</v>
      </c>
      <c r="BH357" s="112">
        <v>0</v>
      </c>
      <c r="BI357" s="112">
        <v>0</v>
      </c>
      <c r="BJ357" s="112">
        <v>0</v>
      </c>
      <c r="BK357" s="111">
        <v>0.71299999999999997</v>
      </c>
      <c r="BL357" s="112">
        <v>16.740000000000002</v>
      </c>
      <c r="BM357" s="112">
        <v>47.666666666666664</v>
      </c>
      <c r="BN357" s="112">
        <v>27.900000000000002</v>
      </c>
      <c r="BO357" s="112">
        <v>85.175666666666672</v>
      </c>
      <c r="BP357" s="112">
        <v>47.226333333333336</v>
      </c>
      <c r="BQ357" s="112">
        <v>3.3000000000000003</v>
      </c>
      <c r="BR357" s="113">
        <v>22</v>
      </c>
      <c r="BS357" s="112">
        <v>0</v>
      </c>
    </row>
    <row r="358" spans="1:71" hidden="1" x14ac:dyDescent="0.25">
      <c r="A358" s="102" t="s">
        <v>138</v>
      </c>
      <c r="B358" s="103" t="s">
        <v>177</v>
      </c>
      <c r="C358" s="102" t="s">
        <v>178</v>
      </c>
      <c r="D358" s="102" t="s">
        <v>411</v>
      </c>
      <c r="E358" s="102" t="s">
        <v>412</v>
      </c>
      <c r="F358" s="102" t="s">
        <v>413</v>
      </c>
      <c r="G358" s="102" t="s">
        <v>227</v>
      </c>
      <c r="H358" s="104">
        <v>24</v>
      </c>
      <c r="I358" s="104">
        <v>24</v>
      </c>
      <c r="J358" s="104">
        <v>58</v>
      </c>
      <c r="K358" s="104">
        <v>174</v>
      </c>
      <c r="L358" s="105">
        <v>35.333333333333336</v>
      </c>
      <c r="M358" s="106">
        <v>205</v>
      </c>
      <c r="N358" s="106">
        <v>276</v>
      </c>
      <c r="O358" s="106">
        <v>4</v>
      </c>
      <c r="P358" s="106">
        <v>71</v>
      </c>
      <c r="Q358" s="106">
        <v>8</v>
      </c>
      <c r="R358" s="106">
        <v>6</v>
      </c>
      <c r="S358" s="106">
        <v>199</v>
      </c>
      <c r="T358" s="106">
        <v>217</v>
      </c>
      <c r="U358" s="106">
        <v>3</v>
      </c>
      <c r="V358" s="106">
        <v>18</v>
      </c>
      <c r="W358" s="106">
        <v>7</v>
      </c>
      <c r="X358" s="106">
        <v>5</v>
      </c>
      <c r="Y358" s="106">
        <v>58</v>
      </c>
      <c r="Z358" s="106">
        <v>6</v>
      </c>
      <c r="AA358" s="107"/>
      <c r="AB358" s="106"/>
      <c r="AC358" s="108">
        <v>5.666666666666667</v>
      </c>
      <c r="AD358" s="109">
        <v>3</v>
      </c>
      <c r="AE358" s="110">
        <v>0</v>
      </c>
      <c r="AF358" s="111">
        <v>0.54</v>
      </c>
      <c r="AG358" s="112">
        <v>0</v>
      </c>
      <c r="AH358" s="112">
        <v>0</v>
      </c>
      <c r="AI358" s="112">
        <v>0</v>
      </c>
      <c r="AJ358" s="111">
        <v>0.9</v>
      </c>
      <c r="AK358" s="112">
        <v>0</v>
      </c>
      <c r="AL358" s="112">
        <v>0</v>
      </c>
      <c r="AM358" s="112">
        <v>0</v>
      </c>
      <c r="AN358" s="112">
        <v>0</v>
      </c>
      <c r="AO358" s="112">
        <v>114.33333333333333</v>
      </c>
      <c r="AP358" s="112">
        <v>0</v>
      </c>
      <c r="AQ358" s="112">
        <v>12</v>
      </c>
      <c r="AR358" s="112">
        <v>0</v>
      </c>
      <c r="AS358" s="112">
        <v>3</v>
      </c>
      <c r="AT358" s="111">
        <v>0.55000000000000004</v>
      </c>
      <c r="AU358" s="112">
        <v>0</v>
      </c>
      <c r="AV358" s="112">
        <v>0</v>
      </c>
      <c r="AW358" s="112">
        <v>14.666666666666666</v>
      </c>
      <c r="AX358" s="112">
        <v>0</v>
      </c>
      <c r="AY358" s="112">
        <v>0</v>
      </c>
      <c r="AZ358" s="112">
        <v>0</v>
      </c>
      <c r="BA358" s="111">
        <v>0.71299999999999997</v>
      </c>
      <c r="BB358" s="112">
        <v>0</v>
      </c>
      <c r="BC358" s="112">
        <v>0</v>
      </c>
      <c r="BD358" s="112">
        <v>0</v>
      </c>
      <c r="BE358" s="112">
        <v>0</v>
      </c>
      <c r="BF358" s="112">
        <v>0</v>
      </c>
      <c r="BG358" s="112">
        <v>0</v>
      </c>
      <c r="BH358" s="112">
        <v>0</v>
      </c>
      <c r="BI358" s="112">
        <v>0</v>
      </c>
      <c r="BJ358" s="112">
        <v>0</v>
      </c>
      <c r="BK358" s="111">
        <v>0.71299999999999997</v>
      </c>
      <c r="BL358" s="112">
        <v>0</v>
      </c>
      <c r="BM358" s="112">
        <v>0</v>
      </c>
      <c r="BN358" s="112">
        <v>0</v>
      </c>
      <c r="BO358" s="112">
        <v>73.340666666666664</v>
      </c>
      <c r="BP358" s="112">
        <v>6.6000000000000005</v>
      </c>
      <c r="BQ358" s="112">
        <v>1.6500000000000001</v>
      </c>
      <c r="BR358" s="113">
        <v>4</v>
      </c>
      <c r="BS358" s="112">
        <v>0</v>
      </c>
    </row>
    <row r="359" spans="1:71" hidden="1" x14ac:dyDescent="0.25">
      <c r="A359" s="102" t="s">
        <v>138</v>
      </c>
      <c r="B359" s="103" t="s">
        <v>179</v>
      </c>
      <c r="C359" s="102" t="s">
        <v>180</v>
      </c>
      <c r="D359" s="102" t="s">
        <v>296</v>
      </c>
      <c r="E359" s="102" t="s">
        <v>297</v>
      </c>
      <c r="F359" s="102" t="s">
        <v>155</v>
      </c>
      <c r="G359" s="102" t="s">
        <v>227</v>
      </c>
      <c r="H359" s="104">
        <v>55</v>
      </c>
      <c r="I359" s="104">
        <v>67</v>
      </c>
      <c r="J359" s="104">
        <v>109</v>
      </c>
      <c r="K359" s="104">
        <v>327</v>
      </c>
      <c r="L359" s="105">
        <v>77</v>
      </c>
      <c r="M359" s="106">
        <v>656</v>
      </c>
      <c r="N359" s="106">
        <v>719</v>
      </c>
      <c r="O359" s="106">
        <v>7</v>
      </c>
      <c r="P359" s="106">
        <v>63</v>
      </c>
      <c r="Q359" s="106">
        <v>7</v>
      </c>
      <c r="R359" s="106">
        <v>7</v>
      </c>
      <c r="S359" s="106">
        <v>681</v>
      </c>
      <c r="T359" s="106">
        <v>716</v>
      </c>
      <c r="U359" s="106">
        <v>7</v>
      </c>
      <c r="V359" s="106">
        <v>35</v>
      </c>
      <c r="W359" s="106">
        <v>8</v>
      </c>
      <c r="X359" s="106">
        <v>7.5</v>
      </c>
      <c r="Y359" s="106">
        <v>109</v>
      </c>
      <c r="Z359" s="106">
        <v>8</v>
      </c>
      <c r="AA359" s="107">
        <v>87662</v>
      </c>
      <c r="AB359" s="106">
        <v>9</v>
      </c>
      <c r="AC359" s="108">
        <v>8.1</v>
      </c>
      <c r="AD359" s="109">
        <v>5</v>
      </c>
      <c r="AE359" s="110">
        <v>0</v>
      </c>
      <c r="AF359" s="111">
        <v>0.54</v>
      </c>
      <c r="AG359" s="112">
        <v>0</v>
      </c>
      <c r="AH359" s="112">
        <v>0</v>
      </c>
      <c r="AI359" s="112">
        <v>0</v>
      </c>
      <c r="AJ359" s="111">
        <v>0.9</v>
      </c>
      <c r="AK359" s="112">
        <v>0</v>
      </c>
      <c r="AL359" s="112">
        <v>0</v>
      </c>
      <c r="AM359" s="112">
        <v>0</v>
      </c>
      <c r="AN359" s="112">
        <v>0</v>
      </c>
      <c r="AO359" s="112">
        <v>48.666666666666664</v>
      </c>
      <c r="AP359" s="112">
        <v>0.33333333333333331</v>
      </c>
      <c r="AQ359" s="112">
        <v>15.333333333333334</v>
      </c>
      <c r="AR359" s="112">
        <v>0</v>
      </c>
      <c r="AS359" s="112">
        <v>4</v>
      </c>
      <c r="AT359" s="111">
        <v>0.55000000000000004</v>
      </c>
      <c r="AU359" s="112">
        <v>0</v>
      </c>
      <c r="AV359" s="112">
        <v>0</v>
      </c>
      <c r="AW359" s="112">
        <v>0</v>
      </c>
      <c r="AX359" s="112">
        <v>0</v>
      </c>
      <c r="AY359" s="112">
        <v>0</v>
      </c>
      <c r="AZ359" s="112">
        <v>0</v>
      </c>
      <c r="BA359" s="111">
        <v>0.71299999999999997</v>
      </c>
      <c r="BB359" s="112">
        <v>0</v>
      </c>
      <c r="BC359" s="112">
        <v>0</v>
      </c>
      <c r="BD359" s="112">
        <v>0</v>
      </c>
      <c r="BE359" s="112">
        <v>0</v>
      </c>
      <c r="BF359" s="112">
        <v>0</v>
      </c>
      <c r="BG359" s="112">
        <v>0</v>
      </c>
      <c r="BH359" s="112">
        <v>0</v>
      </c>
      <c r="BI359" s="112">
        <v>0</v>
      </c>
      <c r="BJ359" s="112">
        <v>0</v>
      </c>
      <c r="BK359" s="111">
        <v>0.71299999999999997</v>
      </c>
      <c r="BL359" s="112">
        <v>0</v>
      </c>
      <c r="BM359" s="112">
        <v>0</v>
      </c>
      <c r="BN359" s="112">
        <v>0</v>
      </c>
      <c r="BO359" s="112">
        <v>26.766666666666669</v>
      </c>
      <c r="BP359" s="112">
        <v>8.6166666666666671</v>
      </c>
      <c r="BQ359" s="112">
        <v>2.2000000000000002</v>
      </c>
      <c r="BR359" s="113">
        <v>19</v>
      </c>
      <c r="BS359" s="112">
        <v>941</v>
      </c>
    </row>
    <row r="360" spans="1:71" hidden="1" x14ac:dyDescent="0.25">
      <c r="A360" s="102" t="s">
        <v>138</v>
      </c>
      <c r="B360" s="103" t="s">
        <v>179</v>
      </c>
      <c r="C360" s="102" t="s">
        <v>180</v>
      </c>
      <c r="D360" s="102" t="s">
        <v>240</v>
      </c>
      <c r="E360" s="102" t="s">
        <v>241</v>
      </c>
      <c r="F360" s="102" t="s">
        <v>155</v>
      </c>
      <c r="G360" s="102" t="s">
        <v>227</v>
      </c>
      <c r="H360" s="104">
        <v>46</v>
      </c>
      <c r="I360" s="104">
        <v>49</v>
      </c>
      <c r="J360" s="104">
        <v>113</v>
      </c>
      <c r="K360" s="104">
        <v>339</v>
      </c>
      <c r="L360" s="105">
        <v>69.333333333333329</v>
      </c>
      <c r="M360" s="106">
        <v>582</v>
      </c>
      <c r="N360" s="106">
        <v>649</v>
      </c>
      <c r="O360" s="106">
        <v>6</v>
      </c>
      <c r="P360" s="106">
        <v>67</v>
      </c>
      <c r="Q360" s="106">
        <v>8</v>
      </c>
      <c r="R360" s="106">
        <v>7</v>
      </c>
      <c r="S360" s="106">
        <v>616</v>
      </c>
      <c r="T360" s="106">
        <v>637</v>
      </c>
      <c r="U360" s="106">
        <v>7</v>
      </c>
      <c r="V360" s="106">
        <v>21</v>
      </c>
      <c r="W360" s="106">
        <v>7</v>
      </c>
      <c r="X360" s="106">
        <v>7</v>
      </c>
      <c r="Y360" s="106">
        <v>113</v>
      </c>
      <c r="Z360" s="106">
        <v>8</v>
      </c>
      <c r="AA360" s="107">
        <v>112039</v>
      </c>
      <c r="AB360" s="106">
        <v>10</v>
      </c>
      <c r="AC360" s="108">
        <v>8.4</v>
      </c>
      <c r="AD360" s="109">
        <v>5</v>
      </c>
      <c r="AE360" s="110">
        <v>0</v>
      </c>
      <c r="AF360" s="111">
        <v>0.54</v>
      </c>
      <c r="AG360" s="112">
        <v>0</v>
      </c>
      <c r="AH360" s="112">
        <v>0</v>
      </c>
      <c r="AI360" s="112">
        <v>0</v>
      </c>
      <c r="AJ360" s="111">
        <v>0.9</v>
      </c>
      <c r="AK360" s="112">
        <v>0</v>
      </c>
      <c r="AL360" s="112">
        <v>0</v>
      </c>
      <c r="AM360" s="112">
        <v>0</v>
      </c>
      <c r="AN360" s="112">
        <v>0</v>
      </c>
      <c r="AO360" s="112">
        <v>102.66666666666667</v>
      </c>
      <c r="AP360" s="112">
        <v>4.333333333333333</v>
      </c>
      <c r="AQ360" s="112">
        <v>105.33333333333333</v>
      </c>
      <c r="AR360" s="112">
        <v>0</v>
      </c>
      <c r="AS360" s="112">
        <v>7</v>
      </c>
      <c r="AT360" s="111">
        <v>0.55000000000000004</v>
      </c>
      <c r="AU360" s="112">
        <v>0</v>
      </c>
      <c r="AV360" s="112">
        <v>0</v>
      </c>
      <c r="AW360" s="112">
        <v>0</v>
      </c>
      <c r="AX360" s="112">
        <v>0</v>
      </c>
      <c r="AY360" s="112">
        <v>0</v>
      </c>
      <c r="AZ360" s="112">
        <v>0</v>
      </c>
      <c r="BA360" s="111">
        <v>0.71299999999999997</v>
      </c>
      <c r="BB360" s="112">
        <v>0</v>
      </c>
      <c r="BC360" s="112">
        <v>0</v>
      </c>
      <c r="BD360" s="112">
        <v>0</v>
      </c>
      <c r="BE360" s="112">
        <v>0</v>
      </c>
      <c r="BF360" s="112">
        <v>0</v>
      </c>
      <c r="BG360" s="112">
        <v>0</v>
      </c>
      <c r="BH360" s="112">
        <v>0</v>
      </c>
      <c r="BI360" s="112">
        <v>0</v>
      </c>
      <c r="BJ360" s="112">
        <v>0</v>
      </c>
      <c r="BK360" s="111">
        <v>0.71299999999999997</v>
      </c>
      <c r="BL360" s="112">
        <v>0</v>
      </c>
      <c r="BM360" s="112">
        <v>0</v>
      </c>
      <c r="BN360" s="112">
        <v>0</v>
      </c>
      <c r="BO360" s="112">
        <v>56.466666666666676</v>
      </c>
      <c r="BP360" s="112">
        <v>60.316666666666663</v>
      </c>
      <c r="BQ360" s="112">
        <v>3.8500000000000005</v>
      </c>
      <c r="BR360" s="113">
        <v>39</v>
      </c>
      <c r="BS360" s="112">
        <v>941</v>
      </c>
    </row>
    <row r="361" spans="1:71" hidden="1" x14ac:dyDescent="0.25">
      <c r="A361" s="102" t="s">
        <v>138</v>
      </c>
      <c r="B361" s="103" t="s">
        <v>179</v>
      </c>
      <c r="C361" s="102" t="s">
        <v>180</v>
      </c>
      <c r="D361" s="102" t="s">
        <v>420</v>
      </c>
      <c r="E361" s="102" t="s">
        <v>421</v>
      </c>
      <c r="F361" s="102" t="s">
        <v>155</v>
      </c>
      <c r="G361" s="102" t="s">
        <v>227</v>
      </c>
      <c r="H361" s="104">
        <v>7</v>
      </c>
      <c r="I361" s="104">
        <v>6</v>
      </c>
      <c r="J361" s="104">
        <v>34</v>
      </c>
      <c r="K361" s="104">
        <v>102</v>
      </c>
      <c r="L361" s="105">
        <v>15.666666666666666</v>
      </c>
      <c r="M361" s="106">
        <v>105</v>
      </c>
      <c r="N361" s="106">
        <v>117</v>
      </c>
      <c r="O361" s="106">
        <v>1</v>
      </c>
      <c r="P361" s="106">
        <v>12</v>
      </c>
      <c r="Q361" s="106">
        <v>3</v>
      </c>
      <c r="R361" s="106">
        <v>2</v>
      </c>
      <c r="S361" s="106">
        <v>111</v>
      </c>
      <c r="T361" s="106">
        <v>112</v>
      </c>
      <c r="U361" s="106">
        <v>1</v>
      </c>
      <c r="V361" s="106">
        <v>1</v>
      </c>
      <c r="W361" s="106">
        <v>2</v>
      </c>
      <c r="X361" s="106">
        <v>1.5</v>
      </c>
      <c r="Y361" s="106">
        <v>34</v>
      </c>
      <c r="Z361" s="106">
        <v>6</v>
      </c>
      <c r="AA361" s="107">
        <v>98993</v>
      </c>
      <c r="AB361" s="106">
        <v>10</v>
      </c>
      <c r="AC361" s="108">
        <v>5.9</v>
      </c>
      <c r="AD361" s="109">
        <v>3</v>
      </c>
      <c r="AE361" s="110">
        <v>0</v>
      </c>
      <c r="AF361" s="111">
        <v>0.54</v>
      </c>
      <c r="AG361" s="112">
        <v>0</v>
      </c>
      <c r="AH361" s="112">
        <v>0</v>
      </c>
      <c r="AI361" s="112">
        <v>0</v>
      </c>
      <c r="AJ361" s="111">
        <v>0.9</v>
      </c>
      <c r="AK361" s="112">
        <v>0</v>
      </c>
      <c r="AL361" s="112">
        <v>0</v>
      </c>
      <c r="AM361" s="112">
        <v>0</v>
      </c>
      <c r="AN361" s="112">
        <v>0</v>
      </c>
      <c r="AO361" s="112">
        <v>102.66666666666667</v>
      </c>
      <c r="AP361" s="112">
        <v>4.333333333333333</v>
      </c>
      <c r="AQ361" s="112">
        <v>105.33333333333333</v>
      </c>
      <c r="AR361" s="112">
        <v>0</v>
      </c>
      <c r="AS361" s="112">
        <v>7</v>
      </c>
      <c r="AT361" s="111">
        <v>0.55000000000000004</v>
      </c>
      <c r="AU361" s="112">
        <v>0</v>
      </c>
      <c r="AV361" s="112">
        <v>0</v>
      </c>
      <c r="AW361" s="112">
        <v>0</v>
      </c>
      <c r="AX361" s="112">
        <v>0</v>
      </c>
      <c r="AY361" s="112">
        <v>0</v>
      </c>
      <c r="AZ361" s="112">
        <v>0</v>
      </c>
      <c r="BA361" s="111">
        <v>0.71299999999999997</v>
      </c>
      <c r="BB361" s="112">
        <v>0</v>
      </c>
      <c r="BC361" s="112">
        <v>0</v>
      </c>
      <c r="BD361" s="112">
        <v>0</v>
      </c>
      <c r="BE361" s="112">
        <v>0</v>
      </c>
      <c r="BF361" s="112">
        <v>0</v>
      </c>
      <c r="BG361" s="112">
        <v>0</v>
      </c>
      <c r="BH361" s="112">
        <v>0</v>
      </c>
      <c r="BI361" s="112">
        <v>0</v>
      </c>
      <c r="BJ361" s="112">
        <v>0</v>
      </c>
      <c r="BK361" s="111">
        <v>0.71299999999999997</v>
      </c>
      <c r="BL361" s="112">
        <v>0</v>
      </c>
      <c r="BM361" s="112">
        <v>0</v>
      </c>
      <c r="BN361" s="112">
        <v>0</v>
      </c>
      <c r="BO361" s="112">
        <v>56.466666666666676</v>
      </c>
      <c r="BP361" s="112">
        <v>60.316666666666663</v>
      </c>
      <c r="BQ361" s="112">
        <v>3.8500000000000005</v>
      </c>
      <c r="BR361" s="113">
        <v>28</v>
      </c>
      <c r="BS361" s="112">
        <v>941</v>
      </c>
    </row>
    <row r="362" spans="1:71" hidden="1" x14ac:dyDescent="0.25">
      <c r="A362" s="102" t="s">
        <v>138</v>
      </c>
      <c r="B362" s="103" t="s">
        <v>179</v>
      </c>
      <c r="C362" s="102" t="s">
        <v>180</v>
      </c>
      <c r="D362" s="102" t="s">
        <v>769</v>
      </c>
      <c r="E362" s="102" t="s">
        <v>770</v>
      </c>
      <c r="F362" s="102" t="s">
        <v>155</v>
      </c>
      <c r="G362" s="102" t="s">
        <v>227</v>
      </c>
      <c r="H362" s="104">
        <v>11</v>
      </c>
      <c r="I362" s="104">
        <v>11</v>
      </c>
      <c r="J362" s="104">
        <v>18</v>
      </c>
      <c r="K362" s="104">
        <v>54</v>
      </c>
      <c r="L362" s="105">
        <v>13.333333333333334</v>
      </c>
      <c r="M362" s="106">
        <v>148</v>
      </c>
      <c r="N362" s="106">
        <v>156</v>
      </c>
      <c r="O362" s="106">
        <v>2</v>
      </c>
      <c r="P362" s="106">
        <v>8</v>
      </c>
      <c r="Q362" s="106">
        <v>3</v>
      </c>
      <c r="R362" s="106">
        <v>2.5</v>
      </c>
      <c r="S362" s="106">
        <v>154</v>
      </c>
      <c r="T362" s="106">
        <v>156</v>
      </c>
      <c r="U362" s="106">
        <v>2</v>
      </c>
      <c r="V362" s="106">
        <v>2</v>
      </c>
      <c r="W362" s="106">
        <v>2</v>
      </c>
      <c r="X362" s="106">
        <v>2</v>
      </c>
      <c r="Y362" s="106">
        <v>18</v>
      </c>
      <c r="Z362" s="106">
        <v>4</v>
      </c>
      <c r="AA362" s="107">
        <v>73989</v>
      </c>
      <c r="AB362" s="106">
        <v>8</v>
      </c>
      <c r="AC362" s="108">
        <v>4.9000000000000004</v>
      </c>
      <c r="AD362" s="109">
        <v>3</v>
      </c>
      <c r="AE362" s="110">
        <v>0</v>
      </c>
      <c r="AF362" s="111">
        <v>0.54</v>
      </c>
      <c r="AG362" s="112">
        <v>0</v>
      </c>
      <c r="AH362" s="112">
        <v>0</v>
      </c>
      <c r="AI362" s="112">
        <v>0</v>
      </c>
      <c r="AJ362" s="111">
        <v>0.9</v>
      </c>
      <c r="AK362" s="112">
        <v>0</v>
      </c>
      <c r="AL362" s="112">
        <v>0</v>
      </c>
      <c r="AM362" s="112">
        <v>0</v>
      </c>
      <c r="AN362" s="112">
        <v>0</v>
      </c>
      <c r="AO362" s="112">
        <v>15</v>
      </c>
      <c r="AP362" s="112">
        <v>0</v>
      </c>
      <c r="AQ362" s="112">
        <v>8.6666666666666661</v>
      </c>
      <c r="AR362" s="112">
        <v>0</v>
      </c>
      <c r="AS362" s="112">
        <v>0</v>
      </c>
      <c r="AT362" s="111">
        <v>0.55000000000000004</v>
      </c>
      <c r="AU362" s="112">
        <v>0</v>
      </c>
      <c r="AV362" s="112">
        <v>0</v>
      </c>
      <c r="AW362" s="112">
        <v>0</v>
      </c>
      <c r="AX362" s="112">
        <v>0</v>
      </c>
      <c r="AY362" s="112">
        <v>0</v>
      </c>
      <c r="AZ362" s="112">
        <v>0</v>
      </c>
      <c r="BA362" s="111">
        <v>0.71299999999999997</v>
      </c>
      <c r="BB362" s="112">
        <v>0</v>
      </c>
      <c r="BC362" s="112">
        <v>0</v>
      </c>
      <c r="BD362" s="112">
        <v>0</v>
      </c>
      <c r="BE362" s="112">
        <v>0</v>
      </c>
      <c r="BF362" s="112">
        <v>0</v>
      </c>
      <c r="BG362" s="112">
        <v>0</v>
      </c>
      <c r="BH362" s="112">
        <v>0</v>
      </c>
      <c r="BI362" s="112">
        <v>0</v>
      </c>
      <c r="BJ362" s="112">
        <v>0</v>
      </c>
      <c r="BK362" s="111">
        <v>0.71299999999999997</v>
      </c>
      <c r="BL362" s="112">
        <v>0</v>
      </c>
      <c r="BM362" s="112">
        <v>0</v>
      </c>
      <c r="BN362" s="112">
        <v>0</v>
      </c>
      <c r="BO362" s="112">
        <v>8.25</v>
      </c>
      <c r="BP362" s="112">
        <v>4.7666666666666666</v>
      </c>
      <c r="BQ362" s="112">
        <v>0</v>
      </c>
      <c r="BR362" s="113">
        <v>6</v>
      </c>
      <c r="BS362" s="112">
        <v>941</v>
      </c>
    </row>
    <row r="363" spans="1:71" hidden="1" x14ac:dyDescent="0.25">
      <c r="A363" s="102" t="s">
        <v>138</v>
      </c>
      <c r="B363" s="103" t="s">
        <v>179</v>
      </c>
      <c r="C363" s="102" t="s">
        <v>180</v>
      </c>
      <c r="D363" s="102" t="s">
        <v>298</v>
      </c>
      <c r="E363" s="102" t="s">
        <v>299</v>
      </c>
      <c r="F363" s="102" t="s">
        <v>155</v>
      </c>
      <c r="G363" s="102" t="s">
        <v>227</v>
      </c>
      <c r="H363" s="104">
        <v>6</v>
      </c>
      <c r="I363" s="104">
        <v>6</v>
      </c>
      <c r="J363" s="104">
        <v>31</v>
      </c>
      <c r="K363" s="104">
        <v>93</v>
      </c>
      <c r="L363" s="105">
        <v>14.333333333333334</v>
      </c>
      <c r="M363" s="106">
        <v>108</v>
      </c>
      <c r="N363" s="106">
        <v>113</v>
      </c>
      <c r="O363" s="106">
        <v>1</v>
      </c>
      <c r="P363" s="106">
        <v>5</v>
      </c>
      <c r="Q363" s="106">
        <v>3</v>
      </c>
      <c r="R363" s="106">
        <v>2</v>
      </c>
      <c r="S363" s="106">
        <v>110</v>
      </c>
      <c r="T363" s="106">
        <v>111</v>
      </c>
      <c r="U363" s="106">
        <v>1</v>
      </c>
      <c r="V363" s="106">
        <v>1</v>
      </c>
      <c r="W363" s="106">
        <v>2</v>
      </c>
      <c r="X363" s="106">
        <v>1.5</v>
      </c>
      <c r="Y363" s="106">
        <v>31</v>
      </c>
      <c r="Z363" s="106">
        <v>5</v>
      </c>
      <c r="AA363" s="107">
        <v>83722</v>
      </c>
      <c r="AB363" s="106">
        <v>9</v>
      </c>
      <c r="AC363" s="108">
        <v>5.3</v>
      </c>
      <c r="AD363" s="109">
        <v>3</v>
      </c>
      <c r="AE363" s="110">
        <v>0</v>
      </c>
      <c r="AF363" s="111">
        <v>0.54</v>
      </c>
      <c r="AG363" s="112">
        <v>0</v>
      </c>
      <c r="AH363" s="112">
        <v>0</v>
      </c>
      <c r="AI363" s="112">
        <v>0</v>
      </c>
      <c r="AJ363" s="111">
        <v>0.9</v>
      </c>
      <c r="AK363" s="112">
        <v>0</v>
      </c>
      <c r="AL363" s="112">
        <v>0</v>
      </c>
      <c r="AM363" s="112">
        <v>0</v>
      </c>
      <c r="AN363" s="112">
        <v>0</v>
      </c>
      <c r="AO363" s="112">
        <v>15</v>
      </c>
      <c r="AP363" s="112">
        <v>0</v>
      </c>
      <c r="AQ363" s="112">
        <v>8.6666666666666661</v>
      </c>
      <c r="AR363" s="112">
        <v>0</v>
      </c>
      <c r="AS363" s="112">
        <v>0</v>
      </c>
      <c r="AT363" s="111">
        <v>0.55000000000000004</v>
      </c>
      <c r="AU363" s="112">
        <v>0</v>
      </c>
      <c r="AV363" s="112">
        <v>0</v>
      </c>
      <c r="AW363" s="112">
        <v>0</v>
      </c>
      <c r="AX363" s="112">
        <v>0</v>
      </c>
      <c r="AY363" s="112">
        <v>0</v>
      </c>
      <c r="AZ363" s="112">
        <v>0</v>
      </c>
      <c r="BA363" s="111">
        <v>0.71299999999999997</v>
      </c>
      <c r="BB363" s="112">
        <v>0</v>
      </c>
      <c r="BC363" s="112">
        <v>0</v>
      </c>
      <c r="BD363" s="112">
        <v>0</v>
      </c>
      <c r="BE363" s="112">
        <v>0</v>
      </c>
      <c r="BF363" s="112">
        <v>0</v>
      </c>
      <c r="BG363" s="112">
        <v>0</v>
      </c>
      <c r="BH363" s="112">
        <v>0</v>
      </c>
      <c r="BI363" s="112">
        <v>0</v>
      </c>
      <c r="BJ363" s="112">
        <v>0</v>
      </c>
      <c r="BK363" s="111">
        <v>0.71299999999999997</v>
      </c>
      <c r="BL363" s="112">
        <v>0</v>
      </c>
      <c r="BM363" s="112">
        <v>0</v>
      </c>
      <c r="BN363" s="112">
        <v>0</v>
      </c>
      <c r="BO363" s="112">
        <v>8.25</v>
      </c>
      <c r="BP363" s="112">
        <v>4.7666666666666666</v>
      </c>
      <c r="BQ363" s="112">
        <v>0</v>
      </c>
      <c r="BR363" s="113">
        <v>8</v>
      </c>
      <c r="BS363" s="112">
        <v>941</v>
      </c>
    </row>
    <row r="364" spans="1:71" hidden="1" x14ac:dyDescent="0.25">
      <c r="A364" s="102" t="s">
        <v>138</v>
      </c>
      <c r="B364" s="103" t="s">
        <v>179</v>
      </c>
      <c r="C364" s="102" t="s">
        <v>180</v>
      </c>
      <c r="D364" s="102" t="s">
        <v>300</v>
      </c>
      <c r="E364" s="102" t="s">
        <v>301</v>
      </c>
      <c r="F364" s="102" t="s">
        <v>155</v>
      </c>
      <c r="G364" s="102" t="s">
        <v>227</v>
      </c>
      <c r="H364" s="104">
        <v>71</v>
      </c>
      <c r="I364" s="104">
        <v>78</v>
      </c>
      <c r="J364" s="104">
        <v>78</v>
      </c>
      <c r="K364" s="104">
        <v>234</v>
      </c>
      <c r="L364" s="105">
        <v>75.666666666666671</v>
      </c>
      <c r="M364" s="106">
        <v>911</v>
      </c>
      <c r="N364" s="106">
        <v>1015</v>
      </c>
      <c r="O364" s="106">
        <v>8</v>
      </c>
      <c r="P364" s="106">
        <v>104</v>
      </c>
      <c r="Q364" s="106">
        <v>8</v>
      </c>
      <c r="R364" s="106">
        <v>8</v>
      </c>
      <c r="S364" s="106">
        <v>938</v>
      </c>
      <c r="T364" s="106">
        <v>968</v>
      </c>
      <c r="U364" s="106">
        <v>8</v>
      </c>
      <c r="V364" s="106">
        <v>30</v>
      </c>
      <c r="W364" s="106">
        <v>8</v>
      </c>
      <c r="X364" s="106">
        <v>8</v>
      </c>
      <c r="Y364" s="106">
        <v>78</v>
      </c>
      <c r="Z364" s="106">
        <v>7</v>
      </c>
      <c r="AA364" s="107">
        <v>89411</v>
      </c>
      <c r="AB364" s="106">
        <v>10</v>
      </c>
      <c r="AC364" s="108">
        <v>8.6</v>
      </c>
      <c r="AD364" s="109">
        <v>5</v>
      </c>
      <c r="AE364" s="110">
        <v>0</v>
      </c>
      <c r="AF364" s="111">
        <v>0.54</v>
      </c>
      <c r="AG364" s="112">
        <v>0.33333333333333331</v>
      </c>
      <c r="AH364" s="112">
        <v>0</v>
      </c>
      <c r="AI364" s="112">
        <v>0.33333333333333331</v>
      </c>
      <c r="AJ364" s="111">
        <v>0.9</v>
      </c>
      <c r="AK364" s="112">
        <v>0.33333333333333331</v>
      </c>
      <c r="AL364" s="112">
        <v>0</v>
      </c>
      <c r="AM364" s="112">
        <v>0</v>
      </c>
      <c r="AN364" s="112">
        <v>0</v>
      </c>
      <c r="AO364" s="112">
        <v>22</v>
      </c>
      <c r="AP364" s="112">
        <v>0.33333333333333331</v>
      </c>
      <c r="AQ364" s="112">
        <v>14.666666666666666</v>
      </c>
      <c r="AR364" s="112">
        <v>0</v>
      </c>
      <c r="AS364" s="112">
        <v>0.33333333333333331</v>
      </c>
      <c r="AT364" s="111">
        <v>0.55000000000000004</v>
      </c>
      <c r="AU364" s="112">
        <v>0</v>
      </c>
      <c r="AV364" s="112">
        <v>0</v>
      </c>
      <c r="AW364" s="112">
        <v>0</v>
      </c>
      <c r="AX364" s="112">
        <v>0</v>
      </c>
      <c r="AY364" s="112">
        <v>0</v>
      </c>
      <c r="AZ364" s="112">
        <v>0</v>
      </c>
      <c r="BA364" s="111">
        <v>0.71299999999999997</v>
      </c>
      <c r="BB364" s="112">
        <v>0</v>
      </c>
      <c r="BC364" s="112">
        <v>0</v>
      </c>
      <c r="BD364" s="112">
        <v>0</v>
      </c>
      <c r="BE364" s="112">
        <v>0</v>
      </c>
      <c r="BF364" s="112">
        <v>0</v>
      </c>
      <c r="BG364" s="112">
        <v>0</v>
      </c>
      <c r="BH364" s="112">
        <v>0</v>
      </c>
      <c r="BI364" s="112">
        <v>0</v>
      </c>
      <c r="BJ364" s="112">
        <v>0</v>
      </c>
      <c r="BK364" s="111">
        <v>0.71299999999999997</v>
      </c>
      <c r="BL364" s="112">
        <v>0</v>
      </c>
      <c r="BM364" s="112">
        <v>0.48333333333333334</v>
      </c>
      <c r="BN364" s="112">
        <v>0.3</v>
      </c>
      <c r="BO364" s="112">
        <v>12.100000000000001</v>
      </c>
      <c r="BP364" s="112">
        <v>8.25</v>
      </c>
      <c r="BQ364" s="112">
        <v>0.18333333333333335</v>
      </c>
      <c r="BR364" s="113">
        <v>30</v>
      </c>
      <c r="BS364" s="112">
        <v>941</v>
      </c>
    </row>
    <row r="365" spans="1:71" hidden="1" x14ac:dyDescent="0.25">
      <c r="A365" s="102" t="s">
        <v>138</v>
      </c>
      <c r="B365" s="103" t="s">
        <v>179</v>
      </c>
      <c r="C365" s="102" t="s">
        <v>180</v>
      </c>
      <c r="D365" s="102" t="s">
        <v>302</v>
      </c>
      <c r="E365" s="102" t="s">
        <v>303</v>
      </c>
      <c r="F365" s="102" t="s">
        <v>155</v>
      </c>
      <c r="G365" s="102" t="s">
        <v>227</v>
      </c>
      <c r="H365" s="104">
        <v>51</v>
      </c>
      <c r="I365" s="104">
        <v>52</v>
      </c>
      <c r="J365" s="104">
        <v>214</v>
      </c>
      <c r="K365" s="104">
        <v>642</v>
      </c>
      <c r="L365" s="105">
        <v>105.66666666666667</v>
      </c>
      <c r="M365" s="106">
        <v>707</v>
      </c>
      <c r="N365" s="106">
        <v>759</v>
      </c>
      <c r="O365" s="106">
        <v>7</v>
      </c>
      <c r="P365" s="106">
        <v>52</v>
      </c>
      <c r="Q365" s="106">
        <v>7</v>
      </c>
      <c r="R365" s="106">
        <v>7</v>
      </c>
      <c r="S365" s="106">
        <v>719</v>
      </c>
      <c r="T365" s="106">
        <v>731</v>
      </c>
      <c r="U365" s="106">
        <v>7</v>
      </c>
      <c r="V365" s="106">
        <v>12</v>
      </c>
      <c r="W365" s="106">
        <v>6</v>
      </c>
      <c r="X365" s="106">
        <v>6.5</v>
      </c>
      <c r="Y365" s="106">
        <v>214</v>
      </c>
      <c r="Z365" s="106">
        <v>9</v>
      </c>
      <c r="AA365" s="107">
        <v>87752</v>
      </c>
      <c r="AB365" s="106">
        <v>9</v>
      </c>
      <c r="AC365" s="108">
        <v>8.1</v>
      </c>
      <c r="AD365" s="109">
        <v>5</v>
      </c>
      <c r="AE365" s="110">
        <v>0</v>
      </c>
      <c r="AF365" s="111">
        <v>0.54</v>
      </c>
      <c r="AG365" s="112">
        <v>0</v>
      </c>
      <c r="AH365" s="112">
        <v>0</v>
      </c>
      <c r="AI365" s="112">
        <v>0</v>
      </c>
      <c r="AJ365" s="111">
        <v>0.9</v>
      </c>
      <c r="AK365" s="112">
        <v>0</v>
      </c>
      <c r="AL365" s="112">
        <v>0</v>
      </c>
      <c r="AM365" s="112">
        <v>0</v>
      </c>
      <c r="AN365" s="112">
        <v>0</v>
      </c>
      <c r="AO365" s="112">
        <v>205</v>
      </c>
      <c r="AP365" s="112">
        <v>0.33333333333333331</v>
      </c>
      <c r="AQ365" s="112">
        <v>57.666666666666664</v>
      </c>
      <c r="AR365" s="112">
        <v>0</v>
      </c>
      <c r="AS365" s="112">
        <v>3.3333333333333335</v>
      </c>
      <c r="AT365" s="111">
        <v>0.55000000000000004</v>
      </c>
      <c r="AU365" s="112">
        <v>0</v>
      </c>
      <c r="AV365" s="112">
        <v>0</v>
      </c>
      <c r="AW365" s="112">
        <v>0</v>
      </c>
      <c r="AX365" s="112">
        <v>0</v>
      </c>
      <c r="AY365" s="112">
        <v>0</v>
      </c>
      <c r="AZ365" s="112">
        <v>0</v>
      </c>
      <c r="BA365" s="111">
        <v>0.71299999999999997</v>
      </c>
      <c r="BB365" s="112">
        <v>0</v>
      </c>
      <c r="BC365" s="112">
        <v>0</v>
      </c>
      <c r="BD365" s="112">
        <v>0</v>
      </c>
      <c r="BE365" s="112">
        <v>0</v>
      </c>
      <c r="BF365" s="112">
        <v>0</v>
      </c>
      <c r="BG365" s="112">
        <v>0</v>
      </c>
      <c r="BH365" s="112">
        <v>0</v>
      </c>
      <c r="BI365" s="112">
        <v>0</v>
      </c>
      <c r="BJ365" s="112">
        <v>0</v>
      </c>
      <c r="BK365" s="111">
        <v>0.71299999999999997</v>
      </c>
      <c r="BL365" s="112">
        <v>0</v>
      </c>
      <c r="BM365" s="112">
        <v>0</v>
      </c>
      <c r="BN365" s="112">
        <v>0</v>
      </c>
      <c r="BO365" s="112">
        <v>112.75000000000001</v>
      </c>
      <c r="BP365" s="112">
        <v>31.900000000000002</v>
      </c>
      <c r="BQ365" s="112">
        <v>1.8333333333333335</v>
      </c>
      <c r="BR365" s="113">
        <v>61</v>
      </c>
      <c r="BS365" s="112">
        <v>941</v>
      </c>
    </row>
    <row r="366" spans="1:71" hidden="1" x14ac:dyDescent="0.25">
      <c r="A366" s="102" t="s">
        <v>138</v>
      </c>
      <c r="B366" s="103" t="s">
        <v>179</v>
      </c>
      <c r="C366" s="102" t="s">
        <v>180</v>
      </c>
      <c r="D366" s="102" t="s">
        <v>306</v>
      </c>
      <c r="E366" s="102" t="s">
        <v>307</v>
      </c>
      <c r="F366" s="102" t="s">
        <v>244</v>
      </c>
      <c r="G366" s="102" t="s">
        <v>224</v>
      </c>
      <c r="H366" s="104">
        <v>19</v>
      </c>
      <c r="I366" s="104">
        <v>21</v>
      </c>
      <c r="J366" s="104">
        <v>17</v>
      </c>
      <c r="K366" s="104">
        <v>51</v>
      </c>
      <c r="L366" s="105">
        <v>19</v>
      </c>
      <c r="M366" s="106">
        <v>209</v>
      </c>
      <c r="N366" s="106">
        <v>219</v>
      </c>
      <c r="O366" s="106">
        <v>3</v>
      </c>
      <c r="P366" s="106">
        <v>10</v>
      </c>
      <c r="Q366" s="106">
        <v>3</v>
      </c>
      <c r="R366" s="106">
        <v>3</v>
      </c>
      <c r="S366" s="106">
        <v>210</v>
      </c>
      <c r="T366" s="106">
        <v>216</v>
      </c>
      <c r="U366" s="106">
        <v>3</v>
      </c>
      <c r="V366" s="106">
        <v>6</v>
      </c>
      <c r="W366" s="106">
        <v>4</v>
      </c>
      <c r="X366" s="106">
        <v>3.5</v>
      </c>
      <c r="Y366" s="106">
        <v>17</v>
      </c>
      <c r="Z366" s="106">
        <v>4</v>
      </c>
      <c r="AA366" s="107">
        <v>46835</v>
      </c>
      <c r="AB366" s="106">
        <v>5</v>
      </c>
      <c r="AC366" s="108">
        <v>4.0999999999999996</v>
      </c>
      <c r="AD366" s="109">
        <v>3</v>
      </c>
      <c r="AE366" s="110">
        <v>79.666666666666671</v>
      </c>
      <c r="AF366" s="111">
        <v>0.54</v>
      </c>
      <c r="AG366" s="112">
        <v>4.333333333333333</v>
      </c>
      <c r="AH366" s="112">
        <v>0</v>
      </c>
      <c r="AI366" s="112">
        <v>4.333333333333333</v>
      </c>
      <c r="AJ366" s="111">
        <v>0.9</v>
      </c>
      <c r="AK366" s="112">
        <v>0</v>
      </c>
      <c r="AL366" s="112">
        <v>0</v>
      </c>
      <c r="AM366" s="112">
        <v>0</v>
      </c>
      <c r="AN366" s="112">
        <v>0</v>
      </c>
      <c r="AO366" s="112">
        <v>0</v>
      </c>
      <c r="AP366" s="112">
        <v>0</v>
      </c>
      <c r="AQ366" s="112">
        <v>0</v>
      </c>
      <c r="AR366" s="112">
        <v>0</v>
      </c>
      <c r="AS366" s="112">
        <v>0</v>
      </c>
      <c r="AT366" s="111">
        <v>0.55000000000000004</v>
      </c>
      <c r="AU366" s="112">
        <v>0</v>
      </c>
      <c r="AV366" s="112">
        <v>0</v>
      </c>
      <c r="AW366" s="112">
        <v>0</v>
      </c>
      <c r="AX366" s="112">
        <v>0</v>
      </c>
      <c r="AY366" s="112">
        <v>0</v>
      </c>
      <c r="AZ366" s="112">
        <v>0</v>
      </c>
      <c r="BA366" s="111">
        <v>0.71299999999999997</v>
      </c>
      <c r="BB366" s="112">
        <v>0</v>
      </c>
      <c r="BC366" s="112">
        <v>0</v>
      </c>
      <c r="BD366" s="112">
        <v>0</v>
      </c>
      <c r="BE366" s="112">
        <v>0</v>
      </c>
      <c r="BF366" s="112">
        <v>0</v>
      </c>
      <c r="BG366" s="112">
        <v>0</v>
      </c>
      <c r="BH366" s="112">
        <v>0</v>
      </c>
      <c r="BI366" s="112">
        <v>0</v>
      </c>
      <c r="BJ366" s="112">
        <v>0</v>
      </c>
      <c r="BK366" s="111">
        <v>0.71299999999999997</v>
      </c>
      <c r="BL366" s="112">
        <v>43.02</v>
      </c>
      <c r="BM366" s="112">
        <v>3.9</v>
      </c>
      <c r="BN366" s="112">
        <v>3.9</v>
      </c>
      <c r="BO366" s="112">
        <v>0</v>
      </c>
      <c r="BP366" s="112">
        <v>0</v>
      </c>
      <c r="BQ366" s="112">
        <v>0</v>
      </c>
      <c r="BR366" s="113">
        <v>16</v>
      </c>
      <c r="BS366" s="112">
        <v>0</v>
      </c>
    </row>
    <row r="367" spans="1:71" hidden="1" x14ac:dyDescent="0.25">
      <c r="A367" s="102" t="s">
        <v>138</v>
      </c>
      <c r="B367" s="103" t="s">
        <v>179</v>
      </c>
      <c r="C367" s="102" t="s">
        <v>180</v>
      </c>
      <c r="D367" s="102" t="s">
        <v>242</v>
      </c>
      <c r="E367" s="102" t="s">
        <v>243</v>
      </c>
      <c r="F367" s="102" t="s">
        <v>244</v>
      </c>
      <c r="G367" s="102" t="s">
        <v>224</v>
      </c>
      <c r="H367" s="104">
        <v>51</v>
      </c>
      <c r="I367" s="104">
        <v>58</v>
      </c>
      <c r="J367" s="104">
        <v>76</v>
      </c>
      <c r="K367" s="104">
        <v>228</v>
      </c>
      <c r="L367" s="105">
        <v>61.666666666666664</v>
      </c>
      <c r="M367" s="106">
        <v>547</v>
      </c>
      <c r="N367" s="106">
        <v>578</v>
      </c>
      <c r="O367" s="106">
        <v>6</v>
      </c>
      <c r="P367" s="106">
        <v>31</v>
      </c>
      <c r="Q367" s="106">
        <v>6</v>
      </c>
      <c r="R367" s="106">
        <v>6</v>
      </c>
      <c r="S367" s="106">
        <v>590</v>
      </c>
      <c r="T367" s="106">
        <v>601</v>
      </c>
      <c r="U367" s="106">
        <v>6</v>
      </c>
      <c r="V367" s="106">
        <v>11</v>
      </c>
      <c r="W367" s="106">
        <v>6</v>
      </c>
      <c r="X367" s="106">
        <v>6</v>
      </c>
      <c r="Y367" s="106">
        <v>76</v>
      </c>
      <c r="Z367" s="106">
        <v>7</v>
      </c>
      <c r="AA367" s="107">
        <v>58036</v>
      </c>
      <c r="AB367" s="106">
        <v>7</v>
      </c>
      <c r="AC367" s="108">
        <v>6.6</v>
      </c>
      <c r="AD367" s="109">
        <v>4</v>
      </c>
      <c r="AE367" s="110">
        <v>33.333333333333336</v>
      </c>
      <c r="AF367" s="111">
        <v>0.54</v>
      </c>
      <c r="AG367" s="112">
        <v>8.3333333333333339</v>
      </c>
      <c r="AH367" s="112">
        <v>28.333333333333332</v>
      </c>
      <c r="AI367" s="112">
        <v>8.3333333333333339</v>
      </c>
      <c r="AJ367" s="111">
        <v>0.9</v>
      </c>
      <c r="AK367" s="112">
        <v>0</v>
      </c>
      <c r="AL367" s="112">
        <v>0</v>
      </c>
      <c r="AM367" s="112">
        <v>0</v>
      </c>
      <c r="AN367" s="112">
        <v>0</v>
      </c>
      <c r="AO367" s="112">
        <v>0</v>
      </c>
      <c r="AP367" s="112">
        <v>0</v>
      </c>
      <c r="AQ367" s="112">
        <v>0</v>
      </c>
      <c r="AR367" s="112">
        <v>0</v>
      </c>
      <c r="AS367" s="112">
        <v>0</v>
      </c>
      <c r="AT367" s="111">
        <v>0.55000000000000004</v>
      </c>
      <c r="AU367" s="112">
        <v>0</v>
      </c>
      <c r="AV367" s="112">
        <v>0</v>
      </c>
      <c r="AW367" s="112">
        <v>0</v>
      </c>
      <c r="AX367" s="112">
        <v>0</v>
      </c>
      <c r="AY367" s="112">
        <v>0</v>
      </c>
      <c r="AZ367" s="112">
        <v>0</v>
      </c>
      <c r="BA367" s="111">
        <v>0.71299999999999997</v>
      </c>
      <c r="BB367" s="112">
        <v>0</v>
      </c>
      <c r="BC367" s="112">
        <v>0</v>
      </c>
      <c r="BD367" s="112">
        <v>0</v>
      </c>
      <c r="BE367" s="112">
        <v>0</v>
      </c>
      <c r="BF367" s="112">
        <v>0</v>
      </c>
      <c r="BG367" s="112">
        <v>0</v>
      </c>
      <c r="BH367" s="112">
        <v>0</v>
      </c>
      <c r="BI367" s="112">
        <v>0</v>
      </c>
      <c r="BJ367" s="112">
        <v>0</v>
      </c>
      <c r="BK367" s="111">
        <v>0.71299999999999997</v>
      </c>
      <c r="BL367" s="112">
        <v>18.000000000000004</v>
      </c>
      <c r="BM367" s="112">
        <v>33</v>
      </c>
      <c r="BN367" s="112">
        <v>7.5000000000000009</v>
      </c>
      <c r="BO367" s="112">
        <v>0</v>
      </c>
      <c r="BP367" s="112">
        <v>0</v>
      </c>
      <c r="BQ367" s="112">
        <v>0</v>
      </c>
      <c r="BR367" s="113">
        <v>64</v>
      </c>
      <c r="BS367" s="112">
        <v>0</v>
      </c>
    </row>
    <row r="368" spans="1:71" hidden="1" x14ac:dyDescent="0.25">
      <c r="A368" s="102" t="s">
        <v>138</v>
      </c>
      <c r="B368" s="103" t="s">
        <v>179</v>
      </c>
      <c r="C368" s="102" t="s">
        <v>180</v>
      </c>
      <c r="D368" s="102" t="s">
        <v>428</v>
      </c>
      <c r="E368" s="102" t="s">
        <v>429</v>
      </c>
      <c r="F368" s="102" t="s">
        <v>244</v>
      </c>
      <c r="G368" s="102" t="s">
        <v>224</v>
      </c>
      <c r="H368" s="104">
        <v>34</v>
      </c>
      <c r="I368" s="104">
        <v>34</v>
      </c>
      <c r="J368" s="104">
        <v>144</v>
      </c>
      <c r="K368" s="104">
        <v>432</v>
      </c>
      <c r="L368" s="105">
        <v>70.666666666666671</v>
      </c>
      <c r="M368" s="106">
        <v>366</v>
      </c>
      <c r="N368" s="106">
        <v>385</v>
      </c>
      <c r="O368" s="106">
        <v>5</v>
      </c>
      <c r="P368" s="106">
        <v>19</v>
      </c>
      <c r="Q368" s="106">
        <v>4</v>
      </c>
      <c r="R368" s="106">
        <v>4.5</v>
      </c>
      <c r="S368" s="106">
        <v>354</v>
      </c>
      <c r="T368" s="106">
        <v>362</v>
      </c>
      <c r="U368" s="106">
        <v>5</v>
      </c>
      <c r="V368" s="106">
        <v>8</v>
      </c>
      <c r="W368" s="106">
        <v>5</v>
      </c>
      <c r="X368" s="106">
        <v>5</v>
      </c>
      <c r="Y368" s="106">
        <v>144</v>
      </c>
      <c r="Z368" s="106">
        <v>8</v>
      </c>
      <c r="AA368" s="107">
        <v>56703</v>
      </c>
      <c r="AB368" s="106">
        <v>6</v>
      </c>
      <c r="AC368" s="108">
        <v>5.9</v>
      </c>
      <c r="AD368" s="109">
        <v>3</v>
      </c>
      <c r="AE368" s="110">
        <v>0</v>
      </c>
      <c r="AF368" s="111">
        <v>0.54</v>
      </c>
      <c r="AG368" s="112">
        <v>3.3333333333333335</v>
      </c>
      <c r="AH368" s="112">
        <v>5</v>
      </c>
      <c r="AI368" s="112">
        <v>3.3333333333333335</v>
      </c>
      <c r="AJ368" s="111">
        <v>0.9</v>
      </c>
      <c r="AK368" s="112">
        <v>0</v>
      </c>
      <c r="AL368" s="112">
        <v>0</v>
      </c>
      <c r="AM368" s="112">
        <v>0</v>
      </c>
      <c r="AN368" s="112">
        <v>0</v>
      </c>
      <c r="AO368" s="112">
        <v>0</v>
      </c>
      <c r="AP368" s="112">
        <v>0</v>
      </c>
      <c r="AQ368" s="112">
        <v>0</v>
      </c>
      <c r="AR368" s="112">
        <v>0</v>
      </c>
      <c r="AS368" s="112">
        <v>0</v>
      </c>
      <c r="AT368" s="111">
        <v>0.55000000000000004</v>
      </c>
      <c r="AU368" s="112">
        <v>0</v>
      </c>
      <c r="AV368" s="112">
        <v>0</v>
      </c>
      <c r="AW368" s="112">
        <v>26</v>
      </c>
      <c r="AX368" s="112">
        <v>0</v>
      </c>
      <c r="AY368" s="112">
        <v>0</v>
      </c>
      <c r="AZ368" s="112">
        <v>0</v>
      </c>
      <c r="BA368" s="111">
        <v>0.71299999999999997</v>
      </c>
      <c r="BB368" s="112">
        <v>0</v>
      </c>
      <c r="BC368" s="112">
        <v>0</v>
      </c>
      <c r="BD368" s="112">
        <v>0</v>
      </c>
      <c r="BE368" s="112">
        <v>0</v>
      </c>
      <c r="BF368" s="112">
        <v>0</v>
      </c>
      <c r="BG368" s="112">
        <v>0</v>
      </c>
      <c r="BH368" s="112">
        <v>0</v>
      </c>
      <c r="BI368" s="112">
        <v>0</v>
      </c>
      <c r="BJ368" s="112">
        <v>0</v>
      </c>
      <c r="BK368" s="111">
        <v>0.71299999999999997</v>
      </c>
      <c r="BL368" s="112">
        <v>0</v>
      </c>
      <c r="BM368" s="112">
        <v>7.5000000000000009</v>
      </c>
      <c r="BN368" s="112">
        <v>3</v>
      </c>
      <c r="BO368" s="112">
        <v>18.538</v>
      </c>
      <c r="BP368" s="112">
        <v>0</v>
      </c>
      <c r="BQ368" s="112">
        <v>0</v>
      </c>
      <c r="BR368" s="113">
        <v>20</v>
      </c>
      <c r="BS368" s="112">
        <v>0</v>
      </c>
    </row>
    <row r="369" spans="1:71" hidden="1" x14ac:dyDescent="0.25">
      <c r="A369" s="102" t="s">
        <v>138</v>
      </c>
      <c r="B369" s="103" t="s">
        <v>181</v>
      </c>
      <c r="C369" s="102" t="s">
        <v>182</v>
      </c>
      <c r="D369" s="102" t="s">
        <v>432</v>
      </c>
      <c r="E369" s="102" t="s">
        <v>433</v>
      </c>
      <c r="F369" s="102" t="s">
        <v>434</v>
      </c>
      <c r="G369" s="102" t="s">
        <v>227</v>
      </c>
      <c r="H369" s="104">
        <v>22</v>
      </c>
      <c r="I369" s="104">
        <v>23</v>
      </c>
      <c r="J369" s="104"/>
      <c r="K369" s="104" t="s">
        <v>154</v>
      </c>
      <c r="L369" s="105">
        <v>22.5</v>
      </c>
      <c r="M369" s="106">
        <v>231</v>
      </c>
      <c r="N369" s="106">
        <v>247</v>
      </c>
      <c r="O369" s="106">
        <v>3</v>
      </c>
      <c r="P369" s="106">
        <v>16</v>
      </c>
      <c r="Q369" s="106">
        <v>4</v>
      </c>
      <c r="R369" s="106">
        <v>3.5</v>
      </c>
      <c r="S369" s="106">
        <v>212</v>
      </c>
      <c r="T369" s="106">
        <v>222</v>
      </c>
      <c r="U369" s="106">
        <v>3</v>
      </c>
      <c r="V369" s="106">
        <v>10</v>
      </c>
      <c r="W369" s="106">
        <v>5</v>
      </c>
      <c r="X369" s="106">
        <v>4</v>
      </c>
      <c r="Y369" s="106"/>
      <c r="Z369" s="106"/>
      <c r="AA369" s="107"/>
      <c r="AB369" s="106"/>
      <c r="AC369" s="108">
        <v>3.75</v>
      </c>
      <c r="AD369" s="109">
        <v>2</v>
      </c>
      <c r="AE369" s="110">
        <v>0</v>
      </c>
      <c r="AF369" s="111">
        <v>0.54</v>
      </c>
      <c r="AG369" s="112">
        <v>0</v>
      </c>
      <c r="AH369" s="112">
        <v>0</v>
      </c>
      <c r="AI369" s="112">
        <v>0</v>
      </c>
      <c r="AJ369" s="111">
        <v>0.9</v>
      </c>
      <c r="AK369" s="112">
        <v>0</v>
      </c>
      <c r="AL369" s="112">
        <v>0</v>
      </c>
      <c r="AM369" s="112">
        <v>0</v>
      </c>
      <c r="AN369" s="112">
        <v>0</v>
      </c>
      <c r="AO369" s="112">
        <v>43.333333333333336</v>
      </c>
      <c r="AP369" s="112">
        <v>0</v>
      </c>
      <c r="AQ369" s="112">
        <v>3.3333333333333335</v>
      </c>
      <c r="AR369" s="112">
        <v>0</v>
      </c>
      <c r="AS369" s="112">
        <v>1</v>
      </c>
      <c r="AT369" s="111">
        <v>0.55000000000000004</v>
      </c>
      <c r="AU369" s="112">
        <v>0</v>
      </c>
      <c r="AV369" s="112">
        <v>0</v>
      </c>
      <c r="AW369" s="112">
        <v>0</v>
      </c>
      <c r="AX369" s="112">
        <v>0</v>
      </c>
      <c r="AY369" s="112">
        <v>0</v>
      </c>
      <c r="AZ369" s="112">
        <v>0</v>
      </c>
      <c r="BA369" s="111">
        <v>0.71299999999999997</v>
      </c>
      <c r="BB369" s="112">
        <v>0</v>
      </c>
      <c r="BC369" s="112">
        <v>0</v>
      </c>
      <c r="BD369" s="112">
        <v>0</v>
      </c>
      <c r="BE369" s="112">
        <v>0</v>
      </c>
      <c r="BF369" s="112">
        <v>0</v>
      </c>
      <c r="BG369" s="112">
        <v>0</v>
      </c>
      <c r="BH369" s="112">
        <v>0</v>
      </c>
      <c r="BI369" s="112">
        <v>0</v>
      </c>
      <c r="BJ369" s="112">
        <v>0</v>
      </c>
      <c r="BK369" s="111">
        <v>0.71299999999999997</v>
      </c>
      <c r="BL369" s="112">
        <v>0</v>
      </c>
      <c r="BM369" s="112">
        <v>0</v>
      </c>
      <c r="BN369" s="112">
        <v>0</v>
      </c>
      <c r="BO369" s="112">
        <v>23.833333333333336</v>
      </c>
      <c r="BP369" s="112">
        <v>1.8333333333333335</v>
      </c>
      <c r="BQ369" s="112">
        <v>0.55000000000000004</v>
      </c>
      <c r="BR369" s="113">
        <v>6</v>
      </c>
      <c r="BS369" s="112">
        <v>0</v>
      </c>
    </row>
    <row r="370" spans="1:71" hidden="1" x14ac:dyDescent="0.25">
      <c r="A370" s="102" t="s">
        <v>138</v>
      </c>
      <c r="B370" s="103" t="s">
        <v>181</v>
      </c>
      <c r="C370" s="102" t="s">
        <v>182</v>
      </c>
      <c r="D370" s="102" t="s">
        <v>435</v>
      </c>
      <c r="E370" s="102" t="s">
        <v>436</v>
      </c>
      <c r="F370" s="102" t="s">
        <v>155</v>
      </c>
      <c r="G370" s="102" t="s">
        <v>227</v>
      </c>
      <c r="H370" s="104">
        <v>16</v>
      </c>
      <c r="I370" s="104">
        <v>16</v>
      </c>
      <c r="J370" s="104">
        <v>14</v>
      </c>
      <c r="K370" s="104">
        <v>42</v>
      </c>
      <c r="L370" s="105">
        <v>15.333333333333334</v>
      </c>
      <c r="M370" s="106">
        <v>166</v>
      </c>
      <c r="N370" s="106">
        <v>175</v>
      </c>
      <c r="O370" s="106">
        <v>2</v>
      </c>
      <c r="P370" s="106">
        <v>9</v>
      </c>
      <c r="Q370" s="106">
        <v>3</v>
      </c>
      <c r="R370" s="106">
        <v>2.5</v>
      </c>
      <c r="S370" s="106">
        <v>148</v>
      </c>
      <c r="T370" s="106">
        <v>154</v>
      </c>
      <c r="U370" s="106">
        <v>2</v>
      </c>
      <c r="V370" s="106">
        <v>6</v>
      </c>
      <c r="W370" s="106">
        <v>4</v>
      </c>
      <c r="X370" s="106">
        <v>3</v>
      </c>
      <c r="Y370" s="106">
        <v>14</v>
      </c>
      <c r="Z370" s="106">
        <v>3</v>
      </c>
      <c r="AA370" s="107"/>
      <c r="AB370" s="106"/>
      <c r="AC370" s="108">
        <v>2.8333333333333335</v>
      </c>
      <c r="AD370" s="109">
        <v>2</v>
      </c>
      <c r="AE370" s="110">
        <v>0</v>
      </c>
      <c r="AF370" s="111">
        <v>0.54</v>
      </c>
      <c r="AG370" s="112">
        <v>0</v>
      </c>
      <c r="AH370" s="112">
        <v>0</v>
      </c>
      <c r="AI370" s="112">
        <v>0</v>
      </c>
      <c r="AJ370" s="111">
        <v>0.9</v>
      </c>
      <c r="AK370" s="112">
        <v>0</v>
      </c>
      <c r="AL370" s="112">
        <v>0</v>
      </c>
      <c r="AM370" s="112">
        <v>0</v>
      </c>
      <c r="AN370" s="112">
        <v>0</v>
      </c>
      <c r="AO370" s="112">
        <v>0</v>
      </c>
      <c r="AP370" s="112">
        <v>0</v>
      </c>
      <c r="AQ370" s="112">
        <v>0</v>
      </c>
      <c r="AR370" s="112">
        <v>0</v>
      </c>
      <c r="AS370" s="112">
        <v>0</v>
      </c>
      <c r="AT370" s="111">
        <v>0.55000000000000004</v>
      </c>
      <c r="AU370" s="112">
        <v>0</v>
      </c>
      <c r="AV370" s="112">
        <v>0</v>
      </c>
      <c r="AW370" s="112">
        <v>0</v>
      </c>
      <c r="AX370" s="112">
        <v>0</v>
      </c>
      <c r="AY370" s="112">
        <v>0</v>
      </c>
      <c r="AZ370" s="112">
        <v>0</v>
      </c>
      <c r="BA370" s="111">
        <v>0.71299999999999997</v>
      </c>
      <c r="BB370" s="112">
        <v>0</v>
      </c>
      <c r="BC370" s="112">
        <v>0</v>
      </c>
      <c r="BD370" s="112">
        <v>0</v>
      </c>
      <c r="BE370" s="112">
        <v>0</v>
      </c>
      <c r="BF370" s="112">
        <v>0</v>
      </c>
      <c r="BG370" s="112">
        <v>0</v>
      </c>
      <c r="BH370" s="112">
        <v>0</v>
      </c>
      <c r="BI370" s="112">
        <v>0</v>
      </c>
      <c r="BJ370" s="112">
        <v>0</v>
      </c>
      <c r="BK370" s="111">
        <v>0.71299999999999997</v>
      </c>
      <c r="BL370" s="112">
        <v>0</v>
      </c>
      <c r="BM370" s="112">
        <v>0</v>
      </c>
      <c r="BN370" s="112">
        <v>0</v>
      </c>
      <c r="BO370" s="112">
        <v>0</v>
      </c>
      <c r="BP370" s="112">
        <v>0</v>
      </c>
      <c r="BQ370" s="112">
        <v>0</v>
      </c>
      <c r="BR370" s="113">
        <v>2</v>
      </c>
      <c r="BS370" s="112">
        <v>0</v>
      </c>
    </row>
    <row r="371" spans="1:71" hidden="1" x14ac:dyDescent="0.25">
      <c r="A371" s="102" t="s">
        <v>138</v>
      </c>
      <c r="B371" s="103" t="s">
        <v>181</v>
      </c>
      <c r="C371" s="102" t="s">
        <v>182</v>
      </c>
      <c r="D371" s="102" t="s">
        <v>437</v>
      </c>
      <c r="E371" s="102" t="s">
        <v>438</v>
      </c>
      <c r="F371" s="102" t="s">
        <v>434</v>
      </c>
      <c r="G371" s="102" t="s">
        <v>227</v>
      </c>
      <c r="H371" s="104">
        <v>51</v>
      </c>
      <c r="I371" s="104">
        <v>54</v>
      </c>
      <c r="J371" s="104">
        <v>73</v>
      </c>
      <c r="K371" s="104">
        <v>219</v>
      </c>
      <c r="L371" s="105">
        <v>59.333333333333336</v>
      </c>
      <c r="M371" s="106">
        <v>513</v>
      </c>
      <c r="N371" s="106">
        <v>577</v>
      </c>
      <c r="O371" s="106">
        <v>6</v>
      </c>
      <c r="P371" s="106">
        <v>64</v>
      </c>
      <c r="Q371" s="106">
        <v>8</v>
      </c>
      <c r="R371" s="106">
        <v>7</v>
      </c>
      <c r="S371" s="106">
        <v>518</v>
      </c>
      <c r="T371" s="106">
        <v>537</v>
      </c>
      <c r="U371" s="106">
        <v>6</v>
      </c>
      <c r="V371" s="106">
        <v>19</v>
      </c>
      <c r="W371" s="106">
        <v>7</v>
      </c>
      <c r="X371" s="106">
        <v>6.5</v>
      </c>
      <c r="Y371" s="106">
        <v>73</v>
      </c>
      <c r="Z371" s="106">
        <v>7</v>
      </c>
      <c r="AA371" s="107"/>
      <c r="AB371" s="106"/>
      <c r="AC371" s="108">
        <v>6.833333333333333</v>
      </c>
      <c r="AD371" s="109">
        <v>4</v>
      </c>
      <c r="AE371" s="110">
        <v>0</v>
      </c>
      <c r="AF371" s="111">
        <v>0.54</v>
      </c>
      <c r="AG371" s="112">
        <v>0</v>
      </c>
      <c r="AH371" s="112">
        <v>0</v>
      </c>
      <c r="AI371" s="112">
        <v>0</v>
      </c>
      <c r="AJ371" s="111">
        <v>0.9</v>
      </c>
      <c r="AK371" s="112">
        <v>1</v>
      </c>
      <c r="AL371" s="112">
        <v>0</v>
      </c>
      <c r="AM371" s="112">
        <v>0</v>
      </c>
      <c r="AN371" s="112">
        <v>0</v>
      </c>
      <c r="AO371" s="112">
        <v>38.666666666666664</v>
      </c>
      <c r="AP371" s="112">
        <v>0</v>
      </c>
      <c r="AQ371" s="112">
        <v>2.3333333333333335</v>
      </c>
      <c r="AR371" s="112">
        <v>0</v>
      </c>
      <c r="AS371" s="112">
        <v>1</v>
      </c>
      <c r="AT371" s="111">
        <v>0.55000000000000004</v>
      </c>
      <c r="AU371" s="112">
        <v>0</v>
      </c>
      <c r="AV371" s="112">
        <v>0</v>
      </c>
      <c r="AW371" s="112">
        <v>32</v>
      </c>
      <c r="AX371" s="112">
        <v>0</v>
      </c>
      <c r="AY371" s="112">
        <v>0</v>
      </c>
      <c r="AZ371" s="112">
        <v>0</v>
      </c>
      <c r="BA371" s="111">
        <v>0.71299999999999997</v>
      </c>
      <c r="BB371" s="112">
        <v>0</v>
      </c>
      <c r="BC371" s="112">
        <v>0</v>
      </c>
      <c r="BD371" s="112">
        <v>0</v>
      </c>
      <c r="BE371" s="112">
        <v>0</v>
      </c>
      <c r="BF371" s="112">
        <v>0</v>
      </c>
      <c r="BG371" s="112">
        <v>0</v>
      </c>
      <c r="BH371" s="112">
        <v>0</v>
      </c>
      <c r="BI371" s="112">
        <v>6.666666666666667</v>
      </c>
      <c r="BJ371" s="112">
        <v>54.666666666666664</v>
      </c>
      <c r="BK371" s="111">
        <v>0.71299999999999997</v>
      </c>
      <c r="BL371" s="112">
        <v>0</v>
      </c>
      <c r="BM371" s="112">
        <v>0.55000000000000004</v>
      </c>
      <c r="BN371" s="112">
        <v>0</v>
      </c>
      <c r="BO371" s="112">
        <v>44.082666666666668</v>
      </c>
      <c r="BP371" s="112">
        <v>6.0366666666666662</v>
      </c>
      <c r="BQ371" s="112">
        <v>39.527333333333324</v>
      </c>
      <c r="BR371" s="113">
        <v>28</v>
      </c>
      <c r="BS371" s="112">
        <v>0</v>
      </c>
    </row>
    <row r="372" spans="1:71" hidden="1" x14ac:dyDescent="0.25">
      <c r="A372" s="102" t="s">
        <v>138</v>
      </c>
      <c r="B372" s="103" t="s">
        <v>181</v>
      </c>
      <c r="C372" s="102" t="s">
        <v>182</v>
      </c>
      <c r="D372" s="102" t="s">
        <v>439</v>
      </c>
      <c r="E372" s="102" t="s">
        <v>440</v>
      </c>
      <c r="F372" s="102" t="s">
        <v>155</v>
      </c>
      <c r="G372" s="102" t="s">
        <v>227</v>
      </c>
      <c r="H372" s="104">
        <v>53</v>
      </c>
      <c r="I372" s="104">
        <v>65</v>
      </c>
      <c r="J372" s="104">
        <v>168</v>
      </c>
      <c r="K372" s="104">
        <v>504</v>
      </c>
      <c r="L372" s="105">
        <v>95.333333333333329</v>
      </c>
      <c r="M372" s="106">
        <v>531</v>
      </c>
      <c r="N372" s="106">
        <v>565</v>
      </c>
      <c r="O372" s="106">
        <v>6</v>
      </c>
      <c r="P372" s="106">
        <v>34</v>
      </c>
      <c r="Q372" s="106">
        <v>6</v>
      </c>
      <c r="R372" s="106">
        <v>6</v>
      </c>
      <c r="S372" s="106">
        <v>537</v>
      </c>
      <c r="T372" s="106">
        <v>567</v>
      </c>
      <c r="U372" s="106">
        <v>6</v>
      </c>
      <c r="V372" s="106">
        <v>30</v>
      </c>
      <c r="W372" s="106">
        <v>8</v>
      </c>
      <c r="X372" s="106">
        <v>7</v>
      </c>
      <c r="Y372" s="106">
        <v>168</v>
      </c>
      <c r="Z372" s="106">
        <v>9</v>
      </c>
      <c r="AA372" s="107">
        <v>76905</v>
      </c>
      <c r="AB372" s="106">
        <v>9</v>
      </c>
      <c r="AC372" s="108">
        <v>8</v>
      </c>
      <c r="AD372" s="109">
        <v>4</v>
      </c>
      <c r="AE372" s="110">
        <v>0</v>
      </c>
      <c r="AF372" s="111">
        <v>0.54</v>
      </c>
      <c r="AG372" s="112">
        <v>0</v>
      </c>
      <c r="AH372" s="112">
        <v>0.66666666666666663</v>
      </c>
      <c r="AI372" s="112">
        <v>0</v>
      </c>
      <c r="AJ372" s="111">
        <v>0.9</v>
      </c>
      <c r="AK372" s="112">
        <v>0</v>
      </c>
      <c r="AL372" s="112">
        <v>0</v>
      </c>
      <c r="AM372" s="112">
        <v>0</v>
      </c>
      <c r="AN372" s="112">
        <v>0.33333333333333331</v>
      </c>
      <c r="AO372" s="112">
        <v>73.666666666666671</v>
      </c>
      <c r="AP372" s="112">
        <v>0</v>
      </c>
      <c r="AQ372" s="112">
        <v>1.3333333333333333</v>
      </c>
      <c r="AR372" s="112">
        <v>0</v>
      </c>
      <c r="AS372" s="112">
        <v>2.6666666666666665</v>
      </c>
      <c r="AT372" s="111">
        <v>0.55000000000000004</v>
      </c>
      <c r="AU372" s="112">
        <v>0</v>
      </c>
      <c r="AV372" s="112">
        <v>0</v>
      </c>
      <c r="AW372" s="112">
        <v>19.333333333333332</v>
      </c>
      <c r="AX372" s="112">
        <v>0</v>
      </c>
      <c r="AY372" s="112">
        <v>0</v>
      </c>
      <c r="AZ372" s="112">
        <v>0</v>
      </c>
      <c r="BA372" s="111">
        <v>0.71299999999999997</v>
      </c>
      <c r="BB372" s="112">
        <v>0</v>
      </c>
      <c r="BC372" s="112">
        <v>0</v>
      </c>
      <c r="BD372" s="112">
        <v>0</v>
      </c>
      <c r="BE372" s="112">
        <v>0</v>
      </c>
      <c r="BF372" s="112">
        <v>0</v>
      </c>
      <c r="BG372" s="112">
        <v>0</v>
      </c>
      <c r="BH372" s="112">
        <v>0</v>
      </c>
      <c r="BI372" s="112">
        <v>0</v>
      </c>
      <c r="BJ372" s="112">
        <v>0</v>
      </c>
      <c r="BK372" s="111">
        <v>0.71299999999999997</v>
      </c>
      <c r="BL372" s="112">
        <v>0</v>
      </c>
      <c r="BM372" s="112">
        <v>0.6</v>
      </c>
      <c r="BN372" s="112">
        <v>0.18333333333333335</v>
      </c>
      <c r="BO372" s="112">
        <v>54.301333333333339</v>
      </c>
      <c r="BP372" s="112">
        <v>0.73333333333333339</v>
      </c>
      <c r="BQ372" s="112">
        <v>1.4666666666666668</v>
      </c>
      <c r="BR372" s="113">
        <v>20</v>
      </c>
      <c r="BS372" s="112">
        <v>0</v>
      </c>
    </row>
    <row r="373" spans="1:71" hidden="1" x14ac:dyDescent="0.25">
      <c r="A373" s="102" t="s">
        <v>138</v>
      </c>
      <c r="B373" s="103" t="s">
        <v>181</v>
      </c>
      <c r="C373" s="102" t="s">
        <v>182</v>
      </c>
      <c r="D373" s="102" t="s">
        <v>862</v>
      </c>
      <c r="E373" s="102" t="s">
        <v>863</v>
      </c>
      <c r="F373" s="102" t="s">
        <v>434</v>
      </c>
      <c r="G373" s="102" t="s">
        <v>227</v>
      </c>
      <c r="H373" s="104">
        <v>47</v>
      </c>
      <c r="I373" s="104">
        <v>46</v>
      </c>
      <c r="J373" s="104">
        <v>105</v>
      </c>
      <c r="K373" s="104">
        <v>315</v>
      </c>
      <c r="L373" s="105">
        <v>66</v>
      </c>
      <c r="M373" s="106">
        <v>577</v>
      </c>
      <c r="N373" s="106">
        <v>649</v>
      </c>
      <c r="O373" s="106">
        <v>6</v>
      </c>
      <c r="P373" s="106">
        <v>72</v>
      </c>
      <c r="Q373" s="106">
        <v>8</v>
      </c>
      <c r="R373" s="106">
        <v>7</v>
      </c>
      <c r="S373" s="106">
        <v>604</v>
      </c>
      <c r="T373" s="106">
        <v>617</v>
      </c>
      <c r="U373" s="106">
        <v>6</v>
      </c>
      <c r="V373" s="106">
        <v>13</v>
      </c>
      <c r="W373" s="106">
        <v>6</v>
      </c>
      <c r="X373" s="106">
        <v>6</v>
      </c>
      <c r="Y373" s="106">
        <v>105</v>
      </c>
      <c r="Z373" s="106">
        <v>8</v>
      </c>
      <c r="AA373" s="107">
        <v>74974</v>
      </c>
      <c r="AB373" s="106">
        <v>8</v>
      </c>
      <c r="AC373" s="108">
        <v>7.4</v>
      </c>
      <c r="AD373" s="109">
        <v>4</v>
      </c>
      <c r="AE373" s="110">
        <v>0</v>
      </c>
      <c r="AF373" s="111">
        <v>0.54</v>
      </c>
      <c r="AG373" s="112">
        <v>0</v>
      </c>
      <c r="AH373" s="112">
        <v>0.66666666666666663</v>
      </c>
      <c r="AI373" s="112">
        <v>0</v>
      </c>
      <c r="AJ373" s="111">
        <v>0.9</v>
      </c>
      <c r="AK373" s="112">
        <v>0</v>
      </c>
      <c r="AL373" s="112">
        <v>0</v>
      </c>
      <c r="AM373" s="112">
        <v>0</v>
      </c>
      <c r="AN373" s="112">
        <v>0</v>
      </c>
      <c r="AO373" s="112">
        <v>322.66666666666669</v>
      </c>
      <c r="AP373" s="112">
        <v>0</v>
      </c>
      <c r="AQ373" s="112">
        <v>38.333333333333336</v>
      </c>
      <c r="AR373" s="112">
        <v>6.333333333333333</v>
      </c>
      <c r="AS373" s="112">
        <v>7.666666666666667</v>
      </c>
      <c r="AT373" s="111">
        <v>0.55000000000000004</v>
      </c>
      <c r="AU373" s="112">
        <v>0</v>
      </c>
      <c r="AV373" s="112">
        <v>0</v>
      </c>
      <c r="AW373" s="112">
        <v>171.66666666666666</v>
      </c>
      <c r="AX373" s="112">
        <v>11.333333333333334</v>
      </c>
      <c r="AY373" s="112">
        <v>0</v>
      </c>
      <c r="AZ373" s="112">
        <v>8</v>
      </c>
      <c r="BA373" s="111">
        <v>0.71299999999999997</v>
      </c>
      <c r="BB373" s="112">
        <v>0</v>
      </c>
      <c r="BC373" s="112">
        <v>0</v>
      </c>
      <c r="BD373" s="112">
        <v>0</v>
      </c>
      <c r="BE373" s="112">
        <v>0</v>
      </c>
      <c r="BF373" s="112">
        <v>0</v>
      </c>
      <c r="BG373" s="112">
        <v>0</v>
      </c>
      <c r="BH373" s="112">
        <v>0</v>
      </c>
      <c r="BI373" s="112">
        <v>0</v>
      </c>
      <c r="BJ373" s="112">
        <v>0</v>
      </c>
      <c r="BK373" s="111">
        <v>0.71299999999999997</v>
      </c>
      <c r="BL373" s="112">
        <v>0</v>
      </c>
      <c r="BM373" s="112">
        <v>0.6</v>
      </c>
      <c r="BN373" s="112">
        <v>0</v>
      </c>
      <c r="BO373" s="112">
        <v>299.86500000000001</v>
      </c>
      <c r="BP373" s="112">
        <v>34.868000000000002</v>
      </c>
      <c r="BQ373" s="112">
        <v>7.7000000000000011</v>
      </c>
      <c r="BR373" s="113">
        <v>24</v>
      </c>
      <c r="BS373" s="112">
        <v>179</v>
      </c>
    </row>
    <row r="374" spans="1:71" hidden="1" x14ac:dyDescent="0.25">
      <c r="A374" s="102" t="s">
        <v>138</v>
      </c>
      <c r="B374" s="103" t="s">
        <v>181</v>
      </c>
      <c r="C374" s="102" t="s">
        <v>182</v>
      </c>
      <c r="D374" s="102" t="s">
        <v>785</v>
      </c>
      <c r="E374" s="102" t="s">
        <v>786</v>
      </c>
      <c r="F374" s="102" t="s">
        <v>413</v>
      </c>
      <c r="G374" s="102" t="s">
        <v>227</v>
      </c>
      <c r="H374" s="104"/>
      <c r="I374" s="104">
        <v>8</v>
      </c>
      <c r="J374" s="104">
        <v>5</v>
      </c>
      <c r="K374" s="104">
        <v>15</v>
      </c>
      <c r="L374" s="105">
        <v>6.5</v>
      </c>
      <c r="M374" s="106"/>
      <c r="N374" s="106"/>
      <c r="O374" s="106"/>
      <c r="P374" s="106"/>
      <c r="Q374" s="106"/>
      <c r="R374" s="106"/>
      <c r="S374" s="106">
        <v>101</v>
      </c>
      <c r="T374" s="106">
        <v>102</v>
      </c>
      <c r="U374" s="106">
        <v>1</v>
      </c>
      <c r="V374" s="106">
        <v>1</v>
      </c>
      <c r="W374" s="106">
        <v>2</v>
      </c>
      <c r="X374" s="106">
        <v>1.5</v>
      </c>
      <c r="Y374" s="106">
        <v>5</v>
      </c>
      <c r="Z374" s="106">
        <v>1</v>
      </c>
      <c r="AA374" s="107"/>
      <c r="AB374" s="106"/>
      <c r="AC374" s="108">
        <v>1.25</v>
      </c>
      <c r="AD374" s="109">
        <v>1</v>
      </c>
      <c r="AE374" s="110">
        <v>0</v>
      </c>
      <c r="AF374" s="111">
        <v>0.54</v>
      </c>
      <c r="AG374" s="112">
        <v>0</v>
      </c>
      <c r="AH374" s="112">
        <v>0</v>
      </c>
      <c r="AI374" s="112">
        <v>0</v>
      </c>
      <c r="AJ374" s="111">
        <v>0.9</v>
      </c>
      <c r="AK374" s="112">
        <v>0</v>
      </c>
      <c r="AL374" s="112">
        <v>0</v>
      </c>
      <c r="AM374" s="112">
        <v>0</v>
      </c>
      <c r="AN374" s="112">
        <v>0</v>
      </c>
      <c r="AO374" s="112">
        <v>0</v>
      </c>
      <c r="AP374" s="112">
        <v>0</v>
      </c>
      <c r="AQ374" s="112">
        <v>0</v>
      </c>
      <c r="AR374" s="112">
        <v>0</v>
      </c>
      <c r="AS374" s="112">
        <v>0</v>
      </c>
      <c r="AT374" s="111">
        <v>0.55000000000000004</v>
      </c>
      <c r="AU374" s="112">
        <v>0</v>
      </c>
      <c r="AV374" s="112">
        <v>0</v>
      </c>
      <c r="AW374" s="112">
        <v>15.333333333333334</v>
      </c>
      <c r="AX374" s="112">
        <v>0</v>
      </c>
      <c r="AY374" s="112">
        <v>0</v>
      </c>
      <c r="AZ374" s="112">
        <v>0</v>
      </c>
      <c r="BA374" s="111">
        <v>0.71299999999999997</v>
      </c>
      <c r="BB374" s="112">
        <v>0</v>
      </c>
      <c r="BC374" s="112">
        <v>0</v>
      </c>
      <c r="BD374" s="112">
        <v>0</v>
      </c>
      <c r="BE374" s="112">
        <v>0</v>
      </c>
      <c r="BF374" s="112">
        <v>0</v>
      </c>
      <c r="BG374" s="112">
        <v>0</v>
      </c>
      <c r="BH374" s="112">
        <v>0</v>
      </c>
      <c r="BI374" s="112">
        <v>0</v>
      </c>
      <c r="BJ374" s="112">
        <v>0</v>
      </c>
      <c r="BK374" s="111">
        <v>0.71299999999999997</v>
      </c>
      <c r="BL374" s="112">
        <v>0</v>
      </c>
      <c r="BM374" s="112">
        <v>0</v>
      </c>
      <c r="BN374" s="112">
        <v>0</v>
      </c>
      <c r="BO374" s="112">
        <v>10.932666666666666</v>
      </c>
      <c r="BP374" s="112">
        <v>0</v>
      </c>
      <c r="BQ374" s="112">
        <v>0</v>
      </c>
      <c r="BR374" s="113">
        <v>3</v>
      </c>
      <c r="BS374" s="112">
        <v>0</v>
      </c>
    </row>
    <row r="375" spans="1:71" hidden="1" x14ac:dyDescent="0.25">
      <c r="A375" s="102" t="s">
        <v>138</v>
      </c>
      <c r="B375" s="103" t="s">
        <v>181</v>
      </c>
      <c r="C375" s="102" t="s">
        <v>182</v>
      </c>
      <c r="D375" s="102" t="s">
        <v>441</v>
      </c>
      <c r="E375" s="102" t="s">
        <v>442</v>
      </c>
      <c r="F375" s="102" t="s">
        <v>155</v>
      </c>
      <c r="G375" s="102" t="s">
        <v>227</v>
      </c>
      <c r="H375" s="104">
        <v>31</v>
      </c>
      <c r="I375" s="104">
        <v>33</v>
      </c>
      <c r="J375" s="104">
        <v>14</v>
      </c>
      <c r="K375" s="104">
        <v>42</v>
      </c>
      <c r="L375" s="105">
        <v>26</v>
      </c>
      <c r="M375" s="106">
        <v>296</v>
      </c>
      <c r="N375" s="106">
        <v>319</v>
      </c>
      <c r="O375" s="106">
        <v>4</v>
      </c>
      <c r="P375" s="106">
        <v>23</v>
      </c>
      <c r="Q375" s="106">
        <v>5</v>
      </c>
      <c r="R375" s="106">
        <v>4.5</v>
      </c>
      <c r="S375" s="106">
        <v>277</v>
      </c>
      <c r="T375" s="106">
        <v>289</v>
      </c>
      <c r="U375" s="106">
        <v>4</v>
      </c>
      <c r="V375" s="106">
        <v>12</v>
      </c>
      <c r="W375" s="106">
        <v>6</v>
      </c>
      <c r="X375" s="106">
        <v>5</v>
      </c>
      <c r="Y375" s="106">
        <v>14</v>
      </c>
      <c r="Z375" s="106">
        <v>3</v>
      </c>
      <c r="AA375" s="107">
        <v>41123</v>
      </c>
      <c r="AB375" s="106">
        <v>4</v>
      </c>
      <c r="AC375" s="108">
        <v>4.0999999999999996</v>
      </c>
      <c r="AD375" s="109">
        <v>3</v>
      </c>
      <c r="AE375" s="110">
        <v>0</v>
      </c>
      <c r="AF375" s="111">
        <v>0.54</v>
      </c>
      <c r="AG375" s="112">
        <v>0</v>
      </c>
      <c r="AH375" s="112">
        <v>0</v>
      </c>
      <c r="AI375" s="112">
        <v>0</v>
      </c>
      <c r="AJ375" s="111">
        <v>0.9</v>
      </c>
      <c r="AK375" s="112">
        <v>0</v>
      </c>
      <c r="AL375" s="112">
        <v>0</v>
      </c>
      <c r="AM375" s="112">
        <v>0</v>
      </c>
      <c r="AN375" s="112">
        <v>0</v>
      </c>
      <c r="AO375" s="112">
        <v>0</v>
      </c>
      <c r="AP375" s="112">
        <v>0</v>
      </c>
      <c r="AQ375" s="112">
        <v>0</v>
      </c>
      <c r="AR375" s="112">
        <v>0</v>
      </c>
      <c r="AS375" s="112">
        <v>0</v>
      </c>
      <c r="AT375" s="111">
        <v>0.55000000000000004</v>
      </c>
      <c r="AU375" s="112">
        <v>0</v>
      </c>
      <c r="AV375" s="112">
        <v>0</v>
      </c>
      <c r="AW375" s="112">
        <v>0</v>
      </c>
      <c r="AX375" s="112">
        <v>0</v>
      </c>
      <c r="AY375" s="112">
        <v>0</v>
      </c>
      <c r="AZ375" s="112">
        <v>0</v>
      </c>
      <c r="BA375" s="111">
        <v>0.71299999999999997</v>
      </c>
      <c r="BB375" s="112">
        <v>0</v>
      </c>
      <c r="BC375" s="112">
        <v>0</v>
      </c>
      <c r="BD375" s="112">
        <v>0</v>
      </c>
      <c r="BE375" s="112">
        <v>0</v>
      </c>
      <c r="BF375" s="112">
        <v>0</v>
      </c>
      <c r="BG375" s="112">
        <v>0</v>
      </c>
      <c r="BH375" s="112">
        <v>0</v>
      </c>
      <c r="BI375" s="112">
        <v>0</v>
      </c>
      <c r="BJ375" s="112">
        <v>0</v>
      </c>
      <c r="BK375" s="111">
        <v>0.71299999999999997</v>
      </c>
      <c r="BL375" s="112">
        <v>0</v>
      </c>
      <c r="BM375" s="112">
        <v>0</v>
      </c>
      <c r="BN375" s="112">
        <v>0</v>
      </c>
      <c r="BO375" s="112">
        <v>0</v>
      </c>
      <c r="BP375" s="112">
        <v>0</v>
      </c>
      <c r="BQ375" s="112">
        <v>0</v>
      </c>
      <c r="BR375" s="113">
        <v>31</v>
      </c>
      <c r="BS375" s="112">
        <v>0</v>
      </c>
    </row>
    <row r="376" spans="1:71" hidden="1" x14ac:dyDescent="0.25">
      <c r="A376" s="102" t="s">
        <v>138</v>
      </c>
      <c r="B376" s="103" t="s">
        <v>181</v>
      </c>
      <c r="C376" s="102" t="s">
        <v>182</v>
      </c>
      <c r="D376" s="102" t="s">
        <v>443</v>
      </c>
      <c r="E376" s="102" t="s">
        <v>444</v>
      </c>
      <c r="F376" s="102" t="s">
        <v>244</v>
      </c>
      <c r="G376" s="102" t="s">
        <v>224</v>
      </c>
      <c r="H376" s="104">
        <v>16</v>
      </c>
      <c r="I376" s="104">
        <v>16</v>
      </c>
      <c r="J376" s="104">
        <v>26</v>
      </c>
      <c r="K376" s="104">
        <v>78</v>
      </c>
      <c r="L376" s="105">
        <v>19.333333333333332</v>
      </c>
      <c r="M376" s="106">
        <v>168</v>
      </c>
      <c r="N376" s="106">
        <v>170</v>
      </c>
      <c r="O376" s="106">
        <v>2</v>
      </c>
      <c r="P376" s="106">
        <v>2</v>
      </c>
      <c r="Q376" s="106">
        <v>2</v>
      </c>
      <c r="R376" s="106">
        <v>2</v>
      </c>
      <c r="S376" s="106">
        <v>154</v>
      </c>
      <c r="T376" s="106">
        <v>157</v>
      </c>
      <c r="U376" s="106">
        <v>2</v>
      </c>
      <c r="V376" s="106">
        <v>3</v>
      </c>
      <c r="W376" s="106">
        <v>2</v>
      </c>
      <c r="X376" s="106">
        <v>2</v>
      </c>
      <c r="Y376" s="106">
        <v>26</v>
      </c>
      <c r="Z376" s="106">
        <v>5</v>
      </c>
      <c r="AA376" s="107"/>
      <c r="AB376" s="106"/>
      <c r="AC376" s="108">
        <v>3</v>
      </c>
      <c r="AD376" s="109">
        <v>2</v>
      </c>
      <c r="AE376" s="110">
        <v>0</v>
      </c>
      <c r="AF376" s="111">
        <v>0.54</v>
      </c>
      <c r="AG376" s="112">
        <v>0</v>
      </c>
      <c r="AH376" s="112">
        <v>0</v>
      </c>
      <c r="AI376" s="112">
        <v>0</v>
      </c>
      <c r="AJ376" s="111">
        <v>0.9</v>
      </c>
      <c r="AK376" s="112">
        <v>0</v>
      </c>
      <c r="AL376" s="112">
        <v>0</v>
      </c>
      <c r="AM376" s="112">
        <v>0</v>
      </c>
      <c r="AN376" s="112">
        <v>0</v>
      </c>
      <c r="AO376" s="112">
        <v>0</v>
      </c>
      <c r="AP376" s="112">
        <v>0</v>
      </c>
      <c r="AQ376" s="112">
        <v>0</v>
      </c>
      <c r="AR376" s="112">
        <v>0</v>
      </c>
      <c r="AS376" s="112">
        <v>0</v>
      </c>
      <c r="AT376" s="111">
        <v>0.55000000000000004</v>
      </c>
      <c r="AU376" s="112">
        <v>0</v>
      </c>
      <c r="AV376" s="112">
        <v>0</v>
      </c>
      <c r="AW376" s="112">
        <v>0</v>
      </c>
      <c r="AX376" s="112">
        <v>0</v>
      </c>
      <c r="AY376" s="112">
        <v>0</v>
      </c>
      <c r="AZ376" s="112">
        <v>0</v>
      </c>
      <c r="BA376" s="111">
        <v>0.71299999999999997</v>
      </c>
      <c r="BB376" s="112">
        <v>0</v>
      </c>
      <c r="BC376" s="112">
        <v>0</v>
      </c>
      <c r="BD376" s="112">
        <v>0</v>
      </c>
      <c r="BE376" s="112">
        <v>0</v>
      </c>
      <c r="BF376" s="112">
        <v>0</v>
      </c>
      <c r="BG376" s="112">
        <v>0</v>
      </c>
      <c r="BH376" s="112">
        <v>0</v>
      </c>
      <c r="BI376" s="112">
        <v>0</v>
      </c>
      <c r="BJ376" s="112">
        <v>0</v>
      </c>
      <c r="BK376" s="111">
        <v>0.71299999999999997</v>
      </c>
      <c r="BL376" s="112">
        <v>0</v>
      </c>
      <c r="BM376" s="112">
        <v>0</v>
      </c>
      <c r="BN376" s="112">
        <v>0</v>
      </c>
      <c r="BO376" s="112">
        <v>0</v>
      </c>
      <c r="BP376" s="112">
        <v>0</v>
      </c>
      <c r="BQ376" s="112">
        <v>0</v>
      </c>
      <c r="BR376" s="113">
        <v>20</v>
      </c>
      <c r="BS376" s="112">
        <v>0</v>
      </c>
    </row>
    <row r="377" spans="1:71" hidden="1" x14ac:dyDescent="0.25">
      <c r="A377" s="102" t="s">
        <v>138</v>
      </c>
      <c r="B377" s="103" t="s">
        <v>183</v>
      </c>
      <c r="C377" s="102" t="s">
        <v>184</v>
      </c>
      <c r="D377" s="102" t="s">
        <v>864</v>
      </c>
      <c r="E377" s="102" t="s">
        <v>865</v>
      </c>
      <c r="F377" s="102" t="s">
        <v>155</v>
      </c>
      <c r="G377" s="102" t="s">
        <v>154</v>
      </c>
      <c r="H377" s="104">
        <v>106</v>
      </c>
      <c r="I377" s="104">
        <v>113</v>
      </c>
      <c r="J377" s="104">
        <v>98</v>
      </c>
      <c r="K377" s="104">
        <v>294</v>
      </c>
      <c r="L377" s="105">
        <v>105.66666666666667</v>
      </c>
      <c r="M377" s="106">
        <v>803</v>
      </c>
      <c r="N377" s="106">
        <v>961</v>
      </c>
      <c r="O377" s="106">
        <v>7</v>
      </c>
      <c r="P377" s="106">
        <v>158</v>
      </c>
      <c r="Q377" s="106">
        <v>9</v>
      </c>
      <c r="R377" s="106">
        <v>8</v>
      </c>
      <c r="S377" s="106">
        <v>846</v>
      </c>
      <c r="T377" s="106">
        <v>893</v>
      </c>
      <c r="U377" s="106">
        <v>7</v>
      </c>
      <c r="V377" s="106">
        <v>47</v>
      </c>
      <c r="W377" s="106">
        <v>9</v>
      </c>
      <c r="X377" s="106">
        <v>8</v>
      </c>
      <c r="Y377" s="106">
        <v>98</v>
      </c>
      <c r="Z377" s="106">
        <v>8</v>
      </c>
      <c r="AA377" s="107"/>
      <c r="AB377" s="106"/>
      <c r="AC377" s="108">
        <v>8</v>
      </c>
      <c r="AD377" s="109">
        <v>4</v>
      </c>
      <c r="AE377" s="110">
        <v>0</v>
      </c>
      <c r="AF377" s="111">
        <v>0.54</v>
      </c>
      <c r="AG377" s="112">
        <v>0.33333333333333331</v>
      </c>
      <c r="AH377" s="112">
        <v>0</v>
      </c>
      <c r="AI377" s="112">
        <v>0.33333333333333331</v>
      </c>
      <c r="AJ377" s="111">
        <v>0.9</v>
      </c>
      <c r="AK377" s="112">
        <v>5.666666666666667</v>
      </c>
      <c r="AL377" s="112">
        <v>0</v>
      </c>
      <c r="AM377" s="112">
        <v>0</v>
      </c>
      <c r="AN377" s="112">
        <v>0</v>
      </c>
      <c r="AO377" s="112">
        <v>0</v>
      </c>
      <c r="AP377" s="112">
        <v>0</v>
      </c>
      <c r="AQ377" s="112">
        <v>0</v>
      </c>
      <c r="AR377" s="112">
        <v>0</v>
      </c>
      <c r="AS377" s="112">
        <v>0</v>
      </c>
      <c r="AT377" s="111">
        <v>0.55000000000000004</v>
      </c>
      <c r="AU377" s="112">
        <v>0</v>
      </c>
      <c r="AV377" s="112">
        <v>0</v>
      </c>
      <c r="AW377" s="112">
        <v>0</v>
      </c>
      <c r="AX377" s="112">
        <v>0</v>
      </c>
      <c r="AY377" s="112">
        <v>0</v>
      </c>
      <c r="AZ377" s="112">
        <v>0</v>
      </c>
      <c r="BA377" s="111">
        <v>0.71299999999999997</v>
      </c>
      <c r="BB377" s="112">
        <v>0</v>
      </c>
      <c r="BC377" s="112">
        <v>0</v>
      </c>
      <c r="BD377" s="112">
        <v>0</v>
      </c>
      <c r="BE377" s="112">
        <v>0</v>
      </c>
      <c r="BF377" s="112">
        <v>0</v>
      </c>
      <c r="BG377" s="112">
        <v>0</v>
      </c>
      <c r="BH377" s="112">
        <v>0</v>
      </c>
      <c r="BI377" s="112">
        <v>0</v>
      </c>
      <c r="BJ377" s="112">
        <v>0</v>
      </c>
      <c r="BK377" s="111">
        <v>0.71299999999999997</v>
      </c>
      <c r="BL377" s="112">
        <v>0</v>
      </c>
      <c r="BM377" s="112">
        <v>3.416666666666667</v>
      </c>
      <c r="BN377" s="112">
        <v>0.3</v>
      </c>
      <c r="BO377" s="112">
        <v>0</v>
      </c>
      <c r="BP377" s="112">
        <v>0</v>
      </c>
      <c r="BQ377" s="112">
        <v>0</v>
      </c>
      <c r="BR377" s="113">
        <v>21</v>
      </c>
      <c r="BS377" s="112">
        <v>416</v>
      </c>
    </row>
    <row r="378" spans="1:71" hidden="1" x14ac:dyDescent="0.25">
      <c r="A378" s="102" t="s">
        <v>138</v>
      </c>
      <c r="B378" s="103" t="s">
        <v>183</v>
      </c>
      <c r="C378" s="102" t="s">
        <v>184</v>
      </c>
      <c r="D378" s="102" t="s">
        <v>724</v>
      </c>
      <c r="E378" s="102" t="s">
        <v>725</v>
      </c>
      <c r="F378" s="102" t="s">
        <v>413</v>
      </c>
      <c r="G378" s="102" t="s">
        <v>227</v>
      </c>
      <c r="H378" s="104">
        <v>101</v>
      </c>
      <c r="I378" s="104">
        <v>99</v>
      </c>
      <c r="J378" s="104">
        <v>472</v>
      </c>
      <c r="K378" s="104">
        <v>1416</v>
      </c>
      <c r="L378" s="105">
        <v>224</v>
      </c>
      <c r="M378" s="106">
        <v>805</v>
      </c>
      <c r="N378" s="106">
        <v>921</v>
      </c>
      <c r="O378" s="106">
        <v>7</v>
      </c>
      <c r="P378" s="106">
        <v>116</v>
      </c>
      <c r="Q378" s="106">
        <v>9</v>
      </c>
      <c r="R378" s="106">
        <v>8</v>
      </c>
      <c r="S378" s="106">
        <v>837</v>
      </c>
      <c r="T378" s="106">
        <v>862</v>
      </c>
      <c r="U378" s="106">
        <v>7</v>
      </c>
      <c r="V378" s="106">
        <v>25</v>
      </c>
      <c r="W378" s="106">
        <v>8</v>
      </c>
      <c r="X378" s="106">
        <v>7.5</v>
      </c>
      <c r="Y378" s="106">
        <v>472</v>
      </c>
      <c r="Z378" s="106">
        <v>10</v>
      </c>
      <c r="AA378" s="107">
        <v>63415</v>
      </c>
      <c r="AB378" s="106">
        <v>7</v>
      </c>
      <c r="AC378" s="108">
        <v>7.9</v>
      </c>
      <c r="AD378" s="109">
        <v>4</v>
      </c>
      <c r="AE378" s="110">
        <v>0</v>
      </c>
      <c r="AF378" s="111">
        <v>0.54</v>
      </c>
      <c r="AG378" s="112">
        <v>0</v>
      </c>
      <c r="AH378" s="112">
        <v>0</v>
      </c>
      <c r="AI378" s="112">
        <v>0</v>
      </c>
      <c r="AJ378" s="111">
        <v>0.9</v>
      </c>
      <c r="AK378" s="112">
        <v>0</v>
      </c>
      <c r="AL378" s="112">
        <v>0</v>
      </c>
      <c r="AM378" s="112">
        <v>0</v>
      </c>
      <c r="AN378" s="112">
        <v>0</v>
      </c>
      <c r="AO378" s="112">
        <v>0</v>
      </c>
      <c r="AP378" s="112">
        <v>0</v>
      </c>
      <c r="AQ378" s="112">
        <v>22.666666666666668</v>
      </c>
      <c r="AR378" s="112">
        <v>7</v>
      </c>
      <c r="AS378" s="112">
        <v>0</v>
      </c>
      <c r="AT378" s="111">
        <v>0.55000000000000004</v>
      </c>
      <c r="AU378" s="112">
        <v>0</v>
      </c>
      <c r="AV378" s="112">
        <v>0</v>
      </c>
      <c r="AW378" s="112">
        <v>0</v>
      </c>
      <c r="AX378" s="112">
        <v>0</v>
      </c>
      <c r="AY378" s="112">
        <v>0</v>
      </c>
      <c r="AZ378" s="112">
        <v>6.333333333333333</v>
      </c>
      <c r="BA378" s="111">
        <v>0.71299999999999997</v>
      </c>
      <c r="BB378" s="112">
        <v>0</v>
      </c>
      <c r="BC378" s="112">
        <v>0</v>
      </c>
      <c r="BD378" s="112">
        <v>0</v>
      </c>
      <c r="BE378" s="112">
        <v>0</v>
      </c>
      <c r="BF378" s="112">
        <v>0</v>
      </c>
      <c r="BG378" s="112">
        <v>0</v>
      </c>
      <c r="BH378" s="112">
        <v>0</v>
      </c>
      <c r="BI378" s="112">
        <v>0</v>
      </c>
      <c r="BJ378" s="112">
        <v>0</v>
      </c>
      <c r="BK378" s="111">
        <v>0.71299999999999997</v>
      </c>
      <c r="BL378" s="112">
        <v>0</v>
      </c>
      <c r="BM378" s="112">
        <v>0</v>
      </c>
      <c r="BN378" s="112">
        <v>0</v>
      </c>
      <c r="BO378" s="112">
        <v>0</v>
      </c>
      <c r="BP378" s="112">
        <v>16.982333333333337</v>
      </c>
      <c r="BQ378" s="112">
        <v>3.8500000000000005</v>
      </c>
      <c r="BR378" s="113">
        <v>29</v>
      </c>
      <c r="BS378" s="112">
        <v>0</v>
      </c>
    </row>
    <row r="379" spans="1:71" hidden="1" x14ac:dyDescent="0.25">
      <c r="A379" s="102" t="s">
        <v>138</v>
      </c>
      <c r="B379" s="103" t="s">
        <v>183</v>
      </c>
      <c r="C379" s="102" t="s">
        <v>184</v>
      </c>
      <c r="D379" s="102" t="s">
        <v>866</v>
      </c>
      <c r="E379" s="102" t="s">
        <v>867</v>
      </c>
      <c r="F379" s="102" t="s">
        <v>413</v>
      </c>
      <c r="G379" s="102" t="s">
        <v>154</v>
      </c>
      <c r="H379" s="104">
        <v>187</v>
      </c>
      <c r="I379" s="104">
        <v>197</v>
      </c>
      <c r="J379" s="104">
        <v>491</v>
      </c>
      <c r="K379" s="104">
        <v>1473</v>
      </c>
      <c r="L379" s="105">
        <v>291.66666666666669</v>
      </c>
      <c r="M379" s="106">
        <v>1497</v>
      </c>
      <c r="N379" s="106">
        <v>1734</v>
      </c>
      <c r="O379" s="106">
        <v>9</v>
      </c>
      <c r="P379" s="106">
        <v>237</v>
      </c>
      <c r="Q379" s="106">
        <v>10</v>
      </c>
      <c r="R379" s="106">
        <v>9.5</v>
      </c>
      <c r="S379" s="106">
        <v>1571</v>
      </c>
      <c r="T379" s="106">
        <v>1639</v>
      </c>
      <c r="U379" s="106">
        <v>9</v>
      </c>
      <c r="V379" s="106">
        <v>68</v>
      </c>
      <c r="W379" s="106">
        <v>10</v>
      </c>
      <c r="X379" s="106">
        <v>9.5</v>
      </c>
      <c r="Y379" s="106">
        <v>491</v>
      </c>
      <c r="Z379" s="106">
        <v>10</v>
      </c>
      <c r="AA379" s="107"/>
      <c r="AB379" s="106"/>
      <c r="AC379" s="108">
        <v>9.6666666666666661</v>
      </c>
      <c r="AD379" s="109">
        <v>5</v>
      </c>
      <c r="AE379" s="110">
        <v>0</v>
      </c>
      <c r="AF379" s="111">
        <v>0.54</v>
      </c>
      <c r="AG379" s="112">
        <v>0.33333333333333331</v>
      </c>
      <c r="AH379" s="112">
        <v>0</v>
      </c>
      <c r="AI379" s="112">
        <v>0.33333333333333331</v>
      </c>
      <c r="AJ379" s="111">
        <v>0.9</v>
      </c>
      <c r="AK379" s="112">
        <v>5.666666666666667</v>
      </c>
      <c r="AL379" s="112">
        <v>0</v>
      </c>
      <c r="AM379" s="112">
        <v>0</v>
      </c>
      <c r="AN379" s="112">
        <v>0</v>
      </c>
      <c r="AO379" s="112">
        <v>0</v>
      </c>
      <c r="AP379" s="112">
        <v>0</v>
      </c>
      <c r="AQ379" s="112">
        <v>1.3333333333333333</v>
      </c>
      <c r="AR379" s="112">
        <v>0</v>
      </c>
      <c r="AS379" s="112">
        <v>0</v>
      </c>
      <c r="AT379" s="111">
        <v>0.55000000000000004</v>
      </c>
      <c r="AU379" s="112">
        <v>0</v>
      </c>
      <c r="AV379" s="112">
        <v>0</v>
      </c>
      <c r="AW379" s="112">
        <v>0</v>
      </c>
      <c r="AX379" s="112">
        <v>0</v>
      </c>
      <c r="AY379" s="112">
        <v>0</v>
      </c>
      <c r="AZ379" s="112">
        <v>7.666666666666667</v>
      </c>
      <c r="BA379" s="111">
        <v>0.71299999999999997</v>
      </c>
      <c r="BB379" s="112">
        <v>0</v>
      </c>
      <c r="BC379" s="112">
        <v>0</v>
      </c>
      <c r="BD379" s="112">
        <v>0</v>
      </c>
      <c r="BE379" s="112">
        <v>0</v>
      </c>
      <c r="BF379" s="112">
        <v>0</v>
      </c>
      <c r="BG379" s="112">
        <v>0</v>
      </c>
      <c r="BH379" s="112">
        <v>0</v>
      </c>
      <c r="BI379" s="112">
        <v>0</v>
      </c>
      <c r="BJ379" s="112">
        <v>0</v>
      </c>
      <c r="BK379" s="111">
        <v>0.71299999999999997</v>
      </c>
      <c r="BL379" s="112">
        <v>0</v>
      </c>
      <c r="BM379" s="112">
        <v>3.416666666666667</v>
      </c>
      <c r="BN379" s="112">
        <v>0.3</v>
      </c>
      <c r="BO379" s="112">
        <v>0</v>
      </c>
      <c r="BP379" s="112">
        <v>6.1996666666666664</v>
      </c>
      <c r="BQ379" s="112">
        <v>0</v>
      </c>
      <c r="BR379" s="113">
        <v>36</v>
      </c>
      <c r="BS379" s="112">
        <v>732</v>
      </c>
    </row>
    <row r="380" spans="1:71" hidden="1" x14ac:dyDescent="0.25">
      <c r="A380" s="102" t="s">
        <v>138</v>
      </c>
      <c r="B380" s="103" t="s">
        <v>183</v>
      </c>
      <c r="C380" s="102" t="s">
        <v>184</v>
      </c>
      <c r="D380" s="102" t="s">
        <v>817</v>
      </c>
      <c r="E380" s="102" t="s">
        <v>818</v>
      </c>
      <c r="F380" s="102" t="s">
        <v>413</v>
      </c>
      <c r="G380" s="102" t="s">
        <v>227</v>
      </c>
      <c r="H380" s="104">
        <v>144</v>
      </c>
      <c r="I380" s="104">
        <v>159</v>
      </c>
      <c r="J380" s="104">
        <v>11</v>
      </c>
      <c r="K380" s="104">
        <v>33</v>
      </c>
      <c r="L380" s="105">
        <v>104.66666666666667</v>
      </c>
      <c r="M380" s="106">
        <v>1217</v>
      </c>
      <c r="N380" s="106">
        <v>1339</v>
      </c>
      <c r="O380" s="106">
        <v>8</v>
      </c>
      <c r="P380" s="106">
        <v>122</v>
      </c>
      <c r="Q380" s="106">
        <v>9</v>
      </c>
      <c r="R380" s="106">
        <v>8.5</v>
      </c>
      <c r="S380" s="106">
        <v>1303</v>
      </c>
      <c r="T380" s="106">
        <v>1353</v>
      </c>
      <c r="U380" s="106">
        <v>9</v>
      </c>
      <c r="V380" s="106">
        <v>50</v>
      </c>
      <c r="W380" s="106">
        <v>9</v>
      </c>
      <c r="X380" s="106">
        <v>9</v>
      </c>
      <c r="Y380" s="106">
        <v>11</v>
      </c>
      <c r="Z380" s="106">
        <v>3</v>
      </c>
      <c r="AA380" s="107">
        <v>39784</v>
      </c>
      <c r="AB380" s="106">
        <v>3</v>
      </c>
      <c r="AC380" s="108">
        <v>5.3</v>
      </c>
      <c r="AD380" s="109">
        <v>3</v>
      </c>
      <c r="AE380" s="110">
        <v>0</v>
      </c>
      <c r="AF380" s="111">
        <v>0.54</v>
      </c>
      <c r="AG380" s="112">
        <v>0</v>
      </c>
      <c r="AH380" s="112">
        <v>0</v>
      </c>
      <c r="AI380" s="112">
        <v>0</v>
      </c>
      <c r="AJ380" s="111">
        <v>0.9</v>
      </c>
      <c r="AK380" s="112">
        <v>0</v>
      </c>
      <c r="AL380" s="112">
        <v>0</v>
      </c>
      <c r="AM380" s="112">
        <v>0</v>
      </c>
      <c r="AN380" s="112">
        <v>0</v>
      </c>
      <c r="AO380" s="112">
        <v>25.333333333333332</v>
      </c>
      <c r="AP380" s="112">
        <v>0</v>
      </c>
      <c r="AQ380" s="112">
        <v>10.666666666666666</v>
      </c>
      <c r="AR380" s="112">
        <v>0</v>
      </c>
      <c r="AS380" s="112">
        <v>0</v>
      </c>
      <c r="AT380" s="111">
        <v>0.55000000000000004</v>
      </c>
      <c r="AU380" s="112">
        <v>0</v>
      </c>
      <c r="AV380" s="112">
        <v>0</v>
      </c>
      <c r="AW380" s="112">
        <v>0</v>
      </c>
      <c r="AX380" s="112">
        <v>0</v>
      </c>
      <c r="AY380" s="112">
        <v>0</v>
      </c>
      <c r="AZ380" s="112">
        <v>0</v>
      </c>
      <c r="BA380" s="111">
        <v>0.71299999999999997</v>
      </c>
      <c r="BB380" s="112">
        <v>0</v>
      </c>
      <c r="BC380" s="112">
        <v>0</v>
      </c>
      <c r="BD380" s="112">
        <v>0</v>
      </c>
      <c r="BE380" s="112">
        <v>0</v>
      </c>
      <c r="BF380" s="112">
        <v>0</v>
      </c>
      <c r="BG380" s="112">
        <v>0</v>
      </c>
      <c r="BH380" s="112">
        <v>0</v>
      </c>
      <c r="BI380" s="112">
        <v>0</v>
      </c>
      <c r="BJ380" s="112">
        <v>0</v>
      </c>
      <c r="BK380" s="111">
        <v>0.71299999999999997</v>
      </c>
      <c r="BL380" s="112">
        <v>0</v>
      </c>
      <c r="BM380" s="112">
        <v>0</v>
      </c>
      <c r="BN380" s="112">
        <v>0</v>
      </c>
      <c r="BO380" s="112">
        <v>13.933333333333334</v>
      </c>
      <c r="BP380" s="112">
        <v>5.8666666666666671</v>
      </c>
      <c r="BQ380" s="112">
        <v>0</v>
      </c>
      <c r="BR380" s="113">
        <v>14</v>
      </c>
      <c r="BS380" s="112">
        <v>4</v>
      </c>
    </row>
    <row r="381" spans="1:71" hidden="1" x14ac:dyDescent="0.25">
      <c r="A381" s="102" t="s">
        <v>138</v>
      </c>
      <c r="B381" s="103" t="s">
        <v>183</v>
      </c>
      <c r="C381" s="102" t="s">
        <v>184</v>
      </c>
      <c r="D381" s="102" t="s">
        <v>819</v>
      </c>
      <c r="E381" s="102" t="s">
        <v>820</v>
      </c>
      <c r="F381" s="102" t="s">
        <v>155</v>
      </c>
      <c r="G381" s="102" t="s">
        <v>227</v>
      </c>
      <c r="H381" s="104">
        <v>145</v>
      </c>
      <c r="I381" s="104">
        <v>161</v>
      </c>
      <c r="J381" s="104">
        <v>49</v>
      </c>
      <c r="K381" s="104">
        <v>147</v>
      </c>
      <c r="L381" s="105">
        <v>118.33333333333333</v>
      </c>
      <c r="M381" s="106">
        <v>1207</v>
      </c>
      <c r="N381" s="106">
        <v>1372</v>
      </c>
      <c r="O381" s="106">
        <v>9</v>
      </c>
      <c r="P381" s="106">
        <v>165</v>
      </c>
      <c r="Q381" s="106">
        <v>9</v>
      </c>
      <c r="R381" s="106">
        <v>9</v>
      </c>
      <c r="S381" s="106">
        <v>1279</v>
      </c>
      <c r="T381" s="106">
        <v>1339</v>
      </c>
      <c r="U381" s="106">
        <v>9</v>
      </c>
      <c r="V381" s="106">
        <v>60</v>
      </c>
      <c r="W381" s="106">
        <v>10</v>
      </c>
      <c r="X381" s="106">
        <v>9.5</v>
      </c>
      <c r="Y381" s="106">
        <v>49</v>
      </c>
      <c r="Z381" s="106">
        <v>6</v>
      </c>
      <c r="AA381" s="107">
        <v>41005</v>
      </c>
      <c r="AB381" s="106">
        <v>4</v>
      </c>
      <c r="AC381" s="108">
        <v>6.5</v>
      </c>
      <c r="AD381" s="109">
        <v>4</v>
      </c>
      <c r="AE381" s="110">
        <v>0</v>
      </c>
      <c r="AF381" s="111">
        <v>0.54</v>
      </c>
      <c r="AG381" s="112">
        <v>0</v>
      </c>
      <c r="AH381" s="112">
        <v>0</v>
      </c>
      <c r="AI381" s="112">
        <v>0</v>
      </c>
      <c r="AJ381" s="111">
        <v>0.9</v>
      </c>
      <c r="AK381" s="112">
        <v>0.66666666666666663</v>
      </c>
      <c r="AL381" s="112">
        <v>0</v>
      </c>
      <c r="AM381" s="112">
        <v>0</v>
      </c>
      <c r="AN381" s="112">
        <v>0</v>
      </c>
      <c r="AO381" s="112">
        <v>12</v>
      </c>
      <c r="AP381" s="112">
        <v>0</v>
      </c>
      <c r="AQ381" s="112">
        <v>0</v>
      </c>
      <c r="AR381" s="112">
        <v>0</v>
      </c>
      <c r="AS381" s="112">
        <v>0</v>
      </c>
      <c r="AT381" s="111">
        <v>0.55000000000000004</v>
      </c>
      <c r="AU381" s="112">
        <v>0</v>
      </c>
      <c r="AV381" s="112">
        <v>0</v>
      </c>
      <c r="AW381" s="112">
        <v>0</v>
      </c>
      <c r="AX381" s="112">
        <v>0</v>
      </c>
      <c r="AY381" s="112">
        <v>0</v>
      </c>
      <c r="AZ381" s="112">
        <v>0</v>
      </c>
      <c r="BA381" s="111">
        <v>0.71299999999999997</v>
      </c>
      <c r="BB381" s="112">
        <v>0</v>
      </c>
      <c r="BC381" s="112">
        <v>0</v>
      </c>
      <c r="BD381" s="112">
        <v>0</v>
      </c>
      <c r="BE381" s="112">
        <v>0</v>
      </c>
      <c r="BF381" s="112">
        <v>0</v>
      </c>
      <c r="BG381" s="112">
        <v>0</v>
      </c>
      <c r="BH381" s="112">
        <v>0</v>
      </c>
      <c r="BI381" s="112">
        <v>0</v>
      </c>
      <c r="BJ381" s="112">
        <v>0</v>
      </c>
      <c r="BK381" s="111">
        <v>0.71299999999999997</v>
      </c>
      <c r="BL381" s="112">
        <v>0</v>
      </c>
      <c r="BM381" s="112">
        <v>0.3666666666666667</v>
      </c>
      <c r="BN381" s="112">
        <v>0</v>
      </c>
      <c r="BO381" s="112">
        <v>6.6000000000000005</v>
      </c>
      <c r="BP381" s="112">
        <v>0</v>
      </c>
      <c r="BQ381" s="112">
        <v>0</v>
      </c>
      <c r="BR381" s="113">
        <v>29</v>
      </c>
      <c r="BS381" s="112">
        <v>1289</v>
      </c>
    </row>
    <row r="382" spans="1:71" hidden="1" x14ac:dyDescent="0.25">
      <c r="A382" s="102" t="s">
        <v>138</v>
      </c>
      <c r="B382" s="103" t="s">
        <v>183</v>
      </c>
      <c r="C382" s="102" t="s">
        <v>184</v>
      </c>
      <c r="D382" s="102" t="s">
        <v>789</v>
      </c>
      <c r="E382" s="102" t="s">
        <v>790</v>
      </c>
      <c r="F382" s="102" t="s">
        <v>413</v>
      </c>
      <c r="G382" s="102" t="s">
        <v>227</v>
      </c>
      <c r="H382" s="104">
        <v>158</v>
      </c>
      <c r="I382" s="104">
        <v>170</v>
      </c>
      <c r="J382" s="104">
        <v>112</v>
      </c>
      <c r="K382" s="104">
        <v>336</v>
      </c>
      <c r="L382" s="105">
        <v>146.66666666666666</v>
      </c>
      <c r="M382" s="106">
        <v>1337</v>
      </c>
      <c r="N382" s="106">
        <v>1498</v>
      </c>
      <c r="O382" s="106">
        <v>9</v>
      </c>
      <c r="P382" s="106">
        <v>161</v>
      </c>
      <c r="Q382" s="106">
        <v>9</v>
      </c>
      <c r="R382" s="106">
        <v>9</v>
      </c>
      <c r="S382" s="106">
        <v>1449</v>
      </c>
      <c r="T382" s="106">
        <v>1498</v>
      </c>
      <c r="U382" s="106">
        <v>9</v>
      </c>
      <c r="V382" s="106">
        <v>49</v>
      </c>
      <c r="W382" s="106">
        <v>9</v>
      </c>
      <c r="X382" s="106">
        <v>9</v>
      </c>
      <c r="Y382" s="106">
        <v>112</v>
      </c>
      <c r="Z382" s="106">
        <v>8</v>
      </c>
      <c r="AA382" s="107">
        <v>64782</v>
      </c>
      <c r="AB382" s="106">
        <v>8</v>
      </c>
      <c r="AC382" s="108">
        <v>8.4</v>
      </c>
      <c r="AD382" s="109">
        <v>5</v>
      </c>
      <c r="AE382" s="110">
        <v>0</v>
      </c>
      <c r="AF382" s="111">
        <v>0.54</v>
      </c>
      <c r="AG382" s="112">
        <v>0</v>
      </c>
      <c r="AH382" s="112">
        <v>0</v>
      </c>
      <c r="AI382" s="112">
        <v>0</v>
      </c>
      <c r="AJ382" s="111">
        <v>0.9</v>
      </c>
      <c r="AK382" s="112">
        <v>0</v>
      </c>
      <c r="AL382" s="112">
        <v>0</v>
      </c>
      <c r="AM382" s="112">
        <v>0</v>
      </c>
      <c r="AN382" s="112">
        <v>0</v>
      </c>
      <c r="AO382" s="112">
        <v>12</v>
      </c>
      <c r="AP382" s="112">
        <v>0</v>
      </c>
      <c r="AQ382" s="112">
        <v>0</v>
      </c>
      <c r="AR382" s="112">
        <v>0</v>
      </c>
      <c r="AS382" s="112">
        <v>0</v>
      </c>
      <c r="AT382" s="111">
        <v>0.55000000000000004</v>
      </c>
      <c r="AU382" s="112">
        <v>0</v>
      </c>
      <c r="AV382" s="112">
        <v>0</v>
      </c>
      <c r="AW382" s="112">
        <v>0</v>
      </c>
      <c r="AX382" s="112">
        <v>0</v>
      </c>
      <c r="AY382" s="112">
        <v>0</v>
      </c>
      <c r="AZ382" s="112">
        <v>0</v>
      </c>
      <c r="BA382" s="111">
        <v>0.71299999999999997</v>
      </c>
      <c r="BB382" s="112">
        <v>0</v>
      </c>
      <c r="BC382" s="112">
        <v>0</v>
      </c>
      <c r="BD382" s="112">
        <v>0</v>
      </c>
      <c r="BE382" s="112">
        <v>0</v>
      </c>
      <c r="BF382" s="112">
        <v>0</v>
      </c>
      <c r="BG382" s="112">
        <v>0</v>
      </c>
      <c r="BH382" s="112">
        <v>0</v>
      </c>
      <c r="BI382" s="112">
        <v>0</v>
      </c>
      <c r="BJ382" s="112">
        <v>0</v>
      </c>
      <c r="BK382" s="111">
        <v>0.71299999999999997</v>
      </c>
      <c r="BL382" s="112">
        <v>0</v>
      </c>
      <c r="BM382" s="112">
        <v>0</v>
      </c>
      <c r="BN382" s="112">
        <v>0</v>
      </c>
      <c r="BO382" s="112">
        <v>6.6000000000000005</v>
      </c>
      <c r="BP382" s="112">
        <v>0</v>
      </c>
      <c r="BQ382" s="112">
        <v>0</v>
      </c>
      <c r="BR382" s="113">
        <v>15</v>
      </c>
      <c r="BS382" s="112">
        <v>1289</v>
      </c>
    </row>
    <row r="383" spans="1:71" hidden="1" x14ac:dyDescent="0.25">
      <c r="A383" s="102" t="s">
        <v>138</v>
      </c>
      <c r="B383" s="103" t="s">
        <v>183</v>
      </c>
      <c r="C383" s="102" t="s">
        <v>184</v>
      </c>
      <c r="D383" s="102" t="s">
        <v>821</v>
      </c>
      <c r="E383" s="102" t="s">
        <v>822</v>
      </c>
      <c r="F383" s="102" t="s">
        <v>155</v>
      </c>
      <c r="G383" s="102" t="s">
        <v>227</v>
      </c>
      <c r="H383" s="104">
        <v>107</v>
      </c>
      <c r="I383" s="104">
        <v>113</v>
      </c>
      <c r="J383" s="104">
        <v>69</v>
      </c>
      <c r="K383" s="104">
        <v>207</v>
      </c>
      <c r="L383" s="105">
        <v>96.333333333333329</v>
      </c>
      <c r="M383" s="106">
        <v>865</v>
      </c>
      <c r="N383" s="106">
        <v>1008</v>
      </c>
      <c r="O383" s="106">
        <v>8</v>
      </c>
      <c r="P383" s="106">
        <v>143</v>
      </c>
      <c r="Q383" s="106">
        <v>9</v>
      </c>
      <c r="R383" s="106">
        <v>8.5</v>
      </c>
      <c r="S383" s="106">
        <v>905</v>
      </c>
      <c r="T383" s="106">
        <v>947</v>
      </c>
      <c r="U383" s="106">
        <v>8</v>
      </c>
      <c r="V383" s="106">
        <v>42</v>
      </c>
      <c r="W383" s="106">
        <v>9</v>
      </c>
      <c r="X383" s="106">
        <v>8.5</v>
      </c>
      <c r="Y383" s="106">
        <v>69</v>
      </c>
      <c r="Z383" s="106">
        <v>7</v>
      </c>
      <c r="AA383" s="107">
        <v>41589</v>
      </c>
      <c r="AB383" s="106">
        <v>4</v>
      </c>
      <c r="AC383" s="108">
        <v>6.4</v>
      </c>
      <c r="AD383" s="109">
        <v>4</v>
      </c>
      <c r="AE383" s="110">
        <v>0</v>
      </c>
      <c r="AF383" s="111">
        <v>0.54</v>
      </c>
      <c r="AG383" s="112">
        <v>0</v>
      </c>
      <c r="AH383" s="112">
        <v>0</v>
      </c>
      <c r="AI383" s="112">
        <v>0</v>
      </c>
      <c r="AJ383" s="111">
        <v>0.9</v>
      </c>
      <c r="AK383" s="112">
        <v>0</v>
      </c>
      <c r="AL383" s="112">
        <v>0</v>
      </c>
      <c r="AM383" s="112">
        <v>0</v>
      </c>
      <c r="AN383" s="112">
        <v>0</v>
      </c>
      <c r="AO383" s="112">
        <v>12</v>
      </c>
      <c r="AP383" s="112">
        <v>0</v>
      </c>
      <c r="AQ383" s="112">
        <v>0</v>
      </c>
      <c r="AR383" s="112">
        <v>0</v>
      </c>
      <c r="AS383" s="112">
        <v>0</v>
      </c>
      <c r="AT383" s="111">
        <v>0.55000000000000004</v>
      </c>
      <c r="AU383" s="112">
        <v>0</v>
      </c>
      <c r="AV383" s="112">
        <v>0</v>
      </c>
      <c r="AW383" s="112">
        <v>0</v>
      </c>
      <c r="AX383" s="112">
        <v>0</v>
      </c>
      <c r="AY383" s="112">
        <v>0</v>
      </c>
      <c r="AZ383" s="112">
        <v>0</v>
      </c>
      <c r="BA383" s="111">
        <v>0.71299999999999997</v>
      </c>
      <c r="BB383" s="112">
        <v>0</v>
      </c>
      <c r="BC383" s="112">
        <v>0</v>
      </c>
      <c r="BD383" s="112">
        <v>0</v>
      </c>
      <c r="BE383" s="112">
        <v>0</v>
      </c>
      <c r="BF383" s="112">
        <v>0</v>
      </c>
      <c r="BG383" s="112">
        <v>0</v>
      </c>
      <c r="BH383" s="112">
        <v>0</v>
      </c>
      <c r="BI383" s="112">
        <v>0</v>
      </c>
      <c r="BJ383" s="112">
        <v>0</v>
      </c>
      <c r="BK383" s="111">
        <v>0.71299999999999997</v>
      </c>
      <c r="BL383" s="112">
        <v>0</v>
      </c>
      <c r="BM383" s="112">
        <v>0</v>
      </c>
      <c r="BN383" s="112">
        <v>0</v>
      </c>
      <c r="BO383" s="112">
        <v>6.6000000000000005</v>
      </c>
      <c r="BP383" s="112">
        <v>0</v>
      </c>
      <c r="BQ383" s="112">
        <v>0</v>
      </c>
      <c r="BR383" s="113">
        <v>54</v>
      </c>
      <c r="BS383" s="112">
        <v>1289</v>
      </c>
    </row>
    <row r="384" spans="1:71" hidden="1" x14ac:dyDescent="0.25">
      <c r="A384" s="102" t="s">
        <v>138</v>
      </c>
      <c r="B384" s="103" t="s">
        <v>183</v>
      </c>
      <c r="C384" s="102" t="s">
        <v>184</v>
      </c>
      <c r="D384" s="102" t="s">
        <v>823</v>
      </c>
      <c r="E384" s="102" t="s">
        <v>824</v>
      </c>
      <c r="F384" s="102" t="s">
        <v>151</v>
      </c>
      <c r="G384" s="102" t="s">
        <v>223</v>
      </c>
      <c r="H384" s="104">
        <v>235</v>
      </c>
      <c r="I384" s="104">
        <v>261</v>
      </c>
      <c r="J384" s="104">
        <v>178</v>
      </c>
      <c r="K384" s="104">
        <v>534</v>
      </c>
      <c r="L384" s="105">
        <v>224.66666666666666</v>
      </c>
      <c r="M384" s="106">
        <v>1728</v>
      </c>
      <c r="N384" s="106">
        <v>1938</v>
      </c>
      <c r="O384" s="106">
        <v>9</v>
      </c>
      <c r="P384" s="106">
        <v>210</v>
      </c>
      <c r="Q384" s="106">
        <v>10</v>
      </c>
      <c r="R384" s="106">
        <v>9.5</v>
      </c>
      <c r="S384" s="106">
        <v>1853</v>
      </c>
      <c r="T384" s="106">
        <v>1938</v>
      </c>
      <c r="U384" s="106">
        <v>9</v>
      </c>
      <c r="V384" s="106">
        <v>85</v>
      </c>
      <c r="W384" s="106">
        <v>10</v>
      </c>
      <c r="X384" s="106">
        <v>9.5</v>
      </c>
      <c r="Y384" s="106">
        <v>178</v>
      </c>
      <c r="Z384" s="106">
        <v>9</v>
      </c>
      <c r="AA384" s="107">
        <v>31037</v>
      </c>
      <c r="AB384" s="106">
        <v>2</v>
      </c>
      <c r="AC384" s="108">
        <v>6.4</v>
      </c>
      <c r="AD384" s="109">
        <v>2</v>
      </c>
      <c r="AE384" s="110">
        <v>0</v>
      </c>
      <c r="AF384" s="111">
        <v>0.54</v>
      </c>
      <c r="AG384" s="112">
        <v>34.666666666666664</v>
      </c>
      <c r="AH384" s="112">
        <v>93.333333333333329</v>
      </c>
      <c r="AI384" s="112">
        <v>34.666666666666664</v>
      </c>
      <c r="AJ384" s="111">
        <v>0.9</v>
      </c>
      <c r="AK384" s="112">
        <v>27</v>
      </c>
      <c r="AL384" s="112">
        <v>0</v>
      </c>
      <c r="AM384" s="112">
        <v>0</v>
      </c>
      <c r="AN384" s="112">
        <v>37.666666666666664</v>
      </c>
      <c r="AO384" s="112">
        <v>9.6666666666666661</v>
      </c>
      <c r="AP384" s="112">
        <v>0</v>
      </c>
      <c r="AQ384" s="112">
        <v>0</v>
      </c>
      <c r="AR384" s="112">
        <v>0</v>
      </c>
      <c r="AS384" s="112">
        <v>0</v>
      </c>
      <c r="AT384" s="111">
        <v>0.55000000000000004</v>
      </c>
      <c r="AU384" s="112">
        <v>0</v>
      </c>
      <c r="AV384" s="112">
        <v>0</v>
      </c>
      <c r="AW384" s="112">
        <v>37</v>
      </c>
      <c r="AX384" s="112">
        <v>0</v>
      </c>
      <c r="AY384" s="112">
        <v>0</v>
      </c>
      <c r="AZ384" s="112">
        <v>0</v>
      </c>
      <c r="BA384" s="111">
        <v>0.71299999999999997</v>
      </c>
      <c r="BB384" s="112">
        <v>0</v>
      </c>
      <c r="BC384" s="112">
        <v>0</v>
      </c>
      <c r="BD384" s="112">
        <v>0</v>
      </c>
      <c r="BE384" s="112">
        <v>0</v>
      </c>
      <c r="BF384" s="112">
        <v>0</v>
      </c>
      <c r="BG384" s="112">
        <v>0</v>
      </c>
      <c r="BH384" s="112">
        <v>0</v>
      </c>
      <c r="BI384" s="112">
        <v>0</v>
      </c>
      <c r="BJ384" s="112">
        <v>0</v>
      </c>
      <c r="BK384" s="111">
        <v>0.71299999999999997</v>
      </c>
      <c r="BL384" s="112">
        <v>0</v>
      </c>
      <c r="BM384" s="112">
        <v>130.05000000000001</v>
      </c>
      <c r="BN384" s="112">
        <v>51.916666666666671</v>
      </c>
      <c r="BO384" s="112">
        <v>31.697666666666667</v>
      </c>
      <c r="BP384" s="112">
        <v>0</v>
      </c>
      <c r="BQ384" s="112">
        <v>0</v>
      </c>
      <c r="BR384" s="113">
        <v>116</v>
      </c>
      <c r="BS384" s="112">
        <v>477</v>
      </c>
    </row>
    <row r="385" spans="1:71" hidden="1" x14ac:dyDescent="0.25">
      <c r="A385" s="102" t="s">
        <v>138</v>
      </c>
      <c r="B385" s="103" t="s">
        <v>183</v>
      </c>
      <c r="C385" s="102" t="s">
        <v>184</v>
      </c>
      <c r="D385" s="102" t="s">
        <v>868</v>
      </c>
      <c r="E385" s="102" t="s">
        <v>869</v>
      </c>
      <c r="F385" s="102" t="s">
        <v>151</v>
      </c>
      <c r="G385" s="102" t="s">
        <v>223</v>
      </c>
      <c r="H385" s="104">
        <v>35</v>
      </c>
      <c r="I385" s="104">
        <v>38</v>
      </c>
      <c r="J385" s="104">
        <v>12</v>
      </c>
      <c r="K385" s="104">
        <v>36</v>
      </c>
      <c r="L385" s="105">
        <v>28.333333333333332</v>
      </c>
      <c r="M385" s="106">
        <v>260</v>
      </c>
      <c r="N385" s="106">
        <v>287</v>
      </c>
      <c r="O385" s="106">
        <v>4</v>
      </c>
      <c r="P385" s="106">
        <v>27</v>
      </c>
      <c r="Q385" s="106">
        <v>5</v>
      </c>
      <c r="R385" s="106">
        <v>4.5</v>
      </c>
      <c r="S385" s="106">
        <v>270</v>
      </c>
      <c r="T385" s="106">
        <v>281</v>
      </c>
      <c r="U385" s="106">
        <v>4</v>
      </c>
      <c r="V385" s="106">
        <v>11</v>
      </c>
      <c r="W385" s="106">
        <v>6</v>
      </c>
      <c r="X385" s="106">
        <v>5</v>
      </c>
      <c r="Y385" s="106">
        <v>12</v>
      </c>
      <c r="Z385" s="106">
        <v>3</v>
      </c>
      <c r="AA385" s="107"/>
      <c r="AB385" s="106"/>
      <c r="AC385" s="108">
        <v>4.166666666666667</v>
      </c>
      <c r="AD385" s="109">
        <v>3</v>
      </c>
      <c r="AE385" s="110">
        <v>0</v>
      </c>
      <c r="AF385" s="111">
        <v>0.54</v>
      </c>
      <c r="AG385" s="112">
        <v>1.3333333333333333</v>
      </c>
      <c r="AH385" s="112">
        <v>0</v>
      </c>
      <c r="AI385" s="112">
        <v>1.3333333333333333</v>
      </c>
      <c r="AJ385" s="111">
        <v>0.9</v>
      </c>
      <c r="AK385" s="112">
        <v>0</v>
      </c>
      <c r="AL385" s="112">
        <v>0</v>
      </c>
      <c r="AM385" s="112">
        <v>0</v>
      </c>
      <c r="AN385" s="112">
        <v>0</v>
      </c>
      <c r="AO385" s="112">
        <v>1</v>
      </c>
      <c r="AP385" s="112">
        <v>0</v>
      </c>
      <c r="AQ385" s="112">
        <v>0</v>
      </c>
      <c r="AR385" s="112">
        <v>0</v>
      </c>
      <c r="AS385" s="112">
        <v>0</v>
      </c>
      <c r="AT385" s="111">
        <v>0.55000000000000004</v>
      </c>
      <c r="AU385" s="112">
        <v>0</v>
      </c>
      <c r="AV385" s="112">
        <v>0</v>
      </c>
      <c r="AW385" s="112">
        <v>49.666666666666664</v>
      </c>
      <c r="AX385" s="112">
        <v>0</v>
      </c>
      <c r="AY385" s="112">
        <v>0</v>
      </c>
      <c r="AZ385" s="112">
        <v>4.666666666666667</v>
      </c>
      <c r="BA385" s="111">
        <v>0.71299999999999997</v>
      </c>
      <c r="BB385" s="112">
        <v>0</v>
      </c>
      <c r="BC385" s="112">
        <v>0</v>
      </c>
      <c r="BD385" s="112">
        <v>0</v>
      </c>
      <c r="BE385" s="112">
        <v>0</v>
      </c>
      <c r="BF385" s="112">
        <v>0</v>
      </c>
      <c r="BG385" s="112">
        <v>0</v>
      </c>
      <c r="BH385" s="112">
        <v>0</v>
      </c>
      <c r="BI385" s="112">
        <v>0</v>
      </c>
      <c r="BJ385" s="112">
        <v>0</v>
      </c>
      <c r="BK385" s="111">
        <v>0.71299999999999997</v>
      </c>
      <c r="BL385" s="112">
        <v>0</v>
      </c>
      <c r="BM385" s="112">
        <v>1.2</v>
      </c>
      <c r="BN385" s="112">
        <v>1.2</v>
      </c>
      <c r="BO385" s="112">
        <v>35.962333333333326</v>
      </c>
      <c r="BP385" s="112">
        <v>3.3273333333333333</v>
      </c>
      <c r="BQ385" s="112">
        <v>0</v>
      </c>
      <c r="BR385" s="113">
        <v>2</v>
      </c>
      <c r="BS385" s="112">
        <v>0</v>
      </c>
    </row>
    <row r="386" spans="1:71" hidden="1" x14ac:dyDescent="0.25">
      <c r="A386" s="102" t="s">
        <v>138</v>
      </c>
      <c r="B386" s="103" t="s">
        <v>185</v>
      </c>
      <c r="C386" s="102" t="s">
        <v>186</v>
      </c>
      <c r="D386" s="102" t="s">
        <v>445</v>
      </c>
      <c r="E386" s="102" t="s">
        <v>446</v>
      </c>
      <c r="F386" s="102" t="s">
        <v>434</v>
      </c>
      <c r="G386" s="102" t="s">
        <v>227</v>
      </c>
      <c r="H386" s="104">
        <v>45</v>
      </c>
      <c r="I386" s="104">
        <v>54</v>
      </c>
      <c r="J386" s="104">
        <v>158</v>
      </c>
      <c r="K386" s="104">
        <v>474</v>
      </c>
      <c r="L386" s="105">
        <v>85.666666666666671</v>
      </c>
      <c r="M386" s="106">
        <v>959</v>
      </c>
      <c r="N386" s="106">
        <v>995</v>
      </c>
      <c r="O386" s="106">
        <v>8</v>
      </c>
      <c r="P386" s="106">
        <v>36</v>
      </c>
      <c r="Q386" s="106">
        <v>6</v>
      </c>
      <c r="R386" s="106">
        <v>7</v>
      </c>
      <c r="S386" s="106">
        <v>960</v>
      </c>
      <c r="T386" s="106">
        <v>986</v>
      </c>
      <c r="U386" s="106">
        <v>8</v>
      </c>
      <c r="V386" s="106">
        <v>26</v>
      </c>
      <c r="W386" s="106">
        <v>8</v>
      </c>
      <c r="X386" s="106">
        <v>8</v>
      </c>
      <c r="Y386" s="106">
        <v>158</v>
      </c>
      <c r="Z386" s="106">
        <v>9</v>
      </c>
      <c r="AA386" s="107">
        <v>86974</v>
      </c>
      <c r="AB386" s="106">
        <v>9</v>
      </c>
      <c r="AC386" s="108">
        <v>8.4</v>
      </c>
      <c r="AD386" s="109">
        <v>5</v>
      </c>
      <c r="AE386" s="110">
        <v>0</v>
      </c>
      <c r="AF386" s="111">
        <v>0.54</v>
      </c>
      <c r="AG386" s="112">
        <v>0</v>
      </c>
      <c r="AH386" s="112">
        <v>0</v>
      </c>
      <c r="AI386" s="112">
        <v>0</v>
      </c>
      <c r="AJ386" s="111">
        <v>0.9</v>
      </c>
      <c r="AK386" s="112">
        <v>0</v>
      </c>
      <c r="AL386" s="112">
        <v>0</v>
      </c>
      <c r="AM386" s="112">
        <v>0</v>
      </c>
      <c r="AN386" s="112">
        <v>0</v>
      </c>
      <c r="AO386" s="112">
        <v>0</v>
      </c>
      <c r="AP386" s="112">
        <v>0</v>
      </c>
      <c r="AQ386" s="112">
        <v>0</v>
      </c>
      <c r="AR386" s="112">
        <v>0</v>
      </c>
      <c r="AS386" s="112">
        <v>0</v>
      </c>
      <c r="AT386" s="111">
        <v>0.55000000000000004</v>
      </c>
      <c r="AU386" s="112">
        <v>0</v>
      </c>
      <c r="AV386" s="112">
        <v>0</v>
      </c>
      <c r="AW386" s="112">
        <v>0</v>
      </c>
      <c r="AX386" s="112">
        <v>0</v>
      </c>
      <c r="AY386" s="112">
        <v>0</v>
      </c>
      <c r="AZ386" s="112">
        <v>0</v>
      </c>
      <c r="BA386" s="111">
        <v>0.71299999999999997</v>
      </c>
      <c r="BB386" s="112">
        <v>0</v>
      </c>
      <c r="BC386" s="112">
        <v>0</v>
      </c>
      <c r="BD386" s="112">
        <v>0</v>
      </c>
      <c r="BE386" s="112">
        <v>0</v>
      </c>
      <c r="BF386" s="112">
        <v>0</v>
      </c>
      <c r="BG386" s="112">
        <v>0</v>
      </c>
      <c r="BH386" s="112">
        <v>0</v>
      </c>
      <c r="BI386" s="112">
        <v>0</v>
      </c>
      <c r="BJ386" s="112">
        <v>0</v>
      </c>
      <c r="BK386" s="111">
        <v>0.71299999999999997</v>
      </c>
      <c r="BL386" s="112">
        <v>0</v>
      </c>
      <c r="BM386" s="112">
        <v>0</v>
      </c>
      <c r="BN386" s="112">
        <v>0</v>
      </c>
      <c r="BO386" s="112">
        <v>0</v>
      </c>
      <c r="BP386" s="112">
        <v>0</v>
      </c>
      <c r="BQ386" s="112">
        <v>0</v>
      </c>
      <c r="BR386" s="113">
        <v>20</v>
      </c>
      <c r="BS386" s="112">
        <v>0</v>
      </c>
    </row>
    <row r="387" spans="1:71" hidden="1" x14ac:dyDescent="0.25">
      <c r="A387" s="102" t="s">
        <v>138</v>
      </c>
      <c r="B387" s="103" t="s">
        <v>185</v>
      </c>
      <c r="C387" s="102" t="s">
        <v>186</v>
      </c>
      <c r="D387" s="102" t="s">
        <v>447</v>
      </c>
      <c r="E387" s="102" t="s">
        <v>448</v>
      </c>
      <c r="F387" s="102" t="s">
        <v>244</v>
      </c>
      <c r="G387" s="102" t="s">
        <v>224</v>
      </c>
      <c r="H387" s="104">
        <v>45</v>
      </c>
      <c r="I387" s="104">
        <v>49</v>
      </c>
      <c r="J387" s="104">
        <v>89</v>
      </c>
      <c r="K387" s="104">
        <v>267</v>
      </c>
      <c r="L387" s="105">
        <v>61</v>
      </c>
      <c r="M387" s="106">
        <v>400</v>
      </c>
      <c r="N387" s="106">
        <v>434</v>
      </c>
      <c r="O387" s="106">
        <v>5</v>
      </c>
      <c r="P387" s="106">
        <v>34</v>
      </c>
      <c r="Q387" s="106">
        <v>6</v>
      </c>
      <c r="R387" s="106">
        <v>5.5</v>
      </c>
      <c r="S387" s="106">
        <v>400</v>
      </c>
      <c r="T387" s="106">
        <v>417</v>
      </c>
      <c r="U387" s="106">
        <v>5</v>
      </c>
      <c r="V387" s="106">
        <v>17</v>
      </c>
      <c r="W387" s="106">
        <v>7</v>
      </c>
      <c r="X387" s="106">
        <v>6</v>
      </c>
      <c r="Y387" s="106">
        <v>89</v>
      </c>
      <c r="Z387" s="106">
        <v>7</v>
      </c>
      <c r="AA387" s="107"/>
      <c r="AB387" s="106"/>
      <c r="AC387" s="108">
        <v>6.166666666666667</v>
      </c>
      <c r="AD387" s="109">
        <v>4</v>
      </c>
      <c r="AE387" s="110">
        <v>0</v>
      </c>
      <c r="AF387" s="111">
        <v>0.54</v>
      </c>
      <c r="AG387" s="112">
        <v>16.333333333333332</v>
      </c>
      <c r="AH387" s="112">
        <v>14</v>
      </c>
      <c r="AI387" s="112">
        <v>16.333333333333332</v>
      </c>
      <c r="AJ387" s="111">
        <v>0.9</v>
      </c>
      <c r="AK387" s="112">
        <v>21.666666666666668</v>
      </c>
      <c r="AL387" s="112">
        <v>0</v>
      </c>
      <c r="AM387" s="112">
        <v>0</v>
      </c>
      <c r="AN387" s="112">
        <v>14</v>
      </c>
      <c r="AO387" s="112">
        <v>0.66666666666666663</v>
      </c>
      <c r="AP387" s="112">
        <v>0.33333333333333331</v>
      </c>
      <c r="AQ387" s="112">
        <v>0</v>
      </c>
      <c r="AR387" s="112">
        <v>0</v>
      </c>
      <c r="AS387" s="112">
        <v>0</v>
      </c>
      <c r="AT387" s="111">
        <v>0.55000000000000004</v>
      </c>
      <c r="AU387" s="112">
        <v>0</v>
      </c>
      <c r="AV387" s="112">
        <v>0</v>
      </c>
      <c r="AW387" s="112">
        <v>0</v>
      </c>
      <c r="AX387" s="112">
        <v>0</v>
      </c>
      <c r="AY387" s="112">
        <v>0</v>
      </c>
      <c r="AZ387" s="112">
        <v>0</v>
      </c>
      <c r="BA387" s="111">
        <v>0.71299999999999997</v>
      </c>
      <c r="BB387" s="112">
        <v>0</v>
      </c>
      <c r="BC387" s="112">
        <v>0</v>
      </c>
      <c r="BD387" s="112">
        <v>0</v>
      </c>
      <c r="BE387" s="112">
        <v>0</v>
      </c>
      <c r="BF387" s="112">
        <v>0</v>
      </c>
      <c r="BG387" s="112">
        <v>0</v>
      </c>
      <c r="BH387" s="112">
        <v>0</v>
      </c>
      <c r="BI387" s="112">
        <v>0</v>
      </c>
      <c r="BJ387" s="112">
        <v>0</v>
      </c>
      <c r="BK387" s="111">
        <v>0.71299999999999997</v>
      </c>
      <c r="BL387" s="112">
        <v>0</v>
      </c>
      <c r="BM387" s="112">
        <v>39.216666666666669</v>
      </c>
      <c r="BN387" s="112">
        <v>22.4</v>
      </c>
      <c r="BO387" s="112">
        <v>0.3666666666666667</v>
      </c>
      <c r="BP387" s="112">
        <v>0.18333333333333335</v>
      </c>
      <c r="BQ387" s="112">
        <v>0</v>
      </c>
      <c r="BR387" s="113">
        <v>38</v>
      </c>
      <c r="BS387" s="112">
        <v>0</v>
      </c>
    </row>
    <row r="388" spans="1:71" hidden="1" x14ac:dyDescent="0.25">
      <c r="A388" s="102" t="s">
        <v>138</v>
      </c>
      <c r="B388" s="103" t="s">
        <v>187</v>
      </c>
      <c r="C388" s="102" t="s">
        <v>188</v>
      </c>
      <c r="D388" s="102" t="s">
        <v>872</v>
      </c>
      <c r="E388" s="102" t="s">
        <v>873</v>
      </c>
      <c r="F388" s="102" t="s">
        <v>434</v>
      </c>
      <c r="G388" s="102" t="s">
        <v>227</v>
      </c>
      <c r="H388" s="104">
        <v>19</v>
      </c>
      <c r="I388" s="104">
        <v>17</v>
      </c>
      <c r="J388" s="104">
        <v>25</v>
      </c>
      <c r="K388" s="104">
        <v>75</v>
      </c>
      <c r="L388" s="105">
        <v>20.333333333333332</v>
      </c>
      <c r="M388" s="106">
        <v>168</v>
      </c>
      <c r="N388" s="106">
        <v>215</v>
      </c>
      <c r="O388" s="106">
        <v>3</v>
      </c>
      <c r="P388" s="106">
        <v>47</v>
      </c>
      <c r="Q388" s="106">
        <v>7</v>
      </c>
      <c r="R388" s="106">
        <v>5</v>
      </c>
      <c r="S388" s="106">
        <v>175</v>
      </c>
      <c r="T388" s="106">
        <v>182</v>
      </c>
      <c r="U388" s="106">
        <v>2</v>
      </c>
      <c r="V388" s="106">
        <v>7</v>
      </c>
      <c r="W388" s="106">
        <v>4</v>
      </c>
      <c r="X388" s="106">
        <v>3</v>
      </c>
      <c r="Y388" s="106">
        <v>25</v>
      </c>
      <c r="Z388" s="106">
        <v>5</v>
      </c>
      <c r="AA388" s="107"/>
      <c r="AB388" s="106"/>
      <c r="AC388" s="108">
        <v>4.333333333333333</v>
      </c>
      <c r="AD388" s="109">
        <v>3</v>
      </c>
      <c r="AE388" s="110">
        <v>0</v>
      </c>
      <c r="AF388" s="111">
        <v>0.54</v>
      </c>
      <c r="AG388" s="112">
        <v>23</v>
      </c>
      <c r="AH388" s="112">
        <v>265.66666666666669</v>
      </c>
      <c r="AI388" s="112">
        <v>23</v>
      </c>
      <c r="AJ388" s="111">
        <v>0.9</v>
      </c>
      <c r="AK388" s="112">
        <v>17.333333333333332</v>
      </c>
      <c r="AL388" s="112">
        <v>0.66666666666666663</v>
      </c>
      <c r="AM388" s="112">
        <v>0</v>
      </c>
      <c r="AN388" s="112">
        <v>82</v>
      </c>
      <c r="AO388" s="112">
        <v>436.33333333333331</v>
      </c>
      <c r="AP388" s="112">
        <v>3.6666666666666665</v>
      </c>
      <c r="AQ388" s="112">
        <v>484.33333333333331</v>
      </c>
      <c r="AR388" s="112">
        <v>2.3333333333333335</v>
      </c>
      <c r="AS388" s="112">
        <v>0</v>
      </c>
      <c r="AT388" s="111">
        <v>0.55000000000000004</v>
      </c>
      <c r="AU388" s="112">
        <v>0</v>
      </c>
      <c r="AV388" s="112">
        <v>0</v>
      </c>
      <c r="AW388" s="112">
        <v>286.33333333333331</v>
      </c>
      <c r="AX388" s="112">
        <v>0</v>
      </c>
      <c r="AY388" s="112">
        <v>0</v>
      </c>
      <c r="AZ388" s="112">
        <v>68.666666666666671</v>
      </c>
      <c r="BA388" s="111">
        <v>0.71299999999999997</v>
      </c>
      <c r="BB388" s="112">
        <v>0</v>
      </c>
      <c r="BC388" s="112">
        <v>0</v>
      </c>
      <c r="BD388" s="112">
        <v>0</v>
      </c>
      <c r="BE388" s="112">
        <v>0</v>
      </c>
      <c r="BF388" s="112">
        <v>0</v>
      </c>
      <c r="BG388" s="112">
        <v>0</v>
      </c>
      <c r="BH388" s="112">
        <v>0</v>
      </c>
      <c r="BI388" s="112">
        <v>0</v>
      </c>
      <c r="BJ388" s="112">
        <v>0</v>
      </c>
      <c r="BK388" s="111">
        <v>0.71299999999999997</v>
      </c>
      <c r="BL388" s="112">
        <v>0</v>
      </c>
      <c r="BM388" s="112">
        <v>269.7</v>
      </c>
      <c r="BN388" s="112">
        <v>65.8</v>
      </c>
      <c r="BO388" s="112">
        <v>444.13900000000001</v>
      </c>
      <c r="BP388" s="112">
        <v>317.35933333333338</v>
      </c>
      <c r="BQ388" s="112">
        <v>1.2833333333333334</v>
      </c>
      <c r="BR388" s="113">
        <v>6</v>
      </c>
      <c r="BS388" s="112">
        <v>0</v>
      </c>
    </row>
    <row r="389" spans="1:71" hidden="1" x14ac:dyDescent="0.25">
      <c r="A389" s="102" t="s">
        <v>138</v>
      </c>
      <c r="B389" s="103" t="s">
        <v>187</v>
      </c>
      <c r="C389" s="102" t="s">
        <v>188</v>
      </c>
      <c r="D389" s="102" t="s">
        <v>874</v>
      </c>
      <c r="E389" s="102" t="s">
        <v>875</v>
      </c>
      <c r="F389" s="102" t="s">
        <v>434</v>
      </c>
      <c r="G389" s="102" t="s">
        <v>227</v>
      </c>
      <c r="H389" s="104">
        <v>12</v>
      </c>
      <c r="I389" s="104">
        <v>12</v>
      </c>
      <c r="J389" s="104">
        <v>14</v>
      </c>
      <c r="K389" s="104">
        <v>42</v>
      </c>
      <c r="L389" s="105">
        <v>12.666666666666666</v>
      </c>
      <c r="M389" s="106">
        <v>127</v>
      </c>
      <c r="N389" s="106">
        <v>148</v>
      </c>
      <c r="O389" s="106">
        <v>1</v>
      </c>
      <c r="P389" s="106">
        <v>21</v>
      </c>
      <c r="Q389" s="106">
        <v>5</v>
      </c>
      <c r="R389" s="106">
        <v>3</v>
      </c>
      <c r="S389" s="106">
        <v>131</v>
      </c>
      <c r="T389" s="106">
        <v>135</v>
      </c>
      <c r="U389" s="106">
        <v>1</v>
      </c>
      <c r="V389" s="106">
        <v>4</v>
      </c>
      <c r="W389" s="106">
        <v>3</v>
      </c>
      <c r="X389" s="106">
        <v>2</v>
      </c>
      <c r="Y389" s="106">
        <v>14</v>
      </c>
      <c r="Z389" s="106">
        <v>3</v>
      </c>
      <c r="AA389" s="107"/>
      <c r="AB389" s="106"/>
      <c r="AC389" s="108">
        <v>2.6666666666666665</v>
      </c>
      <c r="AD389" s="109">
        <v>2</v>
      </c>
      <c r="AE389" s="110">
        <v>66.333333333333329</v>
      </c>
      <c r="AF389" s="111">
        <v>0.54</v>
      </c>
      <c r="AG389" s="112">
        <v>0</v>
      </c>
      <c r="AH389" s="112">
        <v>37.333333333333336</v>
      </c>
      <c r="AI389" s="112">
        <v>0</v>
      </c>
      <c r="AJ389" s="111">
        <v>0.9</v>
      </c>
      <c r="AK389" s="112">
        <v>0</v>
      </c>
      <c r="AL389" s="112">
        <v>0</v>
      </c>
      <c r="AM389" s="112">
        <v>0</v>
      </c>
      <c r="AN389" s="112">
        <v>22.333333333333332</v>
      </c>
      <c r="AO389" s="112">
        <v>143</v>
      </c>
      <c r="AP389" s="112">
        <v>1.3333333333333333</v>
      </c>
      <c r="AQ389" s="112">
        <v>48.666666666666664</v>
      </c>
      <c r="AR389" s="112">
        <v>0</v>
      </c>
      <c r="AS389" s="112">
        <v>6</v>
      </c>
      <c r="AT389" s="111">
        <v>0.55000000000000004</v>
      </c>
      <c r="AU389" s="112">
        <v>0</v>
      </c>
      <c r="AV389" s="112">
        <v>0</v>
      </c>
      <c r="AW389" s="112">
        <v>45.666666666666664</v>
      </c>
      <c r="AX389" s="112">
        <v>0</v>
      </c>
      <c r="AY389" s="112">
        <v>0</v>
      </c>
      <c r="AZ389" s="112">
        <v>27.666666666666668</v>
      </c>
      <c r="BA389" s="111">
        <v>0.71299999999999997</v>
      </c>
      <c r="BB389" s="112">
        <v>0</v>
      </c>
      <c r="BC389" s="112">
        <v>0</v>
      </c>
      <c r="BD389" s="112">
        <v>0</v>
      </c>
      <c r="BE389" s="112">
        <v>0</v>
      </c>
      <c r="BF389" s="112">
        <v>0</v>
      </c>
      <c r="BG389" s="112">
        <v>0</v>
      </c>
      <c r="BH389" s="112">
        <v>0</v>
      </c>
      <c r="BI389" s="112">
        <v>0</v>
      </c>
      <c r="BJ389" s="112">
        <v>0</v>
      </c>
      <c r="BK389" s="111">
        <v>0.71299999999999997</v>
      </c>
      <c r="BL389" s="112">
        <v>35.82</v>
      </c>
      <c r="BM389" s="112">
        <v>33.6</v>
      </c>
      <c r="BN389" s="112">
        <v>12.283333333333333</v>
      </c>
      <c r="BO389" s="112">
        <v>111.21033333333334</v>
      </c>
      <c r="BP389" s="112">
        <v>47.226333333333336</v>
      </c>
      <c r="BQ389" s="112">
        <v>3.3000000000000003</v>
      </c>
      <c r="BR389" s="113">
        <v>4</v>
      </c>
      <c r="BS389" s="112">
        <v>0</v>
      </c>
    </row>
    <row r="390" spans="1:71" hidden="1" x14ac:dyDescent="0.25">
      <c r="A390" s="102" t="s">
        <v>138</v>
      </c>
      <c r="B390" s="103" t="s">
        <v>187</v>
      </c>
      <c r="C390" s="102" t="s">
        <v>188</v>
      </c>
      <c r="D390" s="102" t="s">
        <v>876</v>
      </c>
      <c r="E390" s="102" t="s">
        <v>877</v>
      </c>
      <c r="F390" s="102" t="s">
        <v>434</v>
      </c>
      <c r="G390" s="102" t="s">
        <v>227</v>
      </c>
      <c r="H390" s="104">
        <v>17</v>
      </c>
      <c r="I390" s="104">
        <v>15</v>
      </c>
      <c r="J390" s="104">
        <v>8</v>
      </c>
      <c r="K390" s="104">
        <v>24</v>
      </c>
      <c r="L390" s="105">
        <v>13.333333333333334</v>
      </c>
      <c r="M390" s="106">
        <v>171</v>
      </c>
      <c r="N390" s="106">
        <v>203</v>
      </c>
      <c r="O390" s="106">
        <v>2</v>
      </c>
      <c r="P390" s="106">
        <v>32</v>
      </c>
      <c r="Q390" s="106">
        <v>6</v>
      </c>
      <c r="R390" s="106">
        <v>4</v>
      </c>
      <c r="S390" s="106">
        <v>178</v>
      </c>
      <c r="T390" s="106">
        <v>183</v>
      </c>
      <c r="U390" s="106">
        <v>2</v>
      </c>
      <c r="V390" s="106">
        <v>5</v>
      </c>
      <c r="W390" s="106">
        <v>3</v>
      </c>
      <c r="X390" s="106">
        <v>2.5</v>
      </c>
      <c r="Y390" s="106">
        <v>8</v>
      </c>
      <c r="Z390" s="106">
        <v>2</v>
      </c>
      <c r="AA390" s="107"/>
      <c r="AB390" s="106"/>
      <c r="AC390" s="108">
        <v>2.8333333333333335</v>
      </c>
      <c r="AD390" s="109">
        <v>2</v>
      </c>
      <c r="AE390" s="110">
        <v>0</v>
      </c>
      <c r="AF390" s="111">
        <v>0.54</v>
      </c>
      <c r="AG390" s="112">
        <v>0</v>
      </c>
      <c r="AH390" s="112">
        <v>0</v>
      </c>
      <c r="AI390" s="112">
        <v>0</v>
      </c>
      <c r="AJ390" s="111">
        <v>0.9</v>
      </c>
      <c r="AK390" s="112">
        <v>0</v>
      </c>
      <c r="AL390" s="112">
        <v>0</v>
      </c>
      <c r="AM390" s="112">
        <v>0</v>
      </c>
      <c r="AN390" s="112">
        <v>0</v>
      </c>
      <c r="AO390" s="112">
        <v>132</v>
      </c>
      <c r="AP390" s="112">
        <v>0</v>
      </c>
      <c r="AQ390" s="112">
        <v>44.333333333333336</v>
      </c>
      <c r="AR390" s="112">
        <v>0</v>
      </c>
      <c r="AS390" s="112">
        <v>3</v>
      </c>
      <c r="AT390" s="111">
        <v>0.55000000000000004</v>
      </c>
      <c r="AU390" s="112">
        <v>0</v>
      </c>
      <c r="AV390" s="112">
        <v>0</v>
      </c>
      <c r="AW390" s="112">
        <v>17</v>
      </c>
      <c r="AX390" s="112">
        <v>0</v>
      </c>
      <c r="AY390" s="112">
        <v>6.666666666666667</v>
      </c>
      <c r="AZ390" s="112">
        <v>0</v>
      </c>
      <c r="BA390" s="111">
        <v>0.71299999999999997</v>
      </c>
      <c r="BB390" s="112">
        <v>0</v>
      </c>
      <c r="BC390" s="112">
        <v>0</v>
      </c>
      <c r="BD390" s="112">
        <v>0</v>
      </c>
      <c r="BE390" s="112">
        <v>0</v>
      </c>
      <c r="BF390" s="112">
        <v>0</v>
      </c>
      <c r="BG390" s="112">
        <v>0</v>
      </c>
      <c r="BH390" s="112">
        <v>0</v>
      </c>
      <c r="BI390" s="112">
        <v>0</v>
      </c>
      <c r="BJ390" s="112">
        <v>0</v>
      </c>
      <c r="BK390" s="111">
        <v>0.71299999999999997</v>
      </c>
      <c r="BL390" s="112">
        <v>0</v>
      </c>
      <c r="BM390" s="112">
        <v>0</v>
      </c>
      <c r="BN390" s="112">
        <v>0</v>
      </c>
      <c r="BO390" s="112">
        <v>84.721000000000004</v>
      </c>
      <c r="BP390" s="112">
        <v>29.13666666666667</v>
      </c>
      <c r="BQ390" s="112">
        <v>1.6500000000000001</v>
      </c>
      <c r="BR390" s="113">
        <v>4</v>
      </c>
      <c r="BS390" s="112">
        <v>0</v>
      </c>
    </row>
    <row r="391" spans="1:71" hidden="1" x14ac:dyDescent="0.25">
      <c r="A391" s="102" t="s">
        <v>138</v>
      </c>
      <c r="B391" s="103" t="s">
        <v>187</v>
      </c>
      <c r="C391" s="102" t="s">
        <v>188</v>
      </c>
      <c r="D391" s="102" t="s">
        <v>880</v>
      </c>
      <c r="E391" s="102" t="s">
        <v>881</v>
      </c>
      <c r="F391" s="102" t="s">
        <v>434</v>
      </c>
      <c r="G391" s="102" t="s">
        <v>227</v>
      </c>
      <c r="H391" s="104">
        <v>31</v>
      </c>
      <c r="I391" s="104">
        <v>29</v>
      </c>
      <c r="J391" s="104">
        <v>10</v>
      </c>
      <c r="K391" s="104">
        <v>30</v>
      </c>
      <c r="L391" s="105">
        <v>23.333333333333332</v>
      </c>
      <c r="M391" s="106">
        <v>289</v>
      </c>
      <c r="N391" s="106">
        <v>361</v>
      </c>
      <c r="O391" s="106">
        <v>5</v>
      </c>
      <c r="P391" s="106">
        <v>72</v>
      </c>
      <c r="Q391" s="106">
        <v>8</v>
      </c>
      <c r="R391" s="106">
        <v>6.5</v>
      </c>
      <c r="S391" s="106">
        <v>300</v>
      </c>
      <c r="T391" s="106">
        <v>311</v>
      </c>
      <c r="U391" s="106">
        <v>4</v>
      </c>
      <c r="V391" s="106">
        <v>11</v>
      </c>
      <c r="W391" s="106">
        <v>6</v>
      </c>
      <c r="X391" s="106">
        <v>5</v>
      </c>
      <c r="Y391" s="106">
        <v>10</v>
      </c>
      <c r="Z391" s="106">
        <v>3</v>
      </c>
      <c r="AA391" s="107"/>
      <c r="AB391" s="106"/>
      <c r="AC391" s="108">
        <v>4.833333333333333</v>
      </c>
      <c r="AD391" s="109">
        <v>3</v>
      </c>
      <c r="AE391" s="110">
        <v>0</v>
      </c>
      <c r="AF391" s="111">
        <v>0.54</v>
      </c>
      <c r="AG391" s="112">
        <v>4.333333333333333</v>
      </c>
      <c r="AH391" s="112">
        <v>25</v>
      </c>
      <c r="AI391" s="112">
        <v>4.333333333333333</v>
      </c>
      <c r="AJ391" s="111">
        <v>0.9</v>
      </c>
      <c r="AK391" s="112">
        <v>4.333333333333333</v>
      </c>
      <c r="AL391" s="112">
        <v>0</v>
      </c>
      <c r="AM391" s="112">
        <v>0</v>
      </c>
      <c r="AN391" s="112">
        <v>12</v>
      </c>
      <c r="AO391" s="112">
        <v>246.33333333333334</v>
      </c>
      <c r="AP391" s="112">
        <v>0</v>
      </c>
      <c r="AQ391" s="112">
        <v>17.666666666666668</v>
      </c>
      <c r="AR391" s="112">
        <v>0</v>
      </c>
      <c r="AS391" s="112">
        <v>6.333333333333333</v>
      </c>
      <c r="AT391" s="111">
        <v>0.55000000000000004</v>
      </c>
      <c r="AU391" s="112">
        <v>0</v>
      </c>
      <c r="AV391" s="112">
        <v>0</v>
      </c>
      <c r="AW391" s="112">
        <v>126.33333333333333</v>
      </c>
      <c r="AX391" s="112">
        <v>0</v>
      </c>
      <c r="AY391" s="112">
        <v>3.3333333333333335</v>
      </c>
      <c r="AZ391" s="112">
        <v>13</v>
      </c>
      <c r="BA391" s="111">
        <v>0.71299999999999997</v>
      </c>
      <c r="BB391" s="112">
        <v>0</v>
      </c>
      <c r="BC391" s="112">
        <v>0</v>
      </c>
      <c r="BD391" s="112">
        <v>0</v>
      </c>
      <c r="BE391" s="112">
        <v>0</v>
      </c>
      <c r="BF391" s="112">
        <v>0</v>
      </c>
      <c r="BG391" s="112">
        <v>0</v>
      </c>
      <c r="BH391" s="112">
        <v>0</v>
      </c>
      <c r="BI391" s="112">
        <v>0</v>
      </c>
      <c r="BJ391" s="112">
        <v>0</v>
      </c>
      <c r="BK391" s="111">
        <v>0.71299999999999997</v>
      </c>
      <c r="BL391" s="112">
        <v>0</v>
      </c>
      <c r="BM391" s="112">
        <v>28.783333333333331</v>
      </c>
      <c r="BN391" s="112">
        <v>10.5</v>
      </c>
      <c r="BO391" s="112">
        <v>225.55900000000003</v>
      </c>
      <c r="BP391" s="112">
        <v>21.362333333333332</v>
      </c>
      <c r="BQ391" s="112">
        <v>3.4833333333333334</v>
      </c>
      <c r="BR391" s="113">
        <v>6</v>
      </c>
      <c r="BS391" s="112">
        <v>0</v>
      </c>
    </row>
    <row r="392" spans="1:71" hidden="1" x14ac:dyDescent="0.25">
      <c r="A392" s="102" t="s">
        <v>138</v>
      </c>
      <c r="B392" s="103" t="s">
        <v>187</v>
      </c>
      <c r="C392" s="102" t="s">
        <v>188</v>
      </c>
      <c r="D392" s="102" t="s">
        <v>882</v>
      </c>
      <c r="E392" s="102" t="s">
        <v>883</v>
      </c>
      <c r="F392" s="102" t="s">
        <v>434</v>
      </c>
      <c r="G392" s="102" t="s">
        <v>227</v>
      </c>
      <c r="H392" s="104">
        <v>10</v>
      </c>
      <c r="I392" s="104">
        <v>10</v>
      </c>
      <c r="J392" s="104"/>
      <c r="K392" s="104" t="s">
        <v>154</v>
      </c>
      <c r="L392" s="105">
        <v>10</v>
      </c>
      <c r="M392" s="106">
        <v>105</v>
      </c>
      <c r="N392" s="106">
        <v>125</v>
      </c>
      <c r="O392" s="106">
        <v>1</v>
      </c>
      <c r="P392" s="106">
        <v>20</v>
      </c>
      <c r="Q392" s="106">
        <v>4</v>
      </c>
      <c r="R392" s="106">
        <v>2.5</v>
      </c>
      <c r="S392" s="106">
        <v>109</v>
      </c>
      <c r="T392" s="106">
        <v>112</v>
      </c>
      <c r="U392" s="106">
        <v>1</v>
      </c>
      <c r="V392" s="106">
        <v>3</v>
      </c>
      <c r="W392" s="106">
        <v>2</v>
      </c>
      <c r="X392" s="106">
        <v>1.5</v>
      </c>
      <c r="Y392" s="106"/>
      <c r="Z392" s="106"/>
      <c r="AA392" s="107"/>
      <c r="AB392" s="106"/>
      <c r="AC392" s="108">
        <v>2</v>
      </c>
      <c r="AD392" s="109">
        <v>1</v>
      </c>
      <c r="AE392" s="110">
        <v>0</v>
      </c>
      <c r="AF392" s="111">
        <v>0.54</v>
      </c>
      <c r="AG392" s="112">
        <v>0</v>
      </c>
      <c r="AH392" s="112">
        <v>0.66666666666666663</v>
      </c>
      <c r="AI392" s="112">
        <v>0</v>
      </c>
      <c r="AJ392" s="111">
        <v>0.9</v>
      </c>
      <c r="AK392" s="112">
        <v>0</v>
      </c>
      <c r="AL392" s="112">
        <v>0</v>
      </c>
      <c r="AM392" s="112">
        <v>0</v>
      </c>
      <c r="AN392" s="112">
        <v>0.33333333333333331</v>
      </c>
      <c r="AO392" s="112">
        <v>73.666666666666671</v>
      </c>
      <c r="AP392" s="112">
        <v>0</v>
      </c>
      <c r="AQ392" s="112">
        <v>1.3333333333333333</v>
      </c>
      <c r="AR392" s="112">
        <v>0</v>
      </c>
      <c r="AS392" s="112">
        <v>2.6666666666666665</v>
      </c>
      <c r="AT392" s="111">
        <v>0.55000000000000004</v>
      </c>
      <c r="AU392" s="112">
        <v>0</v>
      </c>
      <c r="AV392" s="112">
        <v>0</v>
      </c>
      <c r="AW392" s="112">
        <v>19.333333333333332</v>
      </c>
      <c r="AX392" s="112">
        <v>0</v>
      </c>
      <c r="AY392" s="112">
        <v>1.6666666666666667</v>
      </c>
      <c r="AZ392" s="112">
        <v>2.6666666666666665</v>
      </c>
      <c r="BA392" s="111">
        <v>0.71299999999999997</v>
      </c>
      <c r="BB392" s="112">
        <v>0</v>
      </c>
      <c r="BC392" s="112">
        <v>0</v>
      </c>
      <c r="BD392" s="112">
        <v>0</v>
      </c>
      <c r="BE392" s="112">
        <v>0</v>
      </c>
      <c r="BF392" s="112">
        <v>0</v>
      </c>
      <c r="BG392" s="112">
        <v>0</v>
      </c>
      <c r="BH392" s="112">
        <v>0</v>
      </c>
      <c r="BI392" s="112">
        <v>0</v>
      </c>
      <c r="BJ392" s="112">
        <v>0</v>
      </c>
      <c r="BK392" s="111">
        <v>0.71299999999999997</v>
      </c>
      <c r="BL392" s="112">
        <v>0</v>
      </c>
      <c r="BM392" s="112">
        <v>0.6</v>
      </c>
      <c r="BN392" s="112">
        <v>0.18333333333333335</v>
      </c>
      <c r="BO392" s="112">
        <v>54.301333333333339</v>
      </c>
      <c r="BP392" s="112">
        <v>3.8229999999999995</v>
      </c>
      <c r="BQ392" s="112">
        <v>1.4666666666666668</v>
      </c>
      <c r="BR392" s="113">
        <v>2</v>
      </c>
      <c r="BS392" s="112">
        <v>0</v>
      </c>
    </row>
    <row r="393" spans="1:71" hidden="1" x14ac:dyDescent="0.25">
      <c r="A393" s="102" t="s">
        <v>138</v>
      </c>
      <c r="B393" s="103" t="s">
        <v>187</v>
      </c>
      <c r="C393" s="102" t="s">
        <v>188</v>
      </c>
      <c r="D393" s="102" t="s">
        <v>892</v>
      </c>
      <c r="E393" s="102" t="s">
        <v>893</v>
      </c>
      <c r="F393" s="102" t="s">
        <v>434</v>
      </c>
      <c r="G393" s="102" t="s">
        <v>227</v>
      </c>
      <c r="H393" s="104">
        <v>21</v>
      </c>
      <c r="I393" s="104">
        <v>19</v>
      </c>
      <c r="J393" s="104">
        <v>10</v>
      </c>
      <c r="K393" s="104">
        <v>30</v>
      </c>
      <c r="L393" s="105">
        <v>16.666666666666668</v>
      </c>
      <c r="M393" s="106">
        <v>183</v>
      </c>
      <c r="N393" s="106">
        <v>229</v>
      </c>
      <c r="O393" s="106">
        <v>3</v>
      </c>
      <c r="P393" s="106">
        <v>46</v>
      </c>
      <c r="Q393" s="106">
        <v>7</v>
      </c>
      <c r="R393" s="106">
        <v>5</v>
      </c>
      <c r="S393" s="106">
        <v>190</v>
      </c>
      <c r="T393" s="106">
        <v>197</v>
      </c>
      <c r="U393" s="106">
        <v>3</v>
      </c>
      <c r="V393" s="106">
        <v>7</v>
      </c>
      <c r="W393" s="106">
        <v>4</v>
      </c>
      <c r="X393" s="106">
        <v>3.5</v>
      </c>
      <c r="Y393" s="106">
        <v>10</v>
      </c>
      <c r="Z393" s="106">
        <v>3</v>
      </c>
      <c r="AA393" s="107"/>
      <c r="AB393" s="106"/>
      <c r="AC393" s="108">
        <v>3.8333333333333335</v>
      </c>
      <c r="AD393" s="109">
        <v>2</v>
      </c>
      <c r="AE393" s="110">
        <v>0</v>
      </c>
      <c r="AF393" s="111">
        <v>0.54</v>
      </c>
      <c r="AG393" s="112">
        <v>0</v>
      </c>
      <c r="AH393" s="112">
        <v>0.66666666666666663</v>
      </c>
      <c r="AI393" s="112">
        <v>0</v>
      </c>
      <c r="AJ393" s="111">
        <v>0.9</v>
      </c>
      <c r="AK393" s="112">
        <v>0</v>
      </c>
      <c r="AL393" s="112">
        <v>0</v>
      </c>
      <c r="AM393" s="112">
        <v>0</v>
      </c>
      <c r="AN393" s="112">
        <v>0</v>
      </c>
      <c r="AO393" s="112">
        <v>328.66666666666669</v>
      </c>
      <c r="AP393" s="112">
        <v>0</v>
      </c>
      <c r="AQ393" s="112">
        <v>38.333333333333336</v>
      </c>
      <c r="AR393" s="112">
        <v>6.333333333333333</v>
      </c>
      <c r="AS393" s="112">
        <v>7.666666666666667</v>
      </c>
      <c r="AT393" s="111">
        <v>0.55000000000000004</v>
      </c>
      <c r="AU393" s="112">
        <v>0</v>
      </c>
      <c r="AV393" s="112">
        <v>0</v>
      </c>
      <c r="AW393" s="112">
        <v>174.66666666666666</v>
      </c>
      <c r="AX393" s="112">
        <v>11.333333333333334</v>
      </c>
      <c r="AY393" s="112">
        <v>0</v>
      </c>
      <c r="AZ393" s="112">
        <v>8</v>
      </c>
      <c r="BA393" s="111">
        <v>0.71299999999999997</v>
      </c>
      <c r="BB393" s="112">
        <v>0</v>
      </c>
      <c r="BC393" s="112">
        <v>0</v>
      </c>
      <c r="BD393" s="112">
        <v>0</v>
      </c>
      <c r="BE393" s="112">
        <v>0</v>
      </c>
      <c r="BF393" s="112">
        <v>0</v>
      </c>
      <c r="BG393" s="112">
        <v>0</v>
      </c>
      <c r="BH393" s="112">
        <v>0</v>
      </c>
      <c r="BI393" s="112">
        <v>0</v>
      </c>
      <c r="BJ393" s="112">
        <v>0</v>
      </c>
      <c r="BK393" s="111">
        <v>0.71299999999999997</v>
      </c>
      <c r="BL393" s="112">
        <v>0</v>
      </c>
      <c r="BM393" s="112">
        <v>0.6</v>
      </c>
      <c r="BN393" s="112">
        <v>0</v>
      </c>
      <c r="BO393" s="112">
        <v>305.30399999999997</v>
      </c>
      <c r="BP393" s="112">
        <v>34.868000000000002</v>
      </c>
      <c r="BQ393" s="112">
        <v>7.7000000000000011</v>
      </c>
      <c r="BR393" s="113">
        <v>3</v>
      </c>
      <c r="BS393" s="112">
        <v>0</v>
      </c>
    </row>
    <row r="394" spans="1:71" hidden="1" x14ac:dyDescent="0.25">
      <c r="A394" s="102" t="s">
        <v>138</v>
      </c>
      <c r="B394" s="103" t="s">
        <v>187</v>
      </c>
      <c r="C394" s="102" t="s">
        <v>188</v>
      </c>
      <c r="D394" s="102" t="s">
        <v>894</v>
      </c>
      <c r="E394" s="102" t="s">
        <v>895</v>
      </c>
      <c r="F394" s="102" t="s">
        <v>434</v>
      </c>
      <c r="G394" s="102" t="s">
        <v>227</v>
      </c>
      <c r="H394" s="104">
        <v>82</v>
      </c>
      <c r="I394" s="104">
        <v>73</v>
      </c>
      <c r="J394" s="104">
        <v>17</v>
      </c>
      <c r="K394" s="104">
        <v>51</v>
      </c>
      <c r="L394" s="105">
        <v>57.333333333333336</v>
      </c>
      <c r="M394" s="106">
        <v>656</v>
      </c>
      <c r="N394" s="106">
        <v>896</v>
      </c>
      <c r="O394" s="106">
        <v>7</v>
      </c>
      <c r="P394" s="106">
        <v>240</v>
      </c>
      <c r="Q394" s="106">
        <v>10</v>
      </c>
      <c r="R394" s="106">
        <v>8.5</v>
      </c>
      <c r="S394" s="106">
        <v>682</v>
      </c>
      <c r="T394" s="106">
        <v>721</v>
      </c>
      <c r="U394" s="106">
        <v>7</v>
      </c>
      <c r="V394" s="106">
        <v>39</v>
      </c>
      <c r="W394" s="106">
        <v>9</v>
      </c>
      <c r="X394" s="106">
        <v>8</v>
      </c>
      <c r="Y394" s="106">
        <v>17</v>
      </c>
      <c r="Z394" s="106">
        <v>4</v>
      </c>
      <c r="AA394" s="107">
        <v>118134</v>
      </c>
      <c r="AB394" s="106">
        <v>10</v>
      </c>
      <c r="AC394" s="108">
        <v>8.1</v>
      </c>
      <c r="AD394" s="109">
        <v>5</v>
      </c>
      <c r="AE394" s="110">
        <v>28.333333333333332</v>
      </c>
      <c r="AF394" s="111">
        <v>0.54</v>
      </c>
      <c r="AG394" s="112">
        <v>10</v>
      </c>
      <c r="AH394" s="112">
        <v>67.333333333333329</v>
      </c>
      <c r="AI394" s="112">
        <v>10</v>
      </c>
      <c r="AJ394" s="111">
        <v>0.9</v>
      </c>
      <c r="AK394" s="112">
        <v>64.333333333333329</v>
      </c>
      <c r="AL394" s="112">
        <v>21.666666666666668</v>
      </c>
      <c r="AM394" s="112">
        <v>0</v>
      </c>
      <c r="AN394" s="112">
        <v>77.333333333333329</v>
      </c>
      <c r="AO394" s="112">
        <v>57.333333333333336</v>
      </c>
      <c r="AP394" s="112">
        <v>0</v>
      </c>
      <c r="AQ394" s="112">
        <v>10.666666666666666</v>
      </c>
      <c r="AR394" s="112">
        <v>0</v>
      </c>
      <c r="AS394" s="112">
        <v>0</v>
      </c>
      <c r="AT394" s="111">
        <v>0.55000000000000004</v>
      </c>
      <c r="AU394" s="112">
        <v>0</v>
      </c>
      <c r="AV394" s="112">
        <v>0</v>
      </c>
      <c r="AW394" s="112">
        <v>64.333333333333329</v>
      </c>
      <c r="AX394" s="112">
        <v>0</v>
      </c>
      <c r="AY394" s="112">
        <v>0</v>
      </c>
      <c r="AZ394" s="112">
        <v>52</v>
      </c>
      <c r="BA394" s="111">
        <v>0.71299999999999997</v>
      </c>
      <c r="BB394" s="112">
        <v>0</v>
      </c>
      <c r="BC394" s="112">
        <v>0</v>
      </c>
      <c r="BD394" s="112">
        <v>0</v>
      </c>
      <c r="BE394" s="112">
        <v>0</v>
      </c>
      <c r="BF394" s="112">
        <v>0</v>
      </c>
      <c r="BG394" s="112">
        <v>0</v>
      </c>
      <c r="BH394" s="112">
        <v>0</v>
      </c>
      <c r="BI394" s="112">
        <v>0</v>
      </c>
      <c r="BJ394" s="112">
        <v>0</v>
      </c>
      <c r="BK394" s="111">
        <v>0.71299999999999997</v>
      </c>
      <c r="BL394" s="112">
        <v>15.3</v>
      </c>
      <c r="BM394" s="112">
        <v>116.9</v>
      </c>
      <c r="BN394" s="112">
        <v>51.533333333333331</v>
      </c>
      <c r="BO394" s="112">
        <v>77.402999999999992</v>
      </c>
      <c r="BP394" s="112">
        <v>42.942666666666668</v>
      </c>
      <c r="BQ394" s="112">
        <v>0</v>
      </c>
      <c r="BR394" s="113">
        <v>7</v>
      </c>
      <c r="BS394" s="112">
        <v>0</v>
      </c>
    </row>
    <row r="395" spans="1:71" hidden="1" x14ac:dyDescent="0.25">
      <c r="A395" s="102" t="s">
        <v>138</v>
      </c>
      <c r="B395" s="103" t="s">
        <v>187</v>
      </c>
      <c r="C395" s="102" t="s">
        <v>188</v>
      </c>
      <c r="D395" s="102" t="s">
        <v>896</v>
      </c>
      <c r="E395" s="102" t="s">
        <v>897</v>
      </c>
      <c r="F395" s="102" t="s">
        <v>413</v>
      </c>
      <c r="G395" s="102" t="s">
        <v>227</v>
      </c>
      <c r="H395" s="104"/>
      <c r="I395" s="104">
        <v>11</v>
      </c>
      <c r="J395" s="104">
        <v>48</v>
      </c>
      <c r="K395" s="104">
        <v>144</v>
      </c>
      <c r="L395" s="105">
        <v>29.5</v>
      </c>
      <c r="M395" s="106"/>
      <c r="N395" s="106"/>
      <c r="O395" s="106"/>
      <c r="P395" s="106"/>
      <c r="Q395" s="106"/>
      <c r="R395" s="106"/>
      <c r="S395" s="106">
        <v>103</v>
      </c>
      <c r="T395" s="106">
        <v>109</v>
      </c>
      <c r="U395" s="106">
        <v>1</v>
      </c>
      <c r="V395" s="106">
        <v>6</v>
      </c>
      <c r="W395" s="106">
        <v>4</v>
      </c>
      <c r="X395" s="106">
        <v>2.5</v>
      </c>
      <c r="Y395" s="106">
        <v>48</v>
      </c>
      <c r="Z395" s="106">
        <v>6</v>
      </c>
      <c r="AA395" s="107">
        <v>85189</v>
      </c>
      <c r="AB395" s="106">
        <v>9</v>
      </c>
      <c r="AC395" s="108">
        <v>6.625</v>
      </c>
      <c r="AD395" s="109">
        <v>4</v>
      </c>
      <c r="AE395" s="110">
        <v>0</v>
      </c>
      <c r="AF395" s="111">
        <v>0.54</v>
      </c>
      <c r="AG395" s="112">
        <v>3</v>
      </c>
      <c r="AH395" s="112">
        <v>206</v>
      </c>
      <c r="AI395" s="112">
        <v>3</v>
      </c>
      <c r="AJ395" s="111">
        <v>0.9</v>
      </c>
      <c r="AK395" s="112">
        <v>0</v>
      </c>
      <c r="AL395" s="112">
        <v>0</v>
      </c>
      <c r="AM395" s="112">
        <v>0</v>
      </c>
      <c r="AN395" s="112">
        <v>139</v>
      </c>
      <c r="AO395" s="112">
        <v>113</v>
      </c>
      <c r="AP395" s="112">
        <v>0</v>
      </c>
      <c r="AQ395" s="112">
        <v>0</v>
      </c>
      <c r="AR395" s="112">
        <v>0</v>
      </c>
      <c r="AS395" s="112">
        <v>0</v>
      </c>
      <c r="AT395" s="111">
        <v>0.55000000000000004</v>
      </c>
      <c r="AU395" s="112">
        <v>0</v>
      </c>
      <c r="AV395" s="112">
        <v>0</v>
      </c>
      <c r="AW395" s="112">
        <v>177.33333333333334</v>
      </c>
      <c r="AX395" s="112">
        <v>0</v>
      </c>
      <c r="AY395" s="112">
        <v>0</v>
      </c>
      <c r="AZ395" s="112">
        <v>19.333333333333332</v>
      </c>
      <c r="BA395" s="111">
        <v>0.71299999999999997</v>
      </c>
      <c r="BB395" s="112">
        <v>0</v>
      </c>
      <c r="BC395" s="112">
        <v>0</v>
      </c>
      <c r="BD395" s="112">
        <v>0</v>
      </c>
      <c r="BE395" s="112">
        <v>0</v>
      </c>
      <c r="BF395" s="112">
        <v>0</v>
      </c>
      <c r="BG395" s="112">
        <v>1.3333333333333333</v>
      </c>
      <c r="BH395" s="112">
        <v>0</v>
      </c>
      <c r="BI395" s="112">
        <v>50.333333333333336</v>
      </c>
      <c r="BJ395" s="112">
        <v>6</v>
      </c>
      <c r="BK395" s="111">
        <v>0.71299999999999997</v>
      </c>
      <c r="BL395" s="112">
        <v>0</v>
      </c>
      <c r="BM395" s="112">
        <v>188.1</v>
      </c>
      <c r="BN395" s="112">
        <v>79.150000000000006</v>
      </c>
      <c r="BO395" s="112">
        <v>188.58866666666665</v>
      </c>
      <c r="BP395" s="112">
        <v>50.623000000000005</v>
      </c>
      <c r="BQ395" s="112">
        <v>4.2779999999999996</v>
      </c>
      <c r="BR395" s="113">
        <v>3</v>
      </c>
      <c r="BS395" s="112">
        <v>0</v>
      </c>
    </row>
    <row r="396" spans="1:71" hidden="1" x14ac:dyDescent="0.25">
      <c r="A396" s="102" t="s">
        <v>138</v>
      </c>
      <c r="B396" s="103" t="s">
        <v>187</v>
      </c>
      <c r="C396" s="102" t="s">
        <v>188</v>
      </c>
      <c r="D396" s="102" t="s">
        <v>902</v>
      </c>
      <c r="E396" s="102" t="s">
        <v>903</v>
      </c>
      <c r="F396" s="102" t="s">
        <v>413</v>
      </c>
      <c r="G396" s="102" t="s">
        <v>227</v>
      </c>
      <c r="H396" s="104">
        <v>18</v>
      </c>
      <c r="I396" s="104">
        <v>15</v>
      </c>
      <c r="J396" s="104">
        <v>6</v>
      </c>
      <c r="K396" s="104">
        <v>18</v>
      </c>
      <c r="L396" s="105">
        <v>13</v>
      </c>
      <c r="M396" s="106">
        <v>171</v>
      </c>
      <c r="N396" s="106">
        <v>208</v>
      </c>
      <c r="O396" s="106">
        <v>3</v>
      </c>
      <c r="P396" s="106">
        <v>37</v>
      </c>
      <c r="Q396" s="106">
        <v>6</v>
      </c>
      <c r="R396" s="106">
        <v>4.5</v>
      </c>
      <c r="S396" s="106">
        <v>178</v>
      </c>
      <c r="T396" s="106">
        <v>183</v>
      </c>
      <c r="U396" s="106">
        <v>2</v>
      </c>
      <c r="V396" s="106">
        <v>5</v>
      </c>
      <c r="W396" s="106">
        <v>3</v>
      </c>
      <c r="X396" s="106">
        <v>2.5</v>
      </c>
      <c r="Y396" s="106">
        <v>6</v>
      </c>
      <c r="Z396" s="106">
        <v>1</v>
      </c>
      <c r="AA396" s="107"/>
      <c r="AB396" s="106"/>
      <c r="AC396" s="108">
        <v>2.6666666666666665</v>
      </c>
      <c r="AD396" s="109">
        <v>2</v>
      </c>
      <c r="AE396" s="110">
        <v>23.333333333333332</v>
      </c>
      <c r="AF396" s="111">
        <v>0.54</v>
      </c>
      <c r="AG396" s="112">
        <v>2.6666666666666665</v>
      </c>
      <c r="AH396" s="112">
        <v>3.3333333333333335</v>
      </c>
      <c r="AI396" s="112">
        <v>2.6666666666666665</v>
      </c>
      <c r="AJ396" s="111">
        <v>0.9</v>
      </c>
      <c r="AK396" s="112">
        <v>2.6666666666666665</v>
      </c>
      <c r="AL396" s="112">
        <v>0</v>
      </c>
      <c r="AM396" s="112">
        <v>0</v>
      </c>
      <c r="AN396" s="112">
        <v>3.3333333333333335</v>
      </c>
      <c r="AO396" s="112">
        <v>82.666666666666671</v>
      </c>
      <c r="AP396" s="112">
        <v>0</v>
      </c>
      <c r="AQ396" s="112">
        <v>1.3333333333333333</v>
      </c>
      <c r="AR396" s="112">
        <v>0</v>
      </c>
      <c r="AS396" s="112">
        <v>0</v>
      </c>
      <c r="AT396" s="111">
        <v>0.55000000000000004</v>
      </c>
      <c r="AU396" s="112">
        <v>0</v>
      </c>
      <c r="AV396" s="112">
        <v>0</v>
      </c>
      <c r="AW396" s="112">
        <v>119.33333333333333</v>
      </c>
      <c r="AX396" s="112">
        <v>0</v>
      </c>
      <c r="AY396" s="112">
        <v>4.666666666666667</v>
      </c>
      <c r="AZ396" s="112">
        <v>5</v>
      </c>
      <c r="BA396" s="111">
        <v>0.71299999999999997</v>
      </c>
      <c r="BB396" s="112">
        <v>0</v>
      </c>
      <c r="BC396" s="112">
        <v>0</v>
      </c>
      <c r="BD396" s="112">
        <v>0</v>
      </c>
      <c r="BE396" s="112">
        <v>0</v>
      </c>
      <c r="BF396" s="112">
        <v>0</v>
      </c>
      <c r="BG396" s="112">
        <v>0</v>
      </c>
      <c r="BH396" s="112">
        <v>0</v>
      </c>
      <c r="BI396" s="112">
        <v>0</v>
      </c>
      <c r="BJ396" s="112">
        <v>0</v>
      </c>
      <c r="BK396" s="111">
        <v>0.71299999999999997</v>
      </c>
      <c r="BL396" s="112">
        <v>12.6</v>
      </c>
      <c r="BM396" s="112">
        <v>6.8666666666666671</v>
      </c>
      <c r="BN396" s="112">
        <v>4.2333333333333334</v>
      </c>
      <c r="BO396" s="112">
        <v>130.55133333333333</v>
      </c>
      <c r="BP396" s="112">
        <v>7.6256666666666675</v>
      </c>
      <c r="BQ396" s="112">
        <v>0</v>
      </c>
      <c r="BR396" s="113">
        <v>13</v>
      </c>
      <c r="BS396" s="112">
        <v>0</v>
      </c>
    </row>
    <row r="397" spans="1:71" hidden="1" x14ac:dyDescent="0.25">
      <c r="A397" s="102" t="s">
        <v>138</v>
      </c>
      <c r="B397" s="103" t="s">
        <v>187</v>
      </c>
      <c r="C397" s="102" t="s">
        <v>188</v>
      </c>
      <c r="D397" s="102" t="s">
        <v>904</v>
      </c>
      <c r="E397" s="102" t="s">
        <v>905</v>
      </c>
      <c r="F397" s="102" t="s">
        <v>434</v>
      </c>
      <c r="G397" s="102" t="s">
        <v>227</v>
      </c>
      <c r="H397" s="104">
        <v>22</v>
      </c>
      <c r="I397" s="104">
        <v>20</v>
      </c>
      <c r="J397" s="104">
        <v>25</v>
      </c>
      <c r="K397" s="104">
        <v>75</v>
      </c>
      <c r="L397" s="105">
        <v>22.333333333333332</v>
      </c>
      <c r="M397" s="106">
        <v>220</v>
      </c>
      <c r="N397" s="106">
        <v>262</v>
      </c>
      <c r="O397" s="106">
        <v>4</v>
      </c>
      <c r="P397" s="106">
        <v>42</v>
      </c>
      <c r="Q397" s="106">
        <v>6</v>
      </c>
      <c r="R397" s="106">
        <v>5</v>
      </c>
      <c r="S397" s="106">
        <v>229</v>
      </c>
      <c r="T397" s="106">
        <v>235</v>
      </c>
      <c r="U397" s="106">
        <v>3</v>
      </c>
      <c r="V397" s="106">
        <v>6</v>
      </c>
      <c r="W397" s="106">
        <v>4</v>
      </c>
      <c r="X397" s="106">
        <v>3.5</v>
      </c>
      <c r="Y397" s="106">
        <v>25</v>
      </c>
      <c r="Z397" s="106">
        <v>5</v>
      </c>
      <c r="AA397" s="107"/>
      <c r="AB397" s="106"/>
      <c r="AC397" s="108">
        <v>4.5</v>
      </c>
      <c r="AD397" s="109">
        <v>3</v>
      </c>
      <c r="AE397" s="110">
        <v>0</v>
      </c>
      <c r="AF397" s="111">
        <v>0.54</v>
      </c>
      <c r="AG397" s="112">
        <v>0</v>
      </c>
      <c r="AH397" s="112">
        <v>0</v>
      </c>
      <c r="AI397" s="112">
        <v>0</v>
      </c>
      <c r="AJ397" s="111">
        <v>0.9</v>
      </c>
      <c r="AK397" s="112">
        <v>0</v>
      </c>
      <c r="AL397" s="112">
        <v>0</v>
      </c>
      <c r="AM397" s="112">
        <v>0</v>
      </c>
      <c r="AN397" s="112">
        <v>0</v>
      </c>
      <c r="AO397" s="112">
        <v>142.33333333333334</v>
      </c>
      <c r="AP397" s="112">
        <v>0</v>
      </c>
      <c r="AQ397" s="112">
        <v>8.3333333333333339</v>
      </c>
      <c r="AR397" s="112">
        <v>0</v>
      </c>
      <c r="AS397" s="112">
        <v>0</v>
      </c>
      <c r="AT397" s="111">
        <v>0.55000000000000004</v>
      </c>
      <c r="AU397" s="112">
        <v>0</v>
      </c>
      <c r="AV397" s="112">
        <v>0</v>
      </c>
      <c r="AW397" s="112">
        <v>62.333333333333336</v>
      </c>
      <c r="AX397" s="112">
        <v>0</v>
      </c>
      <c r="AY397" s="112">
        <v>13</v>
      </c>
      <c r="AZ397" s="112">
        <v>22</v>
      </c>
      <c r="BA397" s="111">
        <v>0.71299999999999997</v>
      </c>
      <c r="BB397" s="112">
        <v>0</v>
      </c>
      <c r="BC397" s="112">
        <v>0</v>
      </c>
      <c r="BD397" s="112">
        <v>0</v>
      </c>
      <c r="BE397" s="112">
        <v>0</v>
      </c>
      <c r="BF397" s="112">
        <v>0</v>
      </c>
      <c r="BG397" s="112">
        <v>0</v>
      </c>
      <c r="BH397" s="112">
        <v>0</v>
      </c>
      <c r="BI397" s="112">
        <v>0</v>
      </c>
      <c r="BJ397" s="112">
        <v>0</v>
      </c>
      <c r="BK397" s="111">
        <v>0.71299999999999997</v>
      </c>
      <c r="BL397" s="112">
        <v>0</v>
      </c>
      <c r="BM397" s="112">
        <v>0</v>
      </c>
      <c r="BN397" s="112">
        <v>0</v>
      </c>
      <c r="BO397" s="112">
        <v>122.727</v>
      </c>
      <c r="BP397" s="112">
        <v>29.538333333333334</v>
      </c>
      <c r="BQ397" s="112">
        <v>0</v>
      </c>
      <c r="BR397" s="113">
        <v>13</v>
      </c>
      <c r="BS397" s="112">
        <v>0</v>
      </c>
    </row>
    <row r="398" spans="1:71" hidden="1" x14ac:dyDescent="0.25">
      <c r="A398" s="102" t="s">
        <v>138</v>
      </c>
      <c r="B398" s="103" t="s">
        <v>187</v>
      </c>
      <c r="C398" s="102" t="s">
        <v>188</v>
      </c>
      <c r="D398" s="102" t="s">
        <v>908</v>
      </c>
      <c r="E398" s="102" t="s">
        <v>909</v>
      </c>
      <c r="F398" s="102" t="s">
        <v>434</v>
      </c>
      <c r="G398" s="102" t="s">
        <v>227</v>
      </c>
      <c r="H398" s="104">
        <v>12</v>
      </c>
      <c r="I398" s="104">
        <v>12</v>
      </c>
      <c r="J398" s="104"/>
      <c r="K398" s="104" t="s">
        <v>154</v>
      </c>
      <c r="L398" s="105">
        <v>12</v>
      </c>
      <c r="M398" s="106">
        <v>127</v>
      </c>
      <c r="N398" s="106">
        <v>152</v>
      </c>
      <c r="O398" s="106">
        <v>2</v>
      </c>
      <c r="P398" s="106">
        <v>25</v>
      </c>
      <c r="Q398" s="106">
        <v>5</v>
      </c>
      <c r="R398" s="106">
        <v>3.5</v>
      </c>
      <c r="S398" s="106">
        <v>132</v>
      </c>
      <c r="T398" s="106">
        <v>136</v>
      </c>
      <c r="U398" s="106">
        <v>1</v>
      </c>
      <c r="V398" s="106">
        <v>4</v>
      </c>
      <c r="W398" s="106">
        <v>3</v>
      </c>
      <c r="X398" s="106">
        <v>2</v>
      </c>
      <c r="Y398" s="106"/>
      <c r="Z398" s="106"/>
      <c r="AA398" s="107"/>
      <c r="AB398" s="106"/>
      <c r="AC398" s="108">
        <v>2.75</v>
      </c>
      <c r="AD398" s="109">
        <v>2</v>
      </c>
      <c r="AE398" s="110">
        <v>0</v>
      </c>
      <c r="AF398" s="111">
        <v>0.54</v>
      </c>
      <c r="AG398" s="112">
        <v>0</v>
      </c>
      <c r="AH398" s="112">
        <v>0.33333333333333331</v>
      </c>
      <c r="AI398" s="112">
        <v>0</v>
      </c>
      <c r="AJ398" s="111">
        <v>0.9</v>
      </c>
      <c r="AK398" s="112">
        <v>0</v>
      </c>
      <c r="AL398" s="112">
        <v>0</v>
      </c>
      <c r="AM398" s="112">
        <v>0</v>
      </c>
      <c r="AN398" s="112">
        <v>0.33333333333333331</v>
      </c>
      <c r="AO398" s="112">
        <v>101.66666666666667</v>
      </c>
      <c r="AP398" s="112">
        <v>0</v>
      </c>
      <c r="AQ398" s="112">
        <v>5.333333333333333</v>
      </c>
      <c r="AR398" s="112">
        <v>0</v>
      </c>
      <c r="AS398" s="112">
        <v>3.6666666666666665</v>
      </c>
      <c r="AT398" s="111">
        <v>0.55000000000000004</v>
      </c>
      <c r="AU398" s="112">
        <v>0</v>
      </c>
      <c r="AV398" s="112">
        <v>0</v>
      </c>
      <c r="AW398" s="112">
        <v>54</v>
      </c>
      <c r="AX398" s="112">
        <v>0</v>
      </c>
      <c r="AY398" s="112">
        <v>2.3333333333333335</v>
      </c>
      <c r="AZ398" s="112">
        <v>19.666666666666668</v>
      </c>
      <c r="BA398" s="111">
        <v>0.71299999999999997</v>
      </c>
      <c r="BB398" s="112">
        <v>0</v>
      </c>
      <c r="BC398" s="112">
        <v>0</v>
      </c>
      <c r="BD398" s="112">
        <v>0</v>
      </c>
      <c r="BE398" s="112">
        <v>0</v>
      </c>
      <c r="BF398" s="112">
        <v>0</v>
      </c>
      <c r="BG398" s="112">
        <v>0</v>
      </c>
      <c r="BH398" s="112">
        <v>0</v>
      </c>
      <c r="BI398" s="112">
        <v>0</v>
      </c>
      <c r="BJ398" s="112">
        <v>0</v>
      </c>
      <c r="BK398" s="111">
        <v>0.71299999999999997</v>
      </c>
      <c r="BL398" s="112">
        <v>0</v>
      </c>
      <c r="BM398" s="112">
        <v>0.3</v>
      </c>
      <c r="BN398" s="112">
        <v>0.18333333333333335</v>
      </c>
      <c r="BO398" s="112">
        <v>94.418666666666667</v>
      </c>
      <c r="BP398" s="112">
        <v>18.619333333333334</v>
      </c>
      <c r="BQ398" s="112">
        <v>2.0166666666666666</v>
      </c>
      <c r="BR398" s="113">
        <v>2</v>
      </c>
      <c r="BS398" s="112">
        <v>0</v>
      </c>
    </row>
    <row r="399" spans="1:71" hidden="1" x14ac:dyDescent="0.25">
      <c r="A399" s="102" t="s">
        <v>138</v>
      </c>
      <c r="B399" s="103" t="s">
        <v>187</v>
      </c>
      <c r="C399" s="102" t="s">
        <v>188</v>
      </c>
      <c r="D399" s="102" t="s">
        <v>912</v>
      </c>
      <c r="E399" s="102" t="s">
        <v>913</v>
      </c>
      <c r="F399" s="102" t="s">
        <v>155</v>
      </c>
      <c r="G399" s="102" t="s">
        <v>227</v>
      </c>
      <c r="H399" s="104">
        <v>19</v>
      </c>
      <c r="I399" s="104">
        <v>17</v>
      </c>
      <c r="J399" s="104">
        <v>132</v>
      </c>
      <c r="K399" s="104">
        <v>396</v>
      </c>
      <c r="L399" s="105">
        <v>56</v>
      </c>
      <c r="M399" s="106">
        <v>223</v>
      </c>
      <c r="N399" s="106">
        <v>238</v>
      </c>
      <c r="O399" s="106">
        <v>3</v>
      </c>
      <c r="P399" s="106">
        <v>15</v>
      </c>
      <c r="Q399" s="106">
        <v>4</v>
      </c>
      <c r="R399" s="106">
        <v>3.5</v>
      </c>
      <c r="S399" s="106">
        <v>234</v>
      </c>
      <c r="T399" s="106">
        <v>235</v>
      </c>
      <c r="U399" s="106">
        <v>3</v>
      </c>
      <c r="V399" s="106">
        <v>1</v>
      </c>
      <c r="W399" s="106">
        <v>2</v>
      </c>
      <c r="X399" s="106">
        <v>2.5</v>
      </c>
      <c r="Y399" s="106">
        <v>132</v>
      </c>
      <c r="Z399" s="106">
        <v>8</v>
      </c>
      <c r="AA399" s="107">
        <v>57282</v>
      </c>
      <c r="AB399" s="106">
        <v>7</v>
      </c>
      <c r="AC399" s="108">
        <v>5.6</v>
      </c>
      <c r="AD399" s="109">
        <v>3</v>
      </c>
      <c r="AE399" s="110">
        <v>0</v>
      </c>
      <c r="AF399" s="111">
        <v>0.54</v>
      </c>
      <c r="AG399" s="112">
        <v>0</v>
      </c>
      <c r="AH399" s="112">
        <v>0</v>
      </c>
      <c r="AI399" s="112">
        <v>0</v>
      </c>
      <c r="AJ399" s="111">
        <v>0.9</v>
      </c>
      <c r="AK399" s="112">
        <v>0</v>
      </c>
      <c r="AL399" s="112">
        <v>0</v>
      </c>
      <c r="AM399" s="112">
        <v>0</v>
      </c>
      <c r="AN399" s="112">
        <v>0</v>
      </c>
      <c r="AO399" s="112">
        <v>0</v>
      </c>
      <c r="AP399" s="112">
        <v>0</v>
      </c>
      <c r="AQ399" s="112">
        <v>0</v>
      </c>
      <c r="AR399" s="112">
        <v>0</v>
      </c>
      <c r="AS399" s="112">
        <v>0</v>
      </c>
      <c r="AT399" s="111">
        <v>0.55000000000000004</v>
      </c>
      <c r="AU399" s="112">
        <v>0</v>
      </c>
      <c r="AV399" s="112">
        <v>0</v>
      </c>
      <c r="AW399" s="112">
        <v>10.666666666666666</v>
      </c>
      <c r="AX399" s="112">
        <v>0</v>
      </c>
      <c r="AY399" s="112">
        <v>0</v>
      </c>
      <c r="AZ399" s="112">
        <v>18</v>
      </c>
      <c r="BA399" s="111">
        <v>0.71299999999999997</v>
      </c>
      <c r="BB399" s="112">
        <v>0</v>
      </c>
      <c r="BC399" s="112">
        <v>0</v>
      </c>
      <c r="BD399" s="112">
        <v>0</v>
      </c>
      <c r="BE399" s="112">
        <v>0</v>
      </c>
      <c r="BF399" s="112">
        <v>0</v>
      </c>
      <c r="BG399" s="112">
        <v>0</v>
      </c>
      <c r="BH399" s="112">
        <v>0</v>
      </c>
      <c r="BI399" s="112">
        <v>0</v>
      </c>
      <c r="BJ399" s="112">
        <v>0</v>
      </c>
      <c r="BK399" s="111">
        <v>0.71299999999999997</v>
      </c>
      <c r="BL399" s="112">
        <v>0</v>
      </c>
      <c r="BM399" s="112">
        <v>0</v>
      </c>
      <c r="BN399" s="112">
        <v>0</v>
      </c>
      <c r="BO399" s="112">
        <v>7.6053333333333324</v>
      </c>
      <c r="BP399" s="112">
        <v>12.834</v>
      </c>
      <c r="BQ399" s="112">
        <v>0</v>
      </c>
      <c r="BR399" s="113">
        <v>6</v>
      </c>
      <c r="BS399" s="112">
        <v>0</v>
      </c>
    </row>
    <row r="400" spans="1:71" hidden="1" x14ac:dyDescent="0.25">
      <c r="A400" s="102" t="s">
        <v>138</v>
      </c>
      <c r="B400" s="103" t="s">
        <v>187</v>
      </c>
      <c r="C400" s="102" t="s">
        <v>188</v>
      </c>
      <c r="D400" s="102" t="s">
        <v>825</v>
      </c>
      <c r="E400" s="102" t="s">
        <v>826</v>
      </c>
      <c r="F400" s="102" t="s">
        <v>244</v>
      </c>
      <c r="G400" s="102" t="s">
        <v>224</v>
      </c>
      <c r="H400" s="104">
        <v>109</v>
      </c>
      <c r="I400" s="104">
        <v>141</v>
      </c>
      <c r="J400" s="104">
        <v>280</v>
      </c>
      <c r="K400" s="104">
        <v>840</v>
      </c>
      <c r="L400" s="105">
        <v>176.66666666666666</v>
      </c>
      <c r="M400" s="106">
        <v>1065</v>
      </c>
      <c r="N400" s="106">
        <v>1103</v>
      </c>
      <c r="O400" s="106">
        <v>8</v>
      </c>
      <c r="P400" s="106">
        <v>38</v>
      </c>
      <c r="Q400" s="106">
        <v>6</v>
      </c>
      <c r="R400" s="106">
        <v>7</v>
      </c>
      <c r="S400" s="106">
        <v>1154</v>
      </c>
      <c r="T400" s="106">
        <v>1207</v>
      </c>
      <c r="U400" s="106">
        <v>8</v>
      </c>
      <c r="V400" s="106">
        <v>53</v>
      </c>
      <c r="W400" s="106">
        <v>9</v>
      </c>
      <c r="X400" s="106">
        <v>8.5</v>
      </c>
      <c r="Y400" s="106">
        <v>280</v>
      </c>
      <c r="Z400" s="106">
        <v>9</v>
      </c>
      <c r="AA400" s="107">
        <v>33344</v>
      </c>
      <c r="AB400" s="106">
        <v>2</v>
      </c>
      <c r="AC400" s="108">
        <v>5.7</v>
      </c>
      <c r="AD400" s="109">
        <v>2</v>
      </c>
      <c r="AE400" s="110">
        <v>32.666666666666664</v>
      </c>
      <c r="AF400" s="111">
        <v>0.54</v>
      </c>
      <c r="AG400" s="112">
        <v>9</v>
      </c>
      <c r="AH400" s="112">
        <v>57</v>
      </c>
      <c r="AI400" s="112">
        <v>9</v>
      </c>
      <c r="AJ400" s="111">
        <v>0.9</v>
      </c>
      <c r="AK400" s="112">
        <v>0</v>
      </c>
      <c r="AL400" s="112">
        <v>0</v>
      </c>
      <c r="AM400" s="112">
        <v>0</v>
      </c>
      <c r="AN400" s="112">
        <v>13.666666666666666</v>
      </c>
      <c r="AO400" s="112">
        <v>5</v>
      </c>
      <c r="AP400" s="112">
        <v>0</v>
      </c>
      <c r="AQ400" s="112">
        <v>3.6666666666666665</v>
      </c>
      <c r="AR400" s="112">
        <v>0</v>
      </c>
      <c r="AS400" s="112">
        <v>0</v>
      </c>
      <c r="AT400" s="111">
        <v>0.55000000000000004</v>
      </c>
      <c r="AU400" s="112">
        <v>0</v>
      </c>
      <c r="AV400" s="112">
        <v>0</v>
      </c>
      <c r="AW400" s="112">
        <v>37.666666666666664</v>
      </c>
      <c r="AX400" s="112">
        <v>0</v>
      </c>
      <c r="AY400" s="112">
        <v>13</v>
      </c>
      <c r="AZ400" s="112">
        <v>16</v>
      </c>
      <c r="BA400" s="111">
        <v>0.71299999999999997</v>
      </c>
      <c r="BB400" s="112">
        <v>0</v>
      </c>
      <c r="BC400" s="112">
        <v>0</v>
      </c>
      <c r="BD400" s="112">
        <v>0</v>
      </c>
      <c r="BE400" s="112">
        <v>0</v>
      </c>
      <c r="BF400" s="112">
        <v>0</v>
      </c>
      <c r="BG400" s="112">
        <v>0</v>
      </c>
      <c r="BH400" s="112">
        <v>0</v>
      </c>
      <c r="BI400" s="112">
        <v>0</v>
      </c>
      <c r="BJ400" s="112">
        <v>0</v>
      </c>
      <c r="BK400" s="111">
        <v>0.71299999999999997</v>
      </c>
      <c r="BL400" s="112">
        <v>17.64</v>
      </c>
      <c r="BM400" s="112">
        <v>59.4</v>
      </c>
      <c r="BN400" s="112">
        <v>15.616666666666667</v>
      </c>
      <c r="BO400" s="112">
        <v>29.606333333333332</v>
      </c>
      <c r="BP400" s="112">
        <v>22.693666666666665</v>
      </c>
      <c r="BQ400" s="112">
        <v>0</v>
      </c>
      <c r="BR400" s="113">
        <v>94</v>
      </c>
      <c r="BS400" s="112">
        <v>0</v>
      </c>
    </row>
    <row r="401" spans="1:71" hidden="1" x14ac:dyDescent="0.25">
      <c r="A401" s="102" t="s">
        <v>138</v>
      </c>
      <c r="B401" s="103" t="s">
        <v>187</v>
      </c>
      <c r="C401" s="102" t="s">
        <v>188</v>
      </c>
      <c r="D401" s="102" t="s">
        <v>914</v>
      </c>
      <c r="E401" s="102" t="s">
        <v>915</v>
      </c>
      <c r="F401" s="102" t="s">
        <v>155</v>
      </c>
      <c r="G401" s="102" t="s">
        <v>227</v>
      </c>
      <c r="H401" s="104">
        <v>29</v>
      </c>
      <c r="I401" s="104">
        <v>28</v>
      </c>
      <c r="J401" s="104">
        <v>32</v>
      </c>
      <c r="K401" s="104">
        <v>96</v>
      </c>
      <c r="L401" s="105">
        <v>29.666666666666668</v>
      </c>
      <c r="M401" s="106">
        <v>240</v>
      </c>
      <c r="N401" s="106">
        <v>280</v>
      </c>
      <c r="O401" s="106">
        <v>4</v>
      </c>
      <c r="P401" s="106">
        <v>40</v>
      </c>
      <c r="Q401" s="106">
        <v>6</v>
      </c>
      <c r="R401" s="106">
        <v>5</v>
      </c>
      <c r="S401" s="106">
        <v>249</v>
      </c>
      <c r="T401" s="106">
        <v>255</v>
      </c>
      <c r="U401" s="106">
        <v>4</v>
      </c>
      <c r="V401" s="106">
        <v>6</v>
      </c>
      <c r="W401" s="106">
        <v>4</v>
      </c>
      <c r="X401" s="106">
        <v>4</v>
      </c>
      <c r="Y401" s="106">
        <v>32</v>
      </c>
      <c r="Z401" s="106">
        <v>5</v>
      </c>
      <c r="AA401" s="107">
        <v>69125</v>
      </c>
      <c r="AB401" s="106">
        <v>8</v>
      </c>
      <c r="AC401" s="108">
        <v>6</v>
      </c>
      <c r="AD401" s="109">
        <v>3</v>
      </c>
      <c r="AE401" s="110">
        <v>32.666666666666664</v>
      </c>
      <c r="AF401" s="111">
        <v>0.54</v>
      </c>
      <c r="AG401" s="112">
        <v>9</v>
      </c>
      <c r="AH401" s="112">
        <v>45</v>
      </c>
      <c r="AI401" s="112">
        <v>9</v>
      </c>
      <c r="AJ401" s="111">
        <v>0.9</v>
      </c>
      <c r="AK401" s="112">
        <v>0</v>
      </c>
      <c r="AL401" s="112">
        <v>0</v>
      </c>
      <c r="AM401" s="112">
        <v>0</v>
      </c>
      <c r="AN401" s="112">
        <v>1.6666666666666667</v>
      </c>
      <c r="AO401" s="112">
        <v>5</v>
      </c>
      <c r="AP401" s="112">
        <v>0</v>
      </c>
      <c r="AQ401" s="112">
        <v>3.6666666666666665</v>
      </c>
      <c r="AR401" s="112">
        <v>0</v>
      </c>
      <c r="AS401" s="112">
        <v>0</v>
      </c>
      <c r="AT401" s="111">
        <v>0.55000000000000004</v>
      </c>
      <c r="AU401" s="112">
        <v>0</v>
      </c>
      <c r="AV401" s="112">
        <v>0</v>
      </c>
      <c r="AW401" s="112">
        <v>37.666666666666664</v>
      </c>
      <c r="AX401" s="112">
        <v>0</v>
      </c>
      <c r="AY401" s="112">
        <v>15.333333333333334</v>
      </c>
      <c r="AZ401" s="112">
        <v>16</v>
      </c>
      <c r="BA401" s="111">
        <v>0.71299999999999997</v>
      </c>
      <c r="BB401" s="112">
        <v>0</v>
      </c>
      <c r="BC401" s="112">
        <v>0</v>
      </c>
      <c r="BD401" s="112">
        <v>0</v>
      </c>
      <c r="BE401" s="112">
        <v>0</v>
      </c>
      <c r="BF401" s="112">
        <v>0</v>
      </c>
      <c r="BG401" s="112">
        <v>0</v>
      </c>
      <c r="BH401" s="112">
        <v>0</v>
      </c>
      <c r="BI401" s="112">
        <v>0</v>
      </c>
      <c r="BJ401" s="112">
        <v>0</v>
      </c>
      <c r="BK401" s="111">
        <v>0.71299999999999997</v>
      </c>
      <c r="BL401" s="112">
        <v>17.64</v>
      </c>
      <c r="BM401" s="112">
        <v>48.6</v>
      </c>
      <c r="BN401" s="112">
        <v>9.0166666666666657</v>
      </c>
      <c r="BO401" s="112">
        <v>29.606333333333332</v>
      </c>
      <c r="BP401" s="112">
        <v>24.357333333333333</v>
      </c>
      <c r="BQ401" s="112">
        <v>0</v>
      </c>
      <c r="BR401" s="113">
        <v>8</v>
      </c>
      <c r="BS401" s="112">
        <v>0</v>
      </c>
    </row>
    <row r="402" spans="1:71" hidden="1" x14ac:dyDescent="0.25">
      <c r="A402" s="102" t="s">
        <v>138</v>
      </c>
      <c r="B402" s="103" t="s">
        <v>187</v>
      </c>
      <c r="C402" s="102" t="s">
        <v>188</v>
      </c>
      <c r="D402" s="102" t="s">
        <v>916</v>
      </c>
      <c r="E402" s="102" t="s">
        <v>917</v>
      </c>
      <c r="F402" s="102" t="s">
        <v>155</v>
      </c>
      <c r="G402" s="102" t="s">
        <v>227</v>
      </c>
      <c r="H402" s="104">
        <v>248</v>
      </c>
      <c r="I402" s="104">
        <v>238</v>
      </c>
      <c r="J402" s="104">
        <v>763</v>
      </c>
      <c r="K402" s="104">
        <v>2289</v>
      </c>
      <c r="L402" s="105">
        <v>416.33333333333331</v>
      </c>
      <c r="M402" s="106">
        <v>2869</v>
      </c>
      <c r="N402" s="106">
        <v>3220</v>
      </c>
      <c r="O402" s="106">
        <v>10</v>
      </c>
      <c r="P402" s="106">
        <v>351</v>
      </c>
      <c r="Q402" s="106">
        <v>10</v>
      </c>
      <c r="R402" s="106">
        <v>10</v>
      </c>
      <c r="S402" s="106">
        <v>2975</v>
      </c>
      <c r="T402" s="106">
        <v>3031</v>
      </c>
      <c r="U402" s="106">
        <v>10</v>
      </c>
      <c r="V402" s="106">
        <v>56</v>
      </c>
      <c r="W402" s="106">
        <v>9</v>
      </c>
      <c r="X402" s="106">
        <v>9.5</v>
      </c>
      <c r="Y402" s="106">
        <v>763</v>
      </c>
      <c r="Z402" s="106">
        <v>10</v>
      </c>
      <c r="AA402" s="107">
        <v>77470</v>
      </c>
      <c r="AB402" s="106">
        <v>9</v>
      </c>
      <c r="AC402" s="108">
        <v>9.5</v>
      </c>
      <c r="AD402" s="109">
        <v>5</v>
      </c>
      <c r="AE402" s="110">
        <v>0</v>
      </c>
      <c r="AF402" s="111">
        <v>0.54</v>
      </c>
      <c r="AG402" s="112">
        <v>0</v>
      </c>
      <c r="AH402" s="112">
        <v>14.333333333333334</v>
      </c>
      <c r="AI402" s="112">
        <v>0</v>
      </c>
      <c r="AJ402" s="111">
        <v>0.9</v>
      </c>
      <c r="AK402" s="112">
        <v>0</v>
      </c>
      <c r="AL402" s="112">
        <v>0</v>
      </c>
      <c r="AM402" s="112">
        <v>0</v>
      </c>
      <c r="AN402" s="112">
        <v>3</v>
      </c>
      <c r="AO402" s="112">
        <v>35.666666666666664</v>
      </c>
      <c r="AP402" s="112">
        <v>0</v>
      </c>
      <c r="AQ402" s="112">
        <v>7</v>
      </c>
      <c r="AR402" s="112">
        <v>0.66666666666666663</v>
      </c>
      <c r="AS402" s="112">
        <v>0</v>
      </c>
      <c r="AT402" s="111">
        <v>0.55000000000000004</v>
      </c>
      <c r="AU402" s="112">
        <v>0</v>
      </c>
      <c r="AV402" s="112">
        <v>0</v>
      </c>
      <c r="AW402" s="112">
        <v>38.333333333333336</v>
      </c>
      <c r="AX402" s="112">
        <v>0</v>
      </c>
      <c r="AY402" s="112">
        <v>42.333333333333336</v>
      </c>
      <c r="AZ402" s="112">
        <v>15.333333333333334</v>
      </c>
      <c r="BA402" s="111">
        <v>0.71299999999999997</v>
      </c>
      <c r="BB402" s="112">
        <v>0</v>
      </c>
      <c r="BC402" s="112">
        <v>0</v>
      </c>
      <c r="BD402" s="112">
        <v>0</v>
      </c>
      <c r="BE402" s="112">
        <v>0</v>
      </c>
      <c r="BF402" s="112">
        <v>0</v>
      </c>
      <c r="BG402" s="112">
        <v>0</v>
      </c>
      <c r="BH402" s="112">
        <v>0</v>
      </c>
      <c r="BI402" s="112">
        <v>0</v>
      </c>
      <c r="BJ402" s="112">
        <v>0</v>
      </c>
      <c r="BK402" s="111">
        <v>0.71299999999999997</v>
      </c>
      <c r="BL402" s="112">
        <v>0</v>
      </c>
      <c r="BM402" s="112">
        <v>12.9</v>
      </c>
      <c r="BN402" s="112">
        <v>1.6500000000000001</v>
      </c>
      <c r="BO402" s="112">
        <v>46.948333333333338</v>
      </c>
      <c r="BP402" s="112">
        <v>44.966333333333338</v>
      </c>
      <c r="BQ402" s="112">
        <v>0.3666666666666667</v>
      </c>
      <c r="BR402" s="113">
        <v>59</v>
      </c>
      <c r="BS402" s="112">
        <v>0</v>
      </c>
    </row>
    <row r="403" spans="1:71" hidden="1" x14ac:dyDescent="0.25">
      <c r="A403" s="102" t="s">
        <v>138</v>
      </c>
      <c r="B403" s="103" t="s">
        <v>187</v>
      </c>
      <c r="C403" s="102" t="s">
        <v>188</v>
      </c>
      <c r="D403" s="102" t="s">
        <v>918</v>
      </c>
      <c r="E403" s="102" t="s">
        <v>919</v>
      </c>
      <c r="F403" s="102" t="s">
        <v>155</v>
      </c>
      <c r="G403" s="102" t="s">
        <v>227</v>
      </c>
      <c r="H403" s="104">
        <v>190</v>
      </c>
      <c r="I403" s="104">
        <v>184</v>
      </c>
      <c r="J403" s="104">
        <v>721</v>
      </c>
      <c r="K403" s="104">
        <v>2163</v>
      </c>
      <c r="L403" s="105">
        <v>365</v>
      </c>
      <c r="M403" s="106">
        <v>2235</v>
      </c>
      <c r="N403" s="106">
        <v>2481</v>
      </c>
      <c r="O403" s="106">
        <v>10</v>
      </c>
      <c r="P403" s="106">
        <v>246</v>
      </c>
      <c r="Q403" s="106">
        <v>10</v>
      </c>
      <c r="R403" s="106">
        <v>10</v>
      </c>
      <c r="S403" s="106">
        <v>2314</v>
      </c>
      <c r="T403" s="106">
        <v>2356</v>
      </c>
      <c r="U403" s="106">
        <v>10</v>
      </c>
      <c r="V403" s="106">
        <v>42</v>
      </c>
      <c r="W403" s="106">
        <v>9</v>
      </c>
      <c r="X403" s="106">
        <v>9.5</v>
      </c>
      <c r="Y403" s="106">
        <v>721</v>
      </c>
      <c r="Z403" s="106">
        <v>10</v>
      </c>
      <c r="AA403" s="107">
        <v>74620</v>
      </c>
      <c r="AB403" s="106">
        <v>8</v>
      </c>
      <c r="AC403" s="108">
        <v>9.1</v>
      </c>
      <c r="AD403" s="109">
        <v>5</v>
      </c>
      <c r="AE403" s="110">
        <v>0</v>
      </c>
      <c r="AF403" s="111">
        <v>0.54</v>
      </c>
      <c r="AG403" s="112">
        <v>0</v>
      </c>
      <c r="AH403" s="112">
        <v>0</v>
      </c>
      <c r="AI403" s="112">
        <v>0</v>
      </c>
      <c r="AJ403" s="111">
        <v>0.9</v>
      </c>
      <c r="AK403" s="112">
        <v>0</v>
      </c>
      <c r="AL403" s="112">
        <v>0</v>
      </c>
      <c r="AM403" s="112">
        <v>0</v>
      </c>
      <c r="AN403" s="112">
        <v>0</v>
      </c>
      <c r="AO403" s="112">
        <v>5.666666666666667</v>
      </c>
      <c r="AP403" s="112">
        <v>0</v>
      </c>
      <c r="AQ403" s="112">
        <v>1.6666666666666667</v>
      </c>
      <c r="AR403" s="112">
        <v>0</v>
      </c>
      <c r="AS403" s="112">
        <v>0</v>
      </c>
      <c r="AT403" s="111">
        <v>0.55000000000000004</v>
      </c>
      <c r="AU403" s="112">
        <v>0</v>
      </c>
      <c r="AV403" s="112">
        <v>0</v>
      </c>
      <c r="AW403" s="112">
        <v>14.333333333333334</v>
      </c>
      <c r="AX403" s="112">
        <v>0.33333333333333331</v>
      </c>
      <c r="AY403" s="112">
        <v>45.333333333333336</v>
      </c>
      <c r="AZ403" s="112">
        <v>34</v>
      </c>
      <c r="BA403" s="111">
        <v>0.71299999999999997</v>
      </c>
      <c r="BB403" s="112">
        <v>0</v>
      </c>
      <c r="BC403" s="112">
        <v>0</v>
      </c>
      <c r="BD403" s="112">
        <v>0</v>
      </c>
      <c r="BE403" s="112">
        <v>0</v>
      </c>
      <c r="BF403" s="112">
        <v>0</v>
      </c>
      <c r="BG403" s="112">
        <v>0</v>
      </c>
      <c r="BH403" s="112">
        <v>0</v>
      </c>
      <c r="BI403" s="112">
        <v>0</v>
      </c>
      <c r="BJ403" s="112">
        <v>0</v>
      </c>
      <c r="BK403" s="111">
        <v>0.71299999999999997</v>
      </c>
      <c r="BL403" s="112">
        <v>0</v>
      </c>
      <c r="BM403" s="112">
        <v>0</v>
      </c>
      <c r="BN403" s="112">
        <v>0</v>
      </c>
      <c r="BO403" s="112">
        <v>13.336333333333334</v>
      </c>
      <c r="BP403" s="112">
        <v>57.719000000000001</v>
      </c>
      <c r="BQ403" s="112">
        <v>0</v>
      </c>
      <c r="BR403" s="113">
        <v>29</v>
      </c>
      <c r="BS403" s="112">
        <v>0</v>
      </c>
    </row>
    <row r="404" spans="1:71" hidden="1" x14ac:dyDescent="0.25">
      <c r="A404" s="102" t="s">
        <v>138</v>
      </c>
      <c r="B404" s="103" t="s">
        <v>187</v>
      </c>
      <c r="C404" s="102" t="s">
        <v>188</v>
      </c>
      <c r="D404" s="102" t="s">
        <v>920</v>
      </c>
      <c r="E404" s="102" t="s">
        <v>921</v>
      </c>
      <c r="F404" s="102" t="s">
        <v>155</v>
      </c>
      <c r="G404" s="102" t="s">
        <v>227</v>
      </c>
      <c r="H404" s="104">
        <v>284</v>
      </c>
      <c r="I404" s="104">
        <v>273</v>
      </c>
      <c r="J404" s="104">
        <v>237</v>
      </c>
      <c r="K404" s="104">
        <v>711</v>
      </c>
      <c r="L404" s="105">
        <v>264.66666666666669</v>
      </c>
      <c r="M404" s="106">
        <v>3372</v>
      </c>
      <c r="N404" s="106">
        <v>3770</v>
      </c>
      <c r="O404" s="106">
        <v>10</v>
      </c>
      <c r="P404" s="106">
        <v>398</v>
      </c>
      <c r="Q404" s="106">
        <v>10</v>
      </c>
      <c r="R404" s="106">
        <v>10</v>
      </c>
      <c r="S404" s="106">
        <v>3492</v>
      </c>
      <c r="T404" s="106">
        <v>3558</v>
      </c>
      <c r="U404" s="106">
        <v>10</v>
      </c>
      <c r="V404" s="106">
        <v>66</v>
      </c>
      <c r="W404" s="106">
        <v>10</v>
      </c>
      <c r="X404" s="106">
        <v>10</v>
      </c>
      <c r="Y404" s="106">
        <v>237</v>
      </c>
      <c r="Z404" s="106">
        <v>9</v>
      </c>
      <c r="AA404" s="107">
        <v>75747</v>
      </c>
      <c r="AB404" s="106">
        <v>9</v>
      </c>
      <c r="AC404" s="108">
        <v>9.4</v>
      </c>
      <c r="AD404" s="109">
        <v>5</v>
      </c>
      <c r="AE404" s="110">
        <v>0</v>
      </c>
      <c r="AF404" s="111">
        <v>0.54</v>
      </c>
      <c r="AG404" s="112">
        <v>0</v>
      </c>
      <c r="AH404" s="112">
        <v>10</v>
      </c>
      <c r="AI404" s="112">
        <v>0</v>
      </c>
      <c r="AJ404" s="111">
        <v>0.9</v>
      </c>
      <c r="AK404" s="112">
        <v>0</v>
      </c>
      <c r="AL404" s="112">
        <v>0</v>
      </c>
      <c r="AM404" s="112">
        <v>0</v>
      </c>
      <c r="AN404" s="112">
        <v>10.666666666666666</v>
      </c>
      <c r="AO404" s="112">
        <v>775.33333333333337</v>
      </c>
      <c r="AP404" s="112">
        <v>0</v>
      </c>
      <c r="AQ404" s="112">
        <v>32.666666666666664</v>
      </c>
      <c r="AR404" s="112">
        <v>0</v>
      </c>
      <c r="AS404" s="112">
        <v>16.333333333333332</v>
      </c>
      <c r="AT404" s="111">
        <v>0.55000000000000004</v>
      </c>
      <c r="AU404" s="112">
        <v>0</v>
      </c>
      <c r="AV404" s="112">
        <v>0</v>
      </c>
      <c r="AW404" s="112">
        <v>266.66666666666669</v>
      </c>
      <c r="AX404" s="112">
        <v>0.33333333333333331</v>
      </c>
      <c r="AY404" s="112">
        <v>54.333333333333336</v>
      </c>
      <c r="AZ404" s="112">
        <v>79.666666666666671</v>
      </c>
      <c r="BA404" s="111">
        <v>0.71299999999999997</v>
      </c>
      <c r="BB404" s="112">
        <v>0</v>
      </c>
      <c r="BC404" s="112">
        <v>0</v>
      </c>
      <c r="BD404" s="112">
        <v>0</v>
      </c>
      <c r="BE404" s="112">
        <v>0</v>
      </c>
      <c r="BF404" s="112">
        <v>0</v>
      </c>
      <c r="BG404" s="112">
        <v>0</v>
      </c>
      <c r="BH404" s="112">
        <v>0</v>
      </c>
      <c r="BI404" s="112">
        <v>0</v>
      </c>
      <c r="BJ404" s="112">
        <v>0</v>
      </c>
      <c r="BK404" s="111">
        <v>0.71299999999999997</v>
      </c>
      <c r="BL404" s="112">
        <v>0</v>
      </c>
      <c r="BM404" s="112">
        <v>9</v>
      </c>
      <c r="BN404" s="112">
        <v>5.8666666666666671</v>
      </c>
      <c r="BO404" s="112">
        <v>616.56666666666672</v>
      </c>
      <c r="BP404" s="112">
        <v>113.74633333333334</v>
      </c>
      <c r="BQ404" s="112">
        <v>8.9833333333333343</v>
      </c>
      <c r="BR404" s="113">
        <v>75</v>
      </c>
      <c r="BS404" s="112">
        <v>0</v>
      </c>
    </row>
    <row r="405" spans="1:71" hidden="1" x14ac:dyDescent="0.25">
      <c r="A405" s="102" t="s">
        <v>138</v>
      </c>
      <c r="B405" s="103" t="s">
        <v>187</v>
      </c>
      <c r="C405" s="102" t="s">
        <v>188</v>
      </c>
      <c r="D405" s="102" t="s">
        <v>922</v>
      </c>
      <c r="E405" s="102" t="s">
        <v>923</v>
      </c>
      <c r="F405" s="102" t="s">
        <v>155</v>
      </c>
      <c r="G405" s="102" t="s">
        <v>227</v>
      </c>
      <c r="H405" s="104">
        <v>24</v>
      </c>
      <c r="I405" s="104">
        <v>23</v>
      </c>
      <c r="J405" s="104">
        <v>21</v>
      </c>
      <c r="K405" s="104">
        <v>63</v>
      </c>
      <c r="L405" s="105">
        <v>22.666666666666668</v>
      </c>
      <c r="M405" s="106">
        <v>276</v>
      </c>
      <c r="N405" s="106">
        <v>319</v>
      </c>
      <c r="O405" s="106">
        <v>4</v>
      </c>
      <c r="P405" s="106">
        <v>43</v>
      </c>
      <c r="Q405" s="106">
        <v>7</v>
      </c>
      <c r="R405" s="106">
        <v>5.5</v>
      </c>
      <c r="S405" s="106">
        <v>287</v>
      </c>
      <c r="T405" s="106">
        <v>293</v>
      </c>
      <c r="U405" s="106">
        <v>4</v>
      </c>
      <c r="V405" s="106">
        <v>6</v>
      </c>
      <c r="W405" s="106">
        <v>4</v>
      </c>
      <c r="X405" s="106">
        <v>4</v>
      </c>
      <c r="Y405" s="106">
        <v>21</v>
      </c>
      <c r="Z405" s="106">
        <v>4</v>
      </c>
      <c r="AA405" s="107">
        <v>77818</v>
      </c>
      <c r="AB405" s="106">
        <v>9</v>
      </c>
      <c r="AC405" s="108">
        <v>6.3</v>
      </c>
      <c r="AD405" s="109">
        <v>4</v>
      </c>
      <c r="AE405" s="110">
        <v>0</v>
      </c>
      <c r="AF405" s="111">
        <v>0.54</v>
      </c>
      <c r="AG405" s="112">
        <v>0</v>
      </c>
      <c r="AH405" s="112">
        <v>0</v>
      </c>
      <c r="AI405" s="112">
        <v>0</v>
      </c>
      <c r="AJ405" s="111">
        <v>0.9</v>
      </c>
      <c r="AK405" s="112">
        <v>0</v>
      </c>
      <c r="AL405" s="112">
        <v>0</v>
      </c>
      <c r="AM405" s="112">
        <v>0</v>
      </c>
      <c r="AN405" s="112">
        <v>0</v>
      </c>
      <c r="AO405" s="112">
        <v>0</v>
      </c>
      <c r="AP405" s="112">
        <v>0</v>
      </c>
      <c r="AQ405" s="112">
        <v>0</v>
      </c>
      <c r="AR405" s="112">
        <v>0</v>
      </c>
      <c r="AS405" s="112">
        <v>0</v>
      </c>
      <c r="AT405" s="111">
        <v>0.55000000000000004</v>
      </c>
      <c r="AU405" s="112">
        <v>0</v>
      </c>
      <c r="AV405" s="112">
        <v>0</v>
      </c>
      <c r="AW405" s="112">
        <v>10.666666666666666</v>
      </c>
      <c r="AX405" s="112">
        <v>0</v>
      </c>
      <c r="AY405" s="112">
        <v>0</v>
      </c>
      <c r="AZ405" s="112">
        <v>18</v>
      </c>
      <c r="BA405" s="111">
        <v>0.71299999999999997</v>
      </c>
      <c r="BB405" s="112">
        <v>0</v>
      </c>
      <c r="BC405" s="112">
        <v>0</v>
      </c>
      <c r="BD405" s="112">
        <v>0</v>
      </c>
      <c r="BE405" s="112">
        <v>0</v>
      </c>
      <c r="BF405" s="112">
        <v>0</v>
      </c>
      <c r="BG405" s="112">
        <v>0</v>
      </c>
      <c r="BH405" s="112">
        <v>0</v>
      </c>
      <c r="BI405" s="112">
        <v>0</v>
      </c>
      <c r="BJ405" s="112">
        <v>0</v>
      </c>
      <c r="BK405" s="111">
        <v>0.71299999999999997</v>
      </c>
      <c r="BL405" s="112">
        <v>0</v>
      </c>
      <c r="BM405" s="112">
        <v>0</v>
      </c>
      <c r="BN405" s="112">
        <v>0</v>
      </c>
      <c r="BO405" s="112">
        <v>7.6053333333333324</v>
      </c>
      <c r="BP405" s="112">
        <v>12.834</v>
      </c>
      <c r="BQ405" s="112">
        <v>0</v>
      </c>
      <c r="BR405" s="113">
        <v>12</v>
      </c>
      <c r="BS405" s="112">
        <v>0</v>
      </c>
    </row>
    <row r="406" spans="1:71" hidden="1" x14ac:dyDescent="0.25">
      <c r="A406" s="102" t="s">
        <v>138</v>
      </c>
      <c r="B406" s="103" t="s">
        <v>187</v>
      </c>
      <c r="C406" s="102" t="s">
        <v>188</v>
      </c>
      <c r="D406" s="102" t="s">
        <v>924</v>
      </c>
      <c r="E406" s="102" t="s">
        <v>925</v>
      </c>
      <c r="F406" s="102" t="s">
        <v>155</v>
      </c>
      <c r="G406" s="102" t="s">
        <v>227</v>
      </c>
      <c r="H406" s="104">
        <v>14</v>
      </c>
      <c r="I406" s="104">
        <v>16</v>
      </c>
      <c r="J406" s="104">
        <v>37</v>
      </c>
      <c r="K406" s="104">
        <v>111</v>
      </c>
      <c r="L406" s="105">
        <v>22.333333333333332</v>
      </c>
      <c r="M406" s="106">
        <v>167</v>
      </c>
      <c r="N406" s="106">
        <v>186</v>
      </c>
      <c r="O406" s="106">
        <v>2</v>
      </c>
      <c r="P406" s="106">
        <v>19</v>
      </c>
      <c r="Q406" s="106">
        <v>4</v>
      </c>
      <c r="R406" s="106">
        <v>3</v>
      </c>
      <c r="S406" s="106">
        <v>173</v>
      </c>
      <c r="T406" s="106">
        <v>182</v>
      </c>
      <c r="U406" s="106">
        <v>2</v>
      </c>
      <c r="V406" s="106">
        <v>9</v>
      </c>
      <c r="W406" s="106">
        <v>5</v>
      </c>
      <c r="X406" s="106">
        <v>3.5</v>
      </c>
      <c r="Y406" s="106">
        <v>37</v>
      </c>
      <c r="Z406" s="106">
        <v>6</v>
      </c>
      <c r="AA406" s="107"/>
      <c r="AB406" s="106"/>
      <c r="AC406" s="108">
        <v>4.166666666666667</v>
      </c>
      <c r="AD406" s="109">
        <v>3</v>
      </c>
      <c r="AE406" s="110">
        <v>0</v>
      </c>
      <c r="AF406" s="111">
        <v>0.54</v>
      </c>
      <c r="AG406" s="112">
        <v>0</v>
      </c>
      <c r="AH406" s="112">
        <v>0</v>
      </c>
      <c r="AI406" s="112">
        <v>0</v>
      </c>
      <c r="AJ406" s="111">
        <v>0.9</v>
      </c>
      <c r="AK406" s="112">
        <v>0</v>
      </c>
      <c r="AL406" s="112">
        <v>0</v>
      </c>
      <c r="AM406" s="112">
        <v>0</v>
      </c>
      <c r="AN406" s="112">
        <v>0</v>
      </c>
      <c r="AO406" s="112">
        <v>0</v>
      </c>
      <c r="AP406" s="112">
        <v>0</v>
      </c>
      <c r="AQ406" s="112">
        <v>20.666666666666668</v>
      </c>
      <c r="AR406" s="112">
        <v>10.666666666666666</v>
      </c>
      <c r="AS406" s="112">
        <v>0</v>
      </c>
      <c r="AT406" s="111">
        <v>0.55000000000000004</v>
      </c>
      <c r="AU406" s="112">
        <v>0</v>
      </c>
      <c r="AV406" s="112">
        <v>0</v>
      </c>
      <c r="AW406" s="112">
        <v>13.333333333333334</v>
      </c>
      <c r="AX406" s="112">
        <v>0</v>
      </c>
      <c r="AY406" s="112">
        <v>0</v>
      </c>
      <c r="AZ406" s="112">
        <v>52.666666666666664</v>
      </c>
      <c r="BA406" s="111">
        <v>0.71299999999999997</v>
      </c>
      <c r="BB406" s="112">
        <v>0</v>
      </c>
      <c r="BC406" s="112">
        <v>0</v>
      </c>
      <c r="BD406" s="112">
        <v>0</v>
      </c>
      <c r="BE406" s="112">
        <v>0</v>
      </c>
      <c r="BF406" s="112">
        <v>0</v>
      </c>
      <c r="BG406" s="112">
        <v>0</v>
      </c>
      <c r="BH406" s="112">
        <v>0</v>
      </c>
      <c r="BI406" s="112">
        <v>0</v>
      </c>
      <c r="BJ406" s="112">
        <v>0</v>
      </c>
      <c r="BK406" s="111">
        <v>0.71299999999999997</v>
      </c>
      <c r="BL406" s="112">
        <v>0</v>
      </c>
      <c r="BM406" s="112">
        <v>0</v>
      </c>
      <c r="BN406" s="112">
        <v>0</v>
      </c>
      <c r="BO406" s="112">
        <v>9.5066666666666659</v>
      </c>
      <c r="BP406" s="112">
        <v>48.917999999999999</v>
      </c>
      <c r="BQ406" s="112">
        <v>5.8666666666666671</v>
      </c>
      <c r="BR406" s="113">
        <v>1</v>
      </c>
      <c r="BS406" s="112">
        <v>0</v>
      </c>
    </row>
    <row r="407" spans="1:71" hidden="1" x14ac:dyDescent="0.25">
      <c r="A407" s="102" t="s">
        <v>138</v>
      </c>
      <c r="B407" s="103" t="s">
        <v>187</v>
      </c>
      <c r="C407" s="102" t="s">
        <v>188</v>
      </c>
      <c r="D407" s="102" t="s">
        <v>926</v>
      </c>
      <c r="E407" s="102" t="s">
        <v>927</v>
      </c>
      <c r="F407" s="102" t="s">
        <v>155</v>
      </c>
      <c r="G407" s="102" t="s">
        <v>227</v>
      </c>
      <c r="H407" s="104">
        <v>55</v>
      </c>
      <c r="I407" s="104">
        <v>53</v>
      </c>
      <c r="J407" s="104">
        <v>45</v>
      </c>
      <c r="K407" s="104">
        <v>135</v>
      </c>
      <c r="L407" s="105">
        <v>51</v>
      </c>
      <c r="M407" s="106">
        <v>658</v>
      </c>
      <c r="N407" s="106">
        <v>729</v>
      </c>
      <c r="O407" s="106">
        <v>7</v>
      </c>
      <c r="P407" s="106">
        <v>71</v>
      </c>
      <c r="Q407" s="106">
        <v>8</v>
      </c>
      <c r="R407" s="106">
        <v>7.5</v>
      </c>
      <c r="S407" s="106">
        <v>681</v>
      </c>
      <c r="T407" s="106">
        <v>693</v>
      </c>
      <c r="U407" s="106">
        <v>7</v>
      </c>
      <c r="V407" s="106">
        <v>12</v>
      </c>
      <c r="W407" s="106">
        <v>6</v>
      </c>
      <c r="X407" s="106">
        <v>6.5</v>
      </c>
      <c r="Y407" s="106">
        <v>45</v>
      </c>
      <c r="Z407" s="106">
        <v>6</v>
      </c>
      <c r="AA407" s="107">
        <v>76403</v>
      </c>
      <c r="AB407" s="106">
        <v>9</v>
      </c>
      <c r="AC407" s="108">
        <v>7.6</v>
      </c>
      <c r="AD407" s="109">
        <v>4</v>
      </c>
      <c r="AE407" s="110">
        <v>0</v>
      </c>
      <c r="AF407" s="111">
        <v>0.54</v>
      </c>
      <c r="AG407" s="112">
        <v>0</v>
      </c>
      <c r="AH407" s="112">
        <v>0</v>
      </c>
      <c r="AI407" s="112">
        <v>0</v>
      </c>
      <c r="AJ407" s="111">
        <v>0.9</v>
      </c>
      <c r="AK407" s="112">
        <v>0</v>
      </c>
      <c r="AL407" s="112">
        <v>0</v>
      </c>
      <c r="AM407" s="112">
        <v>0</v>
      </c>
      <c r="AN407" s="112">
        <v>0</v>
      </c>
      <c r="AO407" s="112">
        <v>0</v>
      </c>
      <c r="AP407" s="112">
        <v>0</v>
      </c>
      <c r="AQ407" s="112">
        <v>20.666666666666668</v>
      </c>
      <c r="AR407" s="112">
        <v>10.666666666666666</v>
      </c>
      <c r="AS407" s="112">
        <v>0</v>
      </c>
      <c r="AT407" s="111">
        <v>0.55000000000000004</v>
      </c>
      <c r="AU407" s="112">
        <v>0</v>
      </c>
      <c r="AV407" s="112">
        <v>0</v>
      </c>
      <c r="AW407" s="112">
        <v>13.333333333333334</v>
      </c>
      <c r="AX407" s="112">
        <v>0</v>
      </c>
      <c r="AY407" s="112">
        <v>0</v>
      </c>
      <c r="AZ407" s="112">
        <v>52.666666666666664</v>
      </c>
      <c r="BA407" s="111">
        <v>0.71299999999999997</v>
      </c>
      <c r="BB407" s="112">
        <v>0</v>
      </c>
      <c r="BC407" s="112">
        <v>0</v>
      </c>
      <c r="BD407" s="112">
        <v>0</v>
      </c>
      <c r="BE407" s="112">
        <v>0</v>
      </c>
      <c r="BF407" s="112">
        <v>0</v>
      </c>
      <c r="BG407" s="112">
        <v>0</v>
      </c>
      <c r="BH407" s="112">
        <v>0</v>
      </c>
      <c r="BI407" s="112">
        <v>0</v>
      </c>
      <c r="BJ407" s="112">
        <v>0</v>
      </c>
      <c r="BK407" s="111">
        <v>0.71299999999999997</v>
      </c>
      <c r="BL407" s="112">
        <v>0</v>
      </c>
      <c r="BM407" s="112">
        <v>0</v>
      </c>
      <c r="BN407" s="112">
        <v>0</v>
      </c>
      <c r="BO407" s="112">
        <v>9.5066666666666659</v>
      </c>
      <c r="BP407" s="112">
        <v>48.917999999999999</v>
      </c>
      <c r="BQ407" s="112">
        <v>5.8666666666666671</v>
      </c>
      <c r="BR407" s="113">
        <v>36</v>
      </c>
      <c r="BS407" s="112">
        <v>0</v>
      </c>
    </row>
    <row r="408" spans="1:71" hidden="1" x14ac:dyDescent="0.25">
      <c r="A408" s="102" t="s">
        <v>138</v>
      </c>
      <c r="B408" s="103" t="s">
        <v>187</v>
      </c>
      <c r="C408" s="102" t="s">
        <v>188</v>
      </c>
      <c r="D408" s="102" t="s">
        <v>928</v>
      </c>
      <c r="E408" s="102" t="s">
        <v>929</v>
      </c>
      <c r="F408" s="102" t="s">
        <v>155</v>
      </c>
      <c r="G408" s="102" t="s">
        <v>227</v>
      </c>
      <c r="H408" s="104">
        <v>27</v>
      </c>
      <c r="I408" s="104">
        <v>27</v>
      </c>
      <c r="J408" s="104">
        <v>199</v>
      </c>
      <c r="K408" s="104">
        <v>597</v>
      </c>
      <c r="L408" s="105">
        <v>84.333333333333329</v>
      </c>
      <c r="M408" s="106">
        <v>338</v>
      </c>
      <c r="N408" s="106">
        <v>363</v>
      </c>
      <c r="O408" s="106">
        <v>5</v>
      </c>
      <c r="P408" s="106">
        <v>25</v>
      </c>
      <c r="Q408" s="106">
        <v>5</v>
      </c>
      <c r="R408" s="106">
        <v>5</v>
      </c>
      <c r="S408" s="106">
        <v>350</v>
      </c>
      <c r="T408" s="106">
        <v>354</v>
      </c>
      <c r="U408" s="106">
        <v>5</v>
      </c>
      <c r="V408" s="106">
        <v>4</v>
      </c>
      <c r="W408" s="106">
        <v>3</v>
      </c>
      <c r="X408" s="106">
        <v>4</v>
      </c>
      <c r="Y408" s="106">
        <v>199</v>
      </c>
      <c r="Z408" s="106">
        <v>9</v>
      </c>
      <c r="AA408" s="107">
        <v>76753</v>
      </c>
      <c r="AB408" s="106">
        <v>9</v>
      </c>
      <c r="AC408" s="108">
        <v>7.2</v>
      </c>
      <c r="AD408" s="109">
        <v>4</v>
      </c>
      <c r="AE408" s="110">
        <v>0</v>
      </c>
      <c r="AF408" s="111">
        <v>0.54</v>
      </c>
      <c r="AG408" s="112">
        <v>0</v>
      </c>
      <c r="AH408" s="112">
        <v>0</v>
      </c>
      <c r="AI408" s="112">
        <v>0</v>
      </c>
      <c r="AJ408" s="111">
        <v>0.9</v>
      </c>
      <c r="AK408" s="112">
        <v>0</v>
      </c>
      <c r="AL408" s="112">
        <v>0</v>
      </c>
      <c r="AM408" s="112">
        <v>0</v>
      </c>
      <c r="AN408" s="112">
        <v>0</v>
      </c>
      <c r="AO408" s="112">
        <v>0</v>
      </c>
      <c r="AP408" s="112">
        <v>0</v>
      </c>
      <c r="AQ408" s="112">
        <v>20.666666666666668</v>
      </c>
      <c r="AR408" s="112">
        <v>10.666666666666666</v>
      </c>
      <c r="AS408" s="112">
        <v>0</v>
      </c>
      <c r="AT408" s="111">
        <v>0.55000000000000004</v>
      </c>
      <c r="AU408" s="112">
        <v>0</v>
      </c>
      <c r="AV408" s="112">
        <v>0</v>
      </c>
      <c r="AW408" s="112">
        <v>13.333333333333334</v>
      </c>
      <c r="AX408" s="112">
        <v>0</v>
      </c>
      <c r="AY408" s="112">
        <v>0</v>
      </c>
      <c r="AZ408" s="112">
        <v>52.666666666666664</v>
      </c>
      <c r="BA408" s="111">
        <v>0.71299999999999997</v>
      </c>
      <c r="BB408" s="112">
        <v>0</v>
      </c>
      <c r="BC408" s="112">
        <v>0</v>
      </c>
      <c r="BD408" s="112">
        <v>0</v>
      </c>
      <c r="BE408" s="112">
        <v>0</v>
      </c>
      <c r="BF408" s="112">
        <v>0</v>
      </c>
      <c r="BG408" s="112">
        <v>0</v>
      </c>
      <c r="BH408" s="112">
        <v>0</v>
      </c>
      <c r="BI408" s="112">
        <v>0</v>
      </c>
      <c r="BJ408" s="112">
        <v>0</v>
      </c>
      <c r="BK408" s="111">
        <v>0.71299999999999997</v>
      </c>
      <c r="BL408" s="112">
        <v>0</v>
      </c>
      <c r="BM408" s="112">
        <v>0</v>
      </c>
      <c r="BN408" s="112">
        <v>0</v>
      </c>
      <c r="BO408" s="112">
        <v>9.5066666666666659</v>
      </c>
      <c r="BP408" s="112">
        <v>48.917999999999999</v>
      </c>
      <c r="BQ408" s="112">
        <v>5.8666666666666671</v>
      </c>
      <c r="BR408" s="113">
        <v>10</v>
      </c>
      <c r="BS408" s="112">
        <v>0</v>
      </c>
    </row>
    <row r="409" spans="1:71" hidden="1" x14ac:dyDescent="0.25">
      <c r="A409" s="102" t="s">
        <v>138</v>
      </c>
      <c r="B409" s="103" t="s">
        <v>187</v>
      </c>
      <c r="C409" s="102" t="s">
        <v>188</v>
      </c>
      <c r="D409" s="102" t="s">
        <v>930</v>
      </c>
      <c r="E409" s="102" t="s">
        <v>931</v>
      </c>
      <c r="F409" s="102" t="s">
        <v>155</v>
      </c>
      <c r="G409" s="102" t="s">
        <v>227</v>
      </c>
      <c r="H409" s="104">
        <v>41</v>
      </c>
      <c r="I409" s="104">
        <v>39</v>
      </c>
      <c r="J409" s="104">
        <v>16</v>
      </c>
      <c r="K409" s="104">
        <v>48</v>
      </c>
      <c r="L409" s="105">
        <v>32</v>
      </c>
      <c r="M409" s="106">
        <v>476</v>
      </c>
      <c r="N409" s="106">
        <v>529</v>
      </c>
      <c r="O409" s="106">
        <v>6</v>
      </c>
      <c r="P409" s="106">
        <v>53</v>
      </c>
      <c r="Q409" s="106">
        <v>7</v>
      </c>
      <c r="R409" s="106">
        <v>6.5</v>
      </c>
      <c r="S409" s="106">
        <v>494</v>
      </c>
      <c r="T409" s="106">
        <v>503</v>
      </c>
      <c r="U409" s="106">
        <v>6</v>
      </c>
      <c r="V409" s="106">
        <v>9</v>
      </c>
      <c r="W409" s="106">
        <v>5</v>
      </c>
      <c r="X409" s="106">
        <v>5.5</v>
      </c>
      <c r="Y409" s="106">
        <v>16</v>
      </c>
      <c r="Z409" s="106">
        <v>4</v>
      </c>
      <c r="AA409" s="107">
        <v>73268</v>
      </c>
      <c r="AB409" s="106">
        <v>8</v>
      </c>
      <c r="AC409" s="108">
        <v>6.4</v>
      </c>
      <c r="AD409" s="109">
        <v>4</v>
      </c>
      <c r="AE409" s="110">
        <v>0</v>
      </c>
      <c r="AF409" s="111">
        <v>0.54</v>
      </c>
      <c r="AG409" s="112">
        <v>0</v>
      </c>
      <c r="AH409" s="112">
        <v>0</v>
      </c>
      <c r="AI409" s="112">
        <v>0</v>
      </c>
      <c r="AJ409" s="111">
        <v>0.9</v>
      </c>
      <c r="AK409" s="112">
        <v>0</v>
      </c>
      <c r="AL409" s="112">
        <v>0</v>
      </c>
      <c r="AM409" s="112">
        <v>0</v>
      </c>
      <c r="AN409" s="112">
        <v>0</v>
      </c>
      <c r="AO409" s="112">
        <v>0</v>
      </c>
      <c r="AP409" s="112">
        <v>0</v>
      </c>
      <c r="AQ409" s="112">
        <v>20.666666666666668</v>
      </c>
      <c r="AR409" s="112">
        <v>10.666666666666666</v>
      </c>
      <c r="AS409" s="112">
        <v>0</v>
      </c>
      <c r="AT409" s="111">
        <v>0.55000000000000004</v>
      </c>
      <c r="AU409" s="112">
        <v>0</v>
      </c>
      <c r="AV409" s="112">
        <v>0</v>
      </c>
      <c r="AW409" s="112">
        <v>13.333333333333334</v>
      </c>
      <c r="AX409" s="112">
        <v>0</v>
      </c>
      <c r="AY409" s="112">
        <v>0</v>
      </c>
      <c r="AZ409" s="112">
        <v>52.666666666666664</v>
      </c>
      <c r="BA409" s="111">
        <v>0.71299999999999997</v>
      </c>
      <c r="BB409" s="112">
        <v>0</v>
      </c>
      <c r="BC409" s="112">
        <v>0</v>
      </c>
      <c r="BD409" s="112">
        <v>0</v>
      </c>
      <c r="BE409" s="112">
        <v>0</v>
      </c>
      <c r="BF409" s="112">
        <v>0</v>
      </c>
      <c r="BG409" s="112">
        <v>0</v>
      </c>
      <c r="BH409" s="112">
        <v>0</v>
      </c>
      <c r="BI409" s="112">
        <v>0</v>
      </c>
      <c r="BJ409" s="112">
        <v>0</v>
      </c>
      <c r="BK409" s="111">
        <v>0.71299999999999997</v>
      </c>
      <c r="BL409" s="112">
        <v>0</v>
      </c>
      <c r="BM409" s="112">
        <v>0</v>
      </c>
      <c r="BN409" s="112">
        <v>0</v>
      </c>
      <c r="BO409" s="112">
        <v>9.5066666666666659</v>
      </c>
      <c r="BP409" s="112">
        <v>48.917999999999999</v>
      </c>
      <c r="BQ409" s="112">
        <v>5.8666666666666671</v>
      </c>
      <c r="BR409" s="113">
        <v>12</v>
      </c>
      <c r="BS409" s="112">
        <v>0</v>
      </c>
    </row>
    <row r="410" spans="1:71" hidden="1" x14ac:dyDescent="0.25">
      <c r="A410" s="102" t="s">
        <v>138</v>
      </c>
      <c r="B410" s="103" t="s">
        <v>187</v>
      </c>
      <c r="C410" s="102" t="s">
        <v>188</v>
      </c>
      <c r="D410" s="102" t="s">
        <v>614</v>
      </c>
      <c r="E410" s="102" t="s">
        <v>615</v>
      </c>
      <c r="F410" s="102" t="s">
        <v>151</v>
      </c>
      <c r="G410" s="102" t="s">
        <v>223</v>
      </c>
      <c r="H410" s="104">
        <v>130</v>
      </c>
      <c r="I410" s="104">
        <v>124</v>
      </c>
      <c r="J410" s="104">
        <v>96</v>
      </c>
      <c r="K410" s="104">
        <v>288</v>
      </c>
      <c r="L410" s="105">
        <v>116.66666666666667</v>
      </c>
      <c r="M410" s="106">
        <v>901</v>
      </c>
      <c r="N410" s="106">
        <v>1119</v>
      </c>
      <c r="O410" s="106">
        <v>8</v>
      </c>
      <c r="P410" s="106">
        <v>218</v>
      </c>
      <c r="Q410" s="106">
        <v>10</v>
      </c>
      <c r="R410" s="106">
        <v>9</v>
      </c>
      <c r="S410" s="106">
        <v>945</v>
      </c>
      <c r="T410" s="106">
        <v>989</v>
      </c>
      <c r="U410" s="106">
        <v>8</v>
      </c>
      <c r="V410" s="106">
        <v>44</v>
      </c>
      <c r="W410" s="106">
        <v>9</v>
      </c>
      <c r="X410" s="106">
        <v>8.5</v>
      </c>
      <c r="Y410" s="106">
        <v>96</v>
      </c>
      <c r="Z410" s="106">
        <v>7</v>
      </c>
      <c r="AA410" s="107">
        <v>46260</v>
      </c>
      <c r="AB410" s="106">
        <v>5</v>
      </c>
      <c r="AC410" s="108">
        <v>6.9</v>
      </c>
      <c r="AD410" s="109">
        <v>4</v>
      </c>
      <c r="AE410" s="110">
        <v>0</v>
      </c>
      <c r="AF410" s="111">
        <v>0.54</v>
      </c>
      <c r="AG410" s="112">
        <v>0</v>
      </c>
      <c r="AH410" s="112">
        <v>0</v>
      </c>
      <c r="AI410" s="112">
        <v>0</v>
      </c>
      <c r="AJ410" s="111">
        <v>0.9</v>
      </c>
      <c r="AK410" s="112">
        <v>0</v>
      </c>
      <c r="AL410" s="112">
        <v>0</v>
      </c>
      <c r="AM410" s="112">
        <v>0</v>
      </c>
      <c r="AN410" s="112">
        <v>0</v>
      </c>
      <c r="AO410" s="112">
        <v>0</v>
      </c>
      <c r="AP410" s="112">
        <v>0</v>
      </c>
      <c r="AQ410" s="112">
        <v>0</v>
      </c>
      <c r="AR410" s="112">
        <v>0</v>
      </c>
      <c r="AS410" s="112">
        <v>0</v>
      </c>
      <c r="AT410" s="111">
        <v>0.55000000000000004</v>
      </c>
      <c r="AU410" s="112">
        <v>0</v>
      </c>
      <c r="AV410" s="112">
        <v>0</v>
      </c>
      <c r="AW410" s="112">
        <v>0</v>
      </c>
      <c r="AX410" s="112">
        <v>0</v>
      </c>
      <c r="AY410" s="112">
        <v>0</v>
      </c>
      <c r="AZ410" s="112">
        <v>0</v>
      </c>
      <c r="BA410" s="111">
        <v>0.71299999999999997</v>
      </c>
      <c r="BB410" s="112">
        <v>0</v>
      </c>
      <c r="BC410" s="112">
        <v>0</v>
      </c>
      <c r="BD410" s="112">
        <v>0</v>
      </c>
      <c r="BE410" s="112">
        <v>0</v>
      </c>
      <c r="BF410" s="112">
        <v>0</v>
      </c>
      <c r="BG410" s="112">
        <v>0</v>
      </c>
      <c r="BH410" s="112">
        <v>0</v>
      </c>
      <c r="BI410" s="112">
        <v>0</v>
      </c>
      <c r="BJ410" s="112">
        <v>0</v>
      </c>
      <c r="BK410" s="111">
        <v>0.71299999999999997</v>
      </c>
      <c r="BL410" s="112">
        <v>0</v>
      </c>
      <c r="BM410" s="112">
        <v>0</v>
      </c>
      <c r="BN410" s="112">
        <v>0</v>
      </c>
      <c r="BO410" s="112">
        <v>0</v>
      </c>
      <c r="BP410" s="112">
        <v>0</v>
      </c>
      <c r="BQ410" s="112">
        <v>0</v>
      </c>
      <c r="BR410" s="113">
        <v>6</v>
      </c>
      <c r="BS410" s="112">
        <v>0</v>
      </c>
    </row>
    <row r="411" spans="1:71" hidden="1" x14ac:dyDescent="0.25">
      <c r="A411" s="102" t="s">
        <v>138</v>
      </c>
      <c r="B411" s="103" t="s">
        <v>187</v>
      </c>
      <c r="C411" s="102" t="s">
        <v>188</v>
      </c>
      <c r="D411" s="102" t="s">
        <v>682</v>
      </c>
      <c r="E411" s="102" t="s">
        <v>683</v>
      </c>
      <c r="F411" s="102" t="s">
        <v>413</v>
      </c>
      <c r="G411" s="102" t="s">
        <v>227</v>
      </c>
      <c r="H411" s="104">
        <v>52</v>
      </c>
      <c r="I411" s="104">
        <v>52</v>
      </c>
      <c r="J411" s="104">
        <v>68</v>
      </c>
      <c r="K411" s="104">
        <v>204</v>
      </c>
      <c r="L411" s="105">
        <v>57.333333333333336</v>
      </c>
      <c r="M411" s="106">
        <v>498</v>
      </c>
      <c r="N411" s="106">
        <v>543</v>
      </c>
      <c r="O411" s="106">
        <v>6</v>
      </c>
      <c r="P411" s="106">
        <v>45</v>
      </c>
      <c r="Q411" s="106">
        <v>7</v>
      </c>
      <c r="R411" s="106">
        <v>6.5</v>
      </c>
      <c r="S411" s="106">
        <v>513</v>
      </c>
      <c r="T411" s="106">
        <v>522</v>
      </c>
      <c r="U411" s="106">
        <v>6</v>
      </c>
      <c r="V411" s="106">
        <v>9</v>
      </c>
      <c r="W411" s="106">
        <v>5</v>
      </c>
      <c r="X411" s="106">
        <v>5.5</v>
      </c>
      <c r="Y411" s="106">
        <v>68</v>
      </c>
      <c r="Z411" s="106">
        <v>7</v>
      </c>
      <c r="AA411" s="107">
        <v>56912</v>
      </c>
      <c r="AB411" s="106">
        <v>7</v>
      </c>
      <c r="AC411" s="108">
        <v>6.6</v>
      </c>
      <c r="AD411" s="109">
        <v>4</v>
      </c>
      <c r="AE411" s="110">
        <v>0</v>
      </c>
      <c r="AF411" s="111">
        <v>0.54</v>
      </c>
      <c r="AG411" s="112">
        <v>0</v>
      </c>
      <c r="AH411" s="112">
        <v>0</v>
      </c>
      <c r="AI411" s="112">
        <v>0</v>
      </c>
      <c r="AJ411" s="111">
        <v>0.9</v>
      </c>
      <c r="AK411" s="112">
        <v>0</v>
      </c>
      <c r="AL411" s="112">
        <v>0</v>
      </c>
      <c r="AM411" s="112">
        <v>0</v>
      </c>
      <c r="AN411" s="112">
        <v>0</v>
      </c>
      <c r="AO411" s="112">
        <v>0</v>
      </c>
      <c r="AP411" s="112">
        <v>0</v>
      </c>
      <c r="AQ411" s="112">
        <v>0</v>
      </c>
      <c r="AR411" s="112">
        <v>0</v>
      </c>
      <c r="AS411" s="112">
        <v>0</v>
      </c>
      <c r="AT411" s="111">
        <v>0.55000000000000004</v>
      </c>
      <c r="AU411" s="112">
        <v>0</v>
      </c>
      <c r="AV411" s="112">
        <v>0</v>
      </c>
      <c r="AW411" s="112">
        <v>0</v>
      </c>
      <c r="AX411" s="112">
        <v>0</v>
      </c>
      <c r="AY411" s="112">
        <v>0</v>
      </c>
      <c r="AZ411" s="112">
        <v>0</v>
      </c>
      <c r="BA411" s="111">
        <v>0.71299999999999997</v>
      </c>
      <c r="BB411" s="112">
        <v>0</v>
      </c>
      <c r="BC411" s="112">
        <v>0</v>
      </c>
      <c r="BD411" s="112">
        <v>0</v>
      </c>
      <c r="BE411" s="112">
        <v>0</v>
      </c>
      <c r="BF411" s="112">
        <v>0</v>
      </c>
      <c r="BG411" s="112">
        <v>0</v>
      </c>
      <c r="BH411" s="112">
        <v>0</v>
      </c>
      <c r="BI411" s="112">
        <v>0</v>
      </c>
      <c r="BJ411" s="112">
        <v>0</v>
      </c>
      <c r="BK411" s="111">
        <v>0.71299999999999997</v>
      </c>
      <c r="BL411" s="112">
        <v>0</v>
      </c>
      <c r="BM411" s="112">
        <v>0</v>
      </c>
      <c r="BN411" s="112">
        <v>0</v>
      </c>
      <c r="BO411" s="112">
        <v>0</v>
      </c>
      <c r="BP411" s="112">
        <v>0</v>
      </c>
      <c r="BQ411" s="112">
        <v>0</v>
      </c>
      <c r="BR411" s="113">
        <v>8</v>
      </c>
      <c r="BS411" s="112">
        <v>0</v>
      </c>
    </row>
    <row r="412" spans="1:71" hidden="1" x14ac:dyDescent="0.25">
      <c r="A412" s="102" t="s">
        <v>138</v>
      </c>
      <c r="B412" s="103" t="s">
        <v>187</v>
      </c>
      <c r="C412" s="102" t="s">
        <v>188</v>
      </c>
      <c r="D412" s="102" t="s">
        <v>684</v>
      </c>
      <c r="E412" s="102" t="s">
        <v>685</v>
      </c>
      <c r="F412" s="102" t="s">
        <v>153</v>
      </c>
      <c r="G412" s="102" t="s">
        <v>224</v>
      </c>
      <c r="H412" s="104">
        <v>58</v>
      </c>
      <c r="I412" s="104">
        <v>59</v>
      </c>
      <c r="J412" s="104">
        <v>18</v>
      </c>
      <c r="K412" s="104">
        <v>54</v>
      </c>
      <c r="L412" s="105">
        <v>45</v>
      </c>
      <c r="M412" s="106">
        <v>410</v>
      </c>
      <c r="N412" s="106">
        <v>440</v>
      </c>
      <c r="O412" s="106">
        <v>5</v>
      </c>
      <c r="P412" s="106">
        <v>30</v>
      </c>
      <c r="Q412" s="106">
        <v>6</v>
      </c>
      <c r="R412" s="106">
        <v>5.5</v>
      </c>
      <c r="S412" s="106">
        <v>416</v>
      </c>
      <c r="T412" s="106">
        <v>425</v>
      </c>
      <c r="U412" s="106">
        <v>5</v>
      </c>
      <c r="V412" s="106">
        <v>9</v>
      </c>
      <c r="W412" s="106">
        <v>5</v>
      </c>
      <c r="X412" s="106">
        <v>5</v>
      </c>
      <c r="Y412" s="106">
        <v>18</v>
      </c>
      <c r="Z412" s="106">
        <v>4</v>
      </c>
      <c r="AA412" s="107">
        <v>37883</v>
      </c>
      <c r="AB412" s="106">
        <v>3</v>
      </c>
      <c r="AC412" s="108">
        <v>4.0999999999999996</v>
      </c>
      <c r="AD412" s="109">
        <v>3</v>
      </c>
      <c r="AE412" s="110">
        <v>0</v>
      </c>
      <c r="AF412" s="111">
        <v>0.54</v>
      </c>
      <c r="AG412" s="112">
        <v>0</v>
      </c>
      <c r="AH412" s="112">
        <v>0</v>
      </c>
      <c r="AI412" s="112">
        <v>0</v>
      </c>
      <c r="AJ412" s="111">
        <v>0.9</v>
      </c>
      <c r="AK412" s="112">
        <v>0</v>
      </c>
      <c r="AL412" s="112">
        <v>0</v>
      </c>
      <c r="AM412" s="112">
        <v>0</v>
      </c>
      <c r="AN412" s="112">
        <v>0</v>
      </c>
      <c r="AO412" s="112">
        <v>0</v>
      </c>
      <c r="AP412" s="112">
        <v>0</v>
      </c>
      <c r="AQ412" s="112">
        <v>0</v>
      </c>
      <c r="AR412" s="112">
        <v>0</v>
      </c>
      <c r="AS412" s="112">
        <v>0</v>
      </c>
      <c r="AT412" s="111">
        <v>0.55000000000000004</v>
      </c>
      <c r="AU412" s="112">
        <v>0</v>
      </c>
      <c r="AV412" s="112">
        <v>0</v>
      </c>
      <c r="AW412" s="112">
        <v>0</v>
      </c>
      <c r="AX412" s="112">
        <v>0</v>
      </c>
      <c r="AY412" s="112">
        <v>0</v>
      </c>
      <c r="AZ412" s="112">
        <v>0</v>
      </c>
      <c r="BA412" s="111">
        <v>0.71299999999999997</v>
      </c>
      <c r="BB412" s="112">
        <v>0</v>
      </c>
      <c r="BC412" s="112">
        <v>0</v>
      </c>
      <c r="BD412" s="112">
        <v>0</v>
      </c>
      <c r="BE412" s="112">
        <v>0</v>
      </c>
      <c r="BF412" s="112">
        <v>0</v>
      </c>
      <c r="BG412" s="112">
        <v>0</v>
      </c>
      <c r="BH412" s="112">
        <v>0</v>
      </c>
      <c r="BI412" s="112">
        <v>0</v>
      </c>
      <c r="BJ412" s="112">
        <v>0</v>
      </c>
      <c r="BK412" s="111">
        <v>0.71299999999999997</v>
      </c>
      <c r="BL412" s="112">
        <v>0</v>
      </c>
      <c r="BM412" s="112">
        <v>0</v>
      </c>
      <c r="BN412" s="112">
        <v>0</v>
      </c>
      <c r="BO412" s="112">
        <v>0</v>
      </c>
      <c r="BP412" s="112">
        <v>0</v>
      </c>
      <c r="BQ412" s="112">
        <v>0</v>
      </c>
      <c r="BR412" s="113">
        <v>0</v>
      </c>
      <c r="BS412" s="112">
        <v>0</v>
      </c>
    </row>
    <row r="413" spans="1:71" hidden="1" x14ac:dyDescent="0.25">
      <c r="A413" s="102" t="s">
        <v>138</v>
      </c>
      <c r="B413" s="103" t="s">
        <v>187</v>
      </c>
      <c r="C413" s="102" t="s">
        <v>188</v>
      </c>
      <c r="D413" s="102" t="s">
        <v>791</v>
      </c>
      <c r="E413" s="102" t="s">
        <v>792</v>
      </c>
      <c r="F413" s="102" t="s">
        <v>413</v>
      </c>
      <c r="G413" s="102" t="s">
        <v>227</v>
      </c>
      <c r="H413" s="104">
        <v>40</v>
      </c>
      <c r="I413" s="104">
        <v>41</v>
      </c>
      <c r="J413" s="104">
        <v>83</v>
      </c>
      <c r="K413" s="104">
        <v>249</v>
      </c>
      <c r="L413" s="105">
        <v>54.666666666666664</v>
      </c>
      <c r="M413" s="106">
        <v>377</v>
      </c>
      <c r="N413" s="106">
        <v>419</v>
      </c>
      <c r="O413" s="106">
        <v>5</v>
      </c>
      <c r="P413" s="106">
        <v>42</v>
      </c>
      <c r="Q413" s="106">
        <v>6</v>
      </c>
      <c r="R413" s="106">
        <v>5.5</v>
      </c>
      <c r="S413" s="106">
        <v>397</v>
      </c>
      <c r="T413" s="106">
        <v>407</v>
      </c>
      <c r="U413" s="106">
        <v>5</v>
      </c>
      <c r="V413" s="106">
        <v>10</v>
      </c>
      <c r="W413" s="106">
        <v>5</v>
      </c>
      <c r="X413" s="106">
        <v>5</v>
      </c>
      <c r="Y413" s="106">
        <v>83</v>
      </c>
      <c r="Z413" s="106">
        <v>7</v>
      </c>
      <c r="AA413" s="107">
        <v>82893</v>
      </c>
      <c r="AB413" s="106">
        <v>9</v>
      </c>
      <c r="AC413" s="108">
        <v>7.1</v>
      </c>
      <c r="AD413" s="109">
        <v>4</v>
      </c>
      <c r="AE413" s="110">
        <v>0</v>
      </c>
      <c r="AF413" s="111">
        <v>0.54</v>
      </c>
      <c r="AG413" s="112">
        <v>0</v>
      </c>
      <c r="AH413" s="112">
        <v>0</v>
      </c>
      <c r="AI413" s="112">
        <v>0</v>
      </c>
      <c r="AJ413" s="111">
        <v>0.9</v>
      </c>
      <c r="AK413" s="112">
        <v>0</v>
      </c>
      <c r="AL413" s="112">
        <v>0</v>
      </c>
      <c r="AM413" s="112">
        <v>0</v>
      </c>
      <c r="AN413" s="112">
        <v>0</v>
      </c>
      <c r="AO413" s="112">
        <v>0</v>
      </c>
      <c r="AP413" s="112">
        <v>0</v>
      </c>
      <c r="AQ413" s="112">
        <v>4</v>
      </c>
      <c r="AR413" s="112">
        <v>0.33333333333333331</v>
      </c>
      <c r="AS413" s="112">
        <v>0</v>
      </c>
      <c r="AT413" s="111">
        <v>0.55000000000000004</v>
      </c>
      <c r="AU413" s="112">
        <v>0</v>
      </c>
      <c r="AV413" s="112">
        <v>0</v>
      </c>
      <c r="AW413" s="112">
        <v>0</v>
      </c>
      <c r="AX413" s="112">
        <v>0</v>
      </c>
      <c r="AY413" s="112">
        <v>0</v>
      </c>
      <c r="AZ413" s="112">
        <v>128.66666666666666</v>
      </c>
      <c r="BA413" s="111">
        <v>0.71299999999999997</v>
      </c>
      <c r="BB413" s="112">
        <v>0</v>
      </c>
      <c r="BC413" s="112">
        <v>0</v>
      </c>
      <c r="BD413" s="112">
        <v>0</v>
      </c>
      <c r="BE413" s="112">
        <v>0</v>
      </c>
      <c r="BF413" s="112">
        <v>0</v>
      </c>
      <c r="BG413" s="112">
        <v>0</v>
      </c>
      <c r="BH413" s="112">
        <v>0</v>
      </c>
      <c r="BI413" s="112">
        <v>0</v>
      </c>
      <c r="BJ413" s="112">
        <v>0</v>
      </c>
      <c r="BK413" s="111">
        <v>0.71299999999999997</v>
      </c>
      <c r="BL413" s="112">
        <v>0</v>
      </c>
      <c r="BM413" s="112">
        <v>0</v>
      </c>
      <c r="BN413" s="112">
        <v>0</v>
      </c>
      <c r="BO413" s="112">
        <v>0</v>
      </c>
      <c r="BP413" s="112">
        <v>93.939333333333323</v>
      </c>
      <c r="BQ413" s="112">
        <v>0.18333333333333335</v>
      </c>
      <c r="BR413" s="113">
        <v>15</v>
      </c>
      <c r="BS413" s="112">
        <v>0</v>
      </c>
    </row>
    <row r="414" spans="1:71" hidden="1" x14ac:dyDescent="0.25">
      <c r="A414" s="102" t="s">
        <v>138</v>
      </c>
      <c r="B414" s="103" t="s">
        <v>187</v>
      </c>
      <c r="C414" s="102" t="s">
        <v>188</v>
      </c>
      <c r="D414" s="102" t="s">
        <v>82</v>
      </c>
      <c r="E414" s="102" t="s">
        <v>83</v>
      </c>
      <c r="F414" s="102" t="s">
        <v>156</v>
      </c>
      <c r="G414" s="102" t="s">
        <v>224</v>
      </c>
      <c r="H414" s="104">
        <v>562</v>
      </c>
      <c r="I414" s="104">
        <v>558</v>
      </c>
      <c r="J414" s="104">
        <v>549</v>
      </c>
      <c r="K414" s="104">
        <v>1647</v>
      </c>
      <c r="L414" s="105">
        <v>556.33333333333337</v>
      </c>
      <c r="M414" s="106">
        <v>4767</v>
      </c>
      <c r="N414" s="106">
        <v>5317</v>
      </c>
      <c r="O414" s="106">
        <v>10</v>
      </c>
      <c r="P414" s="106">
        <v>550</v>
      </c>
      <c r="Q414" s="106">
        <v>10</v>
      </c>
      <c r="R414" s="106">
        <v>10</v>
      </c>
      <c r="S414" s="106">
        <v>4966</v>
      </c>
      <c r="T414" s="106">
        <v>5074</v>
      </c>
      <c r="U414" s="106">
        <v>10</v>
      </c>
      <c r="V414" s="106">
        <v>108</v>
      </c>
      <c r="W414" s="106">
        <v>10</v>
      </c>
      <c r="X414" s="106">
        <v>10</v>
      </c>
      <c r="Y414" s="106">
        <v>549</v>
      </c>
      <c r="Z414" s="106">
        <v>10</v>
      </c>
      <c r="AA414" s="107">
        <v>33191</v>
      </c>
      <c r="AB414" s="106">
        <v>2</v>
      </c>
      <c r="AC414" s="108">
        <v>6.8</v>
      </c>
      <c r="AD414" s="109">
        <v>2</v>
      </c>
      <c r="AE414" s="110">
        <v>0</v>
      </c>
      <c r="AF414" s="111">
        <v>0.54</v>
      </c>
      <c r="AG414" s="112">
        <v>0</v>
      </c>
      <c r="AH414" s="112">
        <v>0</v>
      </c>
      <c r="AI414" s="112">
        <v>0</v>
      </c>
      <c r="AJ414" s="111">
        <v>0.9</v>
      </c>
      <c r="AK414" s="112">
        <v>0</v>
      </c>
      <c r="AL414" s="112">
        <v>0</v>
      </c>
      <c r="AM414" s="112">
        <v>0</v>
      </c>
      <c r="AN414" s="112">
        <v>0</v>
      </c>
      <c r="AO414" s="112">
        <v>0</v>
      </c>
      <c r="AP414" s="112">
        <v>0</v>
      </c>
      <c r="AQ414" s="112">
        <v>0</v>
      </c>
      <c r="AR414" s="112">
        <v>0</v>
      </c>
      <c r="AS414" s="112">
        <v>0</v>
      </c>
      <c r="AT414" s="111">
        <v>0.55000000000000004</v>
      </c>
      <c r="AU414" s="112">
        <v>0</v>
      </c>
      <c r="AV414" s="112">
        <v>0</v>
      </c>
      <c r="AW414" s="112">
        <v>0</v>
      </c>
      <c r="AX414" s="112">
        <v>0</v>
      </c>
      <c r="AY414" s="112">
        <v>0</v>
      </c>
      <c r="AZ414" s="112">
        <v>0</v>
      </c>
      <c r="BA414" s="111">
        <v>0.71299999999999997</v>
      </c>
      <c r="BB414" s="112">
        <v>0</v>
      </c>
      <c r="BC414" s="112">
        <v>0</v>
      </c>
      <c r="BD414" s="112">
        <v>0</v>
      </c>
      <c r="BE414" s="112">
        <v>0</v>
      </c>
      <c r="BF414" s="112">
        <v>0</v>
      </c>
      <c r="BG414" s="112">
        <v>0</v>
      </c>
      <c r="BH414" s="112">
        <v>0</v>
      </c>
      <c r="BI414" s="112">
        <v>0</v>
      </c>
      <c r="BJ414" s="112">
        <v>0</v>
      </c>
      <c r="BK414" s="111">
        <v>0.71299999999999997</v>
      </c>
      <c r="BL414" s="112">
        <v>0</v>
      </c>
      <c r="BM414" s="112">
        <v>0</v>
      </c>
      <c r="BN414" s="112">
        <v>0</v>
      </c>
      <c r="BO414" s="112">
        <v>0</v>
      </c>
      <c r="BP414" s="112">
        <v>0</v>
      </c>
      <c r="BQ414" s="112">
        <v>0</v>
      </c>
      <c r="BR414" s="113">
        <v>72</v>
      </c>
      <c r="BS414" s="112">
        <v>0</v>
      </c>
    </row>
    <row r="415" spans="1:71" hidden="1" x14ac:dyDescent="0.25">
      <c r="A415" s="102" t="s">
        <v>138</v>
      </c>
      <c r="B415" s="103" t="s">
        <v>189</v>
      </c>
      <c r="C415" s="102" t="s">
        <v>190</v>
      </c>
      <c r="D415" s="102" t="s">
        <v>449</v>
      </c>
      <c r="E415" s="102" t="s">
        <v>450</v>
      </c>
      <c r="F415" s="102" t="s">
        <v>155</v>
      </c>
      <c r="G415" s="102" t="s">
        <v>227</v>
      </c>
      <c r="H415" s="104">
        <v>9</v>
      </c>
      <c r="I415" s="104">
        <v>13</v>
      </c>
      <c r="J415" s="104">
        <v>8</v>
      </c>
      <c r="K415" s="104">
        <v>24</v>
      </c>
      <c r="L415" s="105">
        <v>10</v>
      </c>
      <c r="M415" s="106">
        <v>114</v>
      </c>
      <c r="N415" s="106">
        <v>118</v>
      </c>
      <c r="O415" s="106">
        <v>1</v>
      </c>
      <c r="P415" s="106">
        <v>4</v>
      </c>
      <c r="Q415" s="106">
        <v>3</v>
      </c>
      <c r="R415" s="106">
        <v>2</v>
      </c>
      <c r="S415" s="106">
        <v>112</v>
      </c>
      <c r="T415" s="106">
        <v>118</v>
      </c>
      <c r="U415" s="106">
        <v>1</v>
      </c>
      <c r="V415" s="106">
        <v>6</v>
      </c>
      <c r="W415" s="106">
        <v>4</v>
      </c>
      <c r="X415" s="106">
        <v>2.5</v>
      </c>
      <c r="Y415" s="106">
        <v>8</v>
      </c>
      <c r="Z415" s="106">
        <v>2</v>
      </c>
      <c r="AA415" s="107"/>
      <c r="AB415" s="106"/>
      <c r="AC415" s="108">
        <v>2.1666666666666665</v>
      </c>
      <c r="AD415" s="109">
        <v>2</v>
      </c>
      <c r="AE415" s="110">
        <v>0</v>
      </c>
      <c r="AF415" s="111">
        <v>0.54</v>
      </c>
      <c r="AG415" s="112">
        <v>0</v>
      </c>
      <c r="AH415" s="112">
        <v>0</v>
      </c>
      <c r="AI415" s="112">
        <v>0</v>
      </c>
      <c r="AJ415" s="111">
        <v>0.9</v>
      </c>
      <c r="AK415" s="112">
        <v>0</v>
      </c>
      <c r="AL415" s="112">
        <v>0</v>
      </c>
      <c r="AM415" s="112">
        <v>0</v>
      </c>
      <c r="AN415" s="112">
        <v>0</v>
      </c>
      <c r="AO415" s="112">
        <v>15.666666666666666</v>
      </c>
      <c r="AP415" s="112">
        <v>0</v>
      </c>
      <c r="AQ415" s="112">
        <v>0</v>
      </c>
      <c r="AR415" s="112">
        <v>0</v>
      </c>
      <c r="AS415" s="112">
        <v>0</v>
      </c>
      <c r="AT415" s="111">
        <v>0.55000000000000004</v>
      </c>
      <c r="AU415" s="112">
        <v>0</v>
      </c>
      <c r="AV415" s="112">
        <v>0</v>
      </c>
      <c r="AW415" s="112">
        <v>0</v>
      </c>
      <c r="AX415" s="112">
        <v>0</v>
      </c>
      <c r="AY415" s="112">
        <v>0</v>
      </c>
      <c r="AZ415" s="112">
        <v>0</v>
      </c>
      <c r="BA415" s="111">
        <v>0.71299999999999997</v>
      </c>
      <c r="BB415" s="112">
        <v>0</v>
      </c>
      <c r="BC415" s="112">
        <v>0</v>
      </c>
      <c r="BD415" s="112">
        <v>0</v>
      </c>
      <c r="BE415" s="112">
        <v>0</v>
      </c>
      <c r="BF415" s="112">
        <v>0</v>
      </c>
      <c r="BG415" s="112">
        <v>0</v>
      </c>
      <c r="BH415" s="112">
        <v>0</v>
      </c>
      <c r="BI415" s="112">
        <v>0</v>
      </c>
      <c r="BJ415" s="112">
        <v>0</v>
      </c>
      <c r="BK415" s="111">
        <v>0.71299999999999997</v>
      </c>
      <c r="BL415" s="112">
        <v>0</v>
      </c>
      <c r="BM415" s="112">
        <v>0</v>
      </c>
      <c r="BN415" s="112">
        <v>0</v>
      </c>
      <c r="BO415" s="112">
        <v>8.6166666666666671</v>
      </c>
      <c r="BP415" s="112">
        <v>0</v>
      </c>
      <c r="BQ415" s="112">
        <v>0</v>
      </c>
      <c r="BR415" s="113">
        <v>22</v>
      </c>
      <c r="BS415" s="112">
        <v>0</v>
      </c>
    </row>
    <row r="416" spans="1:71" hidden="1" x14ac:dyDescent="0.25">
      <c r="A416" s="102" t="s">
        <v>138</v>
      </c>
      <c r="B416" s="103" t="s">
        <v>189</v>
      </c>
      <c r="C416" s="102" t="s">
        <v>190</v>
      </c>
      <c r="D416" s="102" t="s">
        <v>616</v>
      </c>
      <c r="E416" s="102" t="s">
        <v>617</v>
      </c>
      <c r="F416" s="102" t="s">
        <v>151</v>
      </c>
      <c r="G416" s="102" t="s">
        <v>223</v>
      </c>
      <c r="H416" s="104">
        <v>18</v>
      </c>
      <c r="I416" s="104">
        <v>14</v>
      </c>
      <c r="J416" s="104">
        <v>6</v>
      </c>
      <c r="K416" s="104">
        <v>18</v>
      </c>
      <c r="L416" s="105">
        <v>12.666666666666666</v>
      </c>
      <c r="M416" s="106">
        <v>235</v>
      </c>
      <c r="N416" s="106">
        <v>210</v>
      </c>
      <c r="O416" s="106">
        <v>3</v>
      </c>
      <c r="P416" s="106">
        <v>-25</v>
      </c>
      <c r="Q416" s="106">
        <v>1</v>
      </c>
      <c r="R416" s="106">
        <v>2</v>
      </c>
      <c r="S416" s="106">
        <v>211</v>
      </c>
      <c r="T416" s="106">
        <v>200</v>
      </c>
      <c r="U416" s="106">
        <v>3</v>
      </c>
      <c r="V416" s="106">
        <v>-11</v>
      </c>
      <c r="W416" s="106">
        <v>1</v>
      </c>
      <c r="X416" s="106">
        <v>2</v>
      </c>
      <c r="Y416" s="106">
        <v>6</v>
      </c>
      <c r="Z416" s="106">
        <v>1</v>
      </c>
      <c r="AA416" s="107">
        <v>33352</v>
      </c>
      <c r="AB416" s="106">
        <v>2</v>
      </c>
      <c r="AC416" s="108">
        <v>1.8</v>
      </c>
      <c r="AD416" s="109">
        <v>1</v>
      </c>
      <c r="AE416" s="110">
        <v>0</v>
      </c>
      <c r="AF416" s="111">
        <v>0.54</v>
      </c>
      <c r="AG416" s="112">
        <v>0</v>
      </c>
      <c r="AH416" s="112">
        <v>0</v>
      </c>
      <c r="AI416" s="112">
        <v>0</v>
      </c>
      <c r="AJ416" s="111">
        <v>0.9</v>
      </c>
      <c r="AK416" s="112">
        <v>0</v>
      </c>
      <c r="AL416" s="112">
        <v>0</v>
      </c>
      <c r="AM416" s="112">
        <v>0</v>
      </c>
      <c r="AN416" s="112">
        <v>0</v>
      </c>
      <c r="AO416" s="112">
        <v>0</v>
      </c>
      <c r="AP416" s="112">
        <v>0</v>
      </c>
      <c r="AQ416" s="112">
        <v>0</v>
      </c>
      <c r="AR416" s="112">
        <v>0</v>
      </c>
      <c r="AS416" s="112">
        <v>0</v>
      </c>
      <c r="AT416" s="111">
        <v>0.55000000000000004</v>
      </c>
      <c r="AU416" s="112">
        <v>0</v>
      </c>
      <c r="AV416" s="112">
        <v>0</v>
      </c>
      <c r="AW416" s="112">
        <v>0</v>
      </c>
      <c r="AX416" s="112">
        <v>0</v>
      </c>
      <c r="AY416" s="112">
        <v>0</v>
      </c>
      <c r="AZ416" s="112">
        <v>0</v>
      </c>
      <c r="BA416" s="111">
        <v>0.71299999999999997</v>
      </c>
      <c r="BB416" s="112">
        <v>0</v>
      </c>
      <c r="BC416" s="112">
        <v>0</v>
      </c>
      <c r="BD416" s="112">
        <v>0</v>
      </c>
      <c r="BE416" s="112">
        <v>0</v>
      </c>
      <c r="BF416" s="112">
        <v>0</v>
      </c>
      <c r="BG416" s="112">
        <v>0</v>
      </c>
      <c r="BH416" s="112">
        <v>0</v>
      </c>
      <c r="BI416" s="112">
        <v>0</v>
      </c>
      <c r="BJ416" s="112">
        <v>0</v>
      </c>
      <c r="BK416" s="111">
        <v>0.71299999999999997</v>
      </c>
      <c r="BL416" s="112">
        <v>0</v>
      </c>
      <c r="BM416" s="112">
        <v>0</v>
      </c>
      <c r="BN416" s="112">
        <v>0</v>
      </c>
      <c r="BO416" s="112">
        <v>0</v>
      </c>
      <c r="BP416" s="112">
        <v>0</v>
      </c>
      <c r="BQ416" s="112">
        <v>0</v>
      </c>
      <c r="BR416" s="113">
        <v>14</v>
      </c>
      <c r="BS416" s="112">
        <v>0</v>
      </c>
    </row>
    <row r="417" spans="1:71" hidden="1" x14ac:dyDescent="0.25">
      <c r="A417" s="102" t="s">
        <v>138</v>
      </c>
      <c r="B417" s="103" t="s">
        <v>189</v>
      </c>
      <c r="C417" s="102" t="s">
        <v>190</v>
      </c>
      <c r="D417" s="102" t="s">
        <v>455</v>
      </c>
      <c r="E417" s="102" t="s">
        <v>456</v>
      </c>
      <c r="F417" s="102" t="s">
        <v>155</v>
      </c>
      <c r="G417" s="102" t="s">
        <v>227</v>
      </c>
      <c r="H417" s="104">
        <v>27</v>
      </c>
      <c r="I417" s="104">
        <v>25</v>
      </c>
      <c r="J417" s="104">
        <v>38</v>
      </c>
      <c r="K417" s="104">
        <v>114</v>
      </c>
      <c r="L417" s="105">
        <v>30</v>
      </c>
      <c r="M417" s="106">
        <v>295</v>
      </c>
      <c r="N417" s="106">
        <v>299</v>
      </c>
      <c r="O417" s="106">
        <v>4</v>
      </c>
      <c r="P417" s="106">
        <v>4</v>
      </c>
      <c r="Q417" s="106">
        <v>3</v>
      </c>
      <c r="R417" s="106">
        <v>3.5</v>
      </c>
      <c r="S417" s="106">
        <v>264</v>
      </c>
      <c r="T417" s="106">
        <v>263</v>
      </c>
      <c r="U417" s="106">
        <v>4</v>
      </c>
      <c r="V417" s="106">
        <v>-1</v>
      </c>
      <c r="W417" s="106">
        <v>2</v>
      </c>
      <c r="X417" s="106">
        <v>3</v>
      </c>
      <c r="Y417" s="106">
        <v>38</v>
      </c>
      <c r="Z417" s="106">
        <v>6</v>
      </c>
      <c r="AA417" s="107">
        <v>56184</v>
      </c>
      <c r="AB417" s="106">
        <v>6</v>
      </c>
      <c r="AC417" s="108">
        <v>4.9000000000000004</v>
      </c>
      <c r="AD417" s="109">
        <v>3</v>
      </c>
      <c r="AE417" s="110">
        <v>23.333333333333332</v>
      </c>
      <c r="AF417" s="111">
        <v>0.54</v>
      </c>
      <c r="AG417" s="112">
        <v>8</v>
      </c>
      <c r="AH417" s="112">
        <v>33.666666666666664</v>
      </c>
      <c r="AI417" s="112">
        <v>8</v>
      </c>
      <c r="AJ417" s="111">
        <v>0.9</v>
      </c>
      <c r="AK417" s="112">
        <v>5.666666666666667</v>
      </c>
      <c r="AL417" s="112">
        <v>0</v>
      </c>
      <c r="AM417" s="112">
        <v>0</v>
      </c>
      <c r="AN417" s="112">
        <v>6.333333333333333</v>
      </c>
      <c r="AO417" s="112">
        <v>15.666666666666666</v>
      </c>
      <c r="AP417" s="112">
        <v>0</v>
      </c>
      <c r="AQ417" s="112">
        <v>0</v>
      </c>
      <c r="AR417" s="112">
        <v>0</v>
      </c>
      <c r="AS417" s="112">
        <v>0</v>
      </c>
      <c r="AT417" s="111">
        <v>0.55000000000000004</v>
      </c>
      <c r="AU417" s="112">
        <v>0.66666666666666663</v>
      </c>
      <c r="AV417" s="112">
        <v>0</v>
      </c>
      <c r="AW417" s="112">
        <v>24.666666666666668</v>
      </c>
      <c r="AX417" s="112">
        <v>0</v>
      </c>
      <c r="AY417" s="112">
        <v>0</v>
      </c>
      <c r="AZ417" s="112">
        <v>0</v>
      </c>
      <c r="BA417" s="111">
        <v>0.71299999999999997</v>
      </c>
      <c r="BB417" s="112">
        <v>0</v>
      </c>
      <c r="BC417" s="112">
        <v>0</v>
      </c>
      <c r="BD417" s="112">
        <v>0</v>
      </c>
      <c r="BE417" s="112">
        <v>0</v>
      </c>
      <c r="BF417" s="112">
        <v>0</v>
      </c>
      <c r="BG417" s="112">
        <v>0</v>
      </c>
      <c r="BH417" s="112">
        <v>0</v>
      </c>
      <c r="BI417" s="112">
        <v>0</v>
      </c>
      <c r="BJ417" s="112">
        <v>0</v>
      </c>
      <c r="BK417" s="111">
        <v>0.71299999999999997</v>
      </c>
      <c r="BL417" s="112">
        <v>12.6</v>
      </c>
      <c r="BM417" s="112">
        <v>41.091999999999999</v>
      </c>
      <c r="BN417" s="112">
        <v>10.683333333333334</v>
      </c>
      <c r="BO417" s="112">
        <v>26.204000000000001</v>
      </c>
      <c r="BP417" s="112">
        <v>0</v>
      </c>
      <c r="BQ417" s="112">
        <v>0</v>
      </c>
      <c r="BR417" s="113">
        <v>48</v>
      </c>
      <c r="BS417" s="112">
        <v>0</v>
      </c>
    </row>
    <row r="418" spans="1:71" hidden="1" x14ac:dyDescent="0.25">
      <c r="A418" s="102" t="s">
        <v>138</v>
      </c>
      <c r="B418" s="103" t="s">
        <v>189</v>
      </c>
      <c r="C418" s="102" t="s">
        <v>190</v>
      </c>
      <c r="D418" s="102" t="s">
        <v>592</v>
      </c>
      <c r="E418" s="102" t="s">
        <v>593</v>
      </c>
      <c r="F418" s="102" t="s">
        <v>151</v>
      </c>
      <c r="G418" s="102" t="s">
        <v>223</v>
      </c>
      <c r="H418" s="104">
        <v>32</v>
      </c>
      <c r="I418" s="104">
        <v>45</v>
      </c>
      <c r="J418" s="104">
        <v>370</v>
      </c>
      <c r="K418" s="104">
        <v>1110</v>
      </c>
      <c r="L418" s="105">
        <v>149</v>
      </c>
      <c r="M418" s="106">
        <v>283</v>
      </c>
      <c r="N418" s="106">
        <v>322</v>
      </c>
      <c r="O418" s="106">
        <v>4</v>
      </c>
      <c r="P418" s="106">
        <v>39</v>
      </c>
      <c r="Q418" s="106">
        <v>6</v>
      </c>
      <c r="R418" s="106">
        <v>5</v>
      </c>
      <c r="S418" s="106">
        <v>301</v>
      </c>
      <c r="T418" s="106">
        <v>332</v>
      </c>
      <c r="U418" s="106">
        <v>5</v>
      </c>
      <c r="V418" s="106">
        <v>31</v>
      </c>
      <c r="W418" s="106">
        <v>8</v>
      </c>
      <c r="X418" s="106">
        <v>6.5</v>
      </c>
      <c r="Y418" s="106">
        <v>370</v>
      </c>
      <c r="Z418" s="106">
        <v>10</v>
      </c>
      <c r="AA418" s="107">
        <v>34578</v>
      </c>
      <c r="AB418" s="106">
        <v>2</v>
      </c>
      <c r="AC418" s="108">
        <v>5.0999999999999996</v>
      </c>
      <c r="AD418" s="109">
        <v>2</v>
      </c>
      <c r="AE418" s="110">
        <v>0</v>
      </c>
      <c r="AF418" s="111">
        <v>0.54</v>
      </c>
      <c r="AG418" s="112">
        <v>0</v>
      </c>
      <c r="AH418" s="112">
        <v>0</v>
      </c>
      <c r="AI418" s="112">
        <v>0</v>
      </c>
      <c r="AJ418" s="111">
        <v>0.9</v>
      </c>
      <c r="AK418" s="112">
        <v>0</v>
      </c>
      <c r="AL418" s="112">
        <v>0</v>
      </c>
      <c r="AM418" s="112">
        <v>0</v>
      </c>
      <c r="AN418" s="112">
        <v>0</v>
      </c>
      <c r="AO418" s="112">
        <v>0</v>
      </c>
      <c r="AP418" s="112">
        <v>0</v>
      </c>
      <c r="AQ418" s="112">
        <v>0</v>
      </c>
      <c r="AR418" s="112">
        <v>0</v>
      </c>
      <c r="AS418" s="112">
        <v>0</v>
      </c>
      <c r="AT418" s="111">
        <v>0.55000000000000004</v>
      </c>
      <c r="AU418" s="112">
        <v>0</v>
      </c>
      <c r="AV418" s="112">
        <v>0</v>
      </c>
      <c r="AW418" s="112">
        <v>0</v>
      </c>
      <c r="AX418" s="112">
        <v>0</v>
      </c>
      <c r="AY418" s="112">
        <v>0</v>
      </c>
      <c r="AZ418" s="112">
        <v>0</v>
      </c>
      <c r="BA418" s="111">
        <v>0.71299999999999997</v>
      </c>
      <c r="BB418" s="112">
        <v>0</v>
      </c>
      <c r="BC418" s="112">
        <v>0</v>
      </c>
      <c r="BD418" s="112">
        <v>0</v>
      </c>
      <c r="BE418" s="112">
        <v>0</v>
      </c>
      <c r="BF418" s="112">
        <v>0</v>
      </c>
      <c r="BG418" s="112">
        <v>0</v>
      </c>
      <c r="BH418" s="112">
        <v>0</v>
      </c>
      <c r="BI418" s="112">
        <v>0</v>
      </c>
      <c r="BJ418" s="112">
        <v>0</v>
      </c>
      <c r="BK418" s="111">
        <v>0.71299999999999997</v>
      </c>
      <c r="BL418" s="112">
        <v>0</v>
      </c>
      <c r="BM418" s="112">
        <v>0</v>
      </c>
      <c r="BN418" s="112">
        <v>0</v>
      </c>
      <c r="BO418" s="112">
        <v>0</v>
      </c>
      <c r="BP418" s="112">
        <v>0</v>
      </c>
      <c r="BQ418" s="112">
        <v>0</v>
      </c>
      <c r="BR418" s="113">
        <v>30</v>
      </c>
      <c r="BS418" s="112">
        <v>0</v>
      </c>
    </row>
    <row r="419" spans="1:71" hidden="1" x14ac:dyDescent="0.25">
      <c r="A419" s="102" t="s">
        <v>138</v>
      </c>
      <c r="B419" s="103" t="s">
        <v>189</v>
      </c>
      <c r="C419" s="102" t="s">
        <v>190</v>
      </c>
      <c r="D419" s="102" t="s">
        <v>618</v>
      </c>
      <c r="E419" s="102" t="s">
        <v>619</v>
      </c>
      <c r="F419" s="102" t="s">
        <v>155</v>
      </c>
      <c r="G419" s="102" t="s">
        <v>227</v>
      </c>
      <c r="H419" s="104">
        <v>11</v>
      </c>
      <c r="I419" s="104">
        <v>13</v>
      </c>
      <c r="J419" s="104">
        <v>14</v>
      </c>
      <c r="K419" s="104">
        <v>42</v>
      </c>
      <c r="L419" s="105">
        <v>12.666666666666666</v>
      </c>
      <c r="M419" s="106">
        <v>114</v>
      </c>
      <c r="N419" s="106">
        <v>124</v>
      </c>
      <c r="O419" s="106">
        <v>1</v>
      </c>
      <c r="P419" s="106">
        <v>10</v>
      </c>
      <c r="Q419" s="106">
        <v>3</v>
      </c>
      <c r="R419" s="106">
        <v>2</v>
      </c>
      <c r="S419" s="106">
        <v>112</v>
      </c>
      <c r="T419" s="106">
        <v>118</v>
      </c>
      <c r="U419" s="106">
        <v>1</v>
      </c>
      <c r="V419" s="106">
        <v>6</v>
      </c>
      <c r="W419" s="106">
        <v>4</v>
      </c>
      <c r="X419" s="106">
        <v>2.5</v>
      </c>
      <c r="Y419" s="106">
        <v>14</v>
      </c>
      <c r="Z419" s="106">
        <v>3</v>
      </c>
      <c r="AA419" s="107">
        <v>55957</v>
      </c>
      <c r="AB419" s="106">
        <v>6</v>
      </c>
      <c r="AC419" s="108">
        <v>3.9</v>
      </c>
      <c r="AD419" s="109">
        <v>2</v>
      </c>
      <c r="AE419" s="110">
        <v>0</v>
      </c>
      <c r="AF419" s="111">
        <v>0.54</v>
      </c>
      <c r="AG419" s="112">
        <v>0</v>
      </c>
      <c r="AH419" s="112">
        <v>0.33333333333333331</v>
      </c>
      <c r="AI419" s="112">
        <v>0</v>
      </c>
      <c r="AJ419" s="111">
        <v>0.9</v>
      </c>
      <c r="AK419" s="112">
        <v>0</v>
      </c>
      <c r="AL419" s="112">
        <v>0</v>
      </c>
      <c r="AM419" s="112">
        <v>0</v>
      </c>
      <c r="AN419" s="112">
        <v>0.33333333333333331</v>
      </c>
      <c r="AO419" s="112">
        <v>24.666666666666668</v>
      </c>
      <c r="AP419" s="112">
        <v>0</v>
      </c>
      <c r="AQ419" s="112">
        <v>0</v>
      </c>
      <c r="AR419" s="112">
        <v>0</v>
      </c>
      <c r="AS419" s="112">
        <v>0</v>
      </c>
      <c r="AT419" s="111">
        <v>0.55000000000000004</v>
      </c>
      <c r="AU419" s="112">
        <v>0</v>
      </c>
      <c r="AV419" s="112">
        <v>0</v>
      </c>
      <c r="AW419" s="112">
        <v>69.333333333333329</v>
      </c>
      <c r="AX419" s="112">
        <v>0</v>
      </c>
      <c r="AY419" s="112">
        <v>0</v>
      </c>
      <c r="AZ419" s="112">
        <v>0</v>
      </c>
      <c r="BA419" s="111">
        <v>0.71299999999999997</v>
      </c>
      <c r="BB419" s="112">
        <v>0</v>
      </c>
      <c r="BC419" s="112">
        <v>0</v>
      </c>
      <c r="BD419" s="112">
        <v>0</v>
      </c>
      <c r="BE419" s="112">
        <v>0</v>
      </c>
      <c r="BF419" s="112">
        <v>0</v>
      </c>
      <c r="BG419" s="112">
        <v>0</v>
      </c>
      <c r="BH419" s="112">
        <v>0</v>
      </c>
      <c r="BI419" s="112">
        <v>0</v>
      </c>
      <c r="BJ419" s="112">
        <v>0</v>
      </c>
      <c r="BK419" s="111">
        <v>0.71299999999999997</v>
      </c>
      <c r="BL419" s="112">
        <v>0</v>
      </c>
      <c r="BM419" s="112">
        <v>0.3</v>
      </c>
      <c r="BN419" s="112">
        <v>0.18333333333333335</v>
      </c>
      <c r="BO419" s="112">
        <v>63.001333333333328</v>
      </c>
      <c r="BP419" s="112">
        <v>0</v>
      </c>
      <c r="BQ419" s="112">
        <v>0</v>
      </c>
      <c r="BR419" s="113">
        <v>13</v>
      </c>
      <c r="BS419" s="112">
        <v>0</v>
      </c>
    </row>
    <row r="420" spans="1:71" hidden="1" x14ac:dyDescent="0.25">
      <c r="A420" s="102" t="s">
        <v>138</v>
      </c>
      <c r="B420" s="103" t="s">
        <v>189</v>
      </c>
      <c r="C420" s="102" t="s">
        <v>190</v>
      </c>
      <c r="D420" s="102" t="s">
        <v>937</v>
      </c>
      <c r="E420" s="102" t="s">
        <v>938</v>
      </c>
      <c r="F420" s="102" t="s">
        <v>155</v>
      </c>
      <c r="G420" s="102" t="s">
        <v>227</v>
      </c>
      <c r="H420" s="104">
        <v>182</v>
      </c>
      <c r="I420" s="104">
        <v>172</v>
      </c>
      <c r="J420" s="104">
        <v>435</v>
      </c>
      <c r="K420" s="104">
        <v>1305</v>
      </c>
      <c r="L420" s="105">
        <v>263</v>
      </c>
      <c r="M420" s="106">
        <v>1122</v>
      </c>
      <c r="N420" s="106">
        <v>1336</v>
      </c>
      <c r="O420" s="106">
        <v>8</v>
      </c>
      <c r="P420" s="106">
        <v>214</v>
      </c>
      <c r="Q420" s="106">
        <v>10</v>
      </c>
      <c r="R420" s="106">
        <v>9</v>
      </c>
      <c r="S420" s="106">
        <v>1158</v>
      </c>
      <c r="T420" s="106">
        <v>1196</v>
      </c>
      <c r="U420" s="106">
        <v>8</v>
      </c>
      <c r="V420" s="106">
        <v>38</v>
      </c>
      <c r="W420" s="106">
        <v>8</v>
      </c>
      <c r="X420" s="106">
        <v>8</v>
      </c>
      <c r="Y420" s="106">
        <v>435</v>
      </c>
      <c r="Z420" s="106">
        <v>10</v>
      </c>
      <c r="AA420" s="107">
        <v>37178</v>
      </c>
      <c r="AB420" s="106">
        <v>3</v>
      </c>
      <c r="AC420" s="108">
        <v>6.6</v>
      </c>
      <c r="AD420" s="109">
        <v>4</v>
      </c>
      <c r="AE420" s="110">
        <v>0</v>
      </c>
      <c r="AF420" s="111">
        <v>0.54</v>
      </c>
      <c r="AG420" s="112">
        <v>0</v>
      </c>
      <c r="AH420" s="112">
        <v>0</v>
      </c>
      <c r="AI420" s="112">
        <v>0</v>
      </c>
      <c r="AJ420" s="111">
        <v>0.9</v>
      </c>
      <c r="AK420" s="112">
        <v>0</v>
      </c>
      <c r="AL420" s="112">
        <v>0</v>
      </c>
      <c r="AM420" s="112">
        <v>0</v>
      </c>
      <c r="AN420" s="112">
        <v>0</v>
      </c>
      <c r="AO420" s="112">
        <v>51</v>
      </c>
      <c r="AP420" s="112">
        <v>0</v>
      </c>
      <c r="AQ420" s="112">
        <v>0.33333333333333331</v>
      </c>
      <c r="AR420" s="112">
        <v>0</v>
      </c>
      <c r="AS420" s="112">
        <v>0</v>
      </c>
      <c r="AT420" s="111">
        <v>0.55000000000000004</v>
      </c>
      <c r="AU420" s="112">
        <v>0</v>
      </c>
      <c r="AV420" s="112">
        <v>0</v>
      </c>
      <c r="AW420" s="112">
        <v>5.333333333333333</v>
      </c>
      <c r="AX420" s="112">
        <v>0</v>
      </c>
      <c r="AY420" s="112">
        <v>0</v>
      </c>
      <c r="AZ420" s="112">
        <v>0</v>
      </c>
      <c r="BA420" s="111">
        <v>0.71299999999999997</v>
      </c>
      <c r="BB420" s="112">
        <v>0</v>
      </c>
      <c r="BC420" s="112">
        <v>0</v>
      </c>
      <c r="BD420" s="112">
        <v>0</v>
      </c>
      <c r="BE420" s="112">
        <v>0</v>
      </c>
      <c r="BF420" s="112">
        <v>0</v>
      </c>
      <c r="BG420" s="112">
        <v>0</v>
      </c>
      <c r="BH420" s="112">
        <v>0</v>
      </c>
      <c r="BI420" s="112">
        <v>0</v>
      </c>
      <c r="BJ420" s="112">
        <v>0</v>
      </c>
      <c r="BK420" s="111">
        <v>0.71299999999999997</v>
      </c>
      <c r="BL420" s="112">
        <v>0</v>
      </c>
      <c r="BM420" s="112">
        <v>0</v>
      </c>
      <c r="BN420" s="112">
        <v>0</v>
      </c>
      <c r="BO420" s="112">
        <v>31.852666666666668</v>
      </c>
      <c r="BP420" s="112">
        <v>0.18333333333333335</v>
      </c>
      <c r="BQ420" s="112">
        <v>0</v>
      </c>
      <c r="BR420" s="113">
        <v>23</v>
      </c>
      <c r="BS420" s="112">
        <v>0</v>
      </c>
    </row>
    <row r="421" spans="1:71" hidden="1" x14ac:dyDescent="0.25">
      <c r="A421" s="102" t="s">
        <v>138</v>
      </c>
      <c r="B421" s="103" t="s">
        <v>189</v>
      </c>
      <c r="C421" s="102" t="s">
        <v>190</v>
      </c>
      <c r="D421" s="102" t="s">
        <v>457</v>
      </c>
      <c r="E421" s="102" t="s">
        <v>458</v>
      </c>
      <c r="F421" s="102" t="s">
        <v>155</v>
      </c>
      <c r="G421" s="102" t="s">
        <v>227</v>
      </c>
      <c r="H421" s="104">
        <v>31</v>
      </c>
      <c r="I421" s="104">
        <v>30</v>
      </c>
      <c r="J421" s="104">
        <v>94</v>
      </c>
      <c r="K421" s="104">
        <v>282</v>
      </c>
      <c r="L421" s="105">
        <v>51.666666666666664</v>
      </c>
      <c r="M421" s="106">
        <v>287</v>
      </c>
      <c r="N421" s="106">
        <v>314</v>
      </c>
      <c r="O421" s="106">
        <v>4</v>
      </c>
      <c r="P421" s="106">
        <v>27</v>
      </c>
      <c r="Q421" s="106">
        <v>5</v>
      </c>
      <c r="R421" s="106">
        <v>4.5</v>
      </c>
      <c r="S421" s="106">
        <v>301</v>
      </c>
      <c r="T421" s="106">
        <v>306</v>
      </c>
      <c r="U421" s="106">
        <v>4</v>
      </c>
      <c r="V421" s="106">
        <v>5</v>
      </c>
      <c r="W421" s="106">
        <v>3</v>
      </c>
      <c r="X421" s="106">
        <v>3.5</v>
      </c>
      <c r="Y421" s="106">
        <v>94</v>
      </c>
      <c r="Z421" s="106">
        <v>7</v>
      </c>
      <c r="AA421" s="107">
        <v>59867</v>
      </c>
      <c r="AB421" s="106">
        <v>7</v>
      </c>
      <c r="AC421" s="108">
        <v>5.8</v>
      </c>
      <c r="AD421" s="109">
        <v>3</v>
      </c>
      <c r="AE421" s="110">
        <v>0</v>
      </c>
      <c r="AF421" s="111">
        <v>0.54</v>
      </c>
      <c r="AG421" s="112">
        <v>0</v>
      </c>
      <c r="AH421" s="112">
        <v>0</v>
      </c>
      <c r="AI421" s="112">
        <v>0</v>
      </c>
      <c r="AJ421" s="111">
        <v>0.9</v>
      </c>
      <c r="AK421" s="112">
        <v>0</v>
      </c>
      <c r="AL421" s="112">
        <v>0</v>
      </c>
      <c r="AM421" s="112">
        <v>0</v>
      </c>
      <c r="AN421" s="112">
        <v>0</v>
      </c>
      <c r="AO421" s="112">
        <v>39</v>
      </c>
      <c r="AP421" s="112">
        <v>0</v>
      </c>
      <c r="AQ421" s="112">
        <v>32.333333333333336</v>
      </c>
      <c r="AR421" s="112">
        <v>0</v>
      </c>
      <c r="AS421" s="112">
        <v>0</v>
      </c>
      <c r="AT421" s="111">
        <v>0.55000000000000004</v>
      </c>
      <c r="AU421" s="112">
        <v>0</v>
      </c>
      <c r="AV421" s="112">
        <v>0</v>
      </c>
      <c r="AW421" s="112">
        <v>69.666666666666671</v>
      </c>
      <c r="AX421" s="112">
        <v>0</v>
      </c>
      <c r="AY421" s="112">
        <v>0</v>
      </c>
      <c r="AZ421" s="112">
        <v>10</v>
      </c>
      <c r="BA421" s="111">
        <v>0.71299999999999997</v>
      </c>
      <c r="BB421" s="112">
        <v>0</v>
      </c>
      <c r="BC421" s="112">
        <v>0</v>
      </c>
      <c r="BD421" s="112">
        <v>0</v>
      </c>
      <c r="BE421" s="112">
        <v>0</v>
      </c>
      <c r="BF421" s="112">
        <v>0</v>
      </c>
      <c r="BG421" s="112">
        <v>0</v>
      </c>
      <c r="BH421" s="112">
        <v>0</v>
      </c>
      <c r="BI421" s="112">
        <v>0</v>
      </c>
      <c r="BJ421" s="112">
        <v>0</v>
      </c>
      <c r="BK421" s="111">
        <v>0.71299999999999997</v>
      </c>
      <c r="BL421" s="112">
        <v>0</v>
      </c>
      <c r="BM421" s="112">
        <v>0</v>
      </c>
      <c r="BN421" s="112">
        <v>0</v>
      </c>
      <c r="BO421" s="112">
        <v>71.12233333333333</v>
      </c>
      <c r="BP421" s="112">
        <v>24.913333333333334</v>
      </c>
      <c r="BQ421" s="112">
        <v>0</v>
      </c>
      <c r="BR421" s="113">
        <v>17</v>
      </c>
      <c r="BS421" s="112">
        <v>0</v>
      </c>
    </row>
    <row r="422" spans="1:71" hidden="1" x14ac:dyDescent="0.25">
      <c r="A422" s="102" t="s">
        <v>138</v>
      </c>
      <c r="B422" s="103" t="s">
        <v>189</v>
      </c>
      <c r="C422" s="102" t="s">
        <v>190</v>
      </c>
      <c r="D422" s="102" t="s">
        <v>594</v>
      </c>
      <c r="E422" s="102" t="s">
        <v>595</v>
      </c>
      <c r="F422" s="102" t="s">
        <v>155</v>
      </c>
      <c r="G422" s="102" t="s">
        <v>227</v>
      </c>
      <c r="H422" s="104">
        <v>10</v>
      </c>
      <c r="I422" s="104">
        <v>9</v>
      </c>
      <c r="J422" s="104">
        <v>24</v>
      </c>
      <c r="K422" s="104">
        <v>72</v>
      </c>
      <c r="L422" s="105">
        <v>14.333333333333334</v>
      </c>
      <c r="M422" s="106">
        <v>114</v>
      </c>
      <c r="N422" s="106">
        <v>100</v>
      </c>
      <c r="O422" s="106">
        <v>1</v>
      </c>
      <c r="P422" s="106">
        <v>-14</v>
      </c>
      <c r="Q422" s="106">
        <v>2</v>
      </c>
      <c r="R422" s="106">
        <v>1.5</v>
      </c>
      <c r="S422" s="106">
        <v>102</v>
      </c>
      <c r="T422" s="106">
        <v>100</v>
      </c>
      <c r="U422" s="106">
        <v>1</v>
      </c>
      <c r="V422" s="106">
        <v>-2</v>
      </c>
      <c r="W422" s="106">
        <v>1</v>
      </c>
      <c r="X422" s="106">
        <v>1</v>
      </c>
      <c r="Y422" s="106">
        <v>24</v>
      </c>
      <c r="Z422" s="106">
        <v>5</v>
      </c>
      <c r="AA422" s="107"/>
      <c r="AB422" s="106"/>
      <c r="AC422" s="108">
        <v>2.5</v>
      </c>
      <c r="AD422" s="109">
        <v>2</v>
      </c>
      <c r="AE422" s="110">
        <v>0</v>
      </c>
      <c r="AF422" s="111">
        <v>0.54</v>
      </c>
      <c r="AG422" s="112">
        <v>0</v>
      </c>
      <c r="AH422" s="112">
        <v>0</v>
      </c>
      <c r="AI422" s="112">
        <v>0</v>
      </c>
      <c r="AJ422" s="111">
        <v>0.9</v>
      </c>
      <c r="AK422" s="112">
        <v>0</v>
      </c>
      <c r="AL422" s="112">
        <v>0</v>
      </c>
      <c r="AM422" s="112">
        <v>0</v>
      </c>
      <c r="AN422" s="112">
        <v>0</v>
      </c>
      <c r="AO422" s="112">
        <v>13.333333333333334</v>
      </c>
      <c r="AP422" s="112">
        <v>0</v>
      </c>
      <c r="AQ422" s="112">
        <v>14</v>
      </c>
      <c r="AR422" s="112">
        <v>0</v>
      </c>
      <c r="AS422" s="112">
        <v>0</v>
      </c>
      <c r="AT422" s="111">
        <v>0.55000000000000004</v>
      </c>
      <c r="AU422" s="112">
        <v>0</v>
      </c>
      <c r="AV422" s="112">
        <v>0</v>
      </c>
      <c r="AW422" s="112">
        <v>29</v>
      </c>
      <c r="AX422" s="112">
        <v>0</v>
      </c>
      <c r="AY422" s="112">
        <v>0</v>
      </c>
      <c r="AZ422" s="112">
        <v>0</v>
      </c>
      <c r="BA422" s="111">
        <v>0.71299999999999997</v>
      </c>
      <c r="BB422" s="112">
        <v>0</v>
      </c>
      <c r="BC422" s="112">
        <v>0</v>
      </c>
      <c r="BD422" s="112">
        <v>0</v>
      </c>
      <c r="BE422" s="112">
        <v>0</v>
      </c>
      <c r="BF422" s="112">
        <v>0</v>
      </c>
      <c r="BG422" s="112">
        <v>0</v>
      </c>
      <c r="BH422" s="112">
        <v>0</v>
      </c>
      <c r="BI422" s="112">
        <v>0</v>
      </c>
      <c r="BJ422" s="112">
        <v>0</v>
      </c>
      <c r="BK422" s="111">
        <v>0.71299999999999997</v>
      </c>
      <c r="BL422" s="112">
        <v>0</v>
      </c>
      <c r="BM422" s="112">
        <v>0</v>
      </c>
      <c r="BN422" s="112">
        <v>0</v>
      </c>
      <c r="BO422" s="112">
        <v>28.010333333333335</v>
      </c>
      <c r="BP422" s="112">
        <v>7.7000000000000011</v>
      </c>
      <c r="BQ422" s="112">
        <v>0</v>
      </c>
      <c r="BR422" s="113">
        <v>19</v>
      </c>
      <c r="BS422" s="112">
        <v>0</v>
      </c>
    </row>
    <row r="423" spans="1:71" hidden="1" x14ac:dyDescent="0.25">
      <c r="A423" s="102" t="s">
        <v>138</v>
      </c>
      <c r="B423" s="103" t="s">
        <v>189</v>
      </c>
      <c r="C423" s="102" t="s">
        <v>190</v>
      </c>
      <c r="D423" s="102" t="s">
        <v>459</v>
      </c>
      <c r="E423" s="102" t="s">
        <v>460</v>
      </c>
      <c r="F423" s="102" t="s">
        <v>155</v>
      </c>
      <c r="G423" s="102" t="s">
        <v>227</v>
      </c>
      <c r="H423" s="104">
        <v>13</v>
      </c>
      <c r="I423" s="104">
        <v>14</v>
      </c>
      <c r="J423" s="104">
        <v>26</v>
      </c>
      <c r="K423" s="104">
        <v>78</v>
      </c>
      <c r="L423" s="105">
        <v>17.666666666666668</v>
      </c>
      <c r="M423" s="106">
        <v>129</v>
      </c>
      <c r="N423" s="106">
        <v>137</v>
      </c>
      <c r="O423" s="106">
        <v>1</v>
      </c>
      <c r="P423" s="106">
        <v>8</v>
      </c>
      <c r="Q423" s="106">
        <v>3</v>
      </c>
      <c r="R423" s="106">
        <v>2</v>
      </c>
      <c r="S423" s="106">
        <v>131</v>
      </c>
      <c r="T423" s="106">
        <v>136</v>
      </c>
      <c r="U423" s="106">
        <v>1</v>
      </c>
      <c r="V423" s="106">
        <v>5</v>
      </c>
      <c r="W423" s="106">
        <v>3</v>
      </c>
      <c r="X423" s="106">
        <v>2</v>
      </c>
      <c r="Y423" s="106">
        <v>26</v>
      </c>
      <c r="Z423" s="106">
        <v>5</v>
      </c>
      <c r="AA423" s="107"/>
      <c r="AB423" s="106"/>
      <c r="AC423" s="108">
        <v>3</v>
      </c>
      <c r="AD423" s="109">
        <v>2</v>
      </c>
      <c r="AE423" s="110">
        <v>0</v>
      </c>
      <c r="AF423" s="111">
        <v>0.54</v>
      </c>
      <c r="AG423" s="112">
        <v>0</v>
      </c>
      <c r="AH423" s="112">
        <v>0</v>
      </c>
      <c r="AI423" s="112">
        <v>0</v>
      </c>
      <c r="AJ423" s="111">
        <v>0.9</v>
      </c>
      <c r="AK423" s="112">
        <v>0</v>
      </c>
      <c r="AL423" s="112">
        <v>0</v>
      </c>
      <c r="AM423" s="112">
        <v>0</v>
      </c>
      <c r="AN423" s="112">
        <v>0</v>
      </c>
      <c r="AO423" s="112">
        <v>10</v>
      </c>
      <c r="AP423" s="112">
        <v>0</v>
      </c>
      <c r="AQ423" s="112">
        <v>0</v>
      </c>
      <c r="AR423" s="112">
        <v>0</v>
      </c>
      <c r="AS423" s="112">
        <v>0</v>
      </c>
      <c r="AT423" s="111">
        <v>0.55000000000000004</v>
      </c>
      <c r="AU423" s="112">
        <v>0</v>
      </c>
      <c r="AV423" s="112">
        <v>0</v>
      </c>
      <c r="AW423" s="112">
        <v>0</v>
      </c>
      <c r="AX423" s="112">
        <v>0</v>
      </c>
      <c r="AY423" s="112">
        <v>0</v>
      </c>
      <c r="AZ423" s="112">
        <v>0</v>
      </c>
      <c r="BA423" s="111">
        <v>0.71299999999999997</v>
      </c>
      <c r="BB423" s="112">
        <v>0</v>
      </c>
      <c r="BC423" s="112">
        <v>0</v>
      </c>
      <c r="BD423" s="112">
        <v>0</v>
      </c>
      <c r="BE423" s="112">
        <v>0</v>
      </c>
      <c r="BF423" s="112">
        <v>0</v>
      </c>
      <c r="BG423" s="112">
        <v>0</v>
      </c>
      <c r="BH423" s="112">
        <v>0</v>
      </c>
      <c r="BI423" s="112">
        <v>0</v>
      </c>
      <c r="BJ423" s="112">
        <v>0</v>
      </c>
      <c r="BK423" s="111">
        <v>0.71299999999999997</v>
      </c>
      <c r="BL423" s="112">
        <v>0</v>
      </c>
      <c r="BM423" s="112">
        <v>0</v>
      </c>
      <c r="BN423" s="112">
        <v>0</v>
      </c>
      <c r="BO423" s="112">
        <v>5.5</v>
      </c>
      <c r="BP423" s="112">
        <v>0</v>
      </c>
      <c r="BQ423" s="112">
        <v>0</v>
      </c>
      <c r="BR423" s="113">
        <v>29</v>
      </c>
      <c r="BS423" s="112">
        <v>0</v>
      </c>
    </row>
    <row r="424" spans="1:71" hidden="1" x14ac:dyDescent="0.25">
      <c r="A424" s="102" t="s">
        <v>138</v>
      </c>
      <c r="B424" s="103" t="s">
        <v>189</v>
      </c>
      <c r="C424" s="102" t="s">
        <v>190</v>
      </c>
      <c r="D424" s="102" t="s">
        <v>793</v>
      </c>
      <c r="E424" s="102" t="s">
        <v>794</v>
      </c>
      <c r="F424" s="102" t="s">
        <v>155</v>
      </c>
      <c r="G424" s="102" t="s">
        <v>227</v>
      </c>
      <c r="H424" s="104">
        <v>37</v>
      </c>
      <c r="I424" s="104">
        <v>42</v>
      </c>
      <c r="J424" s="104">
        <v>92</v>
      </c>
      <c r="K424" s="104">
        <v>276</v>
      </c>
      <c r="L424" s="105">
        <v>57</v>
      </c>
      <c r="M424" s="106">
        <v>348</v>
      </c>
      <c r="N424" s="106">
        <v>384</v>
      </c>
      <c r="O424" s="106">
        <v>5</v>
      </c>
      <c r="P424" s="106">
        <v>36</v>
      </c>
      <c r="Q424" s="106">
        <v>6</v>
      </c>
      <c r="R424" s="106">
        <v>5.5</v>
      </c>
      <c r="S424" s="106">
        <v>364</v>
      </c>
      <c r="T424" s="106">
        <v>380</v>
      </c>
      <c r="U424" s="106">
        <v>5</v>
      </c>
      <c r="V424" s="106">
        <v>16</v>
      </c>
      <c r="W424" s="106">
        <v>6</v>
      </c>
      <c r="X424" s="106">
        <v>5.5</v>
      </c>
      <c r="Y424" s="106">
        <v>92</v>
      </c>
      <c r="Z424" s="106">
        <v>7</v>
      </c>
      <c r="AA424" s="107"/>
      <c r="AB424" s="106"/>
      <c r="AC424" s="108">
        <v>6</v>
      </c>
      <c r="AD424" s="109">
        <v>3</v>
      </c>
      <c r="AE424" s="110">
        <v>0</v>
      </c>
      <c r="AF424" s="111">
        <v>0.54</v>
      </c>
      <c r="AG424" s="112">
        <v>0</v>
      </c>
      <c r="AH424" s="112">
        <v>6.333333333333333</v>
      </c>
      <c r="AI424" s="112">
        <v>0</v>
      </c>
      <c r="AJ424" s="111">
        <v>0.9</v>
      </c>
      <c r="AK424" s="112">
        <v>0</v>
      </c>
      <c r="AL424" s="112">
        <v>0</v>
      </c>
      <c r="AM424" s="112">
        <v>0</v>
      </c>
      <c r="AN424" s="112">
        <v>0</v>
      </c>
      <c r="AO424" s="112">
        <v>91</v>
      </c>
      <c r="AP424" s="112">
        <v>0</v>
      </c>
      <c r="AQ424" s="112">
        <v>0</v>
      </c>
      <c r="AR424" s="112">
        <v>0</v>
      </c>
      <c r="AS424" s="112">
        <v>0</v>
      </c>
      <c r="AT424" s="111">
        <v>0.55000000000000004</v>
      </c>
      <c r="AU424" s="112">
        <v>0</v>
      </c>
      <c r="AV424" s="112">
        <v>0</v>
      </c>
      <c r="AW424" s="112">
        <v>9.6666666666666661</v>
      </c>
      <c r="AX424" s="112">
        <v>0</v>
      </c>
      <c r="AY424" s="112">
        <v>0</v>
      </c>
      <c r="AZ424" s="112">
        <v>6.333333333333333</v>
      </c>
      <c r="BA424" s="111">
        <v>0.71299999999999997</v>
      </c>
      <c r="BB424" s="112">
        <v>0</v>
      </c>
      <c r="BC424" s="112">
        <v>0</v>
      </c>
      <c r="BD424" s="112">
        <v>0</v>
      </c>
      <c r="BE424" s="112">
        <v>0</v>
      </c>
      <c r="BF424" s="112">
        <v>0</v>
      </c>
      <c r="BG424" s="112">
        <v>0</v>
      </c>
      <c r="BH424" s="112">
        <v>0</v>
      </c>
      <c r="BI424" s="112">
        <v>0</v>
      </c>
      <c r="BJ424" s="112">
        <v>0</v>
      </c>
      <c r="BK424" s="111">
        <v>0.71299999999999997</v>
      </c>
      <c r="BL424" s="112">
        <v>0</v>
      </c>
      <c r="BM424" s="112">
        <v>5.7</v>
      </c>
      <c r="BN424" s="112">
        <v>0</v>
      </c>
      <c r="BO424" s="112">
        <v>56.942333333333337</v>
      </c>
      <c r="BP424" s="112">
        <v>4.5156666666666663</v>
      </c>
      <c r="BQ424" s="112">
        <v>0</v>
      </c>
      <c r="BR424" s="113">
        <v>7</v>
      </c>
      <c r="BS424" s="112">
        <v>0</v>
      </c>
    </row>
    <row r="425" spans="1:71" hidden="1" x14ac:dyDescent="0.25">
      <c r="A425" s="102" t="s">
        <v>138</v>
      </c>
      <c r="B425" s="103" t="s">
        <v>189</v>
      </c>
      <c r="C425" s="102" t="s">
        <v>190</v>
      </c>
      <c r="D425" s="102" t="s">
        <v>620</v>
      </c>
      <c r="E425" s="102" t="s">
        <v>621</v>
      </c>
      <c r="F425" s="102" t="s">
        <v>151</v>
      </c>
      <c r="G425" s="102" t="s">
        <v>223</v>
      </c>
      <c r="H425" s="104">
        <v>6</v>
      </c>
      <c r="I425" s="104">
        <v>24</v>
      </c>
      <c r="J425" s="104">
        <v>8</v>
      </c>
      <c r="K425" s="104">
        <v>24</v>
      </c>
      <c r="L425" s="105">
        <v>12.666666666666666</v>
      </c>
      <c r="M425" s="106">
        <v>239</v>
      </c>
      <c r="N425" s="106">
        <v>153</v>
      </c>
      <c r="O425" s="106">
        <v>2</v>
      </c>
      <c r="P425" s="106">
        <v>-86</v>
      </c>
      <c r="Q425" s="106">
        <v>1</v>
      </c>
      <c r="R425" s="106">
        <v>1.5</v>
      </c>
      <c r="S425" s="106">
        <v>269</v>
      </c>
      <c r="T425" s="106">
        <v>272</v>
      </c>
      <c r="U425" s="106">
        <v>4</v>
      </c>
      <c r="V425" s="106">
        <v>3</v>
      </c>
      <c r="W425" s="106">
        <v>2</v>
      </c>
      <c r="X425" s="106">
        <v>3</v>
      </c>
      <c r="Y425" s="106">
        <v>8</v>
      </c>
      <c r="Z425" s="106">
        <v>2</v>
      </c>
      <c r="AA425" s="107"/>
      <c r="AB425" s="106"/>
      <c r="AC425" s="108">
        <v>2.1666666666666665</v>
      </c>
      <c r="AD425" s="109">
        <v>2</v>
      </c>
      <c r="AE425" s="110">
        <v>0</v>
      </c>
      <c r="AF425" s="111">
        <v>0.54</v>
      </c>
      <c r="AG425" s="112">
        <v>2.6666666666666665</v>
      </c>
      <c r="AH425" s="112">
        <v>3</v>
      </c>
      <c r="AI425" s="112">
        <v>2.6666666666666665</v>
      </c>
      <c r="AJ425" s="111">
        <v>0.9</v>
      </c>
      <c r="AK425" s="112">
        <v>2.6666666666666665</v>
      </c>
      <c r="AL425" s="112">
        <v>0</v>
      </c>
      <c r="AM425" s="112">
        <v>0</v>
      </c>
      <c r="AN425" s="112">
        <v>3</v>
      </c>
      <c r="AO425" s="112">
        <v>13</v>
      </c>
      <c r="AP425" s="112">
        <v>0</v>
      </c>
      <c r="AQ425" s="112">
        <v>0.66666666666666663</v>
      </c>
      <c r="AR425" s="112">
        <v>0</v>
      </c>
      <c r="AS425" s="112">
        <v>0</v>
      </c>
      <c r="AT425" s="111">
        <v>0.55000000000000004</v>
      </c>
      <c r="AU425" s="112">
        <v>0</v>
      </c>
      <c r="AV425" s="112">
        <v>0</v>
      </c>
      <c r="AW425" s="112">
        <v>22</v>
      </c>
      <c r="AX425" s="112">
        <v>0</v>
      </c>
      <c r="AY425" s="112">
        <v>0</v>
      </c>
      <c r="AZ425" s="112">
        <v>0</v>
      </c>
      <c r="BA425" s="111">
        <v>0.71299999999999997</v>
      </c>
      <c r="BB425" s="112">
        <v>0</v>
      </c>
      <c r="BC425" s="112">
        <v>0</v>
      </c>
      <c r="BD425" s="112">
        <v>0</v>
      </c>
      <c r="BE425" s="112">
        <v>0</v>
      </c>
      <c r="BF425" s="112">
        <v>0</v>
      </c>
      <c r="BG425" s="112">
        <v>0</v>
      </c>
      <c r="BH425" s="112">
        <v>0</v>
      </c>
      <c r="BI425" s="112">
        <v>0</v>
      </c>
      <c r="BJ425" s="112">
        <v>0</v>
      </c>
      <c r="BK425" s="111">
        <v>0.71299999999999997</v>
      </c>
      <c r="BL425" s="112">
        <v>0</v>
      </c>
      <c r="BM425" s="112">
        <v>6.5666666666666664</v>
      </c>
      <c r="BN425" s="112">
        <v>4.05</v>
      </c>
      <c r="BO425" s="112">
        <v>22.835999999999999</v>
      </c>
      <c r="BP425" s="112">
        <v>0.3666666666666667</v>
      </c>
      <c r="BQ425" s="112">
        <v>0</v>
      </c>
      <c r="BR425" s="113">
        <v>16</v>
      </c>
      <c r="BS425" s="112">
        <v>0</v>
      </c>
    </row>
    <row r="426" spans="1:71" hidden="1" x14ac:dyDescent="0.25">
      <c r="A426" s="102" t="s">
        <v>138</v>
      </c>
      <c r="B426" s="103" t="s">
        <v>191</v>
      </c>
      <c r="C426" s="102" t="s">
        <v>192</v>
      </c>
      <c r="D426" s="102" t="s">
        <v>945</v>
      </c>
      <c r="E426" s="102" t="s">
        <v>946</v>
      </c>
      <c r="F426" s="102" t="s">
        <v>155</v>
      </c>
      <c r="G426" s="102" t="s">
        <v>227</v>
      </c>
      <c r="H426" s="104">
        <v>8</v>
      </c>
      <c r="I426" s="104">
        <v>9</v>
      </c>
      <c r="J426" s="104">
        <v>97</v>
      </c>
      <c r="K426" s="104">
        <v>291</v>
      </c>
      <c r="L426" s="105">
        <v>38</v>
      </c>
      <c r="M426" s="106">
        <v>107</v>
      </c>
      <c r="N426" s="106">
        <v>121</v>
      </c>
      <c r="O426" s="106">
        <v>1</v>
      </c>
      <c r="P426" s="106">
        <v>14</v>
      </c>
      <c r="Q426" s="106">
        <v>4</v>
      </c>
      <c r="R426" s="106">
        <v>2.5</v>
      </c>
      <c r="S426" s="106">
        <v>110</v>
      </c>
      <c r="T426" s="106">
        <v>114</v>
      </c>
      <c r="U426" s="106">
        <v>1</v>
      </c>
      <c r="V426" s="106">
        <v>4</v>
      </c>
      <c r="W426" s="106">
        <v>3</v>
      </c>
      <c r="X426" s="106">
        <v>2</v>
      </c>
      <c r="Y426" s="106">
        <v>97</v>
      </c>
      <c r="Z426" s="106">
        <v>8</v>
      </c>
      <c r="AA426" s="107">
        <v>69434</v>
      </c>
      <c r="AB426" s="106">
        <v>8</v>
      </c>
      <c r="AC426" s="108">
        <v>5.7</v>
      </c>
      <c r="AD426" s="109">
        <v>3</v>
      </c>
      <c r="AE426" s="110">
        <v>0</v>
      </c>
      <c r="AF426" s="111">
        <v>0.54</v>
      </c>
      <c r="AG426" s="112">
        <v>0</v>
      </c>
      <c r="AH426" s="112">
        <v>0</v>
      </c>
      <c r="AI426" s="112">
        <v>0</v>
      </c>
      <c r="AJ426" s="111">
        <v>0.9</v>
      </c>
      <c r="AK426" s="112">
        <v>0</v>
      </c>
      <c r="AL426" s="112">
        <v>0</v>
      </c>
      <c r="AM426" s="112">
        <v>0</v>
      </c>
      <c r="AN426" s="112">
        <v>0</v>
      </c>
      <c r="AO426" s="112">
        <v>0</v>
      </c>
      <c r="AP426" s="112">
        <v>0</v>
      </c>
      <c r="AQ426" s="112">
        <v>0</v>
      </c>
      <c r="AR426" s="112">
        <v>0</v>
      </c>
      <c r="AS426" s="112">
        <v>0</v>
      </c>
      <c r="AT426" s="111">
        <v>0.55000000000000004</v>
      </c>
      <c r="AU426" s="112">
        <v>0</v>
      </c>
      <c r="AV426" s="112">
        <v>0</v>
      </c>
      <c r="AW426" s="112">
        <v>0</v>
      </c>
      <c r="AX426" s="112">
        <v>0</v>
      </c>
      <c r="AY426" s="112">
        <v>0</v>
      </c>
      <c r="AZ426" s="112">
        <v>0</v>
      </c>
      <c r="BA426" s="111">
        <v>0.71299999999999997</v>
      </c>
      <c r="BB426" s="112">
        <v>0</v>
      </c>
      <c r="BC426" s="112">
        <v>0</v>
      </c>
      <c r="BD426" s="112">
        <v>0</v>
      </c>
      <c r="BE426" s="112">
        <v>0</v>
      </c>
      <c r="BF426" s="112">
        <v>0</v>
      </c>
      <c r="BG426" s="112">
        <v>0</v>
      </c>
      <c r="BH426" s="112">
        <v>0</v>
      </c>
      <c r="BI426" s="112">
        <v>0</v>
      </c>
      <c r="BJ426" s="112">
        <v>0</v>
      </c>
      <c r="BK426" s="111">
        <v>0.71299999999999997</v>
      </c>
      <c r="BL426" s="112">
        <v>0</v>
      </c>
      <c r="BM426" s="112">
        <v>0</v>
      </c>
      <c r="BN426" s="112">
        <v>0</v>
      </c>
      <c r="BO426" s="112">
        <v>0</v>
      </c>
      <c r="BP426" s="112">
        <v>0</v>
      </c>
      <c r="BQ426" s="112">
        <v>0</v>
      </c>
      <c r="BR426" s="113">
        <v>3</v>
      </c>
      <c r="BS426" s="112">
        <v>0</v>
      </c>
    </row>
    <row r="427" spans="1:71" hidden="1" x14ac:dyDescent="0.25">
      <c r="A427" s="102" t="s">
        <v>138</v>
      </c>
      <c r="B427" s="103" t="s">
        <v>191</v>
      </c>
      <c r="C427" s="102" t="s">
        <v>192</v>
      </c>
      <c r="D427" s="102" t="s">
        <v>622</v>
      </c>
      <c r="E427" s="102" t="s">
        <v>623</v>
      </c>
      <c r="F427" s="102" t="s">
        <v>434</v>
      </c>
      <c r="G427" s="102" t="s">
        <v>227</v>
      </c>
      <c r="H427" s="104">
        <v>32</v>
      </c>
      <c r="I427" s="104">
        <v>36</v>
      </c>
      <c r="J427" s="104">
        <v>134</v>
      </c>
      <c r="K427" s="104">
        <v>402</v>
      </c>
      <c r="L427" s="105">
        <v>67.333333333333329</v>
      </c>
      <c r="M427" s="106">
        <v>746</v>
      </c>
      <c r="N427" s="106">
        <v>752</v>
      </c>
      <c r="O427" s="106">
        <v>7</v>
      </c>
      <c r="P427" s="106">
        <v>6</v>
      </c>
      <c r="Q427" s="106">
        <v>3</v>
      </c>
      <c r="R427" s="106">
        <v>5</v>
      </c>
      <c r="S427" s="106">
        <v>783</v>
      </c>
      <c r="T427" s="106">
        <v>788</v>
      </c>
      <c r="U427" s="106">
        <v>7</v>
      </c>
      <c r="V427" s="106">
        <v>5</v>
      </c>
      <c r="W427" s="106">
        <v>3</v>
      </c>
      <c r="X427" s="106">
        <v>5</v>
      </c>
      <c r="Y427" s="106">
        <v>134</v>
      </c>
      <c r="Z427" s="106">
        <v>8</v>
      </c>
      <c r="AA427" s="107">
        <v>118564</v>
      </c>
      <c r="AB427" s="106">
        <v>10</v>
      </c>
      <c r="AC427" s="108">
        <v>7.6</v>
      </c>
      <c r="AD427" s="109">
        <v>4</v>
      </c>
      <c r="AE427" s="110">
        <v>0</v>
      </c>
      <c r="AF427" s="111">
        <v>0.54</v>
      </c>
      <c r="AG427" s="112">
        <v>0</v>
      </c>
      <c r="AH427" s="112">
        <v>0</v>
      </c>
      <c r="AI427" s="112">
        <v>0</v>
      </c>
      <c r="AJ427" s="111">
        <v>0.9</v>
      </c>
      <c r="AK427" s="112">
        <v>0</v>
      </c>
      <c r="AL427" s="112">
        <v>0</v>
      </c>
      <c r="AM427" s="112">
        <v>0</v>
      </c>
      <c r="AN427" s="112">
        <v>0</v>
      </c>
      <c r="AO427" s="112">
        <v>0</v>
      </c>
      <c r="AP427" s="112">
        <v>0</v>
      </c>
      <c r="AQ427" s="112">
        <v>0</v>
      </c>
      <c r="AR427" s="112">
        <v>0</v>
      </c>
      <c r="AS427" s="112">
        <v>0</v>
      </c>
      <c r="AT427" s="111">
        <v>0.55000000000000004</v>
      </c>
      <c r="AU427" s="112">
        <v>0</v>
      </c>
      <c r="AV427" s="112">
        <v>0</v>
      </c>
      <c r="AW427" s="112">
        <v>0</v>
      </c>
      <c r="AX427" s="112">
        <v>0</v>
      </c>
      <c r="AY427" s="112">
        <v>0</v>
      </c>
      <c r="AZ427" s="112">
        <v>0</v>
      </c>
      <c r="BA427" s="111">
        <v>0.71299999999999997</v>
      </c>
      <c r="BB427" s="112">
        <v>0</v>
      </c>
      <c r="BC427" s="112">
        <v>0</v>
      </c>
      <c r="BD427" s="112">
        <v>0</v>
      </c>
      <c r="BE427" s="112">
        <v>0</v>
      </c>
      <c r="BF427" s="112">
        <v>0</v>
      </c>
      <c r="BG427" s="112">
        <v>0</v>
      </c>
      <c r="BH427" s="112">
        <v>0</v>
      </c>
      <c r="BI427" s="112">
        <v>0</v>
      </c>
      <c r="BJ427" s="112">
        <v>0</v>
      </c>
      <c r="BK427" s="111">
        <v>0.71299999999999997</v>
      </c>
      <c r="BL427" s="112">
        <v>0</v>
      </c>
      <c r="BM427" s="112">
        <v>0</v>
      </c>
      <c r="BN427" s="112">
        <v>0</v>
      </c>
      <c r="BO427" s="112">
        <v>0</v>
      </c>
      <c r="BP427" s="112">
        <v>0</v>
      </c>
      <c r="BQ427" s="112">
        <v>0</v>
      </c>
      <c r="BR427" s="113">
        <v>31</v>
      </c>
      <c r="BS427" s="112">
        <v>0</v>
      </c>
    </row>
    <row r="428" spans="1:71" hidden="1" x14ac:dyDescent="0.25">
      <c r="A428" s="102" t="s">
        <v>138</v>
      </c>
      <c r="B428" s="103" t="s">
        <v>191</v>
      </c>
      <c r="C428" s="102" t="s">
        <v>192</v>
      </c>
      <c r="D428" s="102" t="s">
        <v>987</v>
      </c>
      <c r="E428" s="102" t="s">
        <v>988</v>
      </c>
      <c r="F428" s="102" t="s">
        <v>434</v>
      </c>
      <c r="G428" s="102" t="s">
        <v>227</v>
      </c>
      <c r="H428" s="104">
        <v>6</v>
      </c>
      <c r="I428" s="104">
        <v>6</v>
      </c>
      <c r="J428" s="104">
        <v>42</v>
      </c>
      <c r="K428" s="104">
        <v>126</v>
      </c>
      <c r="L428" s="105">
        <v>18</v>
      </c>
      <c r="M428" s="106">
        <v>171</v>
      </c>
      <c r="N428" s="106">
        <v>177</v>
      </c>
      <c r="O428" s="106">
        <v>2</v>
      </c>
      <c r="P428" s="106">
        <v>6</v>
      </c>
      <c r="Q428" s="106">
        <v>3</v>
      </c>
      <c r="R428" s="106">
        <v>2.5</v>
      </c>
      <c r="S428" s="106">
        <v>176</v>
      </c>
      <c r="T428" s="106">
        <v>180</v>
      </c>
      <c r="U428" s="106">
        <v>2</v>
      </c>
      <c r="V428" s="106">
        <v>4</v>
      </c>
      <c r="W428" s="106">
        <v>3</v>
      </c>
      <c r="X428" s="106">
        <v>2.5</v>
      </c>
      <c r="Y428" s="106">
        <v>42</v>
      </c>
      <c r="Z428" s="106">
        <v>6</v>
      </c>
      <c r="AA428" s="107"/>
      <c r="AB428" s="106"/>
      <c r="AC428" s="108">
        <v>3.6666666666666665</v>
      </c>
      <c r="AD428" s="109">
        <v>2</v>
      </c>
      <c r="AE428" s="110">
        <v>0</v>
      </c>
      <c r="AF428" s="111">
        <v>0.54</v>
      </c>
      <c r="AG428" s="112">
        <v>0</v>
      </c>
      <c r="AH428" s="112">
        <v>0</v>
      </c>
      <c r="AI428" s="112">
        <v>0</v>
      </c>
      <c r="AJ428" s="111">
        <v>0.9</v>
      </c>
      <c r="AK428" s="112">
        <v>0</v>
      </c>
      <c r="AL428" s="112">
        <v>0</v>
      </c>
      <c r="AM428" s="112">
        <v>0</v>
      </c>
      <c r="AN428" s="112">
        <v>0</v>
      </c>
      <c r="AO428" s="112">
        <v>0</v>
      </c>
      <c r="AP428" s="112">
        <v>0</v>
      </c>
      <c r="AQ428" s="112">
        <v>0</v>
      </c>
      <c r="AR428" s="112">
        <v>0</v>
      </c>
      <c r="AS428" s="112">
        <v>0</v>
      </c>
      <c r="AT428" s="111">
        <v>0.55000000000000004</v>
      </c>
      <c r="AU428" s="112">
        <v>0</v>
      </c>
      <c r="AV428" s="112">
        <v>0</v>
      </c>
      <c r="AW428" s="112">
        <v>0</v>
      </c>
      <c r="AX428" s="112">
        <v>0</v>
      </c>
      <c r="AY428" s="112">
        <v>0</v>
      </c>
      <c r="AZ428" s="112">
        <v>0</v>
      </c>
      <c r="BA428" s="111">
        <v>0.71299999999999997</v>
      </c>
      <c r="BB428" s="112">
        <v>0</v>
      </c>
      <c r="BC428" s="112">
        <v>0</v>
      </c>
      <c r="BD428" s="112">
        <v>0</v>
      </c>
      <c r="BE428" s="112">
        <v>0</v>
      </c>
      <c r="BF428" s="112">
        <v>0</v>
      </c>
      <c r="BG428" s="112">
        <v>0</v>
      </c>
      <c r="BH428" s="112">
        <v>0</v>
      </c>
      <c r="BI428" s="112">
        <v>0</v>
      </c>
      <c r="BJ428" s="112">
        <v>0</v>
      </c>
      <c r="BK428" s="111">
        <v>0.71299999999999997</v>
      </c>
      <c r="BL428" s="112">
        <v>0</v>
      </c>
      <c r="BM428" s="112">
        <v>0</v>
      </c>
      <c r="BN428" s="112">
        <v>0</v>
      </c>
      <c r="BO428" s="112">
        <v>0</v>
      </c>
      <c r="BP428" s="112">
        <v>0</v>
      </c>
      <c r="BQ428" s="112">
        <v>0</v>
      </c>
      <c r="BR428" s="113">
        <v>0</v>
      </c>
      <c r="BS428" s="112">
        <v>0</v>
      </c>
    </row>
    <row r="429" spans="1:71" hidden="1" x14ac:dyDescent="0.25">
      <c r="A429" s="102" t="s">
        <v>138</v>
      </c>
      <c r="B429" s="103" t="s">
        <v>191</v>
      </c>
      <c r="C429" s="102" t="s">
        <v>192</v>
      </c>
      <c r="D429" s="102" t="s">
        <v>991</v>
      </c>
      <c r="E429" s="102" t="s">
        <v>992</v>
      </c>
      <c r="F429" s="102" t="s">
        <v>413</v>
      </c>
      <c r="G429" s="102" t="s">
        <v>227</v>
      </c>
      <c r="H429" s="104">
        <v>30</v>
      </c>
      <c r="I429" s="104">
        <v>29</v>
      </c>
      <c r="J429" s="104">
        <v>179</v>
      </c>
      <c r="K429" s="104">
        <v>537</v>
      </c>
      <c r="L429" s="105">
        <v>79.333333333333329</v>
      </c>
      <c r="M429" s="106">
        <v>345</v>
      </c>
      <c r="N429" s="106">
        <v>432</v>
      </c>
      <c r="O429" s="106">
        <v>5</v>
      </c>
      <c r="P429" s="106">
        <v>87</v>
      </c>
      <c r="Q429" s="106">
        <v>8</v>
      </c>
      <c r="R429" s="106">
        <v>6.5</v>
      </c>
      <c r="S429" s="106">
        <v>360</v>
      </c>
      <c r="T429" s="106">
        <v>380</v>
      </c>
      <c r="U429" s="106">
        <v>5</v>
      </c>
      <c r="V429" s="106">
        <v>20</v>
      </c>
      <c r="W429" s="106">
        <v>7</v>
      </c>
      <c r="X429" s="106">
        <v>6</v>
      </c>
      <c r="Y429" s="106">
        <v>179</v>
      </c>
      <c r="Z429" s="106">
        <v>9</v>
      </c>
      <c r="AA429" s="107">
        <v>119778</v>
      </c>
      <c r="AB429" s="106">
        <v>10</v>
      </c>
      <c r="AC429" s="108">
        <v>8.3000000000000007</v>
      </c>
      <c r="AD429" s="109">
        <v>5</v>
      </c>
      <c r="AE429" s="110">
        <v>0</v>
      </c>
      <c r="AF429" s="111">
        <v>0.54</v>
      </c>
      <c r="AG429" s="112">
        <v>0</v>
      </c>
      <c r="AH429" s="112">
        <v>0</v>
      </c>
      <c r="AI429" s="112">
        <v>0</v>
      </c>
      <c r="AJ429" s="111">
        <v>0.9</v>
      </c>
      <c r="AK429" s="112">
        <v>0</v>
      </c>
      <c r="AL429" s="112">
        <v>0</v>
      </c>
      <c r="AM429" s="112">
        <v>0</v>
      </c>
      <c r="AN429" s="112">
        <v>0</v>
      </c>
      <c r="AO429" s="112">
        <v>0</v>
      </c>
      <c r="AP429" s="112">
        <v>0</v>
      </c>
      <c r="AQ429" s="112">
        <v>0</v>
      </c>
      <c r="AR429" s="112">
        <v>0</v>
      </c>
      <c r="AS429" s="112">
        <v>0</v>
      </c>
      <c r="AT429" s="111">
        <v>0.55000000000000004</v>
      </c>
      <c r="AU429" s="112">
        <v>0</v>
      </c>
      <c r="AV429" s="112">
        <v>0</v>
      </c>
      <c r="AW429" s="112">
        <v>0</v>
      </c>
      <c r="AX429" s="112">
        <v>0</v>
      </c>
      <c r="AY429" s="112">
        <v>0</v>
      </c>
      <c r="AZ429" s="112">
        <v>0</v>
      </c>
      <c r="BA429" s="111">
        <v>0.71299999999999997</v>
      </c>
      <c r="BB429" s="112">
        <v>0</v>
      </c>
      <c r="BC429" s="112">
        <v>0</v>
      </c>
      <c r="BD429" s="112">
        <v>0</v>
      </c>
      <c r="BE429" s="112">
        <v>0</v>
      </c>
      <c r="BF429" s="112">
        <v>0</v>
      </c>
      <c r="BG429" s="112">
        <v>0</v>
      </c>
      <c r="BH429" s="112">
        <v>0</v>
      </c>
      <c r="BI429" s="112">
        <v>0</v>
      </c>
      <c r="BJ429" s="112">
        <v>0</v>
      </c>
      <c r="BK429" s="111">
        <v>0.71299999999999997</v>
      </c>
      <c r="BL429" s="112">
        <v>0</v>
      </c>
      <c r="BM429" s="112">
        <v>0</v>
      </c>
      <c r="BN429" s="112">
        <v>0</v>
      </c>
      <c r="BO429" s="112">
        <v>0</v>
      </c>
      <c r="BP429" s="112">
        <v>0</v>
      </c>
      <c r="BQ429" s="112">
        <v>0</v>
      </c>
      <c r="BR429" s="113">
        <v>5</v>
      </c>
      <c r="BS429" s="112">
        <v>0</v>
      </c>
    </row>
    <row r="430" spans="1:71" hidden="1" x14ac:dyDescent="0.25">
      <c r="A430" s="102" t="s">
        <v>138</v>
      </c>
      <c r="B430" s="103" t="s">
        <v>191</v>
      </c>
      <c r="C430" s="102" t="s">
        <v>192</v>
      </c>
      <c r="D430" s="102" t="s">
        <v>831</v>
      </c>
      <c r="E430" s="102" t="s">
        <v>832</v>
      </c>
      <c r="F430" s="102" t="s">
        <v>413</v>
      </c>
      <c r="G430" s="102" t="s">
        <v>227</v>
      </c>
      <c r="H430" s="104">
        <v>45</v>
      </c>
      <c r="I430" s="104">
        <v>50</v>
      </c>
      <c r="J430" s="104">
        <v>182</v>
      </c>
      <c r="K430" s="104">
        <v>546</v>
      </c>
      <c r="L430" s="105">
        <v>92.333333333333329</v>
      </c>
      <c r="M430" s="106">
        <v>699</v>
      </c>
      <c r="N430" s="106">
        <v>786</v>
      </c>
      <c r="O430" s="106">
        <v>7</v>
      </c>
      <c r="P430" s="106">
        <v>87</v>
      </c>
      <c r="Q430" s="106">
        <v>8</v>
      </c>
      <c r="R430" s="106">
        <v>7.5</v>
      </c>
      <c r="S430" s="106">
        <v>741</v>
      </c>
      <c r="T430" s="106">
        <v>768</v>
      </c>
      <c r="U430" s="106">
        <v>7</v>
      </c>
      <c r="V430" s="106">
        <v>27</v>
      </c>
      <c r="W430" s="106">
        <v>8</v>
      </c>
      <c r="X430" s="106">
        <v>7.5</v>
      </c>
      <c r="Y430" s="106">
        <v>182</v>
      </c>
      <c r="Z430" s="106">
        <v>9</v>
      </c>
      <c r="AA430" s="107">
        <v>85605</v>
      </c>
      <c r="AB430" s="106">
        <v>9</v>
      </c>
      <c r="AC430" s="108">
        <v>8.4</v>
      </c>
      <c r="AD430" s="109">
        <v>5</v>
      </c>
      <c r="AE430" s="110">
        <v>0</v>
      </c>
      <c r="AF430" s="111">
        <v>0.54</v>
      </c>
      <c r="AG430" s="112">
        <v>0</v>
      </c>
      <c r="AH430" s="112">
        <v>0</v>
      </c>
      <c r="AI430" s="112">
        <v>0</v>
      </c>
      <c r="AJ430" s="111">
        <v>0.9</v>
      </c>
      <c r="AK430" s="112">
        <v>0</v>
      </c>
      <c r="AL430" s="112">
        <v>0</v>
      </c>
      <c r="AM430" s="112">
        <v>0</v>
      </c>
      <c r="AN430" s="112">
        <v>0</v>
      </c>
      <c r="AO430" s="112">
        <v>0</v>
      </c>
      <c r="AP430" s="112">
        <v>0</v>
      </c>
      <c r="AQ430" s="112">
        <v>0</v>
      </c>
      <c r="AR430" s="112">
        <v>0</v>
      </c>
      <c r="AS430" s="112">
        <v>0</v>
      </c>
      <c r="AT430" s="111">
        <v>0.55000000000000004</v>
      </c>
      <c r="AU430" s="112">
        <v>0</v>
      </c>
      <c r="AV430" s="112">
        <v>0</v>
      </c>
      <c r="AW430" s="112">
        <v>23</v>
      </c>
      <c r="AX430" s="112">
        <v>0</v>
      </c>
      <c r="AY430" s="112">
        <v>0</v>
      </c>
      <c r="AZ430" s="112">
        <v>25.333333333333332</v>
      </c>
      <c r="BA430" s="111">
        <v>0.71299999999999997</v>
      </c>
      <c r="BB430" s="112">
        <v>0</v>
      </c>
      <c r="BC430" s="112">
        <v>0</v>
      </c>
      <c r="BD430" s="112">
        <v>0</v>
      </c>
      <c r="BE430" s="112">
        <v>0</v>
      </c>
      <c r="BF430" s="112">
        <v>0</v>
      </c>
      <c r="BG430" s="112">
        <v>0</v>
      </c>
      <c r="BH430" s="112">
        <v>0</v>
      </c>
      <c r="BI430" s="112">
        <v>0</v>
      </c>
      <c r="BJ430" s="112">
        <v>0</v>
      </c>
      <c r="BK430" s="111">
        <v>0.71299999999999997</v>
      </c>
      <c r="BL430" s="112">
        <v>0</v>
      </c>
      <c r="BM430" s="112">
        <v>0</v>
      </c>
      <c r="BN430" s="112">
        <v>0</v>
      </c>
      <c r="BO430" s="112">
        <v>16.399000000000001</v>
      </c>
      <c r="BP430" s="112">
        <v>18.062666666666665</v>
      </c>
      <c r="BQ430" s="112">
        <v>0</v>
      </c>
      <c r="BR430" s="113">
        <v>8</v>
      </c>
      <c r="BS430" s="112">
        <v>387</v>
      </c>
    </row>
    <row r="431" spans="1:71" hidden="1" x14ac:dyDescent="0.25">
      <c r="A431" s="102" t="s">
        <v>138</v>
      </c>
      <c r="B431" s="103" t="s">
        <v>191</v>
      </c>
      <c r="C431" s="102" t="s">
        <v>192</v>
      </c>
      <c r="D431" s="102" t="s">
        <v>833</v>
      </c>
      <c r="E431" s="102" t="s">
        <v>834</v>
      </c>
      <c r="F431" s="102" t="s">
        <v>434</v>
      </c>
      <c r="G431" s="102" t="s">
        <v>227</v>
      </c>
      <c r="H431" s="104">
        <v>56</v>
      </c>
      <c r="I431" s="104">
        <v>64</v>
      </c>
      <c r="J431" s="104">
        <v>624</v>
      </c>
      <c r="K431" s="104">
        <v>1872</v>
      </c>
      <c r="L431" s="105">
        <v>248</v>
      </c>
      <c r="M431" s="106">
        <v>968</v>
      </c>
      <c r="N431" s="106">
        <v>1114</v>
      </c>
      <c r="O431" s="106">
        <v>8</v>
      </c>
      <c r="P431" s="106">
        <v>146</v>
      </c>
      <c r="Q431" s="106">
        <v>9</v>
      </c>
      <c r="R431" s="106">
        <v>8.5</v>
      </c>
      <c r="S431" s="106">
        <v>1021</v>
      </c>
      <c r="T431" s="106">
        <v>1066</v>
      </c>
      <c r="U431" s="106">
        <v>8</v>
      </c>
      <c r="V431" s="106">
        <v>45</v>
      </c>
      <c r="W431" s="106">
        <v>9</v>
      </c>
      <c r="X431" s="106">
        <v>8.5</v>
      </c>
      <c r="Y431" s="106">
        <v>624</v>
      </c>
      <c r="Z431" s="106">
        <v>10</v>
      </c>
      <c r="AA431" s="107">
        <v>87961</v>
      </c>
      <c r="AB431" s="106">
        <v>9</v>
      </c>
      <c r="AC431" s="108">
        <v>9</v>
      </c>
      <c r="AD431" s="109">
        <v>5</v>
      </c>
      <c r="AE431" s="110">
        <v>0</v>
      </c>
      <c r="AF431" s="111">
        <v>0.54</v>
      </c>
      <c r="AG431" s="112">
        <v>0</v>
      </c>
      <c r="AH431" s="112">
        <v>0</v>
      </c>
      <c r="AI431" s="112">
        <v>0</v>
      </c>
      <c r="AJ431" s="111">
        <v>0.9</v>
      </c>
      <c r="AK431" s="112">
        <v>0</v>
      </c>
      <c r="AL431" s="112">
        <v>0</v>
      </c>
      <c r="AM431" s="112">
        <v>0</v>
      </c>
      <c r="AN431" s="112">
        <v>0</v>
      </c>
      <c r="AO431" s="112">
        <v>0</v>
      </c>
      <c r="AP431" s="112">
        <v>0</v>
      </c>
      <c r="AQ431" s="112">
        <v>0</v>
      </c>
      <c r="AR431" s="112">
        <v>0</v>
      </c>
      <c r="AS431" s="112">
        <v>0</v>
      </c>
      <c r="AT431" s="111">
        <v>0.55000000000000004</v>
      </c>
      <c r="AU431" s="112">
        <v>0</v>
      </c>
      <c r="AV431" s="112">
        <v>0</v>
      </c>
      <c r="AW431" s="112">
        <v>0</v>
      </c>
      <c r="AX431" s="112">
        <v>0</v>
      </c>
      <c r="AY431" s="112">
        <v>0</v>
      </c>
      <c r="AZ431" s="112">
        <v>0</v>
      </c>
      <c r="BA431" s="111">
        <v>0.71299999999999997</v>
      </c>
      <c r="BB431" s="112">
        <v>0</v>
      </c>
      <c r="BC431" s="112">
        <v>0</v>
      </c>
      <c r="BD431" s="112">
        <v>0</v>
      </c>
      <c r="BE431" s="112">
        <v>0</v>
      </c>
      <c r="BF431" s="112">
        <v>0</v>
      </c>
      <c r="BG431" s="112">
        <v>0</v>
      </c>
      <c r="BH431" s="112">
        <v>0</v>
      </c>
      <c r="BI431" s="112">
        <v>0</v>
      </c>
      <c r="BJ431" s="112">
        <v>0</v>
      </c>
      <c r="BK431" s="111">
        <v>0.71299999999999997</v>
      </c>
      <c r="BL431" s="112">
        <v>0</v>
      </c>
      <c r="BM431" s="112">
        <v>0</v>
      </c>
      <c r="BN431" s="112">
        <v>0</v>
      </c>
      <c r="BO431" s="112">
        <v>0</v>
      </c>
      <c r="BP431" s="112">
        <v>0</v>
      </c>
      <c r="BQ431" s="112">
        <v>0</v>
      </c>
      <c r="BR431" s="113">
        <v>5</v>
      </c>
      <c r="BS431" s="112">
        <v>491</v>
      </c>
    </row>
    <row r="432" spans="1:71" hidden="1" x14ac:dyDescent="0.25">
      <c r="A432" s="102" t="s">
        <v>138</v>
      </c>
      <c r="B432" s="103" t="s">
        <v>191</v>
      </c>
      <c r="C432" s="102" t="s">
        <v>192</v>
      </c>
      <c r="D432" s="102" t="s">
        <v>993</v>
      </c>
      <c r="E432" s="102" t="s">
        <v>994</v>
      </c>
      <c r="F432" s="102" t="s">
        <v>244</v>
      </c>
      <c r="G432" s="102" t="s">
        <v>224</v>
      </c>
      <c r="H432" s="104">
        <v>16</v>
      </c>
      <c r="I432" s="104">
        <v>18</v>
      </c>
      <c r="J432" s="104">
        <v>113</v>
      </c>
      <c r="K432" s="104">
        <v>339</v>
      </c>
      <c r="L432" s="105">
        <v>49</v>
      </c>
      <c r="M432" s="106">
        <v>249</v>
      </c>
      <c r="N432" s="106">
        <v>294</v>
      </c>
      <c r="O432" s="106">
        <v>4</v>
      </c>
      <c r="P432" s="106">
        <v>45</v>
      </c>
      <c r="Q432" s="106">
        <v>7</v>
      </c>
      <c r="R432" s="106">
        <v>5.5</v>
      </c>
      <c r="S432" s="106">
        <v>255</v>
      </c>
      <c r="T432" s="106">
        <v>268</v>
      </c>
      <c r="U432" s="106">
        <v>4</v>
      </c>
      <c r="V432" s="106">
        <v>13</v>
      </c>
      <c r="W432" s="106">
        <v>6</v>
      </c>
      <c r="X432" s="106">
        <v>5</v>
      </c>
      <c r="Y432" s="106">
        <v>113</v>
      </c>
      <c r="Z432" s="106">
        <v>8</v>
      </c>
      <c r="AA432" s="107">
        <v>75493</v>
      </c>
      <c r="AB432" s="106">
        <v>8</v>
      </c>
      <c r="AC432" s="108">
        <v>6.9</v>
      </c>
      <c r="AD432" s="109">
        <v>4</v>
      </c>
      <c r="AE432" s="110">
        <v>0</v>
      </c>
      <c r="AF432" s="111">
        <v>0.54</v>
      </c>
      <c r="AG432" s="112">
        <v>0</v>
      </c>
      <c r="AH432" s="112">
        <v>9.6666666666666661</v>
      </c>
      <c r="AI432" s="112">
        <v>0</v>
      </c>
      <c r="AJ432" s="111">
        <v>0.9</v>
      </c>
      <c r="AK432" s="112">
        <v>0</v>
      </c>
      <c r="AL432" s="112">
        <v>0</v>
      </c>
      <c r="AM432" s="112">
        <v>0</v>
      </c>
      <c r="AN432" s="112">
        <v>0</v>
      </c>
      <c r="AO432" s="112">
        <v>0</v>
      </c>
      <c r="AP432" s="112">
        <v>0</v>
      </c>
      <c r="AQ432" s="112">
        <v>0</v>
      </c>
      <c r="AR432" s="112">
        <v>0</v>
      </c>
      <c r="AS432" s="112">
        <v>0</v>
      </c>
      <c r="AT432" s="111">
        <v>0.55000000000000004</v>
      </c>
      <c r="AU432" s="112">
        <v>0</v>
      </c>
      <c r="AV432" s="112">
        <v>0</v>
      </c>
      <c r="AW432" s="112">
        <v>0</v>
      </c>
      <c r="AX432" s="112">
        <v>0</v>
      </c>
      <c r="AY432" s="112">
        <v>0</v>
      </c>
      <c r="AZ432" s="112">
        <v>0</v>
      </c>
      <c r="BA432" s="111">
        <v>0.71299999999999997</v>
      </c>
      <c r="BB432" s="112">
        <v>0</v>
      </c>
      <c r="BC432" s="112">
        <v>0</v>
      </c>
      <c r="BD432" s="112">
        <v>0</v>
      </c>
      <c r="BE432" s="112">
        <v>0</v>
      </c>
      <c r="BF432" s="112">
        <v>0</v>
      </c>
      <c r="BG432" s="112">
        <v>0</v>
      </c>
      <c r="BH432" s="112">
        <v>0</v>
      </c>
      <c r="BI432" s="112">
        <v>0</v>
      </c>
      <c r="BJ432" s="112">
        <v>0</v>
      </c>
      <c r="BK432" s="111">
        <v>0.71299999999999997</v>
      </c>
      <c r="BL432" s="112">
        <v>0</v>
      </c>
      <c r="BM432" s="112">
        <v>8.6999999999999993</v>
      </c>
      <c r="BN432" s="112">
        <v>0</v>
      </c>
      <c r="BO432" s="112">
        <v>0</v>
      </c>
      <c r="BP432" s="112">
        <v>0</v>
      </c>
      <c r="BQ432" s="112">
        <v>0</v>
      </c>
      <c r="BR432" s="113">
        <v>8</v>
      </c>
      <c r="BS432" s="112">
        <v>0</v>
      </c>
    </row>
    <row r="433" spans="1:71" hidden="1" x14ac:dyDescent="0.25">
      <c r="A433" s="102" t="s">
        <v>138</v>
      </c>
      <c r="B433" s="103" t="s">
        <v>191</v>
      </c>
      <c r="C433" s="102" t="s">
        <v>192</v>
      </c>
      <c r="D433" s="102" t="s">
        <v>835</v>
      </c>
      <c r="E433" s="102" t="s">
        <v>836</v>
      </c>
      <c r="F433" s="102" t="s">
        <v>413</v>
      </c>
      <c r="G433" s="102" t="s">
        <v>227</v>
      </c>
      <c r="H433" s="104">
        <v>38</v>
      </c>
      <c r="I433" s="104">
        <v>42</v>
      </c>
      <c r="J433" s="104">
        <v>300</v>
      </c>
      <c r="K433" s="104">
        <v>900</v>
      </c>
      <c r="L433" s="105">
        <v>126.66666666666667</v>
      </c>
      <c r="M433" s="106">
        <v>603</v>
      </c>
      <c r="N433" s="106">
        <v>670</v>
      </c>
      <c r="O433" s="106">
        <v>7</v>
      </c>
      <c r="P433" s="106">
        <v>67</v>
      </c>
      <c r="Q433" s="106">
        <v>8</v>
      </c>
      <c r="R433" s="106">
        <v>7.5</v>
      </c>
      <c r="S433" s="106">
        <v>639</v>
      </c>
      <c r="T433" s="106">
        <v>660</v>
      </c>
      <c r="U433" s="106">
        <v>7</v>
      </c>
      <c r="V433" s="106">
        <v>21</v>
      </c>
      <c r="W433" s="106">
        <v>7</v>
      </c>
      <c r="X433" s="106">
        <v>7</v>
      </c>
      <c r="Y433" s="106">
        <v>300</v>
      </c>
      <c r="Z433" s="106">
        <v>9</v>
      </c>
      <c r="AA433" s="107">
        <v>87193</v>
      </c>
      <c r="AB433" s="106">
        <v>9</v>
      </c>
      <c r="AC433" s="108">
        <v>8.3000000000000007</v>
      </c>
      <c r="AD433" s="109">
        <v>5</v>
      </c>
      <c r="AE433" s="110">
        <v>0</v>
      </c>
      <c r="AF433" s="111">
        <v>0.54</v>
      </c>
      <c r="AG433" s="112">
        <v>0</v>
      </c>
      <c r="AH433" s="112">
        <v>0</v>
      </c>
      <c r="AI433" s="112">
        <v>0</v>
      </c>
      <c r="AJ433" s="111">
        <v>0.9</v>
      </c>
      <c r="AK433" s="112">
        <v>0</v>
      </c>
      <c r="AL433" s="112">
        <v>0</v>
      </c>
      <c r="AM433" s="112">
        <v>0</v>
      </c>
      <c r="AN433" s="112">
        <v>0</v>
      </c>
      <c r="AO433" s="112">
        <v>0</v>
      </c>
      <c r="AP433" s="112">
        <v>0</v>
      </c>
      <c r="AQ433" s="112">
        <v>0</v>
      </c>
      <c r="AR433" s="112">
        <v>0</v>
      </c>
      <c r="AS433" s="112">
        <v>0</v>
      </c>
      <c r="AT433" s="111">
        <v>0.55000000000000004</v>
      </c>
      <c r="AU433" s="112">
        <v>0</v>
      </c>
      <c r="AV433" s="112">
        <v>0</v>
      </c>
      <c r="AW433" s="112">
        <v>41.333333333333336</v>
      </c>
      <c r="AX433" s="112">
        <v>0</v>
      </c>
      <c r="AY433" s="112">
        <v>0</v>
      </c>
      <c r="AZ433" s="112">
        <v>26.666666666666668</v>
      </c>
      <c r="BA433" s="111">
        <v>0.71299999999999997</v>
      </c>
      <c r="BB433" s="112">
        <v>0</v>
      </c>
      <c r="BC433" s="112">
        <v>0</v>
      </c>
      <c r="BD433" s="112">
        <v>0</v>
      </c>
      <c r="BE433" s="112">
        <v>0</v>
      </c>
      <c r="BF433" s="112">
        <v>0</v>
      </c>
      <c r="BG433" s="112">
        <v>0</v>
      </c>
      <c r="BH433" s="112">
        <v>0</v>
      </c>
      <c r="BI433" s="112">
        <v>0</v>
      </c>
      <c r="BJ433" s="112">
        <v>0</v>
      </c>
      <c r="BK433" s="111">
        <v>0.71299999999999997</v>
      </c>
      <c r="BL433" s="112">
        <v>0</v>
      </c>
      <c r="BM433" s="112">
        <v>0</v>
      </c>
      <c r="BN433" s="112">
        <v>0</v>
      </c>
      <c r="BO433" s="112">
        <v>29.470666666666666</v>
      </c>
      <c r="BP433" s="112">
        <v>19.013333333333332</v>
      </c>
      <c r="BQ433" s="112">
        <v>0</v>
      </c>
      <c r="BR433" s="113">
        <v>4</v>
      </c>
      <c r="BS433" s="112">
        <v>512</v>
      </c>
    </row>
    <row r="434" spans="1:71" hidden="1" x14ac:dyDescent="0.25">
      <c r="A434" s="102" t="s">
        <v>138</v>
      </c>
      <c r="B434" s="103" t="s">
        <v>191</v>
      </c>
      <c r="C434" s="102" t="s">
        <v>192</v>
      </c>
      <c r="D434" s="102" t="s">
        <v>795</v>
      </c>
      <c r="E434" s="102" t="s">
        <v>796</v>
      </c>
      <c r="F434" s="102" t="s">
        <v>434</v>
      </c>
      <c r="G434" s="102" t="s">
        <v>227</v>
      </c>
      <c r="H434" s="104">
        <v>11</v>
      </c>
      <c r="I434" s="104">
        <v>12</v>
      </c>
      <c r="J434" s="104">
        <v>39</v>
      </c>
      <c r="K434" s="104">
        <v>117</v>
      </c>
      <c r="L434" s="105">
        <v>20.666666666666668</v>
      </c>
      <c r="M434" s="106">
        <v>202</v>
      </c>
      <c r="N434" s="106">
        <v>230</v>
      </c>
      <c r="O434" s="106">
        <v>3</v>
      </c>
      <c r="P434" s="106">
        <v>28</v>
      </c>
      <c r="Q434" s="106">
        <v>5</v>
      </c>
      <c r="R434" s="106">
        <v>4</v>
      </c>
      <c r="S434" s="106">
        <v>203</v>
      </c>
      <c r="T434" s="106">
        <v>211</v>
      </c>
      <c r="U434" s="106">
        <v>3</v>
      </c>
      <c r="V434" s="106">
        <v>8</v>
      </c>
      <c r="W434" s="106">
        <v>5</v>
      </c>
      <c r="X434" s="106">
        <v>4</v>
      </c>
      <c r="Y434" s="106">
        <v>39</v>
      </c>
      <c r="Z434" s="106">
        <v>6</v>
      </c>
      <c r="AA434" s="107"/>
      <c r="AB434" s="106"/>
      <c r="AC434" s="108">
        <v>4.666666666666667</v>
      </c>
      <c r="AD434" s="109">
        <v>3</v>
      </c>
      <c r="AE434" s="110">
        <v>0</v>
      </c>
      <c r="AF434" s="111">
        <v>0.54</v>
      </c>
      <c r="AG434" s="112">
        <v>0</v>
      </c>
      <c r="AH434" s="112">
        <v>0</v>
      </c>
      <c r="AI434" s="112">
        <v>0</v>
      </c>
      <c r="AJ434" s="111">
        <v>0.9</v>
      </c>
      <c r="AK434" s="112">
        <v>0</v>
      </c>
      <c r="AL434" s="112">
        <v>0</v>
      </c>
      <c r="AM434" s="112">
        <v>0</v>
      </c>
      <c r="AN434" s="112">
        <v>0</v>
      </c>
      <c r="AO434" s="112">
        <v>0</v>
      </c>
      <c r="AP434" s="112">
        <v>0</v>
      </c>
      <c r="AQ434" s="112">
        <v>0</v>
      </c>
      <c r="AR434" s="112">
        <v>0</v>
      </c>
      <c r="AS434" s="112">
        <v>0</v>
      </c>
      <c r="AT434" s="111">
        <v>0.55000000000000004</v>
      </c>
      <c r="AU434" s="112">
        <v>0</v>
      </c>
      <c r="AV434" s="112">
        <v>0</v>
      </c>
      <c r="AW434" s="112">
        <v>0</v>
      </c>
      <c r="AX434" s="112">
        <v>0</v>
      </c>
      <c r="AY434" s="112">
        <v>0</v>
      </c>
      <c r="AZ434" s="112">
        <v>0</v>
      </c>
      <c r="BA434" s="111">
        <v>0.71299999999999997</v>
      </c>
      <c r="BB434" s="112">
        <v>0</v>
      </c>
      <c r="BC434" s="112">
        <v>0</v>
      </c>
      <c r="BD434" s="112">
        <v>0</v>
      </c>
      <c r="BE434" s="112">
        <v>0</v>
      </c>
      <c r="BF434" s="112">
        <v>0</v>
      </c>
      <c r="BG434" s="112">
        <v>0</v>
      </c>
      <c r="BH434" s="112">
        <v>0</v>
      </c>
      <c r="BI434" s="112">
        <v>0</v>
      </c>
      <c r="BJ434" s="112">
        <v>0</v>
      </c>
      <c r="BK434" s="111">
        <v>0.71299999999999997</v>
      </c>
      <c r="BL434" s="112">
        <v>0</v>
      </c>
      <c r="BM434" s="112">
        <v>0</v>
      </c>
      <c r="BN434" s="112">
        <v>0</v>
      </c>
      <c r="BO434" s="112">
        <v>0</v>
      </c>
      <c r="BP434" s="112">
        <v>0</v>
      </c>
      <c r="BQ434" s="112">
        <v>0</v>
      </c>
      <c r="BR434" s="113">
        <v>4</v>
      </c>
      <c r="BS434" s="112">
        <v>279</v>
      </c>
    </row>
    <row r="435" spans="1:71" hidden="1" x14ac:dyDescent="0.25">
      <c r="A435" s="102" t="s">
        <v>138</v>
      </c>
      <c r="B435" s="103" t="s">
        <v>191</v>
      </c>
      <c r="C435" s="102" t="s">
        <v>192</v>
      </c>
      <c r="D435" s="102" t="s">
        <v>727</v>
      </c>
      <c r="E435" s="102" t="s">
        <v>728</v>
      </c>
      <c r="F435" s="102" t="s">
        <v>155</v>
      </c>
      <c r="G435" s="102" t="s">
        <v>227</v>
      </c>
      <c r="H435" s="104">
        <v>558</v>
      </c>
      <c r="I435" s="104">
        <v>613</v>
      </c>
      <c r="J435" s="104">
        <v>3658</v>
      </c>
      <c r="K435" s="104">
        <v>10974</v>
      </c>
      <c r="L435" s="105">
        <v>1609.6666666666667</v>
      </c>
      <c r="M435" s="106">
        <v>8891</v>
      </c>
      <c r="N435" s="106">
        <v>9776</v>
      </c>
      <c r="O435" s="106">
        <v>10</v>
      </c>
      <c r="P435" s="106">
        <v>885</v>
      </c>
      <c r="Q435" s="106">
        <v>10</v>
      </c>
      <c r="R435" s="106">
        <v>10</v>
      </c>
      <c r="S435" s="106">
        <v>9219</v>
      </c>
      <c r="T435" s="106">
        <v>9500</v>
      </c>
      <c r="U435" s="106">
        <v>10</v>
      </c>
      <c r="V435" s="106">
        <v>281</v>
      </c>
      <c r="W435" s="106">
        <v>10</v>
      </c>
      <c r="X435" s="106">
        <v>10</v>
      </c>
      <c r="Y435" s="106">
        <v>3658</v>
      </c>
      <c r="Z435" s="106">
        <v>10</v>
      </c>
      <c r="AA435" s="107">
        <v>81719</v>
      </c>
      <c r="AB435" s="106">
        <v>9</v>
      </c>
      <c r="AC435" s="108">
        <v>9.6</v>
      </c>
      <c r="AD435" s="109">
        <v>5</v>
      </c>
      <c r="AE435" s="110">
        <v>0</v>
      </c>
      <c r="AF435" s="111">
        <v>0.54</v>
      </c>
      <c r="AG435" s="112">
        <v>3</v>
      </c>
      <c r="AH435" s="112">
        <v>206</v>
      </c>
      <c r="AI435" s="112">
        <v>3</v>
      </c>
      <c r="AJ435" s="111">
        <v>0.9</v>
      </c>
      <c r="AK435" s="112">
        <v>0</v>
      </c>
      <c r="AL435" s="112">
        <v>0</v>
      </c>
      <c r="AM435" s="112">
        <v>0</v>
      </c>
      <c r="AN435" s="112">
        <v>139</v>
      </c>
      <c r="AO435" s="112">
        <v>113</v>
      </c>
      <c r="AP435" s="112">
        <v>0</v>
      </c>
      <c r="AQ435" s="112">
        <v>0</v>
      </c>
      <c r="AR435" s="112">
        <v>0</v>
      </c>
      <c r="AS435" s="112">
        <v>0</v>
      </c>
      <c r="AT435" s="111">
        <v>0.55000000000000004</v>
      </c>
      <c r="AU435" s="112">
        <v>0</v>
      </c>
      <c r="AV435" s="112">
        <v>0</v>
      </c>
      <c r="AW435" s="112">
        <v>177.33333333333334</v>
      </c>
      <c r="AX435" s="112">
        <v>0</v>
      </c>
      <c r="AY435" s="112">
        <v>0.33333333333333331</v>
      </c>
      <c r="AZ435" s="112">
        <v>24.666666666666668</v>
      </c>
      <c r="BA435" s="111">
        <v>0.71299999999999997</v>
      </c>
      <c r="BB435" s="112">
        <v>0</v>
      </c>
      <c r="BC435" s="112">
        <v>0</v>
      </c>
      <c r="BD435" s="112">
        <v>0</v>
      </c>
      <c r="BE435" s="112">
        <v>0</v>
      </c>
      <c r="BF435" s="112">
        <v>0</v>
      </c>
      <c r="BG435" s="112">
        <v>1.3333333333333333</v>
      </c>
      <c r="BH435" s="112">
        <v>0</v>
      </c>
      <c r="BI435" s="112">
        <v>50.333333333333336</v>
      </c>
      <c r="BJ435" s="112">
        <v>9.6666666666666661</v>
      </c>
      <c r="BK435" s="111">
        <v>0.71299999999999997</v>
      </c>
      <c r="BL435" s="112">
        <v>0</v>
      </c>
      <c r="BM435" s="112">
        <v>188.1</v>
      </c>
      <c r="BN435" s="112">
        <v>79.150000000000006</v>
      </c>
      <c r="BO435" s="112">
        <v>188.58866666666665</v>
      </c>
      <c r="BP435" s="112">
        <v>54.663333333333341</v>
      </c>
      <c r="BQ435" s="112">
        <v>6.8923333333333323</v>
      </c>
      <c r="BR435" s="113">
        <v>154</v>
      </c>
      <c r="BS435" s="112">
        <v>0</v>
      </c>
    </row>
    <row r="436" spans="1:71" hidden="1" x14ac:dyDescent="0.25">
      <c r="A436" s="102" t="s">
        <v>138</v>
      </c>
      <c r="B436" s="103" t="s">
        <v>191</v>
      </c>
      <c r="C436" s="102" t="s">
        <v>192</v>
      </c>
      <c r="D436" s="102" t="s">
        <v>953</v>
      </c>
      <c r="E436" s="102" t="s">
        <v>954</v>
      </c>
      <c r="F436" s="102" t="s">
        <v>413</v>
      </c>
      <c r="G436" s="102" t="s">
        <v>227</v>
      </c>
      <c r="H436" s="104">
        <v>58</v>
      </c>
      <c r="I436" s="104">
        <v>62</v>
      </c>
      <c r="J436" s="104">
        <v>466</v>
      </c>
      <c r="K436" s="104">
        <v>1398</v>
      </c>
      <c r="L436" s="105">
        <v>195.33333333333334</v>
      </c>
      <c r="M436" s="106">
        <v>760</v>
      </c>
      <c r="N436" s="106">
        <v>938</v>
      </c>
      <c r="O436" s="106">
        <v>7</v>
      </c>
      <c r="P436" s="106">
        <v>178</v>
      </c>
      <c r="Q436" s="106">
        <v>9</v>
      </c>
      <c r="R436" s="106">
        <v>8</v>
      </c>
      <c r="S436" s="106">
        <v>787</v>
      </c>
      <c r="T436" s="106">
        <v>834</v>
      </c>
      <c r="U436" s="106">
        <v>7</v>
      </c>
      <c r="V436" s="106">
        <v>47</v>
      </c>
      <c r="W436" s="106">
        <v>9</v>
      </c>
      <c r="X436" s="106">
        <v>8</v>
      </c>
      <c r="Y436" s="106">
        <v>466</v>
      </c>
      <c r="Z436" s="106">
        <v>10</v>
      </c>
      <c r="AA436" s="107"/>
      <c r="AB436" s="106"/>
      <c r="AC436" s="108">
        <v>8.6666666666666661</v>
      </c>
      <c r="AD436" s="109">
        <v>5</v>
      </c>
      <c r="AE436" s="110">
        <v>0</v>
      </c>
      <c r="AF436" s="111">
        <v>0.54</v>
      </c>
      <c r="AG436" s="112">
        <v>0</v>
      </c>
      <c r="AH436" s="112">
        <v>0</v>
      </c>
      <c r="AI436" s="112">
        <v>0</v>
      </c>
      <c r="AJ436" s="111">
        <v>0.9</v>
      </c>
      <c r="AK436" s="112">
        <v>0</v>
      </c>
      <c r="AL436" s="112">
        <v>0</v>
      </c>
      <c r="AM436" s="112">
        <v>0</v>
      </c>
      <c r="AN436" s="112">
        <v>0</v>
      </c>
      <c r="AO436" s="112">
        <v>0</v>
      </c>
      <c r="AP436" s="112">
        <v>0</v>
      </c>
      <c r="AQ436" s="112">
        <v>0</v>
      </c>
      <c r="AR436" s="112">
        <v>0</v>
      </c>
      <c r="AS436" s="112">
        <v>0</v>
      </c>
      <c r="AT436" s="111">
        <v>0.55000000000000004</v>
      </c>
      <c r="AU436" s="112">
        <v>0</v>
      </c>
      <c r="AV436" s="112">
        <v>0</v>
      </c>
      <c r="AW436" s="112">
        <v>35</v>
      </c>
      <c r="AX436" s="112">
        <v>0</v>
      </c>
      <c r="AY436" s="112">
        <v>0.33333333333333331</v>
      </c>
      <c r="AZ436" s="112">
        <v>5.333333333333333</v>
      </c>
      <c r="BA436" s="111">
        <v>0.71299999999999997</v>
      </c>
      <c r="BB436" s="112">
        <v>0</v>
      </c>
      <c r="BC436" s="112">
        <v>0</v>
      </c>
      <c r="BD436" s="112">
        <v>0</v>
      </c>
      <c r="BE436" s="112">
        <v>0</v>
      </c>
      <c r="BF436" s="112">
        <v>0</v>
      </c>
      <c r="BG436" s="112">
        <v>0</v>
      </c>
      <c r="BH436" s="112">
        <v>0</v>
      </c>
      <c r="BI436" s="112">
        <v>0</v>
      </c>
      <c r="BJ436" s="112">
        <v>3.6666666666666665</v>
      </c>
      <c r="BK436" s="111">
        <v>0.71299999999999997</v>
      </c>
      <c r="BL436" s="112">
        <v>0</v>
      </c>
      <c r="BM436" s="112">
        <v>0</v>
      </c>
      <c r="BN436" s="112">
        <v>0</v>
      </c>
      <c r="BO436" s="112">
        <v>24.954999999999998</v>
      </c>
      <c r="BP436" s="112">
        <v>4.0403333333333329</v>
      </c>
      <c r="BQ436" s="112">
        <v>2.6143333333333332</v>
      </c>
      <c r="BR436" s="113">
        <v>10</v>
      </c>
      <c r="BS436" s="112">
        <v>0</v>
      </c>
    </row>
    <row r="437" spans="1:71" hidden="1" x14ac:dyDescent="0.25">
      <c r="A437" s="102" t="s">
        <v>138</v>
      </c>
      <c r="B437" s="103" t="s">
        <v>191</v>
      </c>
      <c r="C437" s="102" t="s">
        <v>192</v>
      </c>
      <c r="D437" s="102" t="s">
        <v>797</v>
      </c>
      <c r="E437" s="102" t="s">
        <v>798</v>
      </c>
      <c r="F437" s="102" t="s">
        <v>155</v>
      </c>
      <c r="G437" s="102" t="s">
        <v>154</v>
      </c>
      <c r="H437" s="104">
        <v>60</v>
      </c>
      <c r="I437" s="104">
        <v>60</v>
      </c>
      <c r="J437" s="104">
        <v>80</v>
      </c>
      <c r="K437" s="104">
        <v>240</v>
      </c>
      <c r="L437" s="105">
        <v>66.666666666666671</v>
      </c>
      <c r="M437" s="106">
        <v>784</v>
      </c>
      <c r="N437" s="106">
        <v>880</v>
      </c>
      <c r="O437" s="106">
        <v>7</v>
      </c>
      <c r="P437" s="106">
        <v>96</v>
      </c>
      <c r="Q437" s="106">
        <v>8</v>
      </c>
      <c r="R437" s="106">
        <v>7.5</v>
      </c>
      <c r="S437" s="106">
        <v>812</v>
      </c>
      <c r="T437" s="106">
        <v>833</v>
      </c>
      <c r="U437" s="106">
        <v>7</v>
      </c>
      <c r="V437" s="106">
        <v>21</v>
      </c>
      <c r="W437" s="106">
        <v>7</v>
      </c>
      <c r="X437" s="106">
        <v>7</v>
      </c>
      <c r="Y437" s="106">
        <v>80</v>
      </c>
      <c r="Z437" s="106">
        <v>7</v>
      </c>
      <c r="AA437" s="107"/>
      <c r="AB437" s="106"/>
      <c r="AC437" s="108">
        <v>7.166666666666667</v>
      </c>
      <c r="AD437" s="109">
        <v>4</v>
      </c>
      <c r="AE437" s="110">
        <v>0</v>
      </c>
      <c r="AF437" s="111">
        <v>0.54</v>
      </c>
      <c r="AG437" s="112">
        <v>0</v>
      </c>
      <c r="AH437" s="112">
        <v>0</v>
      </c>
      <c r="AI437" s="112">
        <v>0</v>
      </c>
      <c r="AJ437" s="111">
        <v>0.9</v>
      </c>
      <c r="AK437" s="112">
        <v>0</v>
      </c>
      <c r="AL437" s="112">
        <v>0</v>
      </c>
      <c r="AM437" s="112">
        <v>0</v>
      </c>
      <c r="AN437" s="112">
        <v>0</v>
      </c>
      <c r="AO437" s="112">
        <v>0</v>
      </c>
      <c r="AP437" s="112">
        <v>0</v>
      </c>
      <c r="AQ437" s="112">
        <v>0</v>
      </c>
      <c r="AR437" s="112">
        <v>0</v>
      </c>
      <c r="AS437" s="112">
        <v>0</v>
      </c>
      <c r="AT437" s="111">
        <v>0.55000000000000004</v>
      </c>
      <c r="AU437" s="112">
        <v>0</v>
      </c>
      <c r="AV437" s="112">
        <v>0</v>
      </c>
      <c r="AW437" s="112">
        <v>0</v>
      </c>
      <c r="AX437" s="112">
        <v>0</v>
      </c>
      <c r="AY437" s="112">
        <v>0</v>
      </c>
      <c r="AZ437" s="112">
        <v>0</v>
      </c>
      <c r="BA437" s="111">
        <v>0.71299999999999997</v>
      </c>
      <c r="BB437" s="112">
        <v>0</v>
      </c>
      <c r="BC437" s="112">
        <v>0</v>
      </c>
      <c r="BD437" s="112">
        <v>0</v>
      </c>
      <c r="BE437" s="112">
        <v>0</v>
      </c>
      <c r="BF437" s="112">
        <v>0</v>
      </c>
      <c r="BG437" s="112">
        <v>0</v>
      </c>
      <c r="BH437" s="112">
        <v>0</v>
      </c>
      <c r="BI437" s="112">
        <v>0</v>
      </c>
      <c r="BJ437" s="112">
        <v>0</v>
      </c>
      <c r="BK437" s="111">
        <v>0.71299999999999997</v>
      </c>
      <c r="BL437" s="112">
        <v>0</v>
      </c>
      <c r="BM437" s="112">
        <v>0</v>
      </c>
      <c r="BN437" s="112">
        <v>0</v>
      </c>
      <c r="BO437" s="112">
        <v>0</v>
      </c>
      <c r="BP437" s="112">
        <v>0</v>
      </c>
      <c r="BQ437" s="112">
        <v>0</v>
      </c>
      <c r="BR437" s="113">
        <v>26</v>
      </c>
      <c r="BS437" s="112">
        <v>0</v>
      </c>
    </row>
    <row r="438" spans="1:71" hidden="1" x14ac:dyDescent="0.25">
      <c r="A438" s="102" t="s">
        <v>138</v>
      </c>
      <c r="B438" s="103" t="s">
        <v>191</v>
      </c>
      <c r="C438" s="102" t="s">
        <v>192</v>
      </c>
      <c r="D438" s="102" t="s">
        <v>799</v>
      </c>
      <c r="E438" s="102" t="s">
        <v>800</v>
      </c>
      <c r="F438" s="102" t="s">
        <v>244</v>
      </c>
      <c r="G438" s="102" t="s">
        <v>154</v>
      </c>
      <c r="H438" s="104">
        <v>12</v>
      </c>
      <c r="I438" s="104">
        <v>14</v>
      </c>
      <c r="J438" s="104">
        <v>240</v>
      </c>
      <c r="K438" s="104">
        <v>720</v>
      </c>
      <c r="L438" s="105">
        <v>88.666666666666671</v>
      </c>
      <c r="M438" s="106">
        <v>166</v>
      </c>
      <c r="N438" s="106">
        <v>181</v>
      </c>
      <c r="O438" s="106">
        <v>2</v>
      </c>
      <c r="P438" s="106">
        <v>15</v>
      </c>
      <c r="Q438" s="106">
        <v>4</v>
      </c>
      <c r="R438" s="106">
        <v>3</v>
      </c>
      <c r="S438" s="106">
        <v>173</v>
      </c>
      <c r="T438" s="106">
        <v>177</v>
      </c>
      <c r="U438" s="106">
        <v>2</v>
      </c>
      <c r="V438" s="106">
        <v>4</v>
      </c>
      <c r="W438" s="106">
        <v>3</v>
      </c>
      <c r="X438" s="106">
        <v>2.5</v>
      </c>
      <c r="Y438" s="106">
        <v>240</v>
      </c>
      <c r="Z438" s="106">
        <v>9</v>
      </c>
      <c r="AA438" s="107"/>
      <c r="AB438" s="106"/>
      <c r="AC438" s="108">
        <v>4.833333333333333</v>
      </c>
      <c r="AD438" s="109">
        <v>3</v>
      </c>
      <c r="AE438" s="110">
        <v>0</v>
      </c>
      <c r="AF438" s="111">
        <v>0.54</v>
      </c>
      <c r="AG438" s="112">
        <v>0</v>
      </c>
      <c r="AH438" s="112">
        <v>6.666666666666667</v>
      </c>
      <c r="AI438" s="112">
        <v>0</v>
      </c>
      <c r="AJ438" s="111">
        <v>0.9</v>
      </c>
      <c r="AK438" s="112">
        <v>0</v>
      </c>
      <c r="AL438" s="112">
        <v>0</v>
      </c>
      <c r="AM438" s="112">
        <v>0</v>
      </c>
      <c r="AN438" s="112">
        <v>6.666666666666667</v>
      </c>
      <c r="AO438" s="112">
        <v>0</v>
      </c>
      <c r="AP438" s="112">
        <v>0</v>
      </c>
      <c r="AQ438" s="112">
        <v>0</v>
      </c>
      <c r="AR438" s="112">
        <v>0</v>
      </c>
      <c r="AS438" s="112">
        <v>0</v>
      </c>
      <c r="AT438" s="111">
        <v>0.55000000000000004</v>
      </c>
      <c r="AU438" s="112">
        <v>0</v>
      </c>
      <c r="AV438" s="112">
        <v>0</v>
      </c>
      <c r="AW438" s="112">
        <v>0</v>
      </c>
      <c r="AX438" s="112">
        <v>0</v>
      </c>
      <c r="AY438" s="112">
        <v>0</v>
      </c>
      <c r="AZ438" s="112">
        <v>0</v>
      </c>
      <c r="BA438" s="111">
        <v>0.71299999999999997</v>
      </c>
      <c r="BB438" s="112">
        <v>0</v>
      </c>
      <c r="BC438" s="112">
        <v>0</v>
      </c>
      <c r="BD438" s="112">
        <v>0</v>
      </c>
      <c r="BE438" s="112">
        <v>0</v>
      </c>
      <c r="BF438" s="112">
        <v>0</v>
      </c>
      <c r="BG438" s="112">
        <v>0</v>
      </c>
      <c r="BH438" s="112">
        <v>0</v>
      </c>
      <c r="BI438" s="112">
        <v>0</v>
      </c>
      <c r="BJ438" s="112">
        <v>0</v>
      </c>
      <c r="BK438" s="111">
        <v>0.71299999999999997</v>
      </c>
      <c r="BL438" s="112">
        <v>0</v>
      </c>
      <c r="BM438" s="112">
        <v>6</v>
      </c>
      <c r="BN438" s="112">
        <v>3.666666666666667</v>
      </c>
      <c r="BO438" s="112">
        <v>0</v>
      </c>
      <c r="BP438" s="112">
        <v>0</v>
      </c>
      <c r="BQ438" s="112">
        <v>0</v>
      </c>
      <c r="BR438" s="113">
        <v>23</v>
      </c>
      <c r="BS438" s="112">
        <v>0</v>
      </c>
    </row>
    <row r="439" spans="1:71" hidden="1" x14ac:dyDescent="0.25">
      <c r="A439" s="102" t="s">
        <v>138</v>
      </c>
      <c r="B439" s="103" t="s">
        <v>191</v>
      </c>
      <c r="C439" s="102" t="s">
        <v>192</v>
      </c>
      <c r="D439" s="102" t="s">
        <v>837</v>
      </c>
      <c r="E439" s="102" t="s">
        <v>838</v>
      </c>
      <c r="F439" s="102" t="s">
        <v>244</v>
      </c>
      <c r="G439" s="102" t="s">
        <v>224</v>
      </c>
      <c r="H439" s="104">
        <v>55</v>
      </c>
      <c r="I439" s="104">
        <v>61</v>
      </c>
      <c r="J439" s="104">
        <v>39</v>
      </c>
      <c r="K439" s="104">
        <v>117</v>
      </c>
      <c r="L439" s="105">
        <v>51.666666666666664</v>
      </c>
      <c r="M439" s="106">
        <v>852</v>
      </c>
      <c r="N439" s="106">
        <v>884</v>
      </c>
      <c r="O439" s="106">
        <v>7</v>
      </c>
      <c r="P439" s="106">
        <v>32</v>
      </c>
      <c r="Q439" s="106">
        <v>6</v>
      </c>
      <c r="R439" s="106">
        <v>6.5</v>
      </c>
      <c r="S439" s="106">
        <v>891</v>
      </c>
      <c r="T439" s="106">
        <v>907</v>
      </c>
      <c r="U439" s="106">
        <v>7</v>
      </c>
      <c r="V439" s="106">
        <v>16</v>
      </c>
      <c r="W439" s="106">
        <v>6</v>
      </c>
      <c r="X439" s="106">
        <v>6.5</v>
      </c>
      <c r="Y439" s="106">
        <v>39</v>
      </c>
      <c r="Z439" s="106">
        <v>6</v>
      </c>
      <c r="AA439" s="107">
        <v>85367</v>
      </c>
      <c r="AB439" s="106">
        <v>9</v>
      </c>
      <c r="AC439" s="108">
        <v>7.4</v>
      </c>
      <c r="AD439" s="109">
        <v>4</v>
      </c>
      <c r="AE439" s="110">
        <v>0</v>
      </c>
      <c r="AF439" s="111">
        <v>0.54</v>
      </c>
      <c r="AG439" s="112">
        <v>0</v>
      </c>
      <c r="AH439" s="112">
        <v>30</v>
      </c>
      <c r="AI439" s="112">
        <v>0</v>
      </c>
      <c r="AJ439" s="111">
        <v>0.9</v>
      </c>
      <c r="AK439" s="112">
        <v>0</v>
      </c>
      <c r="AL439" s="112">
        <v>0</v>
      </c>
      <c r="AM439" s="112">
        <v>0</v>
      </c>
      <c r="AN439" s="112">
        <v>14.333333333333334</v>
      </c>
      <c r="AO439" s="112">
        <v>0</v>
      </c>
      <c r="AP439" s="112">
        <v>0</v>
      </c>
      <c r="AQ439" s="112">
        <v>0</v>
      </c>
      <c r="AR439" s="112">
        <v>0</v>
      </c>
      <c r="AS439" s="112">
        <v>0</v>
      </c>
      <c r="AT439" s="111">
        <v>0.55000000000000004</v>
      </c>
      <c r="AU439" s="112">
        <v>0</v>
      </c>
      <c r="AV439" s="112">
        <v>0</v>
      </c>
      <c r="AW439" s="112">
        <v>0</v>
      </c>
      <c r="AX439" s="112">
        <v>0</v>
      </c>
      <c r="AY439" s="112">
        <v>0</v>
      </c>
      <c r="AZ439" s="112">
        <v>0</v>
      </c>
      <c r="BA439" s="111">
        <v>0.71299999999999997</v>
      </c>
      <c r="BB439" s="112">
        <v>0</v>
      </c>
      <c r="BC439" s="112">
        <v>0</v>
      </c>
      <c r="BD439" s="112">
        <v>0</v>
      </c>
      <c r="BE439" s="112">
        <v>0</v>
      </c>
      <c r="BF439" s="112">
        <v>0</v>
      </c>
      <c r="BG439" s="112">
        <v>0</v>
      </c>
      <c r="BH439" s="112">
        <v>0</v>
      </c>
      <c r="BI439" s="112">
        <v>0</v>
      </c>
      <c r="BJ439" s="112">
        <v>0</v>
      </c>
      <c r="BK439" s="111">
        <v>0.71299999999999997</v>
      </c>
      <c r="BL439" s="112">
        <v>0</v>
      </c>
      <c r="BM439" s="112">
        <v>27</v>
      </c>
      <c r="BN439" s="112">
        <v>7.8833333333333346</v>
      </c>
      <c r="BO439" s="112">
        <v>0</v>
      </c>
      <c r="BP439" s="112">
        <v>0</v>
      </c>
      <c r="BQ439" s="112">
        <v>0</v>
      </c>
      <c r="BR439" s="113">
        <v>17</v>
      </c>
      <c r="BS439" s="112">
        <v>0</v>
      </c>
    </row>
    <row r="440" spans="1:71" hidden="1" x14ac:dyDescent="0.25">
      <c r="A440" s="102" t="s">
        <v>138</v>
      </c>
      <c r="B440" s="103" t="s">
        <v>191</v>
      </c>
      <c r="C440" s="102" t="s">
        <v>192</v>
      </c>
      <c r="D440" s="102" t="s">
        <v>999</v>
      </c>
      <c r="E440" s="102" t="s">
        <v>1000</v>
      </c>
      <c r="F440" s="102" t="s">
        <v>244</v>
      </c>
      <c r="G440" s="102" t="s">
        <v>224</v>
      </c>
      <c r="H440" s="104">
        <v>8</v>
      </c>
      <c r="I440" s="104">
        <v>10</v>
      </c>
      <c r="J440" s="104">
        <v>91</v>
      </c>
      <c r="K440" s="104">
        <v>273</v>
      </c>
      <c r="L440" s="105">
        <v>36.333333333333336</v>
      </c>
      <c r="M440" s="106">
        <v>138</v>
      </c>
      <c r="N440" s="106">
        <v>142</v>
      </c>
      <c r="O440" s="106">
        <v>1</v>
      </c>
      <c r="P440" s="106">
        <v>4</v>
      </c>
      <c r="Q440" s="106">
        <v>3</v>
      </c>
      <c r="R440" s="106">
        <v>2</v>
      </c>
      <c r="S440" s="106">
        <v>141</v>
      </c>
      <c r="T440" s="106">
        <v>145</v>
      </c>
      <c r="U440" s="106">
        <v>2</v>
      </c>
      <c r="V440" s="106">
        <v>4</v>
      </c>
      <c r="W440" s="106">
        <v>3</v>
      </c>
      <c r="X440" s="106">
        <v>2.5</v>
      </c>
      <c r="Y440" s="106">
        <v>91</v>
      </c>
      <c r="Z440" s="106">
        <v>7</v>
      </c>
      <c r="AA440" s="107"/>
      <c r="AB440" s="106"/>
      <c r="AC440" s="108">
        <v>3.8333333333333335</v>
      </c>
      <c r="AD440" s="109">
        <v>2</v>
      </c>
      <c r="AE440" s="110">
        <v>0</v>
      </c>
      <c r="AF440" s="111">
        <v>0.54</v>
      </c>
      <c r="AG440" s="112">
        <v>0</v>
      </c>
      <c r="AH440" s="112">
        <v>0</v>
      </c>
      <c r="AI440" s="112">
        <v>0</v>
      </c>
      <c r="AJ440" s="111">
        <v>0.9</v>
      </c>
      <c r="AK440" s="112">
        <v>0</v>
      </c>
      <c r="AL440" s="112">
        <v>0</v>
      </c>
      <c r="AM440" s="112">
        <v>0</v>
      </c>
      <c r="AN440" s="112">
        <v>0</v>
      </c>
      <c r="AO440" s="112">
        <v>0</v>
      </c>
      <c r="AP440" s="112">
        <v>0</v>
      </c>
      <c r="AQ440" s="112">
        <v>0</v>
      </c>
      <c r="AR440" s="112">
        <v>0</v>
      </c>
      <c r="AS440" s="112">
        <v>0</v>
      </c>
      <c r="AT440" s="111">
        <v>0.55000000000000004</v>
      </c>
      <c r="AU440" s="112">
        <v>0</v>
      </c>
      <c r="AV440" s="112">
        <v>0</v>
      </c>
      <c r="AW440" s="112">
        <v>0</v>
      </c>
      <c r="AX440" s="112">
        <v>0</v>
      </c>
      <c r="AY440" s="112">
        <v>0</v>
      </c>
      <c r="AZ440" s="112">
        <v>0</v>
      </c>
      <c r="BA440" s="111">
        <v>0.71299999999999997</v>
      </c>
      <c r="BB440" s="112">
        <v>0</v>
      </c>
      <c r="BC440" s="112">
        <v>0</v>
      </c>
      <c r="BD440" s="112">
        <v>0</v>
      </c>
      <c r="BE440" s="112">
        <v>0</v>
      </c>
      <c r="BF440" s="112">
        <v>0</v>
      </c>
      <c r="BG440" s="112">
        <v>0</v>
      </c>
      <c r="BH440" s="112">
        <v>0</v>
      </c>
      <c r="BI440" s="112">
        <v>0</v>
      </c>
      <c r="BJ440" s="112">
        <v>0</v>
      </c>
      <c r="BK440" s="111">
        <v>0.71299999999999997</v>
      </c>
      <c r="BL440" s="112">
        <v>0</v>
      </c>
      <c r="BM440" s="112">
        <v>0</v>
      </c>
      <c r="BN440" s="112">
        <v>0</v>
      </c>
      <c r="BO440" s="112">
        <v>0</v>
      </c>
      <c r="BP440" s="112">
        <v>0</v>
      </c>
      <c r="BQ440" s="112">
        <v>0</v>
      </c>
      <c r="BR440" s="113">
        <v>2</v>
      </c>
      <c r="BS440" s="112">
        <v>0</v>
      </c>
    </row>
    <row r="441" spans="1:71" hidden="1" x14ac:dyDescent="0.25">
      <c r="A441" s="102" t="s">
        <v>138</v>
      </c>
      <c r="B441" s="103" t="s">
        <v>191</v>
      </c>
      <c r="C441" s="102" t="s">
        <v>192</v>
      </c>
      <c r="D441" s="102" t="s">
        <v>1001</v>
      </c>
      <c r="E441" s="102" t="s">
        <v>1002</v>
      </c>
      <c r="F441" s="102" t="s">
        <v>244</v>
      </c>
      <c r="G441" s="102" t="s">
        <v>224</v>
      </c>
      <c r="H441" s="104">
        <v>8</v>
      </c>
      <c r="I441" s="104">
        <v>8</v>
      </c>
      <c r="J441" s="104">
        <v>84</v>
      </c>
      <c r="K441" s="104">
        <v>252</v>
      </c>
      <c r="L441" s="105">
        <v>33.333333333333336</v>
      </c>
      <c r="M441" s="106">
        <v>116</v>
      </c>
      <c r="N441" s="106">
        <v>132</v>
      </c>
      <c r="O441" s="106">
        <v>1</v>
      </c>
      <c r="P441" s="106">
        <v>16</v>
      </c>
      <c r="Q441" s="106">
        <v>4</v>
      </c>
      <c r="R441" s="106">
        <v>2.5</v>
      </c>
      <c r="S441" s="106">
        <v>120</v>
      </c>
      <c r="T441" s="106">
        <v>125</v>
      </c>
      <c r="U441" s="106">
        <v>1</v>
      </c>
      <c r="V441" s="106">
        <v>5</v>
      </c>
      <c r="W441" s="106">
        <v>3</v>
      </c>
      <c r="X441" s="106">
        <v>2</v>
      </c>
      <c r="Y441" s="106">
        <v>84</v>
      </c>
      <c r="Z441" s="106">
        <v>7</v>
      </c>
      <c r="AA441" s="107"/>
      <c r="AB441" s="106"/>
      <c r="AC441" s="108">
        <v>3.8333333333333335</v>
      </c>
      <c r="AD441" s="109">
        <v>2</v>
      </c>
      <c r="AE441" s="110">
        <v>0</v>
      </c>
      <c r="AF441" s="111">
        <v>0.54</v>
      </c>
      <c r="AG441" s="112">
        <v>0</v>
      </c>
      <c r="AH441" s="112">
        <v>0</v>
      </c>
      <c r="AI441" s="112">
        <v>0</v>
      </c>
      <c r="AJ441" s="111">
        <v>0.9</v>
      </c>
      <c r="AK441" s="112">
        <v>0</v>
      </c>
      <c r="AL441" s="112">
        <v>0</v>
      </c>
      <c r="AM441" s="112">
        <v>0</v>
      </c>
      <c r="AN441" s="112">
        <v>0</v>
      </c>
      <c r="AO441" s="112">
        <v>0</v>
      </c>
      <c r="AP441" s="112">
        <v>0</v>
      </c>
      <c r="AQ441" s="112">
        <v>0</v>
      </c>
      <c r="AR441" s="112">
        <v>0</v>
      </c>
      <c r="AS441" s="112">
        <v>0</v>
      </c>
      <c r="AT441" s="111">
        <v>0.55000000000000004</v>
      </c>
      <c r="AU441" s="112">
        <v>0</v>
      </c>
      <c r="AV441" s="112">
        <v>0</v>
      </c>
      <c r="AW441" s="112">
        <v>0</v>
      </c>
      <c r="AX441" s="112">
        <v>0</v>
      </c>
      <c r="AY441" s="112">
        <v>0</v>
      </c>
      <c r="AZ441" s="112">
        <v>0</v>
      </c>
      <c r="BA441" s="111">
        <v>0.71299999999999997</v>
      </c>
      <c r="BB441" s="112">
        <v>0</v>
      </c>
      <c r="BC441" s="112">
        <v>0</v>
      </c>
      <c r="BD441" s="112">
        <v>0</v>
      </c>
      <c r="BE441" s="112">
        <v>0</v>
      </c>
      <c r="BF441" s="112">
        <v>0</v>
      </c>
      <c r="BG441" s="112">
        <v>0</v>
      </c>
      <c r="BH441" s="112">
        <v>0</v>
      </c>
      <c r="BI441" s="112">
        <v>0</v>
      </c>
      <c r="BJ441" s="112">
        <v>0</v>
      </c>
      <c r="BK441" s="111">
        <v>0.71299999999999997</v>
      </c>
      <c r="BL441" s="112">
        <v>0</v>
      </c>
      <c r="BM441" s="112">
        <v>0</v>
      </c>
      <c r="BN441" s="112">
        <v>0</v>
      </c>
      <c r="BO441" s="112">
        <v>0</v>
      </c>
      <c r="BP441" s="112">
        <v>0</v>
      </c>
      <c r="BQ441" s="112">
        <v>0</v>
      </c>
      <c r="BR441" s="113">
        <v>5</v>
      </c>
      <c r="BS441" s="112">
        <v>0</v>
      </c>
    </row>
    <row r="442" spans="1:71" hidden="1" x14ac:dyDescent="0.25">
      <c r="A442" s="102" t="s">
        <v>138</v>
      </c>
      <c r="B442" s="103" t="s">
        <v>191</v>
      </c>
      <c r="C442" s="102" t="s">
        <v>192</v>
      </c>
      <c r="D442" s="102" t="s">
        <v>1005</v>
      </c>
      <c r="E442" s="102" t="s">
        <v>1083</v>
      </c>
      <c r="F442" s="102" t="s">
        <v>244</v>
      </c>
      <c r="G442" s="102" t="s">
        <v>224</v>
      </c>
      <c r="H442" s="104">
        <v>13</v>
      </c>
      <c r="I442" s="104">
        <v>19</v>
      </c>
      <c r="J442" s="104">
        <v>89</v>
      </c>
      <c r="K442" s="104">
        <v>267</v>
      </c>
      <c r="L442" s="105">
        <v>40.333333333333336</v>
      </c>
      <c r="M442" s="106">
        <v>218</v>
      </c>
      <c r="N442" s="106">
        <v>227</v>
      </c>
      <c r="O442" s="106">
        <v>3</v>
      </c>
      <c r="P442" s="106">
        <v>9</v>
      </c>
      <c r="Q442" s="106">
        <v>3</v>
      </c>
      <c r="R442" s="106">
        <v>3</v>
      </c>
      <c r="S442" s="106">
        <v>328</v>
      </c>
      <c r="T442" s="106">
        <v>335</v>
      </c>
      <c r="U442" s="106">
        <v>5</v>
      </c>
      <c r="V442" s="106">
        <v>7</v>
      </c>
      <c r="W442" s="106">
        <v>4</v>
      </c>
      <c r="X442" s="106">
        <v>4.5</v>
      </c>
      <c r="Y442" s="106">
        <v>89</v>
      </c>
      <c r="Z442" s="106">
        <v>7</v>
      </c>
      <c r="AA442" s="107">
        <v>69662</v>
      </c>
      <c r="AB442" s="106">
        <v>8</v>
      </c>
      <c r="AC442" s="108">
        <v>6.1</v>
      </c>
      <c r="AD442" s="109">
        <v>4</v>
      </c>
      <c r="AE442" s="110">
        <v>0</v>
      </c>
      <c r="AF442" s="111">
        <v>0.54</v>
      </c>
      <c r="AG442" s="112">
        <v>0</v>
      </c>
      <c r="AH442" s="112">
        <v>18</v>
      </c>
      <c r="AI442" s="112">
        <v>0</v>
      </c>
      <c r="AJ442" s="111">
        <v>0.9</v>
      </c>
      <c r="AK442" s="112">
        <v>0</v>
      </c>
      <c r="AL442" s="112">
        <v>0</v>
      </c>
      <c r="AM442" s="112">
        <v>0</v>
      </c>
      <c r="AN442" s="112">
        <v>0</v>
      </c>
      <c r="AO442" s="112">
        <v>0</v>
      </c>
      <c r="AP442" s="112">
        <v>0</v>
      </c>
      <c r="AQ442" s="112">
        <v>0</v>
      </c>
      <c r="AR442" s="112">
        <v>0</v>
      </c>
      <c r="AS442" s="112">
        <v>0</v>
      </c>
      <c r="AT442" s="111">
        <v>0.55000000000000004</v>
      </c>
      <c r="AU442" s="112">
        <v>0</v>
      </c>
      <c r="AV442" s="112">
        <v>0</v>
      </c>
      <c r="AW442" s="112">
        <v>0</v>
      </c>
      <c r="AX442" s="112">
        <v>0</v>
      </c>
      <c r="AY442" s="112">
        <v>0</v>
      </c>
      <c r="AZ442" s="112">
        <v>0</v>
      </c>
      <c r="BA442" s="111">
        <v>0.71299999999999997</v>
      </c>
      <c r="BB442" s="112">
        <v>0</v>
      </c>
      <c r="BC442" s="112">
        <v>0</v>
      </c>
      <c r="BD442" s="112">
        <v>0</v>
      </c>
      <c r="BE442" s="112">
        <v>0</v>
      </c>
      <c r="BF442" s="112">
        <v>0</v>
      </c>
      <c r="BG442" s="112">
        <v>0</v>
      </c>
      <c r="BH442" s="112">
        <v>0</v>
      </c>
      <c r="BI442" s="112">
        <v>0</v>
      </c>
      <c r="BJ442" s="112">
        <v>0</v>
      </c>
      <c r="BK442" s="111">
        <v>0.71299999999999997</v>
      </c>
      <c r="BL442" s="112">
        <v>0</v>
      </c>
      <c r="BM442" s="112">
        <v>16.2</v>
      </c>
      <c r="BN442" s="112">
        <v>0</v>
      </c>
      <c r="BO442" s="112">
        <v>0</v>
      </c>
      <c r="BP442" s="112">
        <v>0</v>
      </c>
      <c r="BQ442" s="112">
        <v>0</v>
      </c>
      <c r="BR442" s="113">
        <v>11</v>
      </c>
      <c r="BS442" s="112">
        <v>0</v>
      </c>
    </row>
    <row r="443" spans="1:71" hidden="1" x14ac:dyDescent="0.25">
      <c r="A443" s="102" t="s">
        <v>138</v>
      </c>
      <c r="B443" s="103" t="s">
        <v>191</v>
      </c>
      <c r="C443" s="102" t="s">
        <v>192</v>
      </c>
      <c r="D443" s="102" t="s">
        <v>1006</v>
      </c>
      <c r="E443" s="102" t="s">
        <v>1007</v>
      </c>
      <c r="F443" s="102" t="s">
        <v>153</v>
      </c>
      <c r="G443" s="102" t="s">
        <v>224</v>
      </c>
      <c r="H443" s="104">
        <v>41</v>
      </c>
      <c r="I443" s="104">
        <v>43</v>
      </c>
      <c r="J443" s="104">
        <v>31</v>
      </c>
      <c r="K443" s="104">
        <v>93</v>
      </c>
      <c r="L443" s="105">
        <v>38.333333333333336</v>
      </c>
      <c r="M443" s="106">
        <v>572</v>
      </c>
      <c r="N443" s="106">
        <v>629</v>
      </c>
      <c r="O443" s="106">
        <v>6</v>
      </c>
      <c r="P443" s="106">
        <v>57</v>
      </c>
      <c r="Q443" s="106">
        <v>7</v>
      </c>
      <c r="R443" s="106">
        <v>6.5</v>
      </c>
      <c r="S443" s="106">
        <v>600</v>
      </c>
      <c r="T443" s="106">
        <v>616</v>
      </c>
      <c r="U443" s="106">
        <v>6</v>
      </c>
      <c r="V443" s="106">
        <v>16</v>
      </c>
      <c r="W443" s="106">
        <v>6</v>
      </c>
      <c r="X443" s="106">
        <v>6</v>
      </c>
      <c r="Y443" s="106">
        <v>31</v>
      </c>
      <c r="Z443" s="106">
        <v>5</v>
      </c>
      <c r="AA443" s="107">
        <v>42556</v>
      </c>
      <c r="AB443" s="106">
        <v>4</v>
      </c>
      <c r="AC443" s="108">
        <v>5.0999999999999996</v>
      </c>
      <c r="AD443" s="109">
        <v>3</v>
      </c>
      <c r="AE443" s="110">
        <v>0</v>
      </c>
      <c r="AF443" s="111">
        <v>0.54</v>
      </c>
      <c r="AG443" s="112">
        <v>2.3333333333333335</v>
      </c>
      <c r="AH443" s="112">
        <v>5.666666666666667</v>
      </c>
      <c r="AI443" s="112">
        <v>2.3333333333333335</v>
      </c>
      <c r="AJ443" s="111">
        <v>0.9</v>
      </c>
      <c r="AK443" s="112">
        <v>0.33333333333333331</v>
      </c>
      <c r="AL443" s="112">
        <v>0</v>
      </c>
      <c r="AM443" s="112">
        <v>0</v>
      </c>
      <c r="AN443" s="112">
        <v>0</v>
      </c>
      <c r="AO443" s="112">
        <v>1.6666666666666667</v>
      </c>
      <c r="AP443" s="112">
        <v>0</v>
      </c>
      <c r="AQ443" s="112">
        <v>0</v>
      </c>
      <c r="AR443" s="112">
        <v>0</v>
      </c>
      <c r="AS443" s="112">
        <v>0</v>
      </c>
      <c r="AT443" s="111">
        <v>0.55000000000000004</v>
      </c>
      <c r="AU443" s="112">
        <v>0</v>
      </c>
      <c r="AV443" s="112">
        <v>0</v>
      </c>
      <c r="AW443" s="112">
        <v>0</v>
      </c>
      <c r="AX443" s="112">
        <v>0</v>
      </c>
      <c r="AY443" s="112">
        <v>0</v>
      </c>
      <c r="AZ443" s="112">
        <v>0</v>
      </c>
      <c r="BA443" s="111">
        <v>0.71299999999999997</v>
      </c>
      <c r="BB443" s="112">
        <v>0</v>
      </c>
      <c r="BC443" s="112">
        <v>0</v>
      </c>
      <c r="BD443" s="112">
        <v>0</v>
      </c>
      <c r="BE443" s="112">
        <v>0</v>
      </c>
      <c r="BF443" s="112">
        <v>0</v>
      </c>
      <c r="BG443" s="112">
        <v>0</v>
      </c>
      <c r="BH443" s="112">
        <v>0</v>
      </c>
      <c r="BI443" s="112">
        <v>0</v>
      </c>
      <c r="BJ443" s="112">
        <v>0</v>
      </c>
      <c r="BK443" s="111">
        <v>0.71299999999999997</v>
      </c>
      <c r="BL443" s="112">
        <v>0</v>
      </c>
      <c r="BM443" s="112">
        <v>7.3833333333333337</v>
      </c>
      <c r="BN443" s="112">
        <v>2.1</v>
      </c>
      <c r="BO443" s="112">
        <v>0.91666666666666674</v>
      </c>
      <c r="BP443" s="112">
        <v>0</v>
      </c>
      <c r="BQ443" s="112">
        <v>0</v>
      </c>
      <c r="BR443" s="113">
        <v>18</v>
      </c>
      <c r="BS443" s="112">
        <v>0</v>
      </c>
    </row>
    <row r="444" spans="1:71" hidden="1" x14ac:dyDescent="0.25">
      <c r="A444" s="102" t="s">
        <v>138</v>
      </c>
      <c r="B444" s="103" t="s">
        <v>191</v>
      </c>
      <c r="C444" s="102" t="s">
        <v>192</v>
      </c>
      <c r="D444" s="102" t="s">
        <v>1008</v>
      </c>
      <c r="E444" s="102" t="s">
        <v>1009</v>
      </c>
      <c r="F444" s="102" t="s">
        <v>244</v>
      </c>
      <c r="G444" s="102" t="s">
        <v>224</v>
      </c>
      <c r="H444" s="104">
        <v>23</v>
      </c>
      <c r="I444" s="104">
        <v>24</v>
      </c>
      <c r="J444" s="104">
        <v>22</v>
      </c>
      <c r="K444" s="104">
        <v>66</v>
      </c>
      <c r="L444" s="105">
        <v>23</v>
      </c>
      <c r="M444" s="106">
        <v>262</v>
      </c>
      <c r="N444" s="106">
        <v>281</v>
      </c>
      <c r="O444" s="106">
        <v>4</v>
      </c>
      <c r="P444" s="106">
        <v>19</v>
      </c>
      <c r="Q444" s="106">
        <v>4</v>
      </c>
      <c r="R444" s="106">
        <v>4</v>
      </c>
      <c r="S444" s="106">
        <v>269</v>
      </c>
      <c r="T444" s="106">
        <v>275</v>
      </c>
      <c r="U444" s="106">
        <v>4</v>
      </c>
      <c r="V444" s="106">
        <v>6</v>
      </c>
      <c r="W444" s="106">
        <v>4</v>
      </c>
      <c r="X444" s="106">
        <v>4</v>
      </c>
      <c r="Y444" s="106">
        <v>22</v>
      </c>
      <c r="Z444" s="106">
        <v>5</v>
      </c>
      <c r="AA444" s="107"/>
      <c r="AB444" s="106"/>
      <c r="AC444" s="108">
        <v>4.333333333333333</v>
      </c>
      <c r="AD444" s="109">
        <v>3</v>
      </c>
      <c r="AE444" s="110">
        <v>0</v>
      </c>
      <c r="AF444" s="111">
        <v>0.54</v>
      </c>
      <c r="AG444" s="112">
        <v>0</v>
      </c>
      <c r="AH444" s="112">
        <v>0</v>
      </c>
      <c r="AI444" s="112">
        <v>0</v>
      </c>
      <c r="AJ444" s="111">
        <v>0.9</v>
      </c>
      <c r="AK444" s="112">
        <v>0</v>
      </c>
      <c r="AL444" s="112">
        <v>0</v>
      </c>
      <c r="AM444" s="112">
        <v>0</v>
      </c>
      <c r="AN444" s="112">
        <v>0</v>
      </c>
      <c r="AO444" s="112">
        <v>0</v>
      </c>
      <c r="AP444" s="112">
        <v>0</v>
      </c>
      <c r="AQ444" s="112">
        <v>0</v>
      </c>
      <c r="AR444" s="112">
        <v>0</v>
      </c>
      <c r="AS444" s="112">
        <v>0</v>
      </c>
      <c r="AT444" s="111">
        <v>0.55000000000000004</v>
      </c>
      <c r="AU444" s="112">
        <v>0</v>
      </c>
      <c r="AV444" s="112">
        <v>0</v>
      </c>
      <c r="AW444" s="112">
        <v>0</v>
      </c>
      <c r="AX444" s="112">
        <v>0</v>
      </c>
      <c r="AY444" s="112">
        <v>0</v>
      </c>
      <c r="AZ444" s="112">
        <v>0</v>
      </c>
      <c r="BA444" s="111">
        <v>0.71299999999999997</v>
      </c>
      <c r="BB444" s="112">
        <v>0</v>
      </c>
      <c r="BC444" s="112">
        <v>0</v>
      </c>
      <c r="BD444" s="112">
        <v>0</v>
      </c>
      <c r="BE444" s="112">
        <v>0</v>
      </c>
      <c r="BF444" s="112">
        <v>0</v>
      </c>
      <c r="BG444" s="112">
        <v>0</v>
      </c>
      <c r="BH444" s="112">
        <v>0</v>
      </c>
      <c r="BI444" s="112">
        <v>0</v>
      </c>
      <c r="BJ444" s="112">
        <v>0</v>
      </c>
      <c r="BK444" s="111">
        <v>0.71299999999999997</v>
      </c>
      <c r="BL444" s="112">
        <v>0</v>
      </c>
      <c r="BM444" s="112">
        <v>0</v>
      </c>
      <c r="BN444" s="112">
        <v>0</v>
      </c>
      <c r="BO444" s="112">
        <v>0</v>
      </c>
      <c r="BP444" s="112">
        <v>0</v>
      </c>
      <c r="BQ444" s="112">
        <v>0</v>
      </c>
      <c r="BR444" s="113">
        <v>8</v>
      </c>
      <c r="BS444" s="112">
        <v>0</v>
      </c>
    </row>
    <row r="445" spans="1:71" hidden="1" x14ac:dyDescent="0.25">
      <c r="A445" s="102" t="s">
        <v>138</v>
      </c>
      <c r="B445" s="103" t="s">
        <v>191</v>
      </c>
      <c r="C445" s="102" t="s">
        <v>192</v>
      </c>
      <c r="D445" s="102" t="s">
        <v>98</v>
      </c>
      <c r="E445" s="102" t="s">
        <v>99</v>
      </c>
      <c r="F445" s="102" t="s">
        <v>151</v>
      </c>
      <c r="G445" s="102" t="s">
        <v>223</v>
      </c>
      <c r="H445" s="104">
        <v>78</v>
      </c>
      <c r="I445" s="104">
        <v>82</v>
      </c>
      <c r="J445" s="104">
        <v>483</v>
      </c>
      <c r="K445" s="104">
        <v>1449</v>
      </c>
      <c r="L445" s="105">
        <v>214.33333333333334</v>
      </c>
      <c r="M445" s="106">
        <v>892</v>
      </c>
      <c r="N445" s="106">
        <v>968</v>
      </c>
      <c r="O445" s="106">
        <v>8</v>
      </c>
      <c r="P445" s="106">
        <v>76</v>
      </c>
      <c r="Q445" s="106">
        <v>8</v>
      </c>
      <c r="R445" s="106">
        <v>8</v>
      </c>
      <c r="S445" s="106">
        <v>937</v>
      </c>
      <c r="T445" s="106">
        <v>957</v>
      </c>
      <c r="U445" s="106">
        <v>8</v>
      </c>
      <c r="V445" s="106">
        <v>20</v>
      </c>
      <c r="W445" s="106">
        <v>7</v>
      </c>
      <c r="X445" s="106">
        <v>7.5</v>
      </c>
      <c r="Y445" s="106">
        <v>483</v>
      </c>
      <c r="Z445" s="106">
        <v>10</v>
      </c>
      <c r="AA445" s="107">
        <v>33246</v>
      </c>
      <c r="AB445" s="106">
        <v>2</v>
      </c>
      <c r="AC445" s="108">
        <v>5.9</v>
      </c>
      <c r="AD445" s="109">
        <v>2</v>
      </c>
      <c r="AE445" s="110">
        <v>0</v>
      </c>
      <c r="AF445" s="111">
        <v>0.54</v>
      </c>
      <c r="AG445" s="112">
        <v>7.666666666666667</v>
      </c>
      <c r="AH445" s="112">
        <v>0</v>
      </c>
      <c r="AI445" s="112">
        <v>7.666666666666667</v>
      </c>
      <c r="AJ445" s="111">
        <v>0.9</v>
      </c>
      <c r="AK445" s="112">
        <v>0</v>
      </c>
      <c r="AL445" s="112">
        <v>0</v>
      </c>
      <c r="AM445" s="112">
        <v>0</v>
      </c>
      <c r="AN445" s="112">
        <v>0</v>
      </c>
      <c r="AO445" s="112">
        <v>0</v>
      </c>
      <c r="AP445" s="112">
        <v>0</v>
      </c>
      <c r="AQ445" s="112">
        <v>0</v>
      </c>
      <c r="AR445" s="112">
        <v>0</v>
      </c>
      <c r="AS445" s="112">
        <v>0</v>
      </c>
      <c r="AT445" s="111">
        <v>0.55000000000000004</v>
      </c>
      <c r="AU445" s="112">
        <v>0</v>
      </c>
      <c r="AV445" s="112">
        <v>0</v>
      </c>
      <c r="AW445" s="112">
        <v>0</v>
      </c>
      <c r="AX445" s="112">
        <v>0</v>
      </c>
      <c r="AY445" s="112">
        <v>0</v>
      </c>
      <c r="AZ445" s="112">
        <v>0</v>
      </c>
      <c r="BA445" s="111">
        <v>0.71299999999999997</v>
      </c>
      <c r="BB445" s="112">
        <v>0</v>
      </c>
      <c r="BC445" s="112">
        <v>0</v>
      </c>
      <c r="BD445" s="112">
        <v>0</v>
      </c>
      <c r="BE445" s="112">
        <v>0</v>
      </c>
      <c r="BF445" s="112">
        <v>0</v>
      </c>
      <c r="BG445" s="112">
        <v>0</v>
      </c>
      <c r="BH445" s="112">
        <v>0</v>
      </c>
      <c r="BI445" s="112">
        <v>0</v>
      </c>
      <c r="BJ445" s="112">
        <v>0</v>
      </c>
      <c r="BK445" s="111">
        <v>0.71299999999999997</v>
      </c>
      <c r="BL445" s="112">
        <v>0</v>
      </c>
      <c r="BM445" s="112">
        <v>6.9</v>
      </c>
      <c r="BN445" s="112">
        <v>6.9</v>
      </c>
      <c r="BO445" s="112">
        <v>0</v>
      </c>
      <c r="BP445" s="112">
        <v>0</v>
      </c>
      <c r="BQ445" s="112">
        <v>0</v>
      </c>
      <c r="BR445" s="113">
        <v>31</v>
      </c>
      <c r="BS445" s="112">
        <v>0</v>
      </c>
    </row>
    <row r="446" spans="1:71" hidden="1" x14ac:dyDescent="0.25">
      <c r="A446" s="102" t="s">
        <v>138</v>
      </c>
      <c r="B446" s="103" t="s">
        <v>191</v>
      </c>
      <c r="C446" s="102" t="s">
        <v>192</v>
      </c>
      <c r="D446" s="102" t="s">
        <v>1010</v>
      </c>
      <c r="E446" s="102" t="s">
        <v>1011</v>
      </c>
      <c r="F446" s="102" t="s">
        <v>153</v>
      </c>
      <c r="G446" s="102" t="s">
        <v>224</v>
      </c>
      <c r="H446" s="104">
        <v>25</v>
      </c>
      <c r="I446" s="104">
        <v>27</v>
      </c>
      <c r="J446" s="104">
        <v>9</v>
      </c>
      <c r="K446" s="104">
        <v>27</v>
      </c>
      <c r="L446" s="105">
        <v>20.333333333333332</v>
      </c>
      <c r="M446" s="106">
        <v>313</v>
      </c>
      <c r="N446" s="106">
        <v>325</v>
      </c>
      <c r="O446" s="106">
        <v>5</v>
      </c>
      <c r="P446" s="106">
        <v>12</v>
      </c>
      <c r="Q446" s="106">
        <v>3</v>
      </c>
      <c r="R446" s="106">
        <v>4</v>
      </c>
      <c r="S446" s="106">
        <v>333</v>
      </c>
      <c r="T446" s="106">
        <v>335</v>
      </c>
      <c r="U446" s="106">
        <v>5</v>
      </c>
      <c r="V446" s="106">
        <v>2</v>
      </c>
      <c r="W446" s="106">
        <v>2</v>
      </c>
      <c r="X446" s="106">
        <v>3.5</v>
      </c>
      <c r="Y446" s="106">
        <v>9</v>
      </c>
      <c r="Z446" s="106">
        <v>2</v>
      </c>
      <c r="AA446" s="107">
        <v>54215</v>
      </c>
      <c r="AB446" s="106">
        <v>6</v>
      </c>
      <c r="AC446" s="108">
        <v>4.3</v>
      </c>
      <c r="AD446" s="109">
        <v>3</v>
      </c>
      <c r="AE446" s="110">
        <v>0</v>
      </c>
      <c r="AF446" s="111">
        <v>0.54</v>
      </c>
      <c r="AG446" s="112">
        <v>0</v>
      </c>
      <c r="AH446" s="112">
        <v>0</v>
      </c>
      <c r="AI446" s="112">
        <v>0</v>
      </c>
      <c r="AJ446" s="111">
        <v>0.9</v>
      </c>
      <c r="AK446" s="112">
        <v>0</v>
      </c>
      <c r="AL446" s="112">
        <v>0</v>
      </c>
      <c r="AM446" s="112">
        <v>0</v>
      </c>
      <c r="AN446" s="112">
        <v>0</v>
      </c>
      <c r="AO446" s="112">
        <v>0</v>
      </c>
      <c r="AP446" s="112">
        <v>0</v>
      </c>
      <c r="AQ446" s="112">
        <v>0</v>
      </c>
      <c r="AR446" s="112">
        <v>0</v>
      </c>
      <c r="AS446" s="112">
        <v>0</v>
      </c>
      <c r="AT446" s="111">
        <v>0.55000000000000004</v>
      </c>
      <c r="AU446" s="112">
        <v>0</v>
      </c>
      <c r="AV446" s="112">
        <v>0</v>
      </c>
      <c r="AW446" s="112">
        <v>0</v>
      </c>
      <c r="AX446" s="112">
        <v>0</v>
      </c>
      <c r="AY446" s="112">
        <v>0</v>
      </c>
      <c r="AZ446" s="112">
        <v>0</v>
      </c>
      <c r="BA446" s="111">
        <v>0.71299999999999997</v>
      </c>
      <c r="BB446" s="112">
        <v>0</v>
      </c>
      <c r="BC446" s="112">
        <v>0</v>
      </c>
      <c r="BD446" s="112">
        <v>0</v>
      </c>
      <c r="BE446" s="112">
        <v>0</v>
      </c>
      <c r="BF446" s="112">
        <v>0</v>
      </c>
      <c r="BG446" s="112">
        <v>0</v>
      </c>
      <c r="BH446" s="112">
        <v>0</v>
      </c>
      <c r="BI446" s="112">
        <v>0</v>
      </c>
      <c r="BJ446" s="112">
        <v>0</v>
      </c>
      <c r="BK446" s="111">
        <v>0.71299999999999997</v>
      </c>
      <c r="BL446" s="112">
        <v>0</v>
      </c>
      <c r="BM446" s="112">
        <v>0</v>
      </c>
      <c r="BN446" s="112">
        <v>0</v>
      </c>
      <c r="BO446" s="112">
        <v>0</v>
      </c>
      <c r="BP446" s="112">
        <v>0</v>
      </c>
      <c r="BQ446" s="112">
        <v>0</v>
      </c>
      <c r="BR446" s="113">
        <v>10</v>
      </c>
      <c r="BS446" s="112">
        <v>0</v>
      </c>
    </row>
    <row r="447" spans="1:71" hidden="1" x14ac:dyDescent="0.25">
      <c r="A447" s="102" t="s">
        <v>138</v>
      </c>
      <c r="B447" s="103" t="s">
        <v>191</v>
      </c>
      <c r="C447" s="102" t="s">
        <v>192</v>
      </c>
      <c r="D447" s="102" t="s">
        <v>1012</v>
      </c>
      <c r="E447" s="102" t="s">
        <v>1013</v>
      </c>
      <c r="F447" s="102" t="s">
        <v>153</v>
      </c>
      <c r="G447" s="102" t="s">
        <v>224</v>
      </c>
      <c r="H447" s="104">
        <v>14</v>
      </c>
      <c r="I447" s="104">
        <v>16</v>
      </c>
      <c r="J447" s="104">
        <v>99</v>
      </c>
      <c r="K447" s="104">
        <v>297</v>
      </c>
      <c r="L447" s="105">
        <v>43</v>
      </c>
      <c r="M447" s="106">
        <v>171</v>
      </c>
      <c r="N447" s="106">
        <v>175</v>
      </c>
      <c r="O447" s="106">
        <v>2</v>
      </c>
      <c r="P447" s="106">
        <v>4</v>
      </c>
      <c r="Q447" s="106">
        <v>3</v>
      </c>
      <c r="R447" s="106">
        <v>2.5</v>
      </c>
      <c r="S447" s="106">
        <v>174</v>
      </c>
      <c r="T447" s="106">
        <v>178</v>
      </c>
      <c r="U447" s="106">
        <v>2</v>
      </c>
      <c r="V447" s="106">
        <v>4</v>
      </c>
      <c r="W447" s="106">
        <v>3</v>
      </c>
      <c r="X447" s="106">
        <v>2.5</v>
      </c>
      <c r="Y447" s="106">
        <v>99</v>
      </c>
      <c r="Z447" s="106">
        <v>8</v>
      </c>
      <c r="AA447" s="107"/>
      <c r="AB447" s="106"/>
      <c r="AC447" s="108">
        <v>4.333333333333333</v>
      </c>
      <c r="AD447" s="109">
        <v>3</v>
      </c>
      <c r="AE447" s="110">
        <v>146.33333333333334</v>
      </c>
      <c r="AF447" s="111">
        <v>0.54</v>
      </c>
      <c r="AG447" s="112">
        <v>0</v>
      </c>
      <c r="AH447" s="112">
        <v>29</v>
      </c>
      <c r="AI447" s="112">
        <v>0</v>
      </c>
      <c r="AJ447" s="111">
        <v>0.9</v>
      </c>
      <c r="AK447" s="112">
        <v>0</v>
      </c>
      <c r="AL447" s="112">
        <v>0</v>
      </c>
      <c r="AM447" s="112">
        <v>0</v>
      </c>
      <c r="AN447" s="112">
        <v>0</v>
      </c>
      <c r="AO447" s="112">
        <v>12</v>
      </c>
      <c r="AP447" s="112">
        <v>0</v>
      </c>
      <c r="AQ447" s="112">
        <v>0.66666666666666663</v>
      </c>
      <c r="AR447" s="112">
        <v>0</v>
      </c>
      <c r="AS447" s="112">
        <v>0</v>
      </c>
      <c r="AT447" s="111">
        <v>0.55000000000000004</v>
      </c>
      <c r="AU447" s="112">
        <v>0</v>
      </c>
      <c r="AV447" s="112">
        <v>0</v>
      </c>
      <c r="AW447" s="112">
        <v>0</v>
      </c>
      <c r="AX447" s="112">
        <v>0</v>
      </c>
      <c r="AY447" s="112">
        <v>2.3333333333333335</v>
      </c>
      <c r="AZ447" s="112">
        <v>0</v>
      </c>
      <c r="BA447" s="111">
        <v>0.71299999999999997</v>
      </c>
      <c r="BB447" s="112">
        <v>0</v>
      </c>
      <c r="BC447" s="112">
        <v>0</v>
      </c>
      <c r="BD447" s="112">
        <v>0</v>
      </c>
      <c r="BE447" s="112">
        <v>0</v>
      </c>
      <c r="BF447" s="112">
        <v>0</v>
      </c>
      <c r="BG447" s="112">
        <v>0</v>
      </c>
      <c r="BH447" s="112">
        <v>0</v>
      </c>
      <c r="BI447" s="112">
        <v>0</v>
      </c>
      <c r="BJ447" s="112">
        <v>0</v>
      </c>
      <c r="BK447" s="111">
        <v>0.71299999999999997</v>
      </c>
      <c r="BL447" s="112">
        <v>79.02000000000001</v>
      </c>
      <c r="BM447" s="112">
        <v>26.1</v>
      </c>
      <c r="BN447" s="112">
        <v>0</v>
      </c>
      <c r="BO447" s="112">
        <v>6.6000000000000005</v>
      </c>
      <c r="BP447" s="112">
        <v>2.0303333333333331</v>
      </c>
      <c r="BQ447" s="112">
        <v>0</v>
      </c>
      <c r="BR447" s="113">
        <v>5</v>
      </c>
      <c r="BS447" s="112">
        <v>0</v>
      </c>
    </row>
    <row r="448" spans="1:71" hidden="1" x14ac:dyDescent="0.25">
      <c r="A448" s="102" t="s">
        <v>138</v>
      </c>
      <c r="B448" s="103" t="s">
        <v>191</v>
      </c>
      <c r="C448" s="102" t="s">
        <v>192</v>
      </c>
      <c r="D448" s="102" t="s">
        <v>801</v>
      </c>
      <c r="E448" s="102" t="s">
        <v>802</v>
      </c>
      <c r="F448" s="102" t="s">
        <v>244</v>
      </c>
      <c r="G448" s="102" t="s">
        <v>224</v>
      </c>
      <c r="H448" s="104">
        <v>63</v>
      </c>
      <c r="I448" s="104">
        <v>68</v>
      </c>
      <c r="J448" s="104">
        <v>61</v>
      </c>
      <c r="K448" s="104">
        <v>183</v>
      </c>
      <c r="L448" s="105">
        <v>64</v>
      </c>
      <c r="M448" s="106">
        <v>647</v>
      </c>
      <c r="N448" s="106">
        <v>742</v>
      </c>
      <c r="O448" s="106">
        <v>7</v>
      </c>
      <c r="P448" s="106">
        <v>95</v>
      </c>
      <c r="Q448" s="106">
        <v>8</v>
      </c>
      <c r="R448" s="106">
        <v>7.5</v>
      </c>
      <c r="S448" s="106">
        <v>657</v>
      </c>
      <c r="T448" s="106">
        <v>687</v>
      </c>
      <c r="U448" s="106">
        <v>7</v>
      </c>
      <c r="V448" s="106">
        <v>30</v>
      </c>
      <c r="W448" s="106">
        <v>8</v>
      </c>
      <c r="X448" s="106">
        <v>7.5</v>
      </c>
      <c r="Y448" s="106">
        <v>61</v>
      </c>
      <c r="Z448" s="106">
        <v>6</v>
      </c>
      <c r="AA448" s="107"/>
      <c r="AB448" s="106"/>
      <c r="AC448" s="108">
        <v>7</v>
      </c>
      <c r="AD448" s="109">
        <v>4</v>
      </c>
      <c r="AE448" s="110">
        <v>0</v>
      </c>
      <c r="AF448" s="111">
        <v>0.54</v>
      </c>
      <c r="AG448" s="112">
        <v>0</v>
      </c>
      <c r="AH448" s="112">
        <v>0</v>
      </c>
      <c r="AI448" s="112">
        <v>0</v>
      </c>
      <c r="AJ448" s="111">
        <v>0.9</v>
      </c>
      <c r="AK448" s="112">
        <v>0</v>
      </c>
      <c r="AL448" s="112">
        <v>0</v>
      </c>
      <c r="AM448" s="112">
        <v>0</v>
      </c>
      <c r="AN448" s="112">
        <v>56.333333333333336</v>
      </c>
      <c r="AO448" s="112">
        <v>22.666666666666668</v>
      </c>
      <c r="AP448" s="112">
        <v>0</v>
      </c>
      <c r="AQ448" s="112">
        <v>0</v>
      </c>
      <c r="AR448" s="112">
        <v>0</v>
      </c>
      <c r="AS448" s="112">
        <v>0</v>
      </c>
      <c r="AT448" s="111">
        <v>0.55000000000000004</v>
      </c>
      <c r="AU448" s="112">
        <v>0</v>
      </c>
      <c r="AV448" s="112">
        <v>0</v>
      </c>
      <c r="AW448" s="112">
        <v>0</v>
      </c>
      <c r="AX448" s="112">
        <v>0</v>
      </c>
      <c r="AY448" s="112">
        <v>0</v>
      </c>
      <c r="AZ448" s="112">
        <v>0</v>
      </c>
      <c r="BA448" s="111">
        <v>0.71299999999999997</v>
      </c>
      <c r="BB448" s="112">
        <v>0</v>
      </c>
      <c r="BC448" s="112">
        <v>0</v>
      </c>
      <c r="BD448" s="112">
        <v>0</v>
      </c>
      <c r="BE448" s="112">
        <v>0</v>
      </c>
      <c r="BF448" s="112">
        <v>0</v>
      </c>
      <c r="BG448" s="112">
        <v>0</v>
      </c>
      <c r="BH448" s="112">
        <v>0</v>
      </c>
      <c r="BI448" s="112">
        <v>0</v>
      </c>
      <c r="BJ448" s="112">
        <v>0</v>
      </c>
      <c r="BK448" s="111">
        <v>0.71299999999999997</v>
      </c>
      <c r="BL448" s="112">
        <v>0</v>
      </c>
      <c r="BM448" s="112">
        <v>0</v>
      </c>
      <c r="BN448" s="112">
        <v>30.983333333333338</v>
      </c>
      <c r="BO448" s="112">
        <v>12.466666666666669</v>
      </c>
      <c r="BP448" s="112">
        <v>0</v>
      </c>
      <c r="BQ448" s="112">
        <v>0</v>
      </c>
      <c r="BR448" s="113">
        <v>15</v>
      </c>
      <c r="BS448" s="112">
        <v>0</v>
      </c>
    </row>
    <row r="449" spans="1:71" hidden="1" x14ac:dyDescent="0.25">
      <c r="A449" s="102" t="s">
        <v>138</v>
      </c>
      <c r="B449" s="103" t="s">
        <v>191</v>
      </c>
      <c r="C449" s="102" t="s">
        <v>192</v>
      </c>
      <c r="D449" s="102" t="s">
        <v>827</v>
      </c>
      <c r="E449" s="102" t="s">
        <v>828</v>
      </c>
      <c r="F449" s="102" t="s">
        <v>153</v>
      </c>
      <c r="G449" s="102" t="s">
        <v>224</v>
      </c>
      <c r="H449" s="104">
        <v>189</v>
      </c>
      <c r="I449" s="104">
        <v>188</v>
      </c>
      <c r="J449" s="104">
        <v>724</v>
      </c>
      <c r="K449" s="104">
        <v>2172</v>
      </c>
      <c r="L449" s="105">
        <v>367</v>
      </c>
      <c r="M449" s="106">
        <v>2194</v>
      </c>
      <c r="N449" s="106">
        <v>2460</v>
      </c>
      <c r="O449" s="106">
        <v>10</v>
      </c>
      <c r="P449" s="106">
        <v>266</v>
      </c>
      <c r="Q449" s="106">
        <v>10</v>
      </c>
      <c r="R449" s="106">
        <v>10</v>
      </c>
      <c r="S449" s="106">
        <v>2282</v>
      </c>
      <c r="T449" s="106">
        <v>2335</v>
      </c>
      <c r="U449" s="106">
        <v>10</v>
      </c>
      <c r="V449" s="106">
        <v>53</v>
      </c>
      <c r="W449" s="106">
        <v>9</v>
      </c>
      <c r="X449" s="106">
        <v>9.5</v>
      </c>
      <c r="Y449" s="106">
        <v>724</v>
      </c>
      <c r="Z449" s="106">
        <v>10</v>
      </c>
      <c r="AA449" s="107">
        <v>57084</v>
      </c>
      <c r="AB449" s="106">
        <v>7</v>
      </c>
      <c r="AC449" s="108">
        <v>8.6999999999999993</v>
      </c>
      <c r="AD449" s="109">
        <v>5</v>
      </c>
      <c r="AE449" s="110">
        <v>0</v>
      </c>
      <c r="AF449" s="111">
        <v>0.54</v>
      </c>
      <c r="AG449" s="112">
        <v>1</v>
      </c>
      <c r="AH449" s="112">
        <v>0</v>
      </c>
      <c r="AI449" s="112">
        <v>1</v>
      </c>
      <c r="AJ449" s="111">
        <v>0.9</v>
      </c>
      <c r="AK449" s="112">
        <v>0</v>
      </c>
      <c r="AL449" s="112">
        <v>126</v>
      </c>
      <c r="AM449" s="112">
        <v>0</v>
      </c>
      <c r="AN449" s="112">
        <v>0</v>
      </c>
      <c r="AO449" s="112">
        <v>0</v>
      </c>
      <c r="AP449" s="112">
        <v>0</v>
      </c>
      <c r="AQ449" s="112">
        <v>0</v>
      </c>
      <c r="AR449" s="112">
        <v>0</v>
      </c>
      <c r="AS449" s="112">
        <v>0</v>
      </c>
      <c r="AT449" s="111">
        <v>0.55000000000000004</v>
      </c>
      <c r="AU449" s="112">
        <v>0</v>
      </c>
      <c r="AV449" s="112">
        <v>0</v>
      </c>
      <c r="AW449" s="112">
        <v>0</v>
      </c>
      <c r="AX449" s="112">
        <v>0</v>
      </c>
      <c r="AY449" s="112">
        <v>0</v>
      </c>
      <c r="AZ449" s="112">
        <v>0</v>
      </c>
      <c r="BA449" s="111">
        <v>0.71299999999999997</v>
      </c>
      <c r="BB449" s="112">
        <v>0</v>
      </c>
      <c r="BC449" s="112">
        <v>0</v>
      </c>
      <c r="BD449" s="112">
        <v>0</v>
      </c>
      <c r="BE449" s="112">
        <v>0</v>
      </c>
      <c r="BF449" s="112">
        <v>0</v>
      </c>
      <c r="BG449" s="112">
        <v>0</v>
      </c>
      <c r="BH449" s="112">
        <v>0</v>
      </c>
      <c r="BI449" s="112">
        <v>0</v>
      </c>
      <c r="BJ449" s="112">
        <v>0</v>
      </c>
      <c r="BK449" s="111">
        <v>0.71299999999999997</v>
      </c>
      <c r="BL449" s="112">
        <v>0</v>
      </c>
      <c r="BM449" s="112">
        <v>70.200000000000017</v>
      </c>
      <c r="BN449" s="112">
        <v>0.9</v>
      </c>
      <c r="BO449" s="112">
        <v>0</v>
      </c>
      <c r="BP449" s="112">
        <v>0</v>
      </c>
      <c r="BQ449" s="112">
        <v>0</v>
      </c>
      <c r="BR449" s="113">
        <v>88</v>
      </c>
      <c r="BS449" s="112">
        <v>0</v>
      </c>
    </row>
    <row r="450" spans="1:71" hidden="1" x14ac:dyDescent="0.25">
      <c r="A450" s="102" t="s">
        <v>138</v>
      </c>
      <c r="B450" s="103" t="s">
        <v>191</v>
      </c>
      <c r="C450" s="102" t="s">
        <v>192</v>
      </c>
      <c r="D450" s="102" t="s">
        <v>36</v>
      </c>
      <c r="E450" s="102" t="s">
        <v>37</v>
      </c>
      <c r="F450" s="102" t="s">
        <v>153</v>
      </c>
      <c r="G450" s="102" t="s">
        <v>224</v>
      </c>
      <c r="H450" s="104">
        <v>35</v>
      </c>
      <c r="I450" s="104">
        <v>41</v>
      </c>
      <c r="J450" s="104">
        <v>375</v>
      </c>
      <c r="K450" s="104">
        <v>1125</v>
      </c>
      <c r="L450" s="105">
        <v>150.33333333333334</v>
      </c>
      <c r="M450" s="106">
        <v>528</v>
      </c>
      <c r="N450" s="106">
        <v>564</v>
      </c>
      <c r="O450" s="106">
        <v>6</v>
      </c>
      <c r="P450" s="106">
        <v>36</v>
      </c>
      <c r="Q450" s="106">
        <v>6</v>
      </c>
      <c r="R450" s="106">
        <v>6</v>
      </c>
      <c r="S450" s="106">
        <v>548</v>
      </c>
      <c r="T450" s="106">
        <v>562</v>
      </c>
      <c r="U450" s="106">
        <v>6</v>
      </c>
      <c r="V450" s="106">
        <v>14</v>
      </c>
      <c r="W450" s="106">
        <v>6</v>
      </c>
      <c r="X450" s="106">
        <v>6</v>
      </c>
      <c r="Y450" s="106">
        <v>375</v>
      </c>
      <c r="Z450" s="106">
        <v>10</v>
      </c>
      <c r="AA450" s="107">
        <v>46510</v>
      </c>
      <c r="AB450" s="106">
        <v>5</v>
      </c>
      <c r="AC450" s="108">
        <v>6.4</v>
      </c>
      <c r="AD450" s="109">
        <v>4</v>
      </c>
      <c r="AE450" s="110">
        <v>0</v>
      </c>
      <c r="AF450" s="111">
        <v>0.54</v>
      </c>
      <c r="AG450" s="112">
        <v>8.3333333333333339</v>
      </c>
      <c r="AH450" s="112">
        <v>0.33333333333333331</v>
      </c>
      <c r="AI450" s="112">
        <v>8.3333333333333339</v>
      </c>
      <c r="AJ450" s="111">
        <v>0.9</v>
      </c>
      <c r="AK450" s="112">
        <v>8.3333333333333339</v>
      </c>
      <c r="AL450" s="112">
        <v>26.333333333333332</v>
      </c>
      <c r="AM450" s="112">
        <v>0</v>
      </c>
      <c r="AN450" s="112">
        <v>0</v>
      </c>
      <c r="AO450" s="112">
        <v>0</v>
      </c>
      <c r="AP450" s="112">
        <v>0</v>
      </c>
      <c r="AQ450" s="112">
        <v>0</v>
      </c>
      <c r="AR450" s="112">
        <v>0</v>
      </c>
      <c r="AS450" s="112">
        <v>0</v>
      </c>
      <c r="AT450" s="111">
        <v>0.55000000000000004</v>
      </c>
      <c r="AU450" s="112">
        <v>0</v>
      </c>
      <c r="AV450" s="112">
        <v>0</v>
      </c>
      <c r="AW450" s="112">
        <v>0</v>
      </c>
      <c r="AX450" s="112">
        <v>0</v>
      </c>
      <c r="AY450" s="112">
        <v>0</v>
      </c>
      <c r="AZ450" s="112">
        <v>0</v>
      </c>
      <c r="BA450" s="111">
        <v>0.71299999999999997</v>
      </c>
      <c r="BB450" s="112">
        <v>0</v>
      </c>
      <c r="BC450" s="112">
        <v>0</v>
      </c>
      <c r="BD450" s="112">
        <v>0</v>
      </c>
      <c r="BE450" s="112">
        <v>0</v>
      </c>
      <c r="BF450" s="112">
        <v>0</v>
      </c>
      <c r="BG450" s="112">
        <v>0</v>
      </c>
      <c r="BH450" s="112">
        <v>0</v>
      </c>
      <c r="BI450" s="112">
        <v>0</v>
      </c>
      <c r="BJ450" s="112">
        <v>0</v>
      </c>
      <c r="BK450" s="111">
        <v>0.71299999999999997</v>
      </c>
      <c r="BL450" s="112">
        <v>0</v>
      </c>
      <c r="BM450" s="112">
        <v>26.866666666666667</v>
      </c>
      <c r="BN450" s="112">
        <v>7.5000000000000009</v>
      </c>
      <c r="BO450" s="112">
        <v>0</v>
      </c>
      <c r="BP450" s="112">
        <v>0</v>
      </c>
      <c r="BQ450" s="112">
        <v>0</v>
      </c>
      <c r="BR450" s="113">
        <v>36</v>
      </c>
      <c r="BS450" s="112">
        <v>0</v>
      </c>
    </row>
    <row r="451" spans="1:71" hidden="1" x14ac:dyDescent="0.25">
      <c r="A451" s="102" t="s">
        <v>138</v>
      </c>
      <c r="B451" s="103" t="s">
        <v>191</v>
      </c>
      <c r="C451" s="102" t="s">
        <v>192</v>
      </c>
      <c r="D451" s="102" t="s">
        <v>308</v>
      </c>
      <c r="E451" s="102" t="s">
        <v>309</v>
      </c>
      <c r="F451" s="102" t="s">
        <v>155</v>
      </c>
      <c r="G451" s="102" t="s">
        <v>227</v>
      </c>
      <c r="H451" s="104">
        <v>9</v>
      </c>
      <c r="I451" s="104">
        <v>10</v>
      </c>
      <c r="J451" s="104">
        <v>61</v>
      </c>
      <c r="K451" s="104">
        <v>183</v>
      </c>
      <c r="L451" s="105">
        <v>26.666666666666668</v>
      </c>
      <c r="M451" s="106">
        <v>152</v>
      </c>
      <c r="N451" s="106">
        <v>164</v>
      </c>
      <c r="O451" s="106">
        <v>2</v>
      </c>
      <c r="P451" s="106">
        <v>12</v>
      </c>
      <c r="Q451" s="106">
        <v>3</v>
      </c>
      <c r="R451" s="106">
        <v>2.5</v>
      </c>
      <c r="S451" s="106">
        <v>156</v>
      </c>
      <c r="T451" s="106">
        <v>161</v>
      </c>
      <c r="U451" s="106">
        <v>2</v>
      </c>
      <c r="V451" s="106">
        <v>5</v>
      </c>
      <c r="W451" s="106">
        <v>3</v>
      </c>
      <c r="X451" s="106">
        <v>2.5</v>
      </c>
      <c r="Y451" s="106">
        <v>61</v>
      </c>
      <c r="Z451" s="106">
        <v>6</v>
      </c>
      <c r="AA451" s="107">
        <v>71564</v>
      </c>
      <c r="AB451" s="106">
        <v>8</v>
      </c>
      <c r="AC451" s="108">
        <v>5.4</v>
      </c>
      <c r="AD451" s="109">
        <v>3</v>
      </c>
      <c r="AE451" s="110">
        <v>0</v>
      </c>
      <c r="AF451" s="111">
        <v>0.54</v>
      </c>
      <c r="AG451" s="112">
        <v>0</v>
      </c>
      <c r="AH451" s="112">
        <v>0</v>
      </c>
      <c r="AI451" s="112">
        <v>0</v>
      </c>
      <c r="AJ451" s="111">
        <v>0.9</v>
      </c>
      <c r="AK451" s="112">
        <v>0</v>
      </c>
      <c r="AL451" s="112">
        <v>0</v>
      </c>
      <c r="AM451" s="112">
        <v>0</v>
      </c>
      <c r="AN451" s="112">
        <v>0</v>
      </c>
      <c r="AO451" s="112">
        <v>0</v>
      </c>
      <c r="AP451" s="112">
        <v>0</v>
      </c>
      <c r="AQ451" s="112">
        <v>1.6666666666666667</v>
      </c>
      <c r="AR451" s="112">
        <v>0</v>
      </c>
      <c r="AS451" s="112">
        <v>0</v>
      </c>
      <c r="AT451" s="111">
        <v>0.55000000000000004</v>
      </c>
      <c r="AU451" s="112">
        <v>0</v>
      </c>
      <c r="AV451" s="112">
        <v>0</v>
      </c>
      <c r="AW451" s="112">
        <v>0</v>
      </c>
      <c r="AX451" s="112">
        <v>0</v>
      </c>
      <c r="AY451" s="112">
        <v>0</v>
      </c>
      <c r="AZ451" s="112">
        <v>0</v>
      </c>
      <c r="BA451" s="111">
        <v>0.71299999999999997</v>
      </c>
      <c r="BB451" s="112">
        <v>0</v>
      </c>
      <c r="BC451" s="112">
        <v>0</v>
      </c>
      <c r="BD451" s="112">
        <v>0</v>
      </c>
      <c r="BE451" s="112">
        <v>0</v>
      </c>
      <c r="BF451" s="112">
        <v>0</v>
      </c>
      <c r="BG451" s="112">
        <v>0</v>
      </c>
      <c r="BH451" s="112">
        <v>0</v>
      </c>
      <c r="BI451" s="112">
        <v>0</v>
      </c>
      <c r="BJ451" s="112">
        <v>0</v>
      </c>
      <c r="BK451" s="111">
        <v>0.71299999999999997</v>
      </c>
      <c r="BL451" s="112">
        <v>0</v>
      </c>
      <c r="BM451" s="112">
        <v>0</v>
      </c>
      <c r="BN451" s="112">
        <v>0</v>
      </c>
      <c r="BO451" s="112">
        <v>0</v>
      </c>
      <c r="BP451" s="112">
        <v>0.91666666666666674</v>
      </c>
      <c r="BQ451" s="112">
        <v>0</v>
      </c>
      <c r="BR451" s="113">
        <v>16</v>
      </c>
      <c r="BS451" s="112">
        <v>25</v>
      </c>
    </row>
    <row r="452" spans="1:71" hidden="1" x14ac:dyDescent="0.25">
      <c r="A452" s="102" t="s">
        <v>138</v>
      </c>
      <c r="B452" s="103" t="s">
        <v>193</v>
      </c>
      <c r="C452" s="102" t="s">
        <v>194</v>
      </c>
      <c r="D452" s="102" t="s">
        <v>839</v>
      </c>
      <c r="E452" s="102" t="s">
        <v>840</v>
      </c>
      <c r="F452" s="102" t="s">
        <v>152</v>
      </c>
      <c r="G452" s="102" t="s">
        <v>223</v>
      </c>
      <c r="H452" s="104">
        <v>450</v>
      </c>
      <c r="I452" s="104">
        <v>427</v>
      </c>
      <c r="J452" s="104">
        <v>630</v>
      </c>
      <c r="K452" s="104">
        <v>1890</v>
      </c>
      <c r="L452" s="105">
        <v>502.33333333333331</v>
      </c>
      <c r="M452" s="106">
        <v>2554</v>
      </c>
      <c r="N452" s="106">
        <v>3619</v>
      </c>
      <c r="O452" s="106">
        <v>10</v>
      </c>
      <c r="P452" s="106">
        <v>1065</v>
      </c>
      <c r="Q452" s="106">
        <v>10</v>
      </c>
      <c r="R452" s="106">
        <v>10</v>
      </c>
      <c r="S452" s="106">
        <v>2686</v>
      </c>
      <c r="T452" s="106">
        <v>2918</v>
      </c>
      <c r="U452" s="106">
        <v>10</v>
      </c>
      <c r="V452" s="106">
        <v>232</v>
      </c>
      <c r="W452" s="106">
        <v>10</v>
      </c>
      <c r="X452" s="106">
        <v>10</v>
      </c>
      <c r="Y452" s="106">
        <v>630</v>
      </c>
      <c r="Z452" s="106">
        <v>10</v>
      </c>
      <c r="AA452" s="107">
        <v>30404</v>
      </c>
      <c r="AB452" s="106">
        <v>2</v>
      </c>
      <c r="AC452" s="108">
        <v>6.8</v>
      </c>
      <c r="AD452" s="109">
        <v>2</v>
      </c>
      <c r="AE452" s="110">
        <v>0</v>
      </c>
      <c r="AF452" s="111">
        <v>0.54</v>
      </c>
      <c r="AG452" s="112">
        <v>0</v>
      </c>
      <c r="AH452" s="112">
        <v>0</v>
      </c>
      <c r="AI452" s="112">
        <v>0</v>
      </c>
      <c r="AJ452" s="111">
        <v>0.9</v>
      </c>
      <c r="AK452" s="112">
        <v>0</v>
      </c>
      <c r="AL452" s="112">
        <v>0</v>
      </c>
      <c r="AM452" s="112">
        <v>0</v>
      </c>
      <c r="AN452" s="112">
        <v>0</v>
      </c>
      <c r="AO452" s="112">
        <v>0</v>
      </c>
      <c r="AP452" s="112">
        <v>0</v>
      </c>
      <c r="AQ452" s="112">
        <v>0</v>
      </c>
      <c r="AR452" s="112">
        <v>0</v>
      </c>
      <c r="AS452" s="112">
        <v>0</v>
      </c>
      <c r="AT452" s="111">
        <v>0.55000000000000004</v>
      </c>
      <c r="AU452" s="112">
        <v>0</v>
      </c>
      <c r="AV452" s="112">
        <v>0</v>
      </c>
      <c r="AW452" s="112">
        <v>0</v>
      </c>
      <c r="AX452" s="112">
        <v>0</v>
      </c>
      <c r="AY452" s="112">
        <v>0</v>
      </c>
      <c r="AZ452" s="112">
        <v>0</v>
      </c>
      <c r="BA452" s="111">
        <v>0.71299999999999997</v>
      </c>
      <c r="BB452" s="112">
        <v>0</v>
      </c>
      <c r="BC452" s="112">
        <v>0</v>
      </c>
      <c r="BD452" s="112">
        <v>0</v>
      </c>
      <c r="BE452" s="112">
        <v>0</v>
      </c>
      <c r="BF452" s="112">
        <v>0</v>
      </c>
      <c r="BG452" s="112">
        <v>0</v>
      </c>
      <c r="BH452" s="112">
        <v>0</v>
      </c>
      <c r="BI452" s="112">
        <v>0</v>
      </c>
      <c r="BJ452" s="112">
        <v>0</v>
      </c>
      <c r="BK452" s="111">
        <v>0.71299999999999997</v>
      </c>
      <c r="BL452" s="112">
        <v>0</v>
      </c>
      <c r="BM452" s="112">
        <v>0</v>
      </c>
      <c r="BN452" s="112">
        <v>0</v>
      </c>
      <c r="BO452" s="112">
        <v>0</v>
      </c>
      <c r="BP452" s="112">
        <v>0</v>
      </c>
      <c r="BQ452" s="112">
        <v>0</v>
      </c>
      <c r="BR452" s="113">
        <v>92</v>
      </c>
      <c r="BS452" s="112">
        <v>0</v>
      </c>
    </row>
    <row r="453" spans="1:71" hidden="1" x14ac:dyDescent="0.25">
      <c r="A453" s="102" t="s">
        <v>138</v>
      </c>
      <c r="B453" s="103" t="s">
        <v>193</v>
      </c>
      <c r="C453" s="102" t="s">
        <v>194</v>
      </c>
      <c r="D453" s="102" t="s">
        <v>841</v>
      </c>
      <c r="E453" s="102" t="s">
        <v>842</v>
      </c>
      <c r="F453" s="102" t="s">
        <v>153</v>
      </c>
      <c r="G453" s="102" t="s">
        <v>224</v>
      </c>
      <c r="H453" s="104">
        <v>596</v>
      </c>
      <c r="I453" s="104">
        <v>578</v>
      </c>
      <c r="J453" s="104">
        <v>911</v>
      </c>
      <c r="K453" s="104">
        <v>2733</v>
      </c>
      <c r="L453" s="105">
        <v>695</v>
      </c>
      <c r="M453" s="106">
        <v>4498</v>
      </c>
      <c r="N453" s="106">
        <v>5114</v>
      </c>
      <c r="O453" s="106">
        <v>10</v>
      </c>
      <c r="P453" s="106">
        <v>616</v>
      </c>
      <c r="Q453" s="106">
        <v>10</v>
      </c>
      <c r="R453" s="106">
        <v>10</v>
      </c>
      <c r="S453" s="106">
        <v>4658</v>
      </c>
      <c r="T453" s="106">
        <v>4765</v>
      </c>
      <c r="U453" s="106">
        <v>10</v>
      </c>
      <c r="V453" s="106">
        <v>107</v>
      </c>
      <c r="W453" s="106">
        <v>10</v>
      </c>
      <c r="X453" s="106">
        <v>10</v>
      </c>
      <c r="Y453" s="106">
        <v>911</v>
      </c>
      <c r="Z453" s="106">
        <v>10</v>
      </c>
      <c r="AA453" s="107">
        <v>30815</v>
      </c>
      <c r="AB453" s="106">
        <v>2</v>
      </c>
      <c r="AC453" s="108">
        <v>6.8</v>
      </c>
      <c r="AD453" s="109">
        <v>2</v>
      </c>
      <c r="AE453" s="110">
        <v>0</v>
      </c>
      <c r="AF453" s="111">
        <v>0.54</v>
      </c>
      <c r="AG453" s="112">
        <v>8</v>
      </c>
      <c r="AH453" s="112">
        <v>0</v>
      </c>
      <c r="AI453" s="112">
        <v>8</v>
      </c>
      <c r="AJ453" s="111">
        <v>0.9</v>
      </c>
      <c r="AK453" s="112">
        <v>0.66666666666666663</v>
      </c>
      <c r="AL453" s="112">
        <v>33.666666666666664</v>
      </c>
      <c r="AM453" s="112">
        <v>0</v>
      </c>
      <c r="AN453" s="112">
        <v>0</v>
      </c>
      <c r="AO453" s="112">
        <v>0</v>
      </c>
      <c r="AP453" s="112">
        <v>0</v>
      </c>
      <c r="AQ453" s="112">
        <v>0</v>
      </c>
      <c r="AR453" s="112">
        <v>0</v>
      </c>
      <c r="AS453" s="112">
        <v>0</v>
      </c>
      <c r="AT453" s="111">
        <v>0.55000000000000004</v>
      </c>
      <c r="AU453" s="112">
        <v>0</v>
      </c>
      <c r="AV453" s="112">
        <v>0</v>
      </c>
      <c r="AW453" s="112">
        <v>0</v>
      </c>
      <c r="AX453" s="112">
        <v>0</v>
      </c>
      <c r="AY453" s="112">
        <v>0</v>
      </c>
      <c r="AZ453" s="112">
        <v>0</v>
      </c>
      <c r="BA453" s="111">
        <v>0.71299999999999997</v>
      </c>
      <c r="BB453" s="112">
        <v>0</v>
      </c>
      <c r="BC453" s="112">
        <v>0</v>
      </c>
      <c r="BD453" s="112">
        <v>0</v>
      </c>
      <c r="BE453" s="112">
        <v>0</v>
      </c>
      <c r="BF453" s="112">
        <v>0</v>
      </c>
      <c r="BG453" s="112">
        <v>0</v>
      </c>
      <c r="BH453" s="112">
        <v>0</v>
      </c>
      <c r="BI453" s="112">
        <v>0</v>
      </c>
      <c r="BJ453" s="112">
        <v>0</v>
      </c>
      <c r="BK453" s="111">
        <v>0.71299999999999997</v>
      </c>
      <c r="BL453" s="112">
        <v>0</v>
      </c>
      <c r="BM453" s="112">
        <v>26.083333333333332</v>
      </c>
      <c r="BN453" s="112">
        <v>7.2</v>
      </c>
      <c r="BO453" s="112">
        <v>0</v>
      </c>
      <c r="BP453" s="112">
        <v>0</v>
      </c>
      <c r="BQ453" s="112">
        <v>0</v>
      </c>
      <c r="BR453" s="113">
        <v>142</v>
      </c>
      <c r="BS453" s="112">
        <v>0</v>
      </c>
    </row>
    <row r="454" spans="1:71" hidden="1" x14ac:dyDescent="0.25">
      <c r="A454" s="102" t="s">
        <v>138</v>
      </c>
      <c r="B454" s="103" t="s">
        <v>193</v>
      </c>
      <c r="C454" s="102" t="s">
        <v>194</v>
      </c>
      <c r="D454" s="102" t="s">
        <v>955</v>
      </c>
      <c r="E454" s="102" t="s">
        <v>956</v>
      </c>
      <c r="F454" s="102" t="s">
        <v>244</v>
      </c>
      <c r="G454" s="102" t="s">
        <v>224</v>
      </c>
      <c r="H454" s="104">
        <v>26</v>
      </c>
      <c r="I454" s="104">
        <v>28</v>
      </c>
      <c r="J454" s="104">
        <v>92</v>
      </c>
      <c r="K454" s="104">
        <v>276</v>
      </c>
      <c r="L454" s="105">
        <v>48.666666666666664</v>
      </c>
      <c r="M454" s="106">
        <v>180</v>
      </c>
      <c r="N454" s="106">
        <v>201</v>
      </c>
      <c r="O454" s="106">
        <v>2</v>
      </c>
      <c r="P454" s="106">
        <v>21</v>
      </c>
      <c r="Q454" s="106">
        <v>5</v>
      </c>
      <c r="R454" s="106">
        <v>3.5</v>
      </c>
      <c r="S454" s="106">
        <v>189</v>
      </c>
      <c r="T454" s="106">
        <v>196</v>
      </c>
      <c r="U454" s="106">
        <v>2</v>
      </c>
      <c r="V454" s="106">
        <v>7</v>
      </c>
      <c r="W454" s="106">
        <v>4</v>
      </c>
      <c r="X454" s="106">
        <v>3</v>
      </c>
      <c r="Y454" s="106">
        <v>92</v>
      </c>
      <c r="Z454" s="106">
        <v>7</v>
      </c>
      <c r="AA454" s="107">
        <v>55693</v>
      </c>
      <c r="AB454" s="106">
        <v>6</v>
      </c>
      <c r="AC454" s="108">
        <v>5.0999999999999996</v>
      </c>
      <c r="AD454" s="109">
        <v>3</v>
      </c>
      <c r="AE454" s="110">
        <v>0</v>
      </c>
      <c r="AF454" s="111">
        <v>0.54</v>
      </c>
      <c r="AG454" s="112">
        <v>0</v>
      </c>
      <c r="AH454" s="112">
        <v>15.333333333333334</v>
      </c>
      <c r="AI454" s="112">
        <v>0</v>
      </c>
      <c r="AJ454" s="111">
        <v>0.9</v>
      </c>
      <c r="AK454" s="112">
        <v>0</v>
      </c>
      <c r="AL454" s="112">
        <v>0</v>
      </c>
      <c r="AM454" s="112">
        <v>0</v>
      </c>
      <c r="AN454" s="112">
        <v>0</v>
      </c>
      <c r="AO454" s="112">
        <v>0</v>
      </c>
      <c r="AP454" s="112">
        <v>0</v>
      </c>
      <c r="AQ454" s="112">
        <v>0</v>
      </c>
      <c r="AR454" s="112">
        <v>0</v>
      </c>
      <c r="AS454" s="112">
        <v>0</v>
      </c>
      <c r="AT454" s="111">
        <v>0.55000000000000004</v>
      </c>
      <c r="AU454" s="112">
        <v>0</v>
      </c>
      <c r="AV454" s="112">
        <v>0</v>
      </c>
      <c r="AW454" s="112">
        <v>0</v>
      </c>
      <c r="AX454" s="112">
        <v>0</v>
      </c>
      <c r="AY454" s="112">
        <v>0</v>
      </c>
      <c r="AZ454" s="112">
        <v>0</v>
      </c>
      <c r="BA454" s="111">
        <v>0.71299999999999997</v>
      </c>
      <c r="BB454" s="112">
        <v>0</v>
      </c>
      <c r="BC454" s="112">
        <v>0</v>
      </c>
      <c r="BD454" s="112">
        <v>0</v>
      </c>
      <c r="BE454" s="112">
        <v>0</v>
      </c>
      <c r="BF454" s="112">
        <v>0</v>
      </c>
      <c r="BG454" s="112">
        <v>0</v>
      </c>
      <c r="BH454" s="112">
        <v>0</v>
      </c>
      <c r="BI454" s="112">
        <v>0</v>
      </c>
      <c r="BJ454" s="112">
        <v>0</v>
      </c>
      <c r="BK454" s="111">
        <v>0.71299999999999997</v>
      </c>
      <c r="BL454" s="112">
        <v>0</v>
      </c>
      <c r="BM454" s="112">
        <v>13.8</v>
      </c>
      <c r="BN454" s="112">
        <v>0</v>
      </c>
      <c r="BO454" s="112">
        <v>0</v>
      </c>
      <c r="BP454" s="112">
        <v>0</v>
      </c>
      <c r="BQ454" s="112">
        <v>0</v>
      </c>
      <c r="BR454" s="113">
        <v>10</v>
      </c>
      <c r="BS454" s="112">
        <v>161</v>
      </c>
    </row>
    <row r="455" spans="1:71" hidden="1" x14ac:dyDescent="0.25">
      <c r="A455" s="102" t="s">
        <v>138</v>
      </c>
      <c r="B455" s="103" t="s">
        <v>193</v>
      </c>
      <c r="C455" s="102" t="s">
        <v>194</v>
      </c>
      <c r="D455" s="102" t="s">
        <v>957</v>
      </c>
      <c r="E455" s="102" t="s">
        <v>958</v>
      </c>
      <c r="F455" s="102" t="s">
        <v>244</v>
      </c>
      <c r="G455" s="102" t="s">
        <v>224</v>
      </c>
      <c r="H455" s="104">
        <v>42</v>
      </c>
      <c r="I455" s="104">
        <v>44</v>
      </c>
      <c r="J455" s="104">
        <v>90</v>
      </c>
      <c r="K455" s="104">
        <v>270</v>
      </c>
      <c r="L455" s="105">
        <v>58.666666666666664</v>
      </c>
      <c r="M455" s="106">
        <v>289</v>
      </c>
      <c r="N455" s="106">
        <v>337</v>
      </c>
      <c r="O455" s="106">
        <v>5</v>
      </c>
      <c r="P455" s="106">
        <v>48</v>
      </c>
      <c r="Q455" s="106">
        <v>7</v>
      </c>
      <c r="R455" s="106">
        <v>6</v>
      </c>
      <c r="S455" s="106">
        <v>303</v>
      </c>
      <c r="T455" s="106">
        <v>316</v>
      </c>
      <c r="U455" s="106">
        <v>4</v>
      </c>
      <c r="V455" s="106">
        <v>13</v>
      </c>
      <c r="W455" s="106">
        <v>6</v>
      </c>
      <c r="X455" s="106">
        <v>5</v>
      </c>
      <c r="Y455" s="106">
        <v>90</v>
      </c>
      <c r="Z455" s="106">
        <v>7</v>
      </c>
      <c r="AA455" s="107">
        <v>57215</v>
      </c>
      <c r="AB455" s="106">
        <v>7</v>
      </c>
      <c r="AC455" s="108">
        <v>6.4</v>
      </c>
      <c r="AD455" s="109">
        <v>4</v>
      </c>
      <c r="AE455" s="110">
        <v>0</v>
      </c>
      <c r="AF455" s="111">
        <v>0.54</v>
      </c>
      <c r="AG455" s="112">
        <v>0</v>
      </c>
      <c r="AH455" s="112">
        <v>13.333333333333334</v>
      </c>
      <c r="AI455" s="112">
        <v>0</v>
      </c>
      <c r="AJ455" s="111">
        <v>0.9</v>
      </c>
      <c r="AK455" s="112">
        <v>0</v>
      </c>
      <c r="AL455" s="112">
        <v>0</v>
      </c>
      <c r="AM455" s="112">
        <v>0</v>
      </c>
      <c r="AN455" s="112">
        <v>13.333333333333334</v>
      </c>
      <c r="AO455" s="112">
        <v>0</v>
      </c>
      <c r="AP455" s="112">
        <v>0</v>
      </c>
      <c r="AQ455" s="112">
        <v>0</v>
      </c>
      <c r="AR455" s="112">
        <v>0</v>
      </c>
      <c r="AS455" s="112">
        <v>0</v>
      </c>
      <c r="AT455" s="111">
        <v>0.55000000000000004</v>
      </c>
      <c r="AU455" s="112">
        <v>0</v>
      </c>
      <c r="AV455" s="112">
        <v>0</v>
      </c>
      <c r="AW455" s="112">
        <v>0</v>
      </c>
      <c r="AX455" s="112">
        <v>0</v>
      </c>
      <c r="AY455" s="112">
        <v>0</v>
      </c>
      <c r="AZ455" s="112">
        <v>0</v>
      </c>
      <c r="BA455" s="111">
        <v>0.71299999999999997</v>
      </c>
      <c r="BB455" s="112">
        <v>0</v>
      </c>
      <c r="BC455" s="112">
        <v>0</v>
      </c>
      <c r="BD455" s="112">
        <v>0</v>
      </c>
      <c r="BE455" s="112">
        <v>0</v>
      </c>
      <c r="BF455" s="112">
        <v>0</v>
      </c>
      <c r="BG455" s="112">
        <v>0</v>
      </c>
      <c r="BH455" s="112">
        <v>0</v>
      </c>
      <c r="BI455" s="112">
        <v>0</v>
      </c>
      <c r="BJ455" s="112">
        <v>0</v>
      </c>
      <c r="BK455" s="111">
        <v>0.71299999999999997</v>
      </c>
      <c r="BL455" s="112">
        <v>0</v>
      </c>
      <c r="BM455" s="112">
        <v>12</v>
      </c>
      <c r="BN455" s="112">
        <v>7.3333333333333339</v>
      </c>
      <c r="BO455" s="112">
        <v>0</v>
      </c>
      <c r="BP455" s="112">
        <v>0</v>
      </c>
      <c r="BQ455" s="112">
        <v>0</v>
      </c>
      <c r="BR455" s="113">
        <v>7</v>
      </c>
      <c r="BS455" s="112">
        <v>0</v>
      </c>
    </row>
    <row r="456" spans="1:71" hidden="1" x14ac:dyDescent="0.25">
      <c r="A456" s="102" t="s">
        <v>138</v>
      </c>
      <c r="B456" s="103" t="s">
        <v>193</v>
      </c>
      <c r="C456" s="102" t="s">
        <v>194</v>
      </c>
      <c r="D456" s="102" t="s">
        <v>1020</v>
      </c>
      <c r="E456" s="102" t="s">
        <v>1021</v>
      </c>
      <c r="F456" s="102" t="s">
        <v>151</v>
      </c>
      <c r="G456" s="102" t="s">
        <v>223</v>
      </c>
      <c r="H456" s="104">
        <v>19</v>
      </c>
      <c r="I456" s="104">
        <v>20</v>
      </c>
      <c r="J456" s="104">
        <v>7</v>
      </c>
      <c r="K456" s="104">
        <v>21</v>
      </c>
      <c r="L456" s="105">
        <v>15.333333333333334</v>
      </c>
      <c r="M456" s="106">
        <v>124</v>
      </c>
      <c r="N456" s="106">
        <v>152</v>
      </c>
      <c r="O456" s="106">
        <v>2</v>
      </c>
      <c r="P456" s="106">
        <v>28</v>
      </c>
      <c r="Q456" s="106">
        <v>5</v>
      </c>
      <c r="R456" s="106">
        <v>3.5</v>
      </c>
      <c r="S456" s="106">
        <v>131</v>
      </c>
      <c r="T456" s="106">
        <v>138</v>
      </c>
      <c r="U456" s="106">
        <v>1</v>
      </c>
      <c r="V456" s="106">
        <v>7</v>
      </c>
      <c r="W456" s="106">
        <v>4</v>
      </c>
      <c r="X456" s="106">
        <v>2.5</v>
      </c>
      <c r="Y456" s="106">
        <v>7</v>
      </c>
      <c r="Z456" s="106">
        <v>2</v>
      </c>
      <c r="AA456" s="107">
        <v>29523</v>
      </c>
      <c r="AB456" s="106">
        <v>2</v>
      </c>
      <c r="AC456" s="108">
        <v>2.4</v>
      </c>
      <c r="AD456" s="109">
        <v>2</v>
      </c>
      <c r="AE456" s="110">
        <v>0</v>
      </c>
      <c r="AF456" s="111">
        <v>0.54</v>
      </c>
      <c r="AG456" s="112">
        <v>0</v>
      </c>
      <c r="AH456" s="112">
        <v>0</v>
      </c>
      <c r="AI456" s="112">
        <v>0</v>
      </c>
      <c r="AJ456" s="111">
        <v>0.9</v>
      </c>
      <c r="AK456" s="112">
        <v>0</v>
      </c>
      <c r="AL456" s="112">
        <v>0</v>
      </c>
      <c r="AM456" s="112">
        <v>0</v>
      </c>
      <c r="AN456" s="112">
        <v>0</v>
      </c>
      <c r="AO456" s="112">
        <v>0</v>
      </c>
      <c r="AP456" s="112">
        <v>0</v>
      </c>
      <c r="AQ456" s="112">
        <v>0</v>
      </c>
      <c r="AR456" s="112">
        <v>0</v>
      </c>
      <c r="AS456" s="112">
        <v>0</v>
      </c>
      <c r="AT456" s="111">
        <v>0.55000000000000004</v>
      </c>
      <c r="AU456" s="112">
        <v>0</v>
      </c>
      <c r="AV456" s="112">
        <v>0</v>
      </c>
      <c r="AW456" s="112">
        <v>0</v>
      </c>
      <c r="AX456" s="112">
        <v>0</v>
      </c>
      <c r="AY456" s="112">
        <v>0</v>
      </c>
      <c r="AZ456" s="112">
        <v>0</v>
      </c>
      <c r="BA456" s="111">
        <v>0.71299999999999997</v>
      </c>
      <c r="BB456" s="112">
        <v>0</v>
      </c>
      <c r="BC456" s="112">
        <v>0</v>
      </c>
      <c r="BD456" s="112">
        <v>0</v>
      </c>
      <c r="BE456" s="112">
        <v>0</v>
      </c>
      <c r="BF456" s="112">
        <v>0</v>
      </c>
      <c r="BG456" s="112">
        <v>0</v>
      </c>
      <c r="BH456" s="112">
        <v>0</v>
      </c>
      <c r="BI456" s="112">
        <v>0</v>
      </c>
      <c r="BJ456" s="112">
        <v>0</v>
      </c>
      <c r="BK456" s="111">
        <v>0.71299999999999997</v>
      </c>
      <c r="BL456" s="112">
        <v>0</v>
      </c>
      <c r="BM456" s="112">
        <v>0</v>
      </c>
      <c r="BN456" s="112">
        <v>0</v>
      </c>
      <c r="BO456" s="112">
        <v>0</v>
      </c>
      <c r="BP456" s="112">
        <v>0</v>
      </c>
      <c r="BQ456" s="112">
        <v>0</v>
      </c>
      <c r="BR456" s="113">
        <v>7</v>
      </c>
      <c r="BS456" s="112">
        <v>0</v>
      </c>
    </row>
    <row r="457" spans="1:71" hidden="1" x14ac:dyDescent="0.25">
      <c r="A457" s="102" t="s">
        <v>138</v>
      </c>
      <c r="B457" s="103" t="s">
        <v>193</v>
      </c>
      <c r="C457" s="102" t="s">
        <v>194</v>
      </c>
      <c r="D457" s="102" t="s">
        <v>1022</v>
      </c>
      <c r="E457" s="102" t="s">
        <v>1023</v>
      </c>
      <c r="F457" s="102" t="s">
        <v>153</v>
      </c>
      <c r="G457" s="102" t="s">
        <v>224</v>
      </c>
      <c r="H457" s="104">
        <v>24</v>
      </c>
      <c r="I457" s="104">
        <v>25</v>
      </c>
      <c r="J457" s="104">
        <v>32</v>
      </c>
      <c r="K457" s="104">
        <v>96</v>
      </c>
      <c r="L457" s="105">
        <v>27</v>
      </c>
      <c r="M457" s="106">
        <v>174</v>
      </c>
      <c r="N457" s="106">
        <v>218</v>
      </c>
      <c r="O457" s="106">
        <v>3</v>
      </c>
      <c r="P457" s="106">
        <v>44</v>
      </c>
      <c r="Q457" s="106">
        <v>7</v>
      </c>
      <c r="R457" s="106">
        <v>5</v>
      </c>
      <c r="S457" s="106">
        <v>185</v>
      </c>
      <c r="T457" s="106">
        <v>196</v>
      </c>
      <c r="U457" s="106">
        <v>2</v>
      </c>
      <c r="V457" s="106">
        <v>11</v>
      </c>
      <c r="W457" s="106">
        <v>6</v>
      </c>
      <c r="X457" s="106">
        <v>4</v>
      </c>
      <c r="Y457" s="106">
        <v>32</v>
      </c>
      <c r="Z457" s="106">
        <v>5</v>
      </c>
      <c r="AA457" s="107"/>
      <c r="AB457" s="106"/>
      <c r="AC457" s="108">
        <v>4.666666666666667</v>
      </c>
      <c r="AD457" s="109">
        <v>3</v>
      </c>
      <c r="AE457" s="110">
        <v>0</v>
      </c>
      <c r="AF457" s="111">
        <v>0.54</v>
      </c>
      <c r="AG457" s="112">
        <v>0</v>
      </c>
      <c r="AH457" s="112">
        <v>0</v>
      </c>
      <c r="AI457" s="112">
        <v>0</v>
      </c>
      <c r="AJ457" s="111">
        <v>0.9</v>
      </c>
      <c r="AK457" s="112">
        <v>64</v>
      </c>
      <c r="AL457" s="112">
        <v>12.333333333333334</v>
      </c>
      <c r="AM457" s="112">
        <v>0</v>
      </c>
      <c r="AN457" s="112">
        <v>0</v>
      </c>
      <c r="AO457" s="112">
        <v>0</v>
      </c>
      <c r="AP457" s="112">
        <v>0</v>
      </c>
      <c r="AQ457" s="112">
        <v>0</v>
      </c>
      <c r="AR457" s="112">
        <v>0</v>
      </c>
      <c r="AS457" s="112">
        <v>0</v>
      </c>
      <c r="AT457" s="111">
        <v>0.55000000000000004</v>
      </c>
      <c r="AU457" s="112">
        <v>0</v>
      </c>
      <c r="AV457" s="112">
        <v>0</v>
      </c>
      <c r="AW457" s="112">
        <v>0</v>
      </c>
      <c r="AX457" s="112">
        <v>0</v>
      </c>
      <c r="AY457" s="112">
        <v>0</v>
      </c>
      <c r="AZ457" s="112">
        <v>0</v>
      </c>
      <c r="BA457" s="111">
        <v>0.71299999999999997</v>
      </c>
      <c r="BB457" s="112">
        <v>0</v>
      </c>
      <c r="BC457" s="112">
        <v>0</v>
      </c>
      <c r="BD457" s="112">
        <v>0</v>
      </c>
      <c r="BE457" s="112">
        <v>0</v>
      </c>
      <c r="BF457" s="112">
        <v>0</v>
      </c>
      <c r="BG457" s="112">
        <v>0</v>
      </c>
      <c r="BH457" s="112">
        <v>0</v>
      </c>
      <c r="BI457" s="112">
        <v>0</v>
      </c>
      <c r="BJ457" s="112">
        <v>0</v>
      </c>
      <c r="BK457" s="111">
        <v>0.71299999999999997</v>
      </c>
      <c r="BL457" s="112">
        <v>0</v>
      </c>
      <c r="BM457" s="112">
        <v>41.983333333333334</v>
      </c>
      <c r="BN457" s="112">
        <v>0</v>
      </c>
      <c r="BO457" s="112">
        <v>0</v>
      </c>
      <c r="BP457" s="112">
        <v>0</v>
      </c>
      <c r="BQ457" s="112">
        <v>0</v>
      </c>
      <c r="BR457" s="113">
        <v>8</v>
      </c>
      <c r="BS457" s="112">
        <v>0</v>
      </c>
    </row>
    <row r="458" spans="1:71" hidden="1" x14ac:dyDescent="0.25">
      <c r="A458" s="102" t="s">
        <v>138</v>
      </c>
      <c r="B458" s="103" t="s">
        <v>193</v>
      </c>
      <c r="C458" s="102" t="s">
        <v>194</v>
      </c>
      <c r="D458" s="102" t="s">
        <v>843</v>
      </c>
      <c r="E458" s="102" t="s">
        <v>844</v>
      </c>
      <c r="F458" s="102" t="s">
        <v>153</v>
      </c>
      <c r="G458" s="102" t="s">
        <v>224</v>
      </c>
      <c r="H458" s="104">
        <v>108</v>
      </c>
      <c r="I458" s="104">
        <v>121</v>
      </c>
      <c r="J458" s="104">
        <v>81</v>
      </c>
      <c r="K458" s="104">
        <v>243</v>
      </c>
      <c r="L458" s="105">
        <v>103.33333333333333</v>
      </c>
      <c r="M458" s="106">
        <v>948</v>
      </c>
      <c r="N458" s="106">
        <v>985</v>
      </c>
      <c r="O458" s="106">
        <v>8</v>
      </c>
      <c r="P458" s="106">
        <v>37</v>
      </c>
      <c r="Q458" s="106">
        <v>6</v>
      </c>
      <c r="R458" s="106">
        <v>7</v>
      </c>
      <c r="S458" s="106">
        <v>991</v>
      </c>
      <c r="T458" s="106">
        <v>1013</v>
      </c>
      <c r="U458" s="106">
        <v>8</v>
      </c>
      <c r="V458" s="106">
        <v>22</v>
      </c>
      <c r="W458" s="106">
        <v>7</v>
      </c>
      <c r="X458" s="106">
        <v>7.5</v>
      </c>
      <c r="Y458" s="106">
        <v>81</v>
      </c>
      <c r="Z458" s="106">
        <v>7</v>
      </c>
      <c r="AA458" s="107">
        <v>44330</v>
      </c>
      <c r="AB458" s="106">
        <v>4</v>
      </c>
      <c r="AC458" s="108">
        <v>5.9</v>
      </c>
      <c r="AD458" s="109">
        <v>3</v>
      </c>
      <c r="AE458" s="110">
        <v>28.333333333333332</v>
      </c>
      <c r="AF458" s="111">
        <v>0.54</v>
      </c>
      <c r="AG458" s="112">
        <v>0</v>
      </c>
      <c r="AH458" s="112">
        <v>0</v>
      </c>
      <c r="AI458" s="112">
        <v>0</v>
      </c>
      <c r="AJ458" s="111">
        <v>0.9</v>
      </c>
      <c r="AK458" s="112">
        <v>0</v>
      </c>
      <c r="AL458" s="112">
        <v>9.3333333333333339</v>
      </c>
      <c r="AM458" s="112">
        <v>0</v>
      </c>
      <c r="AN458" s="112">
        <v>0</v>
      </c>
      <c r="AO458" s="112">
        <v>0</v>
      </c>
      <c r="AP458" s="112">
        <v>0</v>
      </c>
      <c r="AQ458" s="112">
        <v>0</v>
      </c>
      <c r="AR458" s="112">
        <v>0</v>
      </c>
      <c r="AS458" s="112">
        <v>0</v>
      </c>
      <c r="AT458" s="111">
        <v>0.55000000000000004</v>
      </c>
      <c r="AU458" s="112">
        <v>0</v>
      </c>
      <c r="AV458" s="112">
        <v>0</v>
      </c>
      <c r="AW458" s="112">
        <v>0</v>
      </c>
      <c r="AX458" s="112">
        <v>0</v>
      </c>
      <c r="AY458" s="112">
        <v>0</v>
      </c>
      <c r="AZ458" s="112">
        <v>0</v>
      </c>
      <c r="BA458" s="111">
        <v>0.71299999999999997</v>
      </c>
      <c r="BB458" s="112">
        <v>0</v>
      </c>
      <c r="BC458" s="112">
        <v>0</v>
      </c>
      <c r="BD458" s="112">
        <v>0</v>
      </c>
      <c r="BE458" s="112">
        <v>0</v>
      </c>
      <c r="BF458" s="112">
        <v>0</v>
      </c>
      <c r="BG458" s="112">
        <v>0</v>
      </c>
      <c r="BH458" s="112">
        <v>0</v>
      </c>
      <c r="BI458" s="112">
        <v>0</v>
      </c>
      <c r="BJ458" s="112">
        <v>0</v>
      </c>
      <c r="BK458" s="111">
        <v>0.71299999999999997</v>
      </c>
      <c r="BL458" s="112">
        <v>15.3</v>
      </c>
      <c r="BM458" s="112">
        <v>5.1333333333333337</v>
      </c>
      <c r="BN458" s="112">
        <v>0</v>
      </c>
      <c r="BO458" s="112">
        <v>0</v>
      </c>
      <c r="BP458" s="112">
        <v>0</v>
      </c>
      <c r="BQ458" s="112">
        <v>0</v>
      </c>
      <c r="BR458" s="113">
        <v>43</v>
      </c>
      <c r="BS458" s="112">
        <v>0</v>
      </c>
    </row>
    <row r="459" spans="1:71" hidden="1" x14ac:dyDescent="0.25">
      <c r="A459" s="102" t="s">
        <v>138</v>
      </c>
      <c r="B459" s="103" t="s">
        <v>193</v>
      </c>
      <c r="C459" s="102" t="s">
        <v>194</v>
      </c>
      <c r="D459" s="102" t="s">
        <v>845</v>
      </c>
      <c r="E459" s="102" t="s">
        <v>846</v>
      </c>
      <c r="F459" s="102" t="s">
        <v>153</v>
      </c>
      <c r="G459" s="102" t="s">
        <v>224</v>
      </c>
      <c r="H459" s="104">
        <v>188</v>
      </c>
      <c r="I459" s="104">
        <v>194</v>
      </c>
      <c r="J459" s="104">
        <v>690</v>
      </c>
      <c r="K459" s="104">
        <v>2070</v>
      </c>
      <c r="L459" s="105">
        <v>357.33333333333331</v>
      </c>
      <c r="M459" s="106">
        <v>1462</v>
      </c>
      <c r="N459" s="106">
        <v>1683</v>
      </c>
      <c r="O459" s="106">
        <v>9</v>
      </c>
      <c r="P459" s="106">
        <v>221</v>
      </c>
      <c r="Q459" s="106">
        <v>10</v>
      </c>
      <c r="R459" s="106">
        <v>9.5</v>
      </c>
      <c r="S459" s="106">
        <v>1533</v>
      </c>
      <c r="T459" s="106">
        <v>1594</v>
      </c>
      <c r="U459" s="106">
        <v>9</v>
      </c>
      <c r="V459" s="106">
        <v>61</v>
      </c>
      <c r="W459" s="106">
        <v>10</v>
      </c>
      <c r="X459" s="106">
        <v>9.5</v>
      </c>
      <c r="Y459" s="106">
        <v>690</v>
      </c>
      <c r="Z459" s="106">
        <v>10</v>
      </c>
      <c r="AA459" s="107">
        <v>39983</v>
      </c>
      <c r="AB459" s="106">
        <v>3</v>
      </c>
      <c r="AC459" s="108">
        <v>7</v>
      </c>
      <c r="AD459" s="109">
        <v>4</v>
      </c>
      <c r="AE459" s="110">
        <v>0</v>
      </c>
      <c r="AF459" s="111">
        <v>0.54</v>
      </c>
      <c r="AG459" s="112">
        <v>26.666666666666668</v>
      </c>
      <c r="AH459" s="112">
        <v>10.333333333333334</v>
      </c>
      <c r="AI459" s="112">
        <v>26.666666666666668</v>
      </c>
      <c r="AJ459" s="111">
        <v>0.9</v>
      </c>
      <c r="AK459" s="112">
        <v>14</v>
      </c>
      <c r="AL459" s="112">
        <v>104.66666666666667</v>
      </c>
      <c r="AM459" s="112">
        <v>0</v>
      </c>
      <c r="AN459" s="112">
        <v>33.666666666666664</v>
      </c>
      <c r="AO459" s="112">
        <v>0</v>
      </c>
      <c r="AP459" s="112">
        <v>0</v>
      </c>
      <c r="AQ459" s="112">
        <v>0</v>
      </c>
      <c r="AR459" s="112">
        <v>0</v>
      </c>
      <c r="AS459" s="112">
        <v>0</v>
      </c>
      <c r="AT459" s="111">
        <v>0.55000000000000004</v>
      </c>
      <c r="AU459" s="112">
        <v>0</v>
      </c>
      <c r="AV459" s="112">
        <v>0</v>
      </c>
      <c r="AW459" s="112">
        <v>0</v>
      </c>
      <c r="AX459" s="112">
        <v>0</v>
      </c>
      <c r="AY459" s="112">
        <v>0</v>
      </c>
      <c r="AZ459" s="112">
        <v>0</v>
      </c>
      <c r="BA459" s="111">
        <v>0.71299999999999997</v>
      </c>
      <c r="BB459" s="112">
        <v>0</v>
      </c>
      <c r="BC459" s="112">
        <v>0</v>
      </c>
      <c r="BD459" s="112">
        <v>0</v>
      </c>
      <c r="BE459" s="112">
        <v>0</v>
      </c>
      <c r="BF459" s="112">
        <v>0</v>
      </c>
      <c r="BG459" s="112">
        <v>0</v>
      </c>
      <c r="BH459" s="112">
        <v>0</v>
      </c>
      <c r="BI459" s="112">
        <v>0</v>
      </c>
      <c r="BJ459" s="112">
        <v>0</v>
      </c>
      <c r="BK459" s="111">
        <v>0.71299999999999997</v>
      </c>
      <c r="BL459" s="112">
        <v>0</v>
      </c>
      <c r="BM459" s="112">
        <v>98.566666666666691</v>
      </c>
      <c r="BN459" s="112">
        <v>42.516666666666666</v>
      </c>
      <c r="BO459" s="112">
        <v>0</v>
      </c>
      <c r="BP459" s="112">
        <v>0</v>
      </c>
      <c r="BQ459" s="112">
        <v>0</v>
      </c>
      <c r="BR459" s="113">
        <v>78</v>
      </c>
      <c r="BS459" s="112">
        <v>0</v>
      </c>
    </row>
    <row r="460" spans="1:71" hidden="1" x14ac:dyDescent="0.25">
      <c r="A460" s="102" t="s">
        <v>138</v>
      </c>
      <c r="B460" s="103" t="s">
        <v>193</v>
      </c>
      <c r="C460" s="102" t="s">
        <v>194</v>
      </c>
      <c r="D460" s="102" t="s">
        <v>803</v>
      </c>
      <c r="E460" s="102" t="s">
        <v>804</v>
      </c>
      <c r="F460" s="102" t="s">
        <v>151</v>
      </c>
      <c r="G460" s="102" t="s">
        <v>223</v>
      </c>
      <c r="H460" s="104">
        <v>13</v>
      </c>
      <c r="I460" s="104">
        <v>13</v>
      </c>
      <c r="J460" s="104">
        <v>76</v>
      </c>
      <c r="K460" s="104">
        <v>228</v>
      </c>
      <c r="L460" s="105">
        <v>34</v>
      </c>
      <c r="M460" s="106">
        <v>107</v>
      </c>
      <c r="N460" s="106">
        <v>110</v>
      </c>
      <c r="O460" s="106">
        <v>1</v>
      </c>
      <c r="P460" s="106">
        <v>3</v>
      </c>
      <c r="Q460" s="106">
        <v>2</v>
      </c>
      <c r="R460" s="106">
        <v>1.5</v>
      </c>
      <c r="S460" s="106">
        <v>110</v>
      </c>
      <c r="T460" s="106">
        <v>111</v>
      </c>
      <c r="U460" s="106">
        <v>1</v>
      </c>
      <c r="V460" s="106">
        <v>1</v>
      </c>
      <c r="W460" s="106">
        <v>2</v>
      </c>
      <c r="X460" s="106">
        <v>1.5</v>
      </c>
      <c r="Y460" s="106">
        <v>76</v>
      </c>
      <c r="Z460" s="106">
        <v>7</v>
      </c>
      <c r="AA460" s="107"/>
      <c r="AB460" s="106"/>
      <c r="AC460" s="108">
        <v>3.3333333333333335</v>
      </c>
      <c r="AD460" s="109">
        <v>2</v>
      </c>
      <c r="AE460" s="110">
        <v>146.33333333333334</v>
      </c>
      <c r="AF460" s="111">
        <v>0.54</v>
      </c>
      <c r="AG460" s="112">
        <v>0</v>
      </c>
      <c r="AH460" s="112">
        <v>29</v>
      </c>
      <c r="AI460" s="112">
        <v>0</v>
      </c>
      <c r="AJ460" s="111">
        <v>0.9</v>
      </c>
      <c r="AK460" s="112">
        <v>0</v>
      </c>
      <c r="AL460" s="112">
        <v>0</v>
      </c>
      <c r="AM460" s="112">
        <v>0</v>
      </c>
      <c r="AN460" s="112">
        <v>0</v>
      </c>
      <c r="AO460" s="112">
        <v>12</v>
      </c>
      <c r="AP460" s="112">
        <v>0</v>
      </c>
      <c r="AQ460" s="112">
        <v>0.66666666666666663</v>
      </c>
      <c r="AR460" s="112">
        <v>0</v>
      </c>
      <c r="AS460" s="112">
        <v>0</v>
      </c>
      <c r="AT460" s="111">
        <v>0.55000000000000004</v>
      </c>
      <c r="AU460" s="112">
        <v>0</v>
      </c>
      <c r="AV460" s="112">
        <v>0</v>
      </c>
      <c r="AW460" s="112">
        <v>0</v>
      </c>
      <c r="AX460" s="112">
        <v>0</v>
      </c>
      <c r="AY460" s="112">
        <v>2.3333333333333335</v>
      </c>
      <c r="AZ460" s="112">
        <v>0</v>
      </c>
      <c r="BA460" s="111">
        <v>0.71299999999999997</v>
      </c>
      <c r="BB460" s="112">
        <v>0</v>
      </c>
      <c r="BC460" s="112">
        <v>0</v>
      </c>
      <c r="BD460" s="112">
        <v>0</v>
      </c>
      <c r="BE460" s="112">
        <v>0</v>
      </c>
      <c r="BF460" s="112">
        <v>0</v>
      </c>
      <c r="BG460" s="112">
        <v>0</v>
      </c>
      <c r="BH460" s="112">
        <v>0</v>
      </c>
      <c r="BI460" s="112">
        <v>0</v>
      </c>
      <c r="BJ460" s="112">
        <v>0</v>
      </c>
      <c r="BK460" s="111">
        <v>0.71299999999999997</v>
      </c>
      <c r="BL460" s="112">
        <v>79.02000000000001</v>
      </c>
      <c r="BM460" s="112">
        <v>26.1</v>
      </c>
      <c r="BN460" s="112">
        <v>0</v>
      </c>
      <c r="BO460" s="112">
        <v>6.6000000000000005</v>
      </c>
      <c r="BP460" s="112">
        <v>2.0303333333333331</v>
      </c>
      <c r="BQ460" s="112">
        <v>0</v>
      </c>
      <c r="BR460" s="113">
        <v>9</v>
      </c>
      <c r="BS460" s="112">
        <v>0</v>
      </c>
    </row>
    <row r="461" spans="1:71" hidden="1" x14ac:dyDescent="0.25">
      <c r="A461" s="102" t="s">
        <v>138</v>
      </c>
      <c r="B461" s="103" t="s">
        <v>193</v>
      </c>
      <c r="C461" s="102" t="s">
        <v>194</v>
      </c>
      <c r="D461" s="102" t="s">
        <v>1024</v>
      </c>
      <c r="E461" s="102" t="s">
        <v>1025</v>
      </c>
      <c r="F461" s="102" t="s">
        <v>153</v>
      </c>
      <c r="G461" s="102" t="s">
        <v>224</v>
      </c>
      <c r="H461" s="104">
        <v>17</v>
      </c>
      <c r="I461" s="104">
        <v>20</v>
      </c>
      <c r="J461" s="104">
        <v>10</v>
      </c>
      <c r="K461" s="104">
        <v>30</v>
      </c>
      <c r="L461" s="105">
        <v>15.666666666666666</v>
      </c>
      <c r="M461" s="106">
        <v>173</v>
      </c>
      <c r="N461" s="106">
        <v>150</v>
      </c>
      <c r="O461" s="106">
        <v>2</v>
      </c>
      <c r="P461" s="106">
        <v>-23</v>
      </c>
      <c r="Q461" s="106">
        <v>1</v>
      </c>
      <c r="R461" s="106">
        <v>1.5</v>
      </c>
      <c r="S461" s="106">
        <v>181</v>
      </c>
      <c r="T461" s="106">
        <v>179</v>
      </c>
      <c r="U461" s="106">
        <v>2</v>
      </c>
      <c r="V461" s="106">
        <v>-2</v>
      </c>
      <c r="W461" s="106">
        <v>1</v>
      </c>
      <c r="X461" s="106">
        <v>1.5</v>
      </c>
      <c r="Y461" s="106">
        <v>10</v>
      </c>
      <c r="Z461" s="106">
        <v>3</v>
      </c>
      <c r="AA461" s="107"/>
      <c r="AB461" s="106"/>
      <c r="AC461" s="108">
        <v>2</v>
      </c>
      <c r="AD461" s="109">
        <v>1</v>
      </c>
      <c r="AE461" s="110">
        <v>0</v>
      </c>
      <c r="AF461" s="111">
        <v>0.54</v>
      </c>
      <c r="AG461" s="112">
        <v>0</v>
      </c>
      <c r="AH461" s="112">
        <v>0</v>
      </c>
      <c r="AI461" s="112">
        <v>0</v>
      </c>
      <c r="AJ461" s="111">
        <v>0.9</v>
      </c>
      <c r="AK461" s="112">
        <v>0</v>
      </c>
      <c r="AL461" s="112">
        <v>0</v>
      </c>
      <c r="AM461" s="112">
        <v>0</v>
      </c>
      <c r="AN461" s="112">
        <v>0</v>
      </c>
      <c r="AO461" s="112">
        <v>0</v>
      </c>
      <c r="AP461" s="112">
        <v>0</v>
      </c>
      <c r="AQ461" s="112">
        <v>0</v>
      </c>
      <c r="AR461" s="112">
        <v>0</v>
      </c>
      <c r="AS461" s="112">
        <v>0</v>
      </c>
      <c r="AT461" s="111">
        <v>0.55000000000000004</v>
      </c>
      <c r="AU461" s="112">
        <v>0</v>
      </c>
      <c r="AV461" s="112">
        <v>0</v>
      </c>
      <c r="AW461" s="112">
        <v>0</v>
      </c>
      <c r="AX461" s="112">
        <v>0</v>
      </c>
      <c r="AY461" s="112">
        <v>0</v>
      </c>
      <c r="AZ461" s="112">
        <v>0</v>
      </c>
      <c r="BA461" s="111">
        <v>0.71299999999999997</v>
      </c>
      <c r="BB461" s="112">
        <v>0</v>
      </c>
      <c r="BC461" s="112">
        <v>0</v>
      </c>
      <c r="BD461" s="112">
        <v>0</v>
      </c>
      <c r="BE461" s="112">
        <v>0</v>
      </c>
      <c r="BF461" s="112">
        <v>0</v>
      </c>
      <c r="BG461" s="112">
        <v>0</v>
      </c>
      <c r="BH461" s="112">
        <v>0</v>
      </c>
      <c r="BI461" s="112">
        <v>0</v>
      </c>
      <c r="BJ461" s="112">
        <v>0</v>
      </c>
      <c r="BK461" s="111">
        <v>0.71299999999999997</v>
      </c>
      <c r="BL461" s="112">
        <v>0</v>
      </c>
      <c r="BM461" s="112">
        <v>0</v>
      </c>
      <c r="BN461" s="112">
        <v>0</v>
      </c>
      <c r="BO461" s="112">
        <v>0</v>
      </c>
      <c r="BP461" s="112">
        <v>0</v>
      </c>
      <c r="BQ461" s="112">
        <v>0</v>
      </c>
      <c r="BR461" s="113">
        <v>4</v>
      </c>
      <c r="BS461" s="112">
        <v>0</v>
      </c>
    </row>
    <row r="462" spans="1:71" hidden="1" x14ac:dyDescent="0.25">
      <c r="A462" s="102" t="s">
        <v>138</v>
      </c>
      <c r="B462" s="103" t="s">
        <v>193</v>
      </c>
      <c r="C462" s="102" t="s">
        <v>194</v>
      </c>
      <c r="D462" s="102" t="s">
        <v>805</v>
      </c>
      <c r="E462" s="102" t="s">
        <v>806</v>
      </c>
      <c r="F462" s="102" t="s">
        <v>151</v>
      </c>
      <c r="G462" s="102" t="s">
        <v>223</v>
      </c>
      <c r="H462" s="104">
        <v>21</v>
      </c>
      <c r="I462" s="104">
        <v>22</v>
      </c>
      <c r="J462" s="104">
        <v>18</v>
      </c>
      <c r="K462" s="104">
        <v>54</v>
      </c>
      <c r="L462" s="105">
        <v>20.333333333333332</v>
      </c>
      <c r="M462" s="106">
        <v>114</v>
      </c>
      <c r="N462" s="106">
        <v>131</v>
      </c>
      <c r="O462" s="106">
        <v>1</v>
      </c>
      <c r="P462" s="106">
        <v>17</v>
      </c>
      <c r="Q462" s="106">
        <v>4</v>
      </c>
      <c r="R462" s="106">
        <v>2.5</v>
      </c>
      <c r="S462" s="106">
        <v>113</v>
      </c>
      <c r="T462" s="106">
        <v>121</v>
      </c>
      <c r="U462" s="106">
        <v>1</v>
      </c>
      <c r="V462" s="106">
        <v>8</v>
      </c>
      <c r="W462" s="106">
        <v>5</v>
      </c>
      <c r="X462" s="106">
        <v>3</v>
      </c>
      <c r="Y462" s="106">
        <v>18</v>
      </c>
      <c r="Z462" s="106">
        <v>4</v>
      </c>
      <c r="AA462" s="107"/>
      <c r="AB462" s="106"/>
      <c r="AC462" s="108">
        <v>3.1666666666666665</v>
      </c>
      <c r="AD462" s="109">
        <v>2</v>
      </c>
      <c r="AE462" s="110">
        <v>0</v>
      </c>
      <c r="AF462" s="111">
        <v>0.54</v>
      </c>
      <c r="AG462" s="112">
        <v>0</v>
      </c>
      <c r="AH462" s="112">
        <v>0</v>
      </c>
      <c r="AI462" s="112">
        <v>0</v>
      </c>
      <c r="AJ462" s="111">
        <v>0.9</v>
      </c>
      <c r="AK462" s="112">
        <v>0</v>
      </c>
      <c r="AL462" s="112">
        <v>0</v>
      </c>
      <c r="AM462" s="112">
        <v>0</v>
      </c>
      <c r="AN462" s="112">
        <v>0</v>
      </c>
      <c r="AO462" s="112">
        <v>0</v>
      </c>
      <c r="AP462" s="112">
        <v>0</v>
      </c>
      <c r="AQ462" s="112">
        <v>0</v>
      </c>
      <c r="AR462" s="112">
        <v>0</v>
      </c>
      <c r="AS462" s="112">
        <v>0</v>
      </c>
      <c r="AT462" s="111">
        <v>0.55000000000000004</v>
      </c>
      <c r="AU462" s="112">
        <v>0</v>
      </c>
      <c r="AV462" s="112">
        <v>0</v>
      </c>
      <c r="AW462" s="112">
        <v>0</v>
      </c>
      <c r="AX462" s="112">
        <v>0</v>
      </c>
      <c r="AY462" s="112">
        <v>0</v>
      </c>
      <c r="AZ462" s="112">
        <v>0</v>
      </c>
      <c r="BA462" s="111">
        <v>0.71299999999999997</v>
      </c>
      <c r="BB462" s="112">
        <v>0</v>
      </c>
      <c r="BC462" s="112">
        <v>0</v>
      </c>
      <c r="BD462" s="112">
        <v>0</v>
      </c>
      <c r="BE462" s="112">
        <v>0</v>
      </c>
      <c r="BF462" s="112">
        <v>0</v>
      </c>
      <c r="BG462" s="112">
        <v>0</v>
      </c>
      <c r="BH462" s="112">
        <v>0</v>
      </c>
      <c r="BI462" s="112">
        <v>0</v>
      </c>
      <c r="BJ462" s="112">
        <v>0</v>
      </c>
      <c r="BK462" s="111">
        <v>0.71299999999999997</v>
      </c>
      <c r="BL462" s="112">
        <v>0</v>
      </c>
      <c r="BM462" s="112">
        <v>0</v>
      </c>
      <c r="BN462" s="112">
        <v>0</v>
      </c>
      <c r="BO462" s="112">
        <v>0</v>
      </c>
      <c r="BP462" s="112">
        <v>0</v>
      </c>
      <c r="BQ462" s="112">
        <v>0</v>
      </c>
      <c r="BR462" s="113">
        <v>7</v>
      </c>
      <c r="BS462" s="112">
        <v>0</v>
      </c>
    </row>
    <row r="463" spans="1:71" hidden="1" x14ac:dyDescent="0.25">
      <c r="A463" s="102" t="s">
        <v>138</v>
      </c>
      <c r="B463" s="103" t="s">
        <v>193</v>
      </c>
      <c r="C463" s="102" t="s">
        <v>194</v>
      </c>
      <c r="D463" s="102" t="s">
        <v>847</v>
      </c>
      <c r="E463" s="102" t="s">
        <v>848</v>
      </c>
      <c r="F463" s="102" t="s">
        <v>153</v>
      </c>
      <c r="G463" s="102" t="s">
        <v>224</v>
      </c>
      <c r="H463" s="104">
        <v>62</v>
      </c>
      <c r="I463" s="104">
        <v>63</v>
      </c>
      <c r="J463" s="104">
        <v>112</v>
      </c>
      <c r="K463" s="104">
        <v>336</v>
      </c>
      <c r="L463" s="105">
        <v>79</v>
      </c>
      <c r="M463" s="106">
        <v>465</v>
      </c>
      <c r="N463" s="106">
        <v>563</v>
      </c>
      <c r="O463" s="106">
        <v>6</v>
      </c>
      <c r="P463" s="106">
        <v>98</v>
      </c>
      <c r="Q463" s="106">
        <v>8</v>
      </c>
      <c r="R463" s="106">
        <v>7</v>
      </c>
      <c r="S463" s="106">
        <v>489</v>
      </c>
      <c r="T463" s="106">
        <v>514</v>
      </c>
      <c r="U463" s="106">
        <v>6</v>
      </c>
      <c r="V463" s="106">
        <v>25</v>
      </c>
      <c r="W463" s="106">
        <v>8</v>
      </c>
      <c r="X463" s="106">
        <v>7</v>
      </c>
      <c r="Y463" s="106">
        <v>112</v>
      </c>
      <c r="Z463" s="106">
        <v>8</v>
      </c>
      <c r="AA463" s="107">
        <v>40423</v>
      </c>
      <c r="AB463" s="106">
        <v>4</v>
      </c>
      <c r="AC463" s="108">
        <v>6</v>
      </c>
      <c r="AD463" s="109">
        <v>3</v>
      </c>
      <c r="AE463" s="110">
        <v>0</v>
      </c>
      <c r="AF463" s="111">
        <v>0.54</v>
      </c>
      <c r="AG463" s="112">
        <v>21</v>
      </c>
      <c r="AH463" s="112">
        <v>0</v>
      </c>
      <c r="AI463" s="112">
        <v>21</v>
      </c>
      <c r="AJ463" s="111">
        <v>0.9</v>
      </c>
      <c r="AK463" s="112">
        <v>0</v>
      </c>
      <c r="AL463" s="112">
        <v>0</v>
      </c>
      <c r="AM463" s="112">
        <v>0</v>
      </c>
      <c r="AN463" s="112">
        <v>0</v>
      </c>
      <c r="AO463" s="112">
        <v>0</v>
      </c>
      <c r="AP463" s="112">
        <v>0</v>
      </c>
      <c r="AQ463" s="112">
        <v>0</v>
      </c>
      <c r="AR463" s="112">
        <v>0</v>
      </c>
      <c r="AS463" s="112">
        <v>0</v>
      </c>
      <c r="AT463" s="111">
        <v>0.55000000000000004</v>
      </c>
      <c r="AU463" s="112">
        <v>0</v>
      </c>
      <c r="AV463" s="112">
        <v>0</v>
      </c>
      <c r="AW463" s="112">
        <v>0</v>
      </c>
      <c r="AX463" s="112">
        <v>0</v>
      </c>
      <c r="AY463" s="112">
        <v>0</v>
      </c>
      <c r="AZ463" s="112">
        <v>0</v>
      </c>
      <c r="BA463" s="111">
        <v>0.71299999999999997</v>
      </c>
      <c r="BB463" s="112">
        <v>0</v>
      </c>
      <c r="BC463" s="112">
        <v>0</v>
      </c>
      <c r="BD463" s="112">
        <v>0</v>
      </c>
      <c r="BE463" s="112">
        <v>0</v>
      </c>
      <c r="BF463" s="112">
        <v>0</v>
      </c>
      <c r="BG463" s="112">
        <v>0</v>
      </c>
      <c r="BH463" s="112">
        <v>0</v>
      </c>
      <c r="BI463" s="112">
        <v>0</v>
      </c>
      <c r="BJ463" s="112">
        <v>0</v>
      </c>
      <c r="BK463" s="111">
        <v>0.71299999999999997</v>
      </c>
      <c r="BL463" s="112">
        <v>0</v>
      </c>
      <c r="BM463" s="112">
        <v>18.900000000000002</v>
      </c>
      <c r="BN463" s="112">
        <v>18.900000000000002</v>
      </c>
      <c r="BO463" s="112">
        <v>0</v>
      </c>
      <c r="BP463" s="112">
        <v>0</v>
      </c>
      <c r="BQ463" s="112">
        <v>0</v>
      </c>
      <c r="BR463" s="113">
        <v>20</v>
      </c>
      <c r="BS463" s="112">
        <v>0</v>
      </c>
    </row>
    <row r="464" spans="1:71" hidden="1" x14ac:dyDescent="0.25">
      <c r="A464" s="102" t="s">
        <v>138</v>
      </c>
      <c r="B464" s="103" t="s">
        <v>195</v>
      </c>
      <c r="C464" s="102" t="s">
        <v>196</v>
      </c>
      <c r="D464" s="102" t="s">
        <v>959</v>
      </c>
      <c r="E464" s="102" t="s">
        <v>960</v>
      </c>
      <c r="F464" s="102" t="s">
        <v>151</v>
      </c>
      <c r="G464" s="102" t="s">
        <v>223</v>
      </c>
      <c r="H464" s="104">
        <v>32</v>
      </c>
      <c r="I464" s="104">
        <v>30</v>
      </c>
      <c r="J464" s="104">
        <v>7</v>
      </c>
      <c r="K464" s="104">
        <v>21</v>
      </c>
      <c r="L464" s="105">
        <v>23</v>
      </c>
      <c r="M464" s="106">
        <v>492</v>
      </c>
      <c r="N464" s="106">
        <v>518</v>
      </c>
      <c r="O464" s="106">
        <v>6</v>
      </c>
      <c r="P464" s="106">
        <v>26</v>
      </c>
      <c r="Q464" s="106">
        <v>5</v>
      </c>
      <c r="R464" s="106">
        <v>5.5</v>
      </c>
      <c r="S464" s="106">
        <v>507</v>
      </c>
      <c r="T464" s="106">
        <v>510</v>
      </c>
      <c r="U464" s="106">
        <v>6</v>
      </c>
      <c r="V464" s="106">
        <v>3</v>
      </c>
      <c r="W464" s="106">
        <v>2</v>
      </c>
      <c r="X464" s="106">
        <v>4</v>
      </c>
      <c r="Y464" s="106">
        <v>7</v>
      </c>
      <c r="Z464" s="106">
        <v>2</v>
      </c>
      <c r="AA464" s="107">
        <v>87033</v>
      </c>
      <c r="AB464" s="106">
        <v>9</v>
      </c>
      <c r="AC464" s="108">
        <v>5.9</v>
      </c>
      <c r="AD464" s="109">
        <v>3</v>
      </c>
      <c r="AE464" s="110">
        <v>0</v>
      </c>
      <c r="AF464" s="111">
        <v>0.54</v>
      </c>
      <c r="AG464" s="112">
        <v>10</v>
      </c>
      <c r="AH464" s="112">
        <v>30</v>
      </c>
      <c r="AI464" s="112">
        <v>10</v>
      </c>
      <c r="AJ464" s="111">
        <v>0.9</v>
      </c>
      <c r="AK464" s="112">
        <v>10.333333333333334</v>
      </c>
      <c r="AL464" s="112">
        <v>0</v>
      </c>
      <c r="AM464" s="112">
        <v>0</v>
      </c>
      <c r="AN464" s="112">
        <v>30</v>
      </c>
      <c r="AO464" s="112">
        <v>70.333333333333329</v>
      </c>
      <c r="AP464" s="112">
        <v>0</v>
      </c>
      <c r="AQ464" s="112">
        <v>13.333333333333334</v>
      </c>
      <c r="AR464" s="112">
        <v>0.66666666666666663</v>
      </c>
      <c r="AS464" s="112">
        <v>0</v>
      </c>
      <c r="AT464" s="111">
        <v>0.55000000000000004</v>
      </c>
      <c r="AU464" s="112">
        <v>0</v>
      </c>
      <c r="AV464" s="112">
        <v>0</v>
      </c>
      <c r="AW464" s="112">
        <v>148.33333333333334</v>
      </c>
      <c r="AX464" s="112">
        <v>0</v>
      </c>
      <c r="AY464" s="112">
        <v>0</v>
      </c>
      <c r="AZ464" s="112">
        <v>0</v>
      </c>
      <c r="BA464" s="111">
        <v>0.71299999999999997</v>
      </c>
      <c r="BB464" s="112">
        <v>0</v>
      </c>
      <c r="BC464" s="112">
        <v>0</v>
      </c>
      <c r="BD464" s="112">
        <v>0</v>
      </c>
      <c r="BE464" s="112">
        <v>0</v>
      </c>
      <c r="BF464" s="112">
        <v>0</v>
      </c>
      <c r="BG464" s="112">
        <v>0</v>
      </c>
      <c r="BH464" s="112">
        <v>0</v>
      </c>
      <c r="BI464" s="112">
        <v>0</v>
      </c>
      <c r="BJ464" s="112">
        <v>0</v>
      </c>
      <c r="BK464" s="111">
        <v>0.71299999999999997</v>
      </c>
      <c r="BL464" s="112">
        <v>0</v>
      </c>
      <c r="BM464" s="112">
        <v>41.683333333333337</v>
      </c>
      <c r="BN464" s="112">
        <v>25.5</v>
      </c>
      <c r="BO464" s="112">
        <v>144.44499999999999</v>
      </c>
      <c r="BP464" s="112">
        <v>7.3333333333333339</v>
      </c>
      <c r="BQ464" s="112">
        <v>0.3666666666666667</v>
      </c>
      <c r="BR464" s="113">
        <v>2</v>
      </c>
      <c r="BS464" s="112">
        <v>0</v>
      </c>
    </row>
    <row r="465" spans="1:71" hidden="1" x14ac:dyDescent="0.25">
      <c r="A465" s="102" t="s">
        <v>138</v>
      </c>
      <c r="B465" s="103" t="s">
        <v>195</v>
      </c>
      <c r="C465" s="102" t="s">
        <v>196</v>
      </c>
      <c r="D465" s="102" t="s">
        <v>1058</v>
      </c>
      <c r="E465" s="102" t="s">
        <v>1059</v>
      </c>
      <c r="F465" s="102" t="s">
        <v>153</v>
      </c>
      <c r="G465" s="102" t="s">
        <v>224</v>
      </c>
      <c r="H465" s="104">
        <v>19</v>
      </c>
      <c r="I465" s="104">
        <v>17</v>
      </c>
      <c r="J465" s="104"/>
      <c r="K465" s="104" t="s">
        <v>154</v>
      </c>
      <c r="L465" s="105">
        <v>18</v>
      </c>
      <c r="M465" s="106">
        <v>250</v>
      </c>
      <c r="N465" s="106">
        <v>266</v>
      </c>
      <c r="O465" s="106">
        <v>4</v>
      </c>
      <c r="P465" s="106">
        <v>16</v>
      </c>
      <c r="Q465" s="106">
        <v>4</v>
      </c>
      <c r="R465" s="106">
        <v>4</v>
      </c>
      <c r="S465" s="106">
        <v>252</v>
      </c>
      <c r="T465" s="106">
        <v>254</v>
      </c>
      <c r="U465" s="106">
        <v>4</v>
      </c>
      <c r="V465" s="106">
        <v>2</v>
      </c>
      <c r="W465" s="106">
        <v>2</v>
      </c>
      <c r="X465" s="106">
        <v>3</v>
      </c>
      <c r="Y465" s="106"/>
      <c r="Z465" s="106"/>
      <c r="AA465" s="107">
        <v>78587</v>
      </c>
      <c r="AB465" s="106">
        <v>9</v>
      </c>
      <c r="AC465" s="108">
        <v>6.25</v>
      </c>
      <c r="AD465" s="109">
        <v>4</v>
      </c>
      <c r="AE465" s="110">
        <v>0</v>
      </c>
      <c r="AF465" s="111">
        <v>0.54</v>
      </c>
      <c r="AG465" s="112">
        <v>0</v>
      </c>
      <c r="AH465" s="112">
        <v>11.333333333333334</v>
      </c>
      <c r="AI465" s="112">
        <v>0</v>
      </c>
      <c r="AJ465" s="111">
        <v>0.9</v>
      </c>
      <c r="AK465" s="112">
        <v>0</v>
      </c>
      <c r="AL465" s="112">
        <v>0</v>
      </c>
      <c r="AM465" s="112">
        <v>0</v>
      </c>
      <c r="AN465" s="112">
        <v>0</v>
      </c>
      <c r="AO465" s="112">
        <v>0</v>
      </c>
      <c r="AP465" s="112">
        <v>0</v>
      </c>
      <c r="AQ465" s="112">
        <v>0</v>
      </c>
      <c r="AR465" s="112">
        <v>0</v>
      </c>
      <c r="AS465" s="112">
        <v>0</v>
      </c>
      <c r="AT465" s="111">
        <v>0.55000000000000004</v>
      </c>
      <c r="AU465" s="112">
        <v>0</v>
      </c>
      <c r="AV465" s="112">
        <v>0</v>
      </c>
      <c r="AW465" s="112">
        <v>0</v>
      </c>
      <c r="AX465" s="112">
        <v>0</v>
      </c>
      <c r="AY465" s="112">
        <v>0</v>
      </c>
      <c r="AZ465" s="112">
        <v>0</v>
      </c>
      <c r="BA465" s="111">
        <v>0.71299999999999997</v>
      </c>
      <c r="BB465" s="112">
        <v>0</v>
      </c>
      <c r="BC465" s="112">
        <v>0</v>
      </c>
      <c r="BD465" s="112">
        <v>0</v>
      </c>
      <c r="BE465" s="112">
        <v>0</v>
      </c>
      <c r="BF465" s="112">
        <v>0</v>
      </c>
      <c r="BG465" s="112">
        <v>0</v>
      </c>
      <c r="BH465" s="112">
        <v>0</v>
      </c>
      <c r="BI465" s="112">
        <v>0</v>
      </c>
      <c r="BJ465" s="112">
        <v>0</v>
      </c>
      <c r="BK465" s="111">
        <v>0.71299999999999997</v>
      </c>
      <c r="BL465" s="112">
        <v>0</v>
      </c>
      <c r="BM465" s="112">
        <v>10.200000000000001</v>
      </c>
      <c r="BN465" s="112">
        <v>0</v>
      </c>
      <c r="BO465" s="112">
        <v>0</v>
      </c>
      <c r="BP465" s="112">
        <v>0</v>
      </c>
      <c r="BQ465" s="112">
        <v>0</v>
      </c>
      <c r="BR465" s="113">
        <v>2</v>
      </c>
      <c r="BS465" s="112">
        <v>0</v>
      </c>
    </row>
    <row r="466" spans="1:71" hidden="1" x14ac:dyDescent="0.25">
      <c r="A466" s="102" t="s">
        <v>138</v>
      </c>
      <c r="B466" s="103" t="s">
        <v>195</v>
      </c>
      <c r="C466" s="102" t="s">
        <v>196</v>
      </c>
      <c r="D466" s="102" t="s">
        <v>40</v>
      </c>
      <c r="E466" s="102" t="s">
        <v>41</v>
      </c>
      <c r="F466" s="102" t="s">
        <v>153</v>
      </c>
      <c r="G466" s="102" t="s">
        <v>224</v>
      </c>
      <c r="H466" s="104">
        <v>102</v>
      </c>
      <c r="I466" s="104">
        <v>103</v>
      </c>
      <c r="J466" s="104"/>
      <c r="K466" s="104" t="s">
        <v>154</v>
      </c>
      <c r="L466" s="105">
        <v>102.5</v>
      </c>
      <c r="M466" s="106">
        <v>1420</v>
      </c>
      <c r="N466" s="106">
        <v>1496</v>
      </c>
      <c r="O466" s="106">
        <v>9</v>
      </c>
      <c r="P466" s="106">
        <v>76</v>
      </c>
      <c r="Q466" s="106">
        <v>8</v>
      </c>
      <c r="R466" s="106">
        <v>8.5</v>
      </c>
      <c r="S466" s="106">
        <v>1433</v>
      </c>
      <c r="T466" s="106">
        <v>1453</v>
      </c>
      <c r="U466" s="106">
        <v>9</v>
      </c>
      <c r="V466" s="106">
        <v>20</v>
      </c>
      <c r="W466" s="106">
        <v>7</v>
      </c>
      <c r="X466" s="106">
        <v>8</v>
      </c>
      <c r="Y466" s="106"/>
      <c r="Z466" s="106"/>
      <c r="AA466" s="107">
        <v>54788</v>
      </c>
      <c r="AB466" s="106">
        <v>6</v>
      </c>
      <c r="AC466" s="108">
        <v>7.125</v>
      </c>
      <c r="AD466" s="109">
        <v>4</v>
      </c>
      <c r="AE466" s="110">
        <v>0</v>
      </c>
      <c r="AF466" s="111">
        <v>0.54</v>
      </c>
      <c r="AG466" s="112">
        <v>0.66666666666666663</v>
      </c>
      <c r="AH466" s="112">
        <v>8</v>
      </c>
      <c r="AI466" s="112">
        <v>0.66666666666666663</v>
      </c>
      <c r="AJ466" s="111">
        <v>0.9</v>
      </c>
      <c r="AK466" s="112">
        <v>0</v>
      </c>
      <c r="AL466" s="112">
        <v>0</v>
      </c>
      <c r="AM466" s="112">
        <v>0</v>
      </c>
      <c r="AN466" s="112">
        <v>8</v>
      </c>
      <c r="AO466" s="112">
        <v>54.333333333333336</v>
      </c>
      <c r="AP466" s="112">
        <v>0</v>
      </c>
      <c r="AQ466" s="112">
        <v>0</v>
      </c>
      <c r="AR466" s="112">
        <v>0</v>
      </c>
      <c r="AS466" s="112">
        <v>0</v>
      </c>
      <c r="AT466" s="111">
        <v>0.55000000000000004</v>
      </c>
      <c r="AU466" s="112">
        <v>0</v>
      </c>
      <c r="AV466" s="112">
        <v>0</v>
      </c>
      <c r="AW466" s="112">
        <v>0</v>
      </c>
      <c r="AX466" s="112">
        <v>0</v>
      </c>
      <c r="AY466" s="112">
        <v>0</v>
      </c>
      <c r="AZ466" s="112">
        <v>0</v>
      </c>
      <c r="BA466" s="111">
        <v>0.71299999999999997</v>
      </c>
      <c r="BB466" s="112">
        <v>0</v>
      </c>
      <c r="BC466" s="112">
        <v>0</v>
      </c>
      <c r="BD466" s="112">
        <v>0</v>
      </c>
      <c r="BE466" s="112">
        <v>0</v>
      </c>
      <c r="BF466" s="112">
        <v>0</v>
      </c>
      <c r="BG466" s="112">
        <v>0</v>
      </c>
      <c r="BH466" s="112">
        <v>0</v>
      </c>
      <c r="BI466" s="112">
        <v>0</v>
      </c>
      <c r="BJ466" s="112">
        <v>0</v>
      </c>
      <c r="BK466" s="111">
        <v>0.71299999999999997</v>
      </c>
      <c r="BL466" s="112">
        <v>0</v>
      </c>
      <c r="BM466" s="112">
        <v>7.8</v>
      </c>
      <c r="BN466" s="112">
        <v>5</v>
      </c>
      <c r="BO466" s="112">
        <v>29.883333333333336</v>
      </c>
      <c r="BP466" s="112">
        <v>0</v>
      </c>
      <c r="BQ466" s="112">
        <v>0</v>
      </c>
      <c r="BR466" s="113">
        <v>9</v>
      </c>
      <c r="BS466" s="112">
        <v>0</v>
      </c>
    </row>
    <row r="467" spans="1:71" hidden="1" x14ac:dyDescent="0.25">
      <c r="A467" s="102" t="s">
        <v>138</v>
      </c>
      <c r="B467" s="103" t="s">
        <v>195</v>
      </c>
      <c r="C467" s="102" t="s">
        <v>196</v>
      </c>
      <c r="D467" s="102" t="s">
        <v>51</v>
      </c>
      <c r="E467" s="102" t="s">
        <v>52</v>
      </c>
      <c r="F467" s="102" t="s">
        <v>151</v>
      </c>
      <c r="G467" s="102" t="s">
        <v>223</v>
      </c>
      <c r="H467" s="104">
        <v>43</v>
      </c>
      <c r="I467" s="104">
        <v>41</v>
      </c>
      <c r="J467" s="104">
        <v>9</v>
      </c>
      <c r="K467" s="104">
        <v>27</v>
      </c>
      <c r="L467" s="105">
        <v>31</v>
      </c>
      <c r="M467" s="106">
        <v>593</v>
      </c>
      <c r="N467" s="106">
        <v>560</v>
      </c>
      <c r="O467" s="106">
        <v>6</v>
      </c>
      <c r="P467" s="106">
        <v>-33</v>
      </c>
      <c r="Q467" s="106">
        <v>1</v>
      </c>
      <c r="R467" s="106">
        <v>3.5</v>
      </c>
      <c r="S467" s="106">
        <v>651</v>
      </c>
      <c r="T467" s="106">
        <v>631</v>
      </c>
      <c r="U467" s="106">
        <v>6</v>
      </c>
      <c r="V467" s="106">
        <v>-20</v>
      </c>
      <c r="W467" s="106">
        <v>1</v>
      </c>
      <c r="X467" s="106">
        <v>3.5</v>
      </c>
      <c r="Y467" s="106">
        <v>9</v>
      </c>
      <c r="Z467" s="106">
        <v>2</v>
      </c>
      <c r="AA467" s="107">
        <v>69187</v>
      </c>
      <c r="AB467" s="106">
        <v>8</v>
      </c>
      <c r="AC467" s="108">
        <v>5</v>
      </c>
      <c r="AD467" s="109">
        <v>3</v>
      </c>
      <c r="AE467" s="110">
        <v>0</v>
      </c>
      <c r="AF467" s="111">
        <v>0.54</v>
      </c>
      <c r="AG467" s="112">
        <v>0</v>
      </c>
      <c r="AH467" s="112">
        <v>7.666666666666667</v>
      </c>
      <c r="AI467" s="112">
        <v>0</v>
      </c>
      <c r="AJ467" s="111">
        <v>0.9</v>
      </c>
      <c r="AK467" s="112">
        <v>0</v>
      </c>
      <c r="AL467" s="112">
        <v>0</v>
      </c>
      <c r="AM467" s="112">
        <v>0</v>
      </c>
      <c r="AN467" s="112">
        <v>7.666666666666667</v>
      </c>
      <c r="AO467" s="112">
        <v>0</v>
      </c>
      <c r="AP467" s="112">
        <v>0</v>
      </c>
      <c r="AQ467" s="112">
        <v>0</v>
      </c>
      <c r="AR467" s="112">
        <v>1.3333333333333333</v>
      </c>
      <c r="AS467" s="112">
        <v>0</v>
      </c>
      <c r="AT467" s="111">
        <v>0.55000000000000004</v>
      </c>
      <c r="AU467" s="112">
        <v>0</v>
      </c>
      <c r="AV467" s="112">
        <v>0</v>
      </c>
      <c r="AW467" s="112">
        <v>0</v>
      </c>
      <c r="AX467" s="112">
        <v>0</v>
      </c>
      <c r="AY467" s="112">
        <v>0</v>
      </c>
      <c r="AZ467" s="112">
        <v>0</v>
      </c>
      <c r="BA467" s="111">
        <v>0.71299999999999997</v>
      </c>
      <c r="BB467" s="112">
        <v>0</v>
      </c>
      <c r="BC467" s="112">
        <v>0</v>
      </c>
      <c r="BD467" s="112">
        <v>0</v>
      </c>
      <c r="BE467" s="112">
        <v>0</v>
      </c>
      <c r="BF467" s="112">
        <v>0</v>
      </c>
      <c r="BG467" s="112">
        <v>0</v>
      </c>
      <c r="BH467" s="112">
        <v>0</v>
      </c>
      <c r="BI467" s="112">
        <v>0</v>
      </c>
      <c r="BJ467" s="112">
        <v>0</v>
      </c>
      <c r="BK467" s="111">
        <v>0.71299999999999997</v>
      </c>
      <c r="BL467" s="112">
        <v>0</v>
      </c>
      <c r="BM467" s="112">
        <v>6.9</v>
      </c>
      <c r="BN467" s="112">
        <v>4.2166666666666668</v>
      </c>
      <c r="BO467" s="112">
        <v>0</v>
      </c>
      <c r="BP467" s="112">
        <v>0</v>
      </c>
      <c r="BQ467" s="112">
        <v>0.73333333333333339</v>
      </c>
      <c r="BR467" s="113">
        <v>10</v>
      </c>
      <c r="BS467" s="112">
        <v>0</v>
      </c>
    </row>
    <row r="468" spans="1:71" hidden="1" x14ac:dyDescent="0.25">
      <c r="A468" s="102" t="s">
        <v>138</v>
      </c>
      <c r="B468" s="103" t="s">
        <v>195</v>
      </c>
      <c r="C468" s="102" t="s">
        <v>196</v>
      </c>
      <c r="D468" s="102" t="s">
        <v>1060</v>
      </c>
      <c r="E468" s="102" t="s">
        <v>1061</v>
      </c>
      <c r="F468" s="102" t="s">
        <v>151</v>
      </c>
      <c r="G468" s="102" t="s">
        <v>223</v>
      </c>
      <c r="H468" s="104"/>
      <c r="I468" s="104">
        <v>7</v>
      </c>
      <c r="J468" s="104">
        <v>10</v>
      </c>
      <c r="K468" s="104">
        <v>30</v>
      </c>
      <c r="L468" s="105">
        <v>8.5</v>
      </c>
      <c r="M468" s="106"/>
      <c r="N468" s="106"/>
      <c r="O468" s="106"/>
      <c r="P468" s="106"/>
      <c r="Q468" s="106"/>
      <c r="R468" s="106"/>
      <c r="S468" s="106">
        <v>106</v>
      </c>
      <c r="T468" s="106">
        <v>106</v>
      </c>
      <c r="U468" s="106">
        <v>1</v>
      </c>
      <c r="V468" s="106">
        <v>0</v>
      </c>
      <c r="W468" s="106">
        <v>2</v>
      </c>
      <c r="X468" s="106">
        <v>1.5</v>
      </c>
      <c r="Y468" s="106">
        <v>10</v>
      </c>
      <c r="Z468" s="106">
        <v>3</v>
      </c>
      <c r="AA468" s="107">
        <v>62478</v>
      </c>
      <c r="AB468" s="106">
        <v>7</v>
      </c>
      <c r="AC468" s="108">
        <v>4.625</v>
      </c>
      <c r="AD468" s="109">
        <v>3</v>
      </c>
      <c r="AE468" s="110">
        <v>0</v>
      </c>
      <c r="AF468" s="111">
        <v>0.54</v>
      </c>
      <c r="AG468" s="112">
        <v>13.333333333333334</v>
      </c>
      <c r="AH468" s="112">
        <v>93.666666666666671</v>
      </c>
      <c r="AI468" s="112">
        <v>13.333333333333334</v>
      </c>
      <c r="AJ468" s="111">
        <v>0.9</v>
      </c>
      <c r="AK468" s="112">
        <v>0</v>
      </c>
      <c r="AL468" s="112">
        <v>0</v>
      </c>
      <c r="AM468" s="112">
        <v>0</v>
      </c>
      <c r="AN468" s="112">
        <v>0</v>
      </c>
      <c r="AO468" s="112">
        <v>0</v>
      </c>
      <c r="AP468" s="112">
        <v>0</v>
      </c>
      <c r="AQ468" s="112">
        <v>0</v>
      </c>
      <c r="AR468" s="112">
        <v>0</v>
      </c>
      <c r="AS468" s="112">
        <v>0</v>
      </c>
      <c r="AT468" s="111">
        <v>0.55000000000000004</v>
      </c>
      <c r="AU468" s="112">
        <v>0</v>
      </c>
      <c r="AV468" s="112">
        <v>0</v>
      </c>
      <c r="AW468" s="112">
        <v>1</v>
      </c>
      <c r="AX468" s="112">
        <v>0</v>
      </c>
      <c r="AY468" s="112">
        <v>0</v>
      </c>
      <c r="AZ468" s="112">
        <v>0</v>
      </c>
      <c r="BA468" s="111">
        <v>0.71299999999999997</v>
      </c>
      <c r="BB468" s="112">
        <v>0</v>
      </c>
      <c r="BC468" s="112">
        <v>0</v>
      </c>
      <c r="BD468" s="112">
        <v>0</v>
      </c>
      <c r="BE468" s="112">
        <v>0</v>
      </c>
      <c r="BF468" s="112">
        <v>0</v>
      </c>
      <c r="BG468" s="112">
        <v>0</v>
      </c>
      <c r="BH468" s="112">
        <v>0</v>
      </c>
      <c r="BI468" s="112">
        <v>0</v>
      </c>
      <c r="BJ468" s="112">
        <v>0</v>
      </c>
      <c r="BK468" s="111">
        <v>0.71299999999999997</v>
      </c>
      <c r="BL468" s="112">
        <v>0</v>
      </c>
      <c r="BM468" s="112">
        <v>96.3</v>
      </c>
      <c r="BN468" s="112">
        <v>12</v>
      </c>
      <c r="BO468" s="112">
        <v>0.71299999999999997</v>
      </c>
      <c r="BP468" s="112">
        <v>0</v>
      </c>
      <c r="BQ468" s="112">
        <v>0</v>
      </c>
      <c r="BR468" s="113">
        <v>6</v>
      </c>
      <c r="BS468" s="112">
        <v>0</v>
      </c>
    </row>
    <row r="469" spans="1:71" hidden="1" x14ac:dyDescent="0.25">
      <c r="A469" s="102" t="s">
        <v>138</v>
      </c>
      <c r="B469" s="103" t="s">
        <v>195</v>
      </c>
      <c r="C469" s="102" t="s">
        <v>196</v>
      </c>
      <c r="D469" s="102" t="s">
        <v>62</v>
      </c>
      <c r="E469" s="102" t="s">
        <v>63</v>
      </c>
      <c r="F469" s="102" t="s">
        <v>151</v>
      </c>
      <c r="G469" s="102" t="s">
        <v>223</v>
      </c>
      <c r="H469" s="104">
        <v>167</v>
      </c>
      <c r="I469" s="104">
        <v>165</v>
      </c>
      <c r="J469" s="104">
        <v>66</v>
      </c>
      <c r="K469" s="104">
        <v>198</v>
      </c>
      <c r="L469" s="105">
        <v>132.66666666666666</v>
      </c>
      <c r="M469" s="106">
        <v>2342</v>
      </c>
      <c r="N469" s="106">
        <v>2485</v>
      </c>
      <c r="O469" s="106">
        <v>10</v>
      </c>
      <c r="P469" s="106">
        <v>143</v>
      </c>
      <c r="Q469" s="106">
        <v>9</v>
      </c>
      <c r="R469" s="106">
        <v>9.5</v>
      </c>
      <c r="S469" s="106">
        <v>2412</v>
      </c>
      <c r="T469" s="106">
        <v>2434</v>
      </c>
      <c r="U469" s="106">
        <v>10</v>
      </c>
      <c r="V469" s="106">
        <v>22</v>
      </c>
      <c r="W469" s="106">
        <v>7</v>
      </c>
      <c r="X469" s="106">
        <v>8.5</v>
      </c>
      <c r="Y469" s="106">
        <v>66</v>
      </c>
      <c r="Z469" s="106">
        <v>7</v>
      </c>
      <c r="AA469" s="107">
        <v>62027</v>
      </c>
      <c r="AB469" s="106">
        <v>7</v>
      </c>
      <c r="AC469" s="108">
        <v>7.8</v>
      </c>
      <c r="AD469" s="109">
        <v>4</v>
      </c>
      <c r="AE469" s="110">
        <v>0</v>
      </c>
      <c r="AF469" s="111">
        <v>0.54</v>
      </c>
      <c r="AG469" s="112">
        <v>13.333333333333334</v>
      </c>
      <c r="AH469" s="112">
        <v>93.666666666666671</v>
      </c>
      <c r="AI469" s="112">
        <v>13.333333333333334</v>
      </c>
      <c r="AJ469" s="111">
        <v>0.9</v>
      </c>
      <c r="AK469" s="112">
        <v>0</v>
      </c>
      <c r="AL469" s="112">
        <v>0</v>
      </c>
      <c r="AM469" s="112">
        <v>0</v>
      </c>
      <c r="AN469" s="112">
        <v>0</v>
      </c>
      <c r="AO469" s="112">
        <v>0</v>
      </c>
      <c r="AP469" s="112">
        <v>0</v>
      </c>
      <c r="AQ469" s="112">
        <v>0</v>
      </c>
      <c r="AR469" s="112">
        <v>0</v>
      </c>
      <c r="AS469" s="112">
        <v>0</v>
      </c>
      <c r="AT469" s="111">
        <v>0.55000000000000004</v>
      </c>
      <c r="AU469" s="112">
        <v>0</v>
      </c>
      <c r="AV469" s="112">
        <v>0</v>
      </c>
      <c r="AW469" s="112">
        <v>1</v>
      </c>
      <c r="AX469" s="112">
        <v>0</v>
      </c>
      <c r="AY469" s="112">
        <v>0</v>
      </c>
      <c r="AZ469" s="112">
        <v>0</v>
      </c>
      <c r="BA469" s="111">
        <v>0.71299999999999997</v>
      </c>
      <c r="BB469" s="112">
        <v>0</v>
      </c>
      <c r="BC469" s="112">
        <v>0</v>
      </c>
      <c r="BD469" s="112">
        <v>0</v>
      </c>
      <c r="BE469" s="112">
        <v>0</v>
      </c>
      <c r="BF469" s="112">
        <v>0</v>
      </c>
      <c r="BG469" s="112">
        <v>0</v>
      </c>
      <c r="BH469" s="112">
        <v>0</v>
      </c>
      <c r="BI469" s="112">
        <v>0</v>
      </c>
      <c r="BJ469" s="112">
        <v>0</v>
      </c>
      <c r="BK469" s="111">
        <v>0.71299999999999997</v>
      </c>
      <c r="BL469" s="112">
        <v>0</v>
      </c>
      <c r="BM469" s="112">
        <v>96.3</v>
      </c>
      <c r="BN469" s="112">
        <v>12</v>
      </c>
      <c r="BO469" s="112">
        <v>0.71299999999999997</v>
      </c>
      <c r="BP469" s="112">
        <v>0</v>
      </c>
      <c r="BQ469" s="112">
        <v>0</v>
      </c>
      <c r="BR469" s="113">
        <v>26</v>
      </c>
      <c r="BS469" s="112">
        <v>0</v>
      </c>
    </row>
    <row r="470" spans="1:71" hidden="1" x14ac:dyDescent="0.25">
      <c r="A470" s="102" t="s">
        <v>138</v>
      </c>
      <c r="B470" s="103" t="s">
        <v>195</v>
      </c>
      <c r="C470" s="102" t="s">
        <v>196</v>
      </c>
      <c r="D470" s="102" t="s">
        <v>461</v>
      </c>
      <c r="E470" s="102" t="s">
        <v>462</v>
      </c>
      <c r="F470" s="102" t="s">
        <v>151</v>
      </c>
      <c r="G470" s="102" t="s">
        <v>223</v>
      </c>
      <c r="H470" s="104">
        <v>173</v>
      </c>
      <c r="I470" s="104">
        <v>191</v>
      </c>
      <c r="J470" s="104">
        <v>363</v>
      </c>
      <c r="K470" s="104">
        <v>1089</v>
      </c>
      <c r="L470" s="105">
        <v>242.33333333333334</v>
      </c>
      <c r="M470" s="106">
        <v>1344</v>
      </c>
      <c r="N470" s="106">
        <v>1334</v>
      </c>
      <c r="O470" s="106">
        <v>8</v>
      </c>
      <c r="P470" s="106">
        <v>-10</v>
      </c>
      <c r="Q470" s="106">
        <v>2</v>
      </c>
      <c r="R470" s="106">
        <v>5</v>
      </c>
      <c r="S470" s="106">
        <v>1413</v>
      </c>
      <c r="T470" s="106">
        <v>1428</v>
      </c>
      <c r="U470" s="106">
        <v>9</v>
      </c>
      <c r="V470" s="106">
        <v>15</v>
      </c>
      <c r="W470" s="106">
        <v>6</v>
      </c>
      <c r="X470" s="106">
        <v>7.5</v>
      </c>
      <c r="Y470" s="106">
        <v>363</v>
      </c>
      <c r="Z470" s="106">
        <v>10</v>
      </c>
      <c r="AA470" s="107">
        <v>30594</v>
      </c>
      <c r="AB470" s="106">
        <v>2</v>
      </c>
      <c r="AC470" s="108">
        <v>5.3</v>
      </c>
      <c r="AD470" s="109">
        <v>2</v>
      </c>
      <c r="AE470" s="110">
        <v>0</v>
      </c>
      <c r="AF470" s="111">
        <v>0.54</v>
      </c>
      <c r="AG470" s="112">
        <v>0</v>
      </c>
      <c r="AH470" s="112">
        <v>0</v>
      </c>
      <c r="AI470" s="112">
        <v>0</v>
      </c>
      <c r="AJ470" s="111">
        <v>0.9</v>
      </c>
      <c r="AK470" s="112">
        <v>0</v>
      </c>
      <c r="AL470" s="112">
        <v>0</v>
      </c>
      <c r="AM470" s="112">
        <v>0</v>
      </c>
      <c r="AN470" s="112">
        <v>0</v>
      </c>
      <c r="AO470" s="112">
        <v>0</v>
      </c>
      <c r="AP470" s="112">
        <v>0</v>
      </c>
      <c r="AQ470" s="112">
        <v>0</v>
      </c>
      <c r="AR470" s="112">
        <v>0</v>
      </c>
      <c r="AS470" s="112">
        <v>0</v>
      </c>
      <c r="AT470" s="111">
        <v>0.55000000000000004</v>
      </c>
      <c r="AU470" s="112">
        <v>0</v>
      </c>
      <c r="AV470" s="112">
        <v>0</v>
      </c>
      <c r="AW470" s="112">
        <v>0</v>
      </c>
      <c r="AX470" s="112">
        <v>0</v>
      </c>
      <c r="AY470" s="112">
        <v>0</v>
      </c>
      <c r="AZ470" s="112">
        <v>0</v>
      </c>
      <c r="BA470" s="111">
        <v>0.71299999999999997</v>
      </c>
      <c r="BB470" s="112">
        <v>0</v>
      </c>
      <c r="BC470" s="112">
        <v>0</v>
      </c>
      <c r="BD470" s="112">
        <v>0</v>
      </c>
      <c r="BE470" s="112">
        <v>0</v>
      </c>
      <c r="BF470" s="112">
        <v>0</v>
      </c>
      <c r="BG470" s="112">
        <v>0</v>
      </c>
      <c r="BH470" s="112">
        <v>0</v>
      </c>
      <c r="BI470" s="112">
        <v>0</v>
      </c>
      <c r="BJ470" s="112">
        <v>0</v>
      </c>
      <c r="BK470" s="111">
        <v>0.71299999999999997</v>
      </c>
      <c r="BL470" s="112">
        <v>0</v>
      </c>
      <c r="BM470" s="112">
        <v>0</v>
      </c>
      <c r="BN470" s="112">
        <v>0</v>
      </c>
      <c r="BO470" s="112">
        <v>0</v>
      </c>
      <c r="BP470" s="112">
        <v>0</v>
      </c>
      <c r="BQ470" s="112">
        <v>0</v>
      </c>
      <c r="BR470" s="113">
        <v>70</v>
      </c>
      <c r="BS470" s="112">
        <v>0</v>
      </c>
    </row>
    <row r="471" spans="1:71" hidden="1" x14ac:dyDescent="0.25">
      <c r="A471" s="102" t="s">
        <v>138</v>
      </c>
      <c r="B471" s="103" t="s">
        <v>195</v>
      </c>
      <c r="C471" s="102" t="s">
        <v>196</v>
      </c>
      <c r="D471" s="102" t="s">
        <v>751</v>
      </c>
      <c r="E471" s="102" t="s">
        <v>752</v>
      </c>
      <c r="F471" s="102" t="s">
        <v>152</v>
      </c>
      <c r="G471" s="102" t="s">
        <v>223</v>
      </c>
      <c r="H471" s="104">
        <v>55</v>
      </c>
      <c r="I471" s="104">
        <v>51</v>
      </c>
      <c r="J471" s="104">
        <v>37</v>
      </c>
      <c r="K471" s="104">
        <v>111</v>
      </c>
      <c r="L471" s="105">
        <v>47.666666666666664</v>
      </c>
      <c r="M471" s="106">
        <v>208</v>
      </c>
      <c r="N471" s="106">
        <v>223</v>
      </c>
      <c r="O471" s="106">
        <v>3</v>
      </c>
      <c r="P471" s="106">
        <v>15</v>
      </c>
      <c r="Q471" s="106">
        <v>4</v>
      </c>
      <c r="R471" s="106">
        <v>3.5</v>
      </c>
      <c r="S471" s="106">
        <v>204</v>
      </c>
      <c r="T471" s="106">
        <v>206</v>
      </c>
      <c r="U471" s="106">
        <v>3</v>
      </c>
      <c r="V471" s="106">
        <v>2</v>
      </c>
      <c r="W471" s="106">
        <v>2</v>
      </c>
      <c r="X471" s="106">
        <v>2.5</v>
      </c>
      <c r="Y471" s="106">
        <v>37</v>
      </c>
      <c r="Z471" s="106">
        <v>6</v>
      </c>
      <c r="AA471" s="107"/>
      <c r="AB471" s="106"/>
      <c r="AC471" s="108">
        <v>4</v>
      </c>
      <c r="AD471" s="109">
        <v>2</v>
      </c>
      <c r="AE471" s="110">
        <v>0</v>
      </c>
      <c r="AF471" s="111">
        <v>0.54</v>
      </c>
      <c r="AG471" s="112">
        <v>0</v>
      </c>
      <c r="AH471" s="112">
        <v>0</v>
      </c>
      <c r="AI471" s="112">
        <v>0</v>
      </c>
      <c r="AJ471" s="111">
        <v>0.9</v>
      </c>
      <c r="AK471" s="112">
        <v>0</v>
      </c>
      <c r="AL471" s="112">
        <v>0</v>
      </c>
      <c r="AM471" s="112">
        <v>0</v>
      </c>
      <c r="AN471" s="112">
        <v>0</v>
      </c>
      <c r="AO471" s="112">
        <v>0</v>
      </c>
      <c r="AP471" s="112">
        <v>0</v>
      </c>
      <c r="AQ471" s="112">
        <v>0</v>
      </c>
      <c r="AR471" s="112">
        <v>0</v>
      </c>
      <c r="AS471" s="112">
        <v>0</v>
      </c>
      <c r="AT471" s="111">
        <v>0.55000000000000004</v>
      </c>
      <c r="AU471" s="112">
        <v>0</v>
      </c>
      <c r="AV471" s="112">
        <v>0</v>
      </c>
      <c r="AW471" s="112">
        <v>0</v>
      </c>
      <c r="AX471" s="112">
        <v>0</v>
      </c>
      <c r="AY471" s="112">
        <v>0</v>
      </c>
      <c r="AZ471" s="112">
        <v>0</v>
      </c>
      <c r="BA471" s="111">
        <v>0.71299999999999997</v>
      </c>
      <c r="BB471" s="112">
        <v>0</v>
      </c>
      <c r="BC471" s="112">
        <v>0</v>
      </c>
      <c r="BD471" s="112">
        <v>0</v>
      </c>
      <c r="BE471" s="112">
        <v>0</v>
      </c>
      <c r="BF471" s="112">
        <v>0</v>
      </c>
      <c r="BG471" s="112">
        <v>0</v>
      </c>
      <c r="BH471" s="112">
        <v>0</v>
      </c>
      <c r="BI471" s="112">
        <v>0</v>
      </c>
      <c r="BJ471" s="112">
        <v>0</v>
      </c>
      <c r="BK471" s="111">
        <v>0.71299999999999997</v>
      </c>
      <c r="BL471" s="112">
        <v>0</v>
      </c>
      <c r="BM471" s="112">
        <v>0</v>
      </c>
      <c r="BN471" s="112">
        <v>0</v>
      </c>
      <c r="BO471" s="112">
        <v>0</v>
      </c>
      <c r="BP471" s="112">
        <v>0</v>
      </c>
      <c r="BQ471" s="112">
        <v>0</v>
      </c>
      <c r="BR471" s="113">
        <v>7</v>
      </c>
      <c r="BS471" s="112">
        <v>0</v>
      </c>
    </row>
    <row r="472" spans="1:71" hidden="1" x14ac:dyDescent="0.25">
      <c r="A472" s="102" t="s">
        <v>138</v>
      </c>
      <c r="B472" s="103" t="s">
        <v>197</v>
      </c>
      <c r="C472" s="102" t="s">
        <v>198</v>
      </c>
      <c r="D472" s="102" t="s">
        <v>463</v>
      </c>
      <c r="E472" s="102" t="s">
        <v>464</v>
      </c>
      <c r="F472" s="102" t="s">
        <v>151</v>
      </c>
      <c r="G472" s="102" t="s">
        <v>223</v>
      </c>
      <c r="H472" s="104">
        <v>45</v>
      </c>
      <c r="I472" s="104">
        <v>47</v>
      </c>
      <c r="J472" s="104">
        <v>88</v>
      </c>
      <c r="K472" s="104">
        <v>264</v>
      </c>
      <c r="L472" s="105">
        <v>60</v>
      </c>
      <c r="M472" s="106">
        <v>331</v>
      </c>
      <c r="N472" s="106">
        <v>358</v>
      </c>
      <c r="O472" s="106">
        <v>5</v>
      </c>
      <c r="P472" s="106">
        <v>27</v>
      </c>
      <c r="Q472" s="106">
        <v>5</v>
      </c>
      <c r="R472" s="106">
        <v>5</v>
      </c>
      <c r="S472" s="106">
        <v>349</v>
      </c>
      <c r="T472" s="106">
        <v>357</v>
      </c>
      <c r="U472" s="106">
        <v>5</v>
      </c>
      <c r="V472" s="106">
        <v>8</v>
      </c>
      <c r="W472" s="106">
        <v>5</v>
      </c>
      <c r="X472" s="106">
        <v>5</v>
      </c>
      <c r="Y472" s="106">
        <v>88</v>
      </c>
      <c r="Z472" s="106">
        <v>7</v>
      </c>
      <c r="AA472" s="107">
        <v>47798</v>
      </c>
      <c r="AB472" s="106">
        <v>5</v>
      </c>
      <c r="AC472" s="108">
        <v>5.4</v>
      </c>
      <c r="AD472" s="109">
        <v>3</v>
      </c>
      <c r="AE472" s="110">
        <v>107.66666666666667</v>
      </c>
      <c r="AF472" s="111">
        <v>0.54</v>
      </c>
      <c r="AG472" s="112">
        <v>0</v>
      </c>
      <c r="AH472" s="112">
        <v>0</v>
      </c>
      <c r="AI472" s="112">
        <v>0</v>
      </c>
      <c r="AJ472" s="111">
        <v>0.9</v>
      </c>
      <c r="AK472" s="112">
        <v>0</v>
      </c>
      <c r="AL472" s="112">
        <v>32.666666666666664</v>
      </c>
      <c r="AM472" s="112">
        <v>0</v>
      </c>
      <c r="AN472" s="112">
        <v>0</v>
      </c>
      <c r="AO472" s="112">
        <v>0</v>
      </c>
      <c r="AP472" s="112">
        <v>0</v>
      </c>
      <c r="AQ472" s="112">
        <v>0</v>
      </c>
      <c r="AR472" s="112">
        <v>0</v>
      </c>
      <c r="AS472" s="112">
        <v>0</v>
      </c>
      <c r="AT472" s="111">
        <v>0.55000000000000004</v>
      </c>
      <c r="AU472" s="112">
        <v>0</v>
      </c>
      <c r="AV472" s="112">
        <v>0</v>
      </c>
      <c r="AW472" s="112">
        <v>0</v>
      </c>
      <c r="AX472" s="112">
        <v>0</v>
      </c>
      <c r="AY472" s="112">
        <v>0</v>
      </c>
      <c r="AZ472" s="112">
        <v>0</v>
      </c>
      <c r="BA472" s="111">
        <v>0.71299999999999997</v>
      </c>
      <c r="BB472" s="112">
        <v>0</v>
      </c>
      <c r="BC472" s="112">
        <v>0</v>
      </c>
      <c r="BD472" s="112">
        <v>0</v>
      </c>
      <c r="BE472" s="112">
        <v>0</v>
      </c>
      <c r="BF472" s="112">
        <v>0</v>
      </c>
      <c r="BG472" s="112">
        <v>0</v>
      </c>
      <c r="BH472" s="112">
        <v>0</v>
      </c>
      <c r="BI472" s="112">
        <v>0</v>
      </c>
      <c r="BJ472" s="112">
        <v>0</v>
      </c>
      <c r="BK472" s="111">
        <v>0.71299999999999997</v>
      </c>
      <c r="BL472" s="112">
        <v>58.140000000000008</v>
      </c>
      <c r="BM472" s="112">
        <v>17.966666666666669</v>
      </c>
      <c r="BN472" s="112">
        <v>0</v>
      </c>
      <c r="BO472" s="112">
        <v>0</v>
      </c>
      <c r="BP472" s="112">
        <v>0</v>
      </c>
      <c r="BQ472" s="112">
        <v>0</v>
      </c>
      <c r="BR472" s="113">
        <v>151</v>
      </c>
      <c r="BS472" s="112">
        <v>0</v>
      </c>
    </row>
    <row r="473" spans="1:71" hidden="1" x14ac:dyDescent="0.25">
      <c r="A473" s="102" t="s">
        <v>138</v>
      </c>
      <c r="B473" s="103" t="s">
        <v>197</v>
      </c>
      <c r="C473" s="102" t="s">
        <v>198</v>
      </c>
      <c r="D473" s="102" t="s">
        <v>465</v>
      </c>
      <c r="E473" s="102" t="s">
        <v>466</v>
      </c>
      <c r="F473" s="102" t="s">
        <v>151</v>
      </c>
      <c r="G473" s="102" t="s">
        <v>223</v>
      </c>
      <c r="H473" s="104">
        <v>294</v>
      </c>
      <c r="I473" s="104">
        <v>317</v>
      </c>
      <c r="J473" s="104">
        <v>298</v>
      </c>
      <c r="K473" s="104">
        <v>894</v>
      </c>
      <c r="L473" s="105">
        <v>303</v>
      </c>
      <c r="M473" s="106">
        <v>1932</v>
      </c>
      <c r="N473" s="106">
        <v>2071</v>
      </c>
      <c r="O473" s="106">
        <v>9</v>
      </c>
      <c r="P473" s="106">
        <v>139</v>
      </c>
      <c r="Q473" s="106">
        <v>9</v>
      </c>
      <c r="R473" s="106">
        <v>9</v>
      </c>
      <c r="S473" s="106">
        <v>2034</v>
      </c>
      <c r="T473" s="106">
        <v>2090</v>
      </c>
      <c r="U473" s="106">
        <v>9</v>
      </c>
      <c r="V473" s="106">
        <v>56</v>
      </c>
      <c r="W473" s="106">
        <v>9</v>
      </c>
      <c r="X473" s="106">
        <v>9</v>
      </c>
      <c r="Y473" s="106">
        <v>298</v>
      </c>
      <c r="Z473" s="106">
        <v>9</v>
      </c>
      <c r="AA473" s="107">
        <v>39507</v>
      </c>
      <c r="AB473" s="106">
        <v>3</v>
      </c>
      <c r="AC473" s="108">
        <v>6.6</v>
      </c>
      <c r="AD473" s="109">
        <v>4</v>
      </c>
      <c r="AE473" s="110">
        <v>107.66666666666667</v>
      </c>
      <c r="AF473" s="111">
        <v>0.54</v>
      </c>
      <c r="AG473" s="112">
        <v>0</v>
      </c>
      <c r="AH473" s="112">
        <v>0</v>
      </c>
      <c r="AI473" s="112">
        <v>0</v>
      </c>
      <c r="AJ473" s="111">
        <v>0.9</v>
      </c>
      <c r="AK473" s="112">
        <v>0</v>
      </c>
      <c r="AL473" s="112">
        <v>32.666666666666664</v>
      </c>
      <c r="AM473" s="112">
        <v>0</v>
      </c>
      <c r="AN473" s="112">
        <v>0</v>
      </c>
      <c r="AO473" s="112">
        <v>0</v>
      </c>
      <c r="AP473" s="112">
        <v>0</v>
      </c>
      <c r="AQ473" s="112">
        <v>0</v>
      </c>
      <c r="AR473" s="112">
        <v>0</v>
      </c>
      <c r="AS473" s="112">
        <v>0</v>
      </c>
      <c r="AT473" s="111">
        <v>0.55000000000000004</v>
      </c>
      <c r="AU473" s="112">
        <v>0</v>
      </c>
      <c r="AV473" s="112">
        <v>0</v>
      </c>
      <c r="AW473" s="112">
        <v>0</v>
      </c>
      <c r="AX473" s="112">
        <v>0</v>
      </c>
      <c r="AY473" s="112">
        <v>0</v>
      </c>
      <c r="AZ473" s="112">
        <v>0</v>
      </c>
      <c r="BA473" s="111">
        <v>0.71299999999999997</v>
      </c>
      <c r="BB473" s="112">
        <v>0</v>
      </c>
      <c r="BC473" s="112">
        <v>0</v>
      </c>
      <c r="BD473" s="112">
        <v>0</v>
      </c>
      <c r="BE473" s="112">
        <v>0</v>
      </c>
      <c r="BF473" s="112">
        <v>0</v>
      </c>
      <c r="BG473" s="112">
        <v>0</v>
      </c>
      <c r="BH473" s="112">
        <v>0</v>
      </c>
      <c r="BI473" s="112">
        <v>0</v>
      </c>
      <c r="BJ473" s="112">
        <v>0</v>
      </c>
      <c r="BK473" s="111">
        <v>0.71299999999999997</v>
      </c>
      <c r="BL473" s="112">
        <v>58.140000000000008</v>
      </c>
      <c r="BM473" s="112">
        <v>17.966666666666669</v>
      </c>
      <c r="BN473" s="112">
        <v>0</v>
      </c>
      <c r="BO473" s="112">
        <v>0</v>
      </c>
      <c r="BP473" s="112">
        <v>0</v>
      </c>
      <c r="BQ473" s="112">
        <v>0</v>
      </c>
      <c r="BR473" s="113">
        <v>123</v>
      </c>
      <c r="BS473" s="112">
        <v>0</v>
      </c>
    </row>
    <row r="474" spans="1:71" hidden="1" x14ac:dyDescent="0.25">
      <c r="A474" s="102" t="s">
        <v>138</v>
      </c>
      <c r="B474" s="103" t="s">
        <v>197</v>
      </c>
      <c r="C474" s="102" t="s">
        <v>198</v>
      </c>
      <c r="D474" s="102" t="s">
        <v>1036</v>
      </c>
      <c r="E474" s="102" t="s">
        <v>1037</v>
      </c>
      <c r="F474" s="102" t="s">
        <v>152</v>
      </c>
      <c r="G474" s="102" t="s">
        <v>223</v>
      </c>
      <c r="H474" s="104">
        <v>72</v>
      </c>
      <c r="I474" s="104">
        <v>84</v>
      </c>
      <c r="J474" s="104">
        <v>4</v>
      </c>
      <c r="K474" s="104">
        <v>12</v>
      </c>
      <c r="L474" s="105">
        <v>53.333333333333336</v>
      </c>
      <c r="M474" s="106">
        <v>576</v>
      </c>
      <c r="N474" s="106">
        <v>531</v>
      </c>
      <c r="O474" s="106">
        <v>6</v>
      </c>
      <c r="P474" s="106">
        <v>-45</v>
      </c>
      <c r="Q474" s="106">
        <v>1</v>
      </c>
      <c r="R474" s="106">
        <v>3.5</v>
      </c>
      <c r="S474" s="106">
        <v>606</v>
      </c>
      <c r="T474" s="106">
        <v>607</v>
      </c>
      <c r="U474" s="106">
        <v>6</v>
      </c>
      <c r="V474" s="106">
        <v>1</v>
      </c>
      <c r="W474" s="106">
        <v>2</v>
      </c>
      <c r="X474" s="106">
        <v>4</v>
      </c>
      <c r="Y474" s="106">
        <v>4</v>
      </c>
      <c r="Z474" s="106">
        <v>1</v>
      </c>
      <c r="AA474" s="107">
        <v>27768</v>
      </c>
      <c r="AB474" s="106">
        <v>1</v>
      </c>
      <c r="AC474" s="108">
        <v>2.1</v>
      </c>
      <c r="AD474" s="109">
        <v>1</v>
      </c>
      <c r="AE474" s="110">
        <v>0</v>
      </c>
      <c r="AF474" s="111">
        <v>0.54</v>
      </c>
      <c r="AG474" s="112">
        <v>0</v>
      </c>
      <c r="AH474" s="112">
        <v>0</v>
      </c>
      <c r="AI474" s="112">
        <v>0</v>
      </c>
      <c r="AJ474" s="111">
        <v>0.9</v>
      </c>
      <c r="AK474" s="112">
        <v>0</v>
      </c>
      <c r="AL474" s="112">
        <v>0</v>
      </c>
      <c r="AM474" s="112">
        <v>0</v>
      </c>
      <c r="AN474" s="112">
        <v>0</v>
      </c>
      <c r="AO474" s="112">
        <v>0</v>
      </c>
      <c r="AP474" s="112">
        <v>0</v>
      </c>
      <c r="AQ474" s="112">
        <v>0</v>
      </c>
      <c r="AR474" s="112">
        <v>0</v>
      </c>
      <c r="AS474" s="112">
        <v>0</v>
      </c>
      <c r="AT474" s="111">
        <v>0.55000000000000004</v>
      </c>
      <c r="AU474" s="112">
        <v>0</v>
      </c>
      <c r="AV474" s="112">
        <v>0</v>
      </c>
      <c r="AW474" s="112">
        <v>0</v>
      </c>
      <c r="AX474" s="112">
        <v>0</v>
      </c>
      <c r="AY474" s="112">
        <v>0</v>
      </c>
      <c r="AZ474" s="112">
        <v>0</v>
      </c>
      <c r="BA474" s="111">
        <v>0.71299999999999997</v>
      </c>
      <c r="BB474" s="112">
        <v>0</v>
      </c>
      <c r="BC474" s="112">
        <v>0</v>
      </c>
      <c r="BD474" s="112">
        <v>0</v>
      </c>
      <c r="BE474" s="112">
        <v>0</v>
      </c>
      <c r="BF474" s="112">
        <v>0</v>
      </c>
      <c r="BG474" s="112">
        <v>0</v>
      </c>
      <c r="BH474" s="112">
        <v>0</v>
      </c>
      <c r="BI474" s="112">
        <v>0</v>
      </c>
      <c r="BJ474" s="112">
        <v>0</v>
      </c>
      <c r="BK474" s="111">
        <v>0.71299999999999997</v>
      </c>
      <c r="BL474" s="112">
        <v>0</v>
      </c>
      <c r="BM474" s="112">
        <v>0</v>
      </c>
      <c r="BN474" s="112">
        <v>0</v>
      </c>
      <c r="BO474" s="112">
        <v>0</v>
      </c>
      <c r="BP474" s="112">
        <v>0</v>
      </c>
      <c r="BQ474" s="112">
        <v>0</v>
      </c>
      <c r="BR474" s="113">
        <v>21</v>
      </c>
      <c r="BS474" s="112">
        <v>0</v>
      </c>
    </row>
    <row r="475" spans="1:71" hidden="1" x14ac:dyDescent="0.25">
      <c r="A475" s="102" t="s">
        <v>138</v>
      </c>
      <c r="B475" s="103" t="s">
        <v>197</v>
      </c>
      <c r="C475" s="102" t="s">
        <v>198</v>
      </c>
      <c r="D475" s="102" t="s">
        <v>963</v>
      </c>
      <c r="E475" s="102" t="s">
        <v>964</v>
      </c>
      <c r="F475" s="102" t="s">
        <v>152</v>
      </c>
      <c r="G475" s="102" t="s">
        <v>223</v>
      </c>
      <c r="H475" s="104">
        <v>126</v>
      </c>
      <c r="I475" s="104">
        <v>126</v>
      </c>
      <c r="J475" s="104"/>
      <c r="K475" s="104" t="s">
        <v>154</v>
      </c>
      <c r="L475" s="105">
        <v>126</v>
      </c>
      <c r="M475" s="106">
        <v>775</v>
      </c>
      <c r="N475" s="106">
        <v>883</v>
      </c>
      <c r="O475" s="106">
        <v>7</v>
      </c>
      <c r="P475" s="106">
        <v>108</v>
      </c>
      <c r="Q475" s="106">
        <v>8</v>
      </c>
      <c r="R475" s="106">
        <v>7.5</v>
      </c>
      <c r="S475" s="106">
        <v>811</v>
      </c>
      <c r="T475" s="106">
        <v>834</v>
      </c>
      <c r="U475" s="106">
        <v>7</v>
      </c>
      <c r="V475" s="106">
        <v>23</v>
      </c>
      <c r="W475" s="106">
        <v>7</v>
      </c>
      <c r="X475" s="106">
        <v>7</v>
      </c>
      <c r="Y475" s="106"/>
      <c r="Z475" s="106"/>
      <c r="AA475" s="107">
        <v>34696</v>
      </c>
      <c r="AB475" s="106">
        <v>2</v>
      </c>
      <c r="AC475" s="108">
        <v>4.625</v>
      </c>
      <c r="AD475" s="109">
        <v>2</v>
      </c>
      <c r="AE475" s="110">
        <v>107.66666666666667</v>
      </c>
      <c r="AF475" s="111">
        <v>0.54</v>
      </c>
      <c r="AG475" s="112">
        <v>0</v>
      </c>
      <c r="AH475" s="112">
        <v>0</v>
      </c>
      <c r="AI475" s="112">
        <v>0</v>
      </c>
      <c r="AJ475" s="111">
        <v>0.9</v>
      </c>
      <c r="AK475" s="112">
        <v>0</v>
      </c>
      <c r="AL475" s="112">
        <v>0</v>
      </c>
      <c r="AM475" s="112">
        <v>0</v>
      </c>
      <c r="AN475" s="112">
        <v>0</v>
      </c>
      <c r="AO475" s="112">
        <v>0</v>
      </c>
      <c r="AP475" s="112">
        <v>0</v>
      </c>
      <c r="AQ475" s="112">
        <v>0</v>
      </c>
      <c r="AR475" s="112">
        <v>0</v>
      </c>
      <c r="AS475" s="112">
        <v>0</v>
      </c>
      <c r="AT475" s="111">
        <v>0.55000000000000004</v>
      </c>
      <c r="AU475" s="112">
        <v>0</v>
      </c>
      <c r="AV475" s="112">
        <v>0</v>
      </c>
      <c r="AW475" s="112">
        <v>0</v>
      </c>
      <c r="AX475" s="112">
        <v>0</v>
      </c>
      <c r="AY475" s="112">
        <v>0</v>
      </c>
      <c r="AZ475" s="112">
        <v>0</v>
      </c>
      <c r="BA475" s="111">
        <v>0.71299999999999997</v>
      </c>
      <c r="BB475" s="112">
        <v>0</v>
      </c>
      <c r="BC475" s="112">
        <v>0</v>
      </c>
      <c r="BD475" s="112">
        <v>0</v>
      </c>
      <c r="BE475" s="112">
        <v>0</v>
      </c>
      <c r="BF475" s="112">
        <v>0</v>
      </c>
      <c r="BG475" s="112">
        <v>0</v>
      </c>
      <c r="BH475" s="112">
        <v>0</v>
      </c>
      <c r="BI475" s="112">
        <v>0</v>
      </c>
      <c r="BJ475" s="112">
        <v>0</v>
      </c>
      <c r="BK475" s="111">
        <v>0.71299999999999997</v>
      </c>
      <c r="BL475" s="112">
        <v>58.140000000000008</v>
      </c>
      <c r="BM475" s="112">
        <v>0</v>
      </c>
      <c r="BN475" s="112">
        <v>0</v>
      </c>
      <c r="BO475" s="112">
        <v>0</v>
      </c>
      <c r="BP475" s="112">
        <v>0</v>
      </c>
      <c r="BQ475" s="112">
        <v>0</v>
      </c>
      <c r="BR475" s="113">
        <v>195</v>
      </c>
      <c r="BS475" s="112">
        <v>0</v>
      </c>
    </row>
    <row r="476" spans="1:71" hidden="1" x14ac:dyDescent="0.25">
      <c r="A476" s="102" t="s">
        <v>138</v>
      </c>
      <c r="B476" s="103" t="s">
        <v>197</v>
      </c>
      <c r="C476" s="102" t="s">
        <v>198</v>
      </c>
      <c r="D476" s="102" t="s">
        <v>96</v>
      </c>
      <c r="E476" s="102" t="s">
        <v>97</v>
      </c>
      <c r="F476" s="102" t="s">
        <v>152</v>
      </c>
      <c r="G476" s="102" t="s">
        <v>223</v>
      </c>
      <c r="H476" s="104">
        <v>278</v>
      </c>
      <c r="I476" s="104">
        <v>301</v>
      </c>
      <c r="J476" s="104">
        <v>332</v>
      </c>
      <c r="K476" s="104">
        <v>996</v>
      </c>
      <c r="L476" s="105">
        <v>303.66666666666669</v>
      </c>
      <c r="M476" s="106">
        <v>1810</v>
      </c>
      <c r="N476" s="106">
        <v>1972</v>
      </c>
      <c r="O476" s="106">
        <v>9</v>
      </c>
      <c r="P476" s="106">
        <v>162</v>
      </c>
      <c r="Q476" s="106">
        <v>9</v>
      </c>
      <c r="R476" s="106">
        <v>9</v>
      </c>
      <c r="S476" s="106">
        <v>1909</v>
      </c>
      <c r="T476" s="106">
        <v>1971</v>
      </c>
      <c r="U476" s="106">
        <v>9</v>
      </c>
      <c r="V476" s="106">
        <v>62</v>
      </c>
      <c r="W476" s="106">
        <v>10</v>
      </c>
      <c r="X476" s="106">
        <v>9.5</v>
      </c>
      <c r="Y476" s="106">
        <v>332</v>
      </c>
      <c r="Z476" s="106">
        <v>9</v>
      </c>
      <c r="AA476" s="107">
        <v>29219</v>
      </c>
      <c r="AB476" s="106">
        <v>2</v>
      </c>
      <c r="AC476" s="108">
        <v>6.3</v>
      </c>
      <c r="AD476" s="109">
        <v>2</v>
      </c>
      <c r="AE476" s="110">
        <v>107.66666666666667</v>
      </c>
      <c r="AF476" s="111">
        <v>0.54</v>
      </c>
      <c r="AG476" s="112">
        <v>0</v>
      </c>
      <c r="AH476" s="112">
        <v>0</v>
      </c>
      <c r="AI476" s="112">
        <v>0</v>
      </c>
      <c r="AJ476" s="111">
        <v>0.9</v>
      </c>
      <c r="AK476" s="112">
        <v>0</v>
      </c>
      <c r="AL476" s="112">
        <v>32.666666666666664</v>
      </c>
      <c r="AM476" s="112">
        <v>0</v>
      </c>
      <c r="AN476" s="112">
        <v>0</v>
      </c>
      <c r="AO476" s="112">
        <v>0</v>
      </c>
      <c r="AP476" s="112">
        <v>0</v>
      </c>
      <c r="AQ476" s="112">
        <v>0</v>
      </c>
      <c r="AR476" s="112">
        <v>0</v>
      </c>
      <c r="AS476" s="112">
        <v>0</v>
      </c>
      <c r="AT476" s="111">
        <v>0.55000000000000004</v>
      </c>
      <c r="AU476" s="112">
        <v>0</v>
      </c>
      <c r="AV476" s="112">
        <v>0</v>
      </c>
      <c r="AW476" s="112">
        <v>0</v>
      </c>
      <c r="AX476" s="112">
        <v>0</v>
      </c>
      <c r="AY476" s="112">
        <v>0</v>
      </c>
      <c r="AZ476" s="112">
        <v>0</v>
      </c>
      <c r="BA476" s="111">
        <v>0.71299999999999997</v>
      </c>
      <c r="BB476" s="112">
        <v>0</v>
      </c>
      <c r="BC476" s="112">
        <v>0</v>
      </c>
      <c r="BD476" s="112">
        <v>0</v>
      </c>
      <c r="BE476" s="112">
        <v>0</v>
      </c>
      <c r="BF476" s="112">
        <v>0</v>
      </c>
      <c r="BG476" s="112">
        <v>0</v>
      </c>
      <c r="BH476" s="112">
        <v>0</v>
      </c>
      <c r="BI476" s="112">
        <v>0</v>
      </c>
      <c r="BJ476" s="112">
        <v>0</v>
      </c>
      <c r="BK476" s="111">
        <v>0.71299999999999997</v>
      </c>
      <c r="BL476" s="112">
        <v>58.140000000000008</v>
      </c>
      <c r="BM476" s="112">
        <v>17.966666666666669</v>
      </c>
      <c r="BN476" s="112">
        <v>0</v>
      </c>
      <c r="BO476" s="112">
        <v>0</v>
      </c>
      <c r="BP476" s="112">
        <v>0</v>
      </c>
      <c r="BQ476" s="112">
        <v>0</v>
      </c>
      <c r="BR476" s="113">
        <v>136</v>
      </c>
      <c r="BS476" s="112">
        <v>0</v>
      </c>
    </row>
    <row r="477" spans="1:71" hidden="1" x14ac:dyDescent="0.25">
      <c r="A477" s="102" t="s">
        <v>138</v>
      </c>
      <c r="B477" s="103" t="s">
        <v>197</v>
      </c>
      <c r="C477" s="102" t="s">
        <v>198</v>
      </c>
      <c r="D477" s="102" t="s">
        <v>467</v>
      </c>
      <c r="E477" s="102" t="s">
        <v>468</v>
      </c>
      <c r="F477" s="102" t="s">
        <v>152</v>
      </c>
      <c r="G477" s="102" t="s">
        <v>223</v>
      </c>
      <c r="H477" s="104">
        <v>231</v>
      </c>
      <c r="I477" s="104">
        <v>244</v>
      </c>
      <c r="J477" s="104">
        <v>72</v>
      </c>
      <c r="K477" s="104">
        <v>216</v>
      </c>
      <c r="L477" s="105">
        <v>182.33333333333334</v>
      </c>
      <c r="M477" s="106">
        <v>1300</v>
      </c>
      <c r="N477" s="106">
        <v>1378</v>
      </c>
      <c r="O477" s="106">
        <v>9</v>
      </c>
      <c r="P477" s="106">
        <v>78</v>
      </c>
      <c r="Q477" s="106">
        <v>8</v>
      </c>
      <c r="R477" s="106">
        <v>8.5</v>
      </c>
      <c r="S477" s="106">
        <v>1357</v>
      </c>
      <c r="T477" s="106">
        <v>1385</v>
      </c>
      <c r="U477" s="106">
        <v>9</v>
      </c>
      <c r="V477" s="106">
        <v>28</v>
      </c>
      <c r="W477" s="106">
        <v>8</v>
      </c>
      <c r="X477" s="106">
        <v>8.5</v>
      </c>
      <c r="Y477" s="106">
        <v>72</v>
      </c>
      <c r="Z477" s="106">
        <v>7</v>
      </c>
      <c r="AA477" s="107">
        <v>25969</v>
      </c>
      <c r="AB477" s="106">
        <v>1</v>
      </c>
      <c r="AC477" s="108">
        <v>5.2</v>
      </c>
      <c r="AD477" s="109">
        <v>1</v>
      </c>
      <c r="AE477" s="110">
        <v>0</v>
      </c>
      <c r="AF477" s="111">
        <v>0.54</v>
      </c>
      <c r="AG477" s="112">
        <v>0</v>
      </c>
      <c r="AH477" s="112">
        <v>0</v>
      </c>
      <c r="AI477" s="112">
        <v>0</v>
      </c>
      <c r="AJ477" s="111">
        <v>0.9</v>
      </c>
      <c r="AK477" s="112">
        <v>0</v>
      </c>
      <c r="AL477" s="112">
        <v>0</v>
      </c>
      <c r="AM477" s="112">
        <v>0</v>
      </c>
      <c r="AN477" s="112">
        <v>0</v>
      </c>
      <c r="AO477" s="112">
        <v>0</v>
      </c>
      <c r="AP477" s="112">
        <v>0</v>
      </c>
      <c r="AQ477" s="112">
        <v>0</v>
      </c>
      <c r="AR477" s="112">
        <v>0</v>
      </c>
      <c r="AS477" s="112">
        <v>0</v>
      </c>
      <c r="AT477" s="111">
        <v>0.55000000000000004</v>
      </c>
      <c r="AU477" s="112">
        <v>0</v>
      </c>
      <c r="AV477" s="112">
        <v>0</v>
      </c>
      <c r="AW477" s="112">
        <v>0</v>
      </c>
      <c r="AX477" s="112">
        <v>0</v>
      </c>
      <c r="AY477" s="112">
        <v>0</v>
      </c>
      <c r="AZ477" s="112">
        <v>0</v>
      </c>
      <c r="BA477" s="111">
        <v>0.71299999999999997</v>
      </c>
      <c r="BB477" s="112">
        <v>0</v>
      </c>
      <c r="BC477" s="112">
        <v>0</v>
      </c>
      <c r="BD477" s="112">
        <v>0</v>
      </c>
      <c r="BE477" s="112">
        <v>0</v>
      </c>
      <c r="BF477" s="112">
        <v>0</v>
      </c>
      <c r="BG477" s="112">
        <v>0</v>
      </c>
      <c r="BH477" s="112">
        <v>0</v>
      </c>
      <c r="BI477" s="112">
        <v>0</v>
      </c>
      <c r="BJ477" s="112">
        <v>0</v>
      </c>
      <c r="BK477" s="111">
        <v>0.71299999999999997</v>
      </c>
      <c r="BL477" s="112">
        <v>0</v>
      </c>
      <c r="BM477" s="112">
        <v>0</v>
      </c>
      <c r="BN477" s="112">
        <v>0</v>
      </c>
      <c r="BO477" s="112">
        <v>0</v>
      </c>
      <c r="BP477" s="112">
        <v>0</v>
      </c>
      <c r="BQ477" s="112">
        <v>0</v>
      </c>
      <c r="BR477" s="113">
        <v>92</v>
      </c>
      <c r="BS477" s="112">
        <v>0</v>
      </c>
    </row>
    <row r="478" spans="1:71" hidden="1" x14ac:dyDescent="0.25">
      <c r="A478" s="102" t="s">
        <v>138</v>
      </c>
      <c r="B478" s="103" t="s">
        <v>197</v>
      </c>
      <c r="C478" s="102" t="s">
        <v>198</v>
      </c>
      <c r="D478" s="102" t="s">
        <v>469</v>
      </c>
      <c r="E478" s="102" t="s">
        <v>470</v>
      </c>
      <c r="F478" s="102" t="s">
        <v>152</v>
      </c>
      <c r="G478" s="102" t="s">
        <v>223</v>
      </c>
      <c r="H478" s="104">
        <v>367</v>
      </c>
      <c r="I478" s="104">
        <v>408</v>
      </c>
      <c r="J478" s="104">
        <v>89</v>
      </c>
      <c r="K478" s="104">
        <v>267</v>
      </c>
      <c r="L478" s="105">
        <v>288</v>
      </c>
      <c r="M478" s="106">
        <v>2259</v>
      </c>
      <c r="N478" s="106">
        <v>2255</v>
      </c>
      <c r="O478" s="106">
        <v>9</v>
      </c>
      <c r="P478" s="106">
        <v>-4</v>
      </c>
      <c r="Q478" s="106">
        <v>2</v>
      </c>
      <c r="R478" s="106">
        <v>5.5</v>
      </c>
      <c r="S478" s="106">
        <v>2382</v>
      </c>
      <c r="T478" s="106">
        <v>2417</v>
      </c>
      <c r="U478" s="106">
        <v>10</v>
      </c>
      <c r="V478" s="106">
        <v>35</v>
      </c>
      <c r="W478" s="106">
        <v>8</v>
      </c>
      <c r="X478" s="106">
        <v>9</v>
      </c>
      <c r="Y478" s="106">
        <v>89</v>
      </c>
      <c r="Z478" s="106">
        <v>7</v>
      </c>
      <c r="AA478" s="107">
        <v>24549</v>
      </c>
      <c r="AB478" s="106">
        <v>1</v>
      </c>
      <c r="AC478" s="108">
        <v>4.7</v>
      </c>
      <c r="AD478" s="109">
        <v>1</v>
      </c>
      <c r="AE478" s="110">
        <v>0</v>
      </c>
      <c r="AF478" s="111">
        <v>0.54</v>
      </c>
      <c r="AG478" s="112">
        <v>0</v>
      </c>
      <c r="AH478" s="112">
        <v>0</v>
      </c>
      <c r="AI478" s="112">
        <v>0</v>
      </c>
      <c r="AJ478" s="111">
        <v>0.9</v>
      </c>
      <c r="AK478" s="112">
        <v>0</v>
      </c>
      <c r="AL478" s="112">
        <v>0</v>
      </c>
      <c r="AM478" s="112">
        <v>0</v>
      </c>
      <c r="AN478" s="112">
        <v>0</v>
      </c>
      <c r="AO478" s="112">
        <v>0</v>
      </c>
      <c r="AP478" s="112">
        <v>0</v>
      </c>
      <c r="AQ478" s="112">
        <v>0</v>
      </c>
      <c r="AR478" s="112">
        <v>0</v>
      </c>
      <c r="AS478" s="112">
        <v>0</v>
      </c>
      <c r="AT478" s="111">
        <v>0.55000000000000004</v>
      </c>
      <c r="AU478" s="112">
        <v>0</v>
      </c>
      <c r="AV478" s="112">
        <v>0</v>
      </c>
      <c r="AW478" s="112">
        <v>0</v>
      </c>
      <c r="AX478" s="112">
        <v>0</v>
      </c>
      <c r="AY478" s="112">
        <v>0</v>
      </c>
      <c r="AZ478" s="112">
        <v>0</v>
      </c>
      <c r="BA478" s="111">
        <v>0.71299999999999997</v>
      </c>
      <c r="BB478" s="112">
        <v>0</v>
      </c>
      <c r="BC478" s="112">
        <v>0</v>
      </c>
      <c r="BD478" s="112">
        <v>0</v>
      </c>
      <c r="BE478" s="112">
        <v>0</v>
      </c>
      <c r="BF478" s="112">
        <v>0</v>
      </c>
      <c r="BG478" s="112">
        <v>0</v>
      </c>
      <c r="BH478" s="112">
        <v>0</v>
      </c>
      <c r="BI478" s="112">
        <v>0</v>
      </c>
      <c r="BJ478" s="112">
        <v>0</v>
      </c>
      <c r="BK478" s="111">
        <v>0.71299999999999997</v>
      </c>
      <c r="BL478" s="112">
        <v>0</v>
      </c>
      <c r="BM478" s="112">
        <v>0</v>
      </c>
      <c r="BN478" s="112">
        <v>0</v>
      </c>
      <c r="BO478" s="112">
        <v>0</v>
      </c>
      <c r="BP478" s="112">
        <v>0</v>
      </c>
      <c r="BQ478" s="112">
        <v>0</v>
      </c>
      <c r="BR478" s="113">
        <v>85</v>
      </c>
      <c r="BS478" s="112">
        <v>0</v>
      </c>
    </row>
    <row r="479" spans="1:71" hidden="1" x14ac:dyDescent="0.25">
      <c r="A479" s="102" t="s">
        <v>138</v>
      </c>
      <c r="B479" s="103" t="s">
        <v>197</v>
      </c>
      <c r="C479" s="102" t="s">
        <v>198</v>
      </c>
      <c r="D479" s="102" t="s">
        <v>471</v>
      </c>
      <c r="E479" s="102" t="s">
        <v>472</v>
      </c>
      <c r="F479" s="102" t="s">
        <v>152</v>
      </c>
      <c r="G479" s="102" t="s">
        <v>223</v>
      </c>
      <c r="H479" s="104">
        <v>1543</v>
      </c>
      <c r="I479" s="104">
        <v>1618</v>
      </c>
      <c r="J479" s="104">
        <v>793</v>
      </c>
      <c r="K479" s="104">
        <v>2379</v>
      </c>
      <c r="L479" s="105">
        <v>1318</v>
      </c>
      <c r="M479" s="106">
        <v>7460</v>
      </c>
      <c r="N479" s="106">
        <v>8470</v>
      </c>
      <c r="O479" s="106">
        <v>10</v>
      </c>
      <c r="P479" s="106">
        <v>1010</v>
      </c>
      <c r="Q479" s="106">
        <v>10</v>
      </c>
      <c r="R479" s="106">
        <v>10</v>
      </c>
      <c r="S479" s="106">
        <v>7869</v>
      </c>
      <c r="T479" s="106">
        <v>8193</v>
      </c>
      <c r="U479" s="106">
        <v>10</v>
      </c>
      <c r="V479" s="106">
        <v>324</v>
      </c>
      <c r="W479" s="106">
        <v>10</v>
      </c>
      <c r="X479" s="106">
        <v>10</v>
      </c>
      <c r="Y479" s="106">
        <v>793</v>
      </c>
      <c r="Z479" s="106">
        <v>10</v>
      </c>
      <c r="AA479" s="107">
        <v>24775</v>
      </c>
      <c r="AB479" s="106">
        <v>1</v>
      </c>
      <c r="AC479" s="108">
        <v>6.4</v>
      </c>
      <c r="AD479" s="109">
        <v>1</v>
      </c>
      <c r="AE479" s="110">
        <v>0</v>
      </c>
      <c r="AF479" s="111">
        <v>0.54</v>
      </c>
      <c r="AG479" s="112">
        <v>0</v>
      </c>
      <c r="AH479" s="112">
        <v>0</v>
      </c>
      <c r="AI479" s="112">
        <v>0</v>
      </c>
      <c r="AJ479" s="111">
        <v>0.9</v>
      </c>
      <c r="AK479" s="112">
        <v>0</v>
      </c>
      <c r="AL479" s="112">
        <v>0</v>
      </c>
      <c r="AM479" s="112">
        <v>0</v>
      </c>
      <c r="AN479" s="112">
        <v>0</v>
      </c>
      <c r="AO479" s="112">
        <v>0</v>
      </c>
      <c r="AP479" s="112">
        <v>0</v>
      </c>
      <c r="AQ479" s="112">
        <v>0</v>
      </c>
      <c r="AR479" s="112">
        <v>0</v>
      </c>
      <c r="AS479" s="112">
        <v>0</v>
      </c>
      <c r="AT479" s="111">
        <v>0.55000000000000004</v>
      </c>
      <c r="AU479" s="112">
        <v>0</v>
      </c>
      <c r="AV479" s="112">
        <v>0</v>
      </c>
      <c r="AW479" s="112">
        <v>0</v>
      </c>
      <c r="AX479" s="112">
        <v>0</v>
      </c>
      <c r="AY479" s="112">
        <v>0</v>
      </c>
      <c r="AZ479" s="112">
        <v>0</v>
      </c>
      <c r="BA479" s="111">
        <v>0.71299999999999997</v>
      </c>
      <c r="BB479" s="112">
        <v>0</v>
      </c>
      <c r="BC479" s="112">
        <v>0</v>
      </c>
      <c r="BD479" s="112">
        <v>0</v>
      </c>
      <c r="BE479" s="112">
        <v>0</v>
      </c>
      <c r="BF479" s="112">
        <v>0</v>
      </c>
      <c r="BG479" s="112">
        <v>0</v>
      </c>
      <c r="BH479" s="112">
        <v>0</v>
      </c>
      <c r="BI479" s="112">
        <v>0</v>
      </c>
      <c r="BJ479" s="112">
        <v>0</v>
      </c>
      <c r="BK479" s="111">
        <v>0.71299999999999997</v>
      </c>
      <c r="BL479" s="112">
        <v>0</v>
      </c>
      <c r="BM479" s="112">
        <v>0</v>
      </c>
      <c r="BN479" s="112">
        <v>0</v>
      </c>
      <c r="BO479" s="112">
        <v>0</v>
      </c>
      <c r="BP479" s="112">
        <v>0</v>
      </c>
      <c r="BQ479" s="112">
        <v>0</v>
      </c>
      <c r="BR479" s="113">
        <v>104</v>
      </c>
      <c r="BS479" s="112">
        <v>0</v>
      </c>
    </row>
    <row r="480" spans="1:71" hidden="1" x14ac:dyDescent="0.25">
      <c r="A480" s="102" t="s">
        <v>138</v>
      </c>
      <c r="B480" s="103" t="s">
        <v>197</v>
      </c>
      <c r="C480" s="102" t="s">
        <v>198</v>
      </c>
      <c r="D480" s="102" t="s">
        <v>473</v>
      </c>
      <c r="E480" s="102" t="s">
        <v>474</v>
      </c>
      <c r="F480" s="102" t="s">
        <v>152</v>
      </c>
      <c r="G480" s="102" t="s">
        <v>223</v>
      </c>
      <c r="H480" s="104">
        <v>470</v>
      </c>
      <c r="I480" s="104">
        <v>512</v>
      </c>
      <c r="J480" s="104">
        <v>110</v>
      </c>
      <c r="K480" s="104">
        <v>330</v>
      </c>
      <c r="L480" s="105">
        <v>364</v>
      </c>
      <c r="M480" s="106">
        <v>2185</v>
      </c>
      <c r="N480" s="106">
        <v>2196</v>
      </c>
      <c r="O480" s="106">
        <v>9</v>
      </c>
      <c r="P480" s="106">
        <v>11</v>
      </c>
      <c r="Q480" s="106">
        <v>3</v>
      </c>
      <c r="R480" s="106">
        <v>6</v>
      </c>
      <c r="S480" s="106">
        <v>2293</v>
      </c>
      <c r="T480" s="106">
        <v>2325</v>
      </c>
      <c r="U480" s="106">
        <v>9</v>
      </c>
      <c r="V480" s="106">
        <v>32</v>
      </c>
      <c r="W480" s="106">
        <v>8</v>
      </c>
      <c r="X480" s="106">
        <v>8.5</v>
      </c>
      <c r="Y480" s="106">
        <v>110</v>
      </c>
      <c r="Z480" s="106">
        <v>8</v>
      </c>
      <c r="AA480" s="107"/>
      <c r="AB480" s="106"/>
      <c r="AC480" s="108">
        <v>7.5</v>
      </c>
      <c r="AD480" s="109">
        <v>4</v>
      </c>
      <c r="AE480" s="110">
        <v>0</v>
      </c>
      <c r="AF480" s="111">
        <v>0.54</v>
      </c>
      <c r="AG480" s="112">
        <v>0</v>
      </c>
      <c r="AH480" s="112">
        <v>0</v>
      </c>
      <c r="AI480" s="112">
        <v>0</v>
      </c>
      <c r="AJ480" s="111">
        <v>0.9</v>
      </c>
      <c r="AK480" s="112">
        <v>0</v>
      </c>
      <c r="AL480" s="112">
        <v>0</v>
      </c>
      <c r="AM480" s="112">
        <v>0</v>
      </c>
      <c r="AN480" s="112">
        <v>0</v>
      </c>
      <c r="AO480" s="112">
        <v>0</v>
      </c>
      <c r="AP480" s="112">
        <v>0</v>
      </c>
      <c r="AQ480" s="112">
        <v>0</v>
      </c>
      <c r="AR480" s="112">
        <v>0</v>
      </c>
      <c r="AS480" s="112">
        <v>0</v>
      </c>
      <c r="AT480" s="111">
        <v>0.55000000000000004</v>
      </c>
      <c r="AU480" s="112">
        <v>0</v>
      </c>
      <c r="AV480" s="112">
        <v>0</v>
      </c>
      <c r="AW480" s="112">
        <v>0</v>
      </c>
      <c r="AX480" s="112">
        <v>0</v>
      </c>
      <c r="AY480" s="112">
        <v>0</v>
      </c>
      <c r="AZ480" s="112">
        <v>0</v>
      </c>
      <c r="BA480" s="111">
        <v>0.71299999999999997</v>
      </c>
      <c r="BB480" s="112">
        <v>0</v>
      </c>
      <c r="BC480" s="112">
        <v>0</v>
      </c>
      <c r="BD480" s="112">
        <v>0</v>
      </c>
      <c r="BE480" s="112">
        <v>0</v>
      </c>
      <c r="BF480" s="112">
        <v>0</v>
      </c>
      <c r="BG480" s="112">
        <v>0</v>
      </c>
      <c r="BH480" s="112">
        <v>0</v>
      </c>
      <c r="BI480" s="112">
        <v>0</v>
      </c>
      <c r="BJ480" s="112">
        <v>0</v>
      </c>
      <c r="BK480" s="111">
        <v>0.71299999999999997</v>
      </c>
      <c r="BL480" s="112">
        <v>0</v>
      </c>
      <c r="BM480" s="112">
        <v>0</v>
      </c>
      <c r="BN480" s="112">
        <v>0</v>
      </c>
      <c r="BO480" s="112">
        <v>0</v>
      </c>
      <c r="BP480" s="112">
        <v>0</v>
      </c>
      <c r="BQ480" s="112">
        <v>0</v>
      </c>
      <c r="BR480" s="113">
        <v>40</v>
      </c>
      <c r="BS480" s="112">
        <v>0</v>
      </c>
    </row>
    <row r="481" spans="1:71" hidden="1" x14ac:dyDescent="0.25">
      <c r="A481" s="102" t="s">
        <v>138</v>
      </c>
      <c r="B481" s="103" t="s">
        <v>197</v>
      </c>
      <c r="C481" s="102" t="s">
        <v>198</v>
      </c>
      <c r="D481" s="102" t="s">
        <v>475</v>
      </c>
      <c r="E481" s="102" t="s">
        <v>476</v>
      </c>
      <c r="F481" s="102" t="s">
        <v>152</v>
      </c>
      <c r="G481" s="102" t="s">
        <v>223</v>
      </c>
      <c r="H481" s="104">
        <v>1193</v>
      </c>
      <c r="I481" s="104">
        <v>1277</v>
      </c>
      <c r="J481" s="104">
        <v>245</v>
      </c>
      <c r="K481" s="104">
        <v>735</v>
      </c>
      <c r="L481" s="105">
        <v>905</v>
      </c>
      <c r="M481" s="106">
        <v>5994</v>
      </c>
      <c r="N481" s="106">
        <v>6353</v>
      </c>
      <c r="O481" s="106">
        <v>10</v>
      </c>
      <c r="P481" s="106">
        <v>359</v>
      </c>
      <c r="Q481" s="106">
        <v>10</v>
      </c>
      <c r="R481" s="106">
        <v>10</v>
      </c>
      <c r="S481" s="106">
        <v>6311</v>
      </c>
      <c r="T481" s="106">
        <v>6469</v>
      </c>
      <c r="U481" s="106">
        <v>10</v>
      </c>
      <c r="V481" s="106">
        <v>158</v>
      </c>
      <c r="W481" s="106">
        <v>10</v>
      </c>
      <c r="X481" s="106">
        <v>10</v>
      </c>
      <c r="Y481" s="106">
        <v>245</v>
      </c>
      <c r="Z481" s="106">
        <v>9</v>
      </c>
      <c r="AA481" s="107">
        <v>25613</v>
      </c>
      <c r="AB481" s="106">
        <v>1</v>
      </c>
      <c r="AC481" s="108">
        <v>6.2</v>
      </c>
      <c r="AD481" s="109">
        <v>1</v>
      </c>
      <c r="AE481" s="110">
        <v>0</v>
      </c>
      <c r="AF481" s="111">
        <v>0.54</v>
      </c>
      <c r="AG481" s="112">
        <v>0</v>
      </c>
      <c r="AH481" s="112">
        <v>0</v>
      </c>
      <c r="AI481" s="112">
        <v>0</v>
      </c>
      <c r="AJ481" s="111">
        <v>0.9</v>
      </c>
      <c r="AK481" s="112">
        <v>0</v>
      </c>
      <c r="AL481" s="112">
        <v>0</v>
      </c>
      <c r="AM481" s="112">
        <v>0</v>
      </c>
      <c r="AN481" s="112">
        <v>0</v>
      </c>
      <c r="AO481" s="112">
        <v>0</v>
      </c>
      <c r="AP481" s="112">
        <v>0</v>
      </c>
      <c r="AQ481" s="112">
        <v>0</v>
      </c>
      <c r="AR481" s="112">
        <v>0</v>
      </c>
      <c r="AS481" s="112">
        <v>0</v>
      </c>
      <c r="AT481" s="111">
        <v>0.55000000000000004</v>
      </c>
      <c r="AU481" s="112">
        <v>0</v>
      </c>
      <c r="AV481" s="112">
        <v>0</v>
      </c>
      <c r="AW481" s="112">
        <v>0</v>
      </c>
      <c r="AX481" s="112">
        <v>0</v>
      </c>
      <c r="AY481" s="112">
        <v>0</v>
      </c>
      <c r="AZ481" s="112">
        <v>0</v>
      </c>
      <c r="BA481" s="111">
        <v>0.71299999999999997</v>
      </c>
      <c r="BB481" s="112">
        <v>0</v>
      </c>
      <c r="BC481" s="112">
        <v>0</v>
      </c>
      <c r="BD481" s="112">
        <v>0</v>
      </c>
      <c r="BE481" s="112">
        <v>0</v>
      </c>
      <c r="BF481" s="112">
        <v>0</v>
      </c>
      <c r="BG481" s="112">
        <v>0</v>
      </c>
      <c r="BH481" s="112">
        <v>0</v>
      </c>
      <c r="BI481" s="112">
        <v>0</v>
      </c>
      <c r="BJ481" s="112">
        <v>0</v>
      </c>
      <c r="BK481" s="111">
        <v>0.71299999999999997</v>
      </c>
      <c r="BL481" s="112">
        <v>0</v>
      </c>
      <c r="BM481" s="112">
        <v>0</v>
      </c>
      <c r="BN481" s="112">
        <v>0</v>
      </c>
      <c r="BO481" s="112">
        <v>0</v>
      </c>
      <c r="BP481" s="112">
        <v>0</v>
      </c>
      <c r="BQ481" s="112">
        <v>0</v>
      </c>
      <c r="BR481" s="113">
        <v>156</v>
      </c>
      <c r="BS481" s="112">
        <v>0</v>
      </c>
    </row>
    <row r="482" spans="1:71" hidden="1" x14ac:dyDescent="0.25">
      <c r="A482" s="102" t="s">
        <v>138</v>
      </c>
      <c r="B482" s="103" t="s">
        <v>197</v>
      </c>
      <c r="C482" s="102" t="s">
        <v>198</v>
      </c>
      <c r="D482" s="102" t="s">
        <v>965</v>
      </c>
      <c r="E482" s="102" t="s">
        <v>966</v>
      </c>
      <c r="F482" s="102" t="s">
        <v>152</v>
      </c>
      <c r="G482" s="102" t="s">
        <v>223</v>
      </c>
      <c r="H482" s="104">
        <v>97</v>
      </c>
      <c r="I482" s="104">
        <v>91</v>
      </c>
      <c r="J482" s="104">
        <v>18</v>
      </c>
      <c r="K482" s="104">
        <v>54</v>
      </c>
      <c r="L482" s="105">
        <v>68.666666666666671</v>
      </c>
      <c r="M482" s="106">
        <v>523</v>
      </c>
      <c r="N482" s="106">
        <v>644</v>
      </c>
      <c r="O482" s="106">
        <v>6</v>
      </c>
      <c r="P482" s="106">
        <v>121</v>
      </c>
      <c r="Q482" s="106">
        <v>9</v>
      </c>
      <c r="R482" s="106">
        <v>7.5</v>
      </c>
      <c r="S482" s="106">
        <v>542</v>
      </c>
      <c r="T482" s="106">
        <v>561</v>
      </c>
      <c r="U482" s="106">
        <v>6</v>
      </c>
      <c r="V482" s="106">
        <v>19</v>
      </c>
      <c r="W482" s="106">
        <v>7</v>
      </c>
      <c r="X482" s="106">
        <v>6.5</v>
      </c>
      <c r="Y482" s="106">
        <v>18</v>
      </c>
      <c r="Z482" s="106">
        <v>4</v>
      </c>
      <c r="AA482" s="107">
        <v>24897</v>
      </c>
      <c r="AB482" s="106">
        <v>1</v>
      </c>
      <c r="AC482" s="108">
        <v>4</v>
      </c>
      <c r="AD482" s="109">
        <v>1</v>
      </c>
      <c r="AE482" s="110">
        <v>0</v>
      </c>
      <c r="AF482" s="111">
        <v>0.54</v>
      </c>
      <c r="AG482" s="112">
        <v>0</v>
      </c>
      <c r="AH482" s="112">
        <v>0</v>
      </c>
      <c r="AI482" s="112">
        <v>0</v>
      </c>
      <c r="AJ482" s="111">
        <v>0.9</v>
      </c>
      <c r="AK482" s="112">
        <v>0</v>
      </c>
      <c r="AL482" s="112">
        <v>0</v>
      </c>
      <c r="AM482" s="112">
        <v>0</v>
      </c>
      <c r="AN482" s="112">
        <v>0</v>
      </c>
      <c r="AO482" s="112">
        <v>0</v>
      </c>
      <c r="AP482" s="112">
        <v>0</v>
      </c>
      <c r="AQ482" s="112">
        <v>0</v>
      </c>
      <c r="AR482" s="112">
        <v>0</v>
      </c>
      <c r="AS482" s="112">
        <v>0</v>
      </c>
      <c r="AT482" s="111">
        <v>0.55000000000000004</v>
      </c>
      <c r="AU482" s="112">
        <v>0</v>
      </c>
      <c r="AV482" s="112">
        <v>0</v>
      </c>
      <c r="AW482" s="112">
        <v>0</v>
      </c>
      <c r="AX482" s="112">
        <v>0</v>
      </c>
      <c r="AY482" s="112">
        <v>0</v>
      </c>
      <c r="AZ482" s="112">
        <v>0</v>
      </c>
      <c r="BA482" s="111">
        <v>0.71299999999999997</v>
      </c>
      <c r="BB482" s="112">
        <v>0</v>
      </c>
      <c r="BC482" s="112">
        <v>0</v>
      </c>
      <c r="BD482" s="112">
        <v>0</v>
      </c>
      <c r="BE482" s="112">
        <v>0</v>
      </c>
      <c r="BF482" s="112">
        <v>0</v>
      </c>
      <c r="BG482" s="112">
        <v>0</v>
      </c>
      <c r="BH482" s="112">
        <v>0</v>
      </c>
      <c r="BI482" s="112">
        <v>0</v>
      </c>
      <c r="BJ482" s="112">
        <v>0</v>
      </c>
      <c r="BK482" s="111">
        <v>0.71299999999999997</v>
      </c>
      <c r="BL482" s="112">
        <v>0</v>
      </c>
      <c r="BM482" s="112">
        <v>0</v>
      </c>
      <c r="BN482" s="112">
        <v>0</v>
      </c>
      <c r="BO482" s="112">
        <v>0</v>
      </c>
      <c r="BP482" s="112">
        <v>0</v>
      </c>
      <c r="BQ482" s="112">
        <v>0</v>
      </c>
      <c r="BR482" s="113">
        <v>39</v>
      </c>
      <c r="BS482" s="112">
        <v>0</v>
      </c>
    </row>
    <row r="483" spans="1:71" hidden="1" x14ac:dyDescent="0.25">
      <c r="A483" s="102" t="s">
        <v>138</v>
      </c>
      <c r="B483" s="103" t="s">
        <v>197</v>
      </c>
      <c r="C483" s="102" t="s">
        <v>198</v>
      </c>
      <c r="D483" s="102" t="s">
        <v>624</v>
      </c>
      <c r="E483" s="102" t="s">
        <v>625</v>
      </c>
      <c r="F483" s="102" t="s">
        <v>152</v>
      </c>
      <c r="G483" s="102" t="s">
        <v>223</v>
      </c>
      <c r="H483" s="104">
        <v>170</v>
      </c>
      <c r="I483" s="104">
        <v>188</v>
      </c>
      <c r="J483" s="104">
        <v>142</v>
      </c>
      <c r="K483" s="104">
        <v>426</v>
      </c>
      <c r="L483" s="105">
        <v>166.66666666666666</v>
      </c>
      <c r="M483" s="106">
        <v>1088</v>
      </c>
      <c r="N483" s="106">
        <v>1113</v>
      </c>
      <c r="O483" s="106">
        <v>8</v>
      </c>
      <c r="P483" s="106">
        <v>25</v>
      </c>
      <c r="Q483" s="106">
        <v>5</v>
      </c>
      <c r="R483" s="106">
        <v>6.5</v>
      </c>
      <c r="S483" s="106">
        <v>1147</v>
      </c>
      <c r="T483" s="106">
        <v>1167</v>
      </c>
      <c r="U483" s="106">
        <v>8</v>
      </c>
      <c r="V483" s="106">
        <v>20</v>
      </c>
      <c r="W483" s="106">
        <v>7</v>
      </c>
      <c r="X483" s="106">
        <v>7.5</v>
      </c>
      <c r="Y483" s="106">
        <v>142</v>
      </c>
      <c r="Z483" s="106">
        <v>8</v>
      </c>
      <c r="AA483" s="107">
        <v>24963</v>
      </c>
      <c r="AB483" s="106">
        <v>1</v>
      </c>
      <c r="AC483" s="108">
        <v>4.8</v>
      </c>
      <c r="AD483" s="109">
        <v>1</v>
      </c>
      <c r="AE483" s="110">
        <v>0</v>
      </c>
      <c r="AF483" s="111">
        <v>0.54</v>
      </c>
      <c r="AG483" s="112">
        <v>0</v>
      </c>
      <c r="AH483" s="112">
        <v>0</v>
      </c>
      <c r="AI483" s="112">
        <v>0</v>
      </c>
      <c r="AJ483" s="111">
        <v>0.9</v>
      </c>
      <c r="AK483" s="112">
        <v>0</v>
      </c>
      <c r="AL483" s="112">
        <v>0</v>
      </c>
      <c r="AM483" s="112">
        <v>0</v>
      </c>
      <c r="AN483" s="112">
        <v>0</v>
      </c>
      <c r="AO483" s="112">
        <v>0</v>
      </c>
      <c r="AP483" s="112">
        <v>0</v>
      </c>
      <c r="AQ483" s="112">
        <v>0</v>
      </c>
      <c r="AR483" s="112">
        <v>0</v>
      </c>
      <c r="AS483" s="112">
        <v>0</v>
      </c>
      <c r="AT483" s="111">
        <v>0.55000000000000004</v>
      </c>
      <c r="AU483" s="112">
        <v>0</v>
      </c>
      <c r="AV483" s="112">
        <v>0</v>
      </c>
      <c r="AW483" s="112">
        <v>0</v>
      </c>
      <c r="AX483" s="112">
        <v>0</v>
      </c>
      <c r="AY483" s="112">
        <v>0</v>
      </c>
      <c r="AZ483" s="112">
        <v>0</v>
      </c>
      <c r="BA483" s="111">
        <v>0.71299999999999997</v>
      </c>
      <c r="BB483" s="112">
        <v>0</v>
      </c>
      <c r="BC483" s="112">
        <v>0</v>
      </c>
      <c r="BD483" s="112">
        <v>0</v>
      </c>
      <c r="BE483" s="112">
        <v>0</v>
      </c>
      <c r="BF483" s="112">
        <v>0</v>
      </c>
      <c r="BG483" s="112">
        <v>0</v>
      </c>
      <c r="BH483" s="112">
        <v>0</v>
      </c>
      <c r="BI483" s="112">
        <v>0</v>
      </c>
      <c r="BJ483" s="112">
        <v>0</v>
      </c>
      <c r="BK483" s="111">
        <v>0.71299999999999997</v>
      </c>
      <c r="BL483" s="112">
        <v>0</v>
      </c>
      <c r="BM483" s="112">
        <v>0</v>
      </c>
      <c r="BN483" s="112">
        <v>0</v>
      </c>
      <c r="BO483" s="112">
        <v>0</v>
      </c>
      <c r="BP483" s="112">
        <v>0</v>
      </c>
      <c r="BQ483" s="112">
        <v>0</v>
      </c>
      <c r="BR483" s="113">
        <v>69</v>
      </c>
      <c r="BS483" s="112">
        <v>0</v>
      </c>
    </row>
    <row r="484" spans="1:71" hidden="1" x14ac:dyDescent="0.25">
      <c r="A484" s="102" t="s">
        <v>138</v>
      </c>
      <c r="B484" s="103" t="s">
        <v>197</v>
      </c>
      <c r="C484" s="102" t="s">
        <v>198</v>
      </c>
      <c r="D484" s="102" t="s">
        <v>1026</v>
      </c>
      <c r="E484" s="102" t="s">
        <v>1027</v>
      </c>
      <c r="F484" s="102" t="s">
        <v>152</v>
      </c>
      <c r="G484" s="102" t="s">
        <v>223</v>
      </c>
      <c r="H484" s="104">
        <v>191</v>
      </c>
      <c r="I484" s="104">
        <v>208</v>
      </c>
      <c r="J484" s="104">
        <v>74</v>
      </c>
      <c r="K484" s="104">
        <v>222</v>
      </c>
      <c r="L484" s="105">
        <v>157.66666666666666</v>
      </c>
      <c r="M484" s="106">
        <v>819</v>
      </c>
      <c r="N484" s="106">
        <v>854</v>
      </c>
      <c r="O484" s="106">
        <v>7</v>
      </c>
      <c r="P484" s="106">
        <v>35</v>
      </c>
      <c r="Q484" s="106">
        <v>6</v>
      </c>
      <c r="R484" s="106">
        <v>6.5</v>
      </c>
      <c r="S484" s="106">
        <v>867</v>
      </c>
      <c r="T484" s="106">
        <v>887</v>
      </c>
      <c r="U484" s="106">
        <v>7</v>
      </c>
      <c r="V484" s="106">
        <v>20</v>
      </c>
      <c r="W484" s="106">
        <v>7</v>
      </c>
      <c r="X484" s="106">
        <v>7</v>
      </c>
      <c r="Y484" s="106">
        <v>74</v>
      </c>
      <c r="Z484" s="106">
        <v>7</v>
      </c>
      <c r="AA484" s="107">
        <v>25307</v>
      </c>
      <c r="AB484" s="106">
        <v>1</v>
      </c>
      <c r="AC484" s="108">
        <v>4.5</v>
      </c>
      <c r="AD484" s="109">
        <v>1</v>
      </c>
      <c r="AE484" s="110">
        <v>0</v>
      </c>
      <c r="AF484" s="111">
        <v>0.54</v>
      </c>
      <c r="AG484" s="112">
        <v>0</v>
      </c>
      <c r="AH484" s="112">
        <v>0</v>
      </c>
      <c r="AI484" s="112">
        <v>0</v>
      </c>
      <c r="AJ484" s="111">
        <v>0.9</v>
      </c>
      <c r="AK484" s="112">
        <v>0</v>
      </c>
      <c r="AL484" s="112">
        <v>0</v>
      </c>
      <c r="AM484" s="112">
        <v>0</v>
      </c>
      <c r="AN484" s="112">
        <v>0</v>
      </c>
      <c r="AO484" s="112">
        <v>0</v>
      </c>
      <c r="AP484" s="112">
        <v>0</v>
      </c>
      <c r="AQ484" s="112">
        <v>0</v>
      </c>
      <c r="AR484" s="112">
        <v>0</v>
      </c>
      <c r="AS484" s="112">
        <v>0</v>
      </c>
      <c r="AT484" s="111">
        <v>0.55000000000000004</v>
      </c>
      <c r="AU484" s="112">
        <v>0</v>
      </c>
      <c r="AV484" s="112">
        <v>0</v>
      </c>
      <c r="AW484" s="112">
        <v>0</v>
      </c>
      <c r="AX484" s="112">
        <v>0</v>
      </c>
      <c r="AY484" s="112">
        <v>0</v>
      </c>
      <c r="AZ484" s="112">
        <v>0</v>
      </c>
      <c r="BA484" s="111">
        <v>0.71299999999999997</v>
      </c>
      <c r="BB484" s="112">
        <v>0</v>
      </c>
      <c r="BC484" s="112">
        <v>0</v>
      </c>
      <c r="BD484" s="112">
        <v>0</v>
      </c>
      <c r="BE484" s="112">
        <v>0</v>
      </c>
      <c r="BF484" s="112">
        <v>0</v>
      </c>
      <c r="BG484" s="112">
        <v>0</v>
      </c>
      <c r="BH484" s="112">
        <v>0</v>
      </c>
      <c r="BI484" s="112">
        <v>0</v>
      </c>
      <c r="BJ484" s="112">
        <v>0</v>
      </c>
      <c r="BK484" s="111">
        <v>0.71299999999999997</v>
      </c>
      <c r="BL484" s="112">
        <v>0</v>
      </c>
      <c r="BM484" s="112">
        <v>0</v>
      </c>
      <c r="BN484" s="112">
        <v>0</v>
      </c>
      <c r="BO484" s="112">
        <v>0</v>
      </c>
      <c r="BP484" s="112">
        <v>0</v>
      </c>
      <c r="BQ484" s="112">
        <v>0</v>
      </c>
      <c r="BR484" s="113">
        <v>7</v>
      </c>
      <c r="BS484" s="112">
        <v>0</v>
      </c>
    </row>
    <row r="485" spans="1:71" hidden="1" x14ac:dyDescent="0.25">
      <c r="A485" s="102" t="s">
        <v>138</v>
      </c>
      <c r="B485" s="103" t="s">
        <v>199</v>
      </c>
      <c r="C485" s="102" t="s">
        <v>200</v>
      </c>
      <c r="D485" s="102" t="s">
        <v>477</v>
      </c>
      <c r="E485" s="102" t="s">
        <v>478</v>
      </c>
      <c r="F485" s="102" t="s">
        <v>151</v>
      </c>
      <c r="G485" s="102" t="s">
        <v>223</v>
      </c>
      <c r="H485" s="104">
        <v>59</v>
      </c>
      <c r="I485" s="104">
        <v>61</v>
      </c>
      <c r="J485" s="104">
        <v>44</v>
      </c>
      <c r="K485" s="104">
        <v>132</v>
      </c>
      <c r="L485" s="105">
        <v>54.666666666666664</v>
      </c>
      <c r="M485" s="106">
        <v>476</v>
      </c>
      <c r="N485" s="106">
        <v>518</v>
      </c>
      <c r="O485" s="106">
        <v>6</v>
      </c>
      <c r="P485" s="106">
        <v>42</v>
      </c>
      <c r="Q485" s="106">
        <v>6</v>
      </c>
      <c r="R485" s="106">
        <v>6</v>
      </c>
      <c r="S485" s="106">
        <v>501</v>
      </c>
      <c r="T485" s="106">
        <v>513</v>
      </c>
      <c r="U485" s="106">
        <v>6</v>
      </c>
      <c r="V485" s="106">
        <v>12</v>
      </c>
      <c r="W485" s="106">
        <v>6</v>
      </c>
      <c r="X485" s="106">
        <v>6</v>
      </c>
      <c r="Y485" s="106">
        <v>44</v>
      </c>
      <c r="Z485" s="106">
        <v>6</v>
      </c>
      <c r="AA485" s="107">
        <v>48697</v>
      </c>
      <c r="AB485" s="106">
        <v>5</v>
      </c>
      <c r="AC485" s="108">
        <v>5.6</v>
      </c>
      <c r="AD485" s="109">
        <v>3</v>
      </c>
      <c r="AE485" s="110">
        <v>24.333333333333332</v>
      </c>
      <c r="AF485" s="111">
        <v>0.54</v>
      </c>
      <c r="AG485" s="112">
        <v>0</v>
      </c>
      <c r="AH485" s="112">
        <v>0</v>
      </c>
      <c r="AI485" s="112">
        <v>0</v>
      </c>
      <c r="AJ485" s="111">
        <v>0.9</v>
      </c>
      <c r="AK485" s="112">
        <v>0</v>
      </c>
      <c r="AL485" s="112">
        <v>0</v>
      </c>
      <c r="AM485" s="112">
        <v>0</v>
      </c>
      <c r="AN485" s="112">
        <v>0</v>
      </c>
      <c r="AO485" s="112">
        <v>0</v>
      </c>
      <c r="AP485" s="112">
        <v>0</v>
      </c>
      <c r="AQ485" s="112">
        <v>0</v>
      </c>
      <c r="AR485" s="112">
        <v>0</v>
      </c>
      <c r="AS485" s="112">
        <v>0</v>
      </c>
      <c r="AT485" s="111">
        <v>0.55000000000000004</v>
      </c>
      <c r="AU485" s="112">
        <v>0</v>
      </c>
      <c r="AV485" s="112">
        <v>0</v>
      </c>
      <c r="AW485" s="112">
        <v>0</v>
      </c>
      <c r="AX485" s="112">
        <v>0</v>
      </c>
      <c r="AY485" s="112">
        <v>0</v>
      </c>
      <c r="AZ485" s="112">
        <v>0</v>
      </c>
      <c r="BA485" s="111">
        <v>0.71299999999999997</v>
      </c>
      <c r="BB485" s="112">
        <v>0</v>
      </c>
      <c r="BC485" s="112">
        <v>0</v>
      </c>
      <c r="BD485" s="112">
        <v>0</v>
      </c>
      <c r="BE485" s="112">
        <v>0</v>
      </c>
      <c r="BF485" s="112">
        <v>0</v>
      </c>
      <c r="BG485" s="112">
        <v>0</v>
      </c>
      <c r="BH485" s="112">
        <v>0</v>
      </c>
      <c r="BI485" s="112">
        <v>0</v>
      </c>
      <c r="BJ485" s="112">
        <v>0</v>
      </c>
      <c r="BK485" s="111">
        <v>0.71299999999999997</v>
      </c>
      <c r="BL485" s="112">
        <v>13.14</v>
      </c>
      <c r="BM485" s="112">
        <v>0</v>
      </c>
      <c r="BN485" s="112">
        <v>0</v>
      </c>
      <c r="BO485" s="112">
        <v>0</v>
      </c>
      <c r="BP485" s="112">
        <v>0</v>
      </c>
      <c r="BQ485" s="112">
        <v>0</v>
      </c>
      <c r="BR485" s="113">
        <v>28</v>
      </c>
      <c r="BS485" s="112">
        <v>0</v>
      </c>
    </row>
    <row r="486" spans="1:71" hidden="1" x14ac:dyDescent="0.25">
      <c r="A486" s="102" t="s">
        <v>138</v>
      </c>
      <c r="B486" s="103" t="s">
        <v>199</v>
      </c>
      <c r="C486" s="102" t="s">
        <v>200</v>
      </c>
      <c r="D486" s="102" t="s">
        <v>849</v>
      </c>
      <c r="E486" s="102" t="s">
        <v>1074</v>
      </c>
      <c r="F486" s="102" t="s">
        <v>151</v>
      </c>
      <c r="G486" s="102" t="s">
        <v>223</v>
      </c>
      <c r="H486" s="104">
        <v>56</v>
      </c>
      <c r="I486" s="104">
        <v>61</v>
      </c>
      <c r="J486" s="104">
        <v>20</v>
      </c>
      <c r="K486" s="104">
        <v>60</v>
      </c>
      <c r="L486" s="105">
        <v>45.666666666666664</v>
      </c>
      <c r="M486" s="106">
        <v>575</v>
      </c>
      <c r="N486" s="106">
        <v>601</v>
      </c>
      <c r="O486" s="106">
        <v>6</v>
      </c>
      <c r="P486" s="106">
        <v>26</v>
      </c>
      <c r="Q486" s="106">
        <v>5</v>
      </c>
      <c r="R486" s="106">
        <v>5.5</v>
      </c>
      <c r="S486" s="106">
        <v>593</v>
      </c>
      <c r="T486" s="106">
        <v>602</v>
      </c>
      <c r="U486" s="106">
        <v>6</v>
      </c>
      <c r="V486" s="106">
        <v>9</v>
      </c>
      <c r="W486" s="106">
        <v>5</v>
      </c>
      <c r="X486" s="106">
        <v>5.5</v>
      </c>
      <c r="Y486" s="106">
        <v>20</v>
      </c>
      <c r="Z486" s="106">
        <v>4</v>
      </c>
      <c r="AA486" s="107">
        <v>54927</v>
      </c>
      <c r="AB486" s="106">
        <v>6</v>
      </c>
      <c r="AC486" s="108">
        <v>5.4</v>
      </c>
      <c r="AD486" s="109">
        <v>3</v>
      </c>
      <c r="AE486" s="110">
        <v>5.333333333333333</v>
      </c>
      <c r="AF486" s="111">
        <v>0.54</v>
      </c>
      <c r="AG486" s="112">
        <v>0</v>
      </c>
      <c r="AH486" s="112">
        <v>0</v>
      </c>
      <c r="AI486" s="112">
        <v>0</v>
      </c>
      <c r="AJ486" s="111">
        <v>0.9</v>
      </c>
      <c r="AK486" s="112">
        <v>0</v>
      </c>
      <c r="AL486" s="112">
        <v>0</v>
      </c>
      <c r="AM486" s="112">
        <v>0</v>
      </c>
      <c r="AN486" s="112">
        <v>0</v>
      </c>
      <c r="AO486" s="112">
        <v>0</v>
      </c>
      <c r="AP486" s="112">
        <v>0</v>
      </c>
      <c r="AQ486" s="112">
        <v>0</v>
      </c>
      <c r="AR486" s="112">
        <v>0</v>
      </c>
      <c r="AS486" s="112">
        <v>0</v>
      </c>
      <c r="AT486" s="111">
        <v>0.55000000000000004</v>
      </c>
      <c r="AU486" s="112">
        <v>0</v>
      </c>
      <c r="AV486" s="112">
        <v>0</v>
      </c>
      <c r="AW486" s="112">
        <v>0</v>
      </c>
      <c r="AX486" s="112">
        <v>0</v>
      </c>
      <c r="AY486" s="112">
        <v>0</v>
      </c>
      <c r="AZ486" s="112">
        <v>0</v>
      </c>
      <c r="BA486" s="111">
        <v>0.71299999999999997</v>
      </c>
      <c r="BB486" s="112">
        <v>0</v>
      </c>
      <c r="BC486" s="112">
        <v>0</v>
      </c>
      <c r="BD486" s="112">
        <v>0</v>
      </c>
      <c r="BE486" s="112">
        <v>0</v>
      </c>
      <c r="BF486" s="112">
        <v>0</v>
      </c>
      <c r="BG486" s="112">
        <v>0</v>
      </c>
      <c r="BH486" s="112">
        <v>0</v>
      </c>
      <c r="BI486" s="112">
        <v>0</v>
      </c>
      <c r="BJ486" s="112">
        <v>0</v>
      </c>
      <c r="BK486" s="111">
        <v>0.71299999999999997</v>
      </c>
      <c r="BL486" s="112">
        <v>2.88</v>
      </c>
      <c r="BM486" s="112">
        <v>0</v>
      </c>
      <c r="BN486" s="112">
        <v>0</v>
      </c>
      <c r="BO486" s="112">
        <v>0</v>
      </c>
      <c r="BP486" s="112">
        <v>0</v>
      </c>
      <c r="BQ486" s="112">
        <v>0</v>
      </c>
      <c r="BR486" s="113">
        <v>243</v>
      </c>
      <c r="BS486" s="112">
        <v>0</v>
      </c>
    </row>
    <row r="487" spans="1:71" hidden="1" x14ac:dyDescent="0.25">
      <c r="A487" s="102" t="s">
        <v>138</v>
      </c>
      <c r="B487" s="103" t="s">
        <v>199</v>
      </c>
      <c r="C487" s="102" t="s">
        <v>200</v>
      </c>
      <c r="D487" s="102" t="s">
        <v>479</v>
      </c>
      <c r="E487" s="102" t="s">
        <v>480</v>
      </c>
      <c r="F487" s="102" t="s">
        <v>152</v>
      </c>
      <c r="G487" s="102" t="s">
        <v>223</v>
      </c>
      <c r="H487" s="104">
        <v>590</v>
      </c>
      <c r="I487" s="104">
        <v>602</v>
      </c>
      <c r="J487" s="104">
        <v>419</v>
      </c>
      <c r="K487" s="104">
        <v>1257</v>
      </c>
      <c r="L487" s="105">
        <v>537</v>
      </c>
      <c r="M487" s="106">
        <v>4224</v>
      </c>
      <c r="N487" s="106">
        <v>4519</v>
      </c>
      <c r="O487" s="106">
        <v>10</v>
      </c>
      <c r="P487" s="106">
        <v>295</v>
      </c>
      <c r="Q487" s="106">
        <v>10</v>
      </c>
      <c r="R487" s="106">
        <v>10</v>
      </c>
      <c r="S487" s="106">
        <v>4358</v>
      </c>
      <c r="T487" s="106">
        <v>4439</v>
      </c>
      <c r="U487" s="106">
        <v>10</v>
      </c>
      <c r="V487" s="106">
        <v>81</v>
      </c>
      <c r="W487" s="106">
        <v>10</v>
      </c>
      <c r="X487" s="106">
        <v>10</v>
      </c>
      <c r="Y487" s="106">
        <v>419</v>
      </c>
      <c r="Z487" s="106">
        <v>10</v>
      </c>
      <c r="AA487" s="107">
        <v>29254</v>
      </c>
      <c r="AB487" s="106">
        <v>2</v>
      </c>
      <c r="AC487" s="108">
        <v>6.8</v>
      </c>
      <c r="AD487" s="109">
        <v>2</v>
      </c>
      <c r="AE487" s="110">
        <v>0</v>
      </c>
      <c r="AF487" s="111">
        <v>0.54</v>
      </c>
      <c r="AG487" s="112">
        <v>0</v>
      </c>
      <c r="AH487" s="112">
        <v>0</v>
      </c>
      <c r="AI487" s="112">
        <v>0</v>
      </c>
      <c r="AJ487" s="111">
        <v>0.9</v>
      </c>
      <c r="AK487" s="112">
        <v>0</v>
      </c>
      <c r="AL487" s="112">
        <v>0</v>
      </c>
      <c r="AM487" s="112">
        <v>0</v>
      </c>
      <c r="AN487" s="112">
        <v>0</v>
      </c>
      <c r="AO487" s="112">
        <v>0</v>
      </c>
      <c r="AP487" s="112">
        <v>0</v>
      </c>
      <c r="AQ487" s="112">
        <v>0</v>
      </c>
      <c r="AR487" s="112">
        <v>0</v>
      </c>
      <c r="AS487" s="112">
        <v>0</v>
      </c>
      <c r="AT487" s="111">
        <v>0.55000000000000004</v>
      </c>
      <c r="AU487" s="112">
        <v>0</v>
      </c>
      <c r="AV487" s="112">
        <v>0</v>
      </c>
      <c r="AW487" s="112">
        <v>0</v>
      </c>
      <c r="AX487" s="112">
        <v>0</v>
      </c>
      <c r="AY487" s="112">
        <v>0</v>
      </c>
      <c r="AZ487" s="112">
        <v>0</v>
      </c>
      <c r="BA487" s="111">
        <v>0.71299999999999997</v>
      </c>
      <c r="BB487" s="112">
        <v>0</v>
      </c>
      <c r="BC487" s="112">
        <v>0</v>
      </c>
      <c r="BD487" s="112">
        <v>0</v>
      </c>
      <c r="BE487" s="112">
        <v>0</v>
      </c>
      <c r="BF487" s="112">
        <v>0</v>
      </c>
      <c r="BG487" s="112">
        <v>0</v>
      </c>
      <c r="BH487" s="112">
        <v>0</v>
      </c>
      <c r="BI487" s="112">
        <v>0</v>
      </c>
      <c r="BJ487" s="112">
        <v>0</v>
      </c>
      <c r="BK487" s="111">
        <v>0.71299999999999997</v>
      </c>
      <c r="BL487" s="112">
        <v>0</v>
      </c>
      <c r="BM487" s="112">
        <v>0</v>
      </c>
      <c r="BN487" s="112">
        <v>0</v>
      </c>
      <c r="BO487" s="112">
        <v>0</v>
      </c>
      <c r="BP487" s="112">
        <v>0</v>
      </c>
      <c r="BQ487" s="112">
        <v>0</v>
      </c>
      <c r="BR487" s="113">
        <v>134</v>
      </c>
      <c r="BS487" s="112">
        <v>0</v>
      </c>
    </row>
    <row r="488" spans="1:71" hidden="1" x14ac:dyDescent="0.25">
      <c r="A488" s="102" t="s">
        <v>138</v>
      </c>
      <c r="B488" s="103" t="s">
        <v>199</v>
      </c>
      <c r="C488" s="102" t="s">
        <v>200</v>
      </c>
      <c r="D488" s="102" t="s">
        <v>59</v>
      </c>
      <c r="E488" s="102" t="s">
        <v>60</v>
      </c>
      <c r="F488" s="102" t="s">
        <v>152</v>
      </c>
      <c r="G488" s="102" t="s">
        <v>223</v>
      </c>
      <c r="H488" s="104">
        <v>266</v>
      </c>
      <c r="I488" s="104">
        <v>267</v>
      </c>
      <c r="J488" s="104">
        <v>350</v>
      </c>
      <c r="K488" s="104">
        <v>1050</v>
      </c>
      <c r="L488" s="105">
        <v>294.33333333333331</v>
      </c>
      <c r="M488" s="106">
        <v>1878</v>
      </c>
      <c r="N488" s="106">
        <v>2012</v>
      </c>
      <c r="O488" s="106">
        <v>9</v>
      </c>
      <c r="P488" s="106">
        <v>134</v>
      </c>
      <c r="Q488" s="106">
        <v>9</v>
      </c>
      <c r="R488" s="106">
        <v>9</v>
      </c>
      <c r="S488" s="106">
        <v>1939</v>
      </c>
      <c r="T488" s="106">
        <v>1968</v>
      </c>
      <c r="U488" s="106">
        <v>9</v>
      </c>
      <c r="V488" s="106">
        <v>29</v>
      </c>
      <c r="W488" s="106">
        <v>8</v>
      </c>
      <c r="X488" s="106">
        <v>8.5</v>
      </c>
      <c r="Y488" s="106">
        <v>350</v>
      </c>
      <c r="Z488" s="106">
        <v>10</v>
      </c>
      <c r="AA488" s="107">
        <v>27265</v>
      </c>
      <c r="AB488" s="106">
        <v>1</v>
      </c>
      <c r="AC488" s="108">
        <v>5.9</v>
      </c>
      <c r="AD488" s="109">
        <v>1</v>
      </c>
      <c r="AE488" s="110">
        <v>0</v>
      </c>
      <c r="AF488" s="111">
        <v>0.54</v>
      </c>
      <c r="AG488" s="112">
        <v>0</v>
      </c>
      <c r="AH488" s="112">
        <v>0</v>
      </c>
      <c r="AI488" s="112">
        <v>0</v>
      </c>
      <c r="AJ488" s="111">
        <v>0.9</v>
      </c>
      <c r="AK488" s="112">
        <v>0</v>
      </c>
      <c r="AL488" s="112">
        <v>0</v>
      </c>
      <c r="AM488" s="112">
        <v>0</v>
      </c>
      <c r="AN488" s="112">
        <v>0</v>
      </c>
      <c r="AO488" s="112">
        <v>0</v>
      </c>
      <c r="AP488" s="112">
        <v>0</v>
      </c>
      <c r="AQ488" s="112">
        <v>0</v>
      </c>
      <c r="AR488" s="112">
        <v>0</v>
      </c>
      <c r="AS488" s="112">
        <v>0</v>
      </c>
      <c r="AT488" s="111">
        <v>0.55000000000000004</v>
      </c>
      <c r="AU488" s="112">
        <v>0</v>
      </c>
      <c r="AV488" s="112">
        <v>0</v>
      </c>
      <c r="AW488" s="112">
        <v>0</v>
      </c>
      <c r="AX488" s="112">
        <v>0</v>
      </c>
      <c r="AY488" s="112">
        <v>0</v>
      </c>
      <c r="AZ488" s="112">
        <v>0</v>
      </c>
      <c r="BA488" s="111">
        <v>0.71299999999999997</v>
      </c>
      <c r="BB488" s="112">
        <v>0</v>
      </c>
      <c r="BC488" s="112">
        <v>0</v>
      </c>
      <c r="BD488" s="112">
        <v>0</v>
      </c>
      <c r="BE488" s="112">
        <v>0</v>
      </c>
      <c r="BF488" s="112">
        <v>0</v>
      </c>
      <c r="BG488" s="112">
        <v>0</v>
      </c>
      <c r="BH488" s="112">
        <v>0</v>
      </c>
      <c r="BI488" s="112">
        <v>0</v>
      </c>
      <c r="BJ488" s="112">
        <v>0</v>
      </c>
      <c r="BK488" s="111">
        <v>0.71299999999999997</v>
      </c>
      <c r="BL488" s="112">
        <v>0</v>
      </c>
      <c r="BM488" s="112">
        <v>0</v>
      </c>
      <c r="BN488" s="112">
        <v>0</v>
      </c>
      <c r="BO488" s="112">
        <v>0</v>
      </c>
      <c r="BP488" s="112">
        <v>0</v>
      </c>
      <c r="BQ488" s="112">
        <v>0</v>
      </c>
      <c r="BR488" s="113">
        <v>95</v>
      </c>
      <c r="BS488" s="112">
        <v>0</v>
      </c>
    </row>
    <row r="489" spans="1:71" hidden="1" x14ac:dyDescent="0.25">
      <c r="A489" s="102" t="s">
        <v>138</v>
      </c>
      <c r="B489" s="103" t="s">
        <v>199</v>
      </c>
      <c r="C489" s="102" t="s">
        <v>200</v>
      </c>
      <c r="D489" s="102" t="s">
        <v>102</v>
      </c>
      <c r="E489" s="102" t="s">
        <v>103</v>
      </c>
      <c r="F489" s="102" t="s">
        <v>152</v>
      </c>
      <c r="G489" s="102" t="s">
        <v>223</v>
      </c>
      <c r="H489" s="104">
        <v>284</v>
      </c>
      <c r="I489" s="104">
        <v>291</v>
      </c>
      <c r="J489" s="104">
        <v>114</v>
      </c>
      <c r="K489" s="104">
        <v>342</v>
      </c>
      <c r="L489" s="105">
        <v>229.66666666666666</v>
      </c>
      <c r="M489" s="106">
        <v>2203</v>
      </c>
      <c r="N489" s="106">
        <v>2354</v>
      </c>
      <c r="O489" s="106">
        <v>9</v>
      </c>
      <c r="P489" s="106">
        <v>151</v>
      </c>
      <c r="Q489" s="106">
        <v>9</v>
      </c>
      <c r="R489" s="106">
        <v>9</v>
      </c>
      <c r="S489" s="106">
        <v>2232</v>
      </c>
      <c r="T489" s="106">
        <v>2281</v>
      </c>
      <c r="U489" s="106">
        <v>9</v>
      </c>
      <c r="V489" s="106">
        <v>49</v>
      </c>
      <c r="W489" s="106">
        <v>9</v>
      </c>
      <c r="X489" s="106">
        <v>9</v>
      </c>
      <c r="Y489" s="106">
        <v>114</v>
      </c>
      <c r="Z489" s="106">
        <v>8</v>
      </c>
      <c r="AA489" s="107">
        <v>32668</v>
      </c>
      <c r="AB489" s="106">
        <v>2</v>
      </c>
      <c r="AC489" s="108">
        <v>6</v>
      </c>
      <c r="AD489" s="109">
        <v>2</v>
      </c>
      <c r="AE489" s="110">
        <v>0</v>
      </c>
      <c r="AF489" s="111">
        <v>0.54</v>
      </c>
      <c r="AG489" s="112">
        <v>0</v>
      </c>
      <c r="AH489" s="112">
        <v>0</v>
      </c>
      <c r="AI489" s="112">
        <v>0</v>
      </c>
      <c r="AJ489" s="111">
        <v>0.9</v>
      </c>
      <c r="AK489" s="112">
        <v>0</v>
      </c>
      <c r="AL489" s="112">
        <v>0</v>
      </c>
      <c r="AM489" s="112">
        <v>0</v>
      </c>
      <c r="AN489" s="112">
        <v>0</v>
      </c>
      <c r="AO489" s="112">
        <v>0</v>
      </c>
      <c r="AP489" s="112">
        <v>0</v>
      </c>
      <c r="AQ489" s="112">
        <v>0</v>
      </c>
      <c r="AR489" s="112">
        <v>0</v>
      </c>
      <c r="AS489" s="112">
        <v>0</v>
      </c>
      <c r="AT489" s="111">
        <v>0.55000000000000004</v>
      </c>
      <c r="AU489" s="112">
        <v>0</v>
      </c>
      <c r="AV489" s="112">
        <v>0</v>
      </c>
      <c r="AW489" s="112">
        <v>0</v>
      </c>
      <c r="AX489" s="112">
        <v>0</v>
      </c>
      <c r="AY489" s="112">
        <v>0</v>
      </c>
      <c r="AZ489" s="112">
        <v>0</v>
      </c>
      <c r="BA489" s="111">
        <v>0.71299999999999997</v>
      </c>
      <c r="BB489" s="112">
        <v>0</v>
      </c>
      <c r="BC489" s="112">
        <v>0</v>
      </c>
      <c r="BD489" s="112">
        <v>0</v>
      </c>
      <c r="BE489" s="112">
        <v>0</v>
      </c>
      <c r="BF489" s="112">
        <v>0</v>
      </c>
      <c r="BG489" s="112">
        <v>0</v>
      </c>
      <c r="BH489" s="112">
        <v>0</v>
      </c>
      <c r="BI489" s="112">
        <v>0</v>
      </c>
      <c r="BJ489" s="112">
        <v>0</v>
      </c>
      <c r="BK489" s="111">
        <v>0.71299999999999997</v>
      </c>
      <c r="BL489" s="112">
        <v>0</v>
      </c>
      <c r="BM489" s="112">
        <v>0</v>
      </c>
      <c r="BN489" s="112">
        <v>0</v>
      </c>
      <c r="BO489" s="112">
        <v>0</v>
      </c>
      <c r="BP489" s="112">
        <v>0</v>
      </c>
      <c r="BQ489" s="112">
        <v>0</v>
      </c>
      <c r="BR489" s="113">
        <v>1140</v>
      </c>
      <c r="BS489" s="112">
        <v>0</v>
      </c>
    </row>
    <row r="490" spans="1:71" hidden="1" x14ac:dyDescent="0.25">
      <c r="A490" s="102" t="s">
        <v>138</v>
      </c>
      <c r="B490" s="103" t="s">
        <v>201</v>
      </c>
      <c r="C490" s="102" t="s">
        <v>202</v>
      </c>
      <c r="D490" s="102" t="s">
        <v>626</v>
      </c>
      <c r="E490" s="102" t="s">
        <v>627</v>
      </c>
      <c r="F490" s="102" t="s">
        <v>151</v>
      </c>
      <c r="G490" s="102" t="s">
        <v>223</v>
      </c>
      <c r="H490" s="104">
        <v>47</v>
      </c>
      <c r="I490" s="104">
        <v>51</v>
      </c>
      <c r="J490" s="104">
        <v>27</v>
      </c>
      <c r="K490" s="104">
        <v>81</v>
      </c>
      <c r="L490" s="105">
        <v>41.666666666666664</v>
      </c>
      <c r="M490" s="106">
        <v>404</v>
      </c>
      <c r="N490" s="106">
        <v>465</v>
      </c>
      <c r="O490" s="106">
        <v>6</v>
      </c>
      <c r="P490" s="106">
        <v>61</v>
      </c>
      <c r="Q490" s="106">
        <v>7</v>
      </c>
      <c r="R490" s="106">
        <v>6.5</v>
      </c>
      <c r="S490" s="106">
        <v>425</v>
      </c>
      <c r="T490" s="106">
        <v>445</v>
      </c>
      <c r="U490" s="106">
        <v>5</v>
      </c>
      <c r="V490" s="106">
        <v>20</v>
      </c>
      <c r="W490" s="106">
        <v>7</v>
      </c>
      <c r="X490" s="106">
        <v>6</v>
      </c>
      <c r="Y490" s="106">
        <v>27</v>
      </c>
      <c r="Z490" s="106">
        <v>5</v>
      </c>
      <c r="AA490" s="107">
        <v>38812</v>
      </c>
      <c r="AB490" s="106">
        <v>3</v>
      </c>
      <c r="AC490" s="108">
        <v>4.7</v>
      </c>
      <c r="AD490" s="109">
        <v>3</v>
      </c>
      <c r="AE490" s="110">
        <v>0</v>
      </c>
      <c r="AF490" s="111">
        <v>0.54</v>
      </c>
      <c r="AG490" s="112">
        <v>0</v>
      </c>
      <c r="AH490" s="112">
        <v>0</v>
      </c>
      <c r="AI490" s="112">
        <v>0</v>
      </c>
      <c r="AJ490" s="111">
        <v>0.9</v>
      </c>
      <c r="AK490" s="112">
        <v>0</v>
      </c>
      <c r="AL490" s="112">
        <v>0</v>
      </c>
      <c r="AM490" s="112">
        <v>0</v>
      </c>
      <c r="AN490" s="112">
        <v>0</v>
      </c>
      <c r="AO490" s="112">
        <v>0</v>
      </c>
      <c r="AP490" s="112">
        <v>0</v>
      </c>
      <c r="AQ490" s="112">
        <v>0</v>
      </c>
      <c r="AR490" s="112">
        <v>0</v>
      </c>
      <c r="AS490" s="112">
        <v>0</v>
      </c>
      <c r="AT490" s="111">
        <v>0.55000000000000004</v>
      </c>
      <c r="AU490" s="112">
        <v>0</v>
      </c>
      <c r="AV490" s="112">
        <v>0</v>
      </c>
      <c r="AW490" s="112">
        <v>0</v>
      </c>
      <c r="AX490" s="112">
        <v>0</v>
      </c>
      <c r="AY490" s="112">
        <v>0</v>
      </c>
      <c r="AZ490" s="112">
        <v>0</v>
      </c>
      <c r="BA490" s="111">
        <v>0.71299999999999997</v>
      </c>
      <c r="BB490" s="112">
        <v>0</v>
      </c>
      <c r="BC490" s="112">
        <v>0</v>
      </c>
      <c r="BD490" s="112">
        <v>0</v>
      </c>
      <c r="BE490" s="112">
        <v>0</v>
      </c>
      <c r="BF490" s="112">
        <v>0</v>
      </c>
      <c r="BG490" s="112">
        <v>0</v>
      </c>
      <c r="BH490" s="112">
        <v>0</v>
      </c>
      <c r="BI490" s="112">
        <v>0</v>
      </c>
      <c r="BJ490" s="112">
        <v>0</v>
      </c>
      <c r="BK490" s="111">
        <v>0.71299999999999997</v>
      </c>
      <c r="BL490" s="112">
        <v>0</v>
      </c>
      <c r="BM490" s="112">
        <v>0</v>
      </c>
      <c r="BN490" s="112">
        <v>0</v>
      </c>
      <c r="BO490" s="112">
        <v>0</v>
      </c>
      <c r="BP490" s="112">
        <v>0</v>
      </c>
      <c r="BQ490" s="112">
        <v>0</v>
      </c>
      <c r="BR490" s="113">
        <v>7</v>
      </c>
      <c r="BS490" s="112">
        <v>0</v>
      </c>
    </row>
    <row r="491" spans="1:71" hidden="1" x14ac:dyDescent="0.25">
      <c r="A491" s="102" t="s">
        <v>138</v>
      </c>
      <c r="B491" s="103" t="s">
        <v>201</v>
      </c>
      <c r="C491" s="102" t="s">
        <v>202</v>
      </c>
      <c r="D491" s="102" t="s">
        <v>628</v>
      </c>
      <c r="E491" s="102" t="s">
        <v>629</v>
      </c>
      <c r="F491" s="102" t="s">
        <v>151</v>
      </c>
      <c r="G491" s="102" t="s">
        <v>223</v>
      </c>
      <c r="H491" s="104">
        <v>39</v>
      </c>
      <c r="I491" s="104">
        <v>48</v>
      </c>
      <c r="J491" s="104">
        <v>142</v>
      </c>
      <c r="K491" s="104">
        <v>426</v>
      </c>
      <c r="L491" s="105">
        <v>76.333333333333329</v>
      </c>
      <c r="M491" s="106">
        <v>210</v>
      </c>
      <c r="N491" s="106">
        <v>252</v>
      </c>
      <c r="O491" s="106">
        <v>3</v>
      </c>
      <c r="P491" s="106">
        <v>42</v>
      </c>
      <c r="Q491" s="106">
        <v>6</v>
      </c>
      <c r="R491" s="106">
        <v>4.5</v>
      </c>
      <c r="S491" s="106">
        <v>257</v>
      </c>
      <c r="T491" s="106">
        <v>272</v>
      </c>
      <c r="U491" s="106">
        <v>4</v>
      </c>
      <c r="V491" s="106">
        <v>15</v>
      </c>
      <c r="W491" s="106">
        <v>6</v>
      </c>
      <c r="X491" s="106">
        <v>5</v>
      </c>
      <c r="Y491" s="106">
        <v>142</v>
      </c>
      <c r="Z491" s="106">
        <v>8</v>
      </c>
      <c r="AA491" s="107">
        <v>27191</v>
      </c>
      <c r="AB491" s="106">
        <v>1</v>
      </c>
      <c r="AC491" s="108">
        <v>3.9</v>
      </c>
      <c r="AD491" s="109">
        <v>1</v>
      </c>
      <c r="AE491" s="110">
        <v>0</v>
      </c>
      <c r="AF491" s="111">
        <v>0.54</v>
      </c>
      <c r="AG491" s="112">
        <v>0</v>
      </c>
      <c r="AH491" s="112">
        <v>0</v>
      </c>
      <c r="AI491" s="112">
        <v>0</v>
      </c>
      <c r="AJ491" s="111">
        <v>0.9</v>
      </c>
      <c r="AK491" s="112">
        <v>0</v>
      </c>
      <c r="AL491" s="112">
        <v>0</v>
      </c>
      <c r="AM491" s="112">
        <v>0</v>
      </c>
      <c r="AN491" s="112">
        <v>0</v>
      </c>
      <c r="AO491" s="112">
        <v>0</v>
      </c>
      <c r="AP491" s="112">
        <v>0</v>
      </c>
      <c r="AQ491" s="112">
        <v>0</v>
      </c>
      <c r="AR491" s="112">
        <v>0</v>
      </c>
      <c r="AS491" s="112">
        <v>0</v>
      </c>
      <c r="AT491" s="111">
        <v>0.55000000000000004</v>
      </c>
      <c r="AU491" s="112">
        <v>0</v>
      </c>
      <c r="AV491" s="112">
        <v>0</v>
      </c>
      <c r="AW491" s="112">
        <v>0</v>
      </c>
      <c r="AX491" s="112">
        <v>0</v>
      </c>
      <c r="AY491" s="112">
        <v>0</v>
      </c>
      <c r="AZ491" s="112">
        <v>0</v>
      </c>
      <c r="BA491" s="111">
        <v>0.71299999999999997</v>
      </c>
      <c r="BB491" s="112">
        <v>0</v>
      </c>
      <c r="BC491" s="112">
        <v>0</v>
      </c>
      <c r="BD491" s="112">
        <v>0</v>
      </c>
      <c r="BE491" s="112">
        <v>0</v>
      </c>
      <c r="BF491" s="112">
        <v>0</v>
      </c>
      <c r="BG491" s="112">
        <v>0</v>
      </c>
      <c r="BH491" s="112">
        <v>0</v>
      </c>
      <c r="BI491" s="112">
        <v>0</v>
      </c>
      <c r="BJ491" s="112">
        <v>0</v>
      </c>
      <c r="BK491" s="111">
        <v>0.71299999999999997</v>
      </c>
      <c r="BL491" s="112">
        <v>0</v>
      </c>
      <c r="BM491" s="112">
        <v>0</v>
      </c>
      <c r="BN491" s="112">
        <v>0</v>
      </c>
      <c r="BO491" s="112">
        <v>0</v>
      </c>
      <c r="BP491" s="112">
        <v>0</v>
      </c>
      <c r="BQ491" s="112">
        <v>0</v>
      </c>
      <c r="BR491" s="113">
        <v>23</v>
      </c>
      <c r="BS491" s="112">
        <v>0</v>
      </c>
    </row>
    <row r="492" spans="1:71" hidden="1" x14ac:dyDescent="0.25">
      <c r="A492" s="102" t="s">
        <v>138</v>
      </c>
      <c r="B492" s="103" t="s">
        <v>201</v>
      </c>
      <c r="C492" s="102" t="s">
        <v>202</v>
      </c>
      <c r="D492" s="102" t="s">
        <v>702</v>
      </c>
      <c r="E492" s="102" t="s">
        <v>703</v>
      </c>
      <c r="F492" s="102" t="s">
        <v>152</v>
      </c>
      <c r="G492" s="102" t="s">
        <v>223</v>
      </c>
      <c r="H492" s="104">
        <v>40</v>
      </c>
      <c r="I492" s="104">
        <v>57</v>
      </c>
      <c r="J492" s="104"/>
      <c r="K492" s="104" t="s">
        <v>154</v>
      </c>
      <c r="L492" s="105">
        <v>48.5</v>
      </c>
      <c r="M492" s="106">
        <v>173</v>
      </c>
      <c r="N492" s="106">
        <v>167</v>
      </c>
      <c r="O492" s="106">
        <v>2</v>
      </c>
      <c r="P492" s="106">
        <v>-6</v>
      </c>
      <c r="Q492" s="106">
        <v>2</v>
      </c>
      <c r="R492" s="106">
        <v>2</v>
      </c>
      <c r="S492" s="106">
        <v>216</v>
      </c>
      <c r="T492" s="106">
        <v>225</v>
      </c>
      <c r="U492" s="106">
        <v>3</v>
      </c>
      <c r="V492" s="106">
        <v>9</v>
      </c>
      <c r="W492" s="106">
        <v>5</v>
      </c>
      <c r="X492" s="106">
        <v>4</v>
      </c>
      <c r="Y492" s="106"/>
      <c r="Z492" s="106"/>
      <c r="AA492" s="107">
        <v>23729</v>
      </c>
      <c r="AB492" s="106">
        <v>1</v>
      </c>
      <c r="AC492" s="108">
        <v>2</v>
      </c>
      <c r="AD492" s="109">
        <v>1</v>
      </c>
      <c r="AE492" s="110">
        <v>0</v>
      </c>
      <c r="AF492" s="111">
        <v>0.54</v>
      </c>
      <c r="AG492" s="112">
        <v>0</v>
      </c>
      <c r="AH492" s="112">
        <v>0</v>
      </c>
      <c r="AI492" s="112">
        <v>0</v>
      </c>
      <c r="AJ492" s="111">
        <v>0.9</v>
      </c>
      <c r="AK492" s="112">
        <v>0</v>
      </c>
      <c r="AL492" s="112">
        <v>0</v>
      </c>
      <c r="AM492" s="112">
        <v>0</v>
      </c>
      <c r="AN492" s="112">
        <v>0</v>
      </c>
      <c r="AO492" s="112">
        <v>0</v>
      </c>
      <c r="AP492" s="112">
        <v>0</v>
      </c>
      <c r="AQ492" s="112">
        <v>0</v>
      </c>
      <c r="AR492" s="112">
        <v>0</v>
      </c>
      <c r="AS492" s="112">
        <v>0</v>
      </c>
      <c r="AT492" s="111">
        <v>0.55000000000000004</v>
      </c>
      <c r="AU492" s="112">
        <v>0</v>
      </c>
      <c r="AV492" s="112">
        <v>0</v>
      </c>
      <c r="AW492" s="112">
        <v>0</v>
      </c>
      <c r="AX492" s="112">
        <v>0</v>
      </c>
      <c r="AY492" s="112">
        <v>0</v>
      </c>
      <c r="AZ492" s="112">
        <v>0</v>
      </c>
      <c r="BA492" s="111">
        <v>0.71299999999999997</v>
      </c>
      <c r="BB492" s="112">
        <v>0</v>
      </c>
      <c r="BC492" s="112">
        <v>0</v>
      </c>
      <c r="BD492" s="112">
        <v>0</v>
      </c>
      <c r="BE492" s="112">
        <v>0</v>
      </c>
      <c r="BF492" s="112">
        <v>0</v>
      </c>
      <c r="BG492" s="112">
        <v>0</v>
      </c>
      <c r="BH492" s="112">
        <v>0</v>
      </c>
      <c r="BI492" s="112">
        <v>0</v>
      </c>
      <c r="BJ492" s="112">
        <v>0</v>
      </c>
      <c r="BK492" s="111">
        <v>0.71299999999999997</v>
      </c>
      <c r="BL492" s="112">
        <v>0</v>
      </c>
      <c r="BM492" s="112">
        <v>0</v>
      </c>
      <c r="BN492" s="112">
        <v>0</v>
      </c>
      <c r="BO492" s="112">
        <v>0</v>
      </c>
      <c r="BP492" s="112">
        <v>0</v>
      </c>
      <c r="BQ492" s="112">
        <v>0</v>
      </c>
      <c r="BR492" s="113">
        <v>2</v>
      </c>
      <c r="BS492" s="112">
        <v>0</v>
      </c>
    </row>
    <row r="493" spans="1:71" hidden="1" x14ac:dyDescent="0.25">
      <c r="A493" s="102" t="s">
        <v>138</v>
      </c>
      <c r="B493" s="103" t="s">
        <v>201</v>
      </c>
      <c r="C493" s="102" t="s">
        <v>202</v>
      </c>
      <c r="D493" s="102" t="s">
        <v>753</v>
      </c>
      <c r="E493" s="102" t="s">
        <v>754</v>
      </c>
      <c r="F493" s="102" t="s">
        <v>152</v>
      </c>
      <c r="G493" s="102" t="s">
        <v>223</v>
      </c>
      <c r="H493" s="104">
        <v>81</v>
      </c>
      <c r="I493" s="104">
        <v>85</v>
      </c>
      <c r="J493" s="104">
        <v>52</v>
      </c>
      <c r="K493" s="104">
        <v>156</v>
      </c>
      <c r="L493" s="105">
        <v>72.666666666666671</v>
      </c>
      <c r="M493" s="106">
        <v>338</v>
      </c>
      <c r="N493" s="106">
        <v>367</v>
      </c>
      <c r="O493" s="106">
        <v>5</v>
      </c>
      <c r="P493" s="106">
        <v>29</v>
      </c>
      <c r="Q493" s="106">
        <v>6</v>
      </c>
      <c r="R493" s="106">
        <v>5.5</v>
      </c>
      <c r="S493" s="106">
        <v>351</v>
      </c>
      <c r="T493" s="106">
        <v>361</v>
      </c>
      <c r="U493" s="106">
        <v>5</v>
      </c>
      <c r="V493" s="106">
        <v>10</v>
      </c>
      <c r="W493" s="106">
        <v>5</v>
      </c>
      <c r="X493" s="106">
        <v>5</v>
      </c>
      <c r="Y493" s="106">
        <v>52</v>
      </c>
      <c r="Z493" s="106">
        <v>6</v>
      </c>
      <c r="AA493" s="107"/>
      <c r="AB493" s="106"/>
      <c r="AC493" s="108">
        <v>5.5</v>
      </c>
      <c r="AD493" s="109">
        <v>3</v>
      </c>
      <c r="AE493" s="110">
        <v>0</v>
      </c>
      <c r="AF493" s="111">
        <v>0.54</v>
      </c>
      <c r="AG493" s="112">
        <v>0</v>
      </c>
      <c r="AH493" s="112">
        <v>0</v>
      </c>
      <c r="AI493" s="112">
        <v>0</v>
      </c>
      <c r="AJ493" s="111">
        <v>0.9</v>
      </c>
      <c r="AK493" s="112">
        <v>0</v>
      </c>
      <c r="AL493" s="112">
        <v>0</v>
      </c>
      <c r="AM493" s="112">
        <v>0</v>
      </c>
      <c r="AN493" s="112">
        <v>0</v>
      </c>
      <c r="AO493" s="112">
        <v>0</v>
      </c>
      <c r="AP493" s="112">
        <v>0</v>
      </c>
      <c r="AQ493" s="112">
        <v>0</v>
      </c>
      <c r="AR493" s="112">
        <v>0</v>
      </c>
      <c r="AS493" s="112">
        <v>0</v>
      </c>
      <c r="AT493" s="111">
        <v>0.55000000000000004</v>
      </c>
      <c r="AU493" s="112">
        <v>0</v>
      </c>
      <c r="AV493" s="112">
        <v>0</v>
      </c>
      <c r="AW493" s="112">
        <v>0</v>
      </c>
      <c r="AX493" s="112">
        <v>0</v>
      </c>
      <c r="AY493" s="112">
        <v>0</v>
      </c>
      <c r="AZ493" s="112">
        <v>0</v>
      </c>
      <c r="BA493" s="111">
        <v>0.71299999999999997</v>
      </c>
      <c r="BB493" s="112">
        <v>0</v>
      </c>
      <c r="BC493" s="112">
        <v>0</v>
      </c>
      <c r="BD493" s="112">
        <v>0</v>
      </c>
      <c r="BE493" s="112">
        <v>0</v>
      </c>
      <c r="BF493" s="112">
        <v>0</v>
      </c>
      <c r="BG493" s="112">
        <v>0</v>
      </c>
      <c r="BH493" s="112">
        <v>0</v>
      </c>
      <c r="BI493" s="112">
        <v>0</v>
      </c>
      <c r="BJ493" s="112">
        <v>0</v>
      </c>
      <c r="BK493" s="111">
        <v>0.71299999999999997</v>
      </c>
      <c r="BL493" s="112">
        <v>0</v>
      </c>
      <c r="BM493" s="112">
        <v>0</v>
      </c>
      <c r="BN493" s="112">
        <v>0</v>
      </c>
      <c r="BO493" s="112">
        <v>0</v>
      </c>
      <c r="BP493" s="112">
        <v>0</v>
      </c>
      <c r="BQ493" s="112">
        <v>0</v>
      </c>
      <c r="BR493" s="113">
        <v>50</v>
      </c>
      <c r="BS493" s="112">
        <v>0</v>
      </c>
    </row>
    <row r="494" spans="1:71" hidden="1" x14ac:dyDescent="0.25">
      <c r="A494" s="102" t="s">
        <v>138</v>
      </c>
      <c r="B494" s="103" t="s">
        <v>201</v>
      </c>
      <c r="C494" s="102" t="s">
        <v>202</v>
      </c>
      <c r="D494" s="102" t="s">
        <v>630</v>
      </c>
      <c r="E494" s="102" t="s">
        <v>631</v>
      </c>
      <c r="F494" s="102" t="s">
        <v>153</v>
      </c>
      <c r="G494" s="102" t="s">
        <v>224</v>
      </c>
      <c r="H494" s="104">
        <v>144</v>
      </c>
      <c r="I494" s="104">
        <v>166</v>
      </c>
      <c r="J494" s="104">
        <v>68</v>
      </c>
      <c r="K494" s="104">
        <v>204</v>
      </c>
      <c r="L494" s="105">
        <v>126</v>
      </c>
      <c r="M494" s="106">
        <v>1062</v>
      </c>
      <c r="N494" s="106">
        <v>1189</v>
      </c>
      <c r="O494" s="106">
        <v>8</v>
      </c>
      <c r="P494" s="106">
        <v>127</v>
      </c>
      <c r="Q494" s="106">
        <v>9</v>
      </c>
      <c r="R494" s="106">
        <v>8.5</v>
      </c>
      <c r="S494" s="106">
        <v>1179</v>
      </c>
      <c r="T494" s="106">
        <v>1231</v>
      </c>
      <c r="U494" s="106">
        <v>8</v>
      </c>
      <c r="V494" s="106">
        <v>52</v>
      </c>
      <c r="W494" s="106">
        <v>9</v>
      </c>
      <c r="X494" s="106">
        <v>8.5</v>
      </c>
      <c r="Y494" s="106">
        <v>68</v>
      </c>
      <c r="Z494" s="106">
        <v>7</v>
      </c>
      <c r="AA494" s="107"/>
      <c r="AB494" s="106"/>
      <c r="AC494" s="108">
        <v>8</v>
      </c>
      <c r="AD494" s="109">
        <v>4</v>
      </c>
      <c r="AE494" s="110">
        <v>65.666666666666671</v>
      </c>
      <c r="AF494" s="111">
        <v>0.54</v>
      </c>
      <c r="AG494" s="112">
        <v>0</v>
      </c>
      <c r="AH494" s="112">
        <v>0</v>
      </c>
      <c r="AI494" s="112">
        <v>0</v>
      </c>
      <c r="AJ494" s="111">
        <v>0.9</v>
      </c>
      <c r="AK494" s="112">
        <v>0</v>
      </c>
      <c r="AL494" s="112">
        <v>211.66666666666666</v>
      </c>
      <c r="AM494" s="112">
        <v>0</v>
      </c>
      <c r="AN494" s="112">
        <v>0</v>
      </c>
      <c r="AO494" s="112">
        <v>0</v>
      </c>
      <c r="AP494" s="112">
        <v>0</v>
      </c>
      <c r="AQ494" s="112">
        <v>0</v>
      </c>
      <c r="AR494" s="112">
        <v>0</v>
      </c>
      <c r="AS494" s="112">
        <v>0</v>
      </c>
      <c r="AT494" s="111">
        <v>0.55000000000000004</v>
      </c>
      <c r="AU494" s="112">
        <v>0</v>
      </c>
      <c r="AV494" s="112">
        <v>0</v>
      </c>
      <c r="AW494" s="112">
        <v>0</v>
      </c>
      <c r="AX494" s="112">
        <v>0</v>
      </c>
      <c r="AY494" s="112">
        <v>0</v>
      </c>
      <c r="AZ494" s="112">
        <v>0</v>
      </c>
      <c r="BA494" s="111">
        <v>0.71299999999999997</v>
      </c>
      <c r="BB494" s="112">
        <v>0</v>
      </c>
      <c r="BC494" s="112">
        <v>0</v>
      </c>
      <c r="BD494" s="112">
        <v>0</v>
      </c>
      <c r="BE494" s="112">
        <v>0</v>
      </c>
      <c r="BF494" s="112">
        <v>0</v>
      </c>
      <c r="BG494" s="112">
        <v>0</v>
      </c>
      <c r="BH494" s="112">
        <v>0</v>
      </c>
      <c r="BI494" s="112">
        <v>0</v>
      </c>
      <c r="BJ494" s="112">
        <v>0</v>
      </c>
      <c r="BK494" s="111">
        <v>0.71299999999999997</v>
      </c>
      <c r="BL494" s="112">
        <v>35.460000000000008</v>
      </c>
      <c r="BM494" s="112">
        <v>116.41666666666667</v>
      </c>
      <c r="BN494" s="112">
        <v>0</v>
      </c>
      <c r="BO494" s="112">
        <v>0</v>
      </c>
      <c r="BP494" s="112">
        <v>0</v>
      </c>
      <c r="BQ494" s="112">
        <v>0</v>
      </c>
      <c r="BR494" s="113">
        <v>19</v>
      </c>
      <c r="BS494" s="112">
        <v>3320</v>
      </c>
    </row>
    <row r="495" spans="1:71" hidden="1" x14ac:dyDescent="0.25">
      <c r="A495" s="102" t="s">
        <v>138</v>
      </c>
      <c r="B495" s="103" t="s">
        <v>201</v>
      </c>
      <c r="C495" s="102" t="s">
        <v>202</v>
      </c>
      <c r="D495" s="102" t="s">
        <v>1048</v>
      </c>
      <c r="E495" s="102" t="s">
        <v>1049</v>
      </c>
      <c r="F495" s="102" t="s">
        <v>153</v>
      </c>
      <c r="G495" s="102" t="s">
        <v>224</v>
      </c>
      <c r="H495" s="104">
        <v>67</v>
      </c>
      <c r="I495" s="104">
        <v>78</v>
      </c>
      <c r="J495" s="104"/>
      <c r="K495" s="104" t="s">
        <v>154</v>
      </c>
      <c r="L495" s="105">
        <v>72.5</v>
      </c>
      <c r="M495" s="106">
        <v>519</v>
      </c>
      <c r="N495" s="106">
        <v>579</v>
      </c>
      <c r="O495" s="106">
        <v>6</v>
      </c>
      <c r="P495" s="106">
        <v>60</v>
      </c>
      <c r="Q495" s="106">
        <v>7</v>
      </c>
      <c r="R495" s="106">
        <v>6.5</v>
      </c>
      <c r="S495" s="106">
        <v>579</v>
      </c>
      <c r="T495" s="106">
        <v>604</v>
      </c>
      <c r="U495" s="106">
        <v>6</v>
      </c>
      <c r="V495" s="106">
        <v>25</v>
      </c>
      <c r="W495" s="106">
        <v>8</v>
      </c>
      <c r="X495" s="106">
        <v>7</v>
      </c>
      <c r="Y495" s="106"/>
      <c r="Z495" s="106"/>
      <c r="AA495" s="107"/>
      <c r="AB495" s="106"/>
      <c r="AC495" s="108">
        <v>6.75</v>
      </c>
      <c r="AD495" s="109">
        <v>4</v>
      </c>
      <c r="AE495" s="110">
        <v>65.666666666666671</v>
      </c>
      <c r="AF495" s="111">
        <v>0.54</v>
      </c>
      <c r="AG495" s="112">
        <v>0</v>
      </c>
      <c r="AH495" s="112">
        <v>0</v>
      </c>
      <c r="AI495" s="112">
        <v>0</v>
      </c>
      <c r="AJ495" s="111">
        <v>0.9</v>
      </c>
      <c r="AK495" s="112">
        <v>6.666666666666667</v>
      </c>
      <c r="AL495" s="112">
        <v>211.66666666666666</v>
      </c>
      <c r="AM495" s="112">
        <v>0</v>
      </c>
      <c r="AN495" s="112">
        <v>0</v>
      </c>
      <c r="AO495" s="112">
        <v>0</v>
      </c>
      <c r="AP495" s="112">
        <v>0</v>
      </c>
      <c r="AQ495" s="112">
        <v>0</v>
      </c>
      <c r="AR495" s="112">
        <v>0</v>
      </c>
      <c r="AS495" s="112">
        <v>0</v>
      </c>
      <c r="AT495" s="111">
        <v>0.55000000000000004</v>
      </c>
      <c r="AU495" s="112">
        <v>0</v>
      </c>
      <c r="AV495" s="112">
        <v>0</v>
      </c>
      <c r="AW495" s="112">
        <v>0</v>
      </c>
      <c r="AX495" s="112">
        <v>0</v>
      </c>
      <c r="AY495" s="112">
        <v>0</v>
      </c>
      <c r="AZ495" s="112">
        <v>0</v>
      </c>
      <c r="BA495" s="111">
        <v>0.71299999999999997</v>
      </c>
      <c r="BB495" s="112">
        <v>0</v>
      </c>
      <c r="BC495" s="112">
        <v>0</v>
      </c>
      <c r="BD495" s="112">
        <v>0</v>
      </c>
      <c r="BE495" s="112">
        <v>0</v>
      </c>
      <c r="BF495" s="112">
        <v>0</v>
      </c>
      <c r="BG495" s="112">
        <v>0</v>
      </c>
      <c r="BH495" s="112">
        <v>0</v>
      </c>
      <c r="BI495" s="112">
        <v>0</v>
      </c>
      <c r="BJ495" s="112">
        <v>0</v>
      </c>
      <c r="BK495" s="111">
        <v>0.71299999999999997</v>
      </c>
      <c r="BL495" s="112">
        <v>35.460000000000008</v>
      </c>
      <c r="BM495" s="112">
        <v>120.08333333333333</v>
      </c>
      <c r="BN495" s="112">
        <v>0</v>
      </c>
      <c r="BO495" s="112">
        <v>0</v>
      </c>
      <c r="BP495" s="112">
        <v>0</v>
      </c>
      <c r="BQ495" s="112">
        <v>0</v>
      </c>
      <c r="BR495" s="113">
        <v>4</v>
      </c>
      <c r="BS495" s="112">
        <v>1625</v>
      </c>
    </row>
    <row r="496" spans="1:71" hidden="1" x14ac:dyDescent="0.25">
      <c r="A496" s="102" t="s">
        <v>138</v>
      </c>
      <c r="B496" s="103" t="s">
        <v>201</v>
      </c>
      <c r="C496" s="102" t="s">
        <v>202</v>
      </c>
      <c r="D496" s="102" t="s">
        <v>632</v>
      </c>
      <c r="E496" s="102" t="s">
        <v>633</v>
      </c>
      <c r="F496" s="102" t="s">
        <v>153</v>
      </c>
      <c r="G496" s="102" t="s">
        <v>224</v>
      </c>
      <c r="H496" s="104">
        <v>19</v>
      </c>
      <c r="I496" s="104">
        <v>21</v>
      </c>
      <c r="J496" s="104">
        <v>8</v>
      </c>
      <c r="K496" s="104">
        <v>24</v>
      </c>
      <c r="L496" s="105">
        <v>16</v>
      </c>
      <c r="M496" s="106">
        <v>144</v>
      </c>
      <c r="N496" s="106">
        <v>162</v>
      </c>
      <c r="O496" s="106">
        <v>2</v>
      </c>
      <c r="P496" s="106">
        <v>18</v>
      </c>
      <c r="Q496" s="106">
        <v>4</v>
      </c>
      <c r="R496" s="106">
        <v>3</v>
      </c>
      <c r="S496" s="106">
        <v>157</v>
      </c>
      <c r="T496" s="106">
        <v>163</v>
      </c>
      <c r="U496" s="106">
        <v>2</v>
      </c>
      <c r="V496" s="106">
        <v>6</v>
      </c>
      <c r="W496" s="106">
        <v>4</v>
      </c>
      <c r="X496" s="106">
        <v>3</v>
      </c>
      <c r="Y496" s="106">
        <v>8</v>
      </c>
      <c r="Z496" s="106">
        <v>2</v>
      </c>
      <c r="AA496" s="107"/>
      <c r="AB496" s="106"/>
      <c r="AC496" s="108">
        <v>2.6666666666666665</v>
      </c>
      <c r="AD496" s="109">
        <v>2</v>
      </c>
      <c r="AE496" s="110">
        <v>65.666666666666671</v>
      </c>
      <c r="AF496" s="111">
        <v>0.54</v>
      </c>
      <c r="AG496" s="112">
        <v>0</v>
      </c>
      <c r="AH496" s="112">
        <v>0</v>
      </c>
      <c r="AI496" s="112">
        <v>0</v>
      </c>
      <c r="AJ496" s="111">
        <v>0.9</v>
      </c>
      <c r="AK496" s="112">
        <v>51</v>
      </c>
      <c r="AL496" s="112">
        <v>211.66666666666666</v>
      </c>
      <c r="AM496" s="112">
        <v>0</v>
      </c>
      <c r="AN496" s="112">
        <v>0</v>
      </c>
      <c r="AO496" s="112">
        <v>0</v>
      </c>
      <c r="AP496" s="112">
        <v>0</v>
      </c>
      <c r="AQ496" s="112">
        <v>0</v>
      </c>
      <c r="AR496" s="112">
        <v>0</v>
      </c>
      <c r="AS496" s="112">
        <v>0</v>
      </c>
      <c r="AT496" s="111">
        <v>0.55000000000000004</v>
      </c>
      <c r="AU496" s="112">
        <v>0</v>
      </c>
      <c r="AV496" s="112">
        <v>0</v>
      </c>
      <c r="AW496" s="112">
        <v>0</v>
      </c>
      <c r="AX496" s="112">
        <v>0</v>
      </c>
      <c r="AY496" s="112">
        <v>0</v>
      </c>
      <c r="AZ496" s="112">
        <v>0</v>
      </c>
      <c r="BA496" s="111">
        <v>0.71299999999999997</v>
      </c>
      <c r="BB496" s="112">
        <v>0</v>
      </c>
      <c r="BC496" s="112">
        <v>0</v>
      </c>
      <c r="BD496" s="112">
        <v>0</v>
      </c>
      <c r="BE496" s="112">
        <v>0</v>
      </c>
      <c r="BF496" s="112">
        <v>0</v>
      </c>
      <c r="BG496" s="112">
        <v>0</v>
      </c>
      <c r="BH496" s="112">
        <v>0</v>
      </c>
      <c r="BI496" s="112">
        <v>0</v>
      </c>
      <c r="BJ496" s="112">
        <v>0</v>
      </c>
      <c r="BK496" s="111">
        <v>0.71299999999999997</v>
      </c>
      <c r="BL496" s="112">
        <v>35.460000000000008</v>
      </c>
      <c r="BM496" s="112">
        <v>144.46666666666667</v>
      </c>
      <c r="BN496" s="112">
        <v>0</v>
      </c>
      <c r="BO496" s="112">
        <v>0</v>
      </c>
      <c r="BP496" s="112">
        <v>0</v>
      </c>
      <c r="BQ496" s="112">
        <v>0</v>
      </c>
      <c r="BR496" s="113">
        <v>5</v>
      </c>
      <c r="BS496" s="112">
        <v>963</v>
      </c>
    </row>
    <row r="497" spans="1:71" hidden="1" x14ac:dyDescent="0.25">
      <c r="A497" s="102" t="s">
        <v>138</v>
      </c>
      <c r="B497" s="103" t="s">
        <v>201</v>
      </c>
      <c r="C497" s="102" t="s">
        <v>202</v>
      </c>
      <c r="D497" s="102" t="s">
        <v>829</v>
      </c>
      <c r="E497" s="102" t="s">
        <v>830</v>
      </c>
      <c r="F497" s="102" t="s">
        <v>151</v>
      </c>
      <c r="G497" s="102" t="s">
        <v>223</v>
      </c>
      <c r="H497" s="104">
        <v>381</v>
      </c>
      <c r="I497" s="104">
        <v>399</v>
      </c>
      <c r="J497" s="104">
        <v>917</v>
      </c>
      <c r="K497" s="104">
        <v>2751</v>
      </c>
      <c r="L497" s="105">
        <v>565.66666666666663</v>
      </c>
      <c r="M497" s="106">
        <v>2480</v>
      </c>
      <c r="N497" s="106">
        <v>2628</v>
      </c>
      <c r="O497" s="106">
        <v>10</v>
      </c>
      <c r="P497" s="106">
        <v>148</v>
      </c>
      <c r="Q497" s="106">
        <v>9</v>
      </c>
      <c r="R497" s="106">
        <v>9.5</v>
      </c>
      <c r="S497" s="106">
        <v>2543</v>
      </c>
      <c r="T497" s="106">
        <v>2603</v>
      </c>
      <c r="U497" s="106">
        <v>10</v>
      </c>
      <c r="V497" s="106">
        <v>60</v>
      </c>
      <c r="W497" s="106">
        <v>10</v>
      </c>
      <c r="X497" s="106">
        <v>10</v>
      </c>
      <c r="Y497" s="106">
        <v>917</v>
      </c>
      <c r="Z497" s="106">
        <v>10</v>
      </c>
      <c r="AA497" s="107">
        <v>26918</v>
      </c>
      <c r="AB497" s="106">
        <v>1</v>
      </c>
      <c r="AC497" s="108">
        <v>6.3</v>
      </c>
      <c r="AD497" s="109">
        <v>1</v>
      </c>
      <c r="AE497" s="110">
        <v>0</v>
      </c>
      <c r="AF497" s="111">
        <v>0.54</v>
      </c>
      <c r="AG497" s="112">
        <v>0</v>
      </c>
      <c r="AH497" s="112">
        <v>0</v>
      </c>
      <c r="AI497" s="112">
        <v>0</v>
      </c>
      <c r="AJ497" s="111">
        <v>0.9</v>
      </c>
      <c r="AK497" s="112">
        <v>0</v>
      </c>
      <c r="AL497" s="112">
        <v>0</v>
      </c>
      <c r="AM497" s="112">
        <v>0</v>
      </c>
      <c r="AN497" s="112">
        <v>0</v>
      </c>
      <c r="AO497" s="112">
        <v>0</v>
      </c>
      <c r="AP497" s="112">
        <v>0</v>
      </c>
      <c r="AQ497" s="112">
        <v>0</v>
      </c>
      <c r="AR497" s="112">
        <v>0</v>
      </c>
      <c r="AS497" s="112">
        <v>0</v>
      </c>
      <c r="AT497" s="111">
        <v>0.55000000000000004</v>
      </c>
      <c r="AU497" s="112">
        <v>0</v>
      </c>
      <c r="AV497" s="112">
        <v>0</v>
      </c>
      <c r="AW497" s="112">
        <v>0</v>
      </c>
      <c r="AX497" s="112">
        <v>0</v>
      </c>
      <c r="AY497" s="112">
        <v>0</v>
      </c>
      <c r="AZ497" s="112">
        <v>0</v>
      </c>
      <c r="BA497" s="111">
        <v>0.71299999999999997</v>
      </c>
      <c r="BB497" s="112">
        <v>0</v>
      </c>
      <c r="BC497" s="112">
        <v>0</v>
      </c>
      <c r="BD497" s="112">
        <v>0</v>
      </c>
      <c r="BE497" s="112">
        <v>0</v>
      </c>
      <c r="BF497" s="112">
        <v>0</v>
      </c>
      <c r="BG497" s="112">
        <v>0</v>
      </c>
      <c r="BH497" s="112">
        <v>0</v>
      </c>
      <c r="BI497" s="112">
        <v>0</v>
      </c>
      <c r="BJ497" s="112">
        <v>0</v>
      </c>
      <c r="BK497" s="111">
        <v>0.71299999999999997</v>
      </c>
      <c r="BL497" s="112">
        <v>0</v>
      </c>
      <c r="BM497" s="112">
        <v>0</v>
      </c>
      <c r="BN497" s="112">
        <v>0</v>
      </c>
      <c r="BO497" s="112">
        <v>0</v>
      </c>
      <c r="BP497" s="112">
        <v>0</v>
      </c>
      <c r="BQ497" s="112">
        <v>0</v>
      </c>
      <c r="BR497" s="113">
        <v>46</v>
      </c>
      <c r="BS497" s="112">
        <v>0</v>
      </c>
    </row>
    <row r="498" spans="1:71" hidden="1" x14ac:dyDescent="0.25">
      <c r="A498" s="102" t="s">
        <v>138</v>
      </c>
      <c r="B498" s="103" t="s">
        <v>201</v>
      </c>
      <c r="C498" s="102" t="s">
        <v>202</v>
      </c>
      <c r="D498" s="102" t="s">
        <v>757</v>
      </c>
      <c r="E498" s="102" t="s">
        <v>758</v>
      </c>
      <c r="F498" s="102" t="s">
        <v>152</v>
      </c>
      <c r="G498" s="102" t="s">
        <v>223</v>
      </c>
      <c r="H498" s="104">
        <v>1656</v>
      </c>
      <c r="I498" s="104">
        <v>1748</v>
      </c>
      <c r="J498" s="104">
        <v>842</v>
      </c>
      <c r="K498" s="104">
        <v>2526</v>
      </c>
      <c r="L498" s="105">
        <v>1415.3333333333333</v>
      </c>
      <c r="M498" s="106">
        <v>9013</v>
      </c>
      <c r="N498" s="106">
        <v>11332</v>
      </c>
      <c r="O498" s="106">
        <v>10</v>
      </c>
      <c r="P498" s="106">
        <v>2319</v>
      </c>
      <c r="Q498" s="106">
        <v>10</v>
      </c>
      <c r="R498" s="106">
        <v>10</v>
      </c>
      <c r="S498" s="106">
        <v>9244</v>
      </c>
      <c r="T498" s="106">
        <v>10042</v>
      </c>
      <c r="U498" s="106">
        <v>10</v>
      </c>
      <c r="V498" s="106">
        <v>798</v>
      </c>
      <c r="W498" s="106">
        <v>10</v>
      </c>
      <c r="X498" s="106">
        <v>10</v>
      </c>
      <c r="Y498" s="106">
        <v>842</v>
      </c>
      <c r="Z498" s="106">
        <v>10</v>
      </c>
      <c r="AA498" s="107">
        <v>28788</v>
      </c>
      <c r="AB498" s="106">
        <v>1</v>
      </c>
      <c r="AC498" s="108">
        <v>6.4</v>
      </c>
      <c r="AD498" s="109">
        <v>1</v>
      </c>
      <c r="AE498" s="110">
        <v>0</v>
      </c>
      <c r="AF498" s="111">
        <v>0.54</v>
      </c>
      <c r="AG498" s="112">
        <v>0</v>
      </c>
      <c r="AH498" s="112">
        <v>0</v>
      </c>
      <c r="AI498" s="112">
        <v>0</v>
      </c>
      <c r="AJ498" s="111">
        <v>0.9</v>
      </c>
      <c r="AK498" s="112">
        <v>0</v>
      </c>
      <c r="AL498" s="112">
        <v>0</v>
      </c>
      <c r="AM498" s="112">
        <v>0</v>
      </c>
      <c r="AN498" s="112">
        <v>0</v>
      </c>
      <c r="AO498" s="112">
        <v>0</v>
      </c>
      <c r="AP498" s="112">
        <v>0</v>
      </c>
      <c r="AQ498" s="112">
        <v>0</v>
      </c>
      <c r="AR498" s="112">
        <v>0</v>
      </c>
      <c r="AS498" s="112">
        <v>0</v>
      </c>
      <c r="AT498" s="111">
        <v>0.55000000000000004</v>
      </c>
      <c r="AU498" s="112">
        <v>0</v>
      </c>
      <c r="AV498" s="112">
        <v>0</v>
      </c>
      <c r="AW498" s="112">
        <v>0</v>
      </c>
      <c r="AX498" s="112">
        <v>0</v>
      </c>
      <c r="AY498" s="112">
        <v>0</v>
      </c>
      <c r="AZ498" s="112">
        <v>0</v>
      </c>
      <c r="BA498" s="111">
        <v>0.71299999999999997</v>
      </c>
      <c r="BB498" s="112">
        <v>0</v>
      </c>
      <c r="BC498" s="112">
        <v>0</v>
      </c>
      <c r="BD498" s="112">
        <v>0</v>
      </c>
      <c r="BE498" s="112">
        <v>0</v>
      </c>
      <c r="BF498" s="112">
        <v>0</v>
      </c>
      <c r="BG498" s="112">
        <v>0</v>
      </c>
      <c r="BH498" s="112">
        <v>0</v>
      </c>
      <c r="BI498" s="112">
        <v>0</v>
      </c>
      <c r="BJ498" s="112">
        <v>0</v>
      </c>
      <c r="BK498" s="111">
        <v>0.71299999999999997</v>
      </c>
      <c r="BL498" s="112">
        <v>0</v>
      </c>
      <c r="BM498" s="112">
        <v>0</v>
      </c>
      <c r="BN498" s="112">
        <v>0</v>
      </c>
      <c r="BO498" s="112">
        <v>0</v>
      </c>
      <c r="BP498" s="112">
        <v>0</v>
      </c>
      <c r="BQ498" s="112">
        <v>0</v>
      </c>
      <c r="BR498" s="113">
        <v>426</v>
      </c>
      <c r="BS498" s="112">
        <v>0</v>
      </c>
    </row>
    <row r="499" spans="1:71" hidden="1" x14ac:dyDescent="0.25">
      <c r="A499" s="102" t="s">
        <v>138</v>
      </c>
      <c r="B499" s="103" t="s">
        <v>201</v>
      </c>
      <c r="C499" s="102" t="s">
        <v>202</v>
      </c>
      <c r="D499" s="102" t="s">
        <v>967</v>
      </c>
      <c r="E499" s="102" t="s">
        <v>968</v>
      </c>
      <c r="F499" s="102" t="s">
        <v>151</v>
      </c>
      <c r="G499" s="102" t="s">
        <v>223</v>
      </c>
      <c r="H499" s="104">
        <v>209</v>
      </c>
      <c r="I499" s="104">
        <v>201</v>
      </c>
      <c r="J499" s="104">
        <v>90</v>
      </c>
      <c r="K499" s="104">
        <v>270</v>
      </c>
      <c r="L499" s="105">
        <v>166.66666666666666</v>
      </c>
      <c r="M499" s="106">
        <v>1132</v>
      </c>
      <c r="N499" s="106">
        <v>1252</v>
      </c>
      <c r="O499" s="106">
        <v>8</v>
      </c>
      <c r="P499" s="106">
        <v>120</v>
      </c>
      <c r="Q499" s="106">
        <v>9</v>
      </c>
      <c r="R499" s="106">
        <v>8.5</v>
      </c>
      <c r="S499" s="106">
        <v>1122</v>
      </c>
      <c r="T499" s="106">
        <v>1149</v>
      </c>
      <c r="U499" s="106">
        <v>8</v>
      </c>
      <c r="V499" s="106">
        <v>27</v>
      </c>
      <c r="W499" s="106">
        <v>8</v>
      </c>
      <c r="X499" s="106">
        <v>8</v>
      </c>
      <c r="Y499" s="106">
        <v>90</v>
      </c>
      <c r="Z499" s="106">
        <v>7</v>
      </c>
      <c r="AA499" s="107">
        <v>45760</v>
      </c>
      <c r="AB499" s="106">
        <v>5</v>
      </c>
      <c r="AC499" s="108">
        <v>6.7</v>
      </c>
      <c r="AD499" s="109">
        <v>4</v>
      </c>
      <c r="AE499" s="110">
        <v>0</v>
      </c>
      <c r="AF499" s="111">
        <v>0.54</v>
      </c>
      <c r="AG499" s="112">
        <v>3</v>
      </c>
      <c r="AH499" s="112">
        <v>0</v>
      </c>
      <c r="AI499" s="112">
        <v>3</v>
      </c>
      <c r="AJ499" s="111">
        <v>0.9</v>
      </c>
      <c r="AK499" s="112">
        <v>3</v>
      </c>
      <c r="AL499" s="112">
        <v>0</v>
      </c>
      <c r="AM499" s="112">
        <v>0</v>
      </c>
      <c r="AN499" s="112">
        <v>0</v>
      </c>
      <c r="AO499" s="112">
        <v>51</v>
      </c>
      <c r="AP499" s="112">
        <v>0</v>
      </c>
      <c r="AQ499" s="112">
        <v>0.33333333333333331</v>
      </c>
      <c r="AR499" s="112">
        <v>0</v>
      </c>
      <c r="AS499" s="112">
        <v>0</v>
      </c>
      <c r="AT499" s="111">
        <v>0.55000000000000004</v>
      </c>
      <c r="AU499" s="112">
        <v>0</v>
      </c>
      <c r="AV499" s="112">
        <v>0</v>
      </c>
      <c r="AW499" s="112">
        <v>5.333333333333333</v>
      </c>
      <c r="AX499" s="112">
        <v>0</v>
      </c>
      <c r="AY499" s="112">
        <v>0</v>
      </c>
      <c r="AZ499" s="112">
        <v>0</v>
      </c>
      <c r="BA499" s="111">
        <v>0.71299999999999997</v>
      </c>
      <c r="BB499" s="112">
        <v>0</v>
      </c>
      <c r="BC499" s="112">
        <v>0</v>
      </c>
      <c r="BD499" s="112">
        <v>0</v>
      </c>
      <c r="BE499" s="112">
        <v>0</v>
      </c>
      <c r="BF499" s="112">
        <v>0</v>
      </c>
      <c r="BG499" s="112">
        <v>0</v>
      </c>
      <c r="BH499" s="112">
        <v>0</v>
      </c>
      <c r="BI499" s="112">
        <v>0</v>
      </c>
      <c r="BJ499" s="112">
        <v>0</v>
      </c>
      <c r="BK499" s="111">
        <v>0.71299999999999997</v>
      </c>
      <c r="BL499" s="112">
        <v>0</v>
      </c>
      <c r="BM499" s="112">
        <v>4.3500000000000005</v>
      </c>
      <c r="BN499" s="112">
        <v>2.7</v>
      </c>
      <c r="BO499" s="112">
        <v>31.852666666666668</v>
      </c>
      <c r="BP499" s="112">
        <v>0.18333333333333335</v>
      </c>
      <c r="BQ499" s="112">
        <v>0</v>
      </c>
      <c r="BR499" s="113">
        <v>6</v>
      </c>
      <c r="BS499" s="112">
        <v>0</v>
      </c>
    </row>
    <row r="500" spans="1:71" hidden="1" x14ac:dyDescent="0.25">
      <c r="A500" s="102" t="s">
        <v>138</v>
      </c>
      <c r="B500" s="103" t="s">
        <v>201</v>
      </c>
      <c r="C500" s="102" t="s">
        <v>202</v>
      </c>
      <c r="D500" s="102" t="s">
        <v>969</v>
      </c>
      <c r="E500" s="102" t="s">
        <v>970</v>
      </c>
      <c r="F500" s="102" t="s">
        <v>151</v>
      </c>
      <c r="G500" s="102" t="s">
        <v>223</v>
      </c>
      <c r="H500" s="104">
        <v>189</v>
      </c>
      <c r="I500" s="104">
        <v>182</v>
      </c>
      <c r="J500" s="104">
        <v>116</v>
      </c>
      <c r="K500" s="104">
        <v>348</v>
      </c>
      <c r="L500" s="105">
        <v>162.33333333333334</v>
      </c>
      <c r="M500" s="106">
        <v>1006</v>
      </c>
      <c r="N500" s="106">
        <v>1133</v>
      </c>
      <c r="O500" s="106">
        <v>8</v>
      </c>
      <c r="P500" s="106">
        <v>127</v>
      </c>
      <c r="Q500" s="106">
        <v>9</v>
      </c>
      <c r="R500" s="106">
        <v>8.5</v>
      </c>
      <c r="S500" s="106">
        <v>1019</v>
      </c>
      <c r="T500" s="106">
        <v>1041</v>
      </c>
      <c r="U500" s="106">
        <v>8</v>
      </c>
      <c r="V500" s="106">
        <v>22</v>
      </c>
      <c r="W500" s="106">
        <v>7</v>
      </c>
      <c r="X500" s="106">
        <v>7.5</v>
      </c>
      <c r="Y500" s="106">
        <v>116</v>
      </c>
      <c r="Z500" s="106">
        <v>8</v>
      </c>
      <c r="AA500" s="107">
        <v>26278</v>
      </c>
      <c r="AB500" s="106">
        <v>1</v>
      </c>
      <c r="AC500" s="108">
        <v>5.2</v>
      </c>
      <c r="AD500" s="109">
        <v>1</v>
      </c>
      <c r="AE500" s="110">
        <v>0</v>
      </c>
      <c r="AF500" s="111">
        <v>0.54</v>
      </c>
      <c r="AG500" s="112">
        <v>0</v>
      </c>
      <c r="AH500" s="112">
        <v>0</v>
      </c>
      <c r="AI500" s="112">
        <v>0</v>
      </c>
      <c r="AJ500" s="111">
        <v>0.9</v>
      </c>
      <c r="AK500" s="112">
        <v>0</v>
      </c>
      <c r="AL500" s="112">
        <v>0</v>
      </c>
      <c r="AM500" s="112">
        <v>0</v>
      </c>
      <c r="AN500" s="112">
        <v>0</v>
      </c>
      <c r="AO500" s="112">
        <v>0</v>
      </c>
      <c r="AP500" s="112">
        <v>0</v>
      </c>
      <c r="AQ500" s="112">
        <v>0</v>
      </c>
      <c r="AR500" s="112">
        <v>0</v>
      </c>
      <c r="AS500" s="112">
        <v>0</v>
      </c>
      <c r="AT500" s="111">
        <v>0.55000000000000004</v>
      </c>
      <c r="AU500" s="112">
        <v>0</v>
      </c>
      <c r="AV500" s="112">
        <v>0</v>
      </c>
      <c r="AW500" s="112">
        <v>0</v>
      </c>
      <c r="AX500" s="112">
        <v>0</v>
      </c>
      <c r="AY500" s="112">
        <v>0</v>
      </c>
      <c r="AZ500" s="112">
        <v>0</v>
      </c>
      <c r="BA500" s="111">
        <v>0.71299999999999997</v>
      </c>
      <c r="BB500" s="112">
        <v>0</v>
      </c>
      <c r="BC500" s="112">
        <v>0</v>
      </c>
      <c r="BD500" s="112">
        <v>0</v>
      </c>
      <c r="BE500" s="112">
        <v>0</v>
      </c>
      <c r="BF500" s="112">
        <v>0</v>
      </c>
      <c r="BG500" s="112">
        <v>0</v>
      </c>
      <c r="BH500" s="112">
        <v>0</v>
      </c>
      <c r="BI500" s="112">
        <v>0</v>
      </c>
      <c r="BJ500" s="112">
        <v>0</v>
      </c>
      <c r="BK500" s="111">
        <v>0.71299999999999997</v>
      </c>
      <c r="BL500" s="112">
        <v>0</v>
      </c>
      <c r="BM500" s="112">
        <v>0</v>
      </c>
      <c r="BN500" s="112">
        <v>0</v>
      </c>
      <c r="BO500" s="112">
        <v>0</v>
      </c>
      <c r="BP500" s="112">
        <v>0</v>
      </c>
      <c r="BQ500" s="112">
        <v>0</v>
      </c>
      <c r="BR500" s="113">
        <v>16</v>
      </c>
      <c r="BS500" s="112">
        <v>0</v>
      </c>
    </row>
    <row r="501" spans="1:71" hidden="1" x14ac:dyDescent="0.25">
      <c r="A501" s="102" t="s">
        <v>138</v>
      </c>
      <c r="B501" s="103" t="s">
        <v>201</v>
      </c>
      <c r="C501" s="102" t="s">
        <v>202</v>
      </c>
      <c r="D501" s="102" t="s">
        <v>971</v>
      </c>
      <c r="E501" s="102" t="s">
        <v>972</v>
      </c>
      <c r="F501" s="102" t="s">
        <v>151</v>
      </c>
      <c r="G501" s="102" t="s">
        <v>223</v>
      </c>
      <c r="H501" s="104">
        <v>67</v>
      </c>
      <c r="I501" s="104">
        <v>62</v>
      </c>
      <c r="J501" s="104">
        <v>637</v>
      </c>
      <c r="K501" s="104">
        <v>1911</v>
      </c>
      <c r="L501" s="105">
        <v>255.33333333333334</v>
      </c>
      <c r="M501" s="106">
        <v>352</v>
      </c>
      <c r="N501" s="106">
        <v>399</v>
      </c>
      <c r="O501" s="106">
        <v>5</v>
      </c>
      <c r="P501" s="106">
        <v>47</v>
      </c>
      <c r="Q501" s="106">
        <v>7</v>
      </c>
      <c r="R501" s="106">
        <v>6</v>
      </c>
      <c r="S501" s="106">
        <v>362</v>
      </c>
      <c r="T501" s="106">
        <v>367</v>
      </c>
      <c r="U501" s="106">
        <v>5</v>
      </c>
      <c r="V501" s="106">
        <v>5</v>
      </c>
      <c r="W501" s="106">
        <v>3</v>
      </c>
      <c r="X501" s="106">
        <v>4</v>
      </c>
      <c r="Y501" s="106">
        <v>637</v>
      </c>
      <c r="Z501" s="106">
        <v>10</v>
      </c>
      <c r="AA501" s="107">
        <v>31142</v>
      </c>
      <c r="AB501" s="106">
        <v>2</v>
      </c>
      <c r="AC501" s="108">
        <v>4.8</v>
      </c>
      <c r="AD501" s="109">
        <v>2</v>
      </c>
      <c r="AE501" s="110">
        <v>0</v>
      </c>
      <c r="AF501" s="111">
        <v>0.54</v>
      </c>
      <c r="AG501" s="112">
        <v>0</v>
      </c>
      <c r="AH501" s="112">
        <v>0</v>
      </c>
      <c r="AI501" s="112">
        <v>0</v>
      </c>
      <c r="AJ501" s="111">
        <v>0.9</v>
      </c>
      <c r="AK501" s="112">
        <v>0</v>
      </c>
      <c r="AL501" s="112">
        <v>0</v>
      </c>
      <c r="AM501" s="112">
        <v>0</v>
      </c>
      <c r="AN501" s="112">
        <v>0</v>
      </c>
      <c r="AO501" s="112">
        <v>0</v>
      </c>
      <c r="AP501" s="112">
        <v>0</v>
      </c>
      <c r="AQ501" s="112">
        <v>0</v>
      </c>
      <c r="AR501" s="112">
        <v>0</v>
      </c>
      <c r="AS501" s="112">
        <v>0</v>
      </c>
      <c r="AT501" s="111">
        <v>0.55000000000000004</v>
      </c>
      <c r="AU501" s="112">
        <v>0</v>
      </c>
      <c r="AV501" s="112">
        <v>0</v>
      </c>
      <c r="AW501" s="112">
        <v>0</v>
      </c>
      <c r="AX501" s="112">
        <v>0</v>
      </c>
      <c r="AY501" s="112">
        <v>0</v>
      </c>
      <c r="AZ501" s="112">
        <v>0</v>
      </c>
      <c r="BA501" s="111">
        <v>0.71299999999999997</v>
      </c>
      <c r="BB501" s="112">
        <v>0</v>
      </c>
      <c r="BC501" s="112">
        <v>0</v>
      </c>
      <c r="BD501" s="112">
        <v>0</v>
      </c>
      <c r="BE501" s="112">
        <v>0</v>
      </c>
      <c r="BF501" s="112">
        <v>0</v>
      </c>
      <c r="BG501" s="112">
        <v>0</v>
      </c>
      <c r="BH501" s="112">
        <v>0</v>
      </c>
      <c r="BI501" s="112">
        <v>0</v>
      </c>
      <c r="BJ501" s="112">
        <v>0</v>
      </c>
      <c r="BK501" s="111">
        <v>0.71299999999999997</v>
      </c>
      <c r="BL501" s="112">
        <v>0</v>
      </c>
      <c r="BM501" s="112">
        <v>0</v>
      </c>
      <c r="BN501" s="112">
        <v>0</v>
      </c>
      <c r="BO501" s="112">
        <v>0</v>
      </c>
      <c r="BP501" s="112">
        <v>0</v>
      </c>
      <c r="BQ501" s="112">
        <v>0</v>
      </c>
      <c r="BR501" s="113">
        <v>14</v>
      </c>
      <c r="BS501" s="112">
        <v>0</v>
      </c>
    </row>
    <row r="502" spans="1:71" hidden="1" x14ac:dyDescent="0.25">
      <c r="A502" s="102" t="s">
        <v>138</v>
      </c>
      <c r="B502" s="103" t="s">
        <v>203</v>
      </c>
      <c r="C502" s="102" t="s">
        <v>204</v>
      </c>
      <c r="D502" s="102" t="s">
        <v>481</v>
      </c>
      <c r="E502" s="102" t="s">
        <v>482</v>
      </c>
      <c r="F502" s="102" t="s">
        <v>151</v>
      </c>
      <c r="G502" s="102" t="s">
        <v>223</v>
      </c>
      <c r="H502" s="104">
        <v>736</v>
      </c>
      <c r="I502" s="104">
        <v>708</v>
      </c>
      <c r="J502" s="104">
        <v>1275</v>
      </c>
      <c r="K502" s="104">
        <v>3825</v>
      </c>
      <c r="L502" s="105">
        <v>906.33333333333337</v>
      </c>
      <c r="M502" s="106">
        <v>6644</v>
      </c>
      <c r="N502" s="106">
        <v>6934</v>
      </c>
      <c r="O502" s="106">
        <v>10</v>
      </c>
      <c r="P502" s="106">
        <v>290</v>
      </c>
      <c r="Q502" s="106">
        <v>10</v>
      </c>
      <c r="R502" s="106">
        <v>10</v>
      </c>
      <c r="S502" s="106">
        <v>6571</v>
      </c>
      <c r="T502" s="106">
        <v>6615</v>
      </c>
      <c r="U502" s="106">
        <v>10</v>
      </c>
      <c r="V502" s="106">
        <v>44</v>
      </c>
      <c r="W502" s="106">
        <v>9</v>
      </c>
      <c r="X502" s="106">
        <v>9.5</v>
      </c>
      <c r="Y502" s="106">
        <v>1275</v>
      </c>
      <c r="Z502" s="106">
        <v>10</v>
      </c>
      <c r="AA502" s="107">
        <v>39848</v>
      </c>
      <c r="AB502" s="106">
        <v>3</v>
      </c>
      <c r="AC502" s="108">
        <v>7.1</v>
      </c>
      <c r="AD502" s="109">
        <v>4</v>
      </c>
      <c r="AE502" s="110">
        <v>74</v>
      </c>
      <c r="AF502" s="111">
        <v>0.54</v>
      </c>
      <c r="AG502" s="112">
        <v>0</v>
      </c>
      <c r="AH502" s="112">
        <v>0</v>
      </c>
      <c r="AI502" s="112">
        <v>0</v>
      </c>
      <c r="AJ502" s="111">
        <v>0.9</v>
      </c>
      <c r="AK502" s="112">
        <v>0</v>
      </c>
      <c r="AL502" s="112">
        <v>0</v>
      </c>
      <c r="AM502" s="112">
        <v>0</v>
      </c>
      <c r="AN502" s="112">
        <v>0</v>
      </c>
      <c r="AO502" s="112">
        <v>0</v>
      </c>
      <c r="AP502" s="112">
        <v>0</v>
      </c>
      <c r="AQ502" s="112">
        <v>0</v>
      </c>
      <c r="AR502" s="112">
        <v>0</v>
      </c>
      <c r="AS502" s="112">
        <v>0</v>
      </c>
      <c r="AT502" s="111">
        <v>0.55000000000000004</v>
      </c>
      <c r="AU502" s="112">
        <v>0</v>
      </c>
      <c r="AV502" s="112">
        <v>0</v>
      </c>
      <c r="AW502" s="112">
        <v>0</v>
      </c>
      <c r="AX502" s="112">
        <v>0</v>
      </c>
      <c r="AY502" s="112">
        <v>0</v>
      </c>
      <c r="AZ502" s="112">
        <v>0</v>
      </c>
      <c r="BA502" s="111">
        <v>0.71299999999999997</v>
      </c>
      <c r="BB502" s="112">
        <v>0</v>
      </c>
      <c r="BC502" s="112">
        <v>0</v>
      </c>
      <c r="BD502" s="112">
        <v>0</v>
      </c>
      <c r="BE502" s="112">
        <v>0</v>
      </c>
      <c r="BF502" s="112">
        <v>0</v>
      </c>
      <c r="BG502" s="112">
        <v>0</v>
      </c>
      <c r="BH502" s="112">
        <v>0</v>
      </c>
      <c r="BI502" s="112">
        <v>0</v>
      </c>
      <c r="BJ502" s="112">
        <v>0</v>
      </c>
      <c r="BK502" s="111">
        <v>0.71299999999999997</v>
      </c>
      <c r="BL502" s="112">
        <v>39.96</v>
      </c>
      <c r="BM502" s="112">
        <v>0</v>
      </c>
      <c r="BN502" s="112">
        <v>0</v>
      </c>
      <c r="BO502" s="112">
        <v>0</v>
      </c>
      <c r="BP502" s="112">
        <v>0</v>
      </c>
      <c r="BQ502" s="112">
        <v>0</v>
      </c>
      <c r="BR502" s="113">
        <v>196</v>
      </c>
      <c r="BS502" s="112">
        <v>0</v>
      </c>
    </row>
    <row r="503" spans="1:71" hidden="1" x14ac:dyDescent="0.25">
      <c r="A503" s="102" t="s">
        <v>138</v>
      </c>
      <c r="B503" s="103" t="s">
        <v>203</v>
      </c>
      <c r="C503" s="102" t="s">
        <v>204</v>
      </c>
      <c r="D503" s="102" t="s">
        <v>483</v>
      </c>
      <c r="E503" s="102" t="s">
        <v>484</v>
      </c>
      <c r="F503" s="102" t="s">
        <v>151</v>
      </c>
      <c r="G503" s="102" t="s">
        <v>223</v>
      </c>
      <c r="H503" s="104">
        <v>47</v>
      </c>
      <c r="I503" s="104">
        <v>52</v>
      </c>
      <c r="J503" s="104">
        <v>72</v>
      </c>
      <c r="K503" s="104">
        <v>216</v>
      </c>
      <c r="L503" s="105">
        <v>57</v>
      </c>
      <c r="M503" s="106">
        <v>522</v>
      </c>
      <c r="N503" s="106">
        <v>529</v>
      </c>
      <c r="O503" s="106">
        <v>6</v>
      </c>
      <c r="P503" s="106">
        <v>7</v>
      </c>
      <c r="Q503" s="106">
        <v>3</v>
      </c>
      <c r="R503" s="106">
        <v>4.5</v>
      </c>
      <c r="S503" s="106">
        <v>523</v>
      </c>
      <c r="T503" s="106">
        <v>534</v>
      </c>
      <c r="U503" s="106">
        <v>6</v>
      </c>
      <c r="V503" s="106">
        <v>11</v>
      </c>
      <c r="W503" s="106">
        <v>6</v>
      </c>
      <c r="X503" s="106">
        <v>6</v>
      </c>
      <c r="Y503" s="106">
        <v>72</v>
      </c>
      <c r="Z503" s="106">
        <v>7</v>
      </c>
      <c r="AA503" s="107">
        <v>81366</v>
      </c>
      <c r="AB503" s="106">
        <v>9</v>
      </c>
      <c r="AC503" s="108">
        <v>7.1</v>
      </c>
      <c r="AD503" s="109">
        <v>4</v>
      </c>
      <c r="AE503" s="110">
        <v>0</v>
      </c>
      <c r="AF503" s="111">
        <v>0.54</v>
      </c>
      <c r="AG503" s="112">
        <v>0</v>
      </c>
      <c r="AH503" s="112">
        <v>0</v>
      </c>
      <c r="AI503" s="112">
        <v>0</v>
      </c>
      <c r="AJ503" s="111">
        <v>0.9</v>
      </c>
      <c r="AK503" s="112">
        <v>0</v>
      </c>
      <c r="AL503" s="112">
        <v>0</v>
      </c>
      <c r="AM503" s="112">
        <v>0</v>
      </c>
      <c r="AN503" s="112">
        <v>0</v>
      </c>
      <c r="AO503" s="112">
        <v>0</v>
      </c>
      <c r="AP503" s="112">
        <v>0</v>
      </c>
      <c r="AQ503" s="112">
        <v>0</v>
      </c>
      <c r="AR503" s="112">
        <v>0</v>
      </c>
      <c r="AS503" s="112">
        <v>0</v>
      </c>
      <c r="AT503" s="111">
        <v>0.55000000000000004</v>
      </c>
      <c r="AU503" s="112">
        <v>0</v>
      </c>
      <c r="AV503" s="112">
        <v>0</v>
      </c>
      <c r="AW503" s="112">
        <v>0</v>
      </c>
      <c r="AX503" s="112">
        <v>0</v>
      </c>
      <c r="AY503" s="112">
        <v>0</v>
      </c>
      <c r="AZ503" s="112">
        <v>0</v>
      </c>
      <c r="BA503" s="111">
        <v>0.71299999999999997</v>
      </c>
      <c r="BB503" s="112">
        <v>0</v>
      </c>
      <c r="BC503" s="112">
        <v>0</v>
      </c>
      <c r="BD503" s="112">
        <v>0</v>
      </c>
      <c r="BE503" s="112">
        <v>0</v>
      </c>
      <c r="BF503" s="112">
        <v>0</v>
      </c>
      <c r="BG503" s="112">
        <v>0</v>
      </c>
      <c r="BH503" s="112">
        <v>0</v>
      </c>
      <c r="BI503" s="112">
        <v>0</v>
      </c>
      <c r="BJ503" s="112">
        <v>0</v>
      </c>
      <c r="BK503" s="111">
        <v>0.71299999999999997</v>
      </c>
      <c r="BL503" s="112">
        <v>0</v>
      </c>
      <c r="BM503" s="112">
        <v>0</v>
      </c>
      <c r="BN503" s="112">
        <v>0</v>
      </c>
      <c r="BO503" s="112">
        <v>0</v>
      </c>
      <c r="BP503" s="112">
        <v>0</v>
      </c>
      <c r="BQ503" s="112">
        <v>0</v>
      </c>
      <c r="BR503" s="113">
        <v>23</v>
      </c>
      <c r="BS503" s="112">
        <v>0</v>
      </c>
    </row>
    <row r="504" spans="1:71" hidden="1" x14ac:dyDescent="0.25">
      <c r="A504" s="102" t="s">
        <v>138</v>
      </c>
      <c r="B504" s="103" t="s">
        <v>203</v>
      </c>
      <c r="C504" s="102" t="s">
        <v>204</v>
      </c>
      <c r="D504" s="102" t="s">
        <v>485</v>
      </c>
      <c r="E504" s="102" t="s">
        <v>486</v>
      </c>
      <c r="F504" s="102" t="s">
        <v>152</v>
      </c>
      <c r="G504" s="102" t="s">
        <v>223</v>
      </c>
      <c r="H504" s="104">
        <v>1091</v>
      </c>
      <c r="I504" s="104">
        <v>1121</v>
      </c>
      <c r="J504" s="104">
        <v>395</v>
      </c>
      <c r="K504" s="104">
        <v>1185</v>
      </c>
      <c r="L504" s="105">
        <v>869</v>
      </c>
      <c r="M504" s="106">
        <v>6001</v>
      </c>
      <c r="N504" s="106">
        <v>5883</v>
      </c>
      <c r="O504" s="106">
        <v>10</v>
      </c>
      <c r="P504" s="106">
        <v>-118</v>
      </c>
      <c r="Q504" s="106">
        <v>1</v>
      </c>
      <c r="R504" s="106">
        <v>5.5</v>
      </c>
      <c r="S504" s="106">
        <v>6069</v>
      </c>
      <c r="T504" s="106">
        <v>6058</v>
      </c>
      <c r="U504" s="106">
        <v>10</v>
      </c>
      <c r="V504" s="106">
        <v>-11</v>
      </c>
      <c r="W504" s="106">
        <v>1</v>
      </c>
      <c r="X504" s="106">
        <v>5.5</v>
      </c>
      <c r="Y504" s="106">
        <v>395</v>
      </c>
      <c r="Z504" s="106">
        <v>10</v>
      </c>
      <c r="AA504" s="107">
        <v>24841</v>
      </c>
      <c r="AB504" s="106">
        <v>1</v>
      </c>
      <c r="AC504" s="108">
        <v>4.5999999999999996</v>
      </c>
      <c r="AD504" s="109">
        <v>1</v>
      </c>
      <c r="AE504" s="110">
        <v>0</v>
      </c>
      <c r="AF504" s="111">
        <v>0.54</v>
      </c>
      <c r="AG504" s="112">
        <v>0</v>
      </c>
      <c r="AH504" s="112">
        <v>0</v>
      </c>
      <c r="AI504" s="112">
        <v>0</v>
      </c>
      <c r="AJ504" s="111">
        <v>0.9</v>
      </c>
      <c r="AK504" s="112">
        <v>0</v>
      </c>
      <c r="AL504" s="112">
        <v>0</v>
      </c>
      <c r="AM504" s="112">
        <v>0</v>
      </c>
      <c r="AN504" s="112">
        <v>0</v>
      </c>
      <c r="AO504" s="112">
        <v>0</v>
      </c>
      <c r="AP504" s="112">
        <v>0</v>
      </c>
      <c r="AQ504" s="112">
        <v>0</v>
      </c>
      <c r="AR504" s="112">
        <v>0</v>
      </c>
      <c r="AS504" s="112">
        <v>0</v>
      </c>
      <c r="AT504" s="111">
        <v>0.55000000000000004</v>
      </c>
      <c r="AU504" s="112">
        <v>0</v>
      </c>
      <c r="AV504" s="112">
        <v>0</v>
      </c>
      <c r="AW504" s="112">
        <v>0</v>
      </c>
      <c r="AX504" s="112">
        <v>0</v>
      </c>
      <c r="AY504" s="112">
        <v>0</v>
      </c>
      <c r="AZ504" s="112">
        <v>0</v>
      </c>
      <c r="BA504" s="111">
        <v>0.71299999999999997</v>
      </c>
      <c r="BB504" s="112">
        <v>0</v>
      </c>
      <c r="BC504" s="112">
        <v>0</v>
      </c>
      <c r="BD504" s="112">
        <v>0</v>
      </c>
      <c r="BE504" s="112">
        <v>0</v>
      </c>
      <c r="BF504" s="112">
        <v>0</v>
      </c>
      <c r="BG504" s="112">
        <v>0</v>
      </c>
      <c r="BH504" s="112">
        <v>0</v>
      </c>
      <c r="BI504" s="112">
        <v>0</v>
      </c>
      <c r="BJ504" s="112">
        <v>0</v>
      </c>
      <c r="BK504" s="111">
        <v>0.71299999999999997</v>
      </c>
      <c r="BL504" s="112">
        <v>0</v>
      </c>
      <c r="BM504" s="112">
        <v>0</v>
      </c>
      <c r="BN504" s="112">
        <v>0</v>
      </c>
      <c r="BO504" s="112">
        <v>0</v>
      </c>
      <c r="BP504" s="112">
        <v>0</v>
      </c>
      <c r="BQ504" s="112">
        <v>0</v>
      </c>
      <c r="BR504" s="113">
        <v>241</v>
      </c>
      <c r="BS504" s="112">
        <v>0</v>
      </c>
    </row>
    <row r="505" spans="1:71" hidden="1" x14ac:dyDescent="0.25">
      <c r="A505" s="102" t="s">
        <v>138</v>
      </c>
      <c r="B505" s="103" t="s">
        <v>203</v>
      </c>
      <c r="C505" s="102" t="s">
        <v>204</v>
      </c>
      <c r="D505" s="102" t="s">
        <v>596</v>
      </c>
      <c r="E505" s="102" t="s">
        <v>597</v>
      </c>
      <c r="F505" s="102" t="s">
        <v>152</v>
      </c>
      <c r="G505" s="102" t="s">
        <v>223</v>
      </c>
      <c r="H505" s="104">
        <v>92</v>
      </c>
      <c r="I505" s="104">
        <v>103</v>
      </c>
      <c r="J505" s="104">
        <v>70</v>
      </c>
      <c r="K505" s="104">
        <v>210</v>
      </c>
      <c r="L505" s="105">
        <v>88.333333333333329</v>
      </c>
      <c r="M505" s="106">
        <v>770</v>
      </c>
      <c r="N505" s="106">
        <v>737</v>
      </c>
      <c r="O505" s="106">
        <v>7</v>
      </c>
      <c r="P505" s="106">
        <v>-33</v>
      </c>
      <c r="Q505" s="106">
        <v>1</v>
      </c>
      <c r="R505" s="106">
        <v>4</v>
      </c>
      <c r="S505" s="106">
        <v>831</v>
      </c>
      <c r="T505" s="106">
        <v>827</v>
      </c>
      <c r="U505" s="106">
        <v>7</v>
      </c>
      <c r="V505" s="106">
        <v>-4</v>
      </c>
      <c r="W505" s="106">
        <v>1</v>
      </c>
      <c r="X505" s="106">
        <v>4</v>
      </c>
      <c r="Y505" s="106">
        <v>70</v>
      </c>
      <c r="Z505" s="106">
        <v>7</v>
      </c>
      <c r="AA505" s="107">
        <v>31850</v>
      </c>
      <c r="AB505" s="106">
        <v>2</v>
      </c>
      <c r="AC505" s="108">
        <v>3.8</v>
      </c>
      <c r="AD505" s="109">
        <v>2</v>
      </c>
      <c r="AE505" s="110">
        <v>0</v>
      </c>
      <c r="AF505" s="111">
        <v>0.54</v>
      </c>
      <c r="AG505" s="112">
        <v>0</v>
      </c>
      <c r="AH505" s="112">
        <v>0</v>
      </c>
      <c r="AI505" s="112">
        <v>0</v>
      </c>
      <c r="AJ505" s="111">
        <v>0.9</v>
      </c>
      <c r="AK505" s="112">
        <v>0</v>
      </c>
      <c r="AL505" s="112">
        <v>0</v>
      </c>
      <c r="AM505" s="112">
        <v>0</v>
      </c>
      <c r="AN505" s="112">
        <v>0</v>
      </c>
      <c r="AO505" s="112">
        <v>0</v>
      </c>
      <c r="AP505" s="112">
        <v>0</v>
      </c>
      <c r="AQ505" s="112">
        <v>0</v>
      </c>
      <c r="AR505" s="112">
        <v>0</v>
      </c>
      <c r="AS505" s="112">
        <v>0</v>
      </c>
      <c r="AT505" s="111">
        <v>0.55000000000000004</v>
      </c>
      <c r="AU505" s="112">
        <v>0</v>
      </c>
      <c r="AV505" s="112">
        <v>0</v>
      </c>
      <c r="AW505" s="112">
        <v>0</v>
      </c>
      <c r="AX505" s="112">
        <v>0</v>
      </c>
      <c r="AY505" s="112">
        <v>0</v>
      </c>
      <c r="AZ505" s="112">
        <v>0</v>
      </c>
      <c r="BA505" s="111">
        <v>0.71299999999999997</v>
      </c>
      <c r="BB505" s="112">
        <v>0</v>
      </c>
      <c r="BC505" s="112">
        <v>0</v>
      </c>
      <c r="BD505" s="112">
        <v>0</v>
      </c>
      <c r="BE505" s="112">
        <v>0</v>
      </c>
      <c r="BF505" s="112">
        <v>0</v>
      </c>
      <c r="BG505" s="112">
        <v>0</v>
      </c>
      <c r="BH505" s="112">
        <v>0</v>
      </c>
      <c r="BI505" s="112">
        <v>0</v>
      </c>
      <c r="BJ505" s="112">
        <v>0</v>
      </c>
      <c r="BK505" s="111">
        <v>0.71299999999999997</v>
      </c>
      <c r="BL505" s="112">
        <v>0</v>
      </c>
      <c r="BM505" s="112">
        <v>0</v>
      </c>
      <c r="BN505" s="112">
        <v>0</v>
      </c>
      <c r="BO505" s="112">
        <v>0</v>
      </c>
      <c r="BP505" s="112">
        <v>0</v>
      </c>
      <c r="BQ505" s="112">
        <v>0</v>
      </c>
      <c r="BR505" s="113">
        <v>19</v>
      </c>
      <c r="BS505" s="112">
        <v>0</v>
      </c>
    </row>
    <row r="506" spans="1:71" hidden="1" x14ac:dyDescent="0.25">
      <c r="A506" s="102" t="s">
        <v>138</v>
      </c>
      <c r="B506" s="103" t="s">
        <v>203</v>
      </c>
      <c r="C506" s="102" t="s">
        <v>204</v>
      </c>
      <c r="D506" s="102" t="s">
        <v>1080</v>
      </c>
      <c r="E506" s="102" t="s">
        <v>1081</v>
      </c>
      <c r="F506" s="102" t="s">
        <v>152</v>
      </c>
      <c r="G506" s="102" t="s">
        <v>223</v>
      </c>
      <c r="H506" s="104">
        <v>81</v>
      </c>
      <c r="I506" s="104">
        <v>87</v>
      </c>
      <c r="J506" s="104">
        <v>48</v>
      </c>
      <c r="K506" s="104">
        <v>144</v>
      </c>
      <c r="L506" s="105">
        <v>72</v>
      </c>
      <c r="M506" s="106">
        <v>628</v>
      </c>
      <c r="N506" s="106">
        <v>656</v>
      </c>
      <c r="O506" s="106">
        <v>7</v>
      </c>
      <c r="P506" s="106">
        <v>28</v>
      </c>
      <c r="Q506" s="106">
        <v>5</v>
      </c>
      <c r="R506" s="106">
        <v>6</v>
      </c>
      <c r="S506" s="106">
        <v>660</v>
      </c>
      <c r="T506" s="106">
        <v>672</v>
      </c>
      <c r="U506" s="106">
        <v>7</v>
      </c>
      <c r="V506" s="106">
        <v>12</v>
      </c>
      <c r="W506" s="106">
        <v>6</v>
      </c>
      <c r="X506" s="106">
        <v>6.5</v>
      </c>
      <c r="Y506" s="106">
        <v>48</v>
      </c>
      <c r="Z506" s="106">
        <v>6</v>
      </c>
      <c r="AA506" s="107">
        <v>37349</v>
      </c>
      <c r="AB506" s="106">
        <v>3</v>
      </c>
      <c r="AC506" s="108">
        <v>4.9000000000000004</v>
      </c>
      <c r="AD506" s="109">
        <v>3</v>
      </c>
      <c r="AE506" s="110">
        <v>0</v>
      </c>
      <c r="AF506" s="111">
        <v>0.54</v>
      </c>
      <c r="AG506" s="112">
        <v>0</v>
      </c>
      <c r="AH506" s="112">
        <v>0</v>
      </c>
      <c r="AI506" s="112">
        <v>0</v>
      </c>
      <c r="AJ506" s="111">
        <v>0.9</v>
      </c>
      <c r="AK506" s="112">
        <v>0</v>
      </c>
      <c r="AL506" s="112">
        <v>0</v>
      </c>
      <c r="AM506" s="112">
        <v>0</v>
      </c>
      <c r="AN506" s="112">
        <v>0</v>
      </c>
      <c r="AO506" s="112">
        <v>0</v>
      </c>
      <c r="AP506" s="112">
        <v>0</v>
      </c>
      <c r="AQ506" s="112">
        <v>0</v>
      </c>
      <c r="AR506" s="112">
        <v>0</v>
      </c>
      <c r="AS506" s="112">
        <v>0</v>
      </c>
      <c r="AT506" s="111">
        <v>0.55000000000000004</v>
      </c>
      <c r="AU506" s="112">
        <v>0</v>
      </c>
      <c r="AV506" s="112">
        <v>0</v>
      </c>
      <c r="AW506" s="112">
        <v>0</v>
      </c>
      <c r="AX506" s="112">
        <v>0</v>
      </c>
      <c r="AY506" s="112">
        <v>0</v>
      </c>
      <c r="AZ506" s="112">
        <v>0</v>
      </c>
      <c r="BA506" s="111">
        <v>0.71299999999999997</v>
      </c>
      <c r="BB506" s="112">
        <v>0</v>
      </c>
      <c r="BC506" s="112">
        <v>0</v>
      </c>
      <c r="BD506" s="112">
        <v>0</v>
      </c>
      <c r="BE506" s="112">
        <v>0</v>
      </c>
      <c r="BF506" s="112">
        <v>0</v>
      </c>
      <c r="BG506" s="112">
        <v>0</v>
      </c>
      <c r="BH506" s="112">
        <v>0</v>
      </c>
      <c r="BI506" s="112">
        <v>0</v>
      </c>
      <c r="BJ506" s="112">
        <v>0</v>
      </c>
      <c r="BK506" s="111">
        <v>0.71299999999999997</v>
      </c>
      <c r="BL506" s="112">
        <v>0</v>
      </c>
      <c r="BM506" s="112">
        <v>0</v>
      </c>
      <c r="BN506" s="112">
        <v>0</v>
      </c>
      <c r="BO506" s="112">
        <v>0</v>
      </c>
      <c r="BP506" s="112">
        <v>0</v>
      </c>
      <c r="BQ506" s="112">
        <v>0</v>
      </c>
      <c r="BR506" s="113">
        <v>18</v>
      </c>
      <c r="BS506" s="112">
        <v>0</v>
      </c>
    </row>
    <row r="507" spans="1:71" hidden="1" x14ac:dyDescent="0.25">
      <c r="A507" s="102" t="s">
        <v>138</v>
      </c>
      <c r="B507" s="103" t="s">
        <v>203</v>
      </c>
      <c r="C507" s="102" t="s">
        <v>204</v>
      </c>
      <c r="D507" s="102" t="s">
        <v>310</v>
      </c>
      <c r="E507" s="102" t="s">
        <v>311</v>
      </c>
      <c r="F507" s="102" t="s">
        <v>152</v>
      </c>
      <c r="G507" s="102" t="s">
        <v>223</v>
      </c>
      <c r="H507" s="104">
        <v>2334</v>
      </c>
      <c r="I507" s="104">
        <v>2204</v>
      </c>
      <c r="J507" s="104">
        <v>1915</v>
      </c>
      <c r="K507" s="104">
        <v>5745</v>
      </c>
      <c r="L507" s="105">
        <v>2151</v>
      </c>
      <c r="M507" s="106">
        <v>15709</v>
      </c>
      <c r="N507" s="106">
        <v>16248</v>
      </c>
      <c r="O507" s="106">
        <v>10</v>
      </c>
      <c r="P507" s="106">
        <v>539</v>
      </c>
      <c r="Q507" s="106">
        <v>10</v>
      </c>
      <c r="R507" s="106">
        <v>10</v>
      </c>
      <c r="S507" s="106">
        <v>15333</v>
      </c>
      <c r="T507" s="106">
        <v>15361</v>
      </c>
      <c r="U507" s="106">
        <v>10</v>
      </c>
      <c r="V507" s="106">
        <v>28</v>
      </c>
      <c r="W507" s="106">
        <v>8</v>
      </c>
      <c r="X507" s="106">
        <v>9</v>
      </c>
      <c r="Y507" s="106">
        <v>1915</v>
      </c>
      <c r="Z507" s="106">
        <v>10</v>
      </c>
      <c r="AA507" s="107">
        <v>25265</v>
      </c>
      <c r="AB507" s="106">
        <v>1</v>
      </c>
      <c r="AC507" s="108">
        <v>6.2</v>
      </c>
      <c r="AD507" s="109">
        <v>1</v>
      </c>
      <c r="AE507" s="110">
        <v>0</v>
      </c>
      <c r="AF507" s="111">
        <v>0.54</v>
      </c>
      <c r="AG507" s="112">
        <v>0</v>
      </c>
      <c r="AH507" s="112">
        <v>0</v>
      </c>
      <c r="AI507" s="112">
        <v>0</v>
      </c>
      <c r="AJ507" s="111">
        <v>0.9</v>
      </c>
      <c r="AK507" s="112">
        <v>0</v>
      </c>
      <c r="AL507" s="112">
        <v>0</v>
      </c>
      <c r="AM507" s="112">
        <v>0</v>
      </c>
      <c r="AN507" s="112">
        <v>0</v>
      </c>
      <c r="AO507" s="112">
        <v>0</v>
      </c>
      <c r="AP507" s="112">
        <v>0</v>
      </c>
      <c r="AQ507" s="112">
        <v>0</v>
      </c>
      <c r="AR507" s="112">
        <v>0</v>
      </c>
      <c r="AS507" s="112">
        <v>0</v>
      </c>
      <c r="AT507" s="111">
        <v>0.55000000000000004</v>
      </c>
      <c r="AU507" s="112">
        <v>0</v>
      </c>
      <c r="AV507" s="112">
        <v>0</v>
      </c>
      <c r="AW507" s="112">
        <v>0</v>
      </c>
      <c r="AX507" s="112">
        <v>0</v>
      </c>
      <c r="AY507" s="112">
        <v>0</v>
      </c>
      <c r="AZ507" s="112">
        <v>0</v>
      </c>
      <c r="BA507" s="111">
        <v>0.71299999999999997</v>
      </c>
      <c r="BB507" s="112">
        <v>0</v>
      </c>
      <c r="BC507" s="112">
        <v>0</v>
      </c>
      <c r="BD507" s="112">
        <v>0</v>
      </c>
      <c r="BE507" s="112">
        <v>0</v>
      </c>
      <c r="BF507" s="112">
        <v>0</v>
      </c>
      <c r="BG507" s="112">
        <v>0</v>
      </c>
      <c r="BH507" s="112">
        <v>0</v>
      </c>
      <c r="BI507" s="112">
        <v>0</v>
      </c>
      <c r="BJ507" s="112">
        <v>0</v>
      </c>
      <c r="BK507" s="111">
        <v>0.71299999999999997</v>
      </c>
      <c r="BL507" s="112">
        <v>0</v>
      </c>
      <c r="BM507" s="112">
        <v>0</v>
      </c>
      <c r="BN507" s="112">
        <v>0</v>
      </c>
      <c r="BO507" s="112">
        <v>0</v>
      </c>
      <c r="BP507" s="112">
        <v>0</v>
      </c>
      <c r="BQ507" s="112">
        <v>0</v>
      </c>
      <c r="BR507" s="113">
        <v>254</v>
      </c>
      <c r="BS507" s="112">
        <v>0</v>
      </c>
    </row>
    <row r="508" spans="1:71" hidden="1" x14ac:dyDescent="0.25">
      <c r="A508" s="102" t="s">
        <v>138</v>
      </c>
      <c r="B508" s="103" t="s">
        <v>203</v>
      </c>
      <c r="C508" s="102" t="s">
        <v>204</v>
      </c>
      <c r="D508" s="102" t="s">
        <v>704</v>
      </c>
      <c r="E508" s="102" t="s">
        <v>705</v>
      </c>
      <c r="F508" s="102" t="s">
        <v>151</v>
      </c>
      <c r="G508" s="102" t="s">
        <v>223</v>
      </c>
      <c r="H508" s="104">
        <v>12</v>
      </c>
      <c r="I508" s="104">
        <v>12</v>
      </c>
      <c r="J508" s="104">
        <v>8</v>
      </c>
      <c r="K508" s="104">
        <v>24</v>
      </c>
      <c r="L508" s="105">
        <v>10.666666666666666</v>
      </c>
      <c r="M508" s="106">
        <v>113</v>
      </c>
      <c r="N508" s="106">
        <v>100</v>
      </c>
      <c r="O508" s="106">
        <v>1</v>
      </c>
      <c r="P508" s="106">
        <v>-13</v>
      </c>
      <c r="Q508" s="106">
        <v>2</v>
      </c>
      <c r="R508" s="106">
        <v>1.5</v>
      </c>
      <c r="S508" s="106">
        <v>108</v>
      </c>
      <c r="T508" s="106">
        <v>106</v>
      </c>
      <c r="U508" s="106">
        <v>1</v>
      </c>
      <c r="V508" s="106">
        <v>-2</v>
      </c>
      <c r="W508" s="106">
        <v>1</v>
      </c>
      <c r="X508" s="106">
        <v>1</v>
      </c>
      <c r="Y508" s="106">
        <v>8</v>
      </c>
      <c r="Z508" s="106">
        <v>2</v>
      </c>
      <c r="AA508" s="107"/>
      <c r="AB508" s="106"/>
      <c r="AC508" s="108">
        <v>1.5</v>
      </c>
      <c r="AD508" s="109">
        <v>1</v>
      </c>
      <c r="AE508" s="110">
        <v>0</v>
      </c>
      <c r="AF508" s="111">
        <v>0.54</v>
      </c>
      <c r="AG508" s="112">
        <v>0</v>
      </c>
      <c r="AH508" s="112">
        <v>0</v>
      </c>
      <c r="AI508" s="112">
        <v>0</v>
      </c>
      <c r="AJ508" s="111">
        <v>0.9</v>
      </c>
      <c r="AK508" s="112">
        <v>0</v>
      </c>
      <c r="AL508" s="112">
        <v>0</v>
      </c>
      <c r="AM508" s="112">
        <v>0</v>
      </c>
      <c r="AN508" s="112">
        <v>0</v>
      </c>
      <c r="AO508" s="112">
        <v>0</v>
      </c>
      <c r="AP508" s="112">
        <v>0</v>
      </c>
      <c r="AQ508" s="112">
        <v>0</v>
      </c>
      <c r="AR508" s="112">
        <v>0</v>
      </c>
      <c r="AS508" s="112">
        <v>0</v>
      </c>
      <c r="AT508" s="111">
        <v>0.55000000000000004</v>
      </c>
      <c r="AU508" s="112">
        <v>0</v>
      </c>
      <c r="AV508" s="112">
        <v>0</v>
      </c>
      <c r="AW508" s="112">
        <v>0</v>
      </c>
      <c r="AX508" s="112">
        <v>0</v>
      </c>
      <c r="AY508" s="112">
        <v>0</v>
      </c>
      <c r="AZ508" s="112">
        <v>0</v>
      </c>
      <c r="BA508" s="111">
        <v>0.71299999999999997</v>
      </c>
      <c r="BB508" s="112">
        <v>0</v>
      </c>
      <c r="BC508" s="112">
        <v>0</v>
      </c>
      <c r="BD508" s="112">
        <v>0</v>
      </c>
      <c r="BE508" s="112">
        <v>0</v>
      </c>
      <c r="BF508" s="112">
        <v>0</v>
      </c>
      <c r="BG508" s="112">
        <v>0</v>
      </c>
      <c r="BH508" s="112">
        <v>0</v>
      </c>
      <c r="BI508" s="112">
        <v>0</v>
      </c>
      <c r="BJ508" s="112">
        <v>0</v>
      </c>
      <c r="BK508" s="111">
        <v>0.71299999999999997</v>
      </c>
      <c r="BL508" s="112">
        <v>0</v>
      </c>
      <c r="BM508" s="112">
        <v>0</v>
      </c>
      <c r="BN508" s="112">
        <v>0</v>
      </c>
      <c r="BO508" s="112">
        <v>0</v>
      </c>
      <c r="BP508" s="112">
        <v>0</v>
      </c>
      <c r="BQ508" s="112">
        <v>0</v>
      </c>
      <c r="BR508" s="113">
        <v>11</v>
      </c>
      <c r="BS508" s="112">
        <v>0</v>
      </c>
    </row>
    <row r="509" spans="1:71" hidden="1" x14ac:dyDescent="0.25">
      <c r="A509" s="102" t="s">
        <v>138</v>
      </c>
      <c r="B509" s="103" t="s">
        <v>203</v>
      </c>
      <c r="C509" s="102" t="s">
        <v>204</v>
      </c>
      <c r="D509" s="102" t="s">
        <v>729</v>
      </c>
      <c r="E509" s="102" t="s">
        <v>730</v>
      </c>
      <c r="F509" s="102" t="s">
        <v>151</v>
      </c>
      <c r="G509" s="102" t="s">
        <v>223</v>
      </c>
      <c r="H509" s="104">
        <v>66</v>
      </c>
      <c r="I509" s="104">
        <v>56</v>
      </c>
      <c r="J509" s="104">
        <v>149</v>
      </c>
      <c r="K509" s="104">
        <v>447</v>
      </c>
      <c r="L509" s="105">
        <v>90.333333333333329</v>
      </c>
      <c r="M509" s="106">
        <v>606</v>
      </c>
      <c r="N509" s="106">
        <v>662</v>
      </c>
      <c r="O509" s="106">
        <v>7</v>
      </c>
      <c r="P509" s="106">
        <v>56</v>
      </c>
      <c r="Q509" s="106">
        <v>7</v>
      </c>
      <c r="R509" s="106">
        <v>7</v>
      </c>
      <c r="S509" s="106">
        <v>589</v>
      </c>
      <c r="T509" s="106">
        <v>589</v>
      </c>
      <c r="U509" s="106">
        <v>6</v>
      </c>
      <c r="V509" s="106">
        <v>0</v>
      </c>
      <c r="W509" s="106">
        <v>2</v>
      </c>
      <c r="X509" s="106">
        <v>4</v>
      </c>
      <c r="Y509" s="106">
        <v>149</v>
      </c>
      <c r="Z509" s="106">
        <v>8</v>
      </c>
      <c r="AA509" s="107">
        <v>58084</v>
      </c>
      <c r="AB509" s="106">
        <v>7</v>
      </c>
      <c r="AC509" s="108">
        <v>6.6</v>
      </c>
      <c r="AD509" s="109">
        <v>4</v>
      </c>
      <c r="AE509" s="110">
        <v>0</v>
      </c>
      <c r="AF509" s="111">
        <v>0.54</v>
      </c>
      <c r="AG509" s="112">
        <v>0.66666666666666663</v>
      </c>
      <c r="AH509" s="112">
        <v>0</v>
      </c>
      <c r="AI509" s="112">
        <v>0.66666666666666663</v>
      </c>
      <c r="AJ509" s="111">
        <v>0.9</v>
      </c>
      <c r="AK509" s="112">
        <v>0</v>
      </c>
      <c r="AL509" s="112">
        <v>0</v>
      </c>
      <c r="AM509" s="112">
        <v>0</v>
      </c>
      <c r="AN509" s="112">
        <v>0</v>
      </c>
      <c r="AO509" s="112">
        <v>0</v>
      </c>
      <c r="AP509" s="112">
        <v>0</v>
      </c>
      <c r="AQ509" s="112">
        <v>0</v>
      </c>
      <c r="AR509" s="112">
        <v>0</v>
      </c>
      <c r="AS509" s="112">
        <v>0</v>
      </c>
      <c r="AT509" s="111">
        <v>0.55000000000000004</v>
      </c>
      <c r="AU509" s="112">
        <v>0</v>
      </c>
      <c r="AV509" s="112">
        <v>0</v>
      </c>
      <c r="AW509" s="112">
        <v>0</v>
      </c>
      <c r="AX509" s="112">
        <v>0</v>
      </c>
      <c r="AY509" s="112">
        <v>0</v>
      </c>
      <c r="AZ509" s="112">
        <v>0</v>
      </c>
      <c r="BA509" s="111">
        <v>0.71299999999999997</v>
      </c>
      <c r="BB509" s="112">
        <v>0</v>
      </c>
      <c r="BC509" s="112">
        <v>0</v>
      </c>
      <c r="BD509" s="112">
        <v>0</v>
      </c>
      <c r="BE509" s="112">
        <v>0</v>
      </c>
      <c r="BF509" s="112">
        <v>0</v>
      </c>
      <c r="BG509" s="112">
        <v>0</v>
      </c>
      <c r="BH509" s="112">
        <v>0</v>
      </c>
      <c r="BI509" s="112">
        <v>0</v>
      </c>
      <c r="BJ509" s="112">
        <v>0</v>
      </c>
      <c r="BK509" s="111">
        <v>0.71299999999999997</v>
      </c>
      <c r="BL509" s="112">
        <v>0</v>
      </c>
      <c r="BM509" s="112">
        <v>0.6</v>
      </c>
      <c r="BN509" s="112">
        <v>0.6</v>
      </c>
      <c r="BO509" s="112">
        <v>0</v>
      </c>
      <c r="BP509" s="112">
        <v>0</v>
      </c>
      <c r="BQ509" s="112">
        <v>0</v>
      </c>
      <c r="BR509" s="113">
        <v>48</v>
      </c>
      <c r="BS509" s="112">
        <v>0</v>
      </c>
    </row>
    <row r="510" spans="1:71" hidden="1" x14ac:dyDescent="0.25">
      <c r="A510" s="102" t="s">
        <v>138</v>
      </c>
      <c r="B510" s="103" t="s">
        <v>203</v>
      </c>
      <c r="C510" s="102" t="s">
        <v>204</v>
      </c>
      <c r="D510" s="102" t="s">
        <v>731</v>
      </c>
      <c r="E510" s="102" t="s">
        <v>732</v>
      </c>
      <c r="F510" s="102" t="s">
        <v>155</v>
      </c>
      <c r="G510" s="102" t="s">
        <v>227</v>
      </c>
      <c r="H510" s="104">
        <v>34</v>
      </c>
      <c r="I510" s="104">
        <v>38</v>
      </c>
      <c r="J510" s="104">
        <v>217</v>
      </c>
      <c r="K510" s="104">
        <v>651</v>
      </c>
      <c r="L510" s="105">
        <v>96.333333333333329</v>
      </c>
      <c r="M510" s="106">
        <v>369</v>
      </c>
      <c r="N510" s="106">
        <v>371</v>
      </c>
      <c r="O510" s="106">
        <v>5</v>
      </c>
      <c r="P510" s="106">
        <v>2</v>
      </c>
      <c r="Q510" s="106">
        <v>2</v>
      </c>
      <c r="R510" s="106">
        <v>3.5</v>
      </c>
      <c r="S510" s="106">
        <v>350</v>
      </c>
      <c r="T510" s="106">
        <v>359</v>
      </c>
      <c r="U510" s="106">
        <v>5</v>
      </c>
      <c r="V510" s="106">
        <v>9</v>
      </c>
      <c r="W510" s="106">
        <v>5</v>
      </c>
      <c r="X510" s="106">
        <v>5</v>
      </c>
      <c r="Y510" s="106">
        <v>217</v>
      </c>
      <c r="Z510" s="106">
        <v>9</v>
      </c>
      <c r="AA510" s="107">
        <v>53111</v>
      </c>
      <c r="AB510" s="106">
        <v>6</v>
      </c>
      <c r="AC510" s="108">
        <v>5.9</v>
      </c>
      <c r="AD510" s="109">
        <v>3</v>
      </c>
      <c r="AE510" s="110">
        <v>0</v>
      </c>
      <c r="AF510" s="111">
        <v>0.54</v>
      </c>
      <c r="AG510" s="112">
        <v>0</v>
      </c>
      <c r="AH510" s="112">
        <v>0</v>
      </c>
      <c r="AI510" s="112">
        <v>0</v>
      </c>
      <c r="AJ510" s="111">
        <v>0.9</v>
      </c>
      <c r="AK510" s="112">
        <v>0</v>
      </c>
      <c r="AL510" s="112">
        <v>0</v>
      </c>
      <c r="AM510" s="112">
        <v>0</v>
      </c>
      <c r="AN510" s="112">
        <v>0</v>
      </c>
      <c r="AO510" s="112">
        <v>0.33333333333333331</v>
      </c>
      <c r="AP510" s="112">
        <v>0</v>
      </c>
      <c r="AQ510" s="112">
        <v>0</v>
      </c>
      <c r="AR510" s="112">
        <v>0</v>
      </c>
      <c r="AS510" s="112">
        <v>0</v>
      </c>
      <c r="AT510" s="111">
        <v>0.55000000000000004</v>
      </c>
      <c r="AU510" s="112">
        <v>0</v>
      </c>
      <c r="AV510" s="112">
        <v>0</v>
      </c>
      <c r="AW510" s="112">
        <v>0</v>
      </c>
      <c r="AX510" s="112">
        <v>0</v>
      </c>
      <c r="AY510" s="112">
        <v>0</v>
      </c>
      <c r="AZ510" s="112">
        <v>0</v>
      </c>
      <c r="BA510" s="111">
        <v>0.71299999999999997</v>
      </c>
      <c r="BB510" s="112">
        <v>0</v>
      </c>
      <c r="BC510" s="112">
        <v>0</v>
      </c>
      <c r="BD510" s="112">
        <v>0</v>
      </c>
      <c r="BE510" s="112">
        <v>0</v>
      </c>
      <c r="BF510" s="112">
        <v>0</v>
      </c>
      <c r="BG510" s="112">
        <v>0</v>
      </c>
      <c r="BH510" s="112">
        <v>0</v>
      </c>
      <c r="BI510" s="112">
        <v>0</v>
      </c>
      <c r="BJ510" s="112">
        <v>0</v>
      </c>
      <c r="BK510" s="111">
        <v>0.71299999999999997</v>
      </c>
      <c r="BL510" s="112">
        <v>0</v>
      </c>
      <c r="BM510" s="112">
        <v>0</v>
      </c>
      <c r="BN510" s="112">
        <v>0</v>
      </c>
      <c r="BO510" s="112">
        <v>0.18333333333333335</v>
      </c>
      <c r="BP510" s="112">
        <v>0</v>
      </c>
      <c r="BQ510" s="112">
        <v>0</v>
      </c>
      <c r="BR510" s="113">
        <v>12</v>
      </c>
      <c r="BS510" s="112">
        <v>0</v>
      </c>
    </row>
    <row r="511" spans="1:71" hidden="1" x14ac:dyDescent="0.25">
      <c r="A511" s="102" t="s">
        <v>138</v>
      </c>
      <c r="B511" s="103" t="s">
        <v>203</v>
      </c>
      <c r="C511" s="102" t="s">
        <v>204</v>
      </c>
      <c r="D511" s="102" t="s">
        <v>852</v>
      </c>
      <c r="E511" s="102" t="s">
        <v>853</v>
      </c>
      <c r="F511" s="102" t="s">
        <v>151</v>
      </c>
      <c r="G511" s="102" t="s">
        <v>223</v>
      </c>
      <c r="H511" s="104"/>
      <c r="I511" s="104">
        <v>10</v>
      </c>
      <c r="J511" s="104"/>
      <c r="K511" s="104" t="s">
        <v>154</v>
      </c>
      <c r="L511" s="105">
        <v>10</v>
      </c>
      <c r="M511" s="106"/>
      <c r="N511" s="106"/>
      <c r="O511" s="106"/>
      <c r="P511" s="106"/>
      <c r="Q511" s="106"/>
      <c r="R511" s="106"/>
      <c r="S511" s="106">
        <v>105</v>
      </c>
      <c r="T511" s="106">
        <v>101</v>
      </c>
      <c r="U511" s="106">
        <v>1</v>
      </c>
      <c r="V511" s="106">
        <v>-4</v>
      </c>
      <c r="W511" s="106">
        <v>1</v>
      </c>
      <c r="X511" s="106">
        <v>1</v>
      </c>
      <c r="Y511" s="106"/>
      <c r="Z511" s="106"/>
      <c r="AA511" s="107"/>
      <c r="AB511" s="106"/>
      <c r="AC511" s="108">
        <v>1</v>
      </c>
      <c r="AD511" s="109">
        <v>1</v>
      </c>
      <c r="AE511" s="110">
        <v>0</v>
      </c>
      <c r="AF511" s="111">
        <v>0.54</v>
      </c>
      <c r="AG511" s="112">
        <v>0</v>
      </c>
      <c r="AH511" s="112">
        <v>0</v>
      </c>
      <c r="AI511" s="112">
        <v>0</v>
      </c>
      <c r="AJ511" s="111">
        <v>0.9</v>
      </c>
      <c r="AK511" s="112">
        <v>0</v>
      </c>
      <c r="AL511" s="112">
        <v>0</v>
      </c>
      <c r="AM511" s="112">
        <v>0</v>
      </c>
      <c r="AN511" s="112">
        <v>0</v>
      </c>
      <c r="AO511" s="112">
        <v>0</v>
      </c>
      <c r="AP511" s="112">
        <v>0</v>
      </c>
      <c r="AQ511" s="112">
        <v>0</v>
      </c>
      <c r="AR511" s="112">
        <v>0</v>
      </c>
      <c r="AS511" s="112">
        <v>0</v>
      </c>
      <c r="AT511" s="111">
        <v>0.55000000000000004</v>
      </c>
      <c r="AU511" s="112">
        <v>0</v>
      </c>
      <c r="AV511" s="112">
        <v>0</v>
      </c>
      <c r="AW511" s="112">
        <v>0</v>
      </c>
      <c r="AX511" s="112">
        <v>0</v>
      </c>
      <c r="AY511" s="112">
        <v>0</v>
      </c>
      <c r="AZ511" s="112">
        <v>0</v>
      </c>
      <c r="BA511" s="111">
        <v>0.71299999999999997</v>
      </c>
      <c r="BB511" s="112">
        <v>0</v>
      </c>
      <c r="BC511" s="112">
        <v>0</v>
      </c>
      <c r="BD511" s="112">
        <v>0</v>
      </c>
      <c r="BE511" s="112">
        <v>0</v>
      </c>
      <c r="BF511" s="112">
        <v>0</v>
      </c>
      <c r="BG511" s="112">
        <v>0</v>
      </c>
      <c r="BH511" s="112">
        <v>0</v>
      </c>
      <c r="BI511" s="112">
        <v>0</v>
      </c>
      <c r="BJ511" s="112">
        <v>0</v>
      </c>
      <c r="BK511" s="111">
        <v>0.71299999999999997</v>
      </c>
      <c r="BL511" s="112">
        <v>0</v>
      </c>
      <c r="BM511" s="112">
        <v>0</v>
      </c>
      <c r="BN511" s="112">
        <v>0</v>
      </c>
      <c r="BO511" s="112">
        <v>0</v>
      </c>
      <c r="BP511" s="112">
        <v>0</v>
      </c>
      <c r="BQ511" s="112">
        <v>0</v>
      </c>
      <c r="BR511" s="113">
        <v>3</v>
      </c>
      <c r="BS511" s="112">
        <v>0</v>
      </c>
    </row>
    <row r="512" spans="1:71" hidden="1" x14ac:dyDescent="0.25">
      <c r="A512" s="102" t="s">
        <v>138</v>
      </c>
      <c r="B512" s="103" t="s">
        <v>203</v>
      </c>
      <c r="C512" s="102" t="s">
        <v>204</v>
      </c>
      <c r="D512" s="102" t="s">
        <v>312</v>
      </c>
      <c r="E512" s="102" t="s">
        <v>1082</v>
      </c>
      <c r="F512" s="102" t="s">
        <v>155</v>
      </c>
      <c r="G512" s="102" t="s">
        <v>227</v>
      </c>
      <c r="H512" s="104">
        <v>167</v>
      </c>
      <c r="I512" s="104">
        <v>194</v>
      </c>
      <c r="J512" s="104">
        <v>119</v>
      </c>
      <c r="K512" s="104">
        <v>357</v>
      </c>
      <c r="L512" s="105">
        <v>160</v>
      </c>
      <c r="M512" s="106">
        <v>1558</v>
      </c>
      <c r="N512" s="106">
        <v>1639</v>
      </c>
      <c r="O512" s="106">
        <v>9</v>
      </c>
      <c r="P512" s="106">
        <v>81</v>
      </c>
      <c r="Q512" s="106">
        <v>8</v>
      </c>
      <c r="R512" s="106">
        <v>8.5</v>
      </c>
      <c r="S512" s="106">
        <v>1598</v>
      </c>
      <c r="T512" s="106">
        <v>1661</v>
      </c>
      <c r="U512" s="106">
        <v>9</v>
      </c>
      <c r="V512" s="106">
        <v>63</v>
      </c>
      <c r="W512" s="106">
        <v>10</v>
      </c>
      <c r="X512" s="106">
        <v>9.5</v>
      </c>
      <c r="Y512" s="106">
        <v>119</v>
      </c>
      <c r="Z512" s="106">
        <v>8</v>
      </c>
      <c r="AA512" s="107">
        <v>74915</v>
      </c>
      <c r="AB512" s="106">
        <v>8</v>
      </c>
      <c r="AC512" s="108">
        <v>8.4</v>
      </c>
      <c r="AD512" s="109">
        <v>5</v>
      </c>
      <c r="AE512" s="110">
        <v>0</v>
      </c>
      <c r="AF512" s="111">
        <v>0.54</v>
      </c>
      <c r="AG512" s="112">
        <v>0</v>
      </c>
      <c r="AH512" s="112">
        <v>0</v>
      </c>
      <c r="AI512" s="112">
        <v>0</v>
      </c>
      <c r="AJ512" s="111">
        <v>0.9</v>
      </c>
      <c r="AK512" s="112">
        <v>0</v>
      </c>
      <c r="AL512" s="112">
        <v>0</v>
      </c>
      <c r="AM512" s="112">
        <v>0</v>
      </c>
      <c r="AN512" s="112">
        <v>0</v>
      </c>
      <c r="AO512" s="112">
        <v>0</v>
      </c>
      <c r="AP512" s="112">
        <v>0</v>
      </c>
      <c r="AQ512" s="112">
        <v>0</v>
      </c>
      <c r="AR512" s="112">
        <v>0</v>
      </c>
      <c r="AS512" s="112">
        <v>0</v>
      </c>
      <c r="AT512" s="111">
        <v>0.55000000000000004</v>
      </c>
      <c r="AU512" s="112">
        <v>0</v>
      </c>
      <c r="AV512" s="112">
        <v>0</v>
      </c>
      <c r="AW512" s="112">
        <v>0</v>
      </c>
      <c r="AX512" s="112">
        <v>0</v>
      </c>
      <c r="AY512" s="112">
        <v>0</v>
      </c>
      <c r="AZ512" s="112">
        <v>0</v>
      </c>
      <c r="BA512" s="111">
        <v>0.71299999999999997</v>
      </c>
      <c r="BB512" s="112">
        <v>0</v>
      </c>
      <c r="BC512" s="112">
        <v>0</v>
      </c>
      <c r="BD512" s="112">
        <v>0</v>
      </c>
      <c r="BE512" s="112">
        <v>0</v>
      </c>
      <c r="BF512" s="112">
        <v>0</v>
      </c>
      <c r="BG512" s="112">
        <v>0</v>
      </c>
      <c r="BH512" s="112">
        <v>0</v>
      </c>
      <c r="BI512" s="112">
        <v>0</v>
      </c>
      <c r="BJ512" s="112">
        <v>0</v>
      </c>
      <c r="BK512" s="111">
        <v>0.71299999999999997</v>
      </c>
      <c r="BL512" s="112">
        <v>0</v>
      </c>
      <c r="BM512" s="112">
        <v>0</v>
      </c>
      <c r="BN512" s="112">
        <v>0</v>
      </c>
      <c r="BO512" s="112">
        <v>0</v>
      </c>
      <c r="BP512" s="112">
        <v>0</v>
      </c>
      <c r="BQ512" s="112">
        <v>0</v>
      </c>
      <c r="BR512" s="113">
        <v>126</v>
      </c>
      <c r="BS512" s="112">
        <v>0</v>
      </c>
    </row>
    <row r="513" spans="1:71" hidden="1" x14ac:dyDescent="0.25">
      <c r="A513" s="102" t="s">
        <v>138</v>
      </c>
      <c r="B513" s="103" t="s">
        <v>203</v>
      </c>
      <c r="C513" s="102" t="s">
        <v>204</v>
      </c>
      <c r="D513" s="102" t="s">
        <v>313</v>
      </c>
      <c r="E513" s="102" t="s">
        <v>1075</v>
      </c>
      <c r="F513" s="102" t="s">
        <v>151</v>
      </c>
      <c r="G513" s="102" t="s">
        <v>223</v>
      </c>
      <c r="H513" s="104">
        <v>249</v>
      </c>
      <c r="I513" s="104">
        <v>253</v>
      </c>
      <c r="J513" s="104">
        <v>1493</v>
      </c>
      <c r="K513" s="104">
        <v>4479</v>
      </c>
      <c r="L513" s="105">
        <v>665</v>
      </c>
      <c r="M513" s="106">
        <v>2316</v>
      </c>
      <c r="N513" s="106">
        <v>2434</v>
      </c>
      <c r="O513" s="106">
        <v>9</v>
      </c>
      <c r="P513" s="106">
        <v>118</v>
      </c>
      <c r="Q513" s="106">
        <v>9</v>
      </c>
      <c r="R513" s="106">
        <v>9</v>
      </c>
      <c r="S513" s="106">
        <v>2238</v>
      </c>
      <c r="T513" s="106">
        <v>2291</v>
      </c>
      <c r="U513" s="106">
        <v>9</v>
      </c>
      <c r="V513" s="106">
        <v>53</v>
      </c>
      <c r="W513" s="106">
        <v>9</v>
      </c>
      <c r="X513" s="106">
        <v>9</v>
      </c>
      <c r="Y513" s="106">
        <v>1493</v>
      </c>
      <c r="Z513" s="106">
        <v>10</v>
      </c>
      <c r="AA513" s="107">
        <v>65911</v>
      </c>
      <c r="AB513" s="106">
        <v>8</v>
      </c>
      <c r="AC513" s="108">
        <v>8.8000000000000007</v>
      </c>
      <c r="AD513" s="109">
        <v>5</v>
      </c>
      <c r="AE513" s="110">
        <v>0</v>
      </c>
      <c r="AF513" s="111">
        <v>0.54</v>
      </c>
      <c r="AG513" s="112">
        <v>0</v>
      </c>
      <c r="AH513" s="112">
        <v>0</v>
      </c>
      <c r="AI513" s="112">
        <v>0</v>
      </c>
      <c r="AJ513" s="111">
        <v>0.9</v>
      </c>
      <c r="AK513" s="112">
        <v>0</v>
      </c>
      <c r="AL513" s="112">
        <v>0</v>
      </c>
      <c r="AM513" s="112">
        <v>0</v>
      </c>
      <c r="AN513" s="112">
        <v>0</v>
      </c>
      <c r="AO513" s="112">
        <v>0</v>
      </c>
      <c r="AP513" s="112">
        <v>0</v>
      </c>
      <c r="AQ513" s="112">
        <v>0</v>
      </c>
      <c r="AR513" s="112">
        <v>0</v>
      </c>
      <c r="AS513" s="112">
        <v>0</v>
      </c>
      <c r="AT513" s="111">
        <v>0.55000000000000004</v>
      </c>
      <c r="AU513" s="112">
        <v>0</v>
      </c>
      <c r="AV513" s="112">
        <v>0</v>
      </c>
      <c r="AW513" s="112">
        <v>0</v>
      </c>
      <c r="AX513" s="112">
        <v>0</v>
      </c>
      <c r="AY513" s="112">
        <v>0</v>
      </c>
      <c r="AZ513" s="112">
        <v>0</v>
      </c>
      <c r="BA513" s="111">
        <v>0.71299999999999997</v>
      </c>
      <c r="BB513" s="112">
        <v>0</v>
      </c>
      <c r="BC513" s="112">
        <v>0</v>
      </c>
      <c r="BD513" s="112">
        <v>0</v>
      </c>
      <c r="BE513" s="112">
        <v>0</v>
      </c>
      <c r="BF513" s="112">
        <v>0</v>
      </c>
      <c r="BG513" s="112">
        <v>0</v>
      </c>
      <c r="BH513" s="112">
        <v>0</v>
      </c>
      <c r="BI513" s="112">
        <v>0</v>
      </c>
      <c r="BJ513" s="112">
        <v>0</v>
      </c>
      <c r="BK513" s="111">
        <v>0.71299999999999997</v>
      </c>
      <c r="BL513" s="112">
        <v>0</v>
      </c>
      <c r="BM513" s="112">
        <v>0</v>
      </c>
      <c r="BN513" s="112">
        <v>0</v>
      </c>
      <c r="BO513" s="112">
        <v>0</v>
      </c>
      <c r="BP513" s="112">
        <v>0</v>
      </c>
      <c r="BQ513" s="112">
        <v>0</v>
      </c>
      <c r="BR513" s="113">
        <v>236</v>
      </c>
      <c r="BS513" s="112">
        <v>0</v>
      </c>
    </row>
    <row r="514" spans="1:71" hidden="1" x14ac:dyDescent="0.25">
      <c r="A514" s="102" t="s">
        <v>138</v>
      </c>
      <c r="B514" s="103" t="s">
        <v>203</v>
      </c>
      <c r="C514" s="102" t="s">
        <v>204</v>
      </c>
      <c r="D514" s="102" t="s">
        <v>759</v>
      </c>
      <c r="E514" s="102" t="s">
        <v>760</v>
      </c>
      <c r="F514" s="102" t="s">
        <v>151</v>
      </c>
      <c r="G514" s="102" t="s">
        <v>223</v>
      </c>
      <c r="H514" s="104">
        <v>20</v>
      </c>
      <c r="I514" s="104">
        <v>35</v>
      </c>
      <c r="J514" s="104">
        <v>118</v>
      </c>
      <c r="K514" s="104">
        <v>354</v>
      </c>
      <c r="L514" s="105">
        <v>57.666666666666664</v>
      </c>
      <c r="M514" s="106">
        <v>238</v>
      </c>
      <c r="N514" s="106">
        <v>232</v>
      </c>
      <c r="O514" s="106">
        <v>3</v>
      </c>
      <c r="P514" s="106">
        <v>-6</v>
      </c>
      <c r="Q514" s="106">
        <v>2</v>
      </c>
      <c r="R514" s="106">
        <v>2.5</v>
      </c>
      <c r="S514" s="106">
        <v>294</v>
      </c>
      <c r="T514" s="106">
        <v>308</v>
      </c>
      <c r="U514" s="106">
        <v>4</v>
      </c>
      <c r="V514" s="106">
        <v>14</v>
      </c>
      <c r="W514" s="106">
        <v>6</v>
      </c>
      <c r="X514" s="106">
        <v>5</v>
      </c>
      <c r="Y514" s="106">
        <v>118</v>
      </c>
      <c r="Z514" s="106">
        <v>8</v>
      </c>
      <c r="AA514" s="107">
        <v>55965</v>
      </c>
      <c r="AB514" s="106">
        <v>6</v>
      </c>
      <c r="AC514" s="108">
        <v>5.5</v>
      </c>
      <c r="AD514" s="109">
        <v>3</v>
      </c>
      <c r="AE514" s="110">
        <v>0</v>
      </c>
      <c r="AF514" s="111">
        <v>0.54</v>
      </c>
      <c r="AG514" s="112">
        <v>0</v>
      </c>
      <c r="AH514" s="112">
        <v>0</v>
      </c>
      <c r="AI514" s="112">
        <v>0</v>
      </c>
      <c r="AJ514" s="111">
        <v>0.9</v>
      </c>
      <c r="AK514" s="112">
        <v>0</v>
      </c>
      <c r="AL514" s="112">
        <v>0</v>
      </c>
      <c r="AM514" s="112">
        <v>0</v>
      </c>
      <c r="AN514" s="112">
        <v>0</v>
      </c>
      <c r="AO514" s="112">
        <v>0</v>
      </c>
      <c r="AP514" s="112">
        <v>0</v>
      </c>
      <c r="AQ514" s="112">
        <v>0</v>
      </c>
      <c r="AR514" s="112">
        <v>0</v>
      </c>
      <c r="AS514" s="112">
        <v>0</v>
      </c>
      <c r="AT514" s="111">
        <v>0.55000000000000004</v>
      </c>
      <c r="AU514" s="112">
        <v>0</v>
      </c>
      <c r="AV514" s="112">
        <v>0</v>
      </c>
      <c r="AW514" s="112">
        <v>0</v>
      </c>
      <c r="AX514" s="112">
        <v>0</v>
      </c>
      <c r="AY514" s="112">
        <v>0</v>
      </c>
      <c r="AZ514" s="112">
        <v>0</v>
      </c>
      <c r="BA514" s="111">
        <v>0.71299999999999997</v>
      </c>
      <c r="BB514" s="112">
        <v>0</v>
      </c>
      <c r="BC514" s="112">
        <v>0</v>
      </c>
      <c r="BD514" s="112">
        <v>0</v>
      </c>
      <c r="BE514" s="112">
        <v>0</v>
      </c>
      <c r="BF514" s="112">
        <v>0</v>
      </c>
      <c r="BG514" s="112">
        <v>0</v>
      </c>
      <c r="BH514" s="112">
        <v>0</v>
      </c>
      <c r="BI514" s="112">
        <v>0</v>
      </c>
      <c r="BJ514" s="112">
        <v>0</v>
      </c>
      <c r="BK514" s="111">
        <v>0.71299999999999997</v>
      </c>
      <c r="BL514" s="112">
        <v>0</v>
      </c>
      <c r="BM514" s="112">
        <v>0</v>
      </c>
      <c r="BN514" s="112">
        <v>0</v>
      </c>
      <c r="BO514" s="112">
        <v>0</v>
      </c>
      <c r="BP514" s="112">
        <v>0</v>
      </c>
      <c r="BQ514" s="112">
        <v>0</v>
      </c>
      <c r="BR514" s="113">
        <v>4</v>
      </c>
      <c r="BS514" s="112">
        <v>3578</v>
      </c>
    </row>
    <row r="515" spans="1:71" hidden="1" x14ac:dyDescent="0.25">
      <c r="A515" s="102" t="s">
        <v>138</v>
      </c>
      <c r="B515" s="103" t="s">
        <v>203</v>
      </c>
      <c r="C515" s="102" t="s">
        <v>204</v>
      </c>
      <c r="D515" s="102" t="s">
        <v>487</v>
      </c>
      <c r="E515" s="102" t="s">
        <v>488</v>
      </c>
      <c r="F515" s="102" t="s">
        <v>155</v>
      </c>
      <c r="G515" s="102" t="s">
        <v>227</v>
      </c>
      <c r="H515" s="104">
        <v>29</v>
      </c>
      <c r="I515" s="104">
        <v>29</v>
      </c>
      <c r="J515" s="104">
        <v>11</v>
      </c>
      <c r="K515" s="104">
        <v>33</v>
      </c>
      <c r="L515" s="105">
        <v>23</v>
      </c>
      <c r="M515" s="106">
        <v>264</v>
      </c>
      <c r="N515" s="106">
        <v>289</v>
      </c>
      <c r="O515" s="106">
        <v>4</v>
      </c>
      <c r="P515" s="106">
        <v>25</v>
      </c>
      <c r="Q515" s="106">
        <v>5</v>
      </c>
      <c r="R515" s="106">
        <v>4.5</v>
      </c>
      <c r="S515" s="106">
        <v>244</v>
      </c>
      <c r="T515" s="106">
        <v>253</v>
      </c>
      <c r="U515" s="106">
        <v>3</v>
      </c>
      <c r="V515" s="106">
        <v>9</v>
      </c>
      <c r="W515" s="106">
        <v>5</v>
      </c>
      <c r="X515" s="106">
        <v>4</v>
      </c>
      <c r="Y515" s="106">
        <v>11</v>
      </c>
      <c r="Z515" s="106">
        <v>3</v>
      </c>
      <c r="AA515" s="107">
        <v>90956</v>
      </c>
      <c r="AB515" s="106">
        <v>10</v>
      </c>
      <c r="AC515" s="108">
        <v>6.3</v>
      </c>
      <c r="AD515" s="109">
        <v>4</v>
      </c>
      <c r="AE515" s="110">
        <v>0</v>
      </c>
      <c r="AF515" s="111">
        <v>0.54</v>
      </c>
      <c r="AG515" s="112">
        <v>0</v>
      </c>
      <c r="AH515" s="112">
        <v>0</v>
      </c>
      <c r="AI515" s="112">
        <v>0</v>
      </c>
      <c r="AJ515" s="111">
        <v>0.9</v>
      </c>
      <c r="AK515" s="112">
        <v>0</v>
      </c>
      <c r="AL515" s="112">
        <v>0</v>
      </c>
      <c r="AM515" s="112">
        <v>0</v>
      </c>
      <c r="AN515" s="112">
        <v>0</v>
      </c>
      <c r="AO515" s="112">
        <v>0</v>
      </c>
      <c r="AP515" s="112">
        <v>0</v>
      </c>
      <c r="AQ515" s="112">
        <v>0</v>
      </c>
      <c r="AR515" s="112">
        <v>0</v>
      </c>
      <c r="AS515" s="112">
        <v>0</v>
      </c>
      <c r="AT515" s="111">
        <v>0.55000000000000004</v>
      </c>
      <c r="AU515" s="112">
        <v>0</v>
      </c>
      <c r="AV515" s="112">
        <v>0</v>
      </c>
      <c r="AW515" s="112">
        <v>0</v>
      </c>
      <c r="AX515" s="112">
        <v>0</v>
      </c>
      <c r="AY515" s="112">
        <v>0</v>
      </c>
      <c r="AZ515" s="112">
        <v>0</v>
      </c>
      <c r="BA515" s="111">
        <v>0.71299999999999997</v>
      </c>
      <c r="BB515" s="112">
        <v>0</v>
      </c>
      <c r="BC515" s="112">
        <v>0</v>
      </c>
      <c r="BD515" s="112">
        <v>0</v>
      </c>
      <c r="BE515" s="112">
        <v>0</v>
      </c>
      <c r="BF515" s="112">
        <v>0</v>
      </c>
      <c r="BG515" s="112">
        <v>0</v>
      </c>
      <c r="BH515" s="112">
        <v>0</v>
      </c>
      <c r="BI515" s="112">
        <v>0</v>
      </c>
      <c r="BJ515" s="112">
        <v>0</v>
      </c>
      <c r="BK515" s="111">
        <v>0.71299999999999997</v>
      </c>
      <c r="BL515" s="112">
        <v>0</v>
      </c>
      <c r="BM515" s="112">
        <v>0</v>
      </c>
      <c r="BN515" s="112">
        <v>0</v>
      </c>
      <c r="BO515" s="112">
        <v>0</v>
      </c>
      <c r="BP515" s="112">
        <v>0</v>
      </c>
      <c r="BQ515" s="112">
        <v>0</v>
      </c>
      <c r="BR515" s="113">
        <v>27</v>
      </c>
      <c r="BS515" s="112">
        <v>0</v>
      </c>
    </row>
    <row r="516" spans="1:71" hidden="1" x14ac:dyDescent="0.25">
      <c r="A516" s="102" t="s">
        <v>138</v>
      </c>
      <c r="B516" s="103" t="s">
        <v>205</v>
      </c>
      <c r="C516" s="102" t="s">
        <v>206</v>
      </c>
      <c r="D516" s="102" t="s">
        <v>245</v>
      </c>
      <c r="E516" s="102" t="s">
        <v>246</v>
      </c>
      <c r="F516" s="102" t="s">
        <v>151</v>
      </c>
      <c r="G516" s="102" t="s">
        <v>223</v>
      </c>
      <c r="H516" s="104">
        <v>410</v>
      </c>
      <c r="I516" s="104">
        <v>437</v>
      </c>
      <c r="J516" s="104">
        <v>319</v>
      </c>
      <c r="K516" s="104">
        <v>957</v>
      </c>
      <c r="L516" s="105">
        <v>388.66666666666669</v>
      </c>
      <c r="M516" s="106">
        <v>4057</v>
      </c>
      <c r="N516" s="106">
        <v>4179</v>
      </c>
      <c r="O516" s="106">
        <v>10</v>
      </c>
      <c r="P516" s="106">
        <v>122</v>
      </c>
      <c r="Q516" s="106">
        <v>9</v>
      </c>
      <c r="R516" s="106">
        <v>9.5</v>
      </c>
      <c r="S516" s="106">
        <v>4154</v>
      </c>
      <c r="T516" s="106">
        <v>4220</v>
      </c>
      <c r="U516" s="106">
        <v>10</v>
      </c>
      <c r="V516" s="106">
        <v>66</v>
      </c>
      <c r="W516" s="106">
        <v>10</v>
      </c>
      <c r="X516" s="106">
        <v>10</v>
      </c>
      <c r="Y516" s="106">
        <v>319</v>
      </c>
      <c r="Z516" s="106">
        <v>9</v>
      </c>
      <c r="AA516" s="107">
        <v>56353</v>
      </c>
      <c r="AB516" s="106">
        <v>6</v>
      </c>
      <c r="AC516" s="108">
        <v>8.1</v>
      </c>
      <c r="AD516" s="109">
        <v>5</v>
      </c>
      <c r="AE516" s="110">
        <v>0</v>
      </c>
      <c r="AF516" s="111">
        <v>0.54</v>
      </c>
      <c r="AG516" s="112">
        <v>0</v>
      </c>
      <c r="AH516" s="112">
        <v>0</v>
      </c>
      <c r="AI516" s="112">
        <v>0</v>
      </c>
      <c r="AJ516" s="111">
        <v>0.9</v>
      </c>
      <c r="AK516" s="112">
        <v>0</v>
      </c>
      <c r="AL516" s="112">
        <v>0.66666666666666663</v>
      </c>
      <c r="AM516" s="112">
        <v>0</v>
      </c>
      <c r="AN516" s="112">
        <v>0</v>
      </c>
      <c r="AO516" s="112">
        <v>0</v>
      </c>
      <c r="AP516" s="112">
        <v>0</v>
      </c>
      <c r="AQ516" s="112">
        <v>0</v>
      </c>
      <c r="AR516" s="112">
        <v>0</v>
      </c>
      <c r="AS516" s="112">
        <v>0</v>
      </c>
      <c r="AT516" s="111">
        <v>0.55000000000000004</v>
      </c>
      <c r="AU516" s="112">
        <v>0</v>
      </c>
      <c r="AV516" s="112">
        <v>0</v>
      </c>
      <c r="AW516" s="112">
        <v>0</v>
      </c>
      <c r="AX516" s="112">
        <v>0</v>
      </c>
      <c r="AY516" s="112">
        <v>0</v>
      </c>
      <c r="AZ516" s="112">
        <v>0</v>
      </c>
      <c r="BA516" s="111">
        <v>0.71299999999999997</v>
      </c>
      <c r="BB516" s="112">
        <v>0</v>
      </c>
      <c r="BC516" s="112">
        <v>0</v>
      </c>
      <c r="BD516" s="112">
        <v>0</v>
      </c>
      <c r="BE516" s="112">
        <v>0</v>
      </c>
      <c r="BF516" s="112">
        <v>0</v>
      </c>
      <c r="BG516" s="112">
        <v>0</v>
      </c>
      <c r="BH516" s="112">
        <v>0</v>
      </c>
      <c r="BI516" s="112">
        <v>0</v>
      </c>
      <c r="BJ516" s="112">
        <v>0</v>
      </c>
      <c r="BK516" s="111">
        <v>0.71299999999999997</v>
      </c>
      <c r="BL516" s="112">
        <v>0</v>
      </c>
      <c r="BM516" s="112">
        <v>0.3666666666666667</v>
      </c>
      <c r="BN516" s="112">
        <v>0</v>
      </c>
      <c r="BO516" s="112">
        <v>0</v>
      </c>
      <c r="BP516" s="112">
        <v>0</v>
      </c>
      <c r="BQ516" s="112">
        <v>0</v>
      </c>
      <c r="BR516" s="113">
        <v>161</v>
      </c>
      <c r="BS516" s="112">
        <v>0</v>
      </c>
    </row>
    <row r="517" spans="1:71" hidden="1" x14ac:dyDescent="0.25">
      <c r="A517" s="102" t="s">
        <v>138</v>
      </c>
      <c r="B517" s="103" t="s">
        <v>205</v>
      </c>
      <c r="C517" s="102" t="s">
        <v>206</v>
      </c>
      <c r="D517" s="102" t="s">
        <v>489</v>
      </c>
      <c r="E517" s="102" t="s">
        <v>490</v>
      </c>
      <c r="F517" s="102" t="s">
        <v>151</v>
      </c>
      <c r="G517" s="102" t="s">
        <v>223</v>
      </c>
      <c r="H517" s="104">
        <v>46</v>
      </c>
      <c r="I517" s="104">
        <v>50</v>
      </c>
      <c r="J517" s="104">
        <v>102</v>
      </c>
      <c r="K517" s="104">
        <v>306</v>
      </c>
      <c r="L517" s="105">
        <v>66</v>
      </c>
      <c r="M517" s="106">
        <v>490</v>
      </c>
      <c r="N517" s="106">
        <v>457</v>
      </c>
      <c r="O517" s="106">
        <v>5</v>
      </c>
      <c r="P517" s="106">
        <v>-33</v>
      </c>
      <c r="Q517" s="106">
        <v>1</v>
      </c>
      <c r="R517" s="106">
        <v>3</v>
      </c>
      <c r="S517" s="106">
        <v>493</v>
      </c>
      <c r="T517" s="106">
        <v>494</v>
      </c>
      <c r="U517" s="106">
        <v>6</v>
      </c>
      <c r="V517" s="106">
        <v>1</v>
      </c>
      <c r="W517" s="106">
        <v>2</v>
      </c>
      <c r="X517" s="106">
        <v>4</v>
      </c>
      <c r="Y517" s="106">
        <v>102</v>
      </c>
      <c r="Z517" s="106">
        <v>8</v>
      </c>
      <c r="AA517" s="107">
        <v>44849</v>
      </c>
      <c r="AB517" s="106">
        <v>4</v>
      </c>
      <c r="AC517" s="108">
        <v>4.5999999999999996</v>
      </c>
      <c r="AD517" s="109">
        <v>3</v>
      </c>
      <c r="AE517" s="110">
        <v>0</v>
      </c>
      <c r="AF517" s="111">
        <v>0.54</v>
      </c>
      <c r="AG517" s="112">
        <v>0</v>
      </c>
      <c r="AH517" s="112">
        <v>0</v>
      </c>
      <c r="AI517" s="112">
        <v>0</v>
      </c>
      <c r="AJ517" s="111">
        <v>0.9</v>
      </c>
      <c r="AK517" s="112">
        <v>0</v>
      </c>
      <c r="AL517" s="112">
        <v>0</v>
      </c>
      <c r="AM517" s="112">
        <v>0</v>
      </c>
      <c r="AN517" s="112">
        <v>0</v>
      </c>
      <c r="AO517" s="112">
        <v>0</v>
      </c>
      <c r="AP517" s="112">
        <v>0</v>
      </c>
      <c r="AQ517" s="112">
        <v>0</v>
      </c>
      <c r="AR517" s="112">
        <v>0</v>
      </c>
      <c r="AS517" s="112">
        <v>0</v>
      </c>
      <c r="AT517" s="111">
        <v>0.55000000000000004</v>
      </c>
      <c r="AU517" s="112">
        <v>0</v>
      </c>
      <c r="AV517" s="112">
        <v>0</v>
      </c>
      <c r="AW517" s="112">
        <v>0</v>
      </c>
      <c r="AX517" s="112">
        <v>0</v>
      </c>
      <c r="AY517" s="112">
        <v>0</v>
      </c>
      <c r="AZ517" s="112">
        <v>0</v>
      </c>
      <c r="BA517" s="111">
        <v>0.71299999999999997</v>
      </c>
      <c r="BB517" s="112">
        <v>0</v>
      </c>
      <c r="BC517" s="112">
        <v>0</v>
      </c>
      <c r="BD517" s="112">
        <v>0</v>
      </c>
      <c r="BE517" s="112">
        <v>0</v>
      </c>
      <c r="BF517" s="112">
        <v>0</v>
      </c>
      <c r="BG517" s="112">
        <v>0</v>
      </c>
      <c r="BH517" s="112">
        <v>0</v>
      </c>
      <c r="BI517" s="112">
        <v>0</v>
      </c>
      <c r="BJ517" s="112">
        <v>0</v>
      </c>
      <c r="BK517" s="111">
        <v>0.71299999999999997</v>
      </c>
      <c r="BL517" s="112">
        <v>0</v>
      </c>
      <c r="BM517" s="112">
        <v>0</v>
      </c>
      <c r="BN517" s="112">
        <v>0</v>
      </c>
      <c r="BO517" s="112">
        <v>0</v>
      </c>
      <c r="BP517" s="112">
        <v>0</v>
      </c>
      <c r="BQ517" s="112">
        <v>0</v>
      </c>
      <c r="BR517" s="113">
        <v>49</v>
      </c>
      <c r="BS517" s="112">
        <v>0</v>
      </c>
    </row>
    <row r="518" spans="1:71" hidden="1" x14ac:dyDescent="0.25">
      <c r="A518" s="102" t="s">
        <v>138</v>
      </c>
      <c r="B518" s="103" t="s">
        <v>205</v>
      </c>
      <c r="C518" s="102" t="s">
        <v>206</v>
      </c>
      <c r="D518" s="102" t="s">
        <v>314</v>
      </c>
      <c r="E518" s="102" t="s">
        <v>315</v>
      </c>
      <c r="F518" s="102" t="s">
        <v>151</v>
      </c>
      <c r="G518" s="102" t="s">
        <v>223</v>
      </c>
      <c r="H518" s="104">
        <v>105</v>
      </c>
      <c r="I518" s="104">
        <v>115</v>
      </c>
      <c r="J518" s="104">
        <v>84</v>
      </c>
      <c r="K518" s="104">
        <v>252</v>
      </c>
      <c r="L518" s="105">
        <v>101.33333333333333</v>
      </c>
      <c r="M518" s="106">
        <v>999</v>
      </c>
      <c r="N518" s="106">
        <v>1052</v>
      </c>
      <c r="O518" s="106">
        <v>8</v>
      </c>
      <c r="P518" s="106">
        <v>53</v>
      </c>
      <c r="Q518" s="106">
        <v>7</v>
      </c>
      <c r="R518" s="106">
        <v>7.5</v>
      </c>
      <c r="S518" s="106">
        <v>1030</v>
      </c>
      <c r="T518" s="106">
        <v>1057</v>
      </c>
      <c r="U518" s="106">
        <v>8</v>
      </c>
      <c r="V518" s="106">
        <v>27</v>
      </c>
      <c r="W518" s="106">
        <v>8</v>
      </c>
      <c r="X518" s="106">
        <v>8</v>
      </c>
      <c r="Y518" s="106">
        <v>84</v>
      </c>
      <c r="Z518" s="106">
        <v>7</v>
      </c>
      <c r="AA518" s="107">
        <v>39569</v>
      </c>
      <c r="AB518" s="106">
        <v>3</v>
      </c>
      <c r="AC518" s="108">
        <v>5.7</v>
      </c>
      <c r="AD518" s="109">
        <v>3</v>
      </c>
      <c r="AE518" s="110">
        <v>0</v>
      </c>
      <c r="AF518" s="111">
        <v>0.54</v>
      </c>
      <c r="AG518" s="112">
        <v>0</v>
      </c>
      <c r="AH518" s="112">
        <v>0</v>
      </c>
      <c r="AI518" s="112">
        <v>0</v>
      </c>
      <c r="AJ518" s="111">
        <v>0.9</v>
      </c>
      <c r="AK518" s="112">
        <v>0</v>
      </c>
      <c r="AL518" s="112">
        <v>0</v>
      </c>
      <c r="AM518" s="112">
        <v>0</v>
      </c>
      <c r="AN518" s="112">
        <v>0</v>
      </c>
      <c r="AO518" s="112">
        <v>0</v>
      </c>
      <c r="AP518" s="112">
        <v>0</v>
      </c>
      <c r="AQ518" s="112">
        <v>0</v>
      </c>
      <c r="AR518" s="112">
        <v>0</v>
      </c>
      <c r="AS518" s="112">
        <v>0</v>
      </c>
      <c r="AT518" s="111">
        <v>0.55000000000000004</v>
      </c>
      <c r="AU518" s="112">
        <v>0</v>
      </c>
      <c r="AV518" s="112">
        <v>0</v>
      </c>
      <c r="AW518" s="112">
        <v>0</v>
      </c>
      <c r="AX518" s="112">
        <v>0</v>
      </c>
      <c r="AY518" s="112">
        <v>0</v>
      </c>
      <c r="AZ518" s="112">
        <v>0</v>
      </c>
      <c r="BA518" s="111">
        <v>0.71299999999999997</v>
      </c>
      <c r="BB518" s="112">
        <v>0</v>
      </c>
      <c r="BC518" s="112">
        <v>0</v>
      </c>
      <c r="BD518" s="112">
        <v>0</v>
      </c>
      <c r="BE518" s="112">
        <v>0</v>
      </c>
      <c r="BF518" s="112">
        <v>0</v>
      </c>
      <c r="BG518" s="112">
        <v>0</v>
      </c>
      <c r="BH518" s="112">
        <v>0</v>
      </c>
      <c r="BI518" s="112">
        <v>0</v>
      </c>
      <c r="BJ518" s="112">
        <v>0</v>
      </c>
      <c r="BK518" s="111">
        <v>0.71299999999999997</v>
      </c>
      <c r="BL518" s="112">
        <v>0</v>
      </c>
      <c r="BM518" s="112">
        <v>0</v>
      </c>
      <c r="BN518" s="112">
        <v>0</v>
      </c>
      <c r="BO518" s="112">
        <v>0</v>
      </c>
      <c r="BP518" s="112">
        <v>0</v>
      </c>
      <c r="BQ518" s="112">
        <v>0</v>
      </c>
      <c r="BR518" s="113">
        <v>72</v>
      </c>
      <c r="BS518" s="112">
        <v>0</v>
      </c>
    </row>
    <row r="519" spans="1:71" hidden="1" x14ac:dyDescent="0.25">
      <c r="A519" s="102" t="s">
        <v>138</v>
      </c>
      <c r="B519" s="103" t="s">
        <v>205</v>
      </c>
      <c r="C519" s="102" t="s">
        <v>206</v>
      </c>
      <c r="D519" s="102" t="s">
        <v>247</v>
      </c>
      <c r="E519" s="102" t="s">
        <v>248</v>
      </c>
      <c r="F519" s="102" t="s">
        <v>156</v>
      </c>
      <c r="G519" s="102" t="s">
        <v>224</v>
      </c>
      <c r="H519" s="104">
        <v>425</v>
      </c>
      <c r="I519" s="104">
        <v>471</v>
      </c>
      <c r="J519" s="104">
        <v>467</v>
      </c>
      <c r="K519" s="104">
        <v>1401</v>
      </c>
      <c r="L519" s="105">
        <v>454.33333333333331</v>
      </c>
      <c r="M519" s="106">
        <v>4025</v>
      </c>
      <c r="N519" s="106">
        <v>3911</v>
      </c>
      <c r="O519" s="106">
        <v>10</v>
      </c>
      <c r="P519" s="106">
        <v>-114</v>
      </c>
      <c r="Q519" s="106">
        <v>1</v>
      </c>
      <c r="R519" s="106">
        <v>5.5</v>
      </c>
      <c r="S519" s="106">
        <v>4109</v>
      </c>
      <c r="T519" s="106">
        <v>4142</v>
      </c>
      <c r="U519" s="106">
        <v>10</v>
      </c>
      <c r="V519" s="106">
        <v>33</v>
      </c>
      <c r="W519" s="106">
        <v>8</v>
      </c>
      <c r="X519" s="106">
        <v>9</v>
      </c>
      <c r="Y519" s="106">
        <v>467</v>
      </c>
      <c r="Z519" s="106">
        <v>10</v>
      </c>
      <c r="AA519" s="107">
        <v>44122</v>
      </c>
      <c r="AB519" s="106">
        <v>4</v>
      </c>
      <c r="AC519" s="108">
        <v>6.5</v>
      </c>
      <c r="AD519" s="109">
        <v>4</v>
      </c>
      <c r="AE519" s="110">
        <v>0</v>
      </c>
      <c r="AF519" s="111">
        <v>0.54</v>
      </c>
      <c r="AG519" s="112">
        <v>38.333333333333336</v>
      </c>
      <c r="AH519" s="112">
        <v>0</v>
      </c>
      <c r="AI519" s="112">
        <v>38.333333333333336</v>
      </c>
      <c r="AJ519" s="111">
        <v>0.9</v>
      </c>
      <c r="AK519" s="112">
        <v>17.666666666666668</v>
      </c>
      <c r="AL519" s="112">
        <v>0</v>
      </c>
      <c r="AM519" s="112">
        <v>0</v>
      </c>
      <c r="AN519" s="112">
        <v>0</v>
      </c>
      <c r="AO519" s="112">
        <v>0</v>
      </c>
      <c r="AP519" s="112">
        <v>0</v>
      </c>
      <c r="AQ519" s="112">
        <v>0</v>
      </c>
      <c r="AR519" s="112">
        <v>0</v>
      </c>
      <c r="AS519" s="112">
        <v>0</v>
      </c>
      <c r="AT519" s="111">
        <v>0.55000000000000004</v>
      </c>
      <c r="AU519" s="112">
        <v>0</v>
      </c>
      <c r="AV519" s="112">
        <v>0</v>
      </c>
      <c r="AW519" s="112">
        <v>0</v>
      </c>
      <c r="AX519" s="112">
        <v>0</v>
      </c>
      <c r="AY519" s="112">
        <v>0</v>
      </c>
      <c r="AZ519" s="112">
        <v>0</v>
      </c>
      <c r="BA519" s="111">
        <v>0.71299999999999997</v>
      </c>
      <c r="BB519" s="112">
        <v>0</v>
      </c>
      <c r="BC519" s="112">
        <v>0</v>
      </c>
      <c r="BD519" s="112">
        <v>0</v>
      </c>
      <c r="BE519" s="112">
        <v>0</v>
      </c>
      <c r="BF519" s="112">
        <v>0</v>
      </c>
      <c r="BG519" s="112">
        <v>0</v>
      </c>
      <c r="BH519" s="112">
        <v>0</v>
      </c>
      <c r="BI519" s="112">
        <v>0</v>
      </c>
      <c r="BJ519" s="112">
        <v>0</v>
      </c>
      <c r="BK519" s="111">
        <v>0.71299999999999997</v>
      </c>
      <c r="BL519" s="112">
        <v>0</v>
      </c>
      <c r="BM519" s="112">
        <v>44.216666666666669</v>
      </c>
      <c r="BN519" s="112">
        <v>34.5</v>
      </c>
      <c r="BO519" s="112">
        <v>0</v>
      </c>
      <c r="BP519" s="112">
        <v>0</v>
      </c>
      <c r="BQ519" s="112">
        <v>0</v>
      </c>
      <c r="BR519" s="113">
        <v>191</v>
      </c>
      <c r="BS519" s="112">
        <v>0</v>
      </c>
    </row>
    <row r="520" spans="1:71" hidden="1" x14ac:dyDescent="0.25">
      <c r="A520" s="102" t="s">
        <v>138</v>
      </c>
      <c r="B520" s="103" t="s">
        <v>205</v>
      </c>
      <c r="C520" s="102" t="s">
        <v>206</v>
      </c>
      <c r="D520" s="102" t="s">
        <v>316</v>
      </c>
      <c r="E520" s="102" t="s">
        <v>317</v>
      </c>
      <c r="F520" s="102" t="s">
        <v>151</v>
      </c>
      <c r="G520" s="102" t="s">
        <v>223</v>
      </c>
      <c r="H520" s="104">
        <v>21</v>
      </c>
      <c r="I520" s="104">
        <v>24</v>
      </c>
      <c r="J520" s="104">
        <v>89</v>
      </c>
      <c r="K520" s="104">
        <v>267</v>
      </c>
      <c r="L520" s="105">
        <v>44.666666666666664</v>
      </c>
      <c r="M520" s="106">
        <v>217</v>
      </c>
      <c r="N520" s="106">
        <v>213</v>
      </c>
      <c r="O520" s="106">
        <v>3</v>
      </c>
      <c r="P520" s="106">
        <v>-4</v>
      </c>
      <c r="Q520" s="106">
        <v>2</v>
      </c>
      <c r="R520" s="106">
        <v>2.5</v>
      </c>
      <c r="S520" s="106">
        <v>222</v>
      </c>
      <c r="T520" s="106">
        <v>226</v>
      </c>
      <c r="U520" s="106">
        <v>3</v>
      </c>
      <c r="V520" s="106">
        <v>4</v>
      </c>
      <c r="W520" s="106">
        <v>3</v>
      </c>
      <c r="X520" s="106">
        <v>3</v>
      </c>
      <c r="Y520" s="106">
        <v>89</v>
      </c>
      <c r="Z520" s="106">
        <v>7</v>
      </c>
      <c r="AA520" s="107">
        <v>47975</v>
      </c>
      <c r="AB520" s="106">
        <v>5</v>
      </c>
      <c r="AC520" s="108">
        <v>4.5</v>
      </c>
      <c r="AD520" s="109">
        <v>3</v>
      </c>
      <c r="AE520" s="110">
        <v>0</v>
      </c>
      <c r="AF520" s="111">
        <v>0.54</v>
      </c>
      <c r="AG520" s="112">
        <v>38.333333333333336</v>
      </c>
      <c r="AH520" s="112">
        <v>0</v>
      </c>
      <c r="AI520" s="112">
        <v>38.333333333333336</v>
      </c>
      <c r="AJ520" s="111">
        <v>0.9</v>
      </c>
      <c r="AK520" s="112">
        <v>17.666666666666668</v>
      </c>
      <c r="AL520" s="112">
        <v>0</v>
      </c>
      <c r="AM520" s="112">
        <v>0</v>
      </c>
      <c r="AN520" s="112">
        <v>0</v>
      </c>
      <c r="AO520" s="112">
        <v>0</v>
      </c>
      <c r="AP520" s="112">
        <v>0</v>
      </c>
      <c r="AQ520" s="112">
        <v>0</v>
      </c>
      <c r="AR520" s="112">
        <v>0</v>
      </c>
      <c r="AS520" s="112">
        <v>0</v>
      </c>
      <c r="AT520" s="111">
        <v>0.55000000000000004</v>
      </c>
      <c r="AU520" s="112">
        <v>0</v>
      </c>
      <c r="AV520" s="112">
        <v>0</v>
      </c>
      <c r="AW520" s="112">
        <v>0</v>
      </c>
      <c r="AX520" s="112">
        <v>0</v>
      </c>
      <c r="AY520" s="112">
        <v>0</v>
      </c>
      <c r="AZ520" s="112">
        <v>0</v>
      </c>
      <c r="BA520" s="111">
        <v>0.71299999999999997</v>
      </c>
      <c r="BB520" s="112">
        <v>0</v>
      </c>
      <c r="BC520" s="112">
        <v>0</v>
      </c>
      <c r="BD520" s="112">
        <v>0</v>
      </c>
      <c r="BE520" s="112">
        <v>0</v>
      </c>
      <c r="BF520" s="112">
        <v>0</v>
      </c>
      <c r="BG520" s="112">
        <v>0</v>
      </c>
      <c r="BH520" s="112">
        <v>0</v>
      </c>
      <c r="BI520" s="112">
        <v>0</v>
      </c>
      <c r="BJ520" s="112">
        <v>0</v>
      </c>
      <c r="BK520" s="111">
        <v>0.71299999999999997</v>
      </c>
      <c r="BL520" s="112">
        <v>0</v>
      </c>
      <c r="BM520" s="112">
        <v>44.216666666666669</v>
      </c>
      <c r="BN520" s="112">
        <v>34.5</v>
      </c>
      <c r="BO520" s="112">
        <v>0</v>
      </c>
      <c r="BP520" s="112">
        <v>0</v>
      </c>
      <c r="BQ520" s="112">
        <v>0</v>
      </c>
      <c r="BR520" s="113">
        <v>27</v>
      </c>
      <c r="BS520" s="112">
        <v>0</v>
      </c>
    </row>
    <row r="521" spans="1:71" hidden="1" x14ac:dyDescent="0.25">
      <c r="A521" s="102" t="s">
        <v>138</v>
      </c>
      <c r="B521" s="103" t="s">
        <v>205</v>
      </c>
      <c r="C521" s="102" t="s">
        <v>206</v>
      </c>
      <c r="D521" s="102" t="s">
        <v>1062</v>
      </c>
      <c r="E521" s="102" t="s">
        <v>1063</v>
      </c>
      <c r="F521" s="102" t="s">
        <v>151</v>
      </c>
      <c r="G521" s="102" t="s">
        <v>223</v>
      </c>
      <c r="H521" s="104">
        <v>23</v>
      </c>
      <c r="I521" s="104">
        <v>22</v>
      </c>
      <c r="J521" s="104">
        <v>5</v>
      </c>
      <c r="K521" s="104">
        <v>15</v>
      </c>
      <c r="L521" s="105">
        <v>16.666666666666668</v>
      </c>
      <c r="M521" s="106">
        <v>243</v>
      </c>
      <c r="N521" s="106">
        <v>259</v>
      </c>
      <c r="O521" s="106">
        <v>4</v>
      </c>
      <c r="P521" s="106">
        <v>16</v>
      </c>
      <c r="Q521" s="106">
        <v>4</v>
      </c>
      <c r="R521" s="106">
        <v>4</v>
      </c>
      <c r="S521" s="106">
        <v>244</v>
      </c>
      <c r="T521" s="106">
        <v>246</v>
      </c>
      <c r="U521" s="106">
        <v>3</v>
      </c>
      <c r="V521" s="106">
        <v>2</v>
      </c>
      <c r="W521" s="106">
        <v>2</v>
      </c>
      <c r="X521" s="106">
        <v>2.5</v>
      </c>
      <c r="Y521" s="106">
        <v>5</v>
      </c>
      <c r="Z521" s="106">
        <v>1</v>
      </c>
      <c r="AA521" s="107">
        <v>44786</v>
      </c>
      <c r="AB521" s="106">
        <v>4</v>
      </c>
      <c r="AC521" s="108">
        <v>3.1</v>
      </c>
      <c r="AD521" s="109">
        <v>2</v>
      </c>
      <c r="AE521" s="110">
        <v>0</v>
      </c>
      <c r="AF521" s="111">
        <v>0.54</v>
      </c>
      <c r="AG521" s="112">
        <v>0</v>
      </c>
      <c r="AH521" s="112">
        <v>0</v>
      </c>
      <c r="AI521" s="112">
        <v>0</v>
      </c>
      <c r="AJ521" s="111">
        <v>0.9</v>
      </c>
      <c r="AK521" s="112">
        <v>0</v>
      </c>
      <c r="AL521" s="112">
        <v>0</v>
      </c>
      <c r="AM521" s="112">
        <v>0</v>
      </c>
      <c r="AN521" s="112">
        <v>0</v>
      </c>
      <c r="AO521" s="112">
        <v>0</v>
      </c>
      <c r="AP521" s="112">
        <v>0</v>
      </c>
      <c r="AQ521" s="112">
        <v>0</v>
      </c>
      <c r="AR521" s="112">
        <v>0</v>
      </c>
      <c r="AS521" s="112">
        <v>0</v>
      </c>
      <c r="AT521" s="111">
        <v>0.55000000000000004</v>
      </c>
      <c r="AU521" s="112">
        <v>0</v>
      </c>
      <c r="AV521" s="112">
        <v>0</v>
      </c>
      <c r="AW521" s="112">
        <v>0</v>
      </c>
      <c r="AX521" s="112">
        <v>0</v>
      </c>
      <c r="AY521" s="112">
        <v>0</v>
      </c>
      <c r="AZ521" s="112">
        <v>0</v>
      </c>
      <c r="BA521" s="111">
        <v>0.71299999999999997</v>
      </c>
      <c r="BB521" s="112">
        <v>0</v>
      </c>
      <c r="BC521" s="112">
        <v>0</v>
      </c>
      <c r="BD521" s="112">
        <v>0</v>
      </c>
      <c r="BE521" s="112">
        <v>0</v>
      </c>
      <c r="BF521" s="112">
        <v>0</v>
      </c>
      <c r="BG521" s="112">
        <v>0</v>
      </c>
      <c r="BH521" s="112">
        <v>0</v>
      </c>
      <c r="BI521" s="112">
        <v>0</v>
      </c>
      <c r="BJ521" s="112">
        <v>0</v>
      </c>
      <c r="BK521" s="111">
        <v>0.71299999999999997</v>
      </c>
      <c r="BL521" s="112">
        <v>0</v>
      </c>
      <c r="BM521" s="112">
        <v>0</v>
      </c>
      <c r="BN521" s="112">
        <v>0</v>
      </c>
      <c r="BO521" s="112">
        <v>0</v>
      </c>
      <c r="BP521" s="112">
        <v>0</v>
      </c>
      <c r="BQ521" s="112">
        <v>0</v>
      </c>
      <c r="BR521" s="113">
        <v>0</v>
      </c>
      <c r="BS521" s="112">
        <v>0</v>
      </c>
    </row>
    <row r="522" spans="1:71" hidden="1" x14ac:dyDescent="0.25">
      <c r="A522" s="102" t="s">
        <v>138</v>
      </c>
      <c r="B522" s="103" t="s">
        <v>205</v>
      </c>
      <c r="C522" s="102" t="s">
        <v>206</v>
      </c>
      <c r="D522" s="102" t="s">
        <v>249</v>
      </c>
      <c r="E522" s="102" t="s">
        <v>250</v>
      </c>
      <c r="F522" s="102" t="s">
        <v>151</v>
      </c>
      <c r="G522" s="102" t="s">
        <v>223</v>
      </c>
      <c r="H522" s="104">
        <v>703</v>
      </c>
      <c r="I522" s="104">
        <v>728</v>
      </c>
      <c r="J522" s="104">
        <v>1740</v>
      </c>
      <c r="K522" s="104">
        <v>5220</v>
      </c>
      <c r="L522" s="105">
        <v>1057</v>
      </c>
      <c r="M522" s="106">
        <v>5512</v>
      </c>
      <c r="N522" s="106">
        <v>5561</v>
      </c>
      <c r="O522" s="106">
        <v>10</v>
      </c>
      <c r="P522" s="106">
        <v>49</v>
      </c>
      <c r="Q522" s="106">
        <v>7</v>
      </c>
      <c r="R522" s="106">
        <v>8.5</v>
      </c>
      <c r="S522" s="106">
        <v>5548</v>
      </c>
      <c r="T522" s="106">
        <v>5600</v>
      </c>
      <c r="U522" s="106">
        <v>10</v>
      </c>
      <c r="V522" s="106">
        <v>52</v>
      </c>
      <c r="W522" s="106">
        <v>9</v>
      </c>
      <c r="X522" s="106">
        <v>9.5</v>
      </c>
      <c r="Y522" s="106">
        <v>1740</v>
      </c>
      <c r="Z522" s="106">
        <v>10</v>
      </c>
      <c r="AA522" s="107">
        <v>37287</v>
      </c>
      <c r="AB522" s="106">
        <v>3</v>
      </c>
      <c r="AC522" s="108">
        <v>6.8</v>
      </c>
      <c r="AD522" s="109">
        <v>4</v>
      </c>
      <c r="AE522" s="110">
        <v>0</v>
      </c>
      <c r="AF522" s="111">
        <v>0.54</v>
      </c>
      <c r="AG522" s="112">
        <v>0</v>
      </c>
      <c r="AH522" s="112">
        <v>0</v>
      </c>
      <c r="AI522" s="112">
        <v>0</v>
      </c>
      <c r="AJ522" s="111">
        <v>0.9</v>
      </c>
      <c r="AK522" s="112">
        <v>0</v>
      </c>
      <c r="AL522" s="112">
        <v>0</v>
      </c>
      <c r="AM522" s="112">
        <v>0</v>
      </c>
      <c r="AN522" s="112">
        <v>0</v>
      </c>
      <c r="AO522" s="112">
        <v>0</v>
      </c>
      <c r="AP522" s="112">
        <v>0</v>
      </c>
      <c r="AQ522" s="112">
        <v>0</v>
      </c>
      <c r="AR522" s="112">
        <v>0</v>
      </c>
      <c r="AS522" s="112">
        <v>0</v>
      </c>
      <c r="AT522" s="111">
        <v>0.55000000000000004</v>
      </c>
      <c r="AU522" s="112">
        <v>0</v>
      </c>
      <c r="AV522" s="112">
        <v>0</v>
      </c>
      <c r="AW522" s="112">
        <v>0</v>
      </c>
      <c r="AX522" s="112">
        <v>0</v>
      </c>
      <c r="AY522" s="112">
        <v>0</v>
      </c>
      <c r="AZ522" s="112">
        <v>0</v>
      </c>
      <c r="BA522" s="111">
        <v>0.71299999999999997</v>
      </c>
      <c r="BB522" s="112">
        <v>0</v>
      </c>
      <c r="BC522" s="112">
        <v>0</v>
      </c>
      <c r="BD522" s="112">
        <v>0</v>
      </c>
      <c r="BE522" s="112">
        <v>0</v>
      </c>
      <c r="BF522" s="112">
        <v>0</v>
      </c>
      <c r="BG522" s="112">
        <v>0</v>
      </c>
      <c r="BH522" s="112">
        <v>0</v>
      </c>
      <c r="BI522" s="112">
        <v>0</v>
      </c>
      <c r="BJ522" s="112">
        <v>0</v>
      </c>
      <c r="BK522" s="111">
        <v>0.71299999999999997</v>
      </c>
      <c r="BL522" s="112">
        <v>0</v>
      </c>
      <c r="BM522" s="112">
        <v>0</v>
      </c>
      <c r="BN522" s="112">
        <v>0</v>
      </c>
      <c r="BO522" s="112">
        <v>0</v>
      </c>
      <c r="BP522" s="112">
        <v>0</v>
      </c>
      <c r="BQ522" s="112">
        <v>0</v>
      </c>
      <c r="BR522" s="113">
        <v>576</v>
      </c>
      <c r="BS522" s="112">
        <v>0</v>
      </c>
    </row>
    <row r="523" spans="1:71" hidden="1" x14ac:dyDescent="0.25">
      <c r="A523" s="102" t="s">
        <v>138</v>
      </c>
      <c r="B523" s="103" t="s">
        <v>205</v>
      </c>
      <c r="C523" s="102" t="s">
        <v>206</v>
      </c>
      <c r="D523" s="102" t="s">
        <v>1044</v>
      </c>
      <c r="E523" s="102" t="s">
        <v>1045</v>
      </c>
      <c r="F523" s="102" t="s">
        <v>151</v>
      </c>
      <c r="G523" s="102" t="s">
        <v>223</v>
      </c>
      <c r="H523" s="104">
        <v>54</v>
      </c>
      <c r="I523" s="104">
        <v>60</v>
      </c>
      <c r="J523" s="104">
        <v>164</v>
      </c>
      <c r="K523" s="104">
        <v>492</v>
      </c>
      <c r="L523" s="105">
        <v>92.666666666666671</v>
      </c>
      <c r="M523" s="106">
        <v>334</v>
      </c>
      <c r="N523" s="106">
        <v>343</v>
      </c>
      <c r="O523" s="106">
        <v>5</v>
      </c>
      <c r="P523" s="106">
        <v>9</v>
      </c>
      <c r="Q523" s="106">
        <v>3</v>
      </c>
      <c r="R523" s="106">
        <v>4</v>
      </c>
      <c r="S523" s="106">
        <v>360</v>
      </c>
      <c r="T523" s="106">
        <v>367</v>
      </c>
      <c r="U523" s="106">
        <v>5</v>
      </c>
      <c r="V523" s="106">
        <v>7</v>
      </c>
      <c r="W523" s="106">
        <v>4</v>
      </c>
      <c r="X523" s="106">
        <v>4.5</v>
      </c>
      <c r="Y523" s="106">
        <v>164</v>
      </c>
      <c r="Z523" s="106">
        <v>9</v>
      </c>
      <c r="AA523" s="107">
        <v>25858</v>
      </c>
      <c r="AB523" s="106">
        <v>1</v>
      </c>
      <c r="AC523" s="108">
        <v>3.9</v>
      </c>
      <c r="AD523" s="109">
        <v>1</v>
      </c>
      <c r="AE523" s="110">
        <v>0</v>
      </c>
      <c r="AF523" s="111">
        <v>0.54</v>
      </c>
      <c r="AG523" s="112">
        <v>0</v>
      </c>
      <c r="AH523" s="112">
        <v>0</v>
      </c>
      <c r="AI523" s="112">
        <v>0</v>
      </c>
      <c r="AJ523" s="111">
        <v>0.9</v>
      </c>
      <c r="AK523" s="112">
        <v>0</v>
      </c>
      <c r="AL523" s="112">
        <v>0</v>
      </c>
      <c r="AM523" s="112">
        <v>0</v>
      </c>
      <c r="AN523" s="112">
        <v>0</v>
      </c>
      <c r="AO523" s="112">
        <v>0</v>
      </c>
      <c r="AP523" s="112">
        <v>0</v>
      </c>
      <c r="AQ523" s="112">
        <v>0</v>
      </c>
      <c r="AR523" s="112">
        <v>0</v>
      </c>
      <c r="AS523" s="112">
        <v>0</v>
      </c>
      <c r="AT523" s="111">
        <v>0.55000000000000004</v>
      </c>
      <c r="AU523" s="112">
        <v>0</v>
      </c>
      <c r="AV523" s="112">
        <v>0</v>
      </c>
      <c r="AW523" s="112">
        <v>0</v>
      </c>
      <c r="AX523" s="112">
        <v>0</v>
      </c>
      <c r="AY523" s="112">
        <v>0</v>
      </c>
      <c r="AZ523" s="112">
        <v>0</v>
      </c>
      <c r="BA523" s="111">
        <v>0.71299999999999997</v>
      </c>
      <c r="BB523" s="112">
        <v>0</v>
      </c>
      <c r="BC523" s="112">
        <v>0</v>
      </c>
      <c r="BD523" s="112">
        <v>0</v>
      </c>
      <c r="BE523" s="112">
        <v>0</v>
      </c>
      <c r="BF523" s="112">
        <v>0</v>
      </c>
      <c r="BG523" s="112">
        <v>0</v>
      </c>
      <c r="BH523" s="112">
        <v>0</v>
      </c>
      <c r="BI523" s="112">
        <v>0</v>
      </c>
      <c r="BJ523" s="112">
        <v>0</v>
      </c>
      <c r="BK523" s="111">
        <v>0.71299999999999997</v>
      </c>
      <c r="BL523" s="112">
        <v>0</v>
      </c>
      <c r="BM523" s="112">
        <v>0</v>
      </c>
      <c r="BN523" s="112">
        <v>0</v>
      </c>
      <c r="BO523" s="112">
        <v>0</v>
      </c>
      <c r="BP523" s="112">
        <v>0</v>
      </c>
      <c r="BQ523" s="112">
        <v>0</v>
      </c>
      <c r="BR523" s="113">
        <v>16</v>
      </c>
      <c r="BS523" s="112">
        <v>0</v>
      </c>
    </row>
    <row r="524" spans="1:71" hidden="1" x14ac:dyDescent="0.25">
      <c r="A524" s="102" t="s">
        <v>138</v>
      </c>
      <c r="B524" s="103" t="s">
        <v>205</v>
      </c>
      <c r="C524" s="102" t="s">
        <v>206</v>
      </c>
      <c r="D524" s="102" t="s">
        <v>807</v>
      </c>
      <c r="E524" s="102" t="s">
        <v>808</v>
      </c>
      <c r="F524" s="102" t="s">
        <v>151</v>
      </c>
      <c r="G524" s="102" t="s">
        <v>223</v>
      </c>
      <c r="H524" s="104">
        <v>24</v>
      </c>
      <c r="I524" s="104">
        <v>26</v>
      </c>
      <c r="J524" s="104">
        <v>45</v>
      </c>
      <c r="K524" s="104">
        <v>135</v>
      </c>
      <c r="L524" s="105">
        <v>31.666666666666668</v>
      </c>
      <c r="M524" s="106">
        <v>203</v>
      </c>
      <c r="N524" s="106">
        <v>206</v>
      </c>
      <c r="O524" s="106">
        <v>2</v>
      </c>
      <c r="P524" s="106">
        <v>3</v>
      </c>
      <c r="Q524" s="106">
        <v>2</v>
      </c>
      <c r="R524" s="106">
        <v>2</v>
      </c>
      <c r="S524" s="106">
        <v>208</v>
      </c>
      <c r="T524" s="106">
        <v>213</v>
      </c>
      <c r="U524" s="106">
        <v>3</v>
      </c>
      <c r="V524" s="106">
        <v>5</v>
      </c>
      <c r="W524" s="106">
        <v>3</v>
      </c>
      <c r="X524" s="106">
        <v>3</v>
      </c>
      <c r="Y524" s="106">
        <v>45</v>
      </c>
      <c r="Z524" s="106">
        <v>6</v>
      </c>
      <c r="AA524" s="107"/>
      <c r="AB524" s="106"/>
      <c r="AC524" s="108">
        <v>3.6666666666666665</v>
      </c>
      <c r="AD524" s="109">
        <v>2</v>
      </c>
      <c r="AE524" s="110">
        <v>0</v>
      </c>
      <c r="AF524" s="111">
        <v>0.54</v>
      </c>
      <c r="AG524" s="112">
        <v>0</v>
      </c>
      <c r="AH524" s="112">
        <v>0</v>
      </c>
      <c r="AI524" s="112">
        <v>0</v>
      </c>
      <c r="AJ524" s="111">
        <v>0.9</v>
      </c>
      <c r="AK524" s="112">
        <v>0</v>
      </c>
      <c r="AL524" s="112">
        <v>0</v>
      </c>
      <c r="AM524" s="112">
        <v>0</v>
      </c>
      <c r="AN524" s="112">
        <v>0</v>
      </c>
      <c r="AO524" s="112">
        <v>0</v>
      </c>
      <c r="AP524" s="112">
        <v>0</v>
      </c>
      <c r="AQ524" s="112">
        <v>0</v>
      </c>
      <c r="AR524" s="112">
        <v>0</v>
      </c>
      <c r="AS524" s="112">
        <v>0</v>
      </c>
      <c r="AT524" s="111">
        <v>0.55000000000000004</v>
      </c>
      <c r="AU524" s="112">
        <v>0</v>
      </c>
      <c r="AV524" s="112">
        <v>0</v>
      </c>
      <c r="AW524" s="112">
        <v>0</v>
      </c>
      <c r="AX524" s="112">
        <v>0</v>
      </c>
      <c r="AY524" s="112">
        <v>0</v>
      </c>
      <c r="AZ524" s="112">
        <v>0</v>
      </c>
      <c r="BA524" s="111">
        <v>0.71299999999999997</v>
      </c>
      <c r="BB524" s="112">
        <v>0</v>
      </c>
      <c r="BC524" s="112">
        <v>0</v>
      </c>
      <c r="BD524" s="112">
        <v>0</v>
      </c>
      <c r="BE524" s="112">
        <v>0</v>
      </c>
      <c r="BF524" s="112">
        <v>0</v>
      </c>
      <c r="BG524" s="112">
        <v>0</v>
      </c>
      <c r="BH524" s="112">
        <v>0</v>
      </c>
      <c r="BI524" s="112">
        <v>0</v>
      </c>
      <c r="BJ524" s="112">
        <v>0</v>
      </c>
      <c r="BK524" s="111">
        <v>0.71299999999999997</v>
      </c>
      <c r="BL524" s="112">
        <v>0</v>
      </c>
      <c r="BM524" s="112">
        <v>0</v>
      </c>
      <c r="BN524" s="112">
        <v>0</v>
      </c>
      <c r="BO524" s="112">
        <v>0</v>
      </c>
      <c r="BP524" s="112">
        <v>0</v>
      </c>
      <c r="BQ524" s="112">
        <v>0</v>
      </c>
      <c r="BR524" s="113">
        <v>8</v>
      </c>
      <c r="BS524" s="112">
        <v>0</v>
      </c>
    </row>
    <row r="525" spans="1:71" hidden="1" x14ac:dyDescent="0.25">
      <c r="A525" s="102" t="s">
        <v>138</v>
      </c>
      <c r="B525" s="103" t="s">
        <v>205</v>
      </c>
      <c r="C525" s="102" t="s">
        <v>206</v>
      </c>
      <c r="D525" s="102" t="s">
        <v>706</v>
      </c>
      <c r="E525" s="102" t="s">
        <v>707</v>
      </c>
      <c r="F525" s="102" t="s">
        <v>151</v>
      </c>
      <c r="G525" s="102" t="s">
        <v>223</v>
      </c>
      <c r="H525" s="104">
        <v>24</v>
      </c>
      <c r="I525" s="104">
        <v>25</v>
      </c>
      <c r="J525" s="104">
        <v>41</v>
      </c>
      <c r="K525" s="104">
        <v>123</v>
      </c>
      <c r="L525" s="105">
        <v>30</v>
      </c>
      <c r="M525" s="106">
        <v>159</v>
      </c>
      <c r="N525" s="106">
        <v>170</v>
      </c>
      <c r="O525" s="106">
        <v>2</v>
      </c>
      <c r="P525" s="106">
        <v>11</v>
      </c>
      <c r="Q525" s="106">
        <v>3</v>
      </c>
      <c r="R525" s="106">
        <v>2.5</v>
      </c>
      <c r="S525" s="106">
        <v>163</v>
      </c>
      <c r="T525" s="106">
        <v>166</v>
      </c>
      <c r="U525" s="106">
        <v>2</v>
      </c>
      <c r="V525" s="106">
        <v>3</v>
      </c>
      <c r="W525" s="106">
        <v>2</v>
      </c>
      <c r="X525" s="106">
        <v>2</v>
      </c>
      <c r="Y525" s="106">
        <v>41</v>
      </c>
      <c r="Z525" s="106">
        <v>6</v>
      </c>
      <c r="AA525" s="107">
        <v>25822</v>
      </c>
      <c r="AB525" s="106">
        <v>1</v>
      </c>
      <c r="AC525" s="108">
        <v>2.5</v>
      </c>
      <c r="AD525" s="109">
        <v>1</v>
      </c>
      <c r="AE525" s="110">
        <v>0</v>
      </c>
      <c r="AF525" s="111">
        <v>0.54</v>
      </c>
      <c r="AG525" s="112">
        <v>0</v>
      </c>
      <c r="AH525" s="112">
        <v>0</v>
      </c>
      <c r="AI525" s="112">
        <v>0</v>
      </c>
      <c r="AJ525" s="111">
        <v>0.9</v>
      </c>
      <c r="AK525" s="112">
        <v>0</v>
      </c>
      <c r="AL525" s="112">
        <v>0</v>
      </c>
      <c r="AM525" s="112">
        <v>0</v>
      </c>
      <c r="AN525" s="112">
        <v>0</v>
      </c>
      <c r="AO525" s="112">
        <v>0</v>
      </c>
      <c r="AP525" s="112">
        <v>0</v>
      </c>
      <c r="AQ525" s="112">
        <v>0</v>
      </c>
      <c r="AR525" s="112">
        <v>0</v>
      </c>
      <c r="AS525" s="112">
        <v>0</v>
      </c>
      <c r="AT525" s="111">
        <v>0.55000000000000004</v>
      </c>
      <c r="AU525" s="112">
        <v>0</v>
      </c>
      <c r="AV525" s="112">
        <v>0</v>
      </c>
      <c r="AW525" s="112">
        <v>0</v>
      </c>
      <c r="AX525" s="112">
        <v>0</v>
      </c>
      <c r="AY525" s="112">
        <v>0</v>
      </c>
      <c r="AZ525" s="112">
        <v>0</v>
      </c>
      <c r="BA525" s="111">
        <v>0.71299999999999997</v>
      </c>
      <c r="BB525" s="112">
        <v>0</v>
      </c>
      <c r="BC525" s="112">
        <v>0</v>
      </c>
      <c r="BD525" s="112">
        <v>0</v>
      </c>
      <c r="BE525" s="112">
        <v>0</v>
      </c>
      <c r="BF525" s="112">
        <v>0</v>
      </c>
      <c r="BG525" s="112">
        <v>0</v>
      </c>
      <c r="BH525" s="112">
        <v>0</v>
      </c>
      <c r="BI525" s="112">
        <v>0</v>
      </c>
      <c r="BJ525" s="112">
        <v>0</v>
      </c>
      <c r="BK525" s="111">
        <v>0.71299999999999997</v>
      </c>
      <c r="BL525" s="112">
        <v>0</v>
      </c>
      <c r="BM525" s="112">
        <v>0</v>
      </c>
      <c r="BN525" s="112">
        <v>0</v>
      </c>
      <c r="BO525" s="112">
        <v>0</v>
      </c>
      <c r="BP525" s="112">
        <v>0</v>
      </c>
      <c r="BQ525" s="112">
        <v>0</v>
      </c>
      <c r="BR525" s="113">
        <v>1</v>
      </c>
      <c r="BS525" s="112">
        <v>0</v>
      </c>
    </row>
    <row r="526" spans="1:71" hidden="1" x14ac:dyDescent="0.25">
      <c r="A526" s="102" t="s">
        <v>138</v>
      </c>
      <c r="B526" s="103" t="s">
        <v>205</v>
      </c>
      <c r="C526" s="102" t="s">
        <v>206</v>
      </c>
      <c r="D526" s="102" t="s">
        <v>739</v>
      </c>
      <c r="E526" s="102" t="s">
        <v>740</v>
      </c>
      <c r="F526" s="102" t="s">
        <v>151</v>
      </c>
      <c r="G526" s="102" t="s">
        <v>223</v>
      </c>
      <c r="H526" s="104">
        <v>66</v>
      </c>
      <c r="I526" s="104">
        <v>70</v>
      </c>
      <c r="J526" s="104">
        <v>16</v>
      </c>
      <c r="K526" s="104">
        <v>48</v>
      </c>
      <c r="L526" s="105">
        <v>50.666666666666664</v>
      </c>
      <c r="M526" s="106">
        <v>642</v>
      </c>
      <c r="N526" s="106">
        <v>684</v>
      </c>
      <c r="O526" s="106">
        <v>7</v>
      </c>
      <c r="P526" s="106">
        <v>42</v>
      </c>
      <c r="Q526" s="106">
        <v>6</v>
      </c>
      <c r="R526" s="106">
        <v>6.5</v>
      </c>
      <c r="S526" s="106">
        <v>644</v>
      </c>
      <c r="T526" s="106">
        <v>660</v>
      </c>
      <c r="U526" s="106">
        <v>7</v>
      </c>
      <c r="V526" s="106">
        <v>16</v>
      </c>
      <c r="W526" s="106">
        <v>6</v>
      </c>
      <c r="X526" s="106">
        <v>6.5</v>
      </c>
      <c r="Y526" s="106">
        <v>16</v>
      </c>
      <c r="Z526" s="106">
        <v>4</v>
      </c>
      <c r="AA526" s="107">
        <v>40084</v>
      </c>
      <c r="AB526" s="106">
        <v>3</v>
      </c>
      <c r="AC526" s="108">
        <v>4.5999999999999996</v>
      </c>
      <c r="AD526" s="109">
        <v>3</v>
      </c>
      <c r="AE526" s="110">
        <v>0</v>
      </c>
      <c r="AF526" s="111">
        <v>0.54</v>
      </c>
      <c r="AG526" s="112">
        <v>0</v>
      </c>
      <c r="AH526" s="112">
        <v>0</v>
      </c>
      <c r="AI526" s="112">
        <v>0</v>
      </c>
      <c r="AJ526" s="111">
        <v>0.9</v>
      </c>
      <c r="AK526" s="112">
        <v>0</v>
      </c>
      <c r="AL526" s="112">
        <v>0</v>
      </c>
      <c r="AM526" s="112">
        <v>0</v>
      </c>
      <c r="AN526" s="112">
        <v>0</v>
      </c>
      <c r="AO526" s="112">
        <v>0</v>
      </c>
      <c r="AP526" s="112">
        <v>0</v>
      </c>
      <c r="AQ526" s="112">
        <v>0</v>
      </c>
      <c r="AR526" s="112">
        <v>0</v>
      </c>
      <c r="AS526" s="112">
        <v>0</v>
      </c>
      <c r="AT526" s="111">
        <v>0.55000000000000004</v>
      </c>
      <c r="AU526" s="112">
        <v>0</v>
      </c>
      <c r="AV526" s="112">
        <v>0</v>
      </c>
      <c r="AW526" s="112">
        <v>0</v>
      </c>
      <c r="AX526" s="112">
        <v>0</v>
      </c>
      <c r="AY526" s="112">
        <v>0</v>
      </c>
      <c r="AZ526" s="112">
        <v>0</v>
      </c>
      <c r="BA526" s="111">
        <v>0.71299999999999997</v>
      </c>
      <c r="BB526" s="112">
        <v>0</v>
      </c>
      <c r="BC526" s="112">
        <v>0</v>
      </c>
      <c r="BD526" s="112">
        <v>0</v>
      </c>
      <c r="BE526" s="112">
        <v>0</v>
      </c>
      <c r="BF526" s="112">
        <v>0</v>
      </c>
      <c r="BG526" s="112">
        <v>0</v>
      </c>
      <c r="BH526" s="112">
        <v>0</v>
      </c>
      <c r="BI526" s="112">
        <v>0</v>
      </c>
      <c r="BJ526" s="112">
        <v>0</v>
      </c>
      <c r="BK526" s="111">
        <v>0.71299999999999997</v>
      </c>
      <c r="BL526" s="112">
        <v>0</v>
      </c>
      <c r="BM526" s="112">
        <v>0</v>
      </c>
      <c r="BN526" s="112">
        <v>0</v>
      </c>
      <c r="BO526" s="112">
        <v>0</v>
      </c>
      <c r="BP526" s="112">
        <v>0</v>
      </c>
      <c r="BQ526" s="112">
        <v>0</v>
      </c>
      <c r="BR526" s="113">
        <v>33</v>
      </c>
      <c r="BS526" s="112">
        <v>0</v>
      </c>
    </row>
    <row r="527" spans="1:71" hidden="1" x14ac:dyDescent="0.25">
      <c r="A527" s="102" t="s">
        <v>138</v>
      </c>
      <c r="B527" s="103" t="s">
        <v>205</v>
      </c>
      <c r="C527" s="102" t="s">
        <v>206</v>
      </c>
      <c r="D527" s="102" t="s">
        <v>499</v>
      </c>
      <c r="E527" s="102" t="s">
        <v>500</v>
      </c>
      <c r="F527" s="102" t="s">
        <v>244</v>
      </c>
      <c r="G527" s="102" t="s">
        <v>224</v>
      </c>
      <c r="H527" s="104">
        <v>25</v>
      </c>
      <c r="I527" s="104">
        <v>26</v>
      </c>
      <c r="J527" s="104">
        <v>61</v>
      </c>
      <c r="K527" s="104">
        <v>183</v>
      </c>
      <c r="L527" s="105">
        <v>37.333333333333336</v>
      </c>
      <c r="M527" s="106">
        <v>248</v>
      </c>
      <c r="N527" s="106">
        <v>241</v>
      </c>
      <c r="O527" s="106">
        <v>3</v>
      </c>
      <c r="P527" s="106">
        <v>-7</v>
      </c>
      <c r="Q527" s="106">
        <v>2</v>
      </c>
      <c r="R527" s="106">
        <v>2.5</v>
      </c>
      <c r="S527" s="106">
        <v>255</v>
      </c>
      <c r="T527" s="106">
        <v>253</v>
      </c>
      <c r="U527" s="106">
        <v>3</v>
      </c>
      <c r="V527" s="106">
        <v>-2</v>
      </c>
      <c r="W527" s="106">
        <v>1</v>
      </c>
      <c r="X527" s="106">
        <v>2</v>
      </c>
      <c r="Y527" s="106">
        <v>61</v>
      </c>
      <c r="Z527" s="106">
        <v>6</v>
      </c>
      <c r="AA527" s="107">
        <v>41450</v>
      </c>
      <c r="AB527" s="106">
        <v>4</v>
      </c>
      <c r="AC527" s="108">
        <v>3.7</v>
      </c>
      <c r="AD527" s="109">
        <v>2</v>
      </c>
      <c r="AE527" s="110">
        <v>0</v>
      </c>
      <c r="AF527" s="111">
        <v>0.54</v>
      </c>
      <c r="AG527" s="112">
        <v>0</v>
      </c>
      <c r="AH527" s="112">
        <v>0</v>
      </c>
      <c r="AI527" s="112">
        <v>0</v>
      </c>
      <c r="AJ527" s="111">
        <v>0.9</v>
      </c>
      <c r="AK527" s="112">
        <v>0</v>
      </c>
      <c r="AL527" s="112">
        <v>0</v>
      </c>
      <c r="AM527" s="112">
        <v>0</v>
      </c>
      <c r="AN527" s="112">
        <v>0</v>
      </c>
      <c r="AO527" s="112">
        <v>0</v>
      </c>
      <c r="AP527" s="112">
        <v>0</v>
      </c>
      <c r="AQ527" s="112">
        <v>0</v>
      </c>
      <c r="AR527" s="112">
        <v>0</v>
      </c>
      <c r="AS527" s="112">
        <v>0</v>
      </c>
      <c r="AT527" s="111">
        <v>0.55000000000000004</v>
      </c>
      <c r="AU527" s="112">
        <v>0</v>
      </c>
      <c r="AV527" s="112">
        <v>0</v>
      </c>
      <c r="AW527" s="112">
        <v>0</v>
      </c>
      <c r="AX527" s="112">
        <v>0</v>
      </c>
      <c r="AY527" s="112">
        <v>0</v>
      </c>
      <c r="AZ527" s="112">
        <v>0</v>
      </c>
      <c r="BA527" s="111">
        <v>0.71299999999999997</v>
      </c>
      <c r="BB527" s="112">
        <v>0</v>
      </c>
      <c r="BC527" s="112">
        <v>0</v>
      </c>
      <c r="BD527" s="112">
        <v>0</v>
      </c>
      <c r="BE527" s="112">
        <v>0</v>
      </c>
      <c r="BF527" s="112">
        <v>0</v>
      </c>
      <c r="BG527" s="112">
        <v>0</v>
      </c>
      <c r="BH527" s="112">
        <v>0</v>
      </c>
      <c r="BI527" s="112">
        <v>0</v>
      </c>
      <c r="BJ527" s="112">
        <v>0</v>
      </c>
      <c r="BK527" s="111">
        <v>0.71299999999999997</v>
      </c>
      <c r="BL527" s="112">
        <v>0</v>
      </c>
      <c r="BM527" s="112">
        <v>0</v>
      </c>
      <c r="BN527" s="112">
        <v>0</v>
      </c>
      <c r="BO527" s="112">
        <v>0</v>
      </c>
      <c r="BP527" s="112">
        <v>0</v>
      </c>
      <c r="BQ527" s="112">
        <v>0</v>
      </c>
      <c r="BR527" s="113">
        <v>19</v>
      </c>
      <c r="BS527" s="112">
        <v>0</v>
      </c>
    </row>
    <row r="528" spans="1:71" hidden="1" x14ac:dyDescent="0.25">
      <c r="A528" s="102" t="s">
        <v>138</v>
      </c>
      <c r="B528" s="103" t="s">
        <v>205</v>
      </c>
      <c r="C528" s="102" t="s">
        <v>206</v>
      </c>
      <c r="D528" s="102" t="s">
        <v>120</v>
      </c>
      <c r="E528" s="102" t="s">
        <v>121</v>
      </c>
      <c r="F528" s="102" t="s">
        <v>151</v>
      </c>
      <c r="G528" s="102" t="s">
        <v>223</v>
      </c>
      <c r="H528" s="104">
        <v>285</v>
      </c>
      <c r="I528" s="104">
        <v>307</v>
      </c>
      <c r="J528" s="104">
        <v>240</v>
      </c>
      <c r="K528" s="104">
        <v>720</v>
      </c>
      <c r="L528" s="105">
        <v>277.33333333333331</v>
      </c>
      <c r="M528" s="106">
        <v>2112</v>
      </c>
      <c r="N528" s="106">
        <v>2187</v>
      </c>
      <c r="O528" s="106">
        <v>9</v>
      </c>
      <c r="P528" s="106">
        <v>75</v>
      </c>
      <c r="Q528" s="106">
        <v>8</v>
      </c>
      <c r="R528" s="106">
        <v>8.5</v>
      </c>
      <c r="S528" s="106">
        <v>2198</v>
      </c>
      <c r="T528" s="106">
        <v>2241</v>
      </c>
      <c r="U528" s="106">
        <v>9</v>
      </c>
      <c r="V528" s="106">
        <v>43</v>
      </c>
      <c r="W528" s="106">
        <v>9</v>
      </c>
      <c r="X528" s="106">
        <v>9</v>
      </c>
      <c r="Y528" s="106">
        <v>240</v>
      </c>
      <c r="Z528" s="106">
        <v>9</v>
      </c>
      <c r="AA528" s="107">
        <v>29497</v>
      </c>
      <c r="AB528" s="106">
        <v>2</v>
      </c>
      <c r="AC528" s="108">
        <v>6.1</v>
      </c>
      <c r="AD528" s="109">
        <v>2</v>
      </c>
      <c r="AE528" s="110">
        <v>0</v>
      </c>
      <c r="AF528" s="111">
        <v>0.54</v>
      </c>
      <c r="AG528" s="112">
        <v>0</v>
      </c>
      <c r="AH528" s="112">
        <v>0</v>
      </c>
      <c r="AI528" s="112">
        <v>0</v>
      </c>
      <c r="AJ528" s="111">
        <v>0.9</v>
      </c>
      <c r="AK528" s="112">
        <v>0</v>
      </c>
      <c r="AL528" s="112">
        <v>0</v>
      </c>
      <c r="AM528" s="112">
        <v>0</v>
      </c>
      <c r="AN528" s="112">
        <v>0</v>
      </c>
      <c r="AO528" s="112">
        <v>0</v>
      </c>
      <c r="AP528" s="112">
        <v>0</v>
      </c>
      <c r="AQ528" s="112">
        <v>0</v>
      </c>
      <c r="AR528" s="112">
        <v>0</v>
      </c>
      <c r="AS528" s="112">
        <v>0</v>
      </c>
      <c r="AT528" s="111">
        <v>0.55000000000000004</v>
      </c>
      <c r="AU528" s="112">
        <v>0</v>
      </c>
      <c r="AV528" s="112">
        <v>0</v>
      </c>
      <c r="AW528" s="112">
        <v>0</v>
      </c>
      <c r="AX528" s="112">
        <v>0</v>
      </c>
      <c r="AY528" s="112">
        <v>0</v>
      </c>
      <c r="AZ528" s="112">
        <v>0</v>
      </c>
      <c r="BA528" s="111">
        <v>0.71299999999999997</v>
      </c>
      <c r="BB528" s="112">
        <v>0</v>
      </c>
      <c r="BC528" s="112">
        <v>0</v>
      </c>
      <c r="BD528" s="112">
        <v>0</v>
      </c>
      <c r="BE528" s="112">
        <v>0</v>
      </c>
      <c r="BF528" s="112">
        <v>0</v>
      </c>
      <c r="BG528" s="112">
        <v>0</v>
      </c>
      <c r="BH528" s="112">
        <v>0</v>
      </c>
      <c r="BI528" s="112">
        <v>0</v>
      </c>
      <c r="BJ528" s="112">
        <v>0</v>
      </c>
      <c r="BK528" s="111">
        <v>0.71299999999999997</v>
      </c>
      <c r="BL528" s="112">
        <v>0</v>
      </c>
      <c r="BM528" s="112">
        <v>0</v>
      </c>
      <c r="BN528" s="112">
        <v>0</v>
      </c>
      <c r="BO528" s="112">
        <v>0</v>
      </c>
      <c r="BP528" s="112">
        <v>0</v>
      </c>
      <c r="BQ528" s="112">
        <v>0</v>
      </c>
      <c r="BR528" s="113">
        <v>86</v>
      </c>
      <c r="BS528" s="112">
        <v>0</v>
      </c>
    </row>
    <row r="529" spans="1:71" hidden="1" x14ac:dyDescent="0.25">
      <c r="A529" s="102" t="s">
        <v>138</v>
      </c>
      <c r="B529" s="103" t="s">
        <v>205</v>
      </c>
      <c r="C529" s="102" t="s">
        <v>206</v>
      </c>
      <c r="D529" s="102" t="s">
        <v>636</v>
      </c>
      <c r="E529" s="102" t="s">
        <v>637</v>
      </c>
      <c r="F529" s="102" t="s">
        <v>151</v>
      </c>
      <c r="G529" s="102" t="s">
        <v>223</v>
      </c>
      <c r="H529" s="104">
        <v>24</v>
      </c>
      <c r="I529" s="104">
        <v>29</v>
      </c>
      <c r="J529" s="104">
        <v>33</v>
      </c>
      <c r="K529" s="104">
        <v>99</v>
      </c>
      <c r="L529" s="105">
        <v>28.666666666666668</v>
      </c>
      <c r="M529" s="106">
        <v>300</v>
      </c>
      <c r="N529" s="106">
        <v>277</v>
      </c>
      <c r="O529" s="106">
        <v>4</v>
      </c>
      <c r="P529" s="106">
        <v>-23</v>
      </c>
      <c r="Q529" s="106">
        <v>1</v>
      </c>
      <c r="R529" s="106">
        <v>2.5</v>
      </c>
      <c r="S529" s="106">
        <v>290</v>
      </c>
      <c r="T529" s="106">
        <v>295</v>
      </c>
      <c r="U529" s="106">
        <v>4</v>
      </c>
      <c r="V529" s="106">
        <v>5</v>
      </c>
      <c r="W529" s="106">
        <v>3</v>
      </c>
      <c r="X529" s="106">
        <v>3.5</v>
      </c>
      <c r="Y529" s="106">
        <v>33</v>
      </c>
      <c r="Z529" s="106">
        <v>5</v>
      </c>
      <c r="AA529" s="107">
        <v>25148</v>
      </c>
      <c r="AB529" s="106">
        <v>1</v>
      </c>
      <c r="AC529" s="108">
        <v>2.6</v>
      </c>
      <c r="AD529" s="109">
        <v>1</v>
      </c>
      <c r="AE529" s="110">
        <v>0</v>
      </c>
      <c r="AF529" s="111">
        <v>0.54</v>
      </c>
      <c r="AG529" s="112">
        <v>0</v>
      </c>
      <c r="AH529" s="112">
        <v>0</v>
      </c>
      <c r="AI529" s="112">
        <v>0</v>
      </c>
      <c r="AJ529" s="111">
        <v>0.9</v>
      </c>
      <c r="AK529" s="112">
        <v>0</v>
      </c>
      <c r="AL529" s="112">
        <v>0</v>
      </c>
      <c r="AM529" s="112">
        <v>0</v>
      </c>
      <c r="AN529" s="112">
        <v>0</v>
      </c>
      <c r="AO529" s="112">
        <v>0</v>
      </c>
      <c r="AP529" s="112">
        <v>0</v>
      </c>
      <c r="AQ529" s="112">
        <v>0</v>
      </c>
      <c r="AR529" s="112">
        <v>0</v>
      </c>
      <c r="AS529" s="112">
        <v>0</v>
      </c>
      <c r="AT529" s="111">
        <v>0.55000000000000004</v>
      </c>
      <c r="AU529" s="112">
        <v>0</v>
      </c>
      <c r="AV529" s="112">
        <v>0</v>
      </c>
      <c r="AW529" s="112">
        <v>0</v>
      </c>
      <c r="AX529" s="112">
        <v>0</v>
      </c>
      <c r="AY529" s="112">
        <v>0</v>
      </c>
      <c r="AZ529" s="112">
        <v>0</v>
      </c>
      <c r="BA529" s="111">
        <v>0.71299999999999997</v>
      </c>
      <c r="BB529" s="112">
        <v>0</v>
      </c>
      <c r="BC529" s="112">
        <v>0</v>
      </c>
      <c r="BD529" s="112">
        <v>0</v>
      </c>
      <c r="BE529" s="112">
        <v>0</v>
      </c>
      <c r="BF529" s="112">
        <v>0</v>
      </c>
      <c r="BG529" s="112">
        <v>0</v>
      </c>
      <c r="BH529" s="112">
        <v>0</v>
      </c>
      <c r="BI529" s="112">
        <v>0</v>
      </c>
      <c r="BJ529" s="112">
        <v>0</v>
      </c>
      <c r="BK529" s="111">
        <v>0.71299999999999997</v>
      </c>
      <c r="BL529" s="112">
        <v>0</v>
      </c>
      <c r="BM529" s="112">
        <v>0</v>
      </c>
      <c r="BN529" s="112">
        <v>0</v>
      </c>
      <c r="BO529" s="112">
        <v>0</v>
      </c>
      <c r="BP529" s="112">
        <v>0</v>
      </c>
      <c r="BQ529" s="112">
        <v>0</v>
      </c>
      <c r="BR529" s="113">
        <v>11</v>
      </c>
      <c r="BS529" s="112">
        <v>0</v>
      </c>
    </row>
    <row r="530" spans="1:71" hidden="1" x14ac:dyDescent="0.25">
      <c r="A530" s="102" t="s">
        <v>138</v>
      </c>
      <c r="B530" s="103" t="s">
        <v>205</v>
      </c>
      <c r="C530" s="102" t="s">
        <v>206</v>
      </c>
      <c r="D530" s="102" t="s">
        <v>973</v>
      </c>
      <c r="E530" s="102" t="s">
        <v>974</v>
      </c>
      <c r="F530" s="102" t="s">
        <v>151</v>
      </c>
      <c r="G530" s="102" t="s">
        <v>223</v>
      </c>
      <c r="H530" s="104">
        <v>40</v>
      </c>
      <c r="I530" s="104">
        <v>39</v>
      </c>
      <c r="J530" s="104">
        <v>30</v>
      </c>
      <c r="K530" s="104">
        <v>90</v>
      </c>
      <c r="L530" s="105">
        <v>36.333333333333336</v>
      </c>
      <c r="M530" s="106">
        <v>418</v>
      </c>
      <c r="N530" s="106">
        <v>443</v>
      </c>
      <c r="O530" s="106">
        <v>5</v>
      </c>
      <c r="P530" s="106">
        <v>25</v>
      </c>
      <c r="Q530" s="106">
        <v>5</v>
      </c>
      <c r="R530" s="106">
        <v>5</v>
      </c>
      <c r="S530" s="106">
        <v>427</v>
      </c>
      <c r="T530" s="106">
        <v>430</v>
      </c>
      <c r="U530" s="106">
        <v>5</v>
      </c>
      <c r="V530" s="106">
        <v>3</v>
      </c>
      <c r="W530" s="106">
        <v>2</v>
      </c>
      <c r="X530" s="106">
        <v>3.5</v>
      </c>
      <c r="Y530" s="106">
        <v>30</v>
      </c>
      <c r="Z530" s="106">
        <v>5</v>
      </c>
      <c r="AA530" s="107">
        <v>46956</v>
      </c>
      <c r="AB530" s="106">
        <v>5</v>
      </c>
      <c r="AC530" s="108">
        <v>4.7</v>
      </c>
      <c r="AD530" s="109">
        <v>3</v>
      </c>
      <c r="AE530" s="110">
        <v>0</v>
      </c>
      <c r="AF530" s="111">
        <v>0.54</v>
      </c>
      <c r="AG530" s="112">
        <v>0</v>
      </c>
      <c r="AH530" s="112">
        <v>0</v>
      </c>
      <c r="AI530" s="112">
        <v>0</v>
      </c>
      <c r="AJ530" s="111">
        <v>0.9</v>
      </c>
      <c r="AK530" s="112">
        <v>0</v>
      </c>
      <c r="AL530" s="112">
        <v>0</v>
      </c>
      <c r="AM530" s="112">
        <v>0</v>
      </c>
      <c r="AN530" s="112">
        <v>0</v>
      </c>
      <c r="AO530" s="112">
        <v>0</v>
      </c>
      <c r="AP530" s="112">
        <v>0</v>
      </c>
      <c r="AQ530" s="112">
        <v>0</v>
      </c>
      <c r="AR530" s="112">
        <v>0</v>
      </c>
      <c r="AS530" s="112">
        <v>0</v>
      </c>
      <c r="AT530" s="111">
        <v>0.55000000000000004</v>
      </c>
      <c r="AU530" s="112">
        <v>0</v>
      </c>
      <c r="AV530" s="112">
        <v>0</v>
      </c>
      <c r="AW530" s="112">
        <v>0</v>
      </c>
      <c r="AX530" s="112">
        <v>0</v>
      </c>
      <c r="AY530" s="112">
        <v>0</v>
      </c>
      <c r="AZ530" s="112">
        <v>0</v>
      </c>
      <c r="BA530" s="111">
        <v>0.71299999999999997</v>
      </c>
      <c r="BB530" s="112">
        <v>0</v>
      </c>
      <c r="BC530" s="112">
        <v>0</v>
      </c>
      <c r="BD530" s="112">
        <v>0</v>
      </c>
      <c r="BE530" s="112">
        <v>0</v>
      </c>
      <c r="BF530" s="112">
        <v>0</v>
      </c>
      <c r="BG530" s="112">
        <v>0</v>
      </c>
      <c r="BH530" s="112">
        <v>0</v>
      </c>
      <c r="BI530" s="112">
        <v>0</v>
      </c>
      <c r="BJ530" s="112">
        <v>0</v>
      </c>
      <c r="BK530" s="111">
        <v>0.71299999999999997</v>
      </c>
      <c r="BL530" s="112">
        <v>0</v>
      </c>
      <c r="BM530" s="112">
        <v>0</v>
      </c>
      <c r="BN530" s="112">
        <v>0</v>
      </c>
      <c r="BO530" s="112">
        <v>0</v>
      </c>
      <c r="BP530" s="112">
        <v>0</v>
      </c>
      <c r="BQ530" s="112">
        <v>0</v>
      </c>
      <c r="BR530" s="113">
        <v>13</v>
      </c>
      <c r="BS530" s="112">
        <v>0</v>
      </c>
    </row>
    <row r="531" spans="1:71" hidden="1" x14ac:dyDescent="0.25">
      <c r="A531" s="102" t="s">
        <v>138</v>
      </c>
      <c r="B531" s="103" t="s">
        <v>205</v>
      </c>
      <c r="C531" s="102" t="s">
        <v>206</v>
      </c>
      <c r="D531" s="102" t="s">
        <v>251</v>
      </c>
      <c r="E531" s="102" t="s">
        <v>252</v>
      </c>
      <c r="F531" s="102" t="s">
        <v>151</v>
      </c>
      <c r="G531" s="102" t="s">
        <v>223</v>
      </c>
      <c r="H531" s="104">
        <v>35</v>
      </c>
      <c r="I531" s="104">
        <v>40</v>
      </c>
      <c r="J531" s="104">
        <v>33</v>
      </c>
      <c r="K531" s="104">
        <v>99</v>
      </c>
      <c r="L531" s="105">
        <v>36</v>
      </c>
      <c r="M531" s="106">
        <v>403</v>
      </c>
      <c r="N531" s="106">
        <v>397</v>
      </c>
      <c r="O531" s="106">
        <v>5</v>
      </c>
      <c r="P531" s="106">
        <v>-6</v>
      </c>
      <c r="Q531" s="106">
        <v>2</v>
      </c>
      <c r="R531" s="106">
        <v>3.5</v>
      </c>
      <c r="S531" s="106">
        <v>415</v>
      </c>
      <c r="T531" s="106">
        <v>421</v>
      </c>
      <c r="U531" s="106">
        <v>5</v>
      </c>
      <c r="V531" s="106">
        <v>6</v>
      </c>
      <c r="W531" s="106">
        <v>4</v>
      </c>
      <c r="X531" s="106">
        <v>4.5</v>
      </c>
      <c r="Y531" s="106">
        <v>33</v>
      </c>
      <c r="Z531" s="106">
        <v>5</v>
      </c>
      <c r="AA531" s="107">
        <v>41507</v>
      </c>
      <c r="AB531" s="106">
        <v>4</v>
      </c>
      <c r="AC531" s="108">
        <v>4.2</v>
      </c>
      <c r="AD531" s="109">
        <v>3</v>
      </c>
      <c r="AE531" s="110">
        <v>0</v>
      </c>
      <c r="AF531" s="111">
        <v>0.54</v>
      </c>
      <c r="AG531" s="112">
        <v>0</v>
      </c>
      <c r="AH531" s="112">
        <v>0</v>
      </c>
      <c r="AI531" s="112">
        <v>0</v>
      </c>
      <c r="AJ531" s="111">
        <v>0.9</v>
      </c>
      <c r="AK531" s="112">
        <v>0</v>
      </c>
      <c r="AL531" s="112">
        <v>0</v>
      </c>
      <c r="AM531" s="112">
        <v>0</v>
      </c>
      <c r="AN531" s="112">
        <v>0</v>
      </c>
      <c r="AO531" s="112">
        <v>0</v>
      </c>
      <c r="AP531" s="112">
        <v>0</v>
      </c>
      <c r="AQ531" s="112">
        <v>0</v>
      </c>
      <c r="AR531" s="112">
        <v>0</v>
      </c>
      <c r="AS531" s="112">
        <v>0</v>
      </c>
      <c r="AT531" s="111">
        <v>0.55000000000000004</v>
      </c>
      <c r="AU531" s="112">
        <v>0</v>
      </c>
      <c r="AV531" s="112">
        <v>0</v>
      </c>
      <c r="AW531" s="112">
        <v>0</v>
      </c>
      <c r="AX531" s="112">
        <v>0</v>
      </c>
      <c r="AY531" s="112">
        <v>0</v>
      </c>
      <c r="AZ531" s="112">
        <v>0</v>
      </c>
      <c r="BA531" s="111">
        <v>0.71299999999999997</v>
      </c>
      <c r="BB531" s="112">
        <v>0</v>
      </c>
      <c r="BC531" s="112">
        <v>0</v>
      </c>
      <c r="BD531" s="112">
        <v>0</v>
      </c>
      <c r="BE531" s="112">
        <v>0</v>
      </c>
      <c r="BF531" s="112">
        <v>0</v>
      </c>
      <c r="BG531" s="112">
        <v>0</v>
      </c>
      <c r="BH531" s="112">
        <v>0</v>
      </c>
      <c r="BI531" s="112">
        <v>0</v>
      </c>
      <c r="BJ531" s="112">
        <v>0</v>
      </c>
      <c r="BK531" s="111">
        <v>0.71299999999999997</v>
      </c>
      <c r="BL531" s="112">
        <v>0</v>
      </c>
      <c r="BM531" s="112">
        <v>0</v>
      </c>
      <c r="BN531" s="112">
        <v>0</v>
      </c>
      <c r="BO531" s="112">
        <v>0</v>
      </c>
      <c r="BP531" s="112">
        <v>0</v>
      </c>
      <c r="BQ531" s="112">
        <v>0</v>
      </c>
      <c r="BR531" s="113">
        <v>45</v>
      </c>
      <c r="BS531" s="112">
        <v>0</v>
      </c>
    </row>
    <row r="532" spans="1:71" hidden="1" x14ac:dyDescent="0.25">
      <c r="A532" s="102" t="s">
        <v>138</v>
      </c>
      <c r="B532" s="103" t="s">
        <v>205</v>
      </c>
      <c r="C532" s="102" t="s">
        <v>206</v>
      </c>
      <c r="D532" s="102" t="s">
        <v>253</v>
      </c>
      <c r="E532" s="102" t="s">
        <v>254</v>
      </c>
      <c r="F532" s="102" t="s">
        <v>151</v>
      </c>
      <c r="G532" s="102" t="s">
        <v>223</v>
      </c>
      <c r="H532" s="104">
        <v>9</v>
      </c>
      <c r="I532" s="104">
        <v>17</v>
      </c>
      <c r="J532" s="104"/>
      <c r="K532" s="104" t="s">
        <v>154</v>
      </c>
      <c r="L532" s="105">
        <v>13</v>
      </c>
      <c r="M532" s="106">
        <v>119</v>
      </c>
      <c r="N532" s="106">
        <v>117</v>
      </c>
      <c r="O532" s="106">
        <v>1</v>
      </c>
      <c r="P532" s="106">
        <v>-2</v>
      </c>
      <c r="Q532" s="106">
        <v>2</v>
      </c>
      <c r="R532" s="106">
        <v>1.5</v>
      </c>
      <c r="S532" s="106">
        <v>165</v>
      </c>
      <c r="T532" s="106">
        <v>173</v>
      </c>
      <c r="U532" s="106">
        <v>2</v>
      </c>
      <c r="V532" s="106">
        <v>8</v>
      </c>
      <c r="W532" s="106">
        <v>5</v>
      </c>
      <c r="X532" s="106">
        <v>3.5</v>
      </c>
      <c r="Y532" s="106"/>
      <c r="Z532" s="106"/>
      <c r="AA532" s="107">
        <v>47121</v>
      </c>
      <c r="AB532" s="106">
        <v>5</v>
      </c>
      <c r="AC532" s="108">
        <v>3.75</v>
      </c>
      <c r="AD532" s="109">
        <v>2</v>
      </c>
      <c r="AE532" s="110">
        <v>0</v>
      </c>
      <c r="AF532" s="111">
        <v>0.54</v>
      </c>
      <c r="AG532" s="112">
        <v>0</v>
      </c>
      <c r="AH532" s="112">
        <v>0</v>
      </c>
      <c r="AI532" s="112">
        <v>0</v>
      </c>
      <c r="AJ532" s="111">
        <v>0.9</v>
      </c>
      <c r="AK532" s="112">
        <v>0</v>
      </c>
      <c r="AL532" s="112">
        <v>0</v>
      </c>
      <c r="AM532" s="112">
        <v>0</v>
      </c>
      <c r="AN532" s="112">
        <v>0</v>
      </c>
      <c r="AO532" s="112">
        <v>0</v>
      </c>
      <c r="AP532" s="112">
        <v>0</v>
      </c>
      <c r="AQ532" s="112">
        <v>0</v>
      </c>
      <c r="AR532" s="112">
        <v>0</v>
      </c>
      <c r="AS532" s="112">
        <v>0</v>
      </c>
      <c r="AT532" s="111">
        <v>0.55000000000000004</v>
      </c>
      <c r="AU532" s="112">
        <v>0</v>
      </c>
      <c r="AV532" s="112">
        <v>0</v>
      </c>
      <c r="AW532" s="112">
        <v>0</v>
      </c>
      <c r="AX532" s="112">
        <v>0</v>
      </c>
      <c r="AY532" s="112">
        <v>0</v>
      </c>
      <c r="AZ532" s="112">
        <v>0</v>
      </c>
      <c r="BA532" s="111">
        <v>0.71299999999999997</v>
      </c>
      <c r="BB532" s="112">
        <v>0</v>
      </c>
      <c r="BC532" s="112">
        <v>0</v>
      </c>
      <c r="BD532" s="112">
        <v>0</v>
      </c>
      <c r="BE532" s="112">
        <v>0</v>
      </c>
      <c r="BF532" s="112">
        <v>0</v>
      </c>
      <c r="BG532" s="112">
        <v>0</v>
      </c>
      <c r="BH532" s="112">
        <v>0</v>
      </c>
      <c r="BI532" s="112">
        <v>0</v>
      </c>
      <c r="BJ532" s="112">
        <v>0</v>
      </c>
      <c r="BK532" s="111">
        <v>0.71299999999999997</v>
      </c>
      <c r="BL532" s="112">
        <v>0</v>
      </c>
      <c r="BM532" s="112">
        <v>0</v>
      </c>
      <c r="BN532" s="112">
        <v>0</v>
      </c>
      <c r="BO532" s="112">
        <v>0</v>
      </c>
      <c r="BP532" s="112">
        <v>0</v>
      </c>
      <c r="BQ532" s="112">
        <v>0</v>
      </c>
      <c r="BR532" s="113">
        <v>16</v>
      </c>
      <c r="BS532" s="112">
        <v>0</v>
      </c>
    </row>
    <row r="533" spans="1:71" hidden="1" x14ac:dyDescent="0.25">
      <c r="A533" s="102" t="s">
        <v>138</v>
      </c>
      <c r="B533" s="103" t="s">
        <v>205</v>
      </c>
      <c r="C533" s="102" t="s">
        <v>206</v>
      </c>
      <c r="D533" s="102" t="s">
        <v>660</v>
      </c>
      <c r="E533" s="102" t="s">
        <v>661</v>
      </c>
      <c r="F533" s="102" t="s">
        <v>151</v>
      </c>
      <c r="G533" s="102" t="s">
        <v>223</v>
      </c>
      <c r="H533" s="104">
        <v>17</v>
      </c>
      <c r="I533" s="104">
        <v>15</v>
      </c>
      <c r="J533" s="104">
        <v>25</v>
      </c>
      <c r="K533" s="104">
        <v>75</v>
      </c>
      <c r="L533" s="105">
        <v>19</v>
      </c>
      <c r="M533" s="106">
        <v>212</v>
      </c>
      <c r="N533" s="106">
        <v>209</v>
      </c>
      <c r="O533" s="106">
        <v>3</v>
      </c>
      <c r="P533" s="106">
        <v>-3</v>
      </c>
      <c r="Q533" s="106">
        <v>2</v>
      </c>
      <c r="R533" s="106">
        <v>2.5</v>
      </c>
      <c r="S533" s="106">
        <v>211</v>
      </c>
      <c r="T533" s="106">
        <v>209</v>
      </c>
      <c r="U533" s="106">
        <v>3</v>
      </c>
      <c r="V533" s="106">
        <v>-2</v>
      </c>
      <c r="W533" s="106">
        <v>1</v>
      </c>
      <c r="X533" s="106">
        <v>2</v>
      </c>
      <c r="Y533" s="106">
        <v>25</v>
      </c>
      <c r="Z533" s="106">
        <v>5</v>
      </c>
      <c r="AA533" s="107">
        <v>60095</v>
      </c>
      <c r="AB533" s="106">
        <v>7</v>
      </c>
      <c r="AC533" s="108">
        <v>4.7</v>
      </c>
      <c r="AD533" s="109">
        <v>3</v>
      </c>
      <c r="AE533" s="110">
        <v>0</v>
      </c>
      <c r="AF533" s="111">
        <v>0.54</v>
      </c>
      <c r="AG533" s="112">
        <v>0</v>
      </c>
      <c r="AH533" s="112">
        <v>0</v>
      </c>
      <c r="AI533" s="112">
        <v>0</v>
      </c>
      <c r="AJ533" s="111">
        <v>0.9</v>
      </c>
      <c r="AK533" s="112">
        <v>0</v>
      </c>
      <c r="AL533" s="112">
        <v>0</v>
      </c>
      <c r="AM533" s="112">
        <v>0</v>
      </c>
      <c r="AN533" s="112">
        <v>0</v>
      </c>
      <c r="AO533" s="112">
        <v>0</v>
      </c>
      <c r="AP533" s="112">
        <v>0</v>
      </c>
      <c r="AQ533" s="112">
        <v>0</v>
      </c>
      <c r="AR533" s="112">
        <v>0</v>
      </c>
      <c r="AS533" s="112">
        <v>0</v>
      </c>
      <c r="AT533" s="111">
        <v>0.55000000000000004</v>
      </c>
      <c r="AU533" s="112">
        <v>0</v>
      </c>
      <c r="AV533" s="112">
        <v>0</v>
      </c>
      <c r="AW533" s="112">
        <v>0</v>
      </c>
      <c r="AX533" s="112">
        <v>0</v>
      </c>
      <c r="AY533" s="112">
        <v>0</v>
      </c>
      <c r="AZ533" s="112">
        <v>0</v>
      </c>
      <c r="BA533" s="111">
        <v>0.71299999999999997</v>
      </c>
      <c r="BB533" s="112">
        <v>0</v>
      </c>
      <c r="BC533" s="112">
        <v>0</v>
      </c>
      <c r="BD533" s="112">
        <v>0</v>
      </c>
      <c r="BE533" s="112">
        <v>0</v>
      </c>
      <c r="BF533" s="112">
        <v>0</v>
      </c>
      <c r="BG533" s="112">
        <v>0</v>
      </c>
      <c r="BH533" s="112">
        <v>0</v>
      </c>
      <c r="BI533" s="112">
        <v>0</v>
      </c>
      <c r="BJ533" s="112">
        <v>0</v>
      </c>
      <c r="BK533" s="111">
        <v>0.71299999999999997</v>
      </c>
      <c r="BL533" s="112">
        <v>0</v>
      </c>
      <c r="BM533" s="112">
        <v>0</v>
      </c>
      <c r="BN533" s="112">
        <v>0</v>
      </c>
      <c r="BO533" s="112">
        <v>0</v>
      </c>
      <c r="BP533" s="112">
        <v>0</v>
      </c>
      <c r="BQ533" s="112">
        <v>0</v>
      </c>
      <c r="BR533" s="113">
        <v>2</v>
      </c>
      <c r="BS533" s="112">
        <v>0</v>
      </c>
    </row>
    <row r="534" spans="1:71" hidden="1" x14ac:dyDescent="0.25">
      <c r="A534" s="102" t="s">
        <v>138</v>
      </c>
      <c r="B534" s="103" t="s">
        <v>205</v>
      </c>
      <c r="C534" s="102" t="s">
        <v>206</v>
      </c>
      <c r="D534" s="102" t="s">
        <v>662</v>
      </c>
      <c r="E534" s="102" t="s">
        <v>663</v>
      </c>
      <c r="F534" s="102" t="s">
        <v>151</v>
      </c>
      <c r="G534" s="102" t="s">
        <v>223</v>
      </c>
      <c r="H534" s="104">
        <v>51</v>
      </c>
      <c r="I534" s="104">
        <v>50</v>
      </c>
      <c r="J534" s="104"/>
      <c r="K534" s="104" t="s">
        <v>154</v>
      </c>
      <c r="L534" s="105">
        <v>50.5</v>
      </c>
      <c r="M534" s="106">
        <v>847</v>
      </c>
      <c r="N534" s="106">
        <v>806</v>
      </c>
      <c r="O534" s="106">
        <v>7</v>
      </c>
      <c r="P534" s="106">
        <v>-41</v>
      </c>
      <c r="Q534" s="106">
        <v>1</v>
      </c>
      <c r="R534" s="106">
        <v>4</v>
      </c>
      <c r="S534" s="106">
        <v>840</v>
      </c>
      <c r="T534" s="106">
        <v>830</v>
      </c>
      <c r="U534" s="106">
        <v>7</v>
      </c>
      <c r="V534" s="106">
        <v>-10</v>
      </c>
      <c r="W534" s="106">
        <v>1</v>
      </c>
      <c r="X534" s="106">
        <v>4</v>
      </c>
      <c r="Y534" s="106"/>
      <c r="Z534" s="106"/>
      <c r="AA534" s="107">
        <v>55897</v>
      </c>
      <c r="AB534" s="106">
        <v>6</v>
      </c>
      <c r="AC534" s="108">
        <v>5</v>
      </c>
      <c r="AD534" s="109">
        <v>3</v>
      </c>
      <c r="AE534" s="110">
        <v>0</v>
      </c>
      <c r="AF534" s="111">
        <v>0.54</v>
      </c>
      <c r="AG534" s="112">
        <v>0</v>
      </c>
      <c r="AH534" s="112">
        <v>0</v>
      </c>
      <c r="AI534" s="112">
        <v>0</v>
      </c>
      <c r="AJ534" s="111">
        <v>0.9</v>
      </c>
      <c r="AK534" s="112">
        <v>0</v>
      </c>
      <c r="AL534" s="112">
        <v>0</v>
      </c>
      <c r="AM534" s="112">
        <v>0</v>
      </c>
      <c r="AN534" s="112">
        <v>0</v>
      </c>
      <c r="AO534" s="112">
        <v>0</v>
      </c>
      <c r="AP534" s="112">
        <v>0</v>
      </c>
      <c r="AQ534" s="112">
        <v>0</v>
      </c>
      <c r="AR534" s="112">
        <v>0</v>
      </c>
      <c r="AS534" s="112">
        <v>0</v>
      </c>
      <c r="AT534" s="111">
        <v>0.55000000000000004</v>
      </c>
      <c r="AU534" s="112">
        <v>0</v>
      </c>
      <c r="AV534" s="112">
        <v>0</v>
      </c>
      <c r="AW534" s="112">
        <v>0</v>
      </c>
      <c r="AX534" s="112">
        <v>0</v>
      </c>
      <c r="AY534" s="112">
        <v>0</v>
      </c>
      <c r="AZ534" s="112">
        <v>0</v>
      </c>
      <c r="BA534" s="111">
        <v>0.71299999999999997</v>
      </c>
      <c r="BB534" s="112">
        <v>0</v>
      </c>
      <c r="BC534" s="112">
        <v>0</v>
      </c>
      <c r="BD534" s="112">
        <v>0</v>
      </c>
      <c r="BE534" s="112">
        <v>0</v>
      </c>
      <c r="BF534" s="112">
        <v>0</v>
      </c>
      <c r="BG534" s="112">
        <v>0</v>
      </c>
      <c r="BH534" s="112">
        <v>0</v>
      </c>
      <c r="BI534" s="112">
        <v>0</v>
      </c>
      <c r="BJ534" s="112">
        <v>0</v>
      </c>
      <c r="BK534" s="111">
        <v>0.71299999999999997</v>
      </c>
      <c r="BL534" s="112">
        <v>0</v>
      </c>
      <c r="BM534" s="112">
        <v>0</v>
      </c>
      <c r="BN534" s="112">
        <v>0</v>
      </c>
      <c r="BO534" s="112">
        <v>0</v>
      </c>
      <c r="BP534" s="112">
        <v>0</v>
      </c>
      <c r="BQ534" s="112">
        <v>0</v>
      </c>
      <c r="BR534" s="113">
        <v>10</v>
      </c>
      <c r="BS534" s="112">
        <v>0</v>
      </c>
    </row>
    <row r="535" spans="1:71" hidden="1" x14ac:dyDescent="0.25">
      <c r="A535" s="102" t="s">
        <v>138</v>
      </c>
      <c r="B535" s="103" t="s">
        <v>205</v>
      </c>
      <c r="C535" s="102" t="s">
        <v>206</v>
      </c>
      <c r="D535" s="102" t="s">
        <v>664</v>
      </c>
      <c r="E535" s="102" t="s">
        <v>665</v>
      </c>
      <c r="F535" s="102" t="s">
        <v>151</v>
      </c>
      <c r="G535" s="102" t="s">
        <v>223</v>
      </c>
      <c r="H535" s="104">
        <v>23</v>
      </c>
      <c r="I535" s="104">
        <v>22</v>
      </c>
      <c r="J535" s="104"/>
      <c r="K535" s="104" t="s">
        <v>154</v>
      </c>
      <c r="L535" s="105">
        <v>22.5</v>
      </c>
      <c r="M535" s="106">
        <v>371</v>
      </c>
      <c r="N535" s="106">
        <v>348</v>
      </c>
      <c r="O535" s="106">
        <v>5</v>
      </c>
      <c r="P535" s="106">
        <v>-23</v>
      </c>
      <c r="Q535" s="106">
        <v>1</v>
      </c>
      <c r="R535" s="106">
        <v>3</v>
      </c>
      <c r="S535" s="106">
        <v>371</v>
      </c>
      <c r="T535" s="106">
        <v>363</v>
      </c>
      <c r="U535" s="106">
        <v>5</v>
      </c>
      <c r="V535" s="106">
        <v>-8</v>
      </c>
      <c r="W535" s="106">
        <v>1</v>
      </c>
      <c r="X535" s="106">
        <v>3</v>
      </c>
      <c r="Y535" s="106"/>
      <c r="Z535" s="106"/>
      <c r="AA535" s="107"/>
      <c r="AB535" s="106"/>
      <c r="AC535" s="108">
        <v>3</v>
      </c>
      <c r="AD535" s="109">
        <v>2</v>
      </c>
      <c r="AE535" s="110">
        <v>0</v>
      </c>
      <c r="AF535" s="111">
        <v>0.54</v>
      </c>
      <c r="AG535" s="112">
        <v>0</v>
      </c>
      <c r="AH535" s="112">
        <v>0</v>
      </c>
      <c r="AI535" s="112">
        <v>0</v>
      </c>
      <c r="AJ535" s="111">
        <v>0.9</v>
      </c>
      <c r="AK535" s="112">
        <v>0</v>
      </c>
      <c r="AL535" s="112">
        <v>0</v>
      </c>
      <c r="AM535" s="112">
        <v>0</v>
      </c>
      <c r="AN535" s="112">
        <v>0</v>
      </c>
      <c r="AO535" s="112">
        <v>0</v>
      </c>
      <c r="AP535" s="112">
        <v>0</v>
      </c>
      <c r="AQ535" s="112">
        <v>0</v>
      </c>
      <c r="AR535" s="112">
        <v>0</v>
      </c>
      <c r="AS535" s="112">
        <v>0</v>
      </c>
      <c r="AT535" s="111">
        <v>0.55000000000000004</v>
      </c>
      <c r="AU535" s="112">
        <v>0</v>
      </c>
      <c r="AV535" s="112">
        <v>0</v>
      </c>
      <c r="AW535" s="112">
        <v>0</v>
      </c>
      <c r="AX535" s="112">
        <v>0</v>
      </c>
      <c r="AY535" s="112">
        <v>0</v>
      </c>
      <c r="AZ535" s="112">
        <v>0</v>
      </c>
      <c r="BA535" s="111">
        <v>0.71299999999999997</v>
      </c>
      <c r="BB535" s="112">
        <v>0</v>
      </c>
      <c r="BC535" s="112">
        <v>0</v>
      </c>
      <c r="BD535" s="112">
        <v>0</v>
      </c>
      <c r="BE535" s="112">
        <v>0</v>
      </c>
      <c r="BF535" s="112">
        <v>0</v>
      </c>
      <c r="BG535" s="112">
        <v>0</v>
      </c>
      <c r="BH535" s="112">
        <v>0</v>
      </c>
      <c r="BI535" s="112">
        <v>0</v>
      </c>
      <c r="BJ535" s="112">
        <v>0</v>
      </c>
      <c r="BK535" s="111">
        <v>0.71299999999999997</v>
      </c>
      <c r="BL535" s="112">
        <v>0</v>
      </c>
      <c r="BM535" s="112">
        <v>0</v>
      </c>
      <c r="BN535" s="112">
        <v>0</v>
      </c>
      <c r="BO535" s="112">
        <v>0</v>
      </c>
      <c r="BP535" s="112">
        <v>0</v>
      </c>
      <c r="BQ535" s="112">
        <v>0</v>
      </c>
      <c r="BR535" s="113">
        <v>5</v>
      </c>
      <c r="BS535" s="112">
        <v>0</v>
      </c>
    </row>
    <row r="536" spans="1:71" hidden="1" x14ac:dyDescent="0.25">
      <c r="A536" s="102" t="s">
        <v>138</v>
      </c>
      <c r="B536" s="103" t="s">
        <v>205</v>
      </c>
      <c r="C536" s="102" t="s">
        <v>206</v>
      </c>
      <c r="D536" s="102" t="s">
        <v>255</v>
      </c>
      <c r="E536" s="102" t="s">
        <v>256</v>
      </c>
      <c r="F536" s="102" t="s">
        <v>151</v>
      </c>
      <c r="G536" s="102" t="s">
        <v>223</v>
      </c>
      <c r="H536" s="104">
        <v>58</v>
      </c>
      <c r="I536" s="104">
        <v>65</v>
      </c>
      <c r="J536" s="104">
        <v>143</v>
      </c>
      <c r="K536" s="104">
        <v>429</v>
      </c>
      <c r="L536" s="105">
        <v>88.666666666666671</v>
      </c>
      <c r="M536" s="106">
        <v>563</v>
      </c>
      <c r="N536" s="106">
        <v>582</v>
      </c>
      <c r="O536" s="106">
        <v>6</v>
      </c>
      <c r="P536" s="106">
        <v>19</v>
      </c>
      <c r="Q536" s="106">
        <v>4</v>
      </c>
      <c r="R536" s="106">
        <v>5</v>
      </c>
      <c r="S536" s="106">
        <v>594</v>
      </c>
      <c r="T536" s="106">
        <v>606</v>
      </c>
      <c r="U536" s="106">
        <v>6</v>
      </c>
      <c r="V536" s="106">
        <v>12</v>
      </c>
      <c r="W536" s="106">
        <v>6</v>
      </c>
      <c r="X536" s="106">
        <v>6</v>
      </c>
      <c r="Y536" s="106">
        <v>143</v>
      </c>
      <c r="Z536" s="106">
        <v>8</v>
      </c>
      <c r="AA536" s="107">
        <v>50476</v>
      </c>
      <c r="AB536" s="106">
        <v>5</v>
      </c>
      <c r="AC536" s="108">
        <v>5.8</v>
      </c>
      <c r="AD536" s="109">
        <v>3</v>
      </c>
      <c r="AE536" s="110">
        <v>0</v>
      </c>
      <c r="AF536" s="111">
        <v>0.54</v>
      </c>
      <c r="AG536" s="112">
        <v>0</v>
      </c>
      <c r="AH536" s="112">
        <v>0</v>
      </c>
      <c r="AI536" s="112">
        <v>0</v>
      </c>
      <c r="AJ536" s="111">
        <v>0.9</v>
      </c>
      <c r="AK536" s="112">
        <v>0</v>
      </c>
      <c r="AL536" s="112">
        <v>0</v>
      </c>
      <c r="AM536" s="112">
        <v>0</v>
      </c>
      <c r="AN536" s="112">
        <v>0</v>
      </c>
      <c r="AO536" s="112">
        <v>0</v>
      </c>
      <c r="AP536" s="112">
        <v>0</v>
      </c>
      <c r="AQ536" s="112">
        <v>0</v>
      </c>
      <c r="AR536" s="112">
        <v>0</v>
      </c>
      <c r="AS536" s="112">
        <v>0</v>
      </c>
      <c r="AT536" s="111">
        <v>0.55000000000000004</v>
      </c>
      <c r="AU536" s="112">
        <v>0</v>
      </c>
      <c r="AV536" s="112">
        <v>0</v>
      </c>
      <c r="AW536" s="112">
        <v>0</v>
      </c>
      <c r="AX536" s="112">
        <v>0</v>
      </c>
      <c r="AY536" s="112">
        <v>0</v>
      </c>
      <c r="AZ536" s="112">
        <v>0</v>
      </c>
      <c r="BA536" s="111">
        <v>0.71299999999999997</v>
      </c>
      <c r="BB536" s="112">
        <v>0</v>
      </c>
      <c r="BC536" s="112">
        <v>0</v>
      </c>
      <c r="BD536" s="112">
        <v>0</v>
      </c>
      <c r="BE536" s="112">
        <v>0</v>
      </c>
      <c r="BF536" s="112">
        <v>0</v>
      </c>
      <c r="BG536" s="112">
        <v>0</v>
      </c>
      <c r="BH536" s="112">
        <v>0</v>
      </c>
      <c r="BI536" s="112">
        <v>0</v>
      </c>
      <c r="BJ536" s="112">
        <v>0</v>
      </c>
      <c r="BK536" s="111">
        <v>0.71299999999999997</v>
      </c>
      <c r="BL536" s="112">
        <v>0</v>
      </c>
      <c r="BM536" s="112">
        <v>0</v>
      </c>
      <c r="BN536" s="112">
        <v>0</v>
      </c>
      <c r="BO536" s="112">
        <v>0</v>
      </c>
      <c r="BP536" s="112">
        <v>0</v>
      </c>
      <c r="BQ536" s="112">
        <v>0</v>
      </c>
      <c r="BR536" s="113">
        <v>59</v>
      </c>
      <c r="BS536" s="112">
        <v>0</v>
      </c>
    </row>
    <row r="537" spans="1:71" hidden="1" x14ac:dyDescent="0.25">
      <c r="A537" s="102" t="s">
        <v>138</v>
      </c>
      <c r="B537" s="103" t="s">
        <v>205</v>
      </c>
      <c r="C537" s="102" t="s">
        <v>206</v>
      </c>
      <c r="D537" s="102" t="s">
        <v>318</v>
      </c>
      <c r="E537" s="102" t="s">
        <v>319</v>
      </c>
      <c r="F537" s="102" t="s">
        <v>151</v>
      </c>
      <c r="G537" s="102" t="s">
        <v>223</v>
      </c>
      <c r="H537" s="104">
        <v>181</v>
      </c>
      <c r="I537" s="104">
        <v>205</v>
      </c>
      <c r="J537" s="104">
        <v>179</v>
      </c>
      <c r="K537" s="104">
        <v>537</v>
      </c>
      <c r="L537" s="105">
        <v>188.33333333333334</v>
      </c>
      <c r="M537" s="106">
        <v>1922</v>
      </c>
      <c r="N537" s="106">
        <v>1869</v>
      </c>
      <c r="O537" s="106">
        <v>9</v>
      </c>
      <c r="P537" s="106">
        <v>-53</v>
      </c>
      <c r="Q537" s="106">
        <v>1</v>
      </c>
      <c r="R537" s="106">
        <v>5</v>
      </c>
      <c r="S537" s="106">
        <v>1983</v>
      </c>
      <c r="T537" s="106">
        <v>1999</v>
      </c>
      <c r="U537" s="106">
        <v>9</v>
      </c>
      <c r="V537" s="106">
        <v>16</v>
      </c>
      <c r="W537" s="106">
        <v>6</v>
      </c>
      <c r="X537" s="106">
        <v>7.5</v>
      </c>
      <c r="Y537" s="106">
        <v>179</v>
      </c>
      <c r="Z537" s="106">
        <v>9</v>
      </c>
      <c r="AA537" s="107">
        <v>37930</v>
      </c>
      <c r="AB537" s="106">
        <v>3</v>
      </c>
      <c r="AC537" s="108">
        <v>5.5</v>
      </c>
      <c r="AD537" s="109">
        <v>3</v>
      </c>
      <c r="AE537" s="110">
        <v>0</v>
      </c>
      <c r="AF537" s="111">
        <v>0.54</v>
      </c>
      <c r="AG537" s="112">
        <v>0</v>
      </c>
      <c r="AH537" s="112">
        <v>0</v>
      </c>
      <c r="AI537" s="112">
        <v>0</v>
      </c>
      <c r="AJ537" s="111">
        <v>0.9</v>
      </c>
      <c r="AK537" s="112">
        <v>0</v>
      </c>
      <c r="AL537" s="112">
        <v>0</v>
      </c>
      <c r="AM537" s="112">
        <v>0</v>
      </c>
      <c r="AN537" s="112">
        <v>0</v>
      </c>
      <c r="AO537" s="112">
        <v>0</v>
      </c>
      <c r="AP537" s="112">
        <v>0</v>
      </c>
      <c r="AQ537" s="112">
        <v>0</v>
      </c>
      <c r="AR537" s="112">
        <v>0</v>
      </c>
      <c r="AS537" s="112">
        <v>0</v>
      </c>
      <c r="AT537" s="111">
        <v>0.55000000000000004</v>
      </c>
      <c r="AU537" s="112">
        <v>0</v>
      </c>
      <c r="AV537" s="112">
        <v>0</v>
      </c>
      <c r="AW537" s="112">
        <v>0</v>
      </c>
      <c r="AX537" s="112">
        <v>0</v>
      </c>
      <c r="AY537" s="112">
        <v>0</v>
      </c>
      <c r="AZ537" s="112">
        <v>0</v>
      </c>
      <c r="BA537" s="111">
        <v>0.71299999999999997</v>
      </c>
      <c r="BB537" s="112">
        <v>0</v>
      </c>
      <c r="BC537" s="112">
        <v>0</v>
      </c>
      <c r="BD537" s="112">
        <v>0</v>
      </c>
      <c r="BE537" s="112">
        <v>0</v>
      </c>
      <c r="BF537" s="112">
        <v>0</v>
      </c>
      <c r="BG537" s="112">
        <v>0</v>
      </c>
      <c r="BH537" s="112">
        <v>0</v>
      </c>
      <c r="BI537" s="112">
        <v>0</v>
      </c>
      <c r="BJ537" s="112">
        <v>0</v>
      </c>
      <c r="BK537" s="111">
        <v>0.71299999999999997</v>
      </c>
      <c r="BL537" s="112">
        <v>0</v>
      </c>
      <c r="BM537" s="112">
        <v>0</v>
      </c>
      <c r="BN537" s="112">
        <v>0</v>
      </c>
      <c r="BO537" s="112">
        <v>0</v>
      </c>
      <c r="BP537" s="112">
        <v>0</v>
      </c>
      <c r="BQ537" s="112">
        <v>0</v>
      </c>
      <c r="BR537" s="113">
        <v>163</v>
      </c>
      <c r="BS537" s="112">
        <v>0</v>
      </c>
    </row>
    <row r="538" spans="1:71" hidden="1" x14ac:dyDescent="0.25">
      <c r="A538" s="102" t="s">
        <v>138</v>
      </c>
      <c r="B538" s="103" t="s">
        <v>205</v>
      </c>
      <c r="C538" s="102" t="s">
        <v>206</v>
      </c>
      <c r="D538" s="102" t="s">
        <v>320</v>
      </c>
      <c r="E538" s="102" t="s">
        <v>321</v>
      </c>
      <c r="F538" s="102" t="s">
        <v>152</v>
      </c>
      <c r="G538" s="102" t="s">
        <v>223</v>
      </c>
      <c r="H538" s="104">
        <v>657</v>
      </c>
      <c r="I538" s="104">
        <v>665</v>
      </c>
      <c r="J538" s="104">
        <v>554</v>
      </c>
      <c r="K538" s="104">
        <v>1662</v>
      </c>
      <c r="L538" s="105">
        <v>625.33333333333337</v>
      </c>
      <c r="M538" s="106">
        <v>4837</v>
      </c>
      <c r="N538" s="106">
        <v>5130</v>
      </c>
      <c r="O538" s="106">
        <v>10</v>
      </c>
      <c r="P538" s="106">
        <v>293</v>
      </c>
      <c r="Q538" s="106">
        <v>10</v>
      </c>
      <c r="R538" s="106">
        <v>10</v>
      </c>
      <c r="S538" s="106">
        <v>4946</v>
      </c>
      <c r="T538" s="106">
        <v>5024</v>
      </c>
      <c r="U538" s="106">
        <v>10</v>
      </c>
      <c r="V538" s="106">
        <v>78</v>
      </c>
      <c r="W538" s="106">
        <v>10</v>
      </c>
      <c r="X538" s="106">
        <v>10</v>
      </c>
      <c r="Y538" s="106">
        <v>554</v>
      </c>
      <c r="Z538" s="106">
        <v>10</v>
      </c>
      <c r="AA538" s="107">
        <v>26523</v>
      </c>
      <c r="AB538" s="106">
        <v>1</v>
      </c>
      <c r="AC538" s="108">
        <v>6.4</v>
      </c>
      <c r="AD538" s="109">
        <v>1</v>
      </c>
      <c r="AE538" s="110">
        <v>0</v>
      </c>
      <c r="AF538" s="111">
        <v>0.54</v>
      </c>
      <c r="AG538" s="112">
        <v>0</v>
      </c>
      <c r="AH538" s="112">
        <v>0</v>
      </c>
      <c r="AI538" s="112">
        <v>0</v>
      </c>
      <c r="AJ538" s="111">
        <v>0.9</v>
      </c>
      <c r="AK538" s="112">
        <v>0</v>
      </c>
      <c r="AL538" s="112">
        <v>0</v>
      </c>
      <c r="AM538" s="112">
        <v>0</v>
      </c>
      <c r="AN538" s="112">
        <v>0</v>
      </c>
      <c r="AO538" s="112">
        <v>0</v>
      </c>
      <c r="AP538" s="112">
        <v>0</v>
      </c>
      <c r="AQ538" s="112">
        <v>0</v>
      </c>
      <c r="AR538" s="112">
        <v>0</v>
      </c>
      <c r="AS538" s="112">
        <v>0</v>
      </c>
      <c r="AT538" s="111">
        <v>0.55000000000000004</v>
      </c>
      <c r="AU538" s="112">
        <v>0</v>
      </c>
      <c r="AV538" s="112">
        <v>0</v>
      </c>
      <c r="AW538" s="112">
        <v>0</v>
      </c>
      <c r="AX538" s="112">
        <v>0</v>
      </c>
      <c r="AY538" s="112">
        <v>0</v>
      </c>
      <c r="AZ538" s="112">
        <v>0</v>
      </c>
      <c r="BA538" s="111">
        <v>0.71299999999999997</v>
      </c>
      <c r="BB538" s="112">
        <v>0</v>
      </c>
      <c r="BC538" s="112">
        <v>0</v>
      </c>
      <c r="BD538" s="112">
        <v>0</v>
      </c>
      <c r="BE538" s="112">
        <v>0</v>
      </c>
      <c r="BF538" s="112">
        <v>0</v>
      </c>
      <c r="BG538" s="112">
        <v>0</v>
      </c>
      <c r="BH538" s="112">
        <v>0</v>
      </c>
      <c r="BI538" s="112">
        <v>0</v>
      </c>
      <c r="BJ538" s="112">
        <v>0</v>
      </c>
      <c r="BK538" s="111">
        <v>0.71299999999999997</v>
      </c>
      <c r="BL538" s="112">
        <v>0</v>
      </c>
      <c r="BM538" s="112">
        <v>0</v>
      </c>
      <c r="BN538" s="112">
        <v>0</v>
      </c>
      <c r="BO538" s="112">
        <v>0</v>
      </c>
      <c r="BP538" s="112">
        <v>0</v>
      </c>
      <c r="BQ538" s="112">
        <v>0</v>
      </c>
      <c r="BR538" s="113">
        <v>181</v>
      </c>
      <c r="BS538" s="112">
        <v>0</v>
      </c>
    </row>
    <row r="539" spans="1:71" hidden="1" x14ac:dyDescent="0.25">
      <c r="A539" s="102" t="s">
        <v>138</v>
      </c>
      <c r="B539" s="103" t="s">
        <v>205</v>
      </c>
      <c r="C539" s="102" t="s">
        <v>206</v>
      </c>
      <c r="D539" s="102" t="s">
        <v>257</v>
      </c>
      <c r="E539" s="102" t="s">
        <v>258</v>
      </c>
      <c r="F539" s="102" t="s">
        <v>151</v>
      </c>
      <c r="G539" s="102" t="s">
        <v>223</v>
      </c>
      <c r="H539" s="104">
        <v>179</v>
      </c>
      <c r="I539" s="104">
        <v>217</v>
      </c>
      <c r="J539" s="104">
        <v>92</v>
      </c>
      <c r="K539" s="104">
        <v>276</v>
      </c>
      <c r="L539" s="105">
        <v>162.66666666666666</v>
      </c>
      <c r="M539" s="106">
        <v>2259</v>
      </c>
      <c r="N539" s="106">
        <v>1864</v>
      </c>
      <c r="O539" s="106">
        <v>9</v>
      </c>
      <c r="P539" s="106">
        <v>-395</v>
      </c>
      <c r="Q539" s="106">
        <v>1</v>
      </c>
      <c r="R539" s="106">
        <v>5</v>
      </c>
      <c r="S539" s="106">
        <v>2308</v>
      </c>
      <c r="T539" s="106">
        <v>2254</v>
      </c>
      <c r="U539" s="106">
        <v>9</v>
      </c>
      <c r="V539" s="106">
        <v>-54</v>
      </c>
      <c r="W539" s="106">
        <v>1</v>
      </c>
      <c r="X539" s="106">
        <v>5</v>
      </c>
      <c r="Y539" s="106">
        <v>92</v>
      </c>
      <c r="Z539" s="106">
        <v>7</v>
      </c>
      <c r="AA539" s="107">
        <v>53851</v>
      </c>
      <c r="AB539" s="106">
        <v>6</v>
      </c>
      <c r="AC539" s="108">
        <v>5.8</v>
      </c>
      <c r="AD539" s="109">
        <v>3</v>
      </c>
      <c r="AE539" s="110">
        <v>0</v>
      </c>
      <c r="AF539" s="111">
        <v>0.54</v>
      </c>
      <c r="AG539" s="112">
        <v>2.6666666666666665</v>
      </c>
      <c r="AH539" s="112">
        <v>3</v>
      </c>
      <c r="AI539" s="112">
        <v>2.6666666666666665</v>
      </c>
      <c r="AJ539" s="111">
        <v>0.9</v>
      </c>
      <c r="AK539" s="112">
        <v>2.6666666666666665</v>
      </c>
      <c r="AL539" s="112">
        <v>0</v>
      </c>
      <c r="AM539" s="112">
        <v>0</v>
      </c>
      <c r="AN539" s="112">
        <v>13.666666666666666</v>
      </c>
      <c r="AO539" s="112">
        <v>0</v>
      </c>
      <c r="AP539" s="112">
        <v>0</v>
      </c>
      <c r="AQ539" s="112">
        <v>0</v>
      </c>
      <c r="AR539" s="112">
        <v>0</v>
      </c>
      <c r="AS539" s="112">
        <v>0</v>
      </c>
      <c r="AT539" s="111">
        <v>0.55000000000000004</v>
      </c>
      <c r="AU539" s="112">
        <v>0</v>
      </c>
      <c r="AV539" s="112">
        <v>0</v>
      </c>
      <c r="AW539" s="112">
        <v>0</v>
      </c>
      <c r="AX539" s="112">
        <v>0</v>
      </c>
      <c r="AY539" s="112">
        <v>0</v>
      </c>
      <c r="AZ539" s="112">
        <v>0</v>
      </c>
      <c r="BA539" s="111">
        <v>0.71299999999999997</v>
      </c>
      <c r="BB539" s="112">
        <v>0</v>
      </c>
      <c r="BC539" s="112">
        <v>0</v>
      </c>
      <c r="BD539" s="112">
        <v>0</v>
      </c>
      <c r="BE539" s="112">
        <v>0</v>
      </c>
      <c r="BF539" s="112">
        <v>0</v>
      </c>
      <c r="BG539" s="112">
        <v>0</v>
      </c>
      <c r="BH539" s="112">
        <v>0</v>
      </c>
      <c r="BI539" s="112">
        <v>0</v>
      </c>
      <c r="BJ539" s="112">
        <v>0</v>
      </c>
      <c r="BK539" s="111">
        <v>0.71299999999999997</v>
      </c>
      <c r="BL539" s="112">
        <v>0</v>
      </c>
      <c r="BM539" s="112">
        <v>6.5666666666666664</v>
      </c>
      <c r="BN539" s="112">
        <v>9.9166666666666661</v>
      </c>
      <c r="BO539" s="112">
        <v>0</v>
      </c>
      <c r="BP539" s="112">
        <v>0</v>
      </c>
      <c r="BQ539" s="112">
        <v>0</v>
      </c>
      <c r="BR539" s="113">
        <v>175</v>
      </c>
      <c r="BS539" s="112">
        <v>0</v>
      </c>
    </row>
    <row r="540" spans="1:71" hidden="1" x14ac:dyDescent="0.25">
      <c r="A540" s="102" t="s">
        <v>138</v>
      </c>
      <c r="B540" s="103" t="s">
        <v>205</v>
      </c>
      <c r="C540" s="102" t="s">
        <v>206</v>
      </c>
      <c r="D540" s="102" t="s">
        <v>809</v>
      </c>
      <c r="E540" s="102" t="s">
        <v>810</v>
      </c>
      <c r="F540" s="102" t="s">
        <v>151</v>
      </c>
      <c r="G540" s="102" t="s">
        <v>223</v>
      </c>
      <c r="H540" s="104">
        <v>20</v>
      </c>
      <c r="I540" s="104">
        <v>30</v>
      </c>
      <c r="J540" s="104">
        <v>10</v>
      </c>
      <c r="K540" s="104">
        <v>30</v>
      </c>
      <c r="L540" s="105">
        <v>20</v>
      </c>
      <c r="M540" s="106">
        <v>308</v>
      </c>
      <c r="N540" s="106">
        <v>231</v>
      </c>
      <c r="O540" s="106">
        <v>3</v>
      </c>
      <c r="P540" s="106">
        <v>-77</v>
      </c>
      <c r="Q540" s="106">
        <v>1</v>
      </c>
      <c r="R540" s="106">
        <v>2</v>
      </c>
      <c r="S540" s="106">
        <v>306</v>
      </c>
      <c r="T540" s="106">
        <v>301</v>
      </c>
      <c r="U540" s="106">
        <v>4</v>
      </c>
      <c r="V540" s="106">
        <v>-5</v>
      </c>
      <c r="W540" s="106">
        <v>1</v>
      </c>
      <c r="X540" s="106">
        <v>2.5</v>
      </c>
      <c r="Y540" s="106">
        <v>10</v>
      </c>
      <c r="Z540" s="106">
        <v>3</v>
      </c>
      <c r="AA540" s="107"/>
      <c r="AB540" s="106"/>
      <c r="AC540" s="108">
        <v>2.5</v>
      </c>
      <c r="AD540" s="109">
        <v>2</v>
      </c>
      <c r="AE540" s="110">
        <v>0</v>
      </c>
      <c r="AF540" s="111">
        <v>0.54</v>
      </c>
      <c r="AG540" s="112">
        <v>0</v>
      </c>
      <c r="AH540" s="112">
        <v>0</v>
      </c>
      <c r="AI540" s="112">
        <v>0</v>
      </c>
      <c r="AJ540" s="111">
        <v>0.9</v>
      </c>
      <c r="AK540" s="112">
        <v>0</v>
      </c>
      <c r="AL540" s="112">
        <v>0</v>
      </c>
      <c r="AM540" s="112">
        <v>0</v>
      </c>
      <c r="AN540" s="112">
        <v>0</v>
      </c>
      <c r="AO540" s="112">
        <v>0</v>
      </c>
      <c r="AP540" s="112">
        <v>0</v>
      </c>
      <c r="AQ540" s="112">
        <v>0</v>
      </c>
      <c r="AR540" s="112">
        <v>0</v>
      </c>
      <c r="AS540" s="112">
        <v>0</v>
      </c>
      <c r="AT540" s="111">
        <v>0.55000000000000004</v>
      </c>
      <c r="AU540" s="112">
        <v>0</v>
      </c>
      <c r="AV540" s="112">
        <v>0</v>
      </c>
      <c r="AW540" s="112">
        <v>0</v>
      </c>
      <c r="AX540" s="112">
        <v>0</v>
      </c>
      <c r="AY540" s="112">
        <v>0</v>
      </c>
      <c r="AZ540" s="112">
        <v>0</v>
      </c>
      <c r="BA540" s="111">
        <v>0.71299999999999997</v>
      </c>
      <c r="BB540" s="112">
        <v>0</v>
      </c>
      <c r="BC540" s="112">
        <v>0</v>
      </c>
      <c r="BD540" s="112">
        <v>0</v>
      </c>
      <c r="BE540" s="112">
        <v>0</v>
      </c>
      <c r="BF540" s="112">
        <v>0</v>
      </c>
      <c r="BG540" s="112">
        <v>0</v>
      </c>
      <c r="BH540" s="112">
        <v>0</v>
      </c>
      <c r="BI540" s="112">
        <v>0</v>
      </c>
      <c r="BJ540" s="112">
        <v>0</v>
      </c>
      <c r="BK540" s="111">
        <v>0.71299999999999997</v>
      </c>
      <c r="BL540" s="112">
        <v>0</v>
      </c>
      <c r="BM540" s="112">
        <v>0</v>
      </c>
      <c r="BN540" s="112">
        <v>0</v>
      </c>
      <c r="BO540" s="112">
        <v>0</v>
      </c>
      <c r="BP540" s="112">
        <v>0</v>
      </c>
      <c r="BQ540" s="112">
        <v>0</v>
      </c>
      <c r="BR540" s="113">
        <v>16</v>
      </c>
      <c r="BS540" s="112">
        <v>0</v>
      </c>
    </row>
    <row r="541" spans="1:71" hidden="1" x14ac:dyDescent="0.25">
      <c r="A541" s="102" t="s">
        <v>138</v>
      </c>
      <c r="B541" s="103" t="s">
        <v>205</v>
      </c>
      <c r="C541" s="102" t="s">
        <v>206</v>
      </c>
      <c r="D541" s="102" t="s">
        <v>811</v>
      </c>
      <c r="E541" s="102" t="s">
        <v>812</v>
      </c>
      <c r="F541" s="102" t="s">
        <v>151</v>
      </c>
      <c r="G541" s="102" t="s">
        <v>223</v>
      </c>
      <c r="H541" s="104">
        <v>370</v>
      </c>
      <c r="I541" s="104">
        <v>396</v>
      </c>
      <c r="J541" s="104">
        <v>472</v>
      </c>
      <c r="K541" s="104">
        <v>1416</v>
      </c>
      <c r="L541" s="105">
        <v>412.66666666666669</v>
      </c>
      <c r="M541" s="106">
        <v>3065</v>
      </c>
      <c r="N541" s="106">
        <v>3359</v>
      </c>
      <c r="O541" s="106">
        <v>10</v>
      </c>
      <c r="P541" s="106">
        <v>294</v>
      </c>
      <c r="Q541" s="106">
        <v>10</v>
      </c>
      <c r="R541" s="106">
        <v>10</v>
      </c>
      <c r="S541" s="106">
        <v>3179</v>
      </c>
      <c r="T541" s="106">
        <v>3283</v>
      </c>
      <c r="U541" s="106">
        <v>10</v>
      </c>
      <c r="V541" s="106">
        <v>104</v>
      </c>
      <c r="W541" s="106">
        <v>10</v>
      </c>
      <c r="X541" s="106">
        <v>10</v>
      </c>
      <c r="Y541" s="106">
        <v>472</v>
      </c>
      <c r="Z541" s="106">
        <v>10</v>
      </c>
      <c r="AA541" s="107">
        <v>42133</v>
      </c>
      <c r="AB541" s="106">
        <v>4</v>
      </c>
      <c r="AC541" s="108">
        <v>7.6</v>
      </c>
      <c r="AD541" s="109">
        <v>4</v>
      </c>
      <c r="AE541" s="110">
        <v>0</v>
      </c>
      <c r="AF541" s="111">
        <v>0.54</v>
      </c>
      <c r="AG541" s="112">
        <v>18.333333333333332</v>
      </c>
      <c r="AH541" s="112">
        <v>4</v>
      </c>
      <c r="AI541" s="112">
        <v>18.333333333333332</v>
      </c>
      <c r="AJ541" s="111">
        <v>0.9</v>
      </c>
      <c r="AK541" s="112">
        <v>6.666666666666667</v>
      </c>
      <c r="AL541" s="112">
        <v>9.6666666666666661</v>
      </c>
      <c r="AM541" s="112">
        <v>0</v>
      </c>
      <c r="AN541" s="112">
        <v>0</v>
      </c>
      <c r="AO541" s="112">
        <v>0</v>
      </c>
      <c r="AP541" s="112">
        <v>0</v>
      </c>
      <c r="AQ541" s="112">
        <v>0</v>
      </c>
      <c r="AR541" s="112">
        <v>0</v>
      </c>
      <c r="AS541" s="112">
        <v>0</v>
      </c>
      <c r="AT541" s="111">
        <v>0.55000000000000004</v>
      </c>
      <c r="AU541" s="112">
        <v>0</v>
      </c>
      <c r="AV541" s="112">
        <v>0</v>
      </c>
      <c r="AW541" s="112">
        <v>0</v>
      </c>
      <c r="AX541" s="112">
        <v>0</v>
      </c>
      <c r="AY541" s="112">
        <v>0</v>
      </c>
      <c r="AZ541" s="112">
        <v>0</v>
      </c>
      <c r="BA541" s="111">
        <v>0.71299999999999997</v>
      </c>
      <c r="BB541" s="112">
        <v>0</v>
      </c>
      <c r="BC541" s="112">
        <v>0</v>
      </c>
      <c r="BD541" s="112">
        <v>0</v>
      </c>
      <c r="BE541" s="112">
        <v>0</v>
      </c>
      <c r="BF541" s="112">
        <v>0</v>
      </c>
      <c r="BG541" s="112">
        <v>0</v>
      </c>
      <c r="BH541" s="112">
        <v>0</v>
      </c>
      <c r="BI541" s="112">
        <v>0</v>
      </c>
      <c r="BJ541" s="112">
        <v>0</v>
      </c>
      <c r="BK541" s="111">
        <v>0.71299999999999997</v>
      </c>
      <c r="BL541" s="112">
        <v>0</v>
      </c>
      <c r="BM541" s="112">
        <v>29.083333333333332</v>
      </c>
      <c r="BN541" s="112">
        <v>16.5</v>
      </c>
      <c r="BO541" s="112">
        <v>0</v>
      </c>
      <c r="BP541" s="112">
        <v>0</v>
      </c>
      <c r="BQ541" s="112">
        <v>0</v>
      </c>
      <c r="BR541" s="113">
        <v>112</v>
      </c>
      <c r="BS541" s="112">
        <v>0</v>
      </c>
    </row>
    <row r="542" spans="1:71" hidden="1" x14ac:dyDescent="0.25">
      <c r="A542" s="102" t="s">
        <v>138</v>
      </c>
      <c r="B542" s="103" t="s">
        <v>205</v>
      </c>
      <c r="C542" s="102" t="s">
        <v>206</v>
      </c>
      <c r="D542" s="102" t="s">
        <v>259</v>
      </c>
      <c r="E542" s="102" t="s">
        <v>1078</v>
      </c>
      <c r="F542" s="102" t="s">
        <v>151</v>
      </c>
      <c r="G542" s="102" t="s">
        <v>223</v>
      </c>
      <c r="H542" s="104">
        <v>439</v>
      </c>
      <c r="I542" s="104">
        <v>480</v>
      </c>
      <c r="J542" s="104">
        <v>919</v>
      </c>
      <c r="K542" s="104">
        <v>2757</v>
      </c>
      <c r="L542" s="105">
        <v>612.66666666666663</v>
      </c>
      <c r="M542" s="106">
        <v>4515</v>
      </c>
      <c r="N542" s="106">
        <v>4257</v>
      </c>
      <c r="O542" s="106">
        <v>10</v>
      </c>
      <c r="P542" s="106">
        <v>-258</v>
      </c>
      <c r="Q542" s="106">
        <v>1</v>
      </c>
      <c r="R542" s="106">
        <v>5.5</v>
      </c>
      <c r="S542" s="106">
        <v>4601</v>
      </c>
      <c r="T542" s="106">
        <v>4583</v>
      </c>
      <c r="U542" s="106">
        <v>10</v>
      </c>
      <c r="V542" s="106">
        <v>-18</v>
      </c>
      <c r="W542" s="106">
        <v>1</v>
      </c>
      <c r="X542" s="106">
        <v>5.5</v>
      </c>
      <c r="Y542" s="106">
        <v>919</v>
      </c>
      <c r="Z542" s="106">
        <v>10</v>
      </c>
      <c r="AA542" s="107">
        <v>44428</v>
      </c>
      <c r="AB542" s="106">
        <v>4</v>
      </c>
      <c r="AC542" s="108">
        <v>5.8</v>
      </c>
      <c r="AD542" s="109">
        <v>3</v>
      </c>
      <c r="AE542" s="110">
        <v>0</v>
      </c>
      <c r="AF542" s="111">
        <v>0.54</v>
      </c>
      <c r="AG542" s="112">
        <v>2.6666666666666665</v>
      </c>
      <c r="AH542" s="112">
        <v>3</v>
      </c>
      <c r="AI542" s="112">
        <v>2.6666666666666665</v>
      </c>
      <c r="AJ542" s="111">
        <v>0.9</v>
      </c>
      <c r="AK542" s="112">
        <v>2.6666666666666665</v>
      </c>
      <c r="AL542" s="112">
        <v>0</v>
      </c>
      <c r="AM542" s="112">
        <v>0</v>
      </c>
      <c r="AN542" s="112">
        <v>13.666666666666666</v>
      </c>
      <c r="AO542" s="112">
        <v>0</v>
      </c>
      <c r="AP542" s="112">
        <v>0</v>
      </c>
      <c r="AQ542" s="112">
        <v>0</v>
      </c>
      <c r="AR542" s="112">
        <v>0</v>
      </c>
      <c r="AS542" s="112">
        <v>0</v>
      </c>
      <c r="AT542" s="111">
        <v>0.55000000000000004</v>
      </c>
      <c r="AU542" s="112">
        <v>0</v>
      </c>
      <c r="AV542" s="112">
        <v>0</v>
      </c>
      <c r="AW542" s="112">
        <v>0</v>
      </c>
      <c r="AX542" s="112">
        <v>0</v>
      </c>
      <c r="AY542" s="112">
        <v>0</v>
      </c>
      <c r="AZ542" s="112">
        <v>0</v>
      </c>
      <c r="BA542" s="111">
        <v>0.71299999999999997</v>
      </c>
      <c r="BB542" s="112">
        <v>0</v>
      </c>
      <c r="BC542" s="112">
        <v>0</v>
      </c>
      <c r="BD542" s="112">
        <v>0</v>
      </c>
      <c r="BE542" s="112">
        <v>0</v>
      </c>
      <c r="BF542" s="112">
        <v>0</v>
      </c>
      <c r="BG542" s="112">
        <v>0</v>
      </c>
      <c r="BH542" s="112">
        <v>0</v>
      </c>
      <c r="BI542" s="112">
        <v>0</v>
      </c>
      <c r="BJ542" s="112">
        <v>0</v>
      </c>
      <c r="BK542" s="111">
        <v>0.71299999999999997</v>
      </c>
      <c r="BL542" s="112">
        <v>0</v>
      </c>
      <c r="BM542" s="112">
        <v>6.5666666666666664</v>
      </c>
      <c r="BN542" s="112">
        <v>9.9166666666666661</v>
      </c>
      <c r="BO542" s="112">
        <v>0</v>
      </c>
      <c r="BP542" s="112">
        <v>0</v>
      </c>
      <c r="BQ542" s="112">
        <v>0</v>
      </c>
      <c r="BR542" s="113">
        <v>295</v>
      </c>
      <c r="BS542" s="112">
        <v>0</v>
      </c>
    </row>
    <row r="543" spans="1:71" hidden="1" x14ac:dyDescent="0.25">
      <c r="A543" s="102" t="s">
        <v>138</v>
      </c>
      <c r="B543" s="103" t="s">
        <v>205</v>
      </c>
      <c r="C543" s="102" t="s">
        <v>206</v>
      </c>
      <c r="D543" s="102" t="s">
        <v>602</v>
      </c>
      <c r="E543" s="102" t="s">
        <v>603</v>
      </c>
      <c r="F543" s="102" t="s">
        <v>151</v>
      </c>
      <c r="G543" s="102" t="s">
        <v>223</v>
      </c>
      <c r="H543" s="104">
        <v>12</v>
      </c>
      <c r="I543" s="104">
        <v>13</v>
      </c>
      <c r="J543" s="104">
        <v>5</v>
      </c>
      <c r="K543" s="104">
        <v>15</v>
      </c>
      <c r="L543" s="105">
        <v>10</v>
      </c>
      <c r="M543" s="106">
        <v>182</v>
      </c>
      <c r="N543" s="106">
        <v>139</v>
      </c>
      <c r="O543" s="106">
        <v>1</v>
      </c>
      <c r="P543" s="106">
        <v>-43</v>
      </c>
      <c r="Q543" s="106">
        <v>1</v>
      </c>
      <c r="R543" s="106">
        <v>1</v>
      </c>
      <c r="S543" s="106">
        <v>193</v>
      </c>
      <c r="T543" s="106">
        <v>179</v>
      </c>
      <c r="U543" s="106">
        <v>2</v>
      </c>
      <c r="V543" s="106">
        <v>-14</v>
      </c>
      <c r="W543" s="106">
        <v>1</v>
      </c>
      <c r="X543" s="106">
        <v>1.5</v>
      </c>
      <c r="Y543" s="106">
        <v>5</v>
      </c>
      <c r="Z543" s="106">
        <v>1</v>
      </c>
      <c r="AA543" s="107">
        <v>48166</v>
      </c>
      <c r="AB543" s="106">
        <v>5</v>
      </c>
      <c r="AC543" s="108">
        <v>2.7</v>
      </c>
      <c r="AD543" s="109">
        <v>2</v>
      </c>
      <c r="AE543" s="110">
        <v>0</v>
      </c>
      <c r="AF543" s="111">
        <v>0.54</v>
      </c>
      <c r="AG543" s="112">
        <v>0</v>
      </c>
      <c r="AH543" s="112">
        <v>0</v>
      </c>
      <c r="AI543" s="112">
        <v>0</v>
      </c>
      <c r="AJ543" s="111">
        <v>0.9</v>
      </c>
      <c r="AK543" s="112">
        <v>0</v>
      </c>
      <c r="AL543" s="112">
        <v>0</v>
      </c>
      <c r="AM543" s="112">
        <v>0</v>
      </c>
      <c r="AN543" s="112">
        <v>0</v>
      </c>
      <c r="AO543" s="112">
        <v>0</v>
      </c>
      <c r="AP543" s="112">
        <v>0</v>
      </c>
      <c r="AQ543" s="112">
        <v>0</v>
      </c>
      <c r="AR543" s="112">
        <v>0</v>
      </c>
      <c r="AS543" s="112">
        <v>0</v>
      </c>
      <c r="AT543" s="111">
        <v>0.55000000000000004</v>
      </c>
      <c r="AU543" s="112">
        <v>0</v>
      </c>
      <c r="AV543" s="112">
        <v>0</v>
      </c>
      <c r="AW543" s="112">
        <v>0</v>
      </c>
      <c r="AX543" s="112">
        <v>0</v>
      </c>
      <c r="AY543" s="112">
        <v>0</v>
      </c>
      <c r="AZ543" s="112">
        <v>0</v>
      </c>
      <c r="BA543" s="111">
        <v>0.71299999999999997</v>
      </c>
      <c r="BB543" s="112">
        <v>0</v>
      </c>
      <c r="BC543" s="112">
        <v>0</v>
      </c>
      <c r="BD543" s="112">
        <v>0</v>
      </c>
      <c r="BE543" s="112">
        <v>0</v>
      </c>
      <c r="BF543" s="112">
        <v>0</v>
      </c>
      <c r="BG543" s="112">
        <v>0</v>
      </c>
      <c r="BH543" s="112">
        <v>0</v>
      </c>
      <c r="BI543" s="112">
        <v>0</v>
      </c>
      <c r="BJ543" s="112">
        <v>0</v>
      </c>
      <c r="BK543" s="111">
        <v>0.71299999999999997</v>
      </c>
      <c r="BL543" s="112">
        <v>0</v>
      </c>
      <c r="BM543" s="112">
        <v>0</v>
      </c>
      <c r="BN543" s="112">
        <v>0</v>
      </c>
      <c r="BO543" s="112">
        <v>0</v>
      </c>
      <c r="BP543" s="112">
        <v>0</v>
      </c>
      <c r="BQ543" s="112">
        <v>0</v>
      </c>
      <c r="BR543" s="113">
        <v>10</v>
      </c>
      <c r="BS543" s="112">
        <v>0</v>
      </c>
    </row>
    <row r="544" spans="1:71" hidden="1" x14ac:dyDescent="0.25">
      <c r="A544" s="102" t="s">
        <v>138</v>
      </c>
      <c r="B544" s="103" t="s">
        <v>205</v>
      </c>
      <c r="C544" s="102" t="s">
        <v>206</v>
      </c>
      <c r="D544" s="102" t="s">
        <v>503</v>
      </c>
      <c r="E544" s="102" t="s">
        <v>504</v>
      </c>
      <c r="F544" s="102" t="s">
        <v>151</v>
      </c>
      <c r="G544" s="102" t="s">
        <v>223</v>
      </c>
      <c r="H544" s="104">
        <v>11</v>
      </c>
      <c r="I544" s="104">
        <v>14</v>
      </c>
      <c r="J544" s="104">
        <v>166</v>
      </c>
      <c r="K544" s="104">
        <v>498</v>
      </c>
      <c r="L544" s="105">
        <v>63.666666666666664</v>
      </c>
      <c r="M544" s="106">
        <v>138</v>
      </c>
      <c r="N544" s="106">
        <v>107</v>
      </c>
      <c r="O544" s="106">
        <v>1</v>
      </c>
      <c r="P544" s="106">
        <v>-31</v>
      </c>
      <c r="Q544" s="106">
        <v>1</v>
      </c>
      <c r="R544" s="106">
        <v>1</v>
      </c>
      <c r="S544" s="106">
        <v>140</v>
      </c>
      <c r="T544" s="106">
        <v>135</v>
      </c>
      <c r="U544" s="106">
        <v>1</v>
      </c>
      <c r="V544" s="106">
        <v>-5</v>
      </c>
      <c r="W544" s="106">
        <v>1</v>
      </c>
      <c r="X544" s="106">
        <v>1</v>
      </c>
      <c r="Y544" s="106">
        <v>166</v>
      </c>
      <c r="Z544" s="106">
        <v>9</v>
      </c>
      <c r="AA544" s="107">
        <v>34834</v>
      </c>
      <c r="AB544" s="106">
        <v>3</v>
      </c>
      <c r="AC544" s="108">
        <v>3.4</v>
      </c>
      <c r="AD544" s="109">
        <v>2</v>
      </c>
      <c r="AE544" s="110">
        <v>57.333333333333336</v>
      </c>
      <c r="AF544" s="111">
        <v>0.54</v>
      </c>
      <c r="AG544" s="112">
        <v>0</v>
      </c>
      <c r="AH544" s="112">
        <v>0</v>
      </c>
      <c r="AI544" s="112">
        <v>0</v>
      </c>
      <c r="AJ544" s="111">
        <v>0.9</v>
      </c>
      <c r="AK544" s="112">
        <v>0</v>
      </c>
      <c r="AL544" s="112">
        <v>0</v>
      </c>
      <c r="AM544" s="112">
        <v>0</v>
      </c>
      <c r="AN544" s="112">
        <v>0</v>
      </c>
      <c r="AO544" s="112">
        <v>0</v>
      </c>
      <c r="AP544" s="112">
        <v>0</v>
      </c>
      <c r="AQ544" s="112">
        <v>0</v>
      </c>
      <c r="AR544" s="112">
        <v>0</v>
      </c>
      <c r="AS544" s="112">
        <v>0</v>
      </c>
      <c r="AT544" s="111">
        <v>0.55000000000000004</v>
      </c>
      <c r="AU544" s="112">
        <v>0</v>
      </c>
      <c r="AV544" s="112">
        <v>0</v>
      </c>
      <c r="AW544" s="112">
        <v>0</v>
      </c>
      <c r="AX544" s="112">
        <v>0</v>
      </c>
      <c r="AY544" s="112">
        <v>0</v>
      </c>
      <c r="AZ544" s="112">
        <v>0</v>
      </c>
      <c r="BA544" s="111">
        <v>0.71299999999999997</v>
      </c>
      <c r="BB544" s="112">
        <v>0</v>
      </c>
      <c r="BC544" s="112">
        <v>0</v>
      </c>
      <c r="BD544" s="112">
        <v>0</v>
      </c>
      <c r="BE544" s="112">
        <v>0</v>
      </c>
      <c r="BF544" s="112">
        <v>0</v>
      </c>
      <c r="BG544" s="112">
        <v>0</v>
      </c>
      <c r="BH544" s="112">
        <v>0</v>
      </c>
      <c r="BI544" s="112">
        <v>0</v>
      </c>
      <c r="BJ544" s="112">
        <v>0</v>
      </c>
      <c r="BK544" s="111">
        <v>0.71299999999999997</v>
      </c>
      <c r="BL544" s="112">
        <v>30.960000000000004</v>
      </c>
      <c r="BM544" s="112">
        <v>0</v>
      </c>
      <c r="BN544" s="112">
        <v>0</v>
      </c>
      <c r="BO544" s="112">
        <v>0</v>
      </c>
      <c r="BP544" s="112">
        <v>0</v>
      </c>
      <c r="BQ544" s="112">
        <v>0</v>
      </c>
      <c r="BR544" s="113">
        <v>37</v>
      </c>
      <c r="BS544" s="112">
        <v>0</v>
      </c>
    </row>
    <row r="545" spans="1:71" hidden="1" x14ac:dyDescent="0.25">
      <c r="A545" s="102" t="s">
        <v>138</v>
      </c>
      <c r="B545" s="103" t="s">
        <v>205</v>
      </c>
      <c r="C545" s="102" t="s">
        <v>206</v>
      </c>
      <c r="D545" s="102" t="s">
        <v>743</v>
      </c>
      <c r="E545" s="102" t="s">
        <v>744</v>
      </c>
      <c r="F545" s="102" t="s">
        <v>151</v>
      </c>
      <c r="G545" s="102" t="s">
        <v>223</v>
      </c>
      <c r="H545" s="104">
        <v>160</v>
      </c>
      <c r="I545" s="104">
        <v>140</v>
      </c>
      <c r="J545" s="104">
        <v>94</v>
      </c>
      <c r="K545" s="104">
        <v>282</v>
      </c>
      <c r="L545" s="105">
        <v>131.33333333333334</v>
      </c>
      <c r="M545" s="106">
        <v>1410</v>
      </c>
      <c r="N545" s="106">
        <v>1546</v>
      </c>
      <c r="O545" s="106">
        <v>9</v>
      </c>
      <c r="P545" s="106">
        <v>136</v>
      </c>
      <c r="Q545" s="106">
        <v>9</v>
      </c>
      <c r="R545" s="106">
        <v>9</v>
      </c>
      <c r="S545" s="106">
        <v>1378</v>
      </c>
      <c r="T545" s="106">
        <v>1384</v>
      </c>
      <c r="U545" s="106">
        <v>9</v>
      </c>
      <c r="V545" s="106">
        <v>6</v>
      </c>
      <c r="W545" s="106">
        <v>4</v>
      </c>
      <c r="X545" s="106">
        <v>6.5</v>
      </c>
      <c r="Y545" s="106">
        <v>94</v>
      </c>
      <c r="Z545" s="106">
        <v>7</v>
      </c>
      <c r="AA545" s="107">
        <v>50441</v>
      </c>
      <c r="AB545" s="106">
        <v>5</v>
      </c>
      <c r="AC545" s="108">
        <v>6.5</v>
      </c>
      <c r="AD545" s="109">
        <v>4</v>
      </c>
      <c r="AE545" s="110">
        <v>0</v>
      </c>
      <c r="AF545" s="111">
        <v>0.54</v>
      </c>
      <c r="AG545" s="112">
        <v>3.3333333333333335</v>
      </c>
      <c r="AH545" s="112">
        <v>0</v>
      </c>
      <c r="AI545" s="112">
        <v>3.3333333333333335</v>
      </c>
      <c r="AJ545" s="111">
        <v>0.9</v>
      </c>
      <c r="AK545" s="112">
        <v>0</v>
      </c>
      <c r="AL545" s="112">
        <v>0</v>
      </c>
      <c r="AM545" s="112">
        <v>0</v>
      </c>
      <c r="AN545" s="112">
        <v>0</v>
      </c>
      <c r="AO545" s="112">
        <v>0</v>
      </c>
      <c r="AP545" s="112">
        <v>0</v>
      </c>
      <c r="AQ545" s="112">
        <v>0</v>
      </c>
      <c r="AR545" s="112">
        <v>0</v>
      </c>
      <c r="AS545" s="112">
        <v>0</v>
      </c>
      <c r="AT545" s="111">
        <v>0.55000000000000004</v>
      </c>
      <c r="AU545" s="112">
        <v>0</v>
      </c>
      <c r="AV545" s="112">
        <v>0</v>
      </c>
      <c r="AW545" s="112">
        <v>0</v>
      </c>
      <c r="AX545" s="112">
        <v>0</v>
      </c>
      <c r="AY545" s="112">
        <v>0</v>
      </c>
      <c r="AZ545" s="112">
        <v>0</v>
      </c>
      <c r="BA545" s="111">
        <v>0.71299999999999997</v>
      </c>
      <c r="BB545" s="112">
        <v>0</v>
      </c>
      <c r="BC545" s="112">
        <v>0</v>
      </c>
      <c r="BD545" s="112">
        <v>0</v>
      </c>
      <c r="BE545" s="112">
        <v>0</v>
      </c>
      <c r="BF545" s="112">
        <v>0</v>
      </c>
      <c r="BG545" s="112">
        <v>0</v>
      </c>
      <c r="BH545" s="112">
        <v>0</v>
      </c>
      <c r="BI545" s="112">
        <v>0</v>
      </c>
      <c r="BJ545" s="112">
        <v>0</v>
      </c>
      <c r="BK545" s="111">
        <v>0.71299999999999997</v>
      </c>
      <c r="BL545" s="112">
        <v>0</v>
      </c>
      <c r="BM545" s="112">
        <v>3</v>
      </c>
      <c r="BN545" s="112">
        <v>3</v>
      </c>
      <c r="BO545" s="112">
        <v>0</v>
      </c>
      <c r="BP545" s="112">
        <v>0</v>
      </c>
      <c r="BQ545" s="112">
        <v>0</v>
      </c>
      <c r="BR545" s="113">
        <v>23</v>
      </c>
      <c r="BS545" s="112">
        <v>0</v>
      </c>
    </row>
    <row r="546" spans="1:71" hidden="1" x14ac:dyDescent="0.25">
      <c r="A546" s="102" t="s">
        <v>138</v>
      </c>
      <c r="B546" s="103" t="s">
        <v>205</v>
      </c>
      <c r="C546" s="102" t="s">
        <v>206</v>
      </c>
      <c r="D546" s="102" t="s">
        <v>221</v>
      </c>
      <c r="E546" s="102" t="s">
        <v>222</v>
      </c>
      <c r="F546" s="102" t="s">
        <v>151</v>
      </c>
      <c r="G546" s="102" t="s">
        <v>223</v>
      </c>
      <c r="H546" s="104">
        <v>718</v>
      </c>
      <c r="I546" s="104">
        <v>803</v>
      </c>
      <c r="J546" s="104">
        <v>272</v>
      </c>
      <c r="K546" s="104">
        <v>816</v>
      </c>
      <c r="L546" s="105">
        <v>597.66666666666663</v>
      </c>
      <c r="M546" s="106">
        <v>6424</v>
      </c>
      <c r="N546" s="106">
        <v>6258</v>
      </c>
      <c r="O546" s="106">
        <v>10</v>
      </c>
      <c r="P546" s="106">
        <v>-166</v>
      </c>
      <c r="Q546" s="106">
        <v>1</v>
      </c>
      <c r="R546" s="106">
        <v>5.5</v>
      </c>
      <c r="S546" s="106">
        <v>6648</v>
      </c>
      <c r="T546" s="106">
        <v>6707</v>
      </c>
      <c r="U546" s="106">
        <v>10</v>
      </c>
      <c r="V546" s="106">
        <v>59</v>
      </c>
      <c r="W546" s="106">
        <v>9</v>
      </c>
      <c r="X546" s="106">
        <v>9.5</v>
      </c>
      <c r="Y546" s="106">
        <v>272</v>
      </c>
      <c r="Z546" s="106">
        <v>9</v>
      </c>
      <c r="AA546" s="107">
        <v>33842</v>
      </c>
      <c r="AB546" s="106">
        <v>2</v>
      </c>
      <c r="AC546" s="108">
        <v>5.6</v>
      </c>
      <c r="AD546" s="109">
        <v>2</v>
      </c>
      <c r="AE546" s="110">
        <v>0</v>
      </c>
      <c r="AF546" s="111">
        <v>0.54</v>
      </c>
      <c r="AG546" s="112">
        <v>3.3333333333333335</v>
      </c>
      <c r="AH546" s="112">
        <v>0</v>
      </c>
      <c r="AI546" s="112">
        <v>3.3333333333333335</v>
      </c>
      <c r="AJ546" s="111">
        <v>0.9</v>
      </c>
      <c r="AK546" s="112">
        <v>0</v>
      </c>
      <c r="AL546" s="112">
        <v>0</v>
      </c>
      <c r="AM546" s="112">
        <v>0</v>
      </c>
      <c r="AN546" s="112">
        <v>0</v>
      </c>
      <c r="AO546" s="112">
        <v>0</v>
      </c>
      <c r="AP546" s="112">
        <v>0</v>
      </c>
      <c r="AQ546" s="112">
        <v>0</v>
      </c>
      <c r="AR546" s="112">
        <v>0</v>
      </c>
      <c r="AS546" s="112">
        <v>0</v>
      </c>
      <c r="AT546" s="111">
        <v>0.55000000000000004</v>
      </c>
      <c r="AU546" s="112">
        <v>0</v>
      </c>
      <c r="AV546" s="112">
        <v>0</v>
      </c>
      <c r="AW546" s="112">
        <v>0</v>
      </c>
      <c r="AX546" s="112">
        <v>0</v>
      </c>
      <c r="AY546" s="112">
        <v>0</v>
      </c>
      <c r="AZ546" s="112">
        <v>0</v>
      </c>
      <c r="BA546" s="111">
        <v>0.71299999999999997</v>
      </c>
      <c r="BB546" s="112">
        <v>0</v>
      </c>
      <c r="BC546" s="112">
        <v>0</v>
      </c>
      <c r="BD546" s="112">
        <v>0</v>
      </c>
      <c r="BE546" s="112">
        <v>0</v>
      </c>
      <c r="BF546" s="112">
        <v>0</v>
      </c>
      <c r="BG546" s="112">
        <v>0</v>
      </c>
      <c r="BH546" s="112">
        <v>0</v>
      </c>
      <c r="BI546" s="112">
        <v>0</v>
      </c>
      <c r="BJ546" s="112">
        <v>0</v>
      </c>
      <c r="BK546" s="111">
        <v>0.71299999999999997</v>
      </c>
      <c r="BL546" s="112">
        <v>0</v>
      </c>
      <c r="BM546" s="112">
        <v>3</v>
      </c>
      <c r="BN546" s="112">
        <v>3</v>
      </c>
      <c r="BO546" s="112">
        <v>0</v>
      </c>
      <c r="BP546" s="112">
        <v>0</v>
      </c>
      <c r="BQ546" s="112">
        <v>0</v>
      </c>
      <c r="BR546" s="113">
        <v>175</v>
      </c>
      <c r="BS546" s="112">
        <v>0</v>
      </c>
    </row>
    <row r="547" spans="1:71" hidden="1" x14ac:dyDescent="0.25">
      <c r="A547" s="102" t="s">
        <v>138</v>
      </c>
      <c r="B547" s="103" t="s">
        <v>207</v>
      </c>
      <c r="C547" s="102" t="s">
        <v>208</v>
      </c>
      <c r="D547" s="102" t="s">
        <v>604</v>
      </c>
      <c r="E547" s="102" t="s">
        <v>605</v>
      </c>
      <c r="F547" s="102" t="s">
        <v>152</v>
      </c>
      <c r="G547" s="102" t="s">
        <v>223</v>
      </c>
      <c r="H547" s="104">
        <v>63</v>
      </c>
      <c r="I547" s="104">
        <v>71</v>
      </c>
      <c r="J547" s="104">
        <v>21</v>
      </c>
      <c r="K547" s="104">
        <v>63</v>
      </c>
      <c r="L547" s="105">
        <v>51.666666666666664</v>
      </c>
      <c r="M547" s="106">
        <v>364</v>
      </c>
      <c r="N547" s="106">
        <v>414</v>
      </c>
      <c r="O547" s="106">
        <v>5</v>
      </c>
      <c r="P547" s="106">
        <v>50</v>
      </c>
      <c r="Q547" s="106">
        <v>7</v>
      </c>
      <c r="R547" s="106">
        <v>6</v>
      </c>
      <c r="S547" s="106">
        <v>423</v>
      </c>
      <c r="T547" s="106">
        <v>436</v>
      </c>
      <c r="U547" s="106">
        <v>5</v>
      </c>
      <c r="V547" s="106">
        <v>13</v>
      </c>
      <c r="W547" s="106">
        <v>6</v>
      </c>
      <c r="X547" s="106">
        <v>5.5</v>
      </c>
      <c r="Y547" s="106">
        <v>21</v>
      </c>
      <c r="Z547" s="106">
        <v>4</v>
      </c>
      <c r="AA547" s="107">
        <v>30813</v>
      </c>
      <c r="AB547" s="106">
        <v>2</v>
      </c>
      <c r="AC547" s="108">
        <v>3.9</v>
      </c>
      <c r="AD547" s="109">
        <v>2</v>
      </c>
      <c r="AE547" s="110">
        <v>0</v>
      </c>
      <c r="AF547" s="111">
        <v>0.54</v>
      </c>
      <c r="AG547" s="112">
        <v>0</v>
      </c>
      <c r="AH547" s="112">
        <v>0</v>
      </c>
      <c r="AI547" s="112">
        <v>0</v>
      </c>
      <c r="AJ547" s="111">
        <v>0.9</v>
      </c>
      <c r="AK547" s="112">
        <v>0</v>
      </c>
      <c r="AL547" s="112">
        <v>0</v>
      </c>
      <c r="AM547" s="112">
        <v>0</v>
      </c>
      <c r="AN547" s="112">
        <v>0</v>
      </c>
      <c r="AO547" s="112">
        <v>0</v>
      </c>
      <c r="AP547" s="112">
        <v>0</v>
      </c>
      <c r="AQ547" s="112">
        <v>0</v>
      </c>
      <c r="AR547" s="112">
        <v>0</v>
      </c>
      <c r="AS547" s="112">
        <v>0</v>
      </c>
      <c r="AT547" s="111">
        <v>0.55000000000000004</v>
      </c>
      <c r="AU547" s="112">
        <v>0</v>
      </c>
      <c r="AV547" s="112">
        <v>0</v>
      </c>
      <c r="AW547" s="112">
        <v>0</v>
      </c>
      <c r="AX547" s="112">
        <v>0</v>
      </c>
      <c r="AY547" s="112">
        <v>0</v>
      </c>
      <c r="AZ547" s="112">
        <v>0</v>
      </c>
      <c r="BA547" s="111">
        <v>0.71299999999999997</v>
      </c>
      <c r="BB547" s="112">
        <v>0</v>
      </c>
      <c r="BC547" s="112">
        <v>0</v>
      </c>
      <c r="BD547" s="112">
        <v>0</v>
      </c>
      <c r="BE547" s="112">
        <v>0</v>
      </c>
      <c r="BF547" s="112">
        <v>0</v>
      </c>
      <c r="BG547" s="112">
        <v>0</v>
      </c>
      <c r="BH547" s="112">
        <v>0</v>
      </c>
      <c r="BI547" s="112">
        <v>0</v>
      </c>
      <c r="BJ547" s="112">
        <v>0</v>
      </c>
      <c r="BK547" s="111">
        <v>0.71299999999999997</v>
      </c>
      <c r="BL547" s="112">
        <v>0</v>
      </c>
      <c r="BM547" s="112">
        <v>0</v>
      </c>
      <c r="BN547" s="112">
        <v>0</v>
      </c>
      <c r="BO547" s="112">
        <v>0</v>
      </c>
      <c r="BP547" s="112">
        <v>0</v>
      </c>
      <c r="BQ547" s="112">
        <v>0</v>
      </c>
      <c r="BR547" s="113">
        <v>82</v>
      </c>
      <c r="BS547" s="112">
        <v>0</v>
      </c>
    </row>
    <row r="548" spans="1:71" hidden="1" x14ac:dyDescent="0.25">
      <c r="A548" s="102" t="s">
        <v>138</v>
      </c>
      <c r="B548" s="103" t="s">
        <v>209</v>
      </c>
      <c r="C548" s="102" t="s">
        <v>210</v>
      </c>
      <c r="D548" s="102" t="s">
        <v>260</v>
      </c>
      <c r="E548" s="102" t="s">
        <v>261</v>
      </c>
      <c r="F548" s="102" t="s">
        <v>151</v>
      </c>
      <c r="G548" s="102" t="s">
        <v>223</v>
      </c>
      <c r="H548" s="104">
        <v>164</v>
      </c>
      <c r="I548" s="104">
        <v>192</v>
      </c>
      <c r="J548" s="104">
        <v>70</v>
      </c>
      <c r="K548" s="104">
        <v>210</v>
      </c>
      <c r="L548" s="105">
        <v>142</v>
      </c>
      <c r="M548" s="106">
        <v>1431</v>
      </c>
      <c r="N548" s="106">
        <v>1616</v>
      </c>
      <c r="O548" s="106">
        <v>9</v>
      </c>
      <c r="P548" s="106">
        <v>185</v>
      </c>
      <c r="Q548" s="106">
        <v>9</v>
      </c>
      <c r="R548" s="106">
        <v>9</v>
      </c>
      <c r="S548" s="106">
        <v>1515</v>
      </c>
      <c r="T548" s="106">
        <v>1604</v>
      </c>
      <c r="U548" s="106">
        <v>9</v>
      </c>
      <c r="V548" s="106">
        <v>89</v>
      </c>
      <c r="W548" s="106">
        <v>10</v>
      </c>
      <c r="X548" s="106">
        <v>9.5</v>
      </c>
      <c r="Y548" s="106">
        <v>70</v>
      </c>
      <c r="Z548" s="106">
        <v>7</v>
      </c>
      <c r="AA548" s="107">
        <v>74522</v>
      </c>
      <c r="AB548" s="106">
        <v>8</v>
      </c>
      <c r="AC548" s="108">
        <v>8.3000000000000007</v>
      </c>
      <c r="AD548" s="109">
        <v>5</v>
      </c>
      <c r="AE548" s="110">
        <v>318.33333333333331</v>
      </c>
      <c r="AF548" s="111">
        <v>0.54</v>
      </c>
      <c r="AG548" s="112">
        <v>0</v>
      </c>
      <c r="AH548" s="112">
        <v>0</v>
      </c>
      <c r="AI548" s="112">
        <v>0</v>
      </c>
      <c r="AJ548" s="111">
        <v>0.9</v>
      </c>
      <c r="AK548" s="112">
        <v>0</v>
      </c>
      <c r="AL548" s="112">
        <v>0</v>
      </c>
      <c r="AM548" s="112">
        <v>0</v>
      </c>
      <c r="AN548" s="112">
        <v>0</v>
      </c>
      <c r="AO548" s="112">
        <v>0</v>
      </c>
      <c r="AP548" s="112">
        <v>0</v>
      </c>
      <c r="AQ548" s="112">
        <v>0</v>
      </c>
      <c r="AR548" s="112">
        <v>0</v>
      </c>
      <c r="AS548" s="112">
        <v>0</v>
      </c>
      <c r="AT548" s="111">
        <v>0.55000000000000004</v>
      </c>
      <c r="AU548" s="112">
        <v>0</v>
      </c>
      <c r="AV548" s="112">
        <v>0</v>
      </c>
      <c r="AW548" s="112">
        <v>0</v>
      </c>
      <c r="AX548" s="112">
        <v>0</v>
      </c>
      <c r="AY548" s="112">
        <v>0</v>
      </c>
      <c r="AZ548" s="112">
        <v>0</v>
      </c>
      <c r="BA548" s="111">
        <v>0.71299999999999997</v>
      </c>
      <c r="BB548" s="112">
        <v>0</v>
      </c>
      <c r="BC548" s="112">
        <v>0</v>
      </c>
      <c r="BD548" s="112">
        <v>0</v>
      </c>
      <c r="BE548" s="112">
        <v>0</v>
      </c>
      <c r="BF548" s="112">
        <v>0</v>
      </c>
      <c r="BG548" s="112">
        <v>0</v>
      </c>
      <c r="BH548" s="112">
        <v>0</v>
      </c>
      <c r="BI548" s="112">
        <v>0</v>
      </c>
      <c r="BJ548" s="112">
        <v>0</v>
      </c>
      <c r="BK548" s="111">
        <v>0.71299999999999997</v>
      </c>
      <c r="BL548" s="112">
        <v>171.9</v>
      </c>
      <c r="BM548" s="112">
        <v>0</v>
      </c>
      <c r="BN548" s="112">
        <v>0</v>
      </c>
      <c r="BO548" s="112">
        <v>0</v>
      </c>
      <c r="BP548" s="112">
        <v>0</v>
      </c>
      <c r="BQ548" s="112">
        <v>0</v>
      </c>
      <c r="BR548" s="113">
        <v>328</v>
      </c>
      <c r="BS548" s="112">
        <v>0</v>
      </c>
    </row>
    <row r="549" spans="1:71" hidden="1" x14ac:dyDescent="0.25">
      <c r="A549" s="102" t="s">
        <v>138</v>
      </c>
      <c r="B549" s="103" t="s">
        <v>209</v>
      </c>
      <c r="C549" s="102" t="s">
        <v>210</v>
      </c>
      <c r="D549" s="102" t="s">
        <v>28</v>
      </c>
      <c r="E549" s="102" t="s">
        <v>29</v>
      </c>
      <c r="F549" s="102" t="s">
        <v>151</v>
      </c>
      <c r="G549" s="102" t="s">
        <v>223</v>
      </c>
      <c r="H549" s="104">
        <v>14</v>
      </c>
      <c r="I549" s="104">
        <v>16</v>
      </c>
      <c r="J549" s="104">
        <v>4</v>
      </c>
      <c r="K549" s="104">
        <v>12</v>
      </c>
      <c r="L549" s="105">
        <v>11.333333333333334</v>
      </c>
      <c r="M549" s="106">
        <v>128</v>
      </c>
      <c r="N549" s="106">
        <v>144</v>
      </c>
      <c r="O549" s="106">
        <v>1</v>
      </c>
      <c r="P549" s="106">
        <v>16</v>
      </c>
      <c r="Q549" s="106">
        <v>4</v>
      </c>
      <c r="R549" s="106">
        <v>2.5</v>
      </c>
      <c r="S549" s="106">
        <v>139</v>
      </c>
      <c r="T549" s="106">
        <v>147</v>
      </c>
      <c r="U549" s="106">
        <v>2</v>
      </c>
      <c r="V549" s="106">
        <v>8</v>
      </c>
      <c r="W549" s="106">
        <v>5</v>
      </c>
      <c r="X549" s="106">
        <v>3.5</v>
      </c>
      <c r="Y549" s="106">
        <v>4</v>
      </c>
      <c r="Z549" s="106">
        <v>1</v>
      </c>
      <c r="AA549" s="107"/>
      <c r="AB549" s="106"/>
      <c r="AC549" s="108">
        <v>2.3333333333333335</v>
      </c>
      <c r="AD549" s="109">
        <v>2</v>
      </c>
      <c r="AE549" s="110">
        <v>23.666666666666668</v>
      </c>
      <c r="AF549" s="111">
        <v>0.54</v>
      </c>
      <c r="AG549" s="112">
        <v>0</v>
      </c>
      <c r="AH549" s="112">
        <v>0</v>
      </c>
      <c r="AI549" s="112">
        <v>0</v>
      </c>
      <c r="AJ549" s="111">
        <v>0.9</v>
      </c>
      <c r="AK549" s="112">
        <v>0</v>
      </c>
      <c r="AL549" s="112">
        <v>0</v>
      </c>
      <c r="AM549" s="112">
        <v>0</v>
      </c>
      <c r="AN549" s="112">
        <v>0</v>
      </c>
      <c r="AO549" s="112">
        <v>0</v>
      </c>
      <c r="AP549" s="112">
        <v>0</v>
      </c>
      <c r="AQ549" s="112">
        <v>0</v>
      </c>
      <c r="AR549" s="112">
        <v>0</v>
      </c>
      <c r="AS549" s="112">
        <v>0</v>
      </c>
      <c r="AT549" s="111">
        <v>0.55000000000000004</v>
      </c>
      <c r="AU549" s="112">
        <v>0</v>
      </c>
      <c r="AV549" s="112">
        <v>0</v>
      </c>
      <c r="AW549" s="112">
        <v>0</v>
      </c>
      <c r="AX549" s="112">
        <v>0</v>
      </c>
      <c r="AY549" s="112">
        <v>0</v>
      </c>
      <c r="AZ549" s="112">
        <v>0</v>
      </c>
      <c r="BA549" s="111">
        <v>0.71299999999999997</v>
      </c>
      <c r="BB549" s="112">
        <v>0</v>
      </c>
      <c r="BC549" s="112">
        <v>0</v>
      </c>
      <c r="BD549" s="112">
        <v>0</v>
      </c>
      <c r="BE549" s="112">
        <v>0</v>
      </c>
      <c r="BF549" s="112">
        <v>0</v>
      </c>
      <c r="BG549" s="112">
        <v>0</v>
      </c>
      <c r="BH549" s="112">
        <v>0</v>
      </c>
      <c r="BI549" s="112">
        <v>0</v>
      </c>
      <c r="BJ549" s="112">
        <v>0</v>
      </c>
      <c r="BK549" s="111">
        <v>0.71299999999999997</v>
      </c>
      <c r="BL549" s="112">
        <v>12.780000000000001</v>
      </c>
      <c r="BM549" s="112">
        <v>0</v>
      </c>
      <c r="BN549" s="112">
        <v>0</v>
      </c>
      <c r="BO549" s="112">
        <v>0</v>
      </c>
      <c r="BP549" s="112">
        <v>0</v>
      </c>
      <c r="BQ549" s="112">
        <v>0</v>
      </c>
      <c r="BR549" s="113">
        <v>133</v>
      </c>
      <c r="BS549" s="112">
        <v>0</v>
      </c>
    </row>
    <row r="550" spans="1:71" hidden="1" x14ac:dyDescent="0.25">
      <c r="A550" s="102" t="s">
        <v>138</v>
      </c>
      <c r="B550" s="103" t="s">
        <v>209</v>
      </c>
      <c r="C550" s="102" t="s">
        <v>210</v>
      </c>
      <c r="D550" s="102" t="s">
        <v>7</v>
      </c>
      <c r="E550" s="102" t="s">
        <v>8</v>
      </c>
      <c r="F550" s="102" t="s">
        <v>151</v>
      </c>
      <c r="G550" s="102" t="s">
        <v>223</v>
      </c>
      <c r="H550" s="104">
        <v>294</v>
      </c>
      <c r="I550" s="104">
        <v>374</v>
      </c>
      <c r="J550" s="104">
        <v>36</v>
      </c>
      <c r="K550" s="104">
        <v>108</v>
      </c>
      <c r="L550" s="105">
        <v>234.66666666666666</v>
      </c>
      <c r="M550" s="106">
        <v>2825</v>
      </c>
      <c r="N550" s="106">
        <v>3109</v>
      </c>
      <c r="O550" s="106">
        <v>10</v>
      </c>
      <c r="P550" s="106">
        <v>284</v>
      </c>
      <c r="Q550" s="106">
        <v>10</v>
      </c>
      <c r="R550" s="106">
        <v>10</v>
      </c>
      <c r="S550" s="106">
        <v>3025</v>
      </c>
      <c r="T550" s="106">
        <v>3211</v>
      </c>
      <c r="U550" s="106">
        <v>10</v>
      </c>
      <c r="V550" s="106">
        <v>186</v>
      </c>
      <c r="W550" s="106">
        <v>10</v>
      </c>
      <c r="X550" s="106">
        <v>10</v>
      </c>
      <c r="Y550" s="106">
        <v>36</v>
      </c>
      <c r="Z550" s="106">
        <v>6</v>
      </c>
      <c r="AA550" s="107">
        <v>55971</v>
      </c>
      <c r="AB550" s="106">
        <v>6</v>
      </c>
      <c r="AC550" s="108">
        <v>7.6</v>
      </c>
      <c r="AD550" s="109">
        <v>4</v>
      </c>
      <c r="AE550" s="110">
        <v>83</v>
      </c>
      <c r="AF550" s="111">
        <v>0.54</v>
      </c>
      <c r="AG550" s="112">
        <v>0</v>
      </c>
      <c r="AH550" s="112">
        <v>0</v>
      </c>
      <c r="AI550" s="112">
        <v>0</v>
      </c>
      <c r="AJ550" s="111">
        <v>0.9</v>
      </c>
      <c r="AK550" s="112">
        <v>0</v>
      </c>
      <c r="AL550" s="112">
        <v>0</v>
      </c>
      <c r="AM550" s="112">
        <v>0</v>
      </c>
      <c r="AN550" s="112">
        <v>0</v>
      </c>
      <c r="AO550" s="112">
        <v>0</v>
      </c>
      <c r="AP550" s="112">
        <v>0</v>
      </c>
      <c r="AQ550" s="112">
        <v>0</v>
      </c>
      <c r="AR550" s="112">
        <v>0</v>
      </c>
      <c r="AS550" s="112">
        <v>0</v>
      </c>
      <c r="AT550" s="111">
        <v>0.55000000000000004</v>
      </c>
      <c r="AU550" s="112">
        <v>0</v>
      </c>
      <c r="AV550" s="112">
        <v>0</v>
      </c>
      <c r="AW550" s="112">
        <v>0</v>
      </c>
      <c r="AX550" s="112">
        <v>0</v>
      </c>
      <c r="AY550" s="112">
        <v>0</v>
      </c>
      <c r="AZ550" s="112">
        <v>0</v>
      </c>
      <c r="BA550" s="111">
        <v>0.71299999999999997</v>
      </c>
      <c r="BB550" s="112">
        <v>0</v>
      </c>
      <c r="BC550" s="112">
        <v>0</v>
      </c>
      <c r="BD550" s="112">
        <v>0</v>
      </c>
      <c r="BE550" s="112">
        <v>0</v>
      </c>
      <c r="BF550" s="112">
        <v>0</v>
      </c>
      <c r="BG550" s="112">
        <v>0</v>
      </c>
      <c r="BH550" s="112">
        <v>0</v>
      </c>
      <c r="BI550" s="112">
        <v>0</v>
      </c>
      <c r="BJ550" s="112">
        <v>0</v>
      </c>
      <c r="BK550" s="111">
        <v>0.71299999999999997</v>
      </c>
      <c r="BL550" s="112">
        <v>44.82</v>
      </c>
      <c r="BM550" s="112">
        <v>0</v>
      </c>
      <c r="BN550" s="112">
        <v>0</v>
      </c>
      <c r="BO550" s="112">
        <v>0</v>
      </c>
      <c r="BP550" s="112">
        <v>0</v>
      </c>
      <c r="BQ550" s="112">
        <v>0</v>
      </c>
      <c r="BR550" s="113">
        <v>592</v>
      </c>
      <c r="BS550" s="112">
        <v>0</v>
      </c>
    </row>
    <row r="551" spans="1:71" hidden="1" x14ac:dyDescent="0.25">
      <c r="A551" s="102" t="s">
        <v>138</v>
      </c>
      <c r="B551" s="103" t="s">
        <v>209</v>
      </c>
      <c r="C551" s="102" t="s">
        <v>210</v>
      </c>
      <c r="D551" s="102" t="s">
        <v>12</v>
      </c>
      <c r="E551" s="102" t="s">
        <v>13</v>
      </c>
      <c r="F551" s="102" t="s">
        <v>152</v>
      </c>
      <c r="G551" s="102" t="s">
        <v>223</v>
      </c>
      <c r="H551" s="104">
        <v>334</v>
      </c>
      <c r="I551" s="104">
        <v>382</v>
      </c>
      <c r="J551" s="104">
        <v>152</v>
      </c>
      <c r="K551" s="104">
        <v>456</v>
      </c>
      <c r="L551" s="105">
        <v>289.33333333333331</v>
      </c>
      <c r="M551" s="106">
        <v>2841</v>
      </c>
      <c r="N551" s="106">
        <v>3156</v>
      </c>
      <c r="O551" s="106">
        <v>10</v>
      </c>
      <c r="P551" s="106">
        <v>315</v>
      </c>
      <c r="Q551" s="106">
        <v>10</v>
      </c>
      <c r="R551" s="106">
        <v>10</v>
      </c>
      <c r="S551" s="106">
        <v>2970</v>
      </c>
      <c r="T551" s="106">
        <v>3121</v>
      </c>
      <c r="U551" s="106">
        <v>10</v>
      </c>
      <c r="V551" s="106">
        <v>151</v>
      </c>
      <c r="W551" s="106">
        <v>10</v>
      </c>
      <c r="X551" s="106">
        <v>10</v>
      </c>
      <c r="Y551" s="106">
        <v>152</v>
      </c>
      <c r="Z551" s="106">
        <v>9</v>
      </c>
      <c r="AA551" s="107">
        <v>45394</v>
      </c>
      <c r="AB551" s="106">
        <v>5</v>
      </c>
      <c r="AC551" s="108">
        <v>7.8</v>
      </c>
      <c r="AD551" s="109">
        <v>4</v>
      </c>
      <c r="AE551" s="110">
        <v>0</v>
      </c>
      <c r="AF551" s="111">
        <v>0.54</v>
      </c>
      <c r="AG551" s="112">
        <v>0</v>
      </c>
      <c r="AH551" s="112">
        <v>0</v>
      </c>
      <c r="AI551" s="112">
        <v>0</v>
      </c>
      <c r="AJ551" s="111">
        <v>0.9</v>
      </c>
      <c r="AK551" s="112">
        <v>0</v>
      </c>
      <c r="AL551" s="112">
        <v>0</v>
      </c>
      <c r="AM551" s="112">
        <v>0</v>
      </c>
      <c r="AN551" s="112">
        <v>0</v>
      </c>
      <c r="AO551" s="112">
        <v>0</v>
      </c>
      <c r="AP551" s="112">
        <v>0</v>
      </c>
      <c r="AQ551" s="112">
        <v>0</v>
      </c>
      <c r="AR551" s="112">
        <v>0</v>
      </c>
      <c r="AS551" s="112">
        <v>0</v>
      </c>
      <c r="AT551" s="111">
        <v>0.55000000000000004</v>
      </c>
      <c r="AU551" s="112">
        <v>0</v>
      </c>
      <c r="AV551" s="112">
        <v>0</v>
      </c>
      <c r="AW551" s="112">
        <v>0</v>
      </c>
      <c r="AX551" s="112">
        <v>0</v>
      </c>
      <c r="AY551" s="112">
        <v>0</v>
      </c>
      <c r="AZ551" s="112">
        <v>0</v>
      </c>
      <c r="BA551" s="111">
        <v>0.71299999999999997</v>
      </c>
      <c r="BB551" s="112">
        <v>0</v>
      </c>
      <c r="BC551" s="112">
        <v>0</v>
      </c>
      <c r="BD551" s="112">
        <v>0</v>
      </c>
      <c r="BE551" s="112">
        <v>0</v>
      </c>
      <c r="BF551" s="112">
        <v>0</v>
      </c>
      <c r="BG551" s="112">
        <v>0</v>
      </c>
      <c r="BH551" s="112">
        <v>0</v>
      </c>
      <c r="BI551" s="112">
        <v>0</v>
      </c>
      <c r="BJ551" s="112">
        <v>0</v>
      </c>
      <c r="BK551" s="111">
        <v>0.71299999999999997</v>
      </c>
      <c r="BL551" s="112">
        <v>0</v>
      </c>
      <c r="BM551" s="112">
        <v>0</v>
      </c>
      <c r="BN551" s="112">
        <v>0</v>
      </c>
      <c r="BO551" s="112">
        <v>0</v>
      </c>
      <c r="BP551" s="112">
        <v>0</v>
      </c>
      <c r="BQ551" s="112">
        <v>0</v>
      </c>
      <c r="BR551" s="113">
        <v>1222</v>
      </c>
      <c r="BS551" s="112">
        <v>0</v>
      </c>
    </row>
    <row r="552" spans="1:71" hidden="1" x14ac:dyDescent="0.25">
      <c r="A552" s="102" t="s">
        <v>138</v>
      </c>
      <c r="B552" s="103" t="s">
        <v>209</v>
      </c>
      <c r="C552" s="102" t="s">
        <v>210</v>
      </c>
      <c r="D552" s="102" t="s">
        <v>30</v>
      </c>
      <c r="E552" s="102" t="s">
        <v>31</v>
      </c>
      <c r="F552" s="102" t="s">
        <v>151</v>
      </c>
      <c r="G552" s="102" t="s">
        <v>223</v>
      </c>
      <c r="H552" s="104">
        <v>75</v>
      </c>
      <c r="I552" s="104">
        <v>81</v>
      </c>
      <c r="J552" s="104">
        <v>16</v>
      </c>
      <c r="K552" s="104">
        <v>48</v>
      </c>
      <c r="L552" s="105">
        <v>57.333333333333336</v>
      </c>
      <c r="M552" s="106">
        <v>593</v>
      </c>
      <c r="N552" s="106">
        <v>655</v>
      </c>
      <c r="O552" s="106">
        <v>7</v>
      </c>
      <c r="P552" s="106">
        <v>62</v>
      </c>
      <c r="Q552" s="106">
        <v>7</v>
      </c>
      <c r="R552" s="106">
        <v>7</v>
      </c>
      <c r="S552" s="106">
        <v>620</v>
      </c>
      <c r="T552" s="106">
        <v>644</v>
      </c>
      <c r="U552" s="106">
        <v>7</v>
      </c>
      <c r="V552" s="106">
        <v>24</v>
      </c>
      <c r="W552" s="106">
        <v>8</v>
      </c>
      <c r="X552" s="106">
        <v>7.5</v>
      </c>
      <c r="Y552" s="106">
        <v>16</v>
      </c>
      <c r="Z552" s="106">
        <v>4</v>
      </c>
      <c r="AA552" s="107">
        <v>60272</v>
      </c>
      <c r="AB552" s="106">
        <v>7</v>
      </c>
      <c r="AC552" s="108">
        <v>6.5</v>
      </c>
      <c r="AD552" s="109">
        <v>4</v>
      </c>
      <c r="AE552" s="110">
        <v>0</v>
      </c>
      <c r="AF552" s="111">
        <v>0.54</v>
      </c>
      <c r="AG552" s="112">
        <v>0</v>
      </c>
      <c r="AH552" s="112">
        <v>0</v>
      </c>
      <c r="AI552" s="112">
        <v>0</v>
      </c>
      <c r="AJ552" s="111">
        <v>0.9</v>
      </c>
      <c r="AK552" s="112">
        <v>0</v>
      </c>
      <c r="AL552" s="112">
        <v>0</v>
      </c>
      <c r="AM552" s="112">
        <v>0</v>
      </c>
      <c r="AN552" s="112">
        <v>0</v>
      </c>
      <c r="AO552" s="112">
        <v>0</v>
      </c>
      <c r="AP552" s="112">
        <v>0</v>
      </c>
      <c r="AQ552" s="112">
        <v>0</v>
      </c>
      <c r="AR552" s="112">
        <v>0</v>
      </c>
      <c r="AS552" s="112">
        <v>0</v>
      </c>
      <c r="AT552" s="111">
        <v>0.55000000000000004</v>
      </c>
      <c r="AU552" s="112">
        <v>0</v>
      </c>
      <c r="AV552" s="112">
        <v>0</v>
      </c>
      <c r="AW552" s="112">
        <v>0</v>
      </c>
      <c r="AX552" s="112">
        <v>0</v>
      </c>
      <c r="AY552" s="112">
        <v>0</v>
      </c>
      <c r="AZ552" s="112">
        <v>0</v>
      </c>
      <c r="BA552" s="111">
        <v>0.71299999999999997</v>
      </c>
      <c r="BB552" s="112">
        <v>0</v>
      </c>
      <c r="BC552" s="112">
        <v>0</v>
      </c>
      <c r="BD552" s="112">
        <v>0</v>
      </c>
      <c r="BE552" s="112">
        <v>0</v>
      </c>
      <c r="BF552" s="112">
        <v>0</v>
      </c>
      <c r="BG552" s="112">
        <v>0</v>
      </c>
      <c r="BH552" s="112">
        <v>0</v>
      </c>
      <c r="BI552" s="112">
        <v>0</v>
      </c>
      <c r="BJ552" s="112">
        <v>0</v>
      </c>
      <c r="BK552" s="111">
        <v>0.71299999999999997</v>
      </c>
      <c r="BL552" s="112">
        <v>0</v>
      </c>
      <c r="BM552" s="112">
        <v>0</v>
      </c>
      <c r="BN552" s="112">
        <v>0</v>
      </c>
      <c r="BO552" s="112">
        <v>0</v>
      </c>
      <c r="BP552" s="112">
        <v>0</v>
      </c>
      <c r="BQ552" s="112">
        <v>0</v>
      </c>
      <c r="BR552" s="113">
        <v>533</v>
      </c>
      <c r="BS552" s="112">
        <v>0</v>
      </c>
    </row>
    <row r="553" spans="1:71" hidden="1" x14ac:dyDescent="0.25">
      <c r="A553" s="102" t="s">
        <v>138</v>
      </c>
      <c r="B553" s="103" t="s">
        <v>209</v>
      </c>
      <c r="C553" s="102" t="s">
        <v>210</v>
      </c>
      <c r="D553" s="102" t="s">
        <v>10</v>
      </c>
      <c r="E553" s="102" t="s">
        <v>11</v>
      </c>
      <c r="F553" s="102" t="s">
        <v>151</v>
      </c>
      <c r="G553" s="102" t="s">
        <v>223</v>
      </c>
      <c r="H553" s="104">
        <v>146</v>
      </c>
      <c r="I553" s="104">
        <v>177</v>
      </c>
      <c r="J553" s="104">
        <v>102</v>
      </c>
      <c r="K553" s="104">
        <v>306</v>
      </c>
      <c r="L553" s="105">
        <v>141.66666666666666</v>
      </c>
      <c r="M553" s="106">
        <v>1160</v>
      </c>
      <c r="N553" s="106">
        <v>1283</v>
      </c>
      <c r="O553" s="106">
        <v>8</v>
      </c>
      <c r="P553" s="106">
        <v>123</v>
      </c>
      <c r="Q553" s="106">
        <v>9</v>
      </c>
      <c r="R553" s="106">
        <v>8.5</v>
      </c>
      <c r="S553" s="106">
        <v>1257</v>
      </c>
      <c r="T553" s="106">
        <v>1329</v>
      </c>
      <c r="U553" s="106">
        <v>8</v>
      </c>
      <c r="V553" s="106">
        <v>72</v>
      </c>
      <c r="W553" s="106">
        <v>10</v>
      </c>
      <c r="X553" s="106">
        <v>9</v>
      </c>
      <c r="Y553" s="106">
        <v>102</v>
      </c>
      <c r="Z553" s="106">
        <v>8</v>
      </c>
      <c r="AA553" s="107">
        <v>76418</v>
      </c>
      <c r="AB553" s="106">
        <v>9</v>
      </c>
      <c r="AC553" s="108">
        <v>8.6999999999999993</v>
      </c>
      <c r="AD553" s="109">
        <v>5</v>
      </c>
      <c r="AE553" s="110">
        <v>98</v>
      </c>
      <c r="AF553" s="111">
        <v>0.54</v>
      </c>
      <c r="AG553" s="112">
        <v>0</v>
      </c>
      <c r="AH553" s="112">
        <v>0</v>
      </c>
      <c r="AI553" s="112">
        <v>0</v>
      </c>
      <c r="AJ553" s="111">
        <v>0.9</v>
      </c>
      <c r="AK553" s="112">
        <v>0</v>
      </c>
      <c r="AL553" s="112">
        <v>0</v>
      </c>
      <c r="AM553" s="112">
        <v>0</v>
      </c>
      <c r="AN553" s="112">
        <v>0</v>
      </c>
      <c r="AO553" s="112">
        <v>0</v>
      </c>
      <c r="AP553" s="112">
        <v>0</v>
      </c>
      <c r="AQ553" s="112">
        <v>0</v>
      </c>
      <c r="AR553" s="112">
        <v>0</v>
      </c>
      <c r="AS553" s="112">
        <v>0</v>
      </c>
      <c r="AT553" s="111">
        <v>0.55000000000000004</v>
      </c>
      <c r="AU553" s="112">
        <v>0</v>
      </c>
      <c r="AV553" s="112">
        <v>0</v>
      </c>
      <c r="AW553" s="112">
        <v>0</v>
      </c>
      <c r="AX553" s="112">
        <v>0</v>
      </c>
      <c r="AY553" s="112">
        <v>0</v>
      </c>
      <c r="AZ553" s="112">
        <v>0</v>
      </c>
      <c r="BA553" s="111">
        <v>0.71299999999999997</v>
      </c>
      <c r="BB553" s="112">
        <v>0</v>
      </c>
      <c r="BC553" s="112">
        <v>0</v>
      </c>
      <c r="BD553" s="112">
        <v>0</v>
      </c>
      <c r="BE553" s="112">
        <v>0</v>
      </c>
      <c r="BF553" s="112">
        <v>0</v>
      </c>
      <c r="BG553" s="112">
        <v>0</v>
      </c>
      <c r="BH553" s="112">
        <v>0</v>
      </c>
      <c r="BI553" s="112">
        <v>0</v>
      </c>
      <c r="BJ553" s="112">
        <v>0</v>
      </c>
      <c r="BK553" s="111">
        <v>0.71299999999999997</v>
      </c>
      <c r="BL553" s="112">
        <v>52.92</v>
      </c>
      <c r="BM553" s="112">
        <v>0</v>
      </c>
      <c r="BN553" s="112">
        <v>0</v>
      </c>
      <c r="BO553" s="112">
        <v>0</v>
      </c>
      <c r="BP553" s="112">
        <v>0</v>
      </c>
      <c r="BQ553" s="112">
        <v>0</v>
      </c>
      <c r="BR553" s="113">
        <v>237</v>
      </c>
      <c r="BS553" s="112">
        <v>1880</v>
      </c>
    </row>
    <row r="554" spans="1:71" hidden="1" x14ac:dyDescent="0.25">
      <c r="A554" s="102" t="s">
        <v>138</v>
      </c>
      <c r="B554" s="103" t="s">
        <v>209</v>
      </c>
      <c r="C554" s="102" t="s">
        <v>210</v>
      </c>
      <c r="D554" s="102" t="s">
        <v>64</v>
      </c>
      <c r="E554" s="102" t="s">
        <v>65</v>
      </c>
      <c r="F554" s="102" t="s">
        <v>152</v>
      </c>
      <c r="G554" s="102" t="s">
        <v>223</v>
      </c>
      <c r="H554" s="104">
        <v>36</v>
      </c>
      <c r="I554" s="104">
        <v>46</v>
      </c>
      <c r="J554" s="104">
        <v>34</v>
      </c>
      <c r="K554" s="104">
        <v>102</v>
      </c>
      <c r="L554" s="105">
        <v>38.666666666666664</v>
      </c>
      <c r="M554" s="106">
        <v>396</v>
      </c>
      <c r="N554" s="106">
        <v>421</v>
      </c>
      <c r="O554" s="106">
        <v>5</v>
      </c>
      <c r="P554" s="106">
        <v>25</v>
      </c>
      <c r="Q554" s="106">
        <v>5</v>
      </c>
      <c r="R554" s="106">
        <v>5</v>
      </c>
      <c r="S554" s="106">
        <v>427</v>
      </c>
      <c r="T554" s="106">
        <v>445</v>
      </c>
      <c r="U554" s="106">
        <v>5</v>
      </c>
      <c r="V554" s="106">
        <v>18</v>
      </c>
      <c r="W554" s="106">
        <v>7</v>
      </c>
      <c r="X554" s="106">
        <v>6</v>
      </c>
      <c r="Y554" s="106">
        <v>34</v>
      </c>
      <c r="Z554" s="106">
        <v>6</v>
      </c>
      <c r="AA554" s="107">
        <v>47339</v>
      </c>
      <c r="AB554" s="106">
        <v>5</v>
      </c>
      <c r="AC554" s="108">
        <v>5.4</v>
      </c>
      <c r="AD554" s="109">
        <v>3</v>
      </c>
      <c r="AE554" s="110">
        <v>26.333333333333332</v>
      </c>
      <c r="AF554" s="111">
        <v>0.54</v>
      </c>
      <c r="AG554" s="112">
        <v>0</v>
      </c>
      <c r="AH554" s="112">
        <v>0</v>
      </c>
      <c r="AI554" s="112">
        <v>0</v>
      </c>
      <c r="AJ554" s="111">
        <v>0.9</v>
      </c>
      <c r="AK554" s="112">
        <v>0</v>
      </c>
      <c r="AL554" s="112">
        <v>0</v>
      </c>
      <c r="AM554" s="112">
        <v>0</v>
      </c>
      <c r="AN554" s="112">
        <v>0</v>
      </c>
      <c r="AO554" s="112">
        <v>0</v>
      </c>
      <c r="AP554" s="112">
        <v>0</v>
      </c>
      <c r="AQ554" s="112">
        <v>0</v>
      </c>
      <c r="AR554" s="112">
        <v>0</v>
      </c>
      <c r="AS554" s="112">
        <v>0</v>
      </c>
      <c r="AT554" s="111">
        <v>0.55000000000000004</v>
      </c>
      <c r="AU554" s="112">
        <v>0</v>
      </c>
      <c r="AV554" s="112">
        <v>0</v>
      </c>
      <c r="AW554" s="112">
        <v>0</v>
      </c>
      <c r="AX554" s="112">
        <v>0</v>
      </c>
      <c r="AY554" s="112">
        <v>0</v>
      </c>
      <c r="AZ554" s="112">
        <v>0</v>
      </c>
      <c r="BA554" s="111">
        <v>0.71299999999999997</v>
      </c>
      <c r="BB554" s="112">
        <v>0</v>
      </c>
      <c r="BC554" s="112">
        <v>0</v>
      </c>
      <c r="BD554" s="112">
        <v>0</v>
      </c>
      <c r="BE554" s="112">
        <v>0</v>
      </c>
      <c r="BF554" s="112">
        <v>0</v>
      </c>
      <c r="BG554" s="112">
        <v>0</v>
      </c>
      <c r="BH554" s="112">
        <v>0</v>
      </c>
      <c r="BI554" s="112">
        <v>0</v>
      </c>
      <c r="BJ554" s="112">
        <v>0</v>
      </c>
      <c r="BK554" s="111">
        <v>0.71299999999999997</v>
      </c>
      <c r="BL554" s="112">
        <v>14.22</v>
      </c>
      <c r="BM554" s="112">
        <v>0</v>
      </c>
      <c r="BN554" s="112">
        <v>0</v>
      </c>
      <c r="BO554" s="112">
        <v>0</v>
      </c>
      <c r="BP554" s="112">
        <v>0</v>
      </c>
      <c r="BQ554" s="112">
        <v>0</v>
      </c>
      <c r="BR554" s="113">
        <v>155</v>
      </c>
      <c r="BS554" s="112">
        <v>0</v>
      </c>
    </row>
    <row r="555" spans="1:71" hidden="1" x14ac:dyDescent="0.25">
      <c r="A555" s="102" t="s">
        <v>138</v>
      </c>
      <c r="B555" s="103" t="s">
        <v>209</v>
      </c>
      <c r="C555" s="102" t="s">
        <v>210</v>
      </c>
      <c r="D555" s="102" t="s">
        <v>328</v>
      </c>
      <c r="E555" s="102" t="s">
        <v>329</v>
      </c>
      <c r="F555" s="102" t="s">
        <v>152</v>
      </c>
      <c r="G555" s="102" t="s">
        <v>223</v>
      </c>
      <c r="H555" s="104">
        <v>33</v>
      </c>
      <c r="I555" s="104">
        <v>34</v>
      </c>
      <c r="J555" s="104"/>
      <c r="K555" s="104" t="s">
        <v>154</v>
      </c>
      <c r="L555" s="105">
        <v>33.5</v>
      </c>
      <c r="M555" s="106">
        <v>260</v>
      </c>
      <c r="N555" s="106">
        <v>301</v>
      </c>
      <c r="O555" s="106">
        <v>4</v>
      </c>
      <c r="P555" s="106">
        <v>41</v>
      </c>
      <c r="Q555" s="106">
        <v>6</v>
      </c>
      <c r="R555" s="106">
        <v>5</v>
      </c>
      <c r="S555" s="106">
        <v>264</v>
      </c>
      <c r="T555" s="106">
        <v>275</v>
      </c>
      <c r="U555" s="106">
        <v>4</v>
      </c>
      <c r="V555" s="106">
        <v>11</v>
      </c>
      <c r="W555" s="106">
        <v>6</v>
      </c>
      <c r="X555" s="106">
        <v>5</v>
      </c>
      <c r="Y555" s="106"/>
      <c r="Z555" s="106"/>
      <c r="AA555" s="107"/>
      <c r="AB555" s="106"/>
      <c r="AC555" s="108">
        <v>5</v>
      </c>
      <c r="AD555" s="109">
        <v>3</v>
      </c>
      <c r="AE555" s="110">
        <v>0</v>
      </c>
      <c r="AF555" s="111">
        <v>0.54</v>
      </c>
      <c r="AG555" s="112">
        <v>0</v>
      </c>
      <c r="AH555" s="112">
        <v>0</v>
      </c>
      <c r="AI555" s="112">
        <v>0</v>
      </c>
      <c r="AJ555" s="111">
        <v>0.9</v>
      </c>
      <c r="AK555" s="112">
        <v>0</v>
      </c>
      <c r="AL555" s="112">
        <v>0</v>
      </c>
      <c r="AM555" s="112">
        <v>0</v>
      </c>
      <c r="AN555" s="112">
        <v>0</v>
      </c>
      <c r="AO555" s="112">
        <v>0</v>
      </c>
      <c r="AP555" s="112">
        <v>0</v>
      </c>
      <c r="AQ555" s="112">
        <v>0</v>
      </c>
      <c r="AR555" s="112">
        <v>0</v>
      </c>
      <c r="AS555" s="112">
        <v>0</v>
      </c>
      <c r="AT555" s="111">
        <v>0.55000000000000004</v>
      </c>
      <c r="AU555" s="112">
        <v>0</v>
      </c>
      <c r="AV555" s="112">
        <v>0</v>
      </c>
      <c r="AW555" s="112">
        <v>0</v>
      </c>
      <c r="AX555" s="112">
        <v>0</v>
      </c>
      <c r="AY555" s="112">
        <v>0</v>
      </c>
      <c r="AZ555" s="112">
        <v>0</v>
      </c>
      <c r="BA555" s="111">
        <v>0.71299999999999997</v>
      </c>
      <c r="BB555" s="112">
        <v>0</v>
      </c>
      <c r="BC555" s="112">
        <v>0</v>
      </c>
      <c r="BD555" s="112">
        <v>0</v>
      </c>
      <c r="BE555" s="112">
        <v>0</v>
      </c>
      <c r="BF555" s="112">
        <v>0</v>
      </c>
      <c r="BG555" s="112">
        <v>0</v>
      </c>
      <c r="BH555" s="112">
        <v>0</v>
      </c>
      <c r="BI555" s="112">
        <v>0</v>
      </c>
      <c r="BJ555" s="112">
        <v>0</v>
      </c>
      <c r="BK555" s="111">
        <v>0.71299999999999997</v>
      </c>
      <c r="BL555" s="112">
        <v>0</v>
      </c>
      <c r="BM555" s="112">
        <v>0</v>
      </c>
      <c r="BN555" s="112">
        <v>0</v>
      </c>
      <c r="BO555" s="112">
        <v>0</v>
      </c>
      <c r="BP555" s="112">
        <v>0</v>
      </c>
      <c r="BQ555" s="112">
        <v>0</v>
      </c>
      <c r="BR555" s="113">
        <v>26</v>
      </c>
      <c r="BS555" s="112">
        <v>0</v>
      </c>
    </row>
    <row r="556" spans="1:71" hidden="1" x14ac:dyDescent="0.25">
      <c r="A556" s="102" t="s">
        <v>138</v>
      </c>
      <c r="B556" s="103" t="s">
        <v>209</v>
      </c>
      <c r="C556" s="102" t="s">
        <v>210</v>
      </c>
      <c r="D556" s="102" t="s">
        <v>5</v>
      </c>
      <c r="E556" s="102" t="s">
        <v>6</v>
      </c>
      <c r="F556" s="102" t="s">
        <v>151</v>
      </c>
      <c r="G556" s="102" t="s">
        <v>223</v>
      </c>
      <c r="H556" s="104">
        <v>125</v>
      </c>
      <c r="I556" s="104">
        <v>145</v>
      </c>
      <c r="J556" s="104">
        <v>52</v>
      </c>
      <c r="K556" s="104">
        <v>156</v>
      </c>
      <c r="L556" s="105">
        <v>107.33333333333333</v>
      </c>
      <c r="M556" s="106">
        <v>957</v>
      </c>
      <c r="N556" s="106">
        <v>1123</v>
      </c>
      <c r="O556" s="106">
        <v>8</v>
      </c>
      <c r="P556" s="106">
        <v>166</v>
      </c>
      <c r="Q556" s="106">
        <v>9</v>
      </c>
      <c r="R556" s="106">
        <v>8.5</v>
      </c>
      <c r="S556" s="106">
        <v>1039</v>
      </c>
      <c r="T556" s="106">
        <v>1109</v>
      </c>
      <c r="U556" s="106">
        <v>8</v>
      </c>
      <c r="V556" s="106">
        <v>70</v>
      </c>
      <c r="W556" s="106">
        <v>10</v>
      </c>
      <c r="X556" s="106">
        <v>9</v>
      </c>
      <c r="Y556" s="106">
        <v>52</v>
      </c>
      <c r="Z556" s="106">
        <v>6</v>
      </c>
      <c r="AA556" s="107">
        <v>62932</v>
      </c>
      <c r="AB556" s="106">
        <v>7</v>
      </c>
      <c r="AC556" s="108">
        <v>7.5</v>
      </c>
      <c r="AD556" s="109">
        <v>4</v>
      </c>
      <c r="AE556" s="110">
        <v>63</v>
      </c>
      <c r="AF556" s="111">
        <v>0.54</v>
      </c>
      <c r="AG556" s="112">
        <v>0</v>
      </c>
      <c r="AH556" s="112">
        <v>0</v>
      </c>
      <c r="AI556" s="112">
        <v>0</v>
      </c>
      <c r="AJ556" s="111">
        <v>0.9</v>
      </c>
      <c r="AK556" s="112">
        <v>0</v>
      </c>
      <c r="AL556" s="112">
        <v>0</v>
      </c>
      <c r="AM556" s="112">
        <v>0</v>
      </c>
      <c r="AN556" s="112">
        <v>0</v>
      </c>
      <c r="AO556" s="112">
        <v>0</v>
      </c>
      <c r="AP556" s="112">
        <v>0</v>
      </c>
      <c r="AQ556" s="112">
        <v>0</v>
      </c>
      <c r="AR556" s="112">
        <v>0</v>
      </c>
      <c r="AS556" s="112">
        <v>0</v>
      </c>
      <c r="AT556" s="111">
        <v>0.55000000000000004</v>
      </c>
      <c r="AU556" s="112">
        <v>0</v>
      </c>
      <c r="AV556" s="112">
        <v>0</v>
      </c>
      <c r="AW556" s="112">
        <v>0</v>
      </c>
      <c r="AX556" s="112">
        <v>0</v>
      </c>
      <c r="AY556" s="112">
        <v>0</v>
      </c>
      <c r="AZ556" s="112">
        <v>0</v>
      </c>
      <c r="BA556" s="111">
        <v>0.71299999999999997</v>
      </c>
      <c r="BB556" s="112">
        <v>0</v>
      </c>
      <c r="BC556" s="112">
        <v>0</v>
      </c>
      <c r="BD556" s="112">
        <v>0</v>
      </c>
      <c r="BE556" s="112">
        <v>0</v>
      </c>
      <c r="BF556" s="112">
        <v>0</v>
      </c>
      <c r="BG556" s="112">
        <v>0</v>
      </c>
      <c r="BH556" s="112">
        <v>0</v>
      </c>
      <c r="BI556" s="112">
        <v>0</v>
      </c>
      <c r="BJ556" s="112">
        <v>0</v>
      </c>
      <c r="BK556" s="111">
        <v>0.71299999999999997</v>
      </c>
      <c r="BL556" s="112">
        <v>34.020000000000003</v>
      </c>
      <c r="BM556" s="112">
        <v>0</v>
      </c>
      <c r="BN556" s="112">
        <v>0</v>
      </c>
      <c r="BO556" s="112">
        <v>0</v>
      </c>
      <c r="BP556" s="112">
        <v>0</v>
      </c>
      <c r="BQ556" s="112">
        <v>0</v>
      </c>
      <c r="BR556" s="113">
        <v>198</v>
      </c>
      <c r="BS556" s="112">
        <v>1679</v>
      </c>
    </row>
    <row r="557" spans="1:71" hidden="1" x14ac:dyDescent="0.25">
      <c r="A557" s="102" t="s">
        <v>138</v>
      </c>
      <c r="B557" s="103" t="s">
        <v>209</v>
      </c>
      <c r="C557" s="102" t="s">
        <v>210</v>
      </c>
      <c r="D557" s="102" t="s">
        <v>46</v>
      </c>
      <c r="E557" s="102" t="s">
        <v>47</v>
      </c>
      <c r="F557" s="102" t="s">
        <v>152</v>
      </c>
      <c r="G557" s="102" t="s">
        <v>223</v>
      </c>
      <c r="H557" s="104">
        <v>54</v>
      </c>
      <c r="I557" s="104">
        <v>66</v>
      </c>
      <c r="J557" s="104">
        <v>15</v>
      </c>
      <c r="K557" s="104">
        <v>45</v>
      </c>
      <c r="L557" s="105">
        <v>45</v>
      </c>
      <c r="M557" s="106">
        <v>463</v>
      </c>
      <c r="N557" s="106">
        <v>525</v>
      </c>
      <c r="O557" s="106">
        <v>6</v>
      </c>
      <c r="P557" s="106">
        <v>62</v>
      </c>
      <c r="Q557" s="106">
        <v>7</v>
      </c>
      <c r="R557" s="106">
        <v>6.5</v>
      </c>
      <c r="S557" s="106">
        <v>498</v>
      </c>
      <c r="T557" s="106">
        <v>531</v>
      </c>
      <c r="U557" s="106">
        <v>6</v>
      </c>
      <c r="V557" s="106">
        <v>33</v>
      </c>
      <c r="W557" s="106">
        <v>8</v>
      </c>
      <c r="X557" s="106">
        <v>7</v>
      </c>
      <c r="Y557" s="106">
        <v>15</v>
      </c>
      <c r="Z557" s="106">
        <v>4</v>
      </c>
      <c r="AA557" s="107"/>
      <c r="AB557" s="106"/>
      <c r="AC557" s="108">
        <v>5.833333333333333</v>
      </c>
      <c r="AD557" s="109">
        <v>3</v>
      </c>
      <c r="AE557" s="110">
        <v>0</v>
      </c>
      <c r="AF557" s="111">
        <v>0.54</v>
      </c>
      <c r="AG557" s="112">
        <v>0</v>
      </c>
      <c r="AH557" s="112">
        <v>0</v>
      </c>
      <c r="AI557" s="112">
        <v>0</v>
      </c>
      <c r="AJ557" s="111">
        <v>0.9</v>
      </c>
      <c r="AK557" s="112">
        <v>0</v>
      </c>
      <c r="AL557" s="112">
        <v>0</v>
      </c>
      <c r="AM557" s="112">
        <v>0</v>
      </c>
      <c r="AN557" s="112">
        <v>0</v>
      </c>
      <c r="AO557" s="112">
        <v>0</v>
      </c>
      <c r="AP557" s="112">
        <v>0</v>
      </c>
      <c r="AQ557" s="112">
        <v>0</v>
      </c>
      <c r="AR557" s="112">
        <v>0</v>
      </c>
      <c r="AS557" s="112">
        <v>0</v>
      </c>
      <c r="AT557" s="111">
        <v>0.55000000000000004</v>
      </c>
      <c r="AU557" s="112">
        <v>0</v>
      </c>
      <c r="AV557" s="112">
        <v>0</v>
      </c>
      <c r="AW557" s="112">
        <v>0</v>
      </c>
      <c r="AX557" s="112">
        <v>0</v>
      </c>
      <c r="AY557" s="112">
        <v>0</v>
      </c>
      <c r="AZ557" s="112">
        <v>0</v>
      </c>
      <c r="BA557" s="111">
        <v>0.71299999999999997</v>
      </c>
      <c r="BB557" s="112">
        <v>0</v>
      </c>
      <c r="BC557" s="112">
        <v>0</v>
      </c>
      <c r="BD557" s="112">
        <v>0</v>
      </c>
      <c r="BE557" s="112">
        <v>0</v>
      </c>
      <c r="BF557" s="112">
        <v>0</v>
      </c>
      <c r="BG557" s="112">
        <v>0</v>
      </c>
      <c r="BH557" s="112">
        <v>0</v>
      </c>
      <c r="BI557" s="112">
        <v>0</v>
      </c>
      <c r="BJ557" s="112">
        <v>0</v>
      </c>
      <c r="BK557" s="111">
        <v>0.71299999999999997</v>
      </c>
      <c r="BL557" s="112">
        <v>0</v>
      </c>
      <c r="BM557" s="112">
        <v>0</v>
      </c>
      <c r="BN557" s="112">
        <v>0</v>
      </c>
      <c r="BO557" s="112">
        <v>0</v>
      </c>
      <c r="BP557" s="112">
        <v>0</v>
      </c>
      <c r="BQ557" s="112">
        <v>0</v>
      </c>
      <c r="BR557" s="113">
        <v>215</v>
      </c>
      <c r="BS557" s="112">
        <v>0</v>
      </c>
    </row>
    <row r="558" spans="1:71" hidden="1" x14ac:dyDescent="0.25">
      <c r="A558" s="102" t="s">
        <v>138</v>
      </c>
      <c r="B558" s="103" t="s">
        <v>209</v>
      </c>
      <c r="C558" s="102" t="s">
        <v>210</v>
      </c>
      <c r="D558" s="102" t="s">
        <v>14</v>
      </c>
      <c r="E558" s="102" t="s">
        <v>15</v>
      </c>
      <c r="F558" s="102" t="s">
        <v>151</v>
      </c>
      <c r="G558" s="102" t="s">
        <v>223</v>
      </c>
      <c r="H558" s="104">
        <v>22</v>
      </c>
      <c r="I558" s="104">
        <v>24</v>
      </c>
      <c r="J558" s="104">
        <v>28</v>
      </c>
      <c r="K558" s="104">
        <v>84</v>
      </c>
      <c r="L558" s="105">
        <v>24.666666666666668</v>
      </c>
      <c r="M558" s="106">
        <v>185</v>
      </c>
      <c r="N558" s="106">
        <v>205</v>
      </c>
      <c r="O558" s="106">
        <v>2</v>
      </c>
      <c r="P558" s="106">
        <v>20</v>
      </c>
      <c r="Q558" s="106">
        <v>4</v>
      </c>
      <c r="R558" s="106">
        <v>3</v>
      </c>
      <c r="S558" s="106">
        <v>187</v>
      </c>
      <c r="T558" s="106">
        <v>197</v>
      </c>
      <c r="U558" s="106">
        <v>3</v>
      </c>
      <c r="V558" s="106">
        <v>10</v>
      </c>
      <c r="W558" s="106">
        <v>5</v>
      </c>
      <c r="X558" s="106">
        <v>4</v>
      </c>
      <c r="Y558" s="106">
        <v>28</v>
      </c>
      <c r="Z558" s="106">
        <v>5</v>
      </c>
      <c r="AA558" s="107"/>
      <c r="AB558" s="106"/>
      <c r="AC558" s="108">
        <v>4</v>
      </c>
      <c r="AD558" s="109">
        <v>2</v>
      </c>
      <c r="AE558" s="110">
        <v>0</v>
      </c>
      <c r="AF558" s="111">
        <v>0.54</v>
      </c>
      <c r="AG558" s="112">
        <v>0</v>
      </c>
      <c r="AH558" s="112">
        <v>0</v>
      </c>
      <c r="AI558" s="112">
        <v>0</v>
      </c>
      <c r="AJ558" s="111">
        <v>0.9</v>
      </c>
      <c r="AK558" s="112">
        <v>0</v>
      </c>
      <c r="AL558" s="112">
        <v>0</v>
      </c>
      <c r="AM558" s="112">
        <v>0</v>
      </c>
      <c r="AN558" s="112">
        <v>0</v>
      </c>
      <c r="AO558" s="112">
        <v>0</v>
      </c>
      <c r="AP558" s="112">
        <v>0</v>
      </c>
      <c r="AQ558" s="112">
        <v>0</v>
      </c>
      <c r="AR558" s="112">
        <v>0</v>
      </c>
      <c r="AS558" s="112">
        <v>0</v>
      </c>
      <c r="AT558" s="111">
        <v>0.55000000000000004</v>
      </c>
      <c r="AU558" s="112">
        <v>0</v>
      </c>
      <c r="AV558" s="112">
        <v>0</v>
      </c>
      <c r="AW558" s="112">
        <v>0</v>
      </c>
      <c r="AX558" s="112">
        <v>0</v>
      </c>
      <c r="AY558" s="112">
        <v>0</v>
      </c>
      <c r="AZ558" s="112">
        <v>0</v>
      </c>
      <c r="BA558" s="111">
        <v>0.71299999999999997</v>
      </c>
      <c r="BB558" s="112">
        <v>0</v>
      </c>
      <c r="BC558" s="112">
        <v>0</v>
      </c>
      <c r="BD558" s="112">
        <v>0</v>
      </c>
      <c r="BE558" s="112">
        <v>0</v>
      </c>
      <c r="BF558" s="112">
        <v>0</v>
      </c>
      <c r="BG558" s="112">
        <v>0</v>
      </c>
      <c r="BH558" s="112">
        <v>0</v>
      </c>
      <c r="BI558" s="112">
        <v>0</v>
      </c>
      <c r="BJ558" s="112">
        <v>0</v>
      </c>
      <c r="BK558" s="111">
        <v>0.71299999999999997</v>
      </c>
      <c r="BL558" s="112">
        <v>0</v>
      </c>
      <c r="BM558" s="112">
        <v>0</v>
      </c>
      <c r="BN558" s="112">
        <v>0</v>
      </c>
      <c r="BO558" s="112">
        <v>0</v>
      </c>
      <c r="BP558" s="112">
        <v>0</v>
      </c>
      <c r="BQ558" s="112">
        <v>0</v>
      </c>
      <c r="BR558" s="113">
        <v>64</v>
      </c>
      <c r="BS558" s="112">
        <v>0</v>
      </c>
    </row>
    <row r="559" spans="1:71" hidden="1" x14ac:dyDescent="0.25">
      <c r="A559" s="102" t="s">
        <v>138</v>
      </c>
      <c r="B559" s="103" t="s">
        <v>209</v>
      </c>
      <c r="C559" s="102" t="s">
        <v>210</v>
      </c>
      <c r="D559" s="102" t="s">
        <v>262</v>
      </c>
      <c r="E559" s="102" t="s">
        <v>263</v>
      </c>
      <c r="F559" s="102" t="s">
        <v>151</v>
      </c>
      <c r="G559" s="102" t="s">
        <v>223</v>
      </c>
      <c r="H559" s="104">
        <v>22</v>
      </c>
      <c r="I559" s="104">
        <v>22</v>
      </c>
      <c r="J559" s="104">
        <v>15</v>
      </c>
      <c r="K559" s="104">
        <v>45</v>
      </c>
      <c r="L559" s="105">
        <v>19.666666666666668</v>
      </c>
      <c r="M559" s="106">
        <v>186</v>
      </c>
      <c r="N559" s="106">
        <v>198</v>
      </c>
      <c r="O559" s="106">
        <v>2</v>
      </c>
      <c r="P559" s="106">
        <v>12</v>
      </c>
      <c r="Q559" s="106">
        <v>3</v>
      </c>
      <c r="R559" s="106">
        <v>2.5</v>
      </c>
      <c r="S559" s="106">
        <v>195</v>
      </c>
      <c r="T559" s="106">
        <v>197</v>
      </c>
      <c r="U559" s="106">
        <v>3</v>
      </c>
      <c r="V559" s="106">
        <v>2</v>
      </c>
      <c r="W559" s="106">
        <v>2</v>
      </c>
      <c r="X559" s="106">
        <v>2.5</v>
      </c>
      <c r="Y559" s="106">
        <v>15</v>
      </c>
      <c r="Z559" s="106">
        <v>4</v>
      </c>
      <c r="AA559" s="107">
        <v>61922</v>
      </c>
      <c r="AB559" s="106">
        <v>7</v>
      </c>
      <c r="AC559" s="108">
        <v>4.5999999999999996</v>
      </c>
      <c r="AD559" s="109">
        <v>3</v>
      </c>
      <c r="AE559" s="110">
        <v>0</v>
      </c>
      <c r="AF559" s="111">
        <v>0.54</v>
      </c>
      <c r="AG559" s="112">
        <v>0</v>
      </c>
      <c r="AH559" s="112">
        <v>0</v>
      </c>
      <c r="AI559" s="112">
        <v>0</v>
      </c>
      <c r="AJ559" s="111">
        <v>0.9</v>
      </c>
      <c r="AK559" s="112">
        <v>0</v>
      </c>
      <c r="AL559" s="112">
        <v>0</v>
      </c>
      <c r="AM559" s="112">
        <v>0</v>
      </c>
      <c r="AN559" s="112">
        <v>0</v>
      </c>
      <c r="AO559" s="112">
        <v>0</v>
      </c>
      <c r="AP559" s="112">
        <v>0</v>
      </c>
      <c r="AQ559" s="112">
        <v>0</v>
      </c>
      <c r="AR559" s="112">
        <v>0</v>
      </c>
      <c r="AS559" s="112">
        <v>0</v>
      </c>
      <c r="AT559" s="111">
        <v>0.55000000000000004</v>
      </c>
      <c r="AU559" s="112">
        <v>0</v>
      </c>
      <c r="AV559" s="112">
        <v>0</v>
      </c>
      <c r="AW559" s="112">
        <v>0</v>
      </c>
      <c r="AX559" s="112">
        <v>0</v>
      </c>
      <c r="AY559" s="112">
        <v>0</v>
      </c>
      <c r="AZ559" s="112">
        <v>0</v>
      </c>
      <c r="BA559" s="111">
        <v>0.71299999999999997</v>
      </c>
      <c r="BB559" s="112">
        <v>0</v>
      </c>
      <c r="BC559" s="112">
        <v>0</v>
      </c>
      <c r="BD559" s="112">
        <v>0</v>
      </c>
      <c r="BE559" s="112">
        <v>0</v>
      </c>
      <c r="BF559" s="112">
        <v>0</v>
      </c>
      <c r="BG559" s="112">
        <v>0</v>
      </c>
      <c r="BH559" s="112">
        <v>0</v>
      </c>
      <c r="BI559" s="112">
        <v>0</v>
      </c>
      <c r="BJ559" s="112">
        <v>0</v>
      </c>
      <c r="BK559" s="111">
        <v>0.71299999999999997</v>
      </c>
      <c r="BL559" s="112">
        <v>0</v>
      </c>
      <c r="BM559" s="112">
        <v>0</v>
      </c>
      <c r="BN559" s="112">
        <v>0</v>
      </c>
      <c r="BO559" s="112">
        <v>0</v>
      </c>
      <c r="BP559" s="112">
        <v>0</v>
      </c>
      <c r="BQ559" s="112">
        <v>0</v>
      </c>
      <c r="BR559" s="113">
        <v>14</v>
      </c>
      <c r="BS559" s="112">
        <v>0</v>
      </c>
    </row>
    <row r="560" spans="1:71" hidden="1" x14ac:dyDescent="0.25">
      <c r="A560" s="102" t="s">
        <v>138</v>
      </c>
      <c r="B560" s="103" t="s">
        <v>209</v>
      </c>
      <c r="C560" s="102" t="s">
        <v>210</v>
      </c>
      <c r="D560" s="102" t="s">
        <v>336</v>
      </c>
      <c r="E560" s="102" t="s">
        <v>337</v>
      </c>
      <c r="F560" s="102" t="s">
        <v>151</v>
      </c>
      <c r="G560" s="102" t="s">
        <v>223</v>
      </c>
      <c r="H560" s="104">
        <v>17</v>
      </c>
      <c r="I560" s="104">
        <v>17</v>
      </c>
      <c r="J560" s="104">
        <v>19</v>
      </c>
      <c r="K560" s="104">
        <v>57</v>
      </c>
      <c r="L560" s="105">
        <v>17.666666666666668</v>
      </c>
      <c r="M560" s="106">
        <v>117</v>
      </c>
      <c r="N560" s="106">
        <v>140</v>
      </c>
      <c r="O560" s="106">
        <v>1</v>
      </c>
      <c r="P560" s="106">
        <v>23</v>
      </c>
      <c r="Q560" s="106">
        <v>5</v>
      </c>
      <c r="R560" s="106">
        <v>3</v>
      </c>
      <c r="S560" s="106">
        <v>128</v>
      </c>
      <c r="T560" s="106">
        <v>132</v>
      </c>
      <c r="U560" s="106">
        <v>1</v>
      </c>
      <c r="V560" s="106">
        <v>4</v>
      </c>
      <c r="W560" s="106">
        <v>3</v>
      </c>
      <c r="X560" s="106">
        <v>2</v>
      </c>
      <c r="Y560" s="106">
        <v>19</v>
      </c>
      <c r="Z560" s="106">
        <v>4</v>
      </c>
      <c r="AA560" s="107"/>
      <c r="AB560" s="106"/>
      <c r="AC560" s="108">
        <v>3</v>
      </c>
      <c r="AD560" s="109">
        <v>2</v>
      </c>
      <c r="AE560" s="110">
        <v>0</v>
      </c>
      <c r="AF560" s="111">
        <v>0.54</v>
      </c>
      <c r="AG560" s="112">
        <v>0</v>
      </c>
      <c r="AH560" s="112">
        <v>0</v>
      </c>
      <c r="AI560" s="112">
        <v>0</v>
      </c>
      <c r="AJ560" s="111">
        <v>0.9</v>
      </c>
      <c r="AK560" s="112">
        <v>0</v>
      </c>
      <c r="AL560" s="112">
        <v>0</v>
      </c>
      <c r="AM560" s="112">
        <v>0</v>
      </c>
      <c r="AN560" s="112">
        <v>0</v>
      </c>
      <c r="AO560" s="112">
        <v>0</v>
      </c>
      <c r="AP560" s="112">
        <v>0</v>
      </c>
      <c r="AQ560" s="112">
        <v>0</v>
      </c>
      <c r="AR560" s="112">
        <v>0</v>
      </c>
      <c r="AS560" s="112">
        <v>0</v>
      </c>
      <c r="AT560" s="111">
        <v>0.55000000000000004</v>
      </c>
      <c r="AU560" s="112">
        <v>0</v>
      </c>
      <c r="AV560" s="112">
        <v>0</v>
      </c>
      <c r="AW560" s="112">
        <v>0</v>
      </c>
      <c r="AX560" s="112">
        <v>0</v>
      </c>
      <c r="AY560" s="112">
        <v>0</v>
      </c>
      <c r="AZ560" s="112">
        <v>0</v>
      </c>
      <c r="BA560" s="111">
        <v>0.71299999999999997</v>
      </c>
      <c r="BB560" s="112">
        <v>0</v>
      </c>
      <c r="BC560" s="112">
        <v>0</v>
      </c>
      <c r="BD560" s="112">
        <v>0</v>
      </c>
      <c r="BE560" s="112">
        <v>0</v>
      </c>
      <c r="BF560" s="112">
        <v>0</v>
      </c>
      <c r="BG560" s="112">
        <v>0</v>
      </c>
      <c r="BH560" s="112">
        <v>0</v>
      </c>
      <c r="BI560" s="112">
        <v>0</v>
      </c>
      <c r="BJ560" s="112">
        <v>0</v>
      </c>
      <c r="BK560" s="111">
        <v>0.71299999999999997</v>
      </c>
      <c r="BL560" s="112">
        <v>0</v>
      </c>
      <c r="BM560" s="112">
        <v>0</v>
      </c>
      <c r="BN560" s="112">
        <v>0</v>
      </c>
      <c r="BO560" s="112">
        <v>0</v>
      </c>
      <c r="BP560" s="112">
        <v>0</v>
      </c>
      <c r="BQ560" s="112">
        <v>0</v>
      </c>
      <c r="BR560" s="113">
        <v>12</v>
      </c>
      <c r="BS560" s="112">
        <v>0</v>
      </c>
    </row>
    <row r="561" spans="1:71" hidden="1" x14ac:dyDescent="0.25">
      <c r="A561" s="102" t="s">
        <v>138</v>
      </c>
      <c r="B561" s="103" t="s">
        <v>209</v>
      </c>
      <c r="C561" s="102" t="s">
        <v>210</v>
      </c>
      <c r="D561" s="102" t="s">
        <v>1064</v>
      </c>
      <c r="E561" s="102" t="s">
        <v>1065</v>
      </c>
      <c r="F561" s="102" t="s">
        <v>151</v>
      </c>
      <c r="G561" s="102" t="s">
        <v>223</v>
      </c>
      <c r="H561" s="104">
        <v>27</v>
      </c>
      <c r="I561" s="104">
        <v>28</v>
      </c>
      <c r="J561" s="104"/>
      <c r="K561" s="104" t="s">
        <v>154</v>
      </c>
      <c r="L561" s="105">
        <v>27.5</v>
      </c>
      <c r="M561" s="106">
        <v>257</v>
      </c>
      <c r="N561" s="106">
        <v>274</v>
      </c>
      <c r="O561" s="106">
        <v>4</v>
      </c>
      <c r="P561" s="106">
        <v>17</v>
      </c>
      <c r="Q561" s="106">
        <v>4</v>
      </c>
      <c r="R561" s="106">
        <v>4</v>
      </c>
      <c r="S561" s="106">
        <v>259</v>
      </c>
      <c r="T561" s="106">
        <v>265</v>
      </c>
      <c r="U561" s="106">
        <v>4</v>
      </c>
      <c r="V561" s="106">
        <v>6</v>
      </c>
      <c r="W561" s="106">
        <v>4</v>
      </c>
      <c r="X561" s="106">
        <v>4</v>
      </c>
      <c r="Y561" s="106"/>
      <c r="Z561" s="106"/>
      <c r="AA561" s="107">
        <v>48433</v>
      </c>
      <c r="AB561" s="106">
        <v>5</v>
      </c>
      <c r="AC561" s="108">
        <v>4.5</v>
      </c>
      <c r="AD561" s="109">
        <v>3</v>
      </c>
      <c r="AE561" s="110">
        <v>0</v>
      </c>
      <c r="AF561" s="111">
        <v>0.54</v>
      </c>
      <c r="AG561" s="112">
        <v>0</v>
      </c>
      <c r="AH561" s="112">
        <v>0</v>
      </c>
      <c r="AI561" s="112">
        <v>0</v>
      </c>
      <c r="AJ561" s="111">
        <v>0.9</v>
      </c>
      <c r="AK561" s="112">
        <v>0</v>
      </c>
      <c r="AL561" s="112">
        <v>0</v>
      </c>
      <c r="AM561" s="112">
        <v>0</v>
      </c>
      <c r="AN561" s="112">
        <v>0</v>
      </c>
      <c r="AO561" s="112">
        <v>0</v>
      </c>
      <c r="AP561" s="112">
        <v>0</v>
      </c>
      <c r="AQ561" s="112">
        <v>0</v>
      </c>
      <c r="AR561" s="112">
        <v>0</v>
      </c>
      <c r="AS561" s="112">
        <v>0</v>
      </c>
      <c r="AT561" s="111">
        <v>0.55000000000000004</v>
      </c>
      <c r="AU561" s="112">
        <v>0</v>
      </c>
      <c r="AV561" s="112">
        <v>0</v>
      </c>
      <c r="AW561" s="112">
        <v>0</v>
      </c>
      <c r="AX561" s="112">
        <v>0</v>
      </c>
      <c r="AY561" s="112">
        <v>0</v>
      </c>
      <c r="AZ561" s="112">
        <v>0</v>
      </c>
      <c r="BA561" s="111">
        <v>0.71299999999999997</v>
      </c>
      <c r="BB561" s="112">
        <v>0</v>
      </c>
      <c r="BC561" s="112">
        <v>0</v>
      </c>
      <c r="BD561" s="112">
        <v>0</v>
      </c>
      <c r="BE561" s="112">
        <v>0</v>
      </c>
      <c r="BF561" s="112">
        <v>0</v>
      </c>
      <c r="BG561" s="112">
        <v>0</v>
      </c>
      <c r="BH561" s="112">
        <v>0</v>
      </c>
      <c r="BI561" s="112">
        <v>0</v>
      </c>
      <c r="BJ561" s="112">
        <v>0</v>
      </c>
      <c r="BK561" s="111">
        <v>0.71299999999999997</v>
      </c>
      <c r="BL561" s="112">
        <v>0</v>
      </c>
      <c r="BM561" s="112">
        <v>0</v>
      </c>
      <c r="BN561" s="112">
        <v>0</v>
      </c>
      <c r="BO561" s="112">
        <v>0</v>
      </c>
      <c r="BP561" s="112">
        <v>0</v>
      </c>
      <c r="BQ561" s="112">
        <v>0</v>
      </c>
      <c r="BR561" s="113">
        <v>2</v>
      </c>
      <c r="BS561" s="112">
        <v>0</v>
      </c>
    </row>
    <row r="562" spans="1:71" hidden="1" x14ac:dyDescent="0.25">
      <c r="A562" s="102" t="s">
        <v>138</v>
      </c>
      <c r="B562" s="103" t="s">
        <v>209</v>
      </c>
      <c r="C562" s="102" t="s">
        <v>210</v>
      </c>
      <c r="D562" s="102" t="s">
        <v>338</v>
      </c>
      <c r="E562" s="102" t="s">
        <v>339</v>
      </c>
      <c r="F562" s="102" t="s">
        <v>152</v>
      </c>
      <c r="G562" s="102" t="s">
        <v>223</v>
      </c>
      <c r="H562" s="104">
        <v>17</v>
      </c>
      <c r="I562" s="104">
        <v>18</v>
      </c>
      <c r="J562" s="104"/>
      <c r="K562" s="104" t="s">
        <v>154</v>
      </c>
      <c r="L562" s="105">
        <v>17.5</v>
      </c>
      <c r="M562" s="106">
        <v>111</v>
      </c>
      <c r="N562" s="106">
        <v>136</v>
      </c>
      <c r="O562" s="106">
        <v>1</v>
      </c>
      <c r="P562" s="106">
        <v>25</v>
      </c>
      <c r="Q562" s="106">
        <v>5</v>
      </c>
      <c r="R562" s="106">
        <v>3</v>
      </c>
      <c r="S562" s="106">
        <v>121</v>
      </c>
      <c r="T562" s="106">
        <v>127</v>
      </c>
      <c r="U562" s="106">
        <v>1</v>
      </c>
      <c r="V562" s="106">
        <v>6</v>
      </c>
      <c r="W562" s="106">
        <v>4</v>
      </c>
      <c r="X562" s="106">
        <v>2.5</v>
      </c>
      <c r="Y562" s="106"/>
      <c r="Z562" s="106"/>
      <c r="AA562" s="107">
        <v>55586</v>
      </c>
      <c r="AB562" s="106">
        <v>6</v>
      </c>
      <c r="AC562" s="108">
        <v>4.375</v>
      </c>
      <c r="AD562" s="109">
        <v>3</v>
      </c>
      <c r="AE562" s="110">
        <v>63</v>
      </c>
      <c r="AF562" s="111">
        <v>0.54</v>
      </c>
      <c r="AG562" s="112">
        <v>0</v>
      </c>
      <c r="AH562" s="112">
        <v>0</v>
      </c>
      <c r="AI562" s="112">
        <v>0</v>
      </c>
      <c r="AJ562" s="111">
        <v>0.9</v>
      </c>
      <c r="AK562" s="112">
        <v>0</v>
      </c>
      <c r="AL562" s="112">
        <v>0</v>
      </c>
      <c r="AM562" s="112">
        <v>0</v>
      </c>
      <c r="AN562" s="112">
        <v>0</v>
      </c>
      <c r="AO562" s="112">
        <v>0</v>
      </c>
      <c r="AP562" s="112">
        <v>0</v>
      </c>
      <c r="AQ562" s="112">
        <v>0</v>
      </c>
      <c r="AR562" s="112">
        <v>0</v>
      </c>
      <c r="AS562" s="112">
        <v>0</v>
      </c>
      <c r="AT562" s="111">
        <v>0.55000000000000004</v>
      </c>
      <c r="AU562" s="112">
        <v>0</v>
      </c>
      <c r="AV562" s="112">
        <v>0</v>
      </c>
      <c r="AW562" s="112">
        <v>0</v>
      </c>
      <c r="AX562" s="112">
        <v>0</v>
      </c>
      <c r="AY562" s="112">
        <v>0</v>
      </c>
      <c r="AZ562" s="112">
        <v>0</v>
      </c>
      <c r="BA562" s="111">
        <v>0.71299999999999997</v>
      </c>
      <c r="BB562" s="112">
        <v>0</v>
      </c>
      <c r="BC562" s="112">
        <v>0</v>
      </c>
      <c r="BD562" s="112">
        <v>0</v>
      </c>
      <c r="BE562" s="112">
        <v>0</v>
      </c>
      <c r="BF562" s="112">
        <v>0</v>
      </c>
      <c r="BG562" s="112">
        <v>0</v>
      </c>
      <c r="BH562" s="112">
        <v>0</v>
      </c>
      <c r="BI562" s="112">
        <v>0</v>
      </c>
      <c r="BJ562" s="112">
        <v>0</v>
      </c>
      <c r="BK562" s="111">
        <v>0.71299999999999997</v>
      </c>
      <c r="BL562" s="112">
        <v>34.020000000000003</v>
      </c>
      <c r="BM562" s="112">
        <v>0</v>
      </c>
      <c r="BN562" s="112">
        <v>0</v>
      </c>
      <c r="BO562" s="112">
        <v>0</v>
      </c>
      <c r="BP562" s="112">
        <v>0</v>
      </c>
      <c r="BQ562" s="112">
        <v>0</v>
      </c>
      <c r="BR562" s="113">
        <v>10</v>
      </c>
      <c r="BS562" s="112">
        <v>0</v>
      </c>
    </row>
    <row r="563" spans="1:71" hidden="1" x14ac:dyDescent="0.25">
      <c r="A563" s="102" t="s">
        <v>138</v>
      </c>
      <c r="B563" s="103" t="s">
        <v>211</v>
      </c>
      <c r="C563" s="102" t="s">
        <v>212</v>
      </c>
      <c r="D563" s="102" t="s">
        <v>264</v>
      </c>
      <c r="E563" s="102" t="s">
        <v>265</v>
      </c>
      <c r="F563" s="102" t="s">
        <v>151</v>
      </c>
      <c r="G563" s="102" t="s">
        <v>223</v>
      </c>
      <c r="H563" s="104">
        <v>134</v>
      </c>
      <c r="I563" s="104">
        <v>153</v>
      </c>
      <c r="J563" s="104">
        <v>174</v>
      </c>
      <c r="K563" s="104">
        <v>522</v>
      </c>
      <c r="L563" s="105">
        <v>153.66666666666666</v>
      </c>
      <c r="M563" s="106">
        <v>1404</v>
      </c>
      <c r="N563" s="106">
        <v>1523</v>
      </c>
      <c r="O563" s="106">
        <v>9</v>
      </c>
      <c r="P563" s="106">
        <v>119</v>
      </c>
      <c r="Q563" s="106">
        <v>9</v>
      </c>
      <c r="R563" s="106">
        <v>9</v>
      </c>
      <c r="S563" s="106">
        <v>1493</v>
      </c>
      <c r="T563" s="106">
        <v>1544</v>
      </c>
      <c r="U563" s="106">
        <v>9</v>
      </c>
      <c r="V563" s="106">
        <v>51</v>
      </c>
      <c r="W563" s="106">
        <v>9</v>
      </c>
      <c r="X563" s="106">
        <v>9</v>
      </c>
      <c r="Y563" s="106">
        <v>174</v>
      </c>
      <c r="Z563" s="106">
        <v>9</v>
      </c>
      <c r="AA563" s="107">
        <v>72803</v>
      </c>
      <c r="AB563" s="106">
        <v>8</v>
      </c>
      <c r="AC563" s="108">
        <v>8.6</v>
      </c>
      <c r="AD563" s="109">
        <v>5</v>
      </c>
      <c r="AE563" s="110">
        <v>0</v>
      </c>
      <c r="AF563" s="111">
        <v>0.54</v>
      </c>
      <c r="AG563" s="112">
        <v>0</v>
      </c>
      <c r="AH563" s="112">
        <v>0</v>
      </c>
      <c r="AI563" s="112">
        <v>0</v>
      </c>
      <c r="AJ563" s="111">
        <v>0.9</v>
      </c>
      <c r="AK563" s="112">
        <v>0</v>
      </c>
      <c r="AL563" s="112">
        <v>0</v>
      </c>
      <c r="AM563" s="112">
        <v>0</v>
      </c>
      <c r="AN563" s="112">
        <v>0</v>
      </c>
      <c r="AO563" s="112">
        <v>0</v>
      </c>
      <c r="AP563" s="112">
        <v>0</v>
      </c>
      <c r="AQ563" s="112">
        <v>0</v>
      </c>
      <c r="AR563" s="112">
        <v>0</v>
      </c>
      <c r="AS563" s="112">
        <v>0</v>
      </c>
      <c r="AT563" s="111">
        <v>0.55000000000000004</v>
      </c>
      <c r="AU563" s="112">
        <v>0</v>
      </c>
      <c r="AV563" s="112">
        <v>0</v>
      </c>
      <c r="AW563" s="112">
        <v>0</v>
      </c>
      <c r="AX563" s="112">
        <v>0</v>
      </c>
      <c r="AY563" s="112">
        <v>0</v>
      </c>
      <c r="AZ563" s="112">
        <v>0</v>
      </c>
      <c r="BA563" s="111">
        <v>0.71299999999999997</v>
      </c>
      <c r="BB563" s="112">
        <v>0</v>
      </c>
      <c r="BC563" s="112">
        <v>0</v>
      </c>
      <c r="BD563" s="112">
        <v>0</v>
      </c>
      <c r="BE563" s="112">
        <v>0</v>
      </c>
      <c r="BF563" s="112">
        <v>0</v>
      </c>
      <c r="BG563" s="112">
        <v>0</v>
      </c>
      <c r="BH563" s="112">
        <v>0</v>
      </c>
      <c r="BI563" s="112">
        <v>0</v>
      </c>
      <c r="BJ563" s="112">
        <v>0</v>
      </c>
      <c r="BK563" s="111">
        <v>0.71299999999999997</v>
      </c>
      <c r="BL563" s="112">
        <v>0</v>
      </c>
      <c r="BM563" s="112">
        <v>0</v>
      </c>
      <c r="BN563" s="112">
        <v>0</v>
      </c>
      <c r="BO563" s="112">
        <v>0</v>
      </c>
      <c r="BP563" s="112">
        <v>0</v>
      </c>
      <c r="BQ563" s="112">
        <v>0</v>
      </c>
      <c r="BR563" s="113">
        <v>71</v>
      </c>
      <c r="BS563" s="112">
        <v>0</v>
      </c>
    </row>
    <row r="564" spans="1:71" hidden="1" x14ac:dyDescent="0.25">
      <c r="A564" s="102" t="s">
        <v>138</v>
      </c>
      <c r="B564" s="103" t="s">
        <v>211</v>
      </c>
      <c r="C564" s="102" t="s">
        <v>212</v>
      </c>
      <c r="D564" s="102" t="s">
        <v>606</v>
      </c>
      <c r="E564" s="102" t="s">
        <v>607</v>
      </c>
      <c r="F564" s="102" t="s">
        <v>156</v>
      </c>
      <c r="G564" s="102" t="s">
        <v>224</v>
      </c>
      <c r="H564" s="104">
        <v>22</v>
      </c>
      <c r="I564" s="104">
        <v>28</v>
      </c>
      <c r="J564" s="104">
        <v>5</v>
      </c>
      <c r="K564" s="104">
        <v>15</v>
      </c>
      <c r="L564" s="105">
        <v>18.333333333333332</v>
      </c>
      <c r="M564" s="106">
        <v>234</v>
      </c>
      <c r="N564" s="106">
        <v>227</v>
      </c>
      <c r="O564" s="106">
        <v>3</v>
      </c>
      <c r="P564" s="106">
        <v>-7</v>
      </c>
      <c r="Q564" s="106">
        <v>2</v>
      </c>
      <c r="R564" s="106">
        <v>2.5</v>
      </c>
      <c r="S564" s="106">
        <v>253</v>
      </c>
      <c r="T564" s="106">
        <v>260</v>
      </c>
      <c r="U564" s="106">
        <v>4</v>
      </c>
      <c r="V564" s="106">
        <v>7</v>
      </c>
      <c r="W564" s="106">
        <v>4</v>
      </c>
      <c r="X564" s="106">
        <v>4</v>
      </c>
      <c r="Y564" s="106">
        <v>5</v>
      </c>
      <c r="Z564" s="106">
        <v>1</v>
      </c>
      <c r="AA564" s="107"/>
      <c r="AB564" s="106"/>
      <c r="AC564" s="108">
        <v>2.5</v>
      </c>
      <c r="AD564" s="109">
        <v>2</v>
      </c>
      <c r="AE564" s="110">
        <v>0</v>
      </c>
      <c r="AF564" s="111">
        <v>0.54</v>
      </c>
      <c r="AG564" s="112">
        <v>0</v>
      </c>
      <c r="AH564" s="112">
        <v>0</v>
      </c>
      <c r="AI564" s="112">
        <v>0</v>
      </c>
      <c r="AJ564" s="111">
        <v>0.9</v>
      </c>
      <c r="AK564" s="112">
        <v>0</v>
      </c>
      <c r="AL564" s="112">
        <v>0</v>
      </c>
      <c r="AM564" s="112">
        <v>0</v>
      </c>
      <c r="AN564" s="112">
        <v>0</v>
      </c>
      <c r="AO564" s="112">
        <v>0</v>
      </c>
      <c r="AP564" s="112">
        <v>0</v>
      </c>
      <c r="AQ564" s="112">
        <v>0</v>
      </c>
      <c r="AR564" s="112">
        <v>0</v>
      </c>
      <c r="AS564" s="112">
        <v>0</v>
      </c>
      <c r="AT564" s="111">
        <v>0.55000000000000004</v>
      </c>
      <c r="AU564" s="112">
        <v>0</v>
      </c>
      <c r="AV564" s="112">
        <v>0</v>
      </c>
      <c r="AW564" s="112">
        <v>0</v>
      </c>
      <c r="AX564" s="112">
        <v>0</v>
      </c>
      <c r="AY564" s="112">
        <v>0</v>
      </c>
      <c r="AZ564" s="112">
        <v>0</v>
      </c>
      <c r="BA564" s="111">
        <v>0.71299999999999997</v>
      </c>
      <c r="BB564" s="112">
        <v>0</v>
      </c>
      <c r="BC564" s="112">
        <v>0</v>
      </c>
      <c r="BD564" s="112">
        <v>0</v>
      </c>
      <c r="BE564" s="112">
        <v>0</v>
      </c>
      <c r="BF564" s="112">
        <v>0</v>
      </c>
      <c r="BG564" s="112">
        <v>0</v>
      </c>
      <c r="BH564" s="112">
        <v>0</v>
      </c>
      <c r="BI564" s="112">
        <v>0</v>
      </c>
      <c r="BJ564" s="112">
        <v>0</v>
      </c>
      <c r="BK564" s="111">
        <v>0.71299999999999997</v>
      </c>
      <c r="BL564" s="112">
        <v>0</v>
      </c>
      <c r="BM564" s="112">
        <v>0</v>
      </c>
      <c r="BN564" s="112">
        <v>0</v>
      </c>
      <c r="BO564" s="112">
        <v>0</v>
      </c>
      <c r="BP564" s="112">
        <v>0</v>
      </c>
      <c r="BQ564" s="112">
        <v>0</v>
      </c>
      <c r="BR564" s="113">
        <v>4</v>
      </c>
      <c r="BS564" s="112">
        <v>0</v>
      </c>
    </row>
    <row r="565" spans="1:71" hidden="1" x14ac:dyDescent="0.25">
      <c r="A565" s="102" t="s">
        <v>138</v>
      </c>
      <c r="B565" s="103" t="s">
        <v>211</v>
      </c>
      <c r="C565" s="102" t="s">
        <v>212</v>
      </c>
      <c r="D565" s="102" t="s">
        <v>32</v>
      </c>
      <c r="E565" s="102" t="s">
        <v>33</v>
      </c>
      <c r="F565" s="102" t="s">
        <v>153</v>
      </c>
      <c r="G565" s="102" t="s">
        <v>224</v>
      </c>
      <c r="H565" s="104">
        <v>29</v>
      </c>
      <c r="I565" s="104">
        <v>28</v>
      </c>
      <c r="J565" s="104">
        <v>38</v>
      </c>
      <c r="K565" s="104">
        <v>114</v>
      </c>
      <c r="L565" s="105">
        <v>31.666666666666668</v>
      </c>
      <c r="M565" s="106">
        <v>276</v>
      </c>
      <c r="N565" s="106">
        <v>277</v>
      </c>
      <c r="O565" s="106">
        <v>4</v>
      </c>
      <c r="P565" s="106">
        <v>1</v>
      </c>
      <c r="Q565" s="106">
        <v>2</v>
      </c>
      <c r="R565" s="106">
        <v>3</v>
      </c>
      <c r="S565" s="106">
        <v>270</v>
      </c>
      <c r="T565" s="106">
        <v>271</v>
      </c>
      <c r="U565" s="106">
        <v>4</v>
      </c>
      <c r="V565" s="106">
        <v>1</v>
      </c>
      <c r="W565" s="106">
        <v>2</v>
      </c>
      <c r="X565" s="106">
        <v>3</v>
      </c>
      <c r="Y565" s="106">
        <v>38</v>
      </c>
      <c r="Z565" s="106">
        <v>6</v>
      </c>
      <c r="AA565" s="107"/>
      <c r="AB565" s="106"/>
      <c r="AC565" s="108">
        <v>4</v>
      </c>
      <c r="AD565" s="109">
        <v>2</v>
      </c>
      <c r="AE565" s="110">
        <v>0</v>
      </c>
      <c r="AF565" s="111">
        <v>0.54</v>
      </c>
      <c r="AG565" s="112">
        <v>0</v>
      </c>
      <c r="AH565" s="112">
        <v>0</v>
      </c>
      <c r="AI565" s="112">
        <v>0</v>
      </c>
      <c r="AJ565" s="111">
        <v>0.9</v>
      </c>
      <c r="AK565" s="112">
        <v>0</v>
      </c>
      <c r="AL565" s="112">
        <v>0</v>
      </c>
      <c r="AM565" s="112">
        <v>0</v>
      </c>
      <c r="AN565" s="112">
        <v>0</v>
      </c>
      <c r="AO565" s="112">
        <v>0</v>
      </c>
      <c r="AP565" s="112">
        <v>0</v>
      </c>
      <c r="AQ565" s="112">
        <v>0</v>
      </c>
      <c r="AR565" s="112">
        <v>0</v>
      </c>
      <c r="AS565" s="112">
        <v>0</v>
      </c>
      <c r="AT565" s="111">
        <v>0.55000000000000004</v>
      </c>
      <c r="AU565" s="112">
        <v>0</v>
      </c>
      <c r="AV565" s="112">
        <v>0</v>
      </c>
      <c r="AW565" s="112">
        <v>0</v>
      </c>
      <c r="AX565" s="112">
        <v>0</v>
      </c>
      <c r="AY565" s="112">
        <v>0</v>
      </c>
      <c r="AZ565" s="112">
        <v>0</v>
      </c>
      <c r="BA565" s="111">
        <v>0.71299999999999997</v>
      </c>
      <c r="BB565" s="112">
        <v>0</v>
      </c>
      <c r="BC565" s="112">
        <v>0</v>
      </c>
      <c r="BD565" s="112">
        <v>0</v>
      </c>
      <c r="BE565" s="112">
        <v>0</v>
      </c>
      <c r="BF565" s="112">
        <v>0</v>
      </c>
      <c r="BG565" s="112">
        <v>0</v>
      </c>
      <c r="BH565" s="112">
        <v>0</v>
      </c>
      <c r="BI565" s="112">
        <v>0</v>
      </c>
      <c r="BJ565" s="112">
        <v>0</v>
      </c>
      <c r="BK565" s="111">
        <v>0.71299999999999997</v>
      </c>
      <c r="BL565" s="112">
        <v>0</v>
      </c>
      <c r="BM565" s="112">
        <v>0</v>
      </c>
      <c r="BN565" s="112">
        <v>0</v>
      </c>
      <c r="BO565" s="112">
        <v>0</v>
      </c>
      <c r="BP565" s="112">
        <v>0</v>
      </c>
      <c r="BQ565" s="112">
        <v>0</v>
      </c>
      <c r="BR565" s="113">
        <v>45</v>
      </c>
      <c r="BS565" s="112">
        <v>0</v>
      </c>
    </row>
    <row r="566" spans="1:71" hidden="1" x14ac:dyDescent="0.25">
      <c r="A566" s="102" t="s">
        <v>138</v>
      </c>
      <c r="B566" s="103" t="s">
        <v>211</v>
      </c>
      <c r="C566" s="102" t="s">
        <v>212</v>
      </c>
      <c r="D566" s="102" t="s">
        <v>1096</v>
      </c>
      <c r="E566" s="102" t="s">
        <v>1097</v>
      </c>
      <c r="F566" s="102" t="s">
        <v>153</v>
      </c>
      <c r="G566" s="102" t="s">
        <v>224</v>
      </c>
      <c r="H566" s="104">
        <v>9</v>
      </c>
      <c r="I566" s="104">
        <v>13</v>
      </c>
      <c r="J566" s="104"/>
      <c r="K566" s="104" t="s">
        <v>154</v>
      </c>
      <c r="L566" s="105">
        <v>11</v>
      </c>
      <c r="M566" s="106">
        <v>102</v>
      </c>
      <c r="N566" s="106">
        <v>102</v>
      </c>
      <c r="O566" s="106">
        <v>1</v>
      </c>
      <c r="P566" s="106">
        <v>0</v>
      </c>
      <c r="Q566" s="106">
        <v>2</v>
      </c>
      <c r="R566" s="106">
        <v>1.5</v>
      </c>
      <c r="S566" s="106">
        <v>115</v>
      </c>
      <c r="T566" s="106">
        <v>118</v>
      </c>
      <c r="U566" s="106">
        <v>1</v>
      </c>
      <c r="V566" s="106">
        <v>3</v>
      </c>
      <c r="W566" s="106">
        <v>2</v>
      </c>
      <c r="X566" s="106">
        <v>1.5</v>
      </c>
      <c r="Y566" s="106"/>
      <c r="Z566" s="106"/>
      <c r="AA566" s="107"/>
      <c r="AB566" s="106"/>
      <c r="AC566" s="108">
        <v>1.5</v>
      </c>
      <c r="AD566" s="109">
        <v>1</v>
      </c>
      <c r="AE566" s="110">
        <v>0</v>
      </c>
      <c r="AF566" s="111">
        <v>0.54</v>
      </c>
      <c r="AG566" s="112">
        <v>0</v>
      </c>
      <c r="AH566" s="112">
        <v>0</v>
      </c>
      <c r="AI566" s="112">
        <v>0</v>
      </c>
      <c r="AJ566" s="111">
        <v>0.9</v>
      </c>
      <c r="AK566" s="112">
        <v>0</v>
      </c>
      <c r="AL566" s="112">
        <v>0</v>
      </c>
      <c r="AM566" s="112">
        <v>0</v>
      </c>
      <c r="AN566" s="112">
        <v>0</v>
      </c>
      <c r="AO566" s="112">
        <v>0</v>
      </c>
      <c r="AP566" s="112">
        <v>0</v>
      </c>
      <c r="AQ566" s="112">
        <v>0</v>
      </c>
      <c r="AR566" s="112">
        <v>0</v>
      </c>
      <c r="AS566" s="112">
        <v>0</v>
      </c>
      <c r="AT566" s="111">
        <v>0.55000000000000004</v>
      </c>
      <c r="AU566" s="112">
        <v>0</v>
      </c>
      <c r="AV566" s="112">
        <v>0</v>
      </c>
      <c r="AW566" s="112">
        <v>0</v>
      </c>
      <c r="AX566" s="112">
        <v>0</v>
      </c>
      <c r="AY566" s="112">
        <v>0</v>
      </c>
      <c r="AZ566" s="112">
        <v>0</v>
      </c>
      <c r="BA566" s="111">
        <v>0.71299999999999997</v>
      </c>
      <c r="BB566" s="112">
        <v>0</v>
      </c>
      <c r="BC566" s="112">
        <v>0</v>
      </c>
      <c r="BD566" s="112">
        <v>0</v>
      </c>
      <c r="BE566" s="112">
        <v>0</v>
      </c>
      <c r="BF566" s="112">
        <v>0</v>
      </c>
      <c r="BG566" s="112">
        <v>0</v>
      </c>
      <c r="BH566" s="112">
        <v>0</v>
      </c>
      <c r="BI566" s="112">
        <v>0</v>
      </c>
      <c r="BJ566" s="112">
        <v>0</v>
      </c>
      <c r="BK566" s="111">
        <v>0.71299999999999997</v>
      </c>
      <c r="BL566" s="112">
        <v>0</v>
      </c>
      <c r="BM566" s="112">
        <v>0</v>
      </c>
      <c r="BN566" s="112">
        <v>0</v>
      </c>
      <c r="BO566" s="112">
        <v>0</v>
      </c>
      <c r="BP566" s="112">
        <v>0</v>
      </c>
      <c r="BQ566" s="112">
        <v>0</v>
      </c>
      <c r="BR566" s="113">
        <v>0</v>
      </c>
      <c r="BS566" s="112">
        <v>0</v>
      </c>
    </row>
    <row r="567" spans="1:71" hidden="1" x14ac:dyDescent="0.25">
      <c r="A567" s="102" t="s">
        <v>138</v>
      </c>
      <c r="B567" s="103" t="s">
        <v>211</v>
      </c>
      <c r="C567" s="102" t="s">
        <v>212</v>
      </c>
      <c r="D567" s="102" t="s">
        <v>638</v>
      </c>
      <c r="E567" s="102" t="s">
        <v>639</v>
      </c>
      <c r="F567" s="102" t="s">
        <v>151</v>
      </c>
      <c r="G567" s="102" t="s">
        <v>223</v>
      </c>
      <c r="H567" s="104">
        <v>47</v>
      </c>
      <c r="I567" s="104">
        <v>50</v>
      </c>
      <c r="J567" s="104">
        <v>31</v>
      </c>
      <c r="K567" s="104">
        <v>93</v>
      </c>
      <c r="L567" s="105">
        <v>42.666666666666664</v>
      </c>
      <c r="M567" s="106">
        <v>435</v>
      </c>
      <c r="N567" s="106">
        <v>473</v>
      </c>
      <c r="O567" s="106">
        <v>6</v>
      </c>
      <c r="P567" s="106">
        <v>38</v>
      </c>
      <c r="Q567" s="106">
        <v>6</v>
      </c>
      <c r="R567" s="106">
        <v>6</v>
      </c>
      <c r="S567" s="106">
        <v>445</v>
      </c>
      <c r="T567" s="106">
        <v>462</v>
      </c>
      <c r="U567" s="106">
        <v>5</v>
      </c>
      <c r="V567" s="106">
        <v>17</v>
      </c>
      <c r="W567" s="106">
        <v>7</v>
      </c>
      <c r="X567" s="106">
        <v>6</v>
      </c>
      <c r="Y567" s="106">
        <v>31</v>
      </c>
      <c r="Z567" s="106">
        <v>5</v>
      </c>
      <c r="AA567" s="107">
        <v>39900</v>
      </c>
      <c r="AB567" s="106">
        <v>3</v>
      </c>
      <c r="AC567" s="108">
        <v>4.5999999999999996</v>
      </c>
      <c r="AD567" s="109">
        <v>3</v>
      </c>
      <c r="AE567" s="110">
        <v>48.333333333333336</v>
      </c>
      <c r="AF567" s="111">
        <v>0.54</v>
      </c>
      <c r="AG567" s="112">
        <v>0</v>
      </c>
      <c r="AH567" s="112">
        <v>0</v>
      </c>
      <c r="AI567" s="112">
        <v>0</v>
      </c>
      <c r="AJ567" s="111">
        <v>0.9</v>
      </c>
      <c r="AK567" s="112">
        <v>0</v>
      </c>
      <c r="AL567" s="112">
        <v>0</v>
      </c>
      <c r="AM567" s="112">
        <v>0</v>
      </c>
      <c r="AN567" s="112">
        <v>0</v>
      </c>
      <c r="AO567" s="112">
        <v>0</v>
      </c>
      <c r="AP567" s="112">
        <v>0</v>
      </c>
      <c r="AQ567" s="112">
        <v>0</v>
      </c>
      <c r="AR567" s="112">
        <v>0</v>
      </c>
      <c r="AS567" s="112">
        <v>0</v>
      </c>
      <c r="AT567" s="111">
        <v>0.55000000000000004</v>
      </c>
      <c r="AU567" s="112">
        <v>0</v>
      </c>
      <c r="AV567" s="112">
        <v>0</v>
      </c>
      <c r="AW567" s="112">
        <v>0</v>
      </c>
      <c r="AX567" s="112">
        <v>0</v>
      </c>
      <c r="AY567" s="112">
        <v>0</v>
      </c>
      <c r="AZ567" s="112">
        <v>0</v>
      </c>
      <c r="BA567" s="111">
        <v>0.71299999999999997</v>
      </c>
      <c r="BB567" s="112">
        <v>0</v>
      </c>
      <c r="BC567" s="112">
        <v>0</v>
      </c>
      <c r="BD567" s="112">
        <v>0</v>
      </c>
      <c r="BE567" s="112">
        <v>0</v>
      </c>
      <c r="BF567" s="112">
        <v>0</v>
      </c>
      <c r="BG567" s="112">
        <v>0</v>
      </c>
      <c r="BH567" s="112">
        <v>0</v>
      </c>
      <c r="BI567" s="112">
        <v>0</v>
      </c>
      <c r="BJ567" s="112">
        <v>0</v>
      </c>
      <c r="BK567" s="111">
        <v>0.71299999999999997</v>
      </c>
      <c r="BL567" s="112">
        <v>26.1</v>
      </c>
      <c r="BM567" s="112">
        <v>0</v>
      </c>
      <c r="BN567" s="112">
        <v>0</v>
      </c>
      <c r="BO567" s="112">
        <v>0</v>
      </c>
      <c r="BP567" s="112">
        <v>0</v>
      </c>
      <c r="BQ567" s="112">
        <v>0</v>
      </c>
      <c r="BR567" s="113">
        <v>31</v>
      </c>
      <c r="BS567" s="112">
        <v>0</v>
      </c>
    </row>
    <row r="568" spans="1:71" hidden="1" x14ac:dyDescent="0.25">
      <c r="A568" s="102" t="s">
        <v>138</v>
      </c>
      <c r="B568" s="103" t="s">
        <v>211</v>
      </c>
      <c r="C568" s="102" t="s">
        <v>212</v>
      </c>
      <c r="D568" s="102" t="s">
        <v>1052</v>
      </c>
      <c r="E568" s="102" t="s">
        <v>1053</v>
      </c>
      <c r="F568" s="102" t="s">
        <v>151</v>
      </c>
      <c r="G568" s="102" t="s">
        <v>223</v>
      </c>
      <c r="H568" s="104">
        <v>16</v>
      </c>
      <c r="I568" s="104">
        <v>18</v>
      </c>
      <c r="J568" s="104">
        <v>4</v>
      </c>
      <c r="K568" s="104">
        <v>12</v>
      </c>
      <c r="L568" s="105">
        <v>12.666666666666666</v>
      </c>
      <c r="M568" s="106">
        <v>153</v>
      </c>
      <c r="N568" s="106">
        <v>166</v>
      </c>
      <c r="O568" s="106">
        <v>2</v>
      </c>
      <c r="P568" s="106">
        <v>13</v>
      </c>
      <c r="Q568" s="106">
        <v>4</v>
      </c>
      <c r="R568" s="106">
        <v>3</v>
      </c>
      <c r="S568" s="106">
        <v>154</v>
      </c>
      <c r="T568" s="106">
        <v>160</v>
      </c>
      <c r="U568" s="106">
        <v>2</v>
      </c>
      <c r="V568" s="106">
        <v>6</v>
      </c>
      <c r="W568" s="106">
        <v>4</v>
      </c>
      <c r="X568" s="106">
        <v>3</v>
      </c>
      <c r="Y568" s="106">
        <v>4</v>
      </c>
      <c r="Z568" s="106">
        <v>1</v>
      </c>
      <c r="AA568" s="107"/>
      <c r="AB568" s="106"/>
      <c r="AC568" s="108">
        <v>2.3333333333333335</v>
      </c>
      <c r="AD568" s="109">
        <v>2</v>
      </c>
      <c r="AE568" s="110">
        <v>48.333333333333336</v>
      </c>
      <c r="AF568" s="111">
        <v>0.54</v>
      </c>
      <c r="AG568" s="112">
        <v>0</v>
      </c>
      <c r="AH568" s="112">
        <v>0</v>
      </c>
      <c r="AI568" s="112">
        <v>0</v>
      </c>
      <c r="AJ568" s="111">
        <v>0.9</v>
      </c>
      <c r="AK568" s="112">
        <v>0</v>
      </c>
      <c r="AL568" s="112">
        <v>0</v>
      </c>
      <c r="AM568" s="112">
        <v>0</v>
      </c>
      <c r="AN568" s="112">
        <v>0</v>
      </c>
      <c r="AO568" s="112">
        <v>0</v>
      </c>
      <c r="AP568" s="112">
        <v>0</v>
      </c>
      <c r="AQ568" s="112">
        <v>0</v>
      </c>
      <c r="AR568" s="112">
        <v>0</v>
      </c>
      <c r="AS568" s="112">
        <v>0</v>
      </c>
      <c r="AT568" s="111">
        <v>0.55000000000000004</v>
      </c>
      <c r="AU568" s="112">
        <v>0</v>
      </c>
      <c r="AV568" s="112">
        <v>0</v>
      </c>
      <c r="AW568" s="112">
        <v>0</v>
      </c>
      <c r="AX568" s="112">
        <v>0</v>
      </c>
      <c r="AY568" s="112">
        <v>0</v>
      </c>
      <c r="AZ568" s="112">
        <v>0</v>
      </c>
      <c r="BA568" s="111">
        <v>0.71299999999999997</v>
      </c>
      <c r="BB568" s="112">
        <v>0</v>
      </c>
      <c r="BC568" s="112">
        <v>0</v>
      </c>
      <c r="BD568" s="112">
        <v>0</v>
      </c>
      <c r="BE568" s="112">
        <v>0</v>
      </c>
      <c r="BF568" s="112">
        <v>0</v>
      </c>
      <c r="BG568" s="112">
        <v>0</v>
      </c>
      <c r="BH568" s="112">
        <v>0</v>
      </c>
      <c r="BI568" s="112">
        <v>0</v>
      </c>
      <c r="BJ568" s="112">
        <v>0</v>
      </c>
      <c r="BK568" s="111">
        <v>0.71299999999999997</v>
      </c>
      <c r="BL568" s="112">
        <v>26.1</v>
      </c>
      <c r="BM568" s="112">
        <v>0</v>
      </c>
      <c r="BN568" s="112">
        <v>0</v>
      </c>
      <c r="BO568" s="112">
        <v>0</v>
      </c>
      <c r="BP568" s="112">
        <v>0</v>
      </c>
      <c r="BQ568" s="112">
        <v>0</v>
      </c>
      <c r="BR568" s="113">
        <v>6</v>
      </c>
      <c r="BS568" s="112">
        <v>0</v>
      </c>
    </row>
    <row r="569" spans="1:71" hidden="1" x14ac:dyDescent="0.25">
      <c r="A569" s="102" t="s">
        <v>138</v>
      </c>
      <c r="B569" s="103" t="s">
        <v>211</v>
      </c>
      <c r="C569" s="102" t="s">
        <v>212</v>
      </c>
      <c r="D569" s="102" t="s">
        <v>92</v>
      </c>
      <c r="E569" s="102" t="s">
        <v>93</v>
      </c>
      <c r="F569" s="102" t="s">
        <v>153</v>
      </c>
      <c r="G569" s="102" t="s">
        <v>224</v>
      </c>
      <c r="H569" s="104">
        <v>208</v>
      </c>
      <c r="I569" s="104">
        <v>229</v>
      </c>
      <c r="J569" s="104">
        <v>347</v>
      </c>
      <c r="K569" s="104">
        <v>1041</v>
      </c>
      <c r="L569" s="105">
        <v>261.33333333333331</v>
      </c>
      <c r="M569" s="106">
        <v>2077</v>
      </c>
      <c r="N569" s="106">
        <v>2194</v>
      </c>
      <c r="O569" s="106">
        <v>9</v>
      </c>
      <c r="P569" s="106">
        <v>117</v>
      </c>
      <c r="Q569" s="106">
        <v>9</v>
      </c>
      <c r="R569" s="106">
        <v>9</v>
      </c>
      <c r="S569" s="106">
        <v>2141</v>
      </c>
      <c r="T569" s="106">
        <v>2200</v>
      </c>
      <c r="U569" s="106">
        <v>9</v>
      </c>
      <c r="V569" s="106">
        <v>59</v>
      </c>
      <c r="W569" s="106">
        <v>9</v>
      </c>
      <c r="X569" s="106">
        <v>9</v>
      </c>
      <c r="Y569" s="106">
        <v>347</v>
      </c>
      <c r="Z569" s="106">
        <v>10</v>
      </c>
      <c r="AA569" s="107">
        <v>42200</v>
      </c>
      <c r="AB569" s="106">
        <v>4</v>
      </c>
      <c r="AC569" s="108">
        <v>7.2</v>
      </c>
      <c r="AD569" s="109">
        <v>4</v>
      </c>
      <c r="AE569" s="110">
        <v>69.333333333333329</v>
      </c>
      <c r="AF569" s="111">
        <v>0.54</v>
      </c>
      <c r="AG569" s="112">
        <v>8.3333333333333339</v>
      </c>
      <c r="AH569" s="112">
        <v>11.666666666666666</v>
      </c>
      <c r="AI569" s="112">
        <v>8.3333333333333339</v>
      </c>
      <c r="AJ569" s="111">
        <v>0.9</v>
      </c>
      <c r="AK569" s="112">
        <v>0</v>
      </c>
      <c r="AL569" s="112">
        <v>8.3333333333333339</v>
      </c>
      <c r="AM569" s="112">
        <v>0</v>
      </c>
      <c r="AN569" s="112">
        <v>3.6666666666666665</v>
      </c>
      <c r="AO569" s="112">
        <v>0</v>
      </c>
      <c r="AP569" s="112">
        <v>0</v>
      </c>
      <c r="AQ569" s="112">
        <v>0</v>
      </c>
      <c r="AR569" s="112">
        <v>0</v>
      </c>
      <c r="AS569" s="112">
        <v>0</v>
      </c>
      <c r="AT569" s="111">
        <v>0.55000000000000004</v>
      </c>
      <c r="AU569" s="112">
        <v>0</v>
      </c>
      <c r="AV569" s="112">
        <v>0</v>
      </c>
      <c r="AW569" s="112">
        <v>0</v>
      </c>
      <c r="AX569" s="112">
        <v>0</v>
      </c>
      <c r="AY569" s="112">
        <v>0</v>
      </c>
      <c r="AZ569" s="112">
        <v>0</v>
      </c>
      <c r="BA569" s="111">
        <v>0.71299999999999997</v>
      </c>
      <c r="BB569" s="112">
        <v>0</v>
      </c>
      <c r="BC569" s="112">
        <v>0</v>
      </c>
      <c r="BD569" s="112">
        <v>0</v>
      </c>
      <c r="BE569" s="112">
        <v>0</v>
      </c>
      <c r="BF569" s="112">
        <v>0</v>
      </c>
      <c r="BG569" s="112">
        <v>0</v>
      </c>
      <c r="BH569" s="112">
        <v>0</v>
      </c>
      <c r="BI569" s="112">
        <v>0</v>
      </c>
      <c r="BJ569" s="112">
        <v>0</v>
      </c>
      <c r="BK569" s="111">
        <v>0.71299999999999997</v>
      </c>
      <c r="BL569" s="112">
        <v>37.44</v>
      </c>
      <c r="BM569" s="112">
        <v>22.583333333333336</v>
      </c>
      <c r="BN569" s="112">
        <v>9.5166666666666675</v>
      </c>
      <c r="BO569" s="112">
        <v>0</v>
      </c>
      <c r="BP569" s="112">
        <v>0</v>
      </c>
      <c r="BQ569" s="112">
        <v>0</v>
      </c>
      <c r="BR569" s="113">
        <v>123</v>
      </c>
      <c r="BS569" s="112">
        <v>0</v>
      </c>
    </row>
    <row r="570" spans="1:71" hidden="1" x14ac:dyDescent="0.25">
      <c r="A570" s="102" t="s">
        <v>138</v>
      </c>
      <c r="B570" s="103" t="s">
        <v>211</v>
      </c>
      <c r="C570" s="102" t="s">
        <v>212</v>
      </c>
      <c r="D570" s="102" t="s">
        <v>108</v>
      </c>
      <c r="E570" s="102" t="s">
        <v>109</v>
      </c>
      <c r="F570" s="102" t="s">
        <v>151</v>
      </c>
      <c r="G570" s="102" t="s">
        <v>223</v>
      </c>
      <c r="H570" s="104">
        <v>95</v>
      </c>
      <c r="I570" s="104">
        <v>111</v>
      </c>
      <c r="J570" s="104">
        <v>192</v>
      </c>
      <c r="K570" s="104">
        <v>576</v>
      </c>
      <c r="L570" s="105">
        <v>132.66666666666666</v>
      </c>
      <c r="M570" s="106">
        <v>967</v>
      </c>
      <c r="N570" s="106">
        <v>1043</v>
      </c>
      <c r="O570" s="106">
        <v>8</v>
      </c>
      <c r="P570" s="106">
        <v>76</v>
      </c>
      <c r="Q570" s="106">
        <v>8</v>
      </c>
      <c r="R570" s="106">
        <v>8</v>
      </c>
      <c r="S570" s="106">
        <v>1007</v>
      </c>
      <c r="T570" s="106">
        <v>1046</v>
      </c>
      <c r="U570" s="106">
        <v>8</v>
      </c>
      <c r="V570" s="106">
        <v>39</v>
      </c>
      <c r="W570" s="106">
        <v>9</v>
      </c>
      <c r="X570" s="106">
        <v>8.5</v>
      </c>
      <c r="Y570" s="106">
        <v>192</v>
      </c>
      <c r="Z570" s="106">
        <v>9</v>
      </c>
      <c r="AA570" s="107">
        <v>56251</v>
      </c>
      <c r="AB570" s="106">
        <v>6</v>
      </c>
      <c r="AC570" s="108">
        <v>7.5</v>
      </c>
      <c r="AD570" s="109">
        <v>4</v>
      </c>
      <c r="AE570" s="110">
        <v>0</v>
      </c>
      <c r="AF570" s="111">
        <v>0.54</v>
      </c>
      <c r="AG570" s="112">
        <v>0</v>
      </c>
      <c r="AH570" s="112">
        <v>0</v>
      </c>
      <c r="AI570" s="112">
        <v>0</v>
      </c>
      <c r="AJ570" s="111">
        <v>0.9</v>
      </c>
      <c r="AK570" s="112">
        <v>0</v>
      </c>
      <c r="AL570" s="112">
        <v>0</v>
      </c>
      <c r="AM570" s="112">
        <v>0</v>
      </c>
      <c r="AN570" s="112">
        <v>0</v>
      </c>
      <c r="AO570" s="112">
        <v>0</v>
      </c>
      <c r="AP570" s="112">
        <v>0</v>
      </c>
      <c r="AQ570" s="112">
        <v>0</v>
      </c>
      <c r="AR570" s="112">
        <v>0</v>
      </c>
      <c r="AS570" s="112">
        <v>0</v>
      </c>
      <c r="AT570" s="111">
        <v>0.55000000000000004</v>
      </c>
      <c r="AU570" s="112">
        <v>0</v>
      </c>
      <c r="AV570" s="112">
        <v>0</v>
      </c>
      <c r="AW570" s="112">
        <v>0</v>
      </c>
      <c r="AX570" s="112">
        <v>0</v>
      </c>
      <c r="AY570" s="112">
        <v>0</v>
      </c>
      <c r="AZ570" s="112">
        <v>0</v>
      </c>
      <c r="BA570" s="111">
        <v>0.71299999999999997</v>
      </c>
      <c r="BB570" s="112">
        <v>0</v>
      </c>
      <c r="BC570" s="112">
        <v>0</v>
      </c>
      <c r="BD570" s="112">
        <v>0</v>
      </c>
      <c r="BE570" s="112">
        <v>0</v>
      </c>
      <c r="BF570" s="112">
        <v>0</v>
      </c>
      <c r="BG570" s="112">
        <v>0</v>
      </c>
      <c r="BH570" s="112">
        <v>0</v>
      </c>
      <c r="BI570" s="112">
        <v>0</v>
      </c>
      <c r="BJ570" s="112">
        <v>0</v>
      </c>
      <c r="BK570" s="111">
        <v>0.71299999999999997</v>
      </c>
      <c r="BL570" s="112">
        <v>0</v>
      </c>
      <c r="BM570" s="112">
        <v>0</v>
      </c>
      <c r="BN570" s="112">
        <v>0</v>
      </c>
      <c r="BO570" s="112">
        <v>0</v>
      </c>
      <c r="BP570" s="112">
        <v>0</v>
      </c>
      <c r="BQ570" s="112">
        <v>0</v>
      </c>
      <c r="BR570" s="113">
        <v>27</v>
      </c>
      <c r="BS570" s="112">
        <v>0</v>
      </c>
    </row>
    <row r="571" spans="1:71" hidden="1" x14ac:dyDescent="0.25">
      <c r="A571" s="102" t="s">
        <v>138</v>
      </c>
      <c r="B571" s="103" t="s">
        <v>211</v>
      </c>
      <c r="C571" s="102" t="s">
        <v>212</v>
      </c>
      <c r="D571" s="102" t="s">
        <v>644</v>
      </c>
      <c r="E571" s="102" t="s">
        <v>645</v>
      </c>
      <c r="F571" s="102" t="s">
        <v>151</v>
      </c>
      <c r="G571" s="102" t="s">
        <v>223</v>
      </c>
      <c r="H571" s="104">
        <v>27</v>
      </c>
      <c r="I571" s="104">
        <v>28</v>
      </c>
      <c r="J571" s="104">
        <v>44</v>
      </c>
      <c r="K571" s="104">
        <v>132</v>
      </c>
      <c r="L571" s="105">
        <v>33</v>
      </c>
      <c r="M571" s="106">
        <v>220</v>
      </c>
      <c r="N571" s="106">
        <v>221</v>
      </c>
      <c r="O571" s="106">
        <v>3</v>
      </c>
      <c r="P571" s="106">
        <v>1</v>
      </c>
      <c r="Q571" s="106">
        <v>2</v>
      </c>
      <c r="R571" s="106">
        <v>2.5</v>
      </c>
      <c r="S571" s="106">
        <v>227</v>
      </c>
      <c r="T571" s="106">
        <v>228</v>
      </c>
      <c r="U571" s="106">
        <v>3</v>
      </c>
      <c r="V571" s="106">
        <v>1</v>
      </c>
      <c r="W571" s="106">
        <v>2</v>
      </c>
      <c r="X571" s="106">
        <v>2.5</v>
      </c>
      <c r="Y571" s="106">
        <v>44</v>
      </c>
      <c r="Z571" s="106">
        <v>6</v>
      </c>
      <c r="AA571" s="107">
        <v>25018</v>
      </c>
      <c r="AB571" s="106">
        <v>1</v>
      </c>
      <c r="AC571" s="108">
        <v>2.6</v>
      </c>
      <c r="AD571" s="109">
        <v>1</v>
      </c>
      <c r="AE571" s="110">
        <v>0</v>
      </c>
      <c r="AF571" s="111">
        <v>0.54</v>
      </c>
      <c r="AG571" s="112">
        <v>0</v>
      </c>
      <c r="AH571" s="112">
        <v>0</v>
      </c>
      <c r="AI571" s="112">
        <v>0</v>
      </c>
      <c r="AJ571" s="111">
        <v>0.9</v>
      </c>
      <c r="AK571" s="112">
        <v>0</v>
      </c>
      <c r="AL571" s="112">
        <v>0</v>
      </c>
      <c r="AM571" s="112">
        <v>0</v>
      </c>
      <c r="AN571" s="112">
        <v>0</v>
      </c>
      <c r="AO571" s="112">
        <v>0</v>
      </c>
      <c r="AP571" s="112">
        <v>0</v>
      </c>
      <c r="AQ571" s="112">
        <v>0</v>
      </c>
      <c r="AR571" s="112">
        <v>0</v>
      </c>
      <c r="AS571" s="112">
        <v>0</v>
      </c>
      <c r="AT571" s="111">
        <v>0.55000000000000004</v>
      </c>
      <c r="AU571" s="112">
        <v>0</v>
      </c>
      <c r="AV571" s="112">
        <v>0</v>
      </c>
      <c r="AW571" s="112">
        <v>0</v>
      </c>
      <c r="AX571" s="112">
        <v>0</v>
      </c>
      <c r="AY571" s="112">
        <v>0</v>
      </c>
      <c r="AZ571" s="112">
        <v>0</v>
      </c>
      <c r="BA571" s="111">
        <v>0.71299999999999997</v>
      </c>
      <c r="BB571" s="112">
        <v>0</v>
      </c>
      <c r="BC571" s="112">
        <v>0</v>
      </c>
      <c r="BD571" s="112">
        <v>0</v>
      </c>
      <c r="BE571" s="112">
        <v>0</v>
      </c>
      <c r="BF571" s="112">
        <v>0</v>
      </c>
      <c r="BG571" s="112">
        <v>0</v>
      </c>
      <c r="BH571" s="112">
        <v>0</v>
      </c>
      <c r="BI571" s="112">
        <v>0</v>
      </c>
      <c r="BJ571" s="112">
        <v>0</v>
      </c>
      <c r="BK571" s="111">
        <v>0.71299999999999997</v>
      </c>
      <c r="BL571" s="112">
        <v>0</v>
      </c>
      <c r="BM571" s="112">
        <v>0</v>
      </c>
      <c r="BN571" s="112">
        <v>0</v>
      </c>
      <c r="BO571" s="112">
        <v>0</v>
      </c>
      <c r="BP571" s="112">
        <v>0</v>
      </c>
      <c r="BQ571" s="112">
        <v>0</v>
      </c>
      <c r="BR571" s="113">
        <v>5</v>
      </c>
      <c r="BS571" s="112">
        <v>0</v>
      </c>
    </row>
    <row r="572" spans="1:71" hidden="1" x14ac:dyDescent="0.25">
      <c r="A572" s="102" t="s">
        <v>138</v>
      </c>
      <c r="B572" s="103" t="s">
        <v>211</v>
      </c>
      <c r="C572" s="102" t="s">
        <v>212</v>
      </c>
      <c r="D572" s="102" t="s">
        <v>130</v>
      </c>
      <c r="E572" s="102" t="s">
        <v>131</v>
      </c>
      <c r="F572" s="102" t="s">
        <v>151</v>
      </c>
      <c r="G572" s="102" t="s">
        <v>223</v>
      </c>
      <c r="H572" s="104">
        <v>13</v>
      </c>
      <c r="I572" s="104">
        <v>19</v>
      </c>
      <c r="J572" s="104">
        <v>9</v>
      </c>
      <c r="K572" s="104">
        <v>27</v>
      </c>
      <c r="L572" s="105">
        <v>13.666666666666666</v>
      </c>
      <c r="M572" s="106">
        <v>154</v>
      </c>
      <c r="N572" s="106">
        <v>168</v>
      </c>
      <c r="O572" s="106">
        <v>2</v>
      </c>
      <c r="P572" s="106">
        <v>14</v>
      </c>
      <c r="Q572" s="106">
        <v>4</v>
      </c>
      <c r="R572" s="106">
        <v>3</v>
      </c>
      <c r="S572" s="106">
        <v>176</v>
      </c>
      <c r="T572" s="106">
        <v>188</v>
      </c>
      <c r="U572" s="106">
        <v>2</v>
      </c>
      <c r="V572" s="106">
        <v>12</v>
      </c>
      <c r="W572" s="106">
        <v>6</v>
      </c>
      <c r="X572" s="106">
        <v>4</v>
      </c>
      <c r="Y572" s="106">
        <v>9</v>
      </c>
      <c r="Z572" s="106">
        <v>2</v>
      </c>
      <c r="AA572" s="107"/>
      <c r="AB572" s="106"/>
      <c r="AC572" s="108">
        <v>3</v>
      </c>
      <c r="AD572" s="109">
        <v>2</v>
      </c>
      <c r="AE572" s="110">
        <v>0</v>
      </c>
      <c r="AF572" s="111">
        <v>0.54</v>
      </c>
      <c r="AG572" s="112">
        <v>0</v>
      </c>
      <c r="AH572" s="112">
        <v>0</v>
      </c>
      <c r="AI572" s="112">
        <v>0</v>
      </c>
      <c r="AJ572" s="111">
        <v>0.9</v>
      </c>
      <c r="AK572" s="112">
        <v>0</v>
      </c>
      <c r="AL572" s="112">
        <v>0</v>
      </c>
      <c r="AM572" s="112">
        <v>0</v>
      </c>
      <c r="AN572" s="112">
        <v>0</v>
      </c>
      <c r="AO572" s="112">
        <v>0</v>
      </c>
      <c r="AP572" s="112">
        <v>0</v>
      </c>
      <c r="AQ572" s="112">
        <v>0</v>
      </c>
      <c r="AR572" s="112">
        <v>0</v>
      </c>
      <c r="AS572" s="112">
        <v>0</v>
      </c>
      <c r="AT572" s="111">
        <v>0.55000000000000004</v>
      </c>
      <c r="AU572" s="112">
        <v>0</v>
      </c>
      <c r="AV572" s="112">
        <v>0</v>
      </c>
      <c r="AW572" s="112">
        <v>0</v>
      </c>
      <c r="AX572" s="112">
        <v>0</v>
      </c>
      <c r="AY572" s="112">
        <v>0</v>
      </c>
      <c r="AZ572" s="112">
        <v>0</v>
      </c>
      <c r="BA572" s="111">
        <v>0.71299999999999997</v>
      </c>
      <c r="BB572" s="112">
        <v>0</v>
      </c>
      <c r="BC572" s="112">
        <v>0</v>
      </c>
      <c r="BD572" s="112">
        <v>0</v>
      </c>
      <c r="BE572" s="112">
        <v>0</v>
      </c>
      <c r="BF572" s="112">
        <v>0</v>
      </c>
      <c r="BG572" s="112">
        <v>0</v>
      </c>
      <c r="BH572" s="112">
        <v>0</v>
      </c>
      <c r="BI572" s="112">
        <v>0</v>
      </c>
      <c r="BJ572" s="112">
        <v>0</v>
      </c>
      <c r="BK572" s="111">
        <v>0.71299999999999997</v>
      </c>
      <c r="BL572" s="112">
        <v>0</v>
      </c>
      <c r="BM572" s="112">
        <v>0</v>
      </c>
      <c r="BN572" s="112">
        <v>0</v>
      </c>
      <c r="BO572" s="112">
        <v>0</v>
      </c>
      <c r="BP572" s="112">
        <v>0</v>
      </c>
      <c r="BQ572" s="112">
        <v>0</v>
      </c>
      <c r="BR572" s="113">
        <v>5</v>
      </c>
      <c r="BS572" s="112">
        <v>0</v>
      </c>
    </row>
    <row r="573" spans="1:71" hidden="1" x14ac:dyDescent="0.25">
      <c r="A573" s="102" t="s">
        <v>138</v>
      </c>
      <c r="B573" s="103" t="s">
        <v>211</v>
      </c>
      <c r="C573" s="102" t="s">
        <v>212</v>
      </c>
      <c r="D573" s="102" t="s">
        <v>24</v>
      </c>
      <c r="E573" s="102" t="s">
        <v>25</v>
      </c>
      <c r="F573" s="102" t="s">
        <v>153</v>
      </c>
      <c r="G573" s="102" t="s">
        <v>224</v>
      </c>
      <c r="H573" s="104">
        <v>70</v>
      </c>
      <c r="I573" s="104">
        <v>81</v>
      </c>
      <c r="J573" s="104">
        <v>117</v>
      </c>
      <c r="K573" s="104">
        <v>351</v>
      </c>
      <c r="L573" s="105">
        <v>89.333333333333329</v>
      </c>
      <c r="M573" s="106">
        <v>583</v>
      </c>
      <c r="N573" s="106">
        <v>689</v>
      </c>
      <c r="O573" s="106">
        <v>7</v>
      </c>
      <c r="P573" s="106">
        <v>106</v>
      </c>
      <c r="Q573" s="106">
        <v>8</v>
      </c>
      <c r="R573" s="106">
        <v>7.5</v>
      </c>
      <c r="S573" s="106">
        <v>596</v>
      </c>
      <c r="T573" s="106">
        <v>640</v>
      </c>
      <c r="U573" s="106">
        <v>7</v>
      </c>
      <c r="V573" s="106">
        <v>44</v>
      </c>
      <c r="W573" s="106">
        <v>9</v>
      </c>
      <c r="X573" s="106">
        <v>8</v>
      </c>
      <c r="Y573" s="106">
        <v>117</v>
      </c>
      <c r="Z573" s="106">
        <v>8</v>
      </c>
      <c r="AA573" s="107">
        <v>53992</v>
      </c>
      <c r="AB573" s="106">
        <v>6</v>
      </c>
      <c r="AC573" s="108">
        <v>7.1</v>
      </c>
      <c r="AD573" s="109">
        <v>4</v>
      </c>
      <c r="AE573" s="110">
        <v>37.333333333333336</v>
      </c>
      <c r="AF573" s="111">
        <v>0.54</v>
      </c>
      <c r="AG573" s="112">
        <v>7.333333333333333</v>
      </c>
      <c r="AH573" s="112">
        <v>0</v>
      </c>
      <c r="AI573" s="112">
        <v>7.333333333333333</v>
      </c>
      <c r="AJ573" s="111">
        <v>0.9</v>
      </c>
      <c r="AK573" s="112">
        <v>0</v>
      </c>
      <c r="AL573" s="112">
        <v>0</v>
      </c>
      <c r="AM573" s="112">
        <v>0</v>
      </c>
      <c r="AN573" s="112">
        <v>0</v>
      </c>
      <c r="AO573" s="112">
        <v>0</v>
      </c>
      <c r="AP573" s="112">
        <v>0</v>
      </c>
      <c r="AQ573" s="112">
        <v>0</v>
      </c>
      <c r="AR573" s="112">
        <v>0</v>
      </c>
      <c r="AS573" s="112">
        <v>0</v>
      </c>
      <c r="AT573" s="111">
        <v>0.55000000000000004</v>
      </c>
      <c r="AU573" s="112">
        <v>0</v>
      </c>
      <c r="AV573" s="112">
        <v>0</v>
      </c>
      <c r="AW573" s="112">
        <v>0</v>
      </c>
      <c r="AX573" s="112">
        <v>0</v>
      </c>
      <c r="AY573" s="112">
        <v>0</v>
      </c>
      <c r="AZ573" s="112">
        <v>0</v>
      </c>
      <c r="BA573" s="111">
        <v>0.71299999999999997</v>
      </c>
      <c r="BB573" s="112">
        <v>0</v>
      </c>
      <c r="BC573" s="112">
        <v>0</v>
      </c>
      <c r="BD573" s="112">
        <v>0</v>
      </c>
      <c r="BE573" s="112">
        <v>0</v>
      </c>
      <c r="BF573" s="112">
        <v>0</v>
      </c>
      <c r="BG573" s="112">
        <v>0</v>
      </c>
      <c r="BH573" s="112">
        <v>0</v>
      </c>
      <c r="BI573" s="112">
        <v>0</v>
      </c>
      <c r="BJ573" s="112">
        <v>0</v>
      </c>
      <c r="BK573" s="111">
        <v>0.71299999999999997</v>
      </c>
      <c r="BL573" s="112">
        <v>20.160000000000004</v>
      </c>
      <c r="BM573" s="112">
        <v>6.6</v>
      </c>
      <c r="BN573" s="112">
        <v>6.6</v>
      </c>
      <c r="BO573" s="112">
        <v>0</v>
      </c>
      <c r="BP573" s="112">
        <v>0</v>
      </c>
      <c r="BQ573" s="112">
        <v>0</v>
      </c>
      <c r="BR573" s="113">
        <v>69</v>
      </c>
      <c r="BS573" s="112">
        <v>0</v>
      </c>
    </row>
    <row r="574" spans="1:71" hidden="1" x14ac:dyDescent="0.25">
      <c r="A574" s="102" t="s">
        <v>138</v>
      </c>
      <c r="B574" s="103" t="s">
        <v>211</v>
      </c>
      <c r="C574" s="102" t="s">
        <v>212</v>
      </c>
      <c r="D574" s="102" t="s">
        <v>112</v>
      </c>
      <c r="E574" s="102" t="s">
        <v>113</v>
      </c>
      <c r="F574" s="102" t="s">
        <v>151</v>
      </c>
      <c r="G574" s="102" t="s">
        <v>223</v>
      </c>
      <c r="H574" s="104">
        <v>64</v>
      </c>
      <c r="I574" s="104">
        <v>67</v>
      </c>
      <c r="J574" s="104">
        <v>95</v>
      </c>
      <c r="K574" s="104">
        <v>285</v>
      </c>
      <c r="L574" s="105">
        <v>75.333333333333329</v>
      </c>
      <c r="M574" s="106">
        <v>641</v>
      </c>
      <c r="N574" s="106">
        <v>704</v>
      </c>
      <c r="O574" s="106">
        <v>7</v>
      </c>
      <c r="P574" s="106">
        <v>63</v>
      </c>
      <c r="Q574" s="106">
        <v>7</v>
      </c>
      <c r="R574" s="106">
        <v>7</v>
      </c>
      <c r="S574" s="106">
        <v>661</v>
      </c>
      <c r="T574" s="106">
        <v>684</v>
      </c>
      <c r="U574" s="106">
        <v>7</v>
      </c>
      <c r="V574" s="106">
        <v>23</v>
      </c>
      <c r="W574" s="106">
        <v>7</v>
      </c>
      <c r="X574" s="106">
        <v>7</v>
      </c>
      <c r="Y574" s="106">
        <v>95</v>
      </c>
      <c r="Z574" s="106">
        <v>7</v>
      </c>
      <c r="AA574" s="107">
        <v>55271</v>
      </c>
      <c r="AB574" s="106">
        <v>6</v>
      </c>
      <c r="AC574" s="108">
        <v>6.6</v>
      </c>
      <c r="AD574" s="109">
        <v>4</v>
      </c>
      <c r="AE574" s="110">
        <v>0</v>
      </c>
      <c r="AF574" s="111">
        <v>0.54</v>
      </c>
      <c r="AG574" s="112">
        <v>0</v>
      </c>
      <c r="AH574" s="112">
        <v>0</v>
      </c>
      <c r="AI574" s="112">
        <v>0</v>
      </c>
      <c r="AJ574" s="111">
        <v>0.9</v>
      </c>
      <c r="AK574" s="112">
        <v>0</v>
      </c>
      <c r="AL574" s="112">
        <v>0</v>
      </c>
      <c r="AM574" s="112">
        <v>0</v>
      </c>
      <c r="AN574" s="112">
        <v>0</v>
      </c>
      <c r="AO574" s="112">
        <v>0</v>
      </c>
      <c r="AP574" s="112">
        <v>0</v>
      </c>
      <c r="AQ574" s="112">
        <v>0</v>
      </c>
      <c r="AR574" s="112">
        <v>0</v>
      </c>
      <c r="AS574" s="112">
        <v>0</v>
      </c>
      <c r="AT574" s="111">
        <v>0.55000000000000004</v>
      </c>
      <c r="AU574" s="112">
        <v>0</v>
      </c>
      <c r="AV574" s="112">
        <v>0</v>
      </c>
      <c r="AW574" s="112">
        <v>0</v>
      </c>
      <c r="AX574" s="112">
        <v>0</v>
      </c>
      <c r="AY574" s="112">
        <v>0</v>
      </c>
      <c r="AZ574" s="112">
        <v>0</v>
      </c>
      <c r="BA574" s="111">
        <v>0.71299999999999997</v>
      </c>
      <c r="BB574" s="112">
        <v>0</v>
      </c>
      <c r="BC574" s="112">
        <v>0</v>
      </c>
      <c r="BD574" s="112">
        <v>0</v>
      </c>
      <c r="BE574" s="112">
        <v>0</v>
      </c>
      <c r="BF574" s="112">
        <v>0</v>
      </c>
      <c r="BG574" s="112">
        <v>0</v>
      </c>
      <c r="BH574" s="112">
        <v>0</v>
      </c>
      <c r="BI574" s="112">
        <v>0</v>
      </c>
      <c r="BJ574" s="112">
        <v>0</v>
      </c>
      <c r="BK574" s="111">
        <v>0.71299999999999997</v>
      </c>
      <c r="BL574" s="112">
        <v>0</v>
      </c>
      <c r="BM574" s="112">
        <v>0</v>
      </c>
      <c r="BN574" s="112">
        <v>0</v>
      </c>
      <c r="BO574" s="112">
        <v>0</v>
      </c>
      <c r="BP574" s="112">
        <v>0</v>
      </c>
      <c r="BQ574" s="112">
        <v>0</v>
      </c>
      <c r="BR574" s="113">
        <v>35</v>
      </c>
      <c r="BS574" s="112">
        <v>0</v>
      </c>
    </row>
    <row r="575" spans="1:71" hidden="1" x14ac:dyDescent="0.25">
      <c r="A575" s="102" t="s">
        <v>138</v>
      </c>
      <c r="B575" s="103" t="s">
        <v>211</v>
      </c>
      <c r="C575" s="102" t="s">
        <v>212</v>
      </c>
      <c r="D575" s="102" t="s">
        <v>507</v>
      </c>
      <c r="E575" s="102" t="s">
        <v>508</v>
      </c>
      <c r="F575" s="102" t="s">
        <v>151</v>
      </c>
      <c r="G575" s="102" t="s">
        <v>223</v>
      </c>
      <c r="H575" s="104">
        <v>15</v>
      </c>
      <c r="I575" s="104">
        <v>16</v>
      </c>
      <c r="J575" s="104"/>
      <c r="K575" s="104" t="s">
        <v>154</v>
      </c>
      <c r="L575" s="105">
        <v>15.5</v>
      </c>
      <c r="M575" s="106">
        <v>125</v>
      </c>
      <c r="N575" s="106">
        <v>135</v>
      </c>
      <c r="O575" s="106">
        <v>1</v>
      </c>
      <c r="P575" s="106">
        <v>10</v>
      </c>
      <c r="Q575" s="106">
        <v>3</v>
      </c>
      <c r="R575" s="106">
        <v>2</v>
      </c>
      <c r="S575" s="106">
        <v>130</v>
      </c>
      <c r="T575" s="106">
        <v>133</v>
      </c>
      <c r="U575" s="106">
        <v>1</v>
      </c>
      <c r="V575" s="106">
        <v>3</v>
      </c>
      <c r="W575" s="106">
        <v>2</v>
      </c>
      <c r="X575" s="106">
        <v>1.5</v>
      </c>
      <c r="Y575" s="106"/>
      <c r="Z575" s="106"/>
      <c r="AA575" s="107">
        <v>47812</v>
      </c>
      <c r="AB575" s="106">
        <v>5</v>
      </c>
      <c r="AC575" s="108">
        <v>3.375</v>
      </c>
      <c r="AD575" s="109">
        <v>2</v>
      </c>
      <c r="AE575" s="110">
        <v>0</v>
      </c>
      <c r="AF575" s="111">
        <v>0.54</v>
      </c>
      <c r="AG575" s="112">
        <v>0</v>
      </c>
      <c r="AH575" s="112">
        <v>0</v>
      </c>
      <c r="AI575" s="112">
        <v>0</v>
      </c>
      <c r="AJ575" s="111">
        <v>0.9</v>
      </c>
      <c r="AK575" s="112">
        <v>0</v>
      </c>
      <c r="AL575" s="112">
        <v>0</v>
      </c>
      <c r="AM575" s="112">
        <v>0</v>
      </c>
      <c r="AN575" s="112">
        <v>0</v>
      </c>
      <c r="AO575" s="112">
        <v>0</v>
      </c>
      <c r="AP575" s="112">
        <v>0</v>
      </c>
      <c r="AQ575" s="112">
        <v>0</v>
      </c>
      <c r="AR575" s="112">
        <v>0</v>
      </c>
      <c r="AS575" s="112">
        <v>0</v>
      </c>
      <c r="AT575" s="111">
        <v>0.55000000000000004</v>
      </c>
      <c r="AU575" s="112">
        <v>0</v>
      </c>
      <c r="AV575" s="112">
        <v>0</v>
      </c>
      <c r="AW575" s="112">
        <v>0</v>
      </c>
      <c r="AX575" s="112">
        <v>0</v>
      </c>
      <c r="AY575" s="112">
        <v>0</v>
      </c>
      <c r="AZ575" s="112">
        <v>0</v>
      </c>
      <c r="BA575" s="111">
        <v>0.71299999999999997</v>
      </c>
      <c r="BB575" s="112">
        <v>0</v>
      </c>
      <c r="BC575" s="112">
        <v>0</v>
      </c>
      <c r="BD575" s="112">
        <v>0</v>
      </c>
      <c r="BE575" s="112">
        <v>0</v>
      </c>
      <c r="BF575" s="112">
        <v>0</v>
      </c>
      <c r="BG575" s="112">
        <v>0</v>
      </c>
      <c r="BH575" s="112">
        <v>0</v>
      </c>
      <c r="BI575" s="112">
        <v>0</v>
      </c>
      <c r="BJ575" s="112">
        <v>0</v>
      </c>
      <c r="BK575" s="111">
        <v>0.71299999999999997</v>
      </c>
      <c r="BL575" s="112">
        <v>0</v>
      </c>
      <c r="BM575" s="112">
        <v>0</v>
      </c>
      <c r="BN575" s="112">
        <v>0</v>
      </c>
      <c r="BO575" s="112">
        <v>0</v>
      </c>
      <c r="BP575" s="112">
        <v>0</v>
      </c>
      <c r="BQ575" s="112">
        <v>0</v>
      </c>
      <c r="BR575" s="113">
        <v>8</v>
      </c>
      <c r="BS575" s="112">
        <v>0</v>
      </c>
    </row>
    <row r="576" spans="1:71" hidden="1" x14ac:dyDescent="0.25">
      <c r="A576" s="102" t="s">
        <v>138</v>
      </c>
      <c r="B576" s="103" t="s">
        <v>211</v>
      </c>
      <c r="C576" s="102" t="s">
        <v>212</v>
      </c>
      <c r="D576" s="102" t="s">
        <v>26</v>
      </c>
      <c r="E576" s="102" t="s">
        <v>27</v>
      </c>
      <c r="F576" s="102" t="s">
        <v>151</v>
      </c>
      <c r="G576" s="102" t="s">
        <v>223</v>
      </c>
      <c r="H576" s="104">
        <v>21</v>
      </c>
      <c r="I576" s="104">
        <v>34</v>
      </c>
      <c r="J576" s="104"/>
      <c r="K576" s="104" t="s">
        <v>154</v>
      </c>
      <c r="L576" s="105">
        <v>27.5</v>
      </c>
      <c r="M576" s="106">
        <v>229</v>
      </c>
      <c r="N576" s="106">
        <v>250</v>
      </c>
      <c r="O576" s="106">
        <v>3</v>
      </c>
      <c r="P576" s="106">
        <v>21</v>
      </c>
      <c r="Q576" s="106">
        <v>5</v>
      </c>
      <c r="R576" s="106">
        <v>4</v>
      </c>
      <c r="S576" s="106">
        <v>297</v>
      </c>
      <c r="T576" s="106">
        <v>317</v>
      </c>
      <c r="U576" s="106">
        <v>4</v>
      </c>
      <c r="V576" s="106">
        <v>20</v>
      </c>
      <c r="W576" s="106">
        <v>7</v>
      </c>
      <c r="X576" s="106">
        <v>5.5</v>
      </c>
      <c r="Y576" s="106"/>
      <c r="Z576" s="106"/>
      <c r="AA576" s="107"/>
      <c r="AB576" s="106"/>
      <c r="AC576" s="108">
        <v>4.75</v>
      </c>
      <c r="AD576" s="109">
        <v>3</v>
      </c>
      <c r="AE576" s="110">
        <v>0</v>
      </c>
      <c r="AF576" s="111">
        <v>0.54</v>
      </c>
      <c r="AG576" s="112">
        <v>0</v>
      </c>
      <c r="AH576" s="112">
        <v>0</v>
      </c>
      <c r="AI576" s="112">
        <v>0</v>
      </c>
      <c r="AJ576" s="111">
        <v>0.9</v>
      </c>
      <c r="AK576" s="112">
        <v>0</v>
      </c>
      <c r="AL576" s="112">
        <v>0</v>
      </c>
      <c r="AM576" s="112">
        <v>0</v>
      </c>
      <c r="AN576" s="112">
        <v>0</v>
      </c>
      <c r="AO576" s="112">
        <v>0</v>
      </c>
      <c r="AP576" s="112">
        <v>0</v>
      </c>
      <c r="AQ576" s="112">
        <v>0</v>
      </c>
      <c r="AR576" s="112">
        <v>0</v>
      </c>
      <c r="AS576" s="112">
        <v>0</v>
      </c>
      <c r="AT576" s="111">
        <v>0.55000000000000004</v>
      </c>
      <c r="AU576" s="112">
        <v>0</v>
      </c>
      <c r="AV576" s="112">
        <v>0</v>
      </c>
      <c r="AW576" s="112">
        <v>0</v>
      </c>
      <c r="AX576" s="112">
        <v>0</v>
      </c>
      <c r="AY576" s="112">
        <v>0</v>
      </c>
      <c r="AZ576" s="112">
        <v>0</v>
      </c>
      <c r="BA576" s="111">
        <v>0.71299999999999997</v>
      </c>
      <c r="BB576" s="112">
        <v>0</v>
      </c>
      <c r="BC576" s="112">
        <v>0</v>
      </c>
      <c r="BD576" s="112">
        <v>0</v>
      </c>
      <c r="BE576" s="112">
        <v>0</v>
      </c>
      <c r="BF576" s="112">
        <v>0</v>
      </c>
      <c r="BG576" s="112">
        <v>0</v>
      </c>
      <c r="BH576" s="112">
        <v>0</v>
      </c>
      <c r="BI576" s="112">
        <v>0</v>
      </c>
      <c r="BJ576" s="112">
        <v>0</v>
      </c>
      <c r="BK576" s="111">
        <v>0.71299999999999997</v>
      </c>
      <c r="BL576" s="112">
        <v>0</v>
      </c>
      <c r="BM576" s="112">
        <v>0</v>
      </c>
      <c r="BN576" s="112">
        <v>0</v>
      </c>
      <c r="BO576" s="112">
        <v>0</v>
      </c>
      <c r="BP576" s="112">
        <v>0</v>
      </c>
      <c r="BQ576" s="112">
        <v>0</v>
      </c>
      <c r="BR576" s="113">
        <v>20</v>
      </c>
      <c r="BS576" s="112">
        <v>0</v>
      </c>
    </row>
    <row r="577" spans="1:71" hidden="1" x14ac:dyDescent="0.25">
      <c r="A577" s="102" t="s">
        <v>138</v>
      </c>
      <c r="B577" s="103" t="s">
        <v>211</v>
      </c>
      <c r="C577" s="102" t="s">
        <v>212</v>
      </c>
      <c r="D577" s="102" t="s">
        <v>100</v>
      </c>
      <c r="E577" s="102" t="s">
        <v>101</v>
      </c>
      <c r="F577" s="102" t="s">
        <v>151</v>
      </c>
      <c r="G577" s="102" t="s">
        <v>223</v>
      </c>
      <c r="H577" s="104">
        <v>22</v>
      </c>
      <c r="I577" s="104">
        <v>22</v>
      </c>
      <c r="J577" s="104">
        <v>21</v>
      </c>
      <c r="K577" s="104">
        <v>63</v>
      </c>
      <c r="L577" s="105">
        <v>21.666666666666668</v>
      </c>
      <c r="M577" s="106">
        <v>229</v>
      </c>
      <c r="N577" s="106">
        <v>222</v>
      </c>
      <c r="O577" s="106">
        <v>3</v>
      </c>
      <c r="P577" s="106">
        <v>-7</v>
      </c>
      <c r="Q577" s="106">
        <v>2</v>
      </c>
      <c r="R577" s="106">
        <v>2.5</v>
      </c>
      <c r="S577" s="106">
        <v>217</v>
      </c>
      <c r="T577" s="106">
        <v>218</v>
      </c>
      <c r="U577" s="106">
        <v>3</v>
      </c>
      <c r="V577" s="106">
        <v>1</v>
      </c>
      <c r="W577" s="106">
        <v>2</v>
      </c>
      <c r="X577" s="106">
        <v>2.5</v>
      </c>
      <c r="Y577" s="106">
        <v>21</v>
      </c>
      <c r="Z577" s="106">
        <v>4</v>
      </c>
      <c r="AA577" s="107">
        <v>80824</v>
      </c>
      <c r="AB577" s="106">
        <v>9</v>
      </c>
      <c r="AC577" s="108">
        <v>5.4</v>
      </c>
      <c r="AD577" s="109">
        <v>3</v>
      </c>
      <c r="AE577" s="110">
        <v>0</v>
      </c>
      <c r="AF577" s="111">
        <v>0.54</v>
      </c>
      <c r="AG577" s="112">
        <v>0</v>
      </c>
      <c r="AH577" s="112">
        <v>0</v>
      </c>
      <c r="AI577" s="112">
        <v>0</v>
      </c>
      <c r="AJ577" s="111">
        <v>0.9</v>
      </c>
      <c r="AK577" s="112">
        <v>0</v>
      </c>
      <c r="AL577" s="112">
        <v>0</v>
      </c>
      <c r="AM577" s="112">
        <v>0</v>
      </c>
      <c r="AN577" s="112">
        <v>0</v>
      </c>
      <c r="AO577" s="112">
        <v>0</v>
      </c>
      <c r="AP577" s="112">
        <v>0</v>
      </c>
      <c r="AQ577" s="112">
        <v>0</v>
      </c>
      <c r="AR577" s="112">
        <v>0</v>
      </c>
      <c r="AS577" s="112">
        <v>0</v>
      </c>
      <c r="AT577" s="111">
        <v>0.55000000000000004</v>
      </c>
      <c r="AU577" s="112">
        <v>0</v>
      </c>
      <c r="AV577" s="112">
        <v>0</v>
      </c>
      <c r="AW577" s="112">
        <v>0</v>
      </c>
      <c r="AX577" s="112">
        <v>0</v>
      </c>
      <c r="AY577" s="112">
        <v>0</v>
      </c>
      <c r="AZ577" s="112">
        <v>0</v>
      </c>
      <c r="BA577" s="111">
        <v>0.71299999999999997</v>
      </c>
      <c r="BB577" s="112">
        <v>0</v>
      </c>
      <c r="BC577" s="112">
        <v>0</v>
      </c>
      <c r="BD577" s="112">
        <v>0</v>
      </c>
      <c r="BE577" s="112">
        <v>0</v>
      </c>
      <c r="BF577" s="112">
        <v>0</v>
      </c>
      <c r="BG577" s="112">
        <v>0</v>
      </c>
      <c r="BH577" s="112">
        <v>0</v>
      </c>
      <c r="BI577" s="112">
        <v>0</v>
      </c>
      <c r="BJ577" s="112">
        <v>0</v>
      </c>
      <c r="BK577" s="111">
        <v>0.71299999999999997</v>
      </c>
      <c r="BL577" s="112">
        <v>0</v>
      </c>
      <c r="BM577" s="112">
        <v>0</v>
      </c>
      <c r="BN577" s="112">
        <v>0</v>
      </c>
      <c r="BO577" s="112">
        <v>0</v>
      </c>
      <c r="BP577" s="112">
        <v>0</v>
      </c>
      <c r="BQ577" s="112">
        <v>0</v>
      </c>
      <c r="BR577" s="113">
        <v>21</v>
      </c>
      <c r="BS577" s="112">
        <v>0</v>
      </c>
    </row>
    <row r="578" spans="1:71" hidden="1" x14ac:dyDescent="0.25">
      <c r="A578" s="102" t="s">
        <v>138</v>
      </c>
      <c r="B578" s="103" t="s">
        <v>211</v>
      </c>
      <c r="C578" s="102" t="s">
        <v>212</v>
      </c>
      <c r="D578" s="102" t="s">
        <v>128</v>
      </c>
      <c r="E578" s="102" t="s">
        <v>129</v>
      </c>
      <c r="F578" s="102" t="s">
        <v>151</v>
      </c>
      <c r="G578" s="102" t="s">
        <v>223</v>
      </c>
      <c r="H578" s="104">
        <v>288</v>
      </c>
      <c r="I578" s="104">
        <v>303</v>
      </c>
      <c r="J578" s="104">
        <v>530</v>
      </c>
      <c r="K578" s="104">
        <v>1590</v>
      </c>
      <c r="L578" s="105">
        <v>373.66666666666669</v>
      </c>
      <c r="M578" s="106">
        <v>2672</v>
      </c>
      <c r="N578" s="106">
        <v>2877</v>
      </c>
      <c r="O578" s="106">
        <v>10</v>
      </c>
      <c r="P578" s="106">
        <v>205</v>
      </c>
      <c r="Q578" s="106">
        <v>10</v>
      </c>
      <c r="R578" s="106">
        <v>10</v>
      </c>
      <c r="S578" s="106">
        <v>2779</v>
      </c>
      <c r="T578" s="106">
        <v>2842</v>
      </c>
      <c r="U578" s="106">
        <v>10</v>
      </c>
      <c r="V578" s="106">
        <v>63</v>
      </c>
      <c r="W578" s="106">
        <v>10</v>
      </c>
      <c r="X578" s="106">
        <v>10</v>
      </c>
      <c r="Y578" s="106">
        <v>530</v>
      </c>
      <c r="Z578" s="106">
        <v>10</v>
      </c>
      <c r="AA578" s="107">
        <v>43206</v>
      </c>
      <c r="AB578" s="106">
        <v>4</v>
      </c>
      <c r="AC578" s="108">
        <v>7.6</v>
      </c>
      <c r="AD578" s="109">
        <v>4</v>
      </c>
      <c r="AE578" s="110">
        <v>24.333333333333332</v>
      </c>
      <c r="AF578" s="111">
        <v>0.54</v>
      </c>
      <c r="AG578" s="112">
        <v>0</v>
      </c>
      <c r="AH578" s="112">
        <v>0</v>
      </c>
      <c r="AI578" s="112">
        <v>0</v>
      </c>
      <c r="AJ578" s="111">
        <v>0.9</v>
      </c>
      <c r="AK578" s="112">
        <v>0</v>
      </c>
      <c r="AL578" s="112">
        <v>0</v>
      </c>
      <c r="AM578" s="112">
        <v>0</v>
      </c>
      <c r="AN578" s="112">
        <v>0</v>
      </c>
      <c r="AO578" s="112">
        <v>0</v>
      </c>
      <c r="AP578" s="112">
        <v>0</v>
      </c>
      <c r="AQ578" s="112">
        <v>0</v>
      </c>
      <c r="AR578" s="112">
        <v>0</v>
      </c>
      <c r="AS578" s="112">
        <v>0</v>
      </c>
      <c r="AT578" s="111">
        <v>0.55000000000000004</v>
      </c>
      <c r="AU578" s="112">
        <v>0</v>
      </c>
      <c r="AV578" s="112">
        <v>0</v>
      </c>
      <c r="AW578" s="112">
        <v>0</v>
      </c>
      <c r="AX578" s="112">
        <v>0</v>
      </c>
      <c r="AY578" s="112">
        <v>0</v>
      </c>
      <c r="AZ578" s="112">
        <v>0</v>
      </c>
      <c r="BA578" s="111">
        <v>0.71299999999999997</v>
      </c>
      <c r="BB578" s="112">
        <v>0</v>
      </c>
      <c r="BC578" s="112">
        <v>0</v>
      </c>
      <c r="BD578" s="112">
        <v>0</v>
      </c>
      <c r="BE578" s="112">
        <v>0</v>
      </c>
      <c r="BF578" s="112">
        <v>0</v>
      </c>
      <c r="BG578" s="112">
        <v>0</v>
      </c>
      <c r="BH578" s="112">
        <v>0</v>
      </c>
      <c r="BI578" s="112">
        <v>0</v>
      </c>
      <c r="BJ578" s="112">
        <v>0</v>
      </c>
      <c r="BK578" s="111">
        <v>0.71299999999999997</v>
      </c>
      <c r="BL578" s="112">
        <v>13.14</v>
      </c>
      <c r="BM578" s="112">
        <v>0</v>
      </c>
      <c r="BN578" s="112">
        <v>0</v>
      </c>
      <c r="BO578" s="112">
        <v>0</v>
      </c>
      <c r="BP578" s="112">
        <v>0</v>
      </c>
      <c r="BQ578" s="112">
        <v>0</v>
      </c>
      <c r="BR578" s="113">
        <v>238</v>
      </c>
      <c r="BS578" s="112">
        <v>0</v>
      </c>
    </row>
    <row r="579" spans="1:71" hidden="1" x14ac:dyDescent="0.25">
      <c r="A579" s="102" t="s">
        <v>138</v>
      </c>
      <c r="B579" s="103" t="s">
        <v>211</v>
      </c>
      <c r="C579" s="102" t="s">
        <v>212</v>
      </c>
      <c r="D579" s="102" t="s">
        <v>342</v>
      </c>
      <c r="E579" s="102" t="s">
        <v>343</v>
      </c>
      <c r="F579" s="102" t="s">
        <v>151</v>
      </c>
      <c r="G579" s="102" t="s">
        <v>223</v>
      </c>
      <c r="H579" s="104">
        <v>27</v>
      </c>
      <c r="I579" s="104">
        <v>30</v>
      </c>
      <c r="J579" s="104">
        <v>13</v>
      </c>
      <c r="K579" s="104">
        <v>39</v>
      </c>
      <c r="L579" s="105">
        <v>23.333333333333332</v>
      </c>
      <c r="M579" s="106">
        <v>223</v>
      </c>
      <c r="N579" s="106">
        <v>217</v>
      </c>
      <c r="O579" s="106">
        <v>3</v>
      </c>
      <c r="P579" s="106">
        <v>-6</v>
      </c>
      <c r="Q579" s="106">
        <v>2</v>
      </c>
      <c r="R579" s="106">
        <v>2.5</v>
      </c>
      <c r="S579" s="106">
        <v>245</v>
      </c>
      <c r="T579" s="106">
        <v>245</v>
      </c>
      <c r="U579" s="106">
        <v>3</v>
      </c>
      <c r="V579" s="106">
        <v>0</v>
      </c>
      <c r="W579" s="106">
        <v>2</v>
      </c>
      <c r="X579" s="106">
        <v>2.5</v>
      </c>
      <c r="Y579" s="106">
        <v>13</v>
      </c>
      <c r="Z579" s="106">
        <v>3</v>
      </c>
      <c r="AA579" s="107"/>
      <c r="AB579" s="106"/>
      <c r="AC579" s="108">
        <v>2.6666666666666665</v>
      </c>
      <c r="AD579" s="109">
        <v>2</v>
      </c>
      <c r="AE579" s="110">
        <v>0</v>
      </c>
      <c r="AF579" s="111">
        <v>0.54</v>
      </c>
      <c r="AG579" s="112">
        <v>0</v>
      </c>
      <c r="AH579" s="112">
        <v>0</v>
      </c>
      <c r="AI579" s="112">
        <v>0</v>
      </c>
      <c r="AJ579" s="111">
        <v>0.9</v>
      </c>
      <c r="AK579" s="112">
        <v>0</v>
      </c>
      <c r="AL579" s="112">
        <v>0</v>
      </c>
      <c r="AM579" s="112">
        <v>0</v>
      </c>
      <c r="AN579" s="112">
        <v>0</v>
      </c>
      <c r="AO579" s="112">
        <v>0</v>
      </c>
      <c r="AP579" s="112">
        <v>0</v>
      </c>
      <c r="AQ579" s="112">
        <v>0</v>
      </c>
      <c r="AR579" s="112">
        <v>0</v>
      </c>
      <c r="AS579" s="112">
        <v>0</v>
      </c>
      <c r="AT579" s="111">
        <v>0.55000000000000004</v>
      </c>
      <c r="AU579" s="112">
        <v>0</v>
      </c>
      <c r="AV579" s="112">
        <v>0</v>
      </c>
      <c r="AW579" s="112">
        <v>0</v>
      </c>
      <c r="AX579" s="112">
        <v>0</v>
      </c>
      <c r="AY579" s="112">
        <v>0</v>
      </c>
      <c r="AZ579" s="112">
        <v>0</v>
      </c>
      <c r="BA579" s="111">
        <v>0.71299999999999997</v>
      </c>
      <c r="BB579" s="112">
        <v>0</v>
      </c>
      <c r="BC579" s="112">
        <v>0</v>
      </c>
      <c r="BD579" s="112">
        <v>0</v>
      </c>
      <c r="BE579" s="112">
        <v>0</v>
      </c>
      <c r="BF579" s="112">
        <v>0</v>
      </c>
      <c r="BG579" s="112">
        <v>0</v>
      </c>
      <c r="BH579" s="112">
        <v>0</v>
      </c>
      <c r="BI579" s="112">
        <v>0</v>
      </c>
      <c r="BJ579" s="112">
        <v>0</v>
      </c>
      <c r="BK579" s="111">
        <v>0.71299999999999997</v>
      </c>
      <c r="BL579" s="112">
        <v>0</v>
      </c>
      <c r="BM579" s="112">
        <v>0</v>
      </c>
      <c r="BN579" s="112">
        <v>0</v>
      </c>
      <c r="BO579" s="112">
        <v>0</v>
      </c>
      <c r="BP579" s="112">
        <v>0</v>
      </c>
      <c r="BQ579" s="112">
        <v>0</v>
      </c>
      <c r="BR579" s="113">
        <v>10</v>
      </c>
      <c r="BS579" s="112">
        <v>0</v>
      </c>
    </row>
    <row r="580" spans="1:71" hidden="1" x14ac:dyDescent="0.25">
      <c r="A580" s="102" t="s">
        <v>138</v>
      </c>
      <c r="B580" s="103" t="s">
        <v>213</v>
      </c>
      <c r="C580" s="102" t="s">
        <v>214</v>
      </c>
      <c r="D580" s="102" t="s">
        <v>48</v>
      </c>
      <c r="E580" s="102" t="s">
        <v>49</v>
      </c>
      <c r="F580" s="102" t="s">
        <v>151</v>
      </c>
      <c r="G580" s="102" t="s">
        <v>223</v>
      </c>
      <c r="H580" s="104">
        <v>165</v>
      </c>
      <c r="I580" s="104">
        <v>175</v>
      </c>
      <c r="J580" s="104">
        <v>172</v>
      </c>
      <c r="K580" s="104">
        <v>516</v>
      </c>
      <c r="L580" s="105">
        <v>170.66666666666666</v>
      </c>
      <c r="M580" s="106">
        <v>1679</v>
      </c>
      <c r="N580" s="106">
        <v>1701</v>
      </c>
      <c r="O580" s="106">
        <v>9</v>
      </c>
      <c r="P580" s="106">
        <v>22</v>
      </c>
      <c r="Q580" s="106">
        <v>5</v>
      </c>
      <c r="R580" s="106">
        <v>7</v>
      </c>
      <c r="S580" s="106">
        <v>1739</v>
      </c>
      <c r="T580" s="106">
        <v>1756</v>
      </c>
      <c r="U580" s="106">
        <v>9</v>
      </c>
      <c r="V580" s="106">
        <v>17</v>
      </c>
      <c r="W580" s="106">
        <v>7</v>
      </c>
      <c r="X580" s="106">
        <v>8</v>
      </c>
      <c r="Y580" s="106">
        <v>172</v>
      </c>
      <c r="Z580" s="106">
        <v>9</v>
      </c>
      <c r="AA580" s="107">
        <v>61928</v>
      </c>
      <c r="AB580" s="106">
        <v>7</v>
      </c>
      <c r="AC580" s="108">
        <v>7.6</v>
      </c>
      <c r="AD580" s="109">
        <v>4</v>
      </c>
      <c r="AE580" s="110">
        <v>0</v>
      </c>
      <c r="AF580" s="111">
        <v>0.54</v>
      </c>
      <c r="AG580" s="112">
        <v>0</v>
      </c>
      <c r="AH580" s="112">
        <v>0</v>
      </c>
      <c r="AI580" s="112">
        <v>0</v>
      </c>
      <c r="AJ580" s="111">
        <v>0.9</v>
      </c>
      <c r="AK580" s="112">
        <v>0</v>
      </c>
      <c r="AL580" s="112">
        <v>0</v>
      </c>
      <c r="AM580" s="112">
        <v>0</v>
      </c>
      <c r="AN580" s="112">
        <v>0</v>
      </c>
      <c r="AO580" s="112">
        <v>0</v>
      </c>
      <c r="AP580" s="112">
        <v>0</v>
      </c>
      <c r="AQ580" s="112">
        <v>0</v>
      </c>
      <c r="AR580" s="112">
        <v>0</v>
      </c>
      <c r="AS580" s="112">
        <v>0</v>
      </c>
      <c r="AT580" s="111">
        <v>0.55000000000000004</v>
      </c>
      <c r="AU580" s="112">
        <v>0</v>
      </c>
      <c r="AV580" s="112">
        <v>0</v>
      </c>
      <c r="AW580" s="112">
        <v>0</v>
      </c>
      <c r="AX580" s="112">
        <v>0</v>
      </c>
      <c r="AY580" s="112">
        <v>0</v>
      </c>
      <c r="AZ580" s="112">
        <v>0</v>
      </c>
      <c r="BA580" s="111">
        <v>0.71299999999999997</v>
      </c>
      <c r="BB580" s="112">
        <v>0</v>
      </c>
      <c r="BC580" s="112">
        <v>0</v>
      </c>
      <c r="BD580" s="112">
        <v>0</v>
      </c>
      <c r="BE580" s="112">
        <v>0</v>
      </c>
      <c r="BF580" s="112">
        <v>0</v>
      </c>
      <c r="BG580" s="112">
        <v>0</v>
      </c>
      <c r="BH580" s="112">
        <v>0</v>
      </c>
      <c r="BI580" s="112">
        <v>0</v>
      </c>
      <c r="BJ580" s="112">
        <v>0</v>
      </c>
      <c r="BK580" s="111">
        <v>0.71299999999999997</v>
      </c>
      <c r="BL580" s="112">
        <v>0</v>
      </c>
      <c r="BM580" s="112">
        <v>0</v>
      </c>
      <c r="BN580" s="112">
        <v>0</v>
      </c>
      <c r="BO580" s="112">
        <v>0</v>
      </c>
      <c r="BP580" s="112">
        <v>0</v>
      </c>
      <c r="BQ580" s="112">
        <v>0</v>
      </c>
      <c r="BR580" s="113">
        <v>161</v>
      </c>
      <c r="BS580" s="112">
        <v>0</v>
      </c>
    </row>
    <row r="581" spans="1:71" hidden="1" x14ac:dyDescent="0.25">
      <c r="A581" s="102" t="s">
        <v>138</v>
      </c>
      <c r="B581" s="103" t="s">
        <v>213</v>
      </c>
      <c r="C581" s="102" t="s">
        <v>214</v>
      </c>
      <c r="D581" s="102" t="s">
        <v>509</v>
      </c>
      <c r="E581" s="102" t="s">
        <v>510</v>
      </c>
      <c r="F581" s="102" t="s">
        <v>151</v>
      </c>
      <c r="G581" s="102" t="s">
        <v>154</v>
      </c>
      <c r="H581" s="104">
        <v>45</v>
      </c>
      <c r="I581" s="104">
        <v>49</v>
      </c>
      <c r="J581" s="104">
        <v>38</v>
      </c>
      <c r="K581" s="104">
        <v>114</v>
      </c>
      <c r="L581" s="105">
        <v>44</v>
      </c>
      <c r="M581" s="106">
        <v>492</v>
      </c>
      <c r="N581" s="106">
        <v>415</v>
      </c>
      <c r="O581" s="106">
        <v>5</v>
      </c>
      <c r="P581" s="106">
        <v>-77</v>
      </c>
      <c r="Q581" s="106">
        <v>1</v>
      </c>
      <c r="R581" s="106">
        <v>3</v>
      </c>
      <c r="S581" s="106">
        <v>499</v>
      </c>
      <c r="T581" s="106">
        <v>484</v>
      </c>
      <c r="U581" s="106">
        <v>6</v>
      </c>
      <c r="V581" s="106">
        <v>-15</v>
      </c>
      <c r="W581" s="106">
        <v>1</v>
      </c>
      <c r="X581" s="106">
        <v>3.5</v>
      </c>
      <c r="Y581" s="106">
        <v>38</v>
      </c>
      <c r="Z581" s="106">
        <v>6</v>
      </c>
      <c r="AA581" s="107"/>
      <c r="AB581" s="106"/>
      <c r="AC581" s="108">
        <v>4.166666666666667</v>
      </c>
      <c r="AD581" s="109">
        <v>3</v>
      </c>
      <c r="AE581" s="110">
        <v>0</v>
      </c>
      <c r="AF581" s="111">
        <v>0.54</v>
      </c>
      <c r="AG581" s="112">
        <v>0</v>
      </c>
      <c r="AH581" s="112">
        <v>0</v>
      </c>
      <c r="AI581" s="112">
        <v>0</v>
      </c>
      <c r="AJ581" s="111">
        <v>0.9</v>
      </c>
      <c r="AK581" s="112">
        <v>0</v>
      </c>
      <c r="AL581" s="112">
        <v>0</v>
      </c>
      <c r="AM581" s="112">
        <v>0</v>
      </c>
      <c r="AN581" s="112">
        <v>0</v>
      </c>
      <c r="AO581" s="112">
        <v>0</v>
      </c>
      <c r="AP581" s="112">
        <v>0</v>
      </c>
      <c r="AQ581" s="112">
        <v>0</v>
      </c>
      <c r="AR581" s="112">
        <v>0</v>
      </c>
      <c r="AS581" s="112">
        <v>0</v>
      </c>
      <c r="AT581" s="111">
        <v>0.55000000000000004</v>
      </c>
      <c r="AU581" s="112">
        <v>0</v>
      </c>
      <c r="AV581" s="112">
        <v>0</v>
      </c>
      <c r="AW581" s="112">
        <v>0</v>
      </c>
      <c r="AX581" s="112">
        <v>0</v>
      </c>
      <c r="AY581" s="112">
        <v>0</v>
      </c>
      <c r="AZ581" s="112">
        <v>0</v>
      </c>
      <c r="BA581" s="111">
        <v>0.71299999999999997</v>
      </c>
      <c r="BB581" s="112">
        <v>0</v>
      </c>
      <c r="BC581" s="112">
        <v>0</v>
      </c>
      <c r="BD581" s="112">
        <v>0</v>
      </c>
      <c r="BE581" s="112">
        <v>0</v>
      </c>
      <c r="BF581" s="112">
        <v>0</v>
      </c>
      <c r="BG581" s="112">
        <v>0</v>
      </c>
      <c r="BH581" s="112">
        <v>0</v>
      </c>
      <c r="BI581" s="112">
        <v>0</v>
      </c>
      <c r="BJ581" s="112">
        <v>0</v>
      </c>
      <c r="BK581" s="111">
        <v>0.71299999999999997</v>
      </c>
      <c r="BL581" s="112">
        <v>0</v>
      </c>
      <c r="BM581" s="112">
        <v>0</v>
      </c>
      <c r="BN581" s="112">
        <v>0</v>
      </c>
      <c r="BO581" s="112">
        <v>0</v>
      </c>
      <c r="BP581" s="112">
        <v>0</v>
      </c>
      <c r="BQ581" s="112">
        <v>0</v>
      </c>
      <c r="BR581" s="113">
        <v>29</v>
      </c>
      <c r="BS581" s="112">
        <v>0</v>
      </c>
    </row>
    <row r="582" spans="1:71" hidden="1" x14ac:dyDescent="0.25">
      <c r="A582" s="102" t="s">
        <v>138</v>
      </c>
      <c r="B582" s="103" t="s">
        <v>213</v>
      </c>
      <c r="C582" s="102" t="s">
        <v>214</v>
      </c>
      <c r="D582" s="102" t="s">
        <v>511</v>
      </c>
      <c r="E582" s="102" t="s">
        <v>512</v>
      </c>
      <c r="F582" s="102" t="s">
        <v>151</v>
      </c>
      <c r="G582" s="102" t="s">
        <v>154</v>
      </c>
      <c r="H582" s="104">
        <v>39</v>
      </c>
      <c r="I582" s="104">
        <v>43</v>
      </c>
      <c r="J582" s="104"/>
      <c r="K582" s="104" t="s">
        <v>154</v>
      </c>
      <c r="L582" s="105">
        <v>41</v>
      </c>
      <c r="M582" s="106">
        <v>415</v>
      </c>
      <c r="N582" s="106">
        <v>358</v>
      </c>
      <c r="O582" s="106">
        <v>5</v>
      </c>
      <c r="P582" s="106">
        <v>-57</v>
      </c>
      <c r="Q582" s="106">
        <v>1</v>
      </c>
      <c r="R582" s="106">
        <v>3</v>
      </c>
      <c r="S582" s="106">
        <v>450</v>
      </c>
      <c r="T582" s="106">
        <v>433</v>
      </c>
      <c r="U582" s="106">
        <v>5</v>
      </c>
      <c r="V582" s="106">
        <v>-17</v>
      </c>
      <c r="W582" s="106">
        <v>1</v>
      </c>
      <c r="X582" s="106">
        <v>3</v>
      </c>
      <c r="Y582" s="106"/>
      <c r="Z582" s="106"/>
      <c r="AA582" s="107"/>
      <c r="AB582" s="106"/>
      <c r="AC582" s="108">
        <v>3</v>
      </c>
      <c r="AD582" s="109">
        <v>2</v>
      </c>
      <c r="AE582" s="110">
        <v>0</v>
      </c>
      <c r="AF582" s="111">
        <v>0.54</v>
      </c>
      <c r="AG582" s="112">
        <v>0</v>
      </c>
      <c r="AH582" s="112">
        <v>0</v>
      </c>
      <c r="AI582" s="112">
        <v>0</v>
      </c>
      <c r="AJ582" s="111">
        <v>0.9</v>
      </c>
      <c r="AK582" s="112">
        <v>0</v>
      </c>
      <c r="AL582" s="112">
        <v>0</v>
      </c>
      <c r="AM582" s="112">
        <v>0</v>
      </c>
      <c r="AN582" s="112">
        <v>0</v>
      </c>
      <c r="AO582" s="112">
        <v>0</v>
      </c>
      <c r="AP582" s="112">
        <v>0</v>
      </c>
      <c r="AQ582" s="112">
        <v>0</v>
      </c>
      <c r="AR582" s="112">
        <v>0</v>
      </c>
      <c r="AS582" s="112">
        <v>0</v>
      </c>
      <c r="AT582" s="111">
        <v>0.55000000000000004</v>
      </c>
      <c r="AU582" s="112">
        <v>0</v>
      </c>
      <c r="AV582" s="112">
        <v>0</v>
      </c>
      <c r="AW582" s="112">
        <v>0</v>
      </c>
      <c r="AX582" s="112">
        <v>0</v>
      </c>
      <c r="AY582" s="112">
        <v>0</v>
      </c>
      <c r="AZ582" s="112">
        <v>0</v>
      </c>
      <c r="BA582" s="111">
        <v>0.71299999999999997</v>
      </c>
      <c r="BB582" s="112">
        <v>0</v>
      </c>
      <c r="BC582" s="112">
        <v>0</v>
      </c>
      <c r="BD582" s="112">
        <v>0</v>
      </c>
      <c r="BE582" s="112">
        <v>0</v>
      </c>
      <c r="BF582" s="112">
        <v>0</v>
      </c>
      <c r="BG582" s="112">
        <v>0</v>
      </c>
      <c r="BH582" s="112">
        <v>0</v>
      </c>
      <c r="BI582" s="112">
        <v>0</v>
      </c>
      <c r="BJ582" s="112">
        <v>0</v>
      </c>
      <c r="BK582" s="111">
        <v>0.71299999999999997</v>
      </c>
      <c r="BL582" s="112">
        <v>0</v>
      </c>
      <c r="BM582" s="112">
        <v>0</v>
      </c>
      <c r="BN582" s="112">
        <v>0</v>
      </c>
      <c r="BO582" s="112">
        <v>0</v>
      </c>
      <c r="BP582" s="112">
        <v>0</v>
      </c>
      <c r="BQ582" s="112">
        <v>0</v>
      </c>
      <c r="BR582" s="113">
        <v>15</v>
      </c>
      <c r="BS582" s="112">
        <v>0</v>
      </c>
    </row>
    <row r="583" spans="1:71" hidden="1" x14ac:dyDescent="0.25">
      <c r="A583" s="102" t="s">
        <v>138</v>
      </c>
      <c r="B583" s="103" t="s">
        <v>213</v>
      </c>
      <c r="C583" s="102" t="s">
        <v>214</v>
      </c>
      <c r="D583" s="102" t="s">
        <v>515</v>
      </c>
      <c r="E583" s="102" t="s">
        <v>516</v>
      </c>
      <c r="F583" s="102" t="s">
        <v>151</v>
      </c>
      <c r="G583" s="102" t="s">
        <v>154</v>
      </c>
      <c r="H583" s="104">
        <v>208</v>
      </c>
      <c r="I583" s="104">
        <v>232</v>
      </c>
      <c r="J583" s="104">
        <v>210</v>
      </c>
      <c r="K583" s="104">
        <v>630</v>
      </c>
      <c r="L583" s="105">
        <v>216.66666666666666</v>
      </c>
      <c r="M583" s="106">
        <v>2171</v>
      </c>
      <c r="N583" s="106">
        <v>1909</v>
      </c>
      <c r="O583" s="106">
        <v>9</v>
      </c>
      <c r="P583" s="106">
        <v>-262</v>
      </c>
      <c r="Q583" s="106">
        <v>1</v>
      </c>
      <c r="R583" s="106">
        <v>5</v>
      </c>
      <c r="S583" s="106">
        <v>2300</v>
      </c>
      <c r="T583" s="106">
        <v>2245</v>
      </c>
      <c r="U583" s="106">
        <v>9</v>
      </c>
      <c r="V583" s="106">
        <v>-55</v>
      </c>
      <c r="W583" s="106">
        <v>1</v>
      </c>
      <c r="X583" s="106">
        <v>5</v>
      </c>
      <c r="Y583" s="106">
        <v>210</v>
      </c>
      <c r="Z583" s="106">
        <v>9</v>
      </c>
      <c r="AA583" s="107">
        <v>31199</v>
      </c>
      <c r="AB583" s="106">
        <v>2</v>
      </c>
      <c r="AC583" s="108">
        <v>4.5999999999999996</v>
      </c>
      <c r="AD583" s="109">
        <v>2</v>
      </c>
      <c r="AE583" s="110">
        <v>0</v>
      </c>
      <c r="AF583" s="111">
        <v>0.54</v>
      </c>
      <c r="AG583" s="112">
        <v>0</v>
      </c>
      <c r="AH583" s="112">
        <v>0</v>
      </c>
      <c r="AI583" s="112">
        <v>0</v>
      </c>
      <c r="AJ583" s="111">
        <v>0.9</v>
      </c>
      <c r="AK583" s="112">
        <v>0</v>
      </c>
      <c r="AL583" s="112">
        <v>0</v>
      </c>
      <c r="AM583" s="112">
        <v>0</v>
      </c>
      <c r="AN583" s="112">
        <v>0</v>
      </c>
      <c r="AO583" s="112">
        <v>0</v>
      </c>
      <c r="AP583" s="112">
        <v>0</v>
      </c>
      <c r="AQ583" s="112">
        <v>0</v>
      </c>
      <c r="AR583" s="112">
        <v>0</v>
      </c>
      <c r="AS583" s="112">
        <v>0</v>
      </c>
      <c r="AT583" s="111">
        <v>0.55000000000000004</v>
      </c>
      <c r="AU583" s="112">
        <v>0</v>
      </c>
      <c r="AV583" s="112">
        <v>0</v>
      </c>
      <c r="AW583" s="112">
        <v>0</v>
      </c>
      <c r="AX583" s="112">
        <v>0</v>
      </c>
      <c r="AY583" s="112">
        <v>0</v>
      </c>
      <c r="AZ583" s="112">
        <v>0</v>
      </c>
      <c r="BA583" s="111">
        <v>0.71299999999999997</v>
      </c>
      <c r="BB583" s="112">
        <v>0</v>
      </c>
      <c r="BC583" s="112">
        <v>0</v>
      </c>
      <c r="BD583" s="112">
        <v>0</v>
      </c>
      <c r="BE583" s="112">
        <v>0</v>
      </c>
      <c r="BF583" s="112">
        <v>0</v>
      </c>
      <c r="BG583" s="112">
        <v>0</v>
      </c>
      <c r="BH583" s="112">
        <v>0</v>
      </c>
      <c r="BI583" s="112">
        <v>0</v>
      </c>
      <c r="BJ583" s="112">
        <v>0</v>
      </c>
      <c r="BK583" s="111">
        <v>0.71299999999999997</v>
      </c>
      <c r="BL583" s="112">
        <v>0</v>
      </c>
      <c r="BM583" s="112">
        <v>0</v>
      </c>
      <c r="BN583" s="112">
        <v>0</v>
      </c>
      <c r="BO583" s="112">
        <v>0</v>
      </c>
      <c r="BP583" s="112">
        <v>0</v>
      </c>
      <c r="BQ583" s="112">
        <v>0</v>
      </c>
      <c r="BR583" s="113">
        <v>148</v>
      </c>
      <c r="BS583" s="112">
        <v>0</v>
      </c>
    </row>
    <row r="584" spans="1:71" hidden="1" x14ac:dyDescent="0.25">
      <c r="A584" s="102" t="s">
        <v>138</v>
      </c>
      <c r="B584" s="103" t="s">
        <v>213</v>
      </c>
      <c r="C584" s="102" t="s">
        <v>214</v>
      </c>
      <c r="D584" s="102" t="s">
        <v>517</v>
      </c>
      <c r="E584" s="102" t="s">
        <v>518</v>
      </c>
      <c r="F584" s="102" t="s">
        <v>152</v>
      </c>
      <c r="G584" s="102" t="s">
        <v>223</v>
      </c>
      <c r="H584" s="104">
        <v>56</v>
      </c>
      <c r="I584" s="104">
        <v>62</v>
      </c>
      <c r="J584" s="104">
        <v>98</v>
      </c>
      <c r="K584" s="104">
        <v>294</v>
      </c>
      <c r="L584" s="105">
        <v>72</v>
      </c>
      <c r="M584" s="106">
        <v>348</v>
      </c>
      <c r="N584" s="106">
        <v>392</v>
      </c>
      <c r="O584" s="106">
        <v>5</v>
      </c>
      <c r="P584" s="106">
        <v>44</v>
      </c>
      <c r="Q584" s="106">
        <v>7</v>
      </c>
      <c r="R584" s="106">
        <v>6</v>
      </c>
      <c r="S584" s="106">
        <v>380</v>
      </c>
      <c r="T584" s="106">
        <v>396</v>
      </c>
      <c r="U584" s="106">
        <v>5</v>
      </c>
      <c r="V584" s="106">
        <v>16</v>
      </c>
      <c r="W584" s="106">
        <v>6</v>
      </c>
      <c r="X584" s="106">
        <v>5.5</v>
      </c>
      <c r="Y584" s="106">
        <v>98</v>
      </c>
      <c r="Z584" s="106">
        <v>8</v>
      </c>
      <c r="AA584" s="107">
        <v>30358</v>
      </c>
      <c r="AB584" s="106">
        <v>2</v>
      </c>
      <c r="AC584" s="108">
        <v>4.7</v>
      </c>
      <c r="AD584" s="109">
        <v>2</v>
      </c>
      <c r="AE584" s="110">
        <v>0</v>
      </c>
      <c r="AF584" s="111">
        <v>0.54</v>
      </c>
      <c r="AG584" s="112">
        <v>0</v>
      </c>
      <c r="AH584" s="112">
        <v>0</v>
      </c>
      <c r="AI584" s="112">
        <v>0</v>
      </c>
      <c r="AJ584" s="111">
        <v>0.9</v>
      </c>
      <c r="AK584" s="112">
        <v>0</v>
      </c>
      <c r="AL584" s="112">
        <v>0</v>
      </c>
      <c r="AM584" s="112">
        <v>0</v>
      </c>
      <c r="AN584" s="112">
        <v>0</v>
      </c>
      <c r="AO584" s="112">
        <v>0</v>
      </c>
      <c r="AP584" s="112">
        <v>0</v>
      </c>
      <c r="AQ584" s="112">
        <v>0</v>
      </c>
      <c r="AR584" s="112">
        <v>0</v>
      </c>
      <c r="AS584" s="112">
        <v>0</v>
      </c>
      <c r="AT584" s="111">
        <v>0.55000000000000004</v>
      </c>
      <c r="AU584" s="112">
        <v>0</v>
      </c>
      <c r="AV584" s="112">
        <v>0</v>
      </c>
      <c r="AW584" s="112">
        <v>0</v>
      </c>
      <c r="AX584" s="112">
        <v>0</v>
      </c>
      <c r="AY584" s="112">
        <v>0</v>
      </c>
      <c r="AZ584" s="112">
        <v>0</v>
      </c>
      <c r="BA584" s="111">
        <v>0.71299999999999997</v>
      </c>
      <c r="BB584" s="112">
        <v>0</v>
      </c>
      <c r="BC584" s="112">
        <v>0</v>
      </c>
      <c r="BD584" s="112">
        <v>0</v>
      </c>
      <c r="BE584" s="112">
        <v>0</v>
      </c>
      <c r="BF584" s="112">
        <v>0</v>
      </c>
      <c r="BG584" s="112">
        <v>0</v>
      </c>
      <c r="BH584" s="112">
        <v>0</v>
      </c>
      <c r="BI584" s="112">
        <v>0</v>
      </c>
      <c r="BJ584" s="112">
        <v>0</v>
      </c>
      <c r="BK584" s="111">
        <v>0.71299999999999997</v>
      </c>
      <c r="BL584" s="112">
        <v>0</v>
      </c>
      <c r="BM584" s="112">
        <v>0</v>
      </c>
      <c r="BN584" s="112">
        <v>0</v>
      </c>
      <c r="BO584" s="112">
        <v>0</v>
      </c>
      <c r="BP584" s="112">
        <v>0</v>
      </c>
      <c r="BQ584" s="112">
        <v>0</v>
      </c>
      <c r="BR584" s="113">
        <v>33</v>
      </c>
      <c r="BS584" s="112">
        <v>0</v>
      </c>
    </row>
    <row r="585" spans="1:71" hidden="1" x14ac:dyDescent="0.25">
      <c r="A585" s="102" t="s">
        <v>138</v>
      </c>
      <c r="B585" s="103" t="s">
        <v>213</v>
      </c>
      <c r="C585" s="102" t="s">
        <v>214</v>
      </c>
      <c r="D585" s="102" t="s">
        <v>519</v>
      </c>
      <c r="E585" s="102" t="s">
        <v>520</v>
      </c>
      <c r="F585" s="102" t="s">
        <v>151</v>
      </c>
      <c r="G585" s="102" t="s">
        <v>223</v>
      </c>
      <c r="H585" s="104">
        <v>37</v>
      </c>
      <c r="I585" s="104">
        <v>44</v>
      </c>
      <c r="J585" s="104"/>
      <c r="K585" s="104" t="s">
        <v>154</v>
      </c>
      <c r="L585" s="105">
        <v>40.5</v>
      </c>
      <c r="M585" s="106">
        <v>234</v>
      </c>
      <c r="N585" s="106">
        <v>257</v>
      </c>
      <c r="O585" s="106">
        <v>4</v>
      </c>
      <c r="P585" s="106">
        <v>23</v>
      </c>
      <c r="Q585" s="106">
        <v>5</v>
      </c>
      <c r="R585" s="106">
        <v>4.5</v>
      </c>
      <c r="S585" s="106">
        <v>243</v>
      </c>
      <c r="T585" s="106">
        <v>259</v>
      </c>
      <c r="U585" s="106">
        <v>4</v>
      </c>
      <c r="V585" s="106">
        <v>16</v>
      </c>
      <c r="W585" s="106">
        <v>6</v>
      </c>
      <c r="X585" s="106">
        <v>5</v>
      </c>
      <c r="Y585" s="106"/>
      <c r="Z585" s="106"/>
      <c r="AA585" s="107"/>
      <c r="AB585" s="106"/>
      <c r="AC585" s="108">
        <v>4.75</v>
      </c>
      <c r="AD585" s="109">
        <v>3</v>
      </c>
      <c r="AE585" s="110">
        <v>0</v>
      </c>
      <c r="AF585" s="111">
        <v>0.54</v>
      </c>
      <c r="AG585" s="112">
        <v>0</v>
      </c>
      <c r="AH585" s="112">
        <v>0</v>
      </c>
      <c r="AI585" s="112">
        <v>0</v>
      </c>
      <c r="AJ585" s="111">
        <v>0.9</v>
      </c>
      <c r="AK585" s="112">
        <v>0</v>
      </c>
      <c r="AL585" s="112">
        <v>0</v>
      </c>
      <c r="AM585" s="112">
        <v>0</v>
      </c>
      <c r="AN585" s="112">
        <v>0</v>
      </c>
      <c r="AO585" s="112">
        <v>0</v>
      </c>
      <c r="AP585" s="112">
        <v>0</v>
      </c>
      <c r="AQ585" s="112">
        <v>0</v>
      </c>
      <c r="AR585" s="112">
        <v>0</v>
      </c>
      <c r="AS585" s="112">
        <v>0</v>
      </c>
      <c r="AT585" s="111">
        <v>0.55000000000000004</v>
      </c>
      <c r="AU585" s="112">
        <v>0</v>
      </c>
      <c r="AV585" s="112">
        <v>0</v>
      </c>
      <c r="AW585" s="112">
        <v>0</v>
      </c>
      <c r="AX585" s="112">
        <v>0</v>
      </c>
      <c r="AY585" s="112">
        <v>0</v>
      </c>
      <c r="AZ585" s="112">
        <v>0</v>
      </c>
      <c r="BA585" s="111">
        <v>0.71299999999999997</v>
      </c>
      <c r="BB585" s="112">
        <v>0</v>
      </c>
      <c r="BC585" s="112">
        <v>0</v>
      </c>
      <c r="BD585" s="112">
        <v>0</v>
      </c>
      <c r="BE585" s="112">
        <v>0</v>
      </c>
      <c r="BF585" s="112">
        <v>0</v>
      </c>
      <c r="BG585" s="112">
        <v>0</v>
      </c>
      <c r="BH585" s="112">
        <v>0</v>
      </c>
      <c r="BI585" s="112">
        <v>0</v>
      </c>
      <c r="BJ585" s="112">
        <v>0</v>
      </c>
      <c r="BK585" s="111">
        <v>0.71299999999999997</v>
      </c>
      <c r="BL585" s="112">
        <v>0</v>
      </c>
      <c r="BM585" s="112">
        <v>0</v>
      </c>
      <c r="BN585" s="112">
        <v>0</v>
      </c>
      <c r="BO585" s="112">
        <v>0</v>
      </c>
      <c r="BP585" s="112">
        <v>0</v>
      </c>
      <c r="BQ585" s="112">
        <v>0</v>
      </c>
      <c r="BR585" s="113">
        <v>2</v>
      </c>
      <c r="BS585" s="112">
        <v>0</v>
      </c>
    </row>
    <row r="586" spans="1:71" hidden="1" x14ac:dyDescent="0.25">
      <c r="A586" s="102" t="s">
        <v>138</v>
      </c>
      <c r="B586" s="103" t="s">
        <v>213</v>
      </c>
      <c r="C586" s="102" t="s">
        <v>214</v>
      </c>
      <c r="D586" s="102" t="s">
        <v>523</v>
      </c>
      <c r="E586" s="102" t="s">
        <v>524</v>
      </c>
      <c r="F586" s="102" t="s">
        <v>151</v>
      </c>
      <c r="G586" s="102" t="s">
        <v>223</v>
      </c>
      <c r="H586" s="104">
        <v>30</v>
      </c>
      <c r="I586" s="104">
        <v>28</v>
      </c>
      <c r="J586" s="104">
        <v>59</v>
      </c>
      <c r="K586" s="104">
        <v>177</v>
      </c>
      <c r="L586" s="105">
        <v>39</v>
      </c>
      <c r="M586" s="106">
        <v>270</v>
      </c>
      <c r="N586" s="106">
        <v>290</v>
      </c>
      <c r="O586" s="106">
        <v>4</v>
      </c>
      <c r="P586" s="106">
        <v>20</v>
      </c>
      <c r="Q586" s="106">
        <v>4</v>
      </c>
      <c r="R586" s="106">
        <v>4</v>
      </c>
      <c r="S586" s="106">
        <v>276</v>
      </c>
      <c r="T586" s="106">
        <v>277</v>
      </c>
      <c r="U586" s="106">
        <v>4</v>
      </c>
      <c r="V586" s="106">
        <v>1</v>
      </c>
      <c r="W586" s="106">
        <v>2</v>
      </c>
      <c r="X586" s="106">
        <v>3</v>
      </c>
      <c r="Y586" s="106">
        <v>59</v>
      </c>
      <c r="Z586" s="106">
        <v>6</v>
      </c>
      <c r="AA586" s="107">
        <v>47518</v>
      </c>
      <c r="AB586" s="106">
        <v>5</v>
      </c>
      <c r="AC586" s="108">
        <v>4.5999999999999996</v>
      </c>
      <c r="AD586" s="109">
        <v>3</v>
      </c>
      <c r="AE586" s="110">
        <v>0</v>
      </c>
      <c r="AF586" s="111">
        <v>0.54</v>
      </c>
      <c r="AG586" s="112">
        <v>0</v>
      </c>
      <c r="AH586" s="112">
        <v>0</v>
      </c>
      <c r="AI586" s="112">
        <v>0</v>
      </c>
      <c r="AJ586" s="111">
        <v>0.9</v>
      </c>
      <c r="AK586" s="112">
        <v>0</v>
      </c>
      <c r="AL586" s="112">
        <v>0</v>
      </c>
      <c r="AM586" s="112">
        <v>0</v>
      </c>
      <c r="AN586" s="112">
        <v>0</v>
      </c>
      <c r="AO586" s="112">
        <v>0</v>
      </c>
      <c r="AP586" s="112">
        <v>0</v>
      </c>
      <c r="AQ586" s="112">
        <v>0</v>
      </c>
      <c r="AR586" s="112">
        <v>0</v>
      </c>
      <c r="AS586" s="112">
        <v>0</v>
      </c>
      <c r="AT586" s="111">
        <v>0.55000000000000004</v>
      </c>
      <c r="AU586" s="112">
        <v>0</v>
      </c>
      <c r="AV586" s="112">
        <v>0</v>
      </c>
      <c r="AW586" s="112">
        <v>0</v>
      </c>
      <c r="AX586" s="112">
        <v>0</v>
      </c>
      <c r="AY586" s="112">
        <v>0</v>
      </c>
      <c r="AZ586" s="112">
        <v>0</v>
      </c>
      <c r="BA586" s="111">
        <v>0.71299999999999997</v>
      </c>
      <c r="BB586" s="112">
        <v>0</v>
      </c>
      <c r="BC586" s="112">
        <v>0</v>
      </c>
      <c r="BD586" s="112">
        <v>0</v>
      </c>
      <c r="BE586" s="112">
        <v>0</v>
      </c>
      <c r="BF586" s="112">
        <v>0</v>
      </c>
      <c r="BG586" s="112">
        <v>0</v>
      </c>
      <c r="BH586" s="112">
        <v>0</v>
      </c>
      <c r="BI586" s="112">
        <v>0</v>
      </c>
      <c r="BJ586" s="112">
        <v>0</v>
      </c>
      <c r="BK586" s="111">
        <v>0.71299999999999997</v>
      </c>
      <c r="BL586" s="112">
        <v>0</v>
      </c>
      <c r="BM586" s="112">
        <v>0</v>
      </c>
      <c r="BN586" s="112">
        <v>0</v>
      </c>
      <c r="BO586" s="112">
        <v>0</v>
      </c>
      <c r="BP586" s="112">
        <v>0</v>
      </c>
      <c r="BQ586" s="112">
        <v>0</v>
      </c>
      <c r="BR586" s="113">
        <v>73</v>
      </c>
      <c r="BS586" s="112">
        <v>0</v>
      </c>
    </row>
    <row r="587" spans="1:71" hidden="1" x14ac:dyDescent="0.25">
      <c r="A587" s="102" t="s">
        <v>138</v>
      </c>
      <c r="B587" s="103" t="s">
        <v>213</v>
      </c>
      <c r="C587" s="102" t="s">
        <v>214</v>
      </c>
      <c r="D587" s="102" t="s">
        <v>525</v>
      </c>
      <c r="E587" s="102" t="s">
        <v>1085</v>
      </c>
      <c r="F587" s="102" t="s">
        <v>151</v>
      </c>
      <c r="G587" s="102" t="s">
        <v>223</v>
      </c>
      <c r="H587" s="104">
        <v>40</v>
      </c>
      <c r="I587" s="104">
        <v>44</v>
      </c>
      <c r="J587" s="104">
        <v>18</v>
      </c>
      <c r="K587" s="104">
        <v>54</v>
      </c>
      <c r="L587" s="105">
        <v>34</v>
      </c>
      <c r="M587" s="106">
        <v>473</v>
      </c>
      <c r="N587" s="106">
        <v>426</v>
      </c>
      <c r="O587" s="106">
        <v>5</v>
      </c>
      <c r="P587" s="106">
        <v>-47</v>
      </c>
      <c r="Q587" s="106">
        <v>1</v>
      </c>
      <c r="R587" s="106">
        <v>3</v>
      </c>
      <c r="S587" s="106">
        <v>503</v>
      </c>
      <c r="T587" s="106">
        <v>490</v>
      </c>
      <c r="U587" s="106">
        <v>6</v>
      </c>
      <c r="V587" s="106">
        <v>-13</v>
      </c>
      <c r="W587" s="106">
        <v>1</v>
      </c>
      <c r="X587" s="106">
        <v>3.5</v>
      </c>
      <c r="Y587" s="106">
        <v>18</v>
      </c>
      <c r="Z587" s="106">
        <v>4</v>
      </c>
      <c r="AA587" s="107">
        <v>38436</v>
      </c>
      <c r="AB587" s="106">
        <v>3</v>
      </c>
      <c r="AC587" s="108">
        <v>3.3</v>
      </c>
      <c r="AD587" s="109">
        <v>2</v>
      </c>
      <c r="AE587" s="110">
        <v>68.666666666666671</v>
      </c>
      <c r="AF587" s="111">
        <v>0.54</v>
      </c>
      <c r="AG587" s="112">
        <v>0</v>
      </c>
      <c r="AH587" s="112">
        <v>0</v>
      </c>
      <c r="AI587" s="112">
        <v>0</v>
      </c>
      <c r="AJ587" s="111">
        <v>0.9</v>
      </c>
      <c r="AK587" s="112">
        <v>0</v>
      </c>
      <c r="AL587" s="112">
        <v>0</v>
      </c>
      <c r="AM587" s="112">
        <v>0</v>
      </c>
      <c r="AN587" s="112">
        <v>0</v>
      </c>
      <c r="AO587" s="112">
        <v>0</v>
      </c>
      <c r="AP587" s="112">
        <v>0</v>
      </c>
      <c r="AQ587" s="112">
        <v>0</v>
      </c>
      <c r="AR587" s="112">
        <v>0</v>
      </c>
      <c r="AS587" s="112">
        <v>0</v>
      </c>
      <c r="AT587" s="111">
        <v>0.55000000000000004</v>
      </c>
      <c r="AU587" s="112">
        <v>0</v>
      </c>
      <c r="AV587" s="112">
        <v>0</v>
      </c>
      <c r="AW587" s="112">
        <v>0</v>
      </c>
      <c r="AX587" s="112">
        <v>0</v>
      </c>
      <c r="AY587" s="112">
        <v>0</v>
      </c>
      <c r="AZ587" s="112">
        <v>0</v>
      </c>
      <c r="BA587" s="111">
        <v>0.71299999999999997</v>
      </c>
      <c r="BB587" s="112">
        <v>0</v>
      </c>
      <c r="BC587" s="112">
        <v>0</v>
      </c>
      <c r="BD587" s="112">
        <v>0</v>
      </c>
      <c r="BE587" s="112">
        <v>0</v>
      </c>
      <c r="BF587" s="112">
        <v>0</v>
      </c>
      <c r="BG587" s="112">
        <v>0</v>
      </c>
      <c r="BH587" s="112">
        <v>0</v>
      </c>
      <c r="BI587" s="112">
        <v>0</v>
      </c>
      <c r="BJ587" s="112">
        <v>0</v>
      </c>
      <c r="BK587" s="111">
        <v>0.71299999999999997</v>
      </c>
      <c r="BL587" s="112">
        <v>37.080000000000005</v>
      </c>
      <c r="BM587" s="112">
        <v>0</v>
      </c>
      <c r="BN587" s="112">
        <v>0</v>
      </c>
      <c r="BO587" s="112">
        <v>0</v>
      </c>
      <c r="BP587" s="112">
        <v>0</v>
      </c>
      <c r="BQ587" s="112">
        <v>0</v>
      </c>
      <c r="BR587" s="113">
        <v>21</v>
      </c>
      <c r="BS587" s="112">
        <v>0</v>
      </c>
    </row>
    <row r="588" spans="1:71" hidden="1" x14ac:dyDescent="0.25">
      <c r="A588" s="102" t="s">
        <v>138</v>
      </c>
      <c r="B588" s="103" t="s">
        <v>213</v>
      </c>
      <c r="C588" s="102" t="s">
        <v>214</v>
      </c>
      <c r="D588" s="102" t="s">
        <v>528</v>
      </c>
      <c r="E588" s="102" t="s">
        <v>1086</v>
      </c>
      <c r="F588" s="102" t="s">
        <v>151</v>
      </c>
      <c r="G588" s="102" t="s">
        <v>223</v>
      </c>
      <c r="H588" s="104">
        <v>44</v>
      </c>
      <c r="I588" s="104">
        <v>46</v>
      </c>
      <c r="J588" s="104">
        <v>17</v>
      </c>
      <c r="K588" s="104">
        <v>51</v>
      </c>
      <c r="L588" s="105">
        <v>35.666666666666664</v>
      </c>
      <c r="M588" s="106">
        <v>423</v>
      </c>
      <c r="N588" s="106">
        <v>400</v>
      </c>
      <c r="O588" s="106">
        <v>5</v>
      </c>
      <c r="P588" s="106">
        <v>-23</v>
      </c>
      <c r="Q588" s="106">
        <v>1</v>
      </c>
      <c r="R588" s="106">
        <v>3</v>
      </c>
      <c r="S588" s="106">
        <v>434</v>
      </c>
      <c r="T588" s="106">
        <v>428</v>
      </c>
      <c r="U588" s="106">
        <v>5</v>
      </c>
      <c r="V588" s="106">
        <v>-6</v>
      </c>
      <c r="W588" s="106">
        <v>1</v>
      </c>
      <c r="X588" s="106">
        <v>3</v>
      </c>
      <c r="Y588" s="106">
        <v>17</v>
      </c>
      <c r="Z588" s="106">
        <v>4</v>
      </c>
      <c r="AA588" s="107">
        <v>33829</v>
      </c>
      <c r="AB588" s="106">
        <v>2</v>
      </c>
      <c r="AC588" s="108">
        <v>2.8</v>
      </c>
      <c r="AD588" s="109">
        <v>2</v>
      </c>
      <c r="AE588" s="110">
        <v>68.666666666666671</v>
      </c>
      <c r="AF588" s="111">
        <v>0.54</v>
      </c>
      <c r="AG588" s="112">
        <v>0</v>
      </c>
      <c r="AH588" s="112">
        <v>0</v>
      </c>
      <c r="AI588" s="112">
        <v>0</v>
      </c>
      <c r="AJ588" s="111">
        <v>0.9</v>
      </c>
      <c r="AK588" s="112">
        <v>0</v>
      </c>
      <c r="AL588" s="112">
        <v>0</v>
      </c>
      <c r="AM588" s="112">
        <v>0</v>
      </c>
      <c r="AN588" s="112">
        <v>0</v>
      </c>
      <c r="AO588" s="112">
        <v>0</v>
      </c>
      <c r="AP588" s="112">
        <v>0</v>
      </c>
      <c r="AQ588" s="112">
        <v>0</v>
      </c>
      <c r="AR588" s="112">
        <v>0</v>
      </c>
      <c r="AS588" s="112">
        <v>0</v>
      </c>
      <c r="AT588" s="111">
        <v>0.55000000000000004</v>
      </c>
      <c r="AU588" s="112">
        <v>0</v>
      </c>
      <c r="AV588" s="112">
        <v>0</v>
      </c>
      <c r="AW588" s="112">
        <v>0</v>
      </c>
      <c r="AX588" s="112">
        <v>0</v>
      </c>
      <c r="AY588" s="112">
        <v>0</v>
      </c>
      <c r="AZ588" s="112">
        <v>0</v>
      </c>
      <c r="BA588" s="111">
        <v>0.71299999999999997</v>
      </c>
      <c r="BB588" s="112">
        <v>0</v>
      </c>
      <c r="BC588" s="112">
        <v>0</v>
      </c>
      <c r="BD588" s="112">
        <v>0</v>
      </c>
      <c r="BE588" s="112">
        <v>0</v>
      </c>
      <c r="BF588" s="112">
        <v>0</v>
      </c>
      <c r="BG588" s="112">
        <v>0</v>
      </c>
      <c r="BH588" s="112">
        <v>0</v>
      </c>
      <c r="BI588" s="112">
        <v>0</v>
      </c>
      <c r="BJ588" s="112">
        <v>0</v>
      </c>
      <c r="BK588" s="111">
        <v>0.71299999999999997</v>
      </c>
      <c r="BL588" s="112">
        <v>37.080000000000005</v>
      </c>
      <c r="BM588" s="112">
        <v>0</v>
      </c>
      <c r="BN588" s="112">
        <v>0</v>
      </c>
      <c r="BO588" s="112">
        <v>0</v>
      </c>
      <c r="BP588" s="112">
        <v>0</v>
      </c>
      <c r="BQ588" s="112">
        <v>0</v>
      </c>
      <c r="BR588" s="113">
        <v>28</v>
      </c>
      <c r="BS588" s="112">
        <v>0</v>
      </c>
    </row>
    <row r="589" spans="1:71" hidden="1" x14ac:dyDescent="0.25">
      <c r="A589" s="102" t="s">
        <v>138</v>
      </c>
      <c r="B589" s="103" t="s">
        <v>213</v>
      </c>
      <c r="C589" s="102" t="s">
        <v>214</v>
      </c>
      <c r="D589" s="102" t="s">
        <v>529</v>
      </c>
      <c r="E589" s="102" t="s">
        <v>1087</v>
      </c>
      <c r="F589" s="102" t="s">
        <v>151</v>
      </c>
      <c r="G589" s="102" t="s">
        <v>223</v>
      </c>
      <c r="H589" s="104">
        <v>47</v>
      </c>
      <c r="I589" s="104">
        <v>46</v>
      </c>
      <c r="J589" s="104">
        <v>12</v>
      </c>
      <c r="K589" s="104">
        <v>36</v>
      </c>
      <c r="L589" s="105">
        <v>35</v>
      </c>
      <c r="M589" s="106">
        <v>511</v>
      </c>
      <c r="N589" s="106">
        <v>474</v>
      </c>
      <c r="O589" s="106">
        <v>6</v>
      </c>
      <c r="P589" s="106">
        <v>-37</v>
      </c>
      <c r="Q589" s="106">
        <v>1</v>
      </c>
      <c r="R589" s="106">
        <v>3.5</v>
      </c>
      <c r="S589" s="106">
        <v>501</v>
      </c>
      <c r="T589" s="106">
        <v>491</v>
      </c>
      <c r="U589" s="106">
        <v>6</v>
      </c>
      <c r="V589" s="106">
        <v>-10</v>
      </c>
      <c r="W589" s="106">
        <v>1</v>
      </c>
      <c r="X589" s="106">
        <v>3.5</v>
      </c>
      <c r="Y589" s="106">
        <v>12</v>
      </c>
      <c r="Z589" s="106">
        <v>3</v>
      </c>
      <c r="AA589" s="107">
        <v>40139</v>
      </c>
      <c r="AB589" s="106">
        <v>4</v>
      </c>
      <c r="AC589" s="108">
        <v>3.6</v>
      </c>
      <c r="AD589" s="109">
        <v>2</v>
      </c>
      <c r="AE589" s="110">
        <v>68.666666666666671</v>
      </c>
      <c r="AF589" s="111">
        <v>0.54</v>
      </c>
      <c r="AG589" s="112">
        <v>0</v>
      </c>
      <c r="AH589" s="112">
        <v>0</v>
      </c>
      <c r="AI589" s="112">
        <v>0</v>
      </c>
      <c r="AJ589" s="111">
        <v>0.9</v>
      </c>
      <c r="AK589" s="112">
        <v>0</v>
      </c>
      <c r="AL589" s="112">
        <v>0</v>
      </c>
      <c r="AM589" s="112">
        <v>0</v>
      </c>
      <c r="AN589" s="112">
        <v>0</v>
      </c>
      <c r="AO589" s="112">
        <v>0</v>
      </c>
      <c r="AP589" s="112">
        <v>0</v>
      </c>
      <c r="AQ589" s="112">
        <v>0</v>
      </c>
      <c r="AR589" s="112">
        <v>0</v>
      </c>
      <c r="AS589" s="112">
        <v>0</v>
      </c>
      <c r="AT589" s="111">
        <v>0.55000000000000004</v>
      </c>
      <c r="AU589" s="112">
        <v>0</v>
      </c>
      <c r="AV589" s="112">
        <v>0</v>
      </c>
      <c r="AW589" s="112">
        <v>0</v>
      </c>
      <c r="AX589" s="112">
        <v>0</v>
      </c>
      <c r="AY589" s="112">
        <v>0</v>
      </c>
      <c r="AZ589" s="112">
        <v>0</v>
      </c>
      <c r="BA589" s="111">
        <v>0.71299999999999997</v>
      </c>
      <c r="BB589" s="112">
        <v>0</v>
      </c>
      <c r="BC589" s="112">
        <v>0</v>
      </c>
      <c r="BD589" s="112">
        <v>0</v>
      </c>
      <c r="BE589" s="112">
        <v>0</v>
      </c>
      <c r="BF589" s="112">
        <v>0</v>
      </c>
      <c r="BG589" s="112">
        <v>0</v>
      </c>
      <c r="BH589" s="112">
        <v>0</v>
      </c>
      <c r="BI589" s="112">
        <v>0</v>
      </c>
      <c r="BJ589" s="112">
        <v>0</v>
      </c>
      <c r="BK589" s="111">
        <v>0.71299999999999997</v>
      </c>
      <c r="BL589" s="112">
        <v>37.080000000000005</v>
      </c>
      <c r="BM589" s="112">
        <v>0</v>
      </c>
      <c r="BN589" s="112">
        <v>0</v>
      </c>
      <c r="BO589" s="112">
        <v>0</v>
      </c>
      <c r="BP589" s="112">
        <v>0</v>
      </c>
      <c r="BQ589" s="112">
        <v>0</v>
      </c>
      <c r="BR589" s="113">
        <v>14</v>
      </c>
      <c r="BS589" s="112">
        <v>0</v>
      </c>
    </row>
    <row r="590" spans="1:71" hidden="1" x14ac:dyDescent="0.25">
      <c r="A590" s="102" t="s">
        <v>138</v>
      </c>
      <c r="B590" s="103" t="s">
        <v>213</v>
      </c>
      <c r="C590" s="102" t="s">
        <v>214</v>
      </c>
      <c r="D590" s="102" t="s">
        <v>90</v>
      </c>
      <c r="E590" s="102" t="s">
        <v>91</v>
      </c>
      <c r="F590" s="102" t="s">
        <v>151</v>
      </c>
      <c r="G590" s="102" t="s">
        <v>223</v>
      </c>
      <c r="H590" s="104">
        <v>13</v>
      </c>
      <c r="I590" s="104">
        <v>12</v>
      </c>
      <c r="J590" s="104"/>
      <c r="K590" s="104" t="s">
        <v>154</v>
      </c>
      <c r="L590" s="105">
        <v>12.5</v>
      </c>
      <c r="M590" s="106">
        <v>148</v>
      </c>
      <c r="N590" s="106">
        <v>137</v>
      </c>
      <c r="O590" s="106">
        <v>1</v>
      </c>
      <c r="P590" s="106">
        <v>-11</v>
      </c>
      <c r="Q590" s="106">
        <v>2</v>
      </c>
      <c r="R590" s="106">
        <v>1.5</v>
      </c>
      <c r="S590" s="106">
        <v>134</v>
      </c>
      <c r="T590" s="106">
        <v>132</v>
      </c>
      <c r="U590" s="106">
        <v>1</v>
      </c>
      <c r="V590" s="106">
        <v>-2</v>
      </c>
      <c r="W590" s="106">
        <v>1</v>
      </c>
      <c r="X590" s="106">
        <v>1</v>
      </c>
      <c r="Y590" s="106"/>
      <c r="Z590" s="106"/>
      <c r="AA590" s="107"/>
      <c r="AB590" s="106"/>
      <c r="AC590" s="108">
        <v>1.25</v>
      </c>
      <c r="AD590" s="109">
        <v>1</v>
      </c>
      <c r="AE590" s="110">
        <v>68.666666666666671</v>
      </c>
      <c r="AF590" s="111">
        <v>0.54</v>
      </c>
      <c r="AG590" s="112">
        <v>0</v>
      </c>
      <c r="AH590" s="112">
        <v>0</v>
      </c>
      <c r="AI590" s="112">
        <v>0</v>
      </c>
      <c r="AJ590" s="111">
        <v>0.9</v>
      </c>
      <c r="AK590" s="112">
        <v>0</v>
      </c>
      <c r="AL590" s="112">
        <v>0</v>
      </c>
      <c r="AM590" s="112">
        <v>0</v>
      </c>
      <c r="AN590" s="112">
        <v>0</v>
      </c>
      <c r="AO590" s="112">
        <v>0</v>
      </c>
      <c r="AP590" s="112">
        <v>0</v>
      </c>
      <c r="AQ590" s="112">
        <v>0</v>
      </c>
      <c r="AR590" s="112">
        <v>0</v>
      </c>
      <c r="AS590" s="112">
        <v>0</v>
      </c>
      <c r="AT590" s="111">
        <v>0.55000000000000004</v>
      </c>
      <c r="AU590" s="112">
        <v>0</v>
      </c>
      <c r="AV590" s="112">
        <v>0</v>
      </c>
      <c r="AW590" s="112">
        <v>0</v>
      </c>
      <c r="AX590" s="112">
        <v>0</v>
      </c>
      <c r="AY590" s="112">
        <v>0</v>
      </c>
      <c r="AZ590" s="112">
        <v>0</v>
      </c>
      <c r="BA590" s="111">
        <v>0.71299999999999997</v>
      </c>
      <c r="BB590" s="112">
        <v>0</v>
      </c>
      <c r="BC590" s="112">
        <v>0</v>
      </c>
      <c r="BD590" s="112">
        <v>0</v>
      </c>
      <c r="BE590" s="112">
        <v>0</v>
      </c>
      <c r="BF590" s="112">
        <v>0</v>
      </c>
      <c r="BG590" s="112">
        <v>0</v>
      </c>
      <c r="BH590" s="112">
        <v>0</v>
      </c>
      <c r="BI590" s="112">
        <v>0</v>
      </c>
      <c r="BJ590" s="112">
        <v>0</v>
      </c>
      <c r="BK590" s="111">
        <v>0.71299999999999997</v>
      </c>
      <c r="BL590" s="112">
        <v>37.080000000000005</v>
      </c>
      <c r="BM590" s="112">
        <v>0</v>
      </c>
      <c r="BN590" s="112">
        <v>0</v>
      </c>
      <c r="BO590" s="112">
        <v>0</v>
      </c>
      <c r="BP590" s="112">
        <v>0</v>
      </c>
      <c r="BQ590" s="112">
        <v>0</v>
      </c>
      <c r="BR590" s="113">
        <v>29</v>
      </c>
      <c r="BS590" s="112">
        <v>0</v>
      </c>
    </row>
    <row r="591" spans="1:71" hidden="1" x14ac:dyDescent="0.25">
      <c r="A591" s="102" t="s">
        <v>138</v>
      </c>
      <c r="B591" s="103" t="s">
        <v>213</v>
      </c>
      <c r="C591" s="102" t="s">
        <v>214</v>
      </c>
      <c r="D591" s="102" t="s">
        <v>94</v>
      </c>
      <c r="E591" s="102" t="s">
        <v>95</v>
      </c>
      <c r="F591" s="102" t="s">
        <v>151</v>
      </c>
      <c r="G591" s="102" t="s">
        <v>223</v>
      </c>
      <c r="H591" s="104">
        <v>130</v>
      </c>
      <c r="I591" s="104">
        <v>134</v>
      </c>
      <c r="J591" s="104">
        <v>53</v>
      </c>
      <c r="K591" s="104">
        <v>159</v>
      </c>
      <c r="L591" s="105">
        <v>105.66666666666667</v>
      </c>
      <c r="M591" s="106">
        <v>1281</v>
      </c>
      <c r="N591" s="106">
        <v>1305</v>
      </c>
      <c r="O591" s="106">
        <v>8</v>
      </c>
      <c r="P591" s="106">
        <v>24</v>
      </c>
      <c r="Q591" s="106">
        <v>5</v>
      </c>
      <c r="R591" s="106">
        <v>6.5</v>
      </c>
      <c r="S591" s="106">
        <v>1244</v>
      </c>
      <c r="T591" s="106">
        <v>1260</v>
      </c>
      <c r="U591" s="106">
        <v>8</v>
      </c>
      <c r="V591" s="106">
        <v>16</v>
      </c>
      <c r="W591" s="106">
        <v>6</v>
      </c>
      <c r="X591" s="106">
        <v>7</v>
      </c>
      <c r="Y591" s="106">
        <v>53</v>
      </c>
      <c r="Z591" s="106">
        <v>6</v>
      </c>
      <c r="AA591" s="107">
        <v>49393</v>
      </c>
      <c r="AB591" s="106">
        <v>5</v>
      </c>
      <c r="AC591" s="108">
        <v>5.9</v>
      </c>
      <c r="AD591" s="109">
        <v>3</v>
      </c>
      <c r="AE591" s="110">
        <v>68.666666666666671</v>
      </c>
      <c r="AF591" s="111">
        <v>0.54</v>
      </c>
      <c r="AG591" s="112">
        <v>0</v>
      </c>
      <c r="AH591" s="112">
        <v>0</v>
      </c>
      <c r="AI591" s="112">
        <v>0</v>
      </c>
      <c r="AJ591" s="111">
        <v>0.9</v>
      </c>
      <c r="AK591" s="112">
        <v>0</v>
      </c>
      <c r="AL591" s="112">
        <v>0</v>
      </c>
      <c r="AM591" s="112">
        <v>0</v>
      </c>
      <c r="AN591" s="112">
        <v>0</v>
      </c>
      <c r="AO591" s="112">
        <v>0</v>
      </c>
      <c r="AP591" s="112">
        <v>0</v>
      </c>
      <c r="AQ591" s="112">
        <v>0</v>
      </c>
      <c r="AR591" s="112">
        <v>0</v>
      </c>
      <c r="AS591" s="112">
        <v>0</v>
      </c>
      <c r="AT591" s="111">
        <v>0.55000000000000004</v>
      </c>
      <c r="AU591" s="112">
        <v>0</v>
      </c>
      <c r="AV591" s="112">
        <v>0</v>
      </c>
      <c r="AW591" s="112">
        <v>0</v>
      </c>
      <c r="AX591" s="112">
        <v>0</v>
      </c>
      <c r="AY591" s="112">
        <v>0</v>
      </c>
      <c r="AZ591" s="112">
        <v>0</v>
      </c>
      <c r="BA591" s="111">
        <v>0.71299999999999997</v>
      </c>
      <c r="BB591" s="112">
        <v>0</v>
      </c>
      <c r="BC591" s="112">
        <v>0</v>
      </c>
      <c r="BD591" s="112">
        <v>0</v>
      </c>
      <c r="BE591" s="112">
        <v>0</v>
      </c>
      <c r="BF591" s="112">
        <v>0</v>
      </c>
      <c r="BG591" s="112">
        <v>0</v>
      </c>
      <c r="BH591" s="112">
        <v>0</v>
      </c>
      <c r="BI591" s="112">
        <v>0</v>
      </c>
      <c r="BJ591" s="112">
        <v>0</v>
      </c>
      <c r="BK591" s="111">
        <v>0.71299999999999997</v>
      </c>
      <c r="BL591" s="112">
        <v>37.080000000000005</v>
      </c>
      <c r="BM591" s="112">
        <v>0</v>
      </c>
      <c r="BN591" s="112">
        <v>0</v>
      </c>
      <c r="BO591" s="112">
        <v>0</v>
      </c>
      <c r="BP591" s="112">
        <v>0</v>
      </c>
      <c r="BQ591" s="112">
        <v>0</v>
      </c>
      <c r="BR591" s="113">
        <v>97</v>
      </c>
      <c r="BS591" s="112">
        <v>0</v>
      </c>
    </row>
    <row r="592" spans="1:71" hidden="1" x14ac:dyDescent="0.25">
      <c r="A592" s="102" t="s">
        <v>138</v>
      </c>
      <c r="B592" s="103" t="s">
        <v>213</v>
      </c>
      <c r="C592" s="102" t="s">
        <v>214</v>
      </c>
      <c r="D592" s="102" t="s">
        <v>114</v>
      </c>
      <c r="E592" s="102" t="s">
        <v>115</v>
      </c>
      <c r="F592" s="102" t="s">
        <v>151</v>
      </c>
      <c r="G592" s="102" t="s">
        <v>223</v>
      </c>
      <c r="H592" s="104">
        <v>62</v>
      </c>
      <c r="I592" s="104">
        <v>66</v>
      </c>
      <c r="J592" s="104">
        <v>13</v>
      </c>
      <c r="K592" s="104">
        <v>39</v>
      </c>
      <c r="L592" s="105">
        <v>47</v>
      </c>
      <c r="M592" s="106">
        <v>615</v>
      </c>
      <c r="N592" s="106">
        <v>567</v>
      </c>
      <c r="O592" s="106">
        <v>6</v>
      </c>
      <c r="P592" s="106">
        <v>-48</v>
      </c>
      <c r="Q592" s="106">
        <v>1</v>
      </c>
      <c r="R592" s="106">
        <v>3.5</v>
      </c>
      <c r="S592" s="106">
        <v>638</v>
      </c>
      <c r="T592" s="106">
        <v>629</v>
      </c>
      <c r="U592" s="106">
        <v>6</v>
      </c>
      <c r="V592" s="106">
        <v>-9</v>
      </c>
      <c r="W592" s="106">
        <v>1</v>
      </c>
      <c r="X592" s="106">
        <v>3.5</v>
      </c>
      <c r="Y592" s="106">
        <v>13</v>
      </c>
      <c r="Z592" s="106">
        <v>3</v>
      </c>
      <c r="AA592" s="107">
        <v>33643</v>
      </c>
      <c r="AB592" s="106">
        <v>2</v>
      </c>
      <c r="AC592" s="108">
        <v>2.8</v>
      </c>
      <c r="AD592" s="109">
        <v>2</v>
      </c>
      <c r="AE592" s="110">
        <v>0</v>
      </c>
      <c r="AF592" s="111">
        <v>0.54</v>
      </c>
      <c r="AG592" s="112">
        <v>0</v>
      </c>
      <c r="AH592" s="112">
        <v>0</v>
      </c>
      <c r="AI592" s="112">
        <v>0</v>
      </c>
      <c r="AJ592" s="111">
        <v>0.9</v>
      </c>
      <c r="AK592" s="112">
        <v>0</v>
      </c>
      <c r="AL592" s="112">
        <v>0</v>
      </c>
      <c r="AM592" s="112">
        <v>0</v>
      </c>
      <c r="AN592" s="112">
        <v>0</v>
      </c>
      <c r="AO592" s="112">
        <v>0</v>
      </c>
      <c r="AP592" s="112">
        <v>0</v>
      </c>
      <c r="AQ592" s="112">
        <v>0</v>
      </c>
      <c r="AR592" s="112">
        <v>0</v>
      </c>
      <c r="AS592" s="112">
        <v>0</v>
      </c>
      <c r="AT592" s="111">
        <v>0.55000000000000004</v>
      </c>
      <c r="AU592" s="112">
        <v>0</v>
      </c>
      <c r="AV592" s="112">
        <v>0</v>
      </c>
      <c r="AW592" s="112">
        <v>0</v>
      </c>
      <c r="AX592" s="112">
        <v>0</v>
      </c>
      <c r="AY592" s="112">
        <v>0</v>
      </c>
      <c r="AZ592" s="112">
        <v>0</v>
      </c>
      <c r="BA592" s="111">
        <v>0.71299999999999997</v>
      </c>
      <c r="BB592" s="112">
        <v>0</v>
      </c>
      <c r="BC592" s="112">
        <v>0</v>
      </c>
      <c r="BD592" s="112">
        <v>0</v>
      </c>
      <c r="BE592" s="112">
        <v>0</v>
      </c>
      <c r="BF592" s="112">
        <v>0</v>
      </c>
      <c r="BG592" s="112">
        <v>0</v>
      </c>
      <c r="BH592" s="112">
        <v>0</v>
      </c>
      <c r="BI592" s="112">
        <v>0</v>
      </c>
      <c r="BJ592" s="112">
        <v>0</v>
      </c>
      <c r="BK592" s="111">
        <v>0.71299999999999997</v>
      </c>
      <c r="BL592" s="112">
        <v>0</v>
      </c>
      <c r="BM592" s="112">
        <v>0</v>
      </c>
      <c r="BN592" s="112">
        <v>0</v>
      </c>
      <c r="BO592" s="112">
        <v>0</v>
      </c>
      <c r="BP592" s="112">
        <v>0</v>
      </c>
      <c r="BQ592" s="112">
        <v>0</v>
      </c>
      <c r="BR592" s="113">
        <v>23</v>
      </c>
      <c r="BS592" s="112">
        <v>0</v>
      </c>
    </row>
    <row r="593" spans="1:71" hidden="1" x14ac:dyDescent="0.25">
      <c r="A593" s="102" t="s">
        <v>138</v>
      </c>
      <c r="B593" s="103" t="s">
        <v>213</v>
      </c>
      <c r="C593" s="102" t="s">
        <v>214</v>
      </c>
      <c r="D593" s="102" t="s">
        <v>126</v>
      </c>
      <c r="E593" s="102" t="s">
        <v>127</v>
      </c>
      <c r="F593" s="102" t="s">
        <v>151</v>
      </c>
      <c r="G593" s="102" t="s">
        <v>223</v>
      </c>
      <c r="H593" s="104">
        <v>41</v>
      </c>
      <c r="I593" s="104">
        <v>50</v>
      </c>
      <c r="J593" s="104"/>
      <c r="K593" s="104" t="s">
        <v>154</v>
      </c>
      <c r="L593" s="105">
        <v>45.5</v>
      </c>
      <c r="M593" s="106">
        <v>399</v>
      </c>
      <c r="N593" s="106">
        <v>397</v>
      </c>
      <c r="O593" s="106">
        <v>5</v>
      </c>
      <c r="P593" s="106">
        <v>-2</v>
      </c>
      <c r="Q593" s="106">
        <v>2</v>
      </c>
      <c r="R593" s="106">
        <v>3.5</v>
      </c>
      <c r="S593" s="106">
        <v>421</v>
      </c>
      <c r="T593" s="106">
        <v>427</v>
      </c>
      <c r="U593" s="106">
        <v>5</v>
      </c>
      <c r="V593" s="106">
        <v>6</v>
      </c>
      <c r="W593" s="106">
        <v>4</v>
      </c>
      <c r="X593" s="106">
        <v>4.5</v>
      </c>
      <c r="Y593" s="106"/>
      <c r="Z593" s="106"/>
      <c r="AA593" s="107">
        <v>31298</v>
      </c>
      <c r="AB593" s="106">
        <v>2</v>
      </c>
      <c r="AC593" s="108">
        <v>3</v>
      </c>
      <c r="AD593" s="109">
        <v>2</v>
      </c>
      <c r="AE593" s="110">
        <v>68.666666666666671</v>
      </c>
      <c r="AF593" s="111">
        <v>0.54</v>
      </c>
      <c r="AG593" s="112">
        <v>0</v>
      </c>
      <c r="AH593" s="112">
        <v>0</v>
      </c>
      <c r="AI593" s="112">
        <v>0</v>
      </c>
      <c r="AJ593" s="111">
        <v>0.9</v>
      </c>
      <c r="AK593" s="112">
        <v>0</v>
      </c>
      <c r="AL593" s="112">
        <v>0</v>
      </c>
      <c r="AM593" s="112">
        <v>0</v>
      </c>
      <c r="AN593" s="112">
        <v>0</v>
      </c>
      <c r="AO593" s="112">
        <v>0</v>
      </c>
      <c r="AP593" s="112">
        <v>0</v>
      </c>
      <c r="AQ593" s="112">
        <v>0</v>
      </c>
      <c r="AR593" s="112">
        <v>0</v>
      </c>
      <c r="AS593" s="112">
        <v>0</v>
      </c>
      <c r="AT593" s="111">
        <v>0.55000000000000004</v>
      </c>
      <c r="AU593" s="112">
        <v>0</v>
      </c>
      <c r="AV593" s="112">
        <v>0</v>
      </c>
      <c r="AW593" s="112">
        <v>0</v>
      </c>
      <c r="AX593" s="112">
        <v>0</v>
      </c>
      <c r="AY593" s="112">
        <v>0</v>
      </c>
      <c r="AZ593" s="112">
        <v>0</v>
      </c>
      <c r="BA593" s="111">
        <v>0.71299999999999997</v>
      </c>
      <c r="BB593" s="112">
        <v>0</v>
      </c>
      <c r="BC593" s="112">
        <v>0</v>
      </c>
      <c r="BD593" s="112">
        <v>0</v>
      </c>
      <c r="BE593" s="112">
        <v>0</v>
      </c>
      <c r="BF593" s="112">
        <v>0</v>
      </c>
      <c r="BG593" s="112">
        <v>0</v>
      </c>
      <c r="BH593" s="112">
        <v>0</v>
      </c>
      <c r="BI593" s="112">
        <v>0</v>
      </c>
      <c r="BJ593" s="112">
        <v>0</v>
      </c>
      <c r="BK593" s="111">
        <v>0.71299999999999997</v>
      </c>
      <c r="BL593" s="112">
        <v>37.080000000000005</v>
      </c>
      <c r="BM593" s="112">
        <v>0</v>
      </c>
      <c r="BN593" s="112">
        <v>0</v>
      </c>
      <c r="BO593" s="112">
        <v>0</v>
      </c>
      <c r="BP593" s="112">
        <v>0</v>
      </c>
      <c r="BQ593" s="112">
        <v>0</v>
      </c>
      <c r="BR593" s="113">
        <v>18</v>
      </c>
      <c r="BS593" s="112">
        <v>0</v>
      </c>
    </row>
    <row r="594" spans="1:71" hidden="1" x14ac:dyDescent="0.25">
      <c r="A594" s="102" t="s">
        <v>138</v>
      </c>
      <c r="B594" s="103" t="s">
        <v>213</v>
      </c>
      <c r="C594" s="102" t="s">
        <v>214</v>
      </c>
      <c r="D594" s="102" t="s">
        <v>116</v>
      </c>
      <c r="E594" s="102" t="s">
        <v>117</v>
      </c>
      <c r="F594" s="102" t="s">
        <v>151</v>
      </c>
      <c r="G594" s="102" t="s">
        <v>223</v>
      </c>
      <c r="H594" s="104">
        <v>11</v>
      </c>
      <c r="I594" s="104">
        <v>14</v>
      </c>
      <c r="J594" s="104">
        <v>6</v>
      </c>
      <c r="K594" s="104">
        <v>18</v>
      </c>
      <c r="L594" s="105">
        <v>10.333333333333334</v>
      </c>
      <c r="M594" s="106">
        <v>148</v>
      </c>
      <c r="N594" s="106">
        <v>129</v>
      </c>
      <c r="O594" s="106">
        <v>1</v>
      </c>
      <c r="P594" s="106">
        <v>-19</v>
      </c>
      <c r="Q594" s="106">
        <v>2</v>
      </c>
      <c r="R594" s="106">
        <v>1.5</v>
      </c>
      <c r="S594" s="106">
        <v>154</v>
      </c>
      <c r="T594" s="106">
        <v>154</v>
      </c>
      <c r="U594" s="106">
        <v>2</v>
      </c>
      <c r="V594" s="106">
        <v>0</v>
      </c>
      <c r="W594" s="106">
        <v>2</v>
      </c>
      <c r="X594" s="106">
        <v>2</v>
      </c>
      <c r="Y594" s="106">
        <v>6</v>
      </c>
      <c r="Z594" s="106">
        <v>1</v>
      </c>
      <c r="AA594" s="107">
        <v>51449</v>
      </c>
      <c r="AB594" s="106">
        <v>6</v>
      </c>
      <c r="AC594" s="108">
        <v>3.3</v>
      </c>
      <c r="AD594" s="109">
        <v>2</v>
      </c>
      <c r="AE594" s="110">
        <v>0</v>
      </c>
      <c r="AF594" s="111">
        <v>0.54</v>
      </c>
      <c r="AG594" s="112">
        <v>0</v>
      </c>
      <c r="AH594" s="112">
        <v>0</v>
      </c>
      <c r="AI594" s="112">
        <v>0</v>
      </c>
      <c r="AJ594" s="111">
        <v>0.9</v>
      </c>
      <c r="AK594" s="112">
        <v>0</v>
      </c>
      <c r="AL594" s="112">
        <v>0</v>
      </c>
      <c r="AM594" s="112">
        <v>0</v>
      </c>
      <c r="AN594" s="112">
        <v>0</v>
      </c>
      <c r="AO594" s="112">
        <v>0</v>
      </c>
      <c r="AP594" s="112">
        <v>0</v>
      </c>
      <c r="AQ594" s="112">
        <v>0</v>
      </c>
      <c r="AR594" s="112">
        <v>0</v>
      </c>
      <c r="AS594" s="112">
        <v>0</v>
      </c>
      <c r="AT594" s="111">
        <v>0.55000000000000004</v>
      </c>
      <c r="AU594" s="112">
        <v>0</v>
      </c>
      <c r="AV594" s="112">
        <v>0</v>
      </c>
      <c r="AW594" s="112">
        <v>0</v>
      </c>
      <c r="AX594" s="112">
        <v>0</v>
      </c>
      <c r="AY594" s="112">
        <v>0</v>
      </c>
      <c r="AZ594" s="112">
        <v>0</v>
      </c>
      <c r="BA594" s="111">
        <v>0.71299999999999997</v>
      </c>
      <c r="BB594" s="112">
        <v>0</v>
      </c>
      <c r="BC594" s="112">
        <v>0</v>
      </c>
      <c r="BD594" s="112">
        <v>0</v>
      </c>
      <c r="BE594" s="112">
        <v>0</v>
      </c>
      <c r="BF594" s="112">
        <v>0</v>
      </c>
      <c r="BG594" s="112">
        <v>0</v>
      </c>
      <c r="BH594" s="112">
        <v>0</v>
      </c>
      <c r="BI594" s="112">
        <v>0</v>
      </c>
      <c r="BJ594" s="112">
        <v>0</v>
      </c>
      <c r="BK594" s="111">
        <v>0.71299999999999997</v>
      </c>
      <c r="BL594" s="112">
        <v>0</v>
      </c>
      <c r="BM594" s="112">
        <v>0</v>
      </c>
      <c r="BN594" s="112">
        <v>0</v>
      </c>
      <c r="BO594" s="112">
        <v>0</v>
      </c>
      <c r="BP594" s="112">
        <v>0</v>
      </c>
      <c r="BQ594" s="112">
        <v>0</v>
      </c>
      <c r="BR594" s="113">
        <v>11</v>
      </c>
      <c r="BS594" s="112">
        <v>0</v>
      </c>
    </row>
    <row r="595" spans="1:71" hidden="1" x14ac:dyDescent="0.25">
      <c r="A595" s="102" t="s">
        <v>138</v>
      </c>
      <c r="B595" s="103" t="s">
        <v>213</v>
      </c>
      <c r="C595" s="102" t="s">
        <v>214</v>
      </c>
      <c r="D595" s="102" t="s">
        <v>344</v>
      </c>
      <c r="E595" s="102" t="s">
        <v>345</v>
      </c>
      <c r="F595" s="102" t="s">
        <v>151</v>
      </c>
      <c r="G595" s="102" t="s">
        <v>223</v>
      </c>
      <c r="H595" s="104">
        <v>28</v>
      </c>
      <c r="I595" s="104">
        <v>31</v>
      </c>
      <c r="J595" s="104">
        <v>38</v>
      </c>
      <c r="K595" s="104">
        <v>114</v>
      </c>
      <c r="L595" s="105">
        <v>32.333333333333336</v>
      </c>
      <c r="M595" s="106">
        <v>248</v>
      </c>
      <c r="N595" s="106">
        <v>261</v>
      </c>
      <c r="O595" s="106">
        <v>4</v>
      </c>
      <c r="P595" s="106">
        <v>13</v>
      </c>
      <c r="Q595" s="106">
        <v>4</v>
      </c>
      <c r="R595" s="106">
        <v>4</v>
      </c>
      <c r="S595" s="106">
        <v>257</v>
      </c>
      <c r="T595" s="106">
        <v>264</v>
      </c>
      <c r="U595" s="106">
        <v>4</v>
      </c>
      <c r="V595" s="106">
        <v>7</v>
      </c>
      <c r="W595" s="106">
        <v>4</v>
      </c>
      <c r="X595" s="106">
        <v>4</v>
      </c>
      <c r="Y595" s="106">
        <v>38</v>
      </c>
      <c r="Z595" s="106">
        <v>6</v>
      </c>
      <c r="AA595" s="107">
        <v>47515</v>
      </c>
      <c r="AB595" s="106">
        <v>5</v>
      </c>
      <c r="AC595" s="108">
        <v>4.8</v>
      </c>
      <c r="AD595" s="109">
        <v>3</v>
      </c>
      <c r="AE595" s="110">
        <v>0</v>
      </c>
      <c r="AF595" s="111">
        <v>0.54</v>
      </c>
      <c r="AG595" s="112">
        <v>0</v>
      </c>
      <c r="AH595" s="112">
        <v>0</v>
      </c>
      <c r="AI595" s="112">
        <v>0</v>
      </c>
      <c r="AJ595" s="111">
        <v>0.9</v>
      </c>
      <c r="AK595" s="112">
        <v>0</v>
      </c>
      <c r="AL595" s="112">
        <v>0</v>
      </c>
      <c r="AM595" s="112">
        <v>0</v>
      </c>
      <c r="AN595" s="112">
        <v>0</v>
      </c>
      <c r="AO595" s="112">
        <v>0</v>
      </c>
      <c r="AP595" s="112">
        <v>0</v>
      </c>
      <c r="AQ595" s="112">
        <v>0</v>
      </c>
      <c r="AR595" s="112">
        <v>0</v>
      </c>
      <c r="AS595" s="112">
        <v>0</v>
      </c>
      <c r="AT595" s="111">
        <v>0.55000000000000004</v>
      </c>
      <c r="AU595" s="112">
        <v>0</v>
      </c>
      <c r="AV595" s="112">
        <v>0</v>
      </c>
      <c r="AW595" s="112">
        <v>0</v>
      </c>
      <c r="AX595" s="112">
        <v>0</v>
      </c>
      <c r="AY595" s="112">
        <v>0</v>
      </c>
      <c r="AZ595" s="112">
        <v>0</v>
      </c>
      <c r="BA595" s="111">
        <v>0.71299999999999997</v>
      </c>
      <c r="BB595" s="112">
        <v>0</v>
      </c>
      <c r="BC595" s="112">
        <v>0</v>
      </c>
      <c r="BD595" s="112">
        <v>0</v>
      </c>
      <c r="BE595" s="112">
        <v>0</v>
      </c>
      <c r="BF595" s="112">
        <v>0</v>
      </c>
      <c r="BG595" s="112">
        <v>0</v>
      </c>
      <c r="BH595" s="112">
        <v>0</v>
      </c>
      <c r="BI595" s="112">
        <v>0</v>
      </c>
      <c r="BJ595" s="112">
        <v>0</v>
      </c>
      <c r="BK595" s="111">
        <v>0.71299999999999997</v>
      </c>
      <c r="BL595" s="112">
        <v>0</v>
      </c>
      <c r="BM595" s="112">
        <v>0</v>
      </c>
      <c r="BN595" s="112">
        <v>0</v>
      </c>
      <c r="BO595" s="112">
        <v>0</v>
      </c>
      <c r="BP595" s="112">
        <v>0</v>
      </c>
      <c r="BQ595" s="112">
        <v>0</v>
      </c>
      <c r="BR595" s="113">
        <v>61</v>
      </c>
      <c r="BS595" s="112">
        <v>0</v>
      </c>
    </row>
    <row r="596" spans="1:71" hidden="1" x14ac:dyDescent="0.25">
      <c r="A596" s="102" t="s">
        <v>138</v>
      </c>
      <c r="B596" s="103" t="s">
        <v>213</v>
      </c>
      <c r="C596" s="102" t="s">
        <v>214</v>
      </c>
      <c r="D596" s="102" t="s">
        <v>106</v>
      </c>
      <c r="E596" s="102" t="s">
        <v>107</v>
      </c>
      <c r="F596" s="102" t="s">
        <v>151</v>
      </c>
      <c r="G596" s="102" t="s">
        <v>223</v>
      </c>
      <c r="H596" s="104">
        <v>42</v>
      </c>
      <c r="I596" s="104">
        <v>27</v>
      </c>
      <c r="J596" s="104">
        <v>15</v>
      </c>
      <c r="K596" s="104">
        <v>45</v>
      </c>
      <c r="L596" s="105">
        <v>28</v>
      </c>
      <c r="M596" s="106">
        <v>446</v>
      </c>
      <c r="N596" s="106">
        <v>418</v>
      </c>
      <c r="O596" s="106">
        <v>5</v>
      </c>
      <c r="P596" s="106">
        <v>-28</v>
      </c>
      <c r="Q596" s="106">
        <v>1</v>
      </c>
      <c r="R596" s="106">
        <v>3</v>
      </c>
      <c r="S596" s="106">
        <v>391</v>
      </c>
      <c r="T596" s="106">
        <v>369</v>
      </c>
      <c r="U596" s="106">
        <v>5</v>
      </c>
      <c r="V596" s="106">
        <v>-22</v>
      </c>
      <c r="W596" s="106">
        <v>1</v>
      </c>
      <c r="X596" s="106">
        <v>3</v>
      </c>
      <c r="Y596" s="106">
        <v>15</v>
      </c>
      <c r="Z596" s="106">
        <v>4</v>
      </c>
      <c r="AA596" s="107">
        <v>42304</v>
      </c>
      <c r="AB596" s="106">
        <v>4</v>
      </c>
      <c r="AC596" s="108">
        <v>3.6</v>
      </c>
      <c r="AD596" s="109">
        <v>2</v>
      </c>
      <c r="AE596" s="110">
        <v>0</v>
      </c>
      <c r="AF596" s="111">
        <v>0.54</v>
      </c>
      <c r="AG596" s="112">
        <v>0</v>
      </c>
      <c r="AH596" s="112">
        <v>0</v>
      </c>
      <c r="AI596" s="112">
        <v>0</v>
      </c>
      <c r="AJ596" s="111">
        <v>0.9</v>
      </c>
      <c r="AK596" s="112">
        <v>0</v>
      </c>
      <c r="AL596" s="112">
        <v>0</v>
      </c>
      <c r="AM596" s="112">
        <v>0</v>
      </c>
      <c r="AN596" s="112">
        <v>0</v>
      </c>
      <c r="AO596" s="112">
        <v>0</v>
      </c>
      <c r="AP596" s="112">
        <v>0</v>
      </c>
      <c r="AQ596" s="112">
        <v>0</v>
      </c>
      <c r="AR596" s="112">
        <v>0</v>
      </c>
      <c r="AS596" s="112">
        <v>0</v>
      </c>
      <c r="AT596" s="111">
        <v>0.55000000000000004</v>
      </c>
      <c r="AU596" s="112">
        <v>0</v>
      </c>
      <c r="AV596" s="112">
        <v>0</v>
      </c>
      <c r="AW596" s="112">
        <v>0</v>
      </c>
      <c r="AX596" s="112">
        <v>0</v>
      </c>
      <c r="AY596" s="112">
        <v>0</v>
      </c>
      <c r="AZ596" s="112">
        <v>0</v>
      </c>
      <c r="BA596" s="111">
        <v>0.71299999999999997</v>
      </c>
      <c r="BB596" s="112">
        <v>0</v>
      </c>
      <c r="BC596" s="112">
        <v>0</v>
      </c>
      <c r="BD596" s="112">
        <v>0</v>
      </c>
      <c r="BE596" s="112">
        <v>0</v>
      </c>
      <c r="BF596" s="112">
        <v>0</v>
      </c>
      <c r="BG596" s="112">
        <v>0</v>
      </c>
      <c r="BH596" s="112">
        <v>0</v>
      </c>
      <c r="BI596" s="112">
        <v>0</v>
      </c>
      <c r="BJ596" s="112">
        <v>0</v>
      </c>
      <c r="BK596" s="111">
        <v>0.71299999999999997</v>
      </c>
      <c r="BL596" s="112">
        <v>0</v>
      </c>
      <c r="BM596" s="112">
        <v>0</v>
      </c>
      <c r="BN596" s="112">
        <v>0</v>
      </c>
      <c r="BO596" s="112">
        <v>0</v>
      </c>
      <c r="BP596" s="112">
        <v>0</v>
      </c>
      <c r="BQ596" s="112">
        <v>0</v>
      </c>
      <c r="BR596" s="113">
        <v>45</v>
      </c>
      <c r="BS596" s="112">
        <v>0</v>
      </c>
    </row>
    <row r="597" spans="1:71" hidden="1" x14ac:dyDescent="0.25">
      <c r="A597" s="102" t="s">
        <v>138</v>
      </c>
      <c r="B597" s="103" t="s">
        <v>213</v>
      </c>
      <c r="C597" s="102" t="s">
        <v>214</v>
      </c>
      <c r="D597" s="102" t="s">
        <v>854</v>
      </c>
      <c r="E597" s="102" t="s">
        <v>855</v>
      </c>
      <c r="F597" s="102" t="s">
        <v>152</v>
      </c>
      <c r="G597" s="102" t="s">
        <v>223</v>
      </c>
      <c r="H597" s="104">
        <v>55</v>
      </c>
      <c r="I597" s="104">
        <v>67</v>
      </c>
      <c r="J597" s="104">
        <v>40</v>
      </c>
      <c r="K597" s="104">
        <v>120</v>
      </c>
      <c r="L597" s="105">
        <v>54</v>
      </c>
      <c r="M597" s="106">
        <v>425</v>
      </c>
      <c r="N597" s="106">
        <v>418</v>
      </c>
      <c r="O597" s="106">
        <v>5</v>
      </c>
      <c r="P597" s="106">
        <v>-7</v>
      </c>
      <c r="Q597" s="106">
        <v>2</v>
      </c>
      <c r="R597" s="106">
        <v>3.5</v>
      </c>
      <c r="S597" s="106">
        <v>470</v>
      </c>
      <c r="T597" s="106">
        <v>475</v>
      </c>
      <c r="U597" s="106">
        <v>6</v>
      </c>
      <c r="V597" s="106">
        <v>5</v>
      </c>
      <c r="W597" s="106">
        <v>3</v>
      </c>
      <c r="X597" s="106">
        <v>4.5</v>
      </c>
      <c r="Y597" s="106">
        <v>40</v>
      </c>
      <c r="Z597" s="106">
        <v>6</v>
      </c>
      <c r="AA597" s="107">
        <v>24746</v>
      </c>
      <c r="AB597" s="106">
        <v>1</v>
      </c>
      <c r="AC597" s="108">
        <v>3.2</v>
      </c>
      <c r="AD597" s="109">
        <v>1</v>
      </c>
      <c r="AE597" s="110">
        <v>0</v>
      </c>
      <c r="AF597" s="111">
        <v>0.54</v>
      </c>
      <c r="AG597" s="112">
        <v>0</v>
      </c>
      <c r="AH597" s="112">
        <v>0</v>
      </c>
      <c r="AI597" s="112">
        <v>0</v>
      </c>
      <c r="AJ597" s="111">
        <v>0.9</v>
      </c>
      <c r="AK597" s="112">
        <v>0</v>
      </c>
      <c r="AL597" s="112">
        <v>0</v>
      </c>
      <c r="AM597" s="112">
        <v>0</v>
      </c>
      <c r="AN597" s="112">
        <v>0</v>
      </c>
      <c r="AO597" s="112">
        <v>0</v>
      </c>
      <c r="AP597" s="112">
        <v>0</v>
      </c>
      <c r="AQ597" s="112">
        <v>0</v>
      </c>
      <c r="AR597" s="112">
        <v>0</v>
      </c>
      <c r="AS597" s="112">
        <v>0</v>
      </c>
      <c r="AT597" s="111">
        <v>0.55000000000000004</v>
      </c>
      <c r="AU597" s="112">
        <v>0</v>
      </c>
      <c r="AV597" s="112">
        <v>0</v>
      </c>
      <c r="AW597" s="112">
        <v>0</v>
      </c>
      <c r="AX597" s="112">
        <v>0</v>
      </c>
      <c r="AY597" s="112">
        <v>0</v>
      </c>
      <c r="AZ597" s="112">
        <v>0</v>
      </c>
      <c r="BA597" s="111">
        <v>0.71299999999999997</v>
      </c>
      <c r="BB597" s="112">
        <v>0</v>
      </c>
      <c r="BC597" s="112">
        <v>0</v>
      </c>
      <c r="BD597" s="112">
        <v>0</v>
      </c>
      <c r="BE597" s="112">
        <v>0</v>
      </c>
      <c r="BF597" s="112">
        <v>0</v>
      </c>
      <c r="BG597" s="112">
        <v>0</v>
      </c>
      <c r="BH597" s="112">
        <v>0</v>
      </c>
      <c r="BI597" s="112">
        <v>0</v>
      </c>
      <c r="BJ597" s="112">
        <v>0</v>
      </c>
      <c r="BK597" s="111">
        <v>0.71299999999999997</v>
      </c>
      <c r="BL597" s="112">
        <v>0</v>
      </c>
      <c r="BM597" s="112">
        <v>0</v>
      </c>
      <c r="BN597" s="112">
        <v>0</v>
      </c>
      <c r="BO597" s="112">
        <v>0</v>
      </c>
      <c r="BP597" s="112">
        <v>0</v>
      </c>
      <c r="BQ597" s="112">
        <v>0</v>
      </c>
      <c r="BR597" s="113">
        <v>14</v>
      </c>
      <c r="BS597" s="112">
        <v>0</v>
      </c>
    </row>
    <row r="598" spans="1:71" hidden="1" x14ac:dyDescent="0.25">
      <c r="A598" s="102" t="s">
        <v>138</v>
      </c>
      <c r="B598" s="103" t="s">
        <v>213</v>
      </c>
      <c r="C598" s="102" t="s">
        <v>214</v>
      </c>
      <c r="D598" s="102" t="s">
        <v>546</v>
      </c>
      <c r="E598" s="102" t="s">
        <v>547</v>
      </c>
      <c r="F598" s="102" t="s">
        <v>151</v>
      </c>
      <c r="G598" s="102" t="s">
        <v>223</v>
      </c>
      <c r="H598" s="104">
        <v>28</v>
      </c>
      <c r="I598" s="104">
        <v>30</v>
      </c>
      <c r="J598" s="104">
        <v>19</v>
      </c>
      <c r="K598" s="104">
        <v>57</v>
      </c>
      <c r="L598" s="105">
        <v>25.666666666666668</v>
      </c>
      <c r="M598" s="106">
        <v>253</v>
      </c>
      <c r="N598" s="106">
        <v>251</v>
      </c>
      <c r="O598" s="106">
        <v>3</v>
      </c>
      <c r="P598" s="106">
        <v>-2</v>
      </c>
      <c r="Q598" s="106">
        <v>2</v>
      </c>
      <c r="R598" s="106">
        <v>2.5</v>
      </c>
      <c r="S598" s="106">
        <v>262</v>
      </c>
      <c r="T598" s="106">
        <v>265</v>
      </c>
      <c r="U598" s="106">
        <v>4</v>
      </c>
      <c r="V598" s="106">
        <v>3</v>
      </c>
      <c r="W598" s="106">
        <v>2</v>
      </c>
      <c r="X598" s="106">
        <v>3</v>
      </c>
      <c r="Y598" s="106">
        <v>19</v>
      </c>
      <c r="Z598" s="106">
        <v>4</v>
      </c>
      <c r="AA598" s="107">
        <v>34310</v>
      </c>
      <c r="AB598" s="106">
        <v>2</v>
      </c>
      <c r="AC598" s="108">
        <v>2.7</v>
      </c>
      <c r="AD598" s="109">
        <v>2</v>
      </c>
      <c r="AE598" s="110">
        <v>28.666666666666668</v>
      </c>
      <c r="AF598" s="111">
        <v>0.54</v>
      </c>
      <c r="AG598" s="112">
        <v>0</v>
      </c>
      <c r="AH598" s="112">
        <v>0</v>
      </c>
      <c r="AI598" s="112">
        <v>0</v>
      </c>
      <c r="AJ598" s="111">
        <v>0.9</v>
      </c>
      <c r="AK598" s="112">
        <v>0</v>
      </c>
      <c r="AL598" s="112">
        <v>0</v>
      </c>
      <c r="AM598" s="112">
        <v>0</v>
      </c>
      <c r="AN598" s="112">
        <v>0</v>
      </c>
      <c r="AO598" s="112">
        <v>0</v>
      </c>
      <c r="AP598" s="112">
        <v>0</v>
      </c>
      <c r="AQ598" s="112">
        <v>0</v>
      </c>
      <c r="AR598" s="112">
        <v>0</v>
      </c>
      <c r="AS598" s="112">
        <v>0</v>
      </c>
      <c r="AT598" s="111">
        <v>0.55000000000000004</v>
      </c>
      <c r="AU598" s="112">
        <v>0</v>
      </c>
      <c r="AV598" s="112">
        <v>0</v>
      </c>
      <c r="AW598" s="112">
        <v>0</v>
      </c>
      <c r="AX598" s="112">
        <v>0</v>
      </c>
      <c r="AY598" s="112">
        <v>0</v>
      </c>
      <c r="AZ598" s="112">
        <v>0</v>
      </c>
      <c r="BA598" s="111">
        <v>0.71299999999999997</v>
      </c>
      <c r="BB598" s="112">
        <v>0</v>
      </c>
      <c r="BC598" s="112">
        <v>0</v>
      </c>
      <c r="BD598" s="112">
        <v>0</v>
      </c>
      <c r="BE598" s="112">
        <v>0</v>
      </c>
      <c r="BF598" s="112">
        <v>0</v>
      </c>
      <c r="BG598" s="112">
        <v>0</v>
      </c>
      <c r="BH598" s="112">
        <v>0</v>
      </c>
      <c r="BI598" s="112">
        <v>0</v>
      </c>
      <c r="BJ598" s="112">
        <v>0</v>
      </c>
      <c r="BK598" s="111">
        <v>0.71299999999999997</v>
      </c>
      <c r="BL598" s="112">
        <v>15.480000000000002</v>
      </c>
      <c r="BM598" s="112">
        <v>0</v>
      </c>
      <c r="BN598" s="112">
        <v>0</v>
      </c>
      <c r="BO598" s="112">
        <v>0</v>
      </c>
      <c r="BP598" s="112">
        <v>0</v>
      </c>
      <c r="BQ598" s="112">
        <v>0</v>
      </c>
      <c r="BR598" s="113">
        <v>0</v>
      </c>
      <c r="BS598" s="112">
        <v>0</v>
      </c>
    </row>
    <row r="599" spans="1:71" hidden="1" x14ac:dyDescent="0.25">
      <c r="A599" s="102" t="s">
        <v>138</v>
      </c>
      <c r="B599" s="103" t="s">
        <v>213</v>
      </c>
      <c r="C599" s="102" t="s">
        <v>214</v>
      </c>
      <c r="D599" s="102" t="s">
        <v>266</v>
      </c>
      <c r="E599" s="102" t="s">
        <v>267</v>
      </c>
      <c r="F599" s="102" t="s">
        <v>151</v>
      </c>
      <c r="G599" s="102" t="s">
        <v>223</v>
      </c>
      <c r="H599" s="104">
        <v>14</v>
      </c>
      <c r="I599" s="104">
        <v>21</v>
      </c>
      <c r="J599" s="104">
        <v>28</v>
      </c>
      <c r="K599" s="104">
        <v>84</v>
      </c>
      <c r="L599" s="105">
        <v>21</v>
      </c>
      <c r="M599" s="106">
        <v>142</v>
      </c>
      <c r="N599" s="106">
        <v>154</v>
      </c>
      <c r="O599" s="106">
        <v>2</v>
      </c>
      <c r="P599" s="106">
        <v>12</v>
      </c>
      <c r="Q599" s="106">
        <v>3</v>
      </c>
      <c r="R599" s="106">
        <v>2.5</v>
      </c>
      <c r="S599" s="106">
        <v>188</v>
      </c>
      <c r="T599" s="106">
        <v>198</v>
      </c>
      <c r="U599" s="106">
        <v>3</v>
      </c>
      <c r="V599" s="106">
        <v>10</v>
      </c>
      <c r="W599" s="106">
        <v>5</v>
      </c>
      <c r="X599" s="106">
        <v>4</v>
      </c>
      <c r="Y599" s="106">
        <v>28</v>
      </c>
      <c r="Z599" s="106">
        <v>5</v>
      </c>
      <c r="AA599" s="107"/>
      <c r="AB599" s="106"/>
      <c r="AC599" s="108">
        <v>3.8333333333333335</v>
      </c>
      <c r="AD599" s="109">
        <v>2</v>
      </c>
      <c r="AE599" s="110">
        <v>0</v>
      </c>
      <c r="AF599" s="111">
        <v>0.54</v>
      </c>
      <c r="AG599" s="112">
        <v>0</v>
      </c>
      <c r="AH599" s="112">
        <v>0</v>
      </c>
      <c r="AI599" s="112">
        <v>0</v>
      </c>
      <c r="AJ599" s="111">
        <v>0.9</v>
      </c>
      <c r="AK599" s="112">
        <v>0</v>
      </c>
      <c r="AL599" s="112">
        <v>0</v>
      </c>
      <c r="AM599" s="112">
        <v>0</v>
      </c>
      <c r="AN599" s="112">
        <v>0</v>
      </c>
      <c r="AO599" s="112">
        <v>0</v>
      </c>
      <c r="AP599" s="112">
        <v>0</v>
      </c>
      <c r="AQ599" s="112">
        <v>0</v>
      </c>
      <c r="AR599" s="112">
        <v>0</v>
      </c>
      <c r="AS599" s="112">
        <v>0</v>
      </c>
      <c r="AT599" s="111">
        <v>0.55000000000000004</v>
      </c>
      <c r="AU599" s="112">
        <v>0</v>
      </c>
      <c r="AV599" s="112">
        <v>0</v>
      </c>
      <c r="AW599" s="112">
        <v>0</v>
      </c>
      <c r="AX599" s="112">
        <v>0</v>
      </c>
      <c r="AY599" s="112">
        <v>0</v>
      </c>
      <c r="AZ599" s="112">
        <v>0</v>
      </c>
      <c r="BA599" s="111">
        <v>0.71299999999999997</v>
      </c>
      <c r="BB599" s="112">
        <v>0</v>
      </c>
      <c r="BC599" s="112">
        <v>0</v>
      </c>
      <c r="BD599" s="112">
        <v>0</v>
      </c>
      <c r="BE599" s="112">
        <v>0</v>
      </c>
      <c r="BF599" s="112">
        <v>0</v>
      </c>
      <c r="BG599" s="112">
        <v>0</v>
      </c>
      <c r="BH599" s="112">
        <v>0</v>
      </c>
      <c r="BI599" s="112">
        <v>0</v>
      </c>
      <c r="BJ599" s="112">
        <v>0</v>
      </c>
      <c r="BK599" s="111">
        <v>0.71299999999999997</v>
      </c>
      <c r="BL599" s="112">
        <v>0</v>
      </c>
      <c r="BM599" s="112">
        <v>0</v>
      </c>
      <c r="BN599" s="112">
        <v>0</v>
      </c>
      <c r="BO599" s="112">
        <v>0</v>
      </c>
      <c r="BP599" s="112">
        <v>0</v>
      </c>
      <c r="BQ599" s="112">
        <v>0</v>
      </c>
      <c r="BR599" s="113">
        <v>3</v>
      </c>
      <c r="BS599" s="112">
        <v>0</v>
      </c>
    </row>
    <row r="600" spans="1:71" hidden="1" x14ac:dyDescent="0.25">
      <c r="A600" s="102" t="s">
        <v>138</v>
      </c>
      <c r="B600" s="103" t="s">
        <v>213</v>
      </c>
      <c r="C600" s="102" t="s">
        <v>214</v>
      </c>
      <c r="D600" s="102" t="s">
        <v>548</v>
      </c>
      <c r="E600" s="102" t="s">
        <v>549</v>
      </c>
      <c r="F600" s="102" t="s">
        <v>151</v>
      </c>
      <c r="G600" s="102" t="s">
        <v>223</v>
      </c>
      <c r="H600" s="104">
        <v>31</v>
      </c>
      <c r="I600" s="104">
        <v>35</v>
      </c>
      <c r="J600" s="104"/>
      <c r="K600" s="104" t="s">
        <v>154</v>
      </c>
      <c r="L600" s="105">
        <v>33</v>
      </c>
      <c r="M600" s="106">
        <v>244</v>
      </c>
      <c r="N600" s="106">
        <v>286</v>
      </c>
      <c r="O600" s="106">
        <v>4</v>
      </c>
      <c r="P600" s="106">
        <v>42</v>
      </c>
      <c r="Q600" s="106">
        <v>6</v>
      </c>
      <c r="R600" s="106">
        <v>5</v>
      </c>
      <c r="S600" s="106">
        <v>261</v>
      </c>
      <c r="T600" s="106">
        <v>276</v>
      </c>
      <c r="U600" s="106">
        <v>4</v>
      </c>
      <c r="V600" s="106">
        <v>15</v>
      </c>
      <c r="W600" s="106">
        <v>6</v>
      </c>
      <c r="X600" s="106">
        <v>5</v>
      </c>
      <c r="Y600" s="106"/>
      <c r="Z600" s="106"/>
      <c r="AA600" s="107">
        <v>60580</v>
      </c>
      <c r="AB600" s="106">
        <v>7</v>
      </c>
      <c r="AC600" s="108">
        <v>6</v>
      </c>
      <c r="AD600" s="109">
        <v>3</v>
      </c>
      <c r="AE600" s="110">
        <v>0</v>
      </c>
      <c r="AF600" s="111">
        <v>0.54</v>
      </c>
      <c r="AG600" s="112">
        <v>0</v>
      </c>
      <c r="AH600" s="112">
        <v>0</v>
      </c>
      <c r="AI600" s="112">
        <v>0</v>
      </c>
      <c r="AJ600" s="111">
        <v>0.9</v>
      </c>
      <c r="AK600" s="112">
        <v>0</v>
      </c>
      <c r="AL600" s="112">
        <v>0</v>
      </c>
      <c r="AM600" s="112">
        <v>0</v>
      </c>
      <c r="AN600" s="112">
        <v>0</v>
      </c>
      <c r="AO600" s="112">
        <v>0</v>
      </c>
      <c r="AP600" s="112">
        <v>0</v>
      </c>
      <c r="AQ600" s="112">
        <v>0</v>
      </c>
      <c r="AR600" s="112">
        <v>0</v>
      </c>
      <c r="AS600" s="112">
        <v>0</v>
      </c>
      <c r="AT600" s="111">
        <v>0.55000000000000004</v>
      </c>
      <c r="AU600" s="112">
        <v>0</v>
      </c>
      <c r="AV600" s="112">
        <v>0</v>
      </c>
      <c r="AW600" s="112">
        <v>0</v>
      </c>
      <c r="AX600" s="112">
        <v>0</v>
      </c>
      <c r="AY600" s="112">
        <v>0</v>
      </c>
      <c r="AZ600" s="112">
        <v>0</v>
      </c>
      <c r="BA600" s="111">
        <v>0.71299999999999997</v>
      </c>
      <c r="BB600" s="112">
        <v>0</v>
      </c>
      <c r="BC600" s="112">
        <v>0</v>
      </c>
      <c r="BD600" s="112">
        <v>0</v>
      </c>
      <c r="BE600" s="112">
        <v>0</v>
      </c>
      <c r="BF600" s="112">
        <v>0</v>
      </c>
      <c r="BG600" s="112">
        <v>0</v>
      </c>
      <c r="BH600" s="112">
        <v>0</v>
      </c>
      <c r="BI600" s="112">
        <v>0</v>
      </c>
      <c r="BJ600" s="112">
        <v>0</v>
      </c>
      <c r="BK600" s="111">
        <v>0.71299999999999997</v>
      </c>
      <c r="BL600" s="112">
        <v>0</v>
      </c>
      <c r="BM600" s="112">
        <v>0</v>
      </c>
      <c r="BN600" s="112">
        <v>0</v>
      </c>
      <c r="BO600" s="112">
        <v>0</v>
      </c>
      <c r="BP600" s="112">
        <v>0</v>
      </c>
      <c r="BQ600" s="112">
        <v>0</v>
      </c>
      <c r="BR600" s="113">
        <v>7</v>
      </c>
      <c r="BS600" s="112">
        <v>0</v>
      </c>
    </row>
    <row r="601" spans="1:71" hidden="1" x14ac:dyDescent="0.25">
      <c r="A601" s="102" t="s">
        <v>138</v>
      </c>
      <c r="B601" s="103" t="s">
        <v>213</v>
      </c>
      <c r="C601" s="102" t="s">
        <v>214</v>
      </c>
      <c r="D601" s="102" t="s">
        <v>268</v>
      </c>
      <c r="E601" s="102" t="s">
        <v>269</v>
      </c>
      <c r="F601" s="102" t="s">
        <v>151</v>
      </c>
      <c r="G601" s="102" t="s">
        <v>223</v>
      </c>
      <c r="H601" s="104">
        <v>20</v>
      </c>
      <c r="I601" s="104">
        <v>27</v>
      </c>
      <c r="J601" s="104">
        <v>8</v>
      </c>
      <c r="K601" s="104">
        <v>24</v>
      </c>
      <c r="L601" s="105">
        <v>18.333333333333332</v>
      </c>
      <c r="M601" s="106">
        <v>242</v>
      </c>
      <c r="N601" s="106">
        <v>246</v>
      </c>
      <c r="O601" s="106">
        <v>3</v>
      </c>
      <c r="P601" s="106">
        <v>4</v>
      </c>
      <c r="Q601" s="106">
        <v>3</v>
      </c>
      <c r="R601" s="106">
        <v>3</v>
      </c>
      <c r="S601" s="106">
        <v>277</v>
      </c>
      <c r="T601" s="106">
        <v>284</v>
      </c>
      <c r="U601" s="106">
        <v>4</v>
      </c>
      <c r="V601" s="106">
        <v>7</v>
      </c>
      <c r="W601" s="106">
        <v>4</v>
      </c>
      <c r="X601" s="106">
        <v>4</v>
      </c>
      <c r="Y601" s="106">
        <v>8</v>
      </c>
      <c r="Z601" s="106">
        <v>2</v>
      </c>
      <c r="AA601" s="107">
        <v>55023</v>
      </c>
      <c r="AB601" s="106">
        <v>6</v>
      </c>
      <c r="AC601" s="108">
        <v>4.2</v>
      </c>
      <c r="AD601" s="109">
        <v>3</v>
      </c>
      <c r="AE601" s="110">
        <v>0</v>
      </c>
      <c r="AF601" s="111">
        <v>0.54</v>
      </c>
      <c r="AG601" s="112">
        <v>0</v>
      </c>
      <c r="AH601" s="112">
        <v>0</v>
      </c>
      <c r="AI601" s="112">
        <v>0</v>
      </c>
      <c r="AJ601" s="111">
        <v>0.9</v>
      </c>
      <c r="AK601" s="112">
        <v>0</v>
      </c>
      <c r="AL601" s="112">
        <v>0</v>
      </c>
      <c r="AM601" s="112">
        <v>0</v>
      </c>
      <c r="AN601" s="112">
        <v>0</v>
      </c>
      <c r="AO601" s="112">
        <v>0</v>
      </c>
      <c r="AP601" s="112">
        <v>0</v>
      </c>
      <c r="AQ601" s="112">
        <v>0</v>
      </c>
      <c r="AR601" s="112">
        <v>0</v>
      </c>
      <c r="AS601" s="112">
        <v>0</v>
      </c>
      <c r="AT601" s="111">
        <v>0.55000000000000004</v>
      </c>
      <c r="AU601" s="112">
        <v>0</v>
      </c>
      <c r="AV601" s="112">
        <v>0</v>
      </c>
      <c r="AW601" s="112">
        <v>0</v>
      </c>
      <c r="AX601" s="112">
        <v>0</v>
      </c>
      <c r="AY601" s="112">
        <v>0</v>
      </c>
      <c r="AZ601" s="112">
        <v>0</v>
      </c>
      <c r="BA601" s="111">
        <v>0.71299999999999997</v>
      </c>
      <c r="BB601" s="112">
        <v>0</v>
      </c>
      <c r="BC601" s="112">
        <v>0</v>
      </c>
      <c r="BD601" s="112">
        <v>0</v>
      </c>
      <c r="BE601" s="112">
        <v>0</v>
      </c>
      <c r="BF601" s="112">
        <v>0</v>
      </c>
      <c r="BG601" s="112">
        <v>0</v>
      </c>
      <c r="BH601" s="112">
        <v>0</v>
      </c>
      <c r="BI601" s="112">
        <v>0</v>
      </c>
      <c r="BJ601" s="112">
        <v>0</v>
      </c>
      <c r="BK601" s="111">
        <v>0.71299999999999997</v>
      </c>
      <c r="BL601" s="112">
        <v>0</v>
      </c>
      <c r="BM601" s="112">
        <v>0</v>
      </c>
      <c r="BN601" s="112">
        <v>0</v>
      </c>
      <c r="BO601" s="112">
        <v>0</v>
      </c>
      <c r="BP601" s="112">
        <v>0</v>
      </c>
      <c r="BQ601" s="112">
        <v>0</v>
      </c>
      <c r="BR601" s="113">
        <v>7</v>
      </c>
      <c r="BS601" s="112">
        <v>892</v>
      </c>
    </row>
    <row r="602" spans="1:71" hidden="1" x14ac:dyDescent="0.25">
      <c r="A602" s="102" t="s">
        <v>138</v>
      </c>
      <c r="B602" s="103" t="s">
        <v>213</v>
      </c>
      <c r="C602" s="102" t="s">
        <v>214</v>
      </c>
      <c r="D602" s="102" t="s">
        <v>552</v>
      </c>
      <c r="E602" s="102" t="s">
        <v>1088</v>
      </c>
      <c r="F602" s="102" t="s">
        <v>151</v>
      </c>
      <c r="G602" s="102" t="s">
        <v>223</v>
      </c>
      <c r="H602" s="104">
        <v>12</v>
      </c>
      <c r="I602" s="104"/>
      <c r="J602" s="104">
        <v>27</v>
      </c>
      <c r="K602" s="104">
        <v>81</v>
      </c>
      <c r="L602" s="105">
        <v>19.5</v>
      </c>
      <c r="M602" s="106">
        <v>113</v>
      </c>
      <c r="N602" s="106">
        <v>116</v>
      </c>
      <c r="O602" s="106">
        <v>1</v>
      </c>
      <c r="P602" s="106">
        <v>3</v>
      </c>
      <c r="Q602" s="106">
        <v>2</v>
      </c>
      <c r="R602" s="106">
        <v>1.5</v>
      </c>
      <c r="S602" s="106"/>
      <c r="T602" s="106"/>
      <c r="U602" s="106"/>
      <c r="V602" s="106"/>
      <c r="W602" s="106"/>
      <c r="X602" s="106"/>
      <c r="Y602" s="106">
        <v>27</v>
      </c>
      <c r="Z602" s="106">
        <v>5</v>
      </c>
      <c r="AA602" s="107">
        <v>43813</v>
      </c>
      <c r="AB602" s="106">
        <v>4</v>
      </c>
      <c r="AC602" s="108">
        <v>3.625</v>
      </c>
      <c r="AD602" s="109">
        <v>2</v>
      </c>
      <c r="AE602" s="110">
        <v>0</v>
      </c>
      <c r="AF602" s="111">
        <v>0.54</v>
      </c>
      <c r="AG602" s="112">
        <v>0</v>
      </c>
      <c r="AH602" s="112">
        <v>0</v>
      </c>
      <c r="AI602" s="112">
        <v>0</v>
      </c>
      <c r="AJ602" s="111">
        <v>0.9</v>
      </c>
      <c r="AK602" s="112">
        <v>0</v>
      </c>
      <c r="AL602" s="112">
        <v>0</v>
      </c>
      <c r="AM602" s="112">
        <v>0</v>
      </c>
      <c r="AN602" s="112">
        <v>0</v>
      </c>
      <c r="AO602" s="112">
        <v>0</v>
      </c>
      <c r="AP602" s="112">
        <v>0</v>
      </c>
      <c r="AQ602" s="112">
        <v>0</v>
      </c>
      <c r="AR602" s="112">
        <v>0</v>
      </c>
      <c r="AS602" s="112">
        <v>0</v>
      </c>
      <c r="AT602" s="111">
        <v>0.55000000000000004</v>
      </c>
      <c r="AU602" s="112">
        <v>0</v>
      </c>
      <c r="AV602" s="112">
        <v>0</v>
      </c>
      <c r="AW602" s="112">
        <v>0</v>
      </c>
      <c r="AX602" s="112">
        <v>0</v>
      </c>
      <c r="AY602" s="112">
        <v>0</v>
      </c>
      <c r="AZ602" s="112">
        <v>0</v>
      </c>
      <c r="BA602" s="111">
        <v>0.71299999999999997</v>
      </c>
      <c r="BB602" s="112">
        <v>0</v>
      </c>
      <c r="BC602" s="112">
        <v>0</v>
      </c>
      <c r="BD602" s="112">
        <v>0</v>
      </c>
      <c r="BE602" s="112">
        <v>0</v>
      </c>
      <c r="BF602" s="112">
        <v>0</v>
      </c>
      <c r="BG602" s="112">
        <v>0</v>
      </c>
      <c r="BH602" s="112">
        <v>0</v>
      </c>
      <c r="BI602" s="112">
        <v>0</v>
      </c>
      <c r="BJ602" s="112">
        <v>0</v>
      </c>
      <c r="BK602" s="111">
        <v>0.71299999999999997</v>
      </c>
      <c r="BL602" s="112">
        <v>0</v>
      </c>
      <c r="BM602" s="112">
        <v>0</v>
      </c>
      <c r="BN602" s="112">
        <v>0</v>
      </c>
      <c r="BO602" s="112">
        <v>0</v>
      </c>
      <c r="BP602" s="112">
        <v>0</v>
      </c>
      <c r="BQ602" s="112">
        <v>0</v>
      </c>
      <c r="BR602" s="113">
        <v>0</v>
      </c>
      <c r="BS602" s="112">
        <v>0</v>
      </c>
    </row>
    <row r="603" spans="1:71" hidden="1" x14ac:dyDescent="0.25">
      <c r="A603" s="102" t="s">
        <v>138</v>
      </c>
      <c r="B603" s="103" t="s">
        <v>213</v>
      </c>
      <c r="C603" s="102" t="s">
        <v>214</v>
      </c>
      <c r="D603" s="102" t="s">
        <v>555</v>
      </c>
      <c r="E603" s="102" t="s">
        <v>556</v>
      </c>
      <c r="F603" s="102" t="s">
        <v>151</v>
      </c>
      <c r="G603" s="102" t="s">
        <v>223</v>
      </c>
      <c r="H603" s="104">
        <v>28</v>
      </c>
      <c r="I603" s="104">
        <v>30</v>
      </c>
      <c r="J603" s="104">
        <v>9</v>
      </c>
      <c r="K603" s="104">
        <v>27</v>
      </c>
      <c r="L603" s="105">
        <v>22.333333333333332</v>
      </c>
      <c r="M603" s="106">
        <v>261</v>
      </c>
      <c r="N603" s="106">
        <v>267</v>
      </c>
      <c r="O603" s="106">
        <v>4</v>
      </c>
      <c r="P603" s="106">
        <v>6</v>
      </c>
      <c r="Q603" s="106">
        <v>3</v>
      </c>
      <c r="R603" s="106">
        <v>3.5</v>
      </c>
      <c r="S603" s="106">
        <v>270</v>
      </c>
      <c r="T603" s="106">
        <v>271</v>
      </c>
      <c r="U603" s="106">
        <v>4</v>
      </c>
      <c r="V603" s="106">
        <v>1</v>
      </c>
      <c r="W603" s="106">
        <v>2</v>
      </c>
      <c r="X603" s="106">
        <v>3</v>
      </c>
      <c r="Y603" s="106">
        <v>9</v>
      </c>
      <c r="Z603" s="106">
        <v>2</v>
      </c>
      <c r="AA603" s="107">
        <v>37149</v>
      </c>
      <c r="AB603" s="106">
        <v>3</v>
      </c>
      <c r="AC603" s="108">
        <v>2.9</v>
      </c>
      <c r="AD603" s="109">
        <v>2</v>
      </c>
      <c r="AE603" s="110">
        <v>0</v>
      </c>
      <c r="AF603" s="111">
        <v>0.54</v>
      </c>
      <c r="AG603" s="112">
        <v>0</v>
      </c>
      <c r="AH603" s="112">
        <v>0</v>
      </c>
      <c r="AI603" s="112">
        <v>0</v>
      </c>
      <c r="AJ603" s="111">
        <v>0.9</v>
      </c>
      <c r="AK603" s="112">
        <v>0</v>
      </c>
      <c r="AL603" s="112">
        <v>0</v>
      </c>
      <c r="AM603" s="112">
        <v>0</v>
      </c>
      <c r="AN603" s="112">
        <v>0</v>
      </c>
      <c r="AO603" s="112">
        <v>0</v>
      </c>
      <c r="AP603" s="112">
        <v>0</v>
      </c>
      <c r="AQ603" s="112">
        <v>0</v>
      </c>
      <c r="AR603" s="112">
        <v>0</v>
      </c>
      <c r="AS603" s="112">
        <v>0</v>
      </c>
      <c r="AT603" s="111">
        <v>0.55000000000000004</v>
      </c>
      <c r="AU603" s="112">
        <v>0</v>
      </c>
      <c r="AV603" s="112">
        <v>0</v>
      </c>
      <c r="AW603" s="112">
        <v>0</v>
      </c>
      <c r="AX603" s="112">
        <v>0</v>
      </c>
      <c r="AY603" s="112">
        <v>0</v>
      </c>
      <c r="AZ603" s="112">
        <v>0</v>
      </c>
      <c r="BA603" s="111">
        <v>0.71299999999999997</v>
      </c>
      <c r="BB603" s="112">
        <v>0</v>
      </c>
      <c r="BC603" s="112">
        <v>0</v>
      </c>
      <c r="BD603" s="112">
        <v>0</v>
      </c>
      <c r="BE603" s="112">
        <v>0</v>
      </c>
      <c r="BF603" s="112">
        <v>0</v>
      </c>
      <c r="BG603" s="112">
        <v>0</v>
      </c>
      <c r="BH603" s="112">
        <v>0</v>
      </c>
      <c r="BI603" s="112">
        <v>0</v>
      </c>
      <c r="BJ603" s="112">
        <v>0</v>
      </c>
      <c r="BK603" s="111">
        <v>0.71299999999999997</v>
      </c>
      <c r="BL603" s="112">
        <v>0</v>
      </c>
      <c r="BM603" s="112">
        <v>0</v>
      </c>
      <c r="BN603" s="112">
        <v>0</v>
      </c>
      <c r="BO603" s="112">
        <v>0</v>
      </c>
      <c r="BP603" s="112">
        <v>0</v>
      </c>
      <c r="BQ603" s="112">
        <v>0</v>
      </c>
      <c r="BR603" s="113">
        <v>26</v>
      </c>
      <c r="BS603" s="112">
        <v>0</v>
      </c>
    </row>
    <row r="604" spans="1:71" hidden="1" x14ac:dyDescent="0.25">
      <c r="A604" s="102" t="s">
        <v>138</v>
      </c>
      <c r="B604" s="103" t="s">
        <v>213</v>
      </c>
      <c r="C604" s="102" t="s">
        <v>214</v>
      </c>
      <c r="D604" s="102" t="s">
        <v>557</v>
      </c>
      <c r="E604" s="102" t="s">
        <v>558</v>
      </c>
      <c r="F604" s="102" t="s">
        <v>151</v>
      </c>
      <c r="G604" s="102" t="s">
        <v>223</v>
      </c>
      <c r="H604" s="104">
        <v>33</v>
      </c>
      <c r="I604" s="104">
        <v>37</v>
      </c>
      <c r="J604" s="104">
        <v>6</v>
      </c>
      <c r="K604" s="104">
        <v>18</v>
      </c>
      <c r="L604" s="105">
        <v>25.333333333333332</v>
      </c>
      <c r="M604" s="106">
        <v>358</v>
      </c>
      <c r="N604" s="106">
        <v>313</v>
      </c>
      <c r="O604" s="106">
        <v>4</v>
      </c>
      <c r="P604" s="106">
        <v>-45</v>
      </c>
      <c r="Q604" s="106">
        <v>1</v>
      </c>
      <c r="R604" s="106">
        <v>2.5</v>
      </c>
      <c r="S604" s="106">
        <v>349</v>
      </c>
      <c r="T604" s="106">
        <v>345</v>
      </c>
      <c r="U604" s="106">
        <v>5</v>
      </c>
      <c r="V604" s="106">
        <v>-4</v>
      </c>
      <c r="W604" s="106">
        <v>1</v>
      </c>
      <c r="X604" s="106">
        <v>3</v>
      </c>
      <c r="Y604" s="106">
        <v>6</v>
      </c>
      <c r="Z604" s="106">
        <v>1</v>
      </c>
      <c r="AA604" s="107">
        <v>38055</v>
      </c>
      <c r="AB604" s="106">
        <v>3</v>
      </c>
      <c r="AC604" s="108">
        <v>2.5</v>
      </c>
      <c r="AD604" s="109">
        <v>2</v>
      </c>
      <c r="AE604" s="110">
        <v>0</v>
      </c>
      <c r="AF604" s="111">
        <v>0.54</v>
      </c>
      <c r="AG604" s="112">
        <v>0</v>
      </c>
      <c r="AH604" s="112">
        <v>0</v>
      </c>
      <c r="AI604" s="112">
        <v>0</v>
      </c>
      <c r="AJ604" s="111">
        <v>0.9</v>
      </c>
      <c r="AK604" s="112">
        <v>0</v>
      </c>
      <c r="AL604" s="112">
        <v>0</v>
      </c>
      <c r="AM604" s="112">
        <v>0</v>
      </c>
      <c r="AN604" s="112">
        <v>0</v>
      </c>
      <c r="AO604" s="112">
        <v>0</v>
      </c>
      <c r="AP604" s="112">
        <v>0</v>
      </c>
      <c r="AQ604" s="112">
        <v>0</v>
      </c>
      <c r="AR604" s="112">
        <v>0</v>
      </c>
      <c r="AS604" s="112">
        <v>0</v>
      </c>
      <c r="AT604" s="111">
        <v>0.55000000000000004</v>
      </c>
      <c r="AU604" s="112">
        <v>0</v>
      </c>
      <c r="AV604" s="112">
        <v>0</v>
      </c>
      <c r="AW604" s="112">
        <v>0</v>
      </c>
      <c r="AX604" s="112">
        <v>0</v>
      </c>
      <c r="AY604" s="112">
        <v>0</v>
      </c>
      <c r="AZ604" s="112">
        <v>0</v>
      </c>
      <c r="BA604" s="111">
        <v>0.71299999999999997</v>
      </c>
      <c r="BB604" s="112">
        <v>0</v>
      </c>
      <c r="BC604" s="112">
        <v>0</v>
      </c>
      <c r="BD604" s="112">
        <v>0</v>
      </c>
      <c r="BE604" s="112">
        <v>0</v>
      </c>
      <c r="BF604" s="112">
        <v>0</v>
      </c>
      <c r="BG604" s="112">
        <v>0</v>
      </c>
      <c r="BH604" s="112">
        <v>0</v>
      </c>
      <c r="BI604" s="112">
        <v>0</v>
      </c>
      <c r="BJ604" s="112">
        <v>0</v>
      </c>
      <c r="BK604" s="111">
        <v>0.71299999999999997</v>
      </c>
      <c r="BL604" s="112">
        <v>0</v>
      </c>
      <c r="BM604" s="112">
        <v>0</v>
      </c>
      <c r="BN604" s="112">
        <v>0</v>
      </c>
      <c r="BO604" s="112">
        <v>0</v>
      </c>
      <c r="BP604" s="112">
        <v>0</v>
      </c>
      <c r="BQ604" s="112">
        <v>0</v>
      </c>
      <c r="BR604" s="113">
        <v>8</v>
      </c>
      <c r="BS604" s="112">
        <v>0</v>
      </c>
    </row>
    <row r="605" spans="1:71" hidden="1" x14ac:dyDescent="0.25">
      <c r="A605" s="102" t="s">
        <v>138</v>
      </c>
      <c r="B605" s="103" t="s">
        <v>213</v>
      </c>
      <c r="C605" s="102" t="s">
        <v>214</v>
      </c>
      <c r="D605" s="102" t="s">
        <v>560</v>
      </c>
      <c r="E605" s="102" t="s">
        <v>561</v>
      </c>
      <c r="F605" s="102" t="s">
        <v>151</v>
      </c>
      <c r="G605" s="102" t="s">
        <v>223</v>
      </c>
      <c r="H605" s="104">
        <v>13</v>
      </c>
      <c r="I605" s="104">
        <v>14</v>
      </c>
      <c r="J605" s="104"/>
      <c r="K605" s="104" t="s">
        <v>154</v>
      </c>
      <c r="L605" s="105">
        <v>13.5</v>
      </c>
      <c r="M605" s="106">
        <v>131</v>
      </c>
      <c r="N605" s="106">
        <v>131</v>
      </c>
      <c r="O605" s="106">
        <v>1</v>
      </c>
      <c r="P605" s="106">
        <v>0</v>
      </c>
      <c r="Q605" s="106">
        <v>2</v>
      </c>
      <c r="R605" s="106">
        <v>1.5</v>
      </c>
      <c r="S605" s="106">
        <v>137</v>
      </c>
      <c r="T605" s="106">
        <v>137</v>
      </c>
      <c r="U605" s="106">
        <v>1</v>
      </c>
      <c r="V605" s="106">
        <v>0</v>
      </c>
      <c r="W605" s="106">
        <v>2</v>
      </c>
      <c r="X605" s="106">
        <v>1.5</v>
      </c>
      <c r="Y605" s="106"/>
      <c r="Z605" s="106"/>
      <c r="AA605" s="107"/>
      <c r="AB605" s="106"/>
      <c r="AC605" s="108">
        <v>1.5</v>
      </c>
      <c r="AD605" s="109">
        <v>1</v>
      </c>
      <c r="AE605" s="110">
        <v>0</v>
      </c>
      <c r="AF605" s="111">
        <v>0.54</v>
      </c>
      <c r="AG605" s="112">
        <v>0</v>
      </c>
      <c r="AH605" s="112">
        <v>0</v>
      </c>
      <c r="AI605" s="112">
        <v>0</v>
      </c>
      <c r="AJ605" s="111">
        <v>0.9</v>
      </c>
      <c r="AK605" s="112">
        <v>0</v>
      </c>
      <c r="AL605" s="112">
        <v>0</v>
      </c>
      <c r="AM605" s="112">
        <v>0</v>
      </c>
      <c r="AN605" s="112">
        <v>0</v>
      </c>
      <c r="AO605" s="112">
        <v>0</v>
      </c>
      <c r="AP605" s="112">
        <v>0</v>
      </c>
      <c r="AQ605" s="112">
        <v>0</v>
      </c>
      <c r="AR605" s="112">
        <v>0</v>
      </c>
      <c r="AS605" s="112">
        <v>0</v>
      </c>
      <c r="AT605" s="111">
        <v>0.55000000000000004</v>
      </c>
      <c r="AU605" s="112">
        <v>0</v>
      </c>
      <c r="AV605" s="112">
        <v>0</v>
      </c>
      <c r="AW605" s="112">
        <v>0</v>
      </c>
      <c r="AX605" s="112">
        <v>0</v>
      </c>
      <c r="AY605" s="112">
        <v>0</v>
      </c>
      <c r="AZ605" s="112">
        <v>0</v>
      </c>
      <c r="BA605" s="111">
        <v>0.71299999999999997</v>
      </c>
      <c r="BB605" s="112">
        <v>0</v>
      </c>
      <c r="BC605" s="112">
        <v>0</v>
      </c>
      <c r="BD605" s="112">
        <v>0</v>
      </c>
      <c r="BE605" s="112">
        <v>0</v>
      </c>
      <c r="BF605" s="112">
        <v>0</v>
      </c>
      <c r="BG605" s="112">
        <v>0</v>
      </c>
      <c r="BH605" s="112">
        <v>0</v>
      </c>
      <c r="BI605" s="112">
        <v>0</v>
      </c>
      <c r="BJ605" s="112">
        <v>0</v>
      </c>
      <c r="BK605" s="111">
        <v>0.71299999999999997</v>
      </c>
      <c r="BL605" s="112">
        <v>0</v>
      </c>
      <c r="BM605" s="112">
        <v>0</v>
      </c>
      <c r="BN605" s="112">
        <v>0</v>
      </c>
      <c r="BO605" s="112">
        <v>0</v>
      </c>
      <c r="BP605" s="112">
        <v>0</v>
      </c>
      <c r="BQ605" s="112">
        <v>0</v>
      </c>
      <c r="BR605" s="113">
        <v>6</v>
      </c>
      <c r="BS605" s="112">
        <v>0</v>
      </c>
    </row>
    <row r="606" spans="1:71" hidden="1" x14ac:dyDescent="0.25">
      <c r="A606" s="102" t="s">
        <v>138</v>
      </c>
      <c r="B606" s="103" t="s">
        <v>213</v>
      </c>
      <c r="C606" s="102" t="s">
        <v>214</v>
      </c>
      <c r="D606" s="102" t="s">
        <v>42</v>
      </c>
      <c r="E606" s="102" t="s">
        <v>43</v>
      </c>
      <c r="F606" s="102" t="s">
        <v>151</v>
      </c>
      <c r="G606" s="102" t="s">
        <v>223</v>
      </c>
      <c r="H606" s="104">
        <v>137</v>
      </c>
      <c r="I606" s="104">
        <v>154</v>
      </c>
      <c r="J606" s="104">
        <v>272</v>
      </c>
      <c r="K606" s="104">
        <v>816</v>
      </c>
      <c r="L606" s="105">
        <v>187.66666666666666</v>
      </c>
      <c r="M606" s="106">
        <v>1397</v>
      </c>
      <c r="N606" s="106">
        <v>1224</v>
      </c>
      <c r="O606" s="106">
        <v>8</v>
      </c>
      <c r="P606" s="106">
        <v>-173</v>
      </c>
      <c r="Q606" s="106">
        <v>1</v>
      </c>
      <c r="R606" s="106">
        <v>4.5</v>
      </c>
      <c r="S606" s="106">
        <v>1436</v>
      </c>
      <c r="T606" s="106">
        <v>1408</v>
      </c>
      <c r="U606" s="106">
        <v>9</v>
      </c>
      <c r="V606" s="106">
        <v>-28</v>
      </c>
      <c r="W606" s="106">
        <v>1</v>
      </c>
      <c r="X606" s="106">
        <v>5</v>
      </c>
      <c r="Y606" s="106">
        <v>272</v>
      </c>
      <c r="Z606" s="106">
        <v>9</v>
      </c>
      <c r="AA606" s="107">
        <v>39537</v>
      </c>
      <c r="AB606" s="106">
        <v>3</v>
      </c>
      <c r="AC606" s="108">
        <v>4.9000000000000004</v>
      </c>
      <c r="AD606" s="109">
        <v>3</v>
      </c>
      <c r="AE606" s="110">
        <v>0</v>
      </c>
      <c r="AF606" s="111">
        <v>0.54</v>
      </c>
      <c r="AG606" s="112">
        <v>0</v>
      </c>
      <c r="AH606" s="112">
        <v>0</v>
      </c>
      <c r="AI606" s="112">
        <v>0</v>
      </c>
      <c r="AJ606" s="111">
        <v>0.9</v>
      </c>
      <c r="AK606" s="112">
        <v>0</v>
      </c>
      <c r="AL606" s="112">
        <v>0</v>
      </c>
      <c r="AM606" s="112">
        <v>0</v>
      </c>
      <c r="AN606" s="112">
        <v>0</v>
      </c>
      <c r="AO606" s="112">
        <v>0</v>
      </c>
      <c r="AP606" s="112">
        <v>0</v>
      </c>
      <c r="AQ606" s="112">
        <v>0</v>
      </c>
      <c r="AR606" s="112">
        <v>0</v>
      </c>
      <c r="AS606" s="112">
        <v>0</v>
      </c>
      <c r="AT606" s="111">
        <v>0.55000000000000004</v>
      </c>
      <c r="AU606" s="112">
        <v>0</v>
      </c>
      <c r="AV606" s="112">
        <v>0</v>
      </c>
      <c r="AW606" s="112">
        <v>0</v>
      </c>
      <c r="AX606" s="112">
        <v>0</v>
      </c>
      <c r="AY606" s="112">
        <v>0</v>
      </c>
      <c r="AZ606" s="112">
        <v>0</v>
      </c>
      <c r="BA606" s="111">
        <v>0.71299999999999997</v>
      </c>
      <c r="BB606" s="112">
        <v>0</v>
      </c>
      <c r="BC606" s="112">
        <v>0</v>
      </c>
      <c r="BD606" s="112">
        <v>0</v>
      </c>
      <c r="BE606" s="112">
        <v>0</v>
      </c>
      <c r="BF606" s="112">
        <v>0</v>
      </c>
      <c r="BG606" s="112">
        <v>0</v>
      </c>
      <c r="BH606" s="112">
        <v>0</v>
      </c>
      <c r="BI606" s="112">
        <v>0</v>
      </c>
      <c r="BJ606" s="112">
        <v>0</v>
      </c>
      <c r="BK606" s="111">
        <v>0.71299999999999997</v>
      </c>
      <c r="BL606" s="112">
        <v>0</v>
      </c>
      <c r="BM606" s="112">
        <v>0</v>
      </c>
      <c r="BN606" s="112">
        <v>0</v>
      </c>
      <c r="BO606" s="112">
        <v>0</v>
      </c>
      <c r="BP606" s="112">
        <v>0</v>
      </c>
      <c r="BQ606" s="112">
        <v>0</v>
      </c>
      <c r="BR606" s="113">
        <v>117</v>
      </c>
      <c r="BS606" s="112">
        <v>0</v>
      </c>
    </row>
    <row r="607" spans="1:71" hidden="1" x14ac:dyDescent="0.25">
      <c r="A607" s="102" t="s">
        <v>138</v>
      </c>
      <c r="B607" s="103" t="s">
        <v>213</v>
      </c>
      <c r="C607" s="102" t="s">
        <v>214</v>
      </c>
      <c r="D607" s="102" t="s">
        <v>570</v>
      </c>
      <c r="E607" s="102" t="s">
        <v>571</v>
      </c>
      <c r="F607" s="102" t="s">
        <v>151</v>
      </c>
      <c r="G607" s="102" t="s">
        <v>223</v>
      </c>
      <c r="H607" s="104">
        <v>89</v>
      </c>
      <c r="I607" s="104">
        <v>105</v>
      </c>
      <c r="J607" s="104">
        <v>24</v>
      </c>
      <c r="K607" s="104">
        <v>72</v>
      </c>
      <c r="L607" s="105">
        <v>72.666666666666671</v>
      </c>
      <c r="M607" s="106">
        <v>774</v>
      </c>
      <c r="N607" s="106">
        <v>784</v>
      </c>
      <c r="O607" s="106">
        <v>7</v>
      </c>
      <c r="P607" s="106">
        <v>10</v>
      </c>
      <c r="Q607" s="106">
        <v>3</v>
      </c>
      <c r="R607" s="106">
        <v>5</v>
      </c>
      <c r="S607" s="106">
        <v>798</v>
      </c>
      <c r="T607" s="106">
        <v>825</v>
      </c>
      <c r="U607" s="106">
        <v>7</v>
      </c>
      <c r="V607" s="106">
        <v>27</v>
      </c>
      <c r="W607" s="106">
        <v>8</v>
      </c>
      <c r="X607" s="106">
        <v>7.5</v>
      </c>
      <c r="Y607" s="106">
        <v>24</v>
      </c>
      <c r="Z607" s="106">
        <v>5</v>
      </c>
      <c r="AA607" s="107">
        <v>31096</v>
      </c>
      <c r="AB607" s="106">
        <v>2</v>
      </c>
      <c r="AC607" s="108">
        <v>4.3</v>
      </c>
      <c r="AD607" s="109">
        <v>2</v>
      </c>
      <c r="AE607" s="110">
        <v>0</v>
      </c>
      <c r="AF607" s="111">
        <v>0.54</v>
      </c>
      <c r="AG607" s="112">
        <v>0</v>
      </c>
      <c r="AH607" s="112">
        <v>0</v>
      </c>
      <c r="AI607" s="112">
        <v>0</v>
      </c>
      <c r="AJ607" s="111">
        <v>0.9</v>
      </c>
      <c r="AK607" s="112">
        <v>0</v>
      </c>
      <c r="AL607" s="112">
        <v>0</v>
      </c>
      <c r="AM607" s="112">
        <v>0</v>
      </c>
      <c r="AN607" s="112">
        <v>0</v>
      </c>
      <c r="AO607" s="112">
        <v>0</v>
      </c>
      <c r="AP607" s="112">
        <v>0</v>
      </c>
      <c r="AQ607" s="112">
        <v>0</v>
      </c>
      <c r="AR607" s="112">
        <v>0</v>
      </c>
      <c r="AS607" s="112">
        <v>0</v>
      </c>
      <c r="AT607" s="111">
        <v>0.55000000000000004</v>
      </c>
      <c r="AU607" s="112">
        <v>0</v>
      </c>
      <c r="AV607" s="112">
        <v>0</v>
      </c>
      <c r="AW607" s="112">
        <v>0</v>
      </c>
      <c r="AX607" s="112">
        <v>0</v>
      </c>
      <c r="AY607" s="112">
        <v>0</v>
      </c>
      <c r="AZ607" s="112">
        <v>0</v>
      </c>
      <c r="BA607" s="111">
        <v>0.71299999999999997</v>
      </c>
      <c r="BB607" s="112">
        <v>0</v>
      </c>
      <c r="BC607" s="112">
        <v>0</v>
      </c>
      <c r="BD607" s="112">
        <v>0</v>
      </c>
      <c r="BE607" s="112">
        <v>0</v>
      </c>
      <c r="BF607" s="112">
        <v>0</v>
      </c>
      <c r="BG607" s="112">
        <v>0</v>
      </c>
      <c r="BH607" s="112">
        <v>0</v>
      </c>
      <c r="BI607" s="112">
        <v>0</v>
      </c>
      <c r="BJ607" s="112">
        <v>0</v>
      </c>
      <c r="BK607" s="111">
        <v>0.71299999999999997</v>
      </c>
      <c r="BL607" s="112">
        <v>0</v>
      </c>
      <c r="BM607" s="112">
        <v>0</v>
      </c>
      <c r="BN607" s="112">
        <v>0</v>
      </c>
      <c r="BO607" s="112">
        <v>0</v>
      </c>
      <c r="BP607" s="112">
        <v>0</v>
      </c>
      <c r="BQ607" s="112">
        <v>0</v>
      </c>
      <c r="BR607" s="113">
        <v>114</v>
      </c>
      <c r="BS607" s="112">
        <v>0</v>
      </c>
    </row>
    <row r="608" spans="1:71" hidden="1" x14ac:dyDescent="0.25">
      <c r="A608" s="102" t="s">
        <v>138</v>
      </c>
      <c r="B608" s="103" t="s">
        <v>213</v>
      </c>
      <c r="C608" s="102" t="s">
        <v>214</v>
      </c>
      <c r="D608" s="102" t="s">
        <v>135</v>
      </c>
      <c r="E608" s="102" t="s">
        <v>134</v>
      </c>
      <c r="F608" s="102" t="s">
        <v>151</v>
      </c>
      <c r="G608" s="102" t="s">
        <v>223</v>
      </c>
      <c r="H608" s="104">
        <v>57</v>
      </c>
      <c r="I608" s="104">
        <v>61</v>
      </c>
      <c r="J608" s="104">
        <v>14</v>
      </c>
      <c r="K608" s="104">
        <v>42</v>
      </c>
      <c r="L608" s="105">
        <v>44</v>
      </c>
      <c r="M608" s="106">
        <v>587</v>
      </c>
      <c r="N608" s="106">
        <v>556</v>
      </c>
      <c r="O608" s="106">
        <v>6</v>
      </c>
      <c r="P608" s="106">
        <v>-31</v>
      </c>
      <c r="Q608" s="106">
        <v>1</v>
      </c>
      <c r="R608" s="106">
        <v>3.5</v>
      </c>
      <c r="S608" s="106">
        <v>578</v>
      </c>
      <c r="T608" s="106">
        <v>576</v>
      </c>
      <c r="U608" s="106">
        <v>6</v>
      </c>
      <c r="V608" s="106">
        <v>-2</v>
      </c>
      <c r="W608" s="106">
        <v>1</v>
      </c>
      <c r="X608" s="106">
        <v>3.5</v>
      </c>
      <c r="Y608" s="106">
        <v>14</v>
      </c>
      <c r="Z608" s="106">
        <v>3</v>
      </c>
      <c r="AA608" s="107">
        <v>37700</v>
      </c>
      <c r="AB608" s="106">
        <v>3</v>
      </c>
      <c r="AC608" s="108">
        <v>3.2</v>
      </c>
      <c r="AD608" s="109">
        <v>2</v>
      </c>
      <c r="AE608" s="110">
        <v>0</v>
      </c>
      <c r="AF608" s="111">
        <v>0.54</v>
      </c>
      <c r="AG608" s="112">
        <v>0</v>
      </c>
      <c r="AH608" s="112">
        <v>0</v>
      </c>
      <c r="AI608" s="112">
        <v>0</v>
      </c>
      <c r="AJ608" s="111">
        <v>0.9</v>
      </c>
      <c r="AK608" s="112">
        <v>0</v>
      </c>
      <c r="AL608" s="112">
        <v>0</v>
      </c>
      <c r="AM608" s="112">
        <v>0</v>
      </c>
      <c r="AN608" s="112">
        <v>0</v>
      </c>
      <c r="AO608" s="112">
        <v>0</v>
      </c>
      <c r="AP608" s="112">
        <v>0</v>
      </c>
      <c r="AQ608" s="112">
        <v>0</v>
      </c>
      <c r="AR608" s="112">
        <v>0</v>
      </c>
      <c r="AS608" s="112">
        <v>0</v>
      </c>
      <c r="AT608" s="111">
        <v>0.55000000000000004</v>
      </c>
      <c r="AU608" s="112">
        <v>0</v>
      </c>
      <c r="AV608" s="112">
        <v>0</v>
      </c>
      <c r="AW608" s="112">
        <v>0</v>
      </c>
      <c r="AX608" s="112">
        <v>0</v>
      </c>
      <c r="AY608" s="112">
        <v>0</v>
      </c>
      <c r="AZ608" s="112">
        <v>0</v>
      </c>
      <c r="BA608" s="111">
        <v>0.71299999999999997</v>
      </c>
      <c r="BB608" s="112">
        <v>0</v>
      </c>
      <c r="BC608" s="112">
        <v>0</v>
      </c>
      <c r="BD608" s="112">
        <v>0</v>
      </c>
      <c r="BE608" s="112">
        <v>0</v>
      </c>
      <c r="BF608" s="112">
        <v>0</v>
      </c>
      <c r="BG608" s="112">
        <v>0</v>
      </c>
      <c r="BH608" s="112">
        <v>0</v>
      </c>
      <c r="BI608" s="112">
        <v>0</v>
      </c>
      <c r="BJ608" s="112">
        <v>0</v>
      </c>
      <c r="BK608" s="111">
        <v>0.71299999999999997</v>
      </c>
      <c r="BL608" s="112">
        <v>0</v>
      </c>
      <c r="BM608" s="112">
        <v>0</v>
      </c>
      <c r="BN608" s="112">
        <v>0</v>
      </c>
      <c r="BO608" s="112">
        <v>0</v>
      </c>
      <c r="BP608" s="112">
        <v>0</v>
      </c>
      <c r="BQ608" s="112">
        <v>0</v>
      </c>
      <c r="BR608" s="113">
        <v>18</v>
      </c>
      <c r="BS608" s="112">
        <v>0</v>
      </c>
    </row>
    <row r="609" spans="1:71" hidden="1" x14ac:dyDescent="0.25">
      <c r="A609" s="102" t="s">
        <v>138</v>
      </c>
      <c r="B609" s="103" t="s">
        <v>213</v>
      </c>
      <c r="C609" s="102" t="s">
        <v>214</v>
      </c>
      <c r="D609" s="102" t="s">
        <v>350</v>
      </c>
      <c r="E609" s="102" t="s">
        <v>351</v>
      </c>
      <c r="F609" s="102" t="s">
        <v>151</v>
      </c>
      <c r="G609" s="102" t="s">
        <v>223</v>
      </c>
      <c r="H609" s="104">
        <v>21</v>
      </c>
      <c r="I609" s="104">
        <v>24</v>
      </c>
      <c r="J609" s="104">
        <v>27</v>
      </c>
      <c r="K609" s="104">
        <v>81</v>
      </c>
      <c r="L609" s="105">
        <v>24</v>
      </c>
      <c r="M609" s="106">
        <v>215</v>
      </c>
      <c r="N609" s="106">
        <v>219</v>
      </c>
      <c r="O609" s="106">
        <v>3</v>
      </c>
      <c r="P609" s="106">
        <v>4</v>
      </c>
      <c r="Q609" s="106">
        <v>3</v>
      </c>
      <c r="R609" s="106">
        <v>3</v>
      </c>
      <c r="S609" s="106">
        <v>225</v>
      </c>
      <c r="T609" s="106">
        <v>228</v>
      </c>
      <c r="U609" s="106">
        <v>3</v>
      </c>
      <c r="V609" s="106">
        <v>3</v>
      </c>
      <c r="W609" s="106">
        <v>2</v>
      </c>
      <c r="X609" s="106">
        <v>2.5</v>
      </c>
      <c r="Y609" s="106">
        <v>27</v>
      </c>
      <c r="Z609" s="106">
        <v>5</v>
      </c>
      <c r="AA609" s="107">
        <v>41057</v>
      </c>
      <c r="AB609" s="106">
        <v>4</v>
      </c>
      <c r="AC609" s="108">
        <v>3.7</v>
      </c>
      <c r="AD609" s="109">
        <v>2</v>
      </c>
      <c r="AE609" s="110">
        <v>0</v>
      </c>
      <c r="AF609" s="111">
        <v>0.54</v>
      </c>
      <c r="AG609" s="112">
        <v>0</v>
      </c>
      <c r="AH609" s="112">
        <v>0</v>
      </c>
      <c r="AI609" s="112">
        <v>0</v>
      </c>
      <c r="AJ609" s="111">
        <v>0.9</v>
      </c>
      <c r="AK609" s="112">
        <v>0</v>
      </c>
      <c r="AL609" s="112">
        <v>0</v>
      </c>
      <c r="AM609" s="112">
        <v>0</v>
      </c>
      <c r="AN609" s="112">
        <v>0</v>
      </c>
      <c r="AO609" s="112">
        <v>0</v>
      </c>
      <c r="AP609" s="112">
        <v>0</v>
      </c>
      <c r="AQ609" s="112">
        <v>0</v>
      </c>
      <c r="AR609" s="112">
        <v>0</v>
      </c>
      <c r="AS609" s="112">
        <v>0</v>
      </c>
      <c r="AT609" s="111">
        <v>0.55000000000000004</v>
      </c>
      <c r="AU609" s="112">
        <v>0</v>
      </c>
      <c r="AV609" s="112">
        <v>0</v>
      </c>
      <c r="AW609" s="112">
        <v>0</v>
      </c>
      <c r="AX609" s="112">
        <v>0</v>
      </c>
      <c r="AY609" s="112">
        <v>0</v>
      </c>
      <c r="AZ609" s="112">
        <v>0</v>
      </c>
      <c r="BA609" s="111">
        <v>0.71299999999999997</v>
      </c>
      <c r="BB609" s="112">
        <v>0</v>
      </c>
      <c r="BC609" s="112">
        <v>0</v>
      </c>
      <c r="BD609" s="112">
        <v>0</v>
      </c>
      <c r="BE609" s="112">
        <v>0</v>
      </c>
      <c r="BF609" s="112">
        <v>0</v>
      </c>
      <c r="BG609" s="112">
        <v>0</v>
      </c>
      <c r="BH609" s="112">
        <v>0</v>
      </c>
      <c r="BI609" s="112">
        <v>0</v>
      </c>
      <c r="BJ609" s="112">
        <v>0</v>
      </c>
      <c r="BK609" s="111">
        <v>0.71299999999999997</v>
      </c>
      <c r="BL609" s="112">
        <v>0</v>
      </c>
      <c r="BM609" s="112">
        <v>0</v>
      </c>
      <c r="BN609" s="112">
        <v>0</v>
      </c>
      <c r="BO609" s="112">
        <v>0</v>
      </c>
      <c r="BP609" s="112">
        <v>0</v>
      </c>
      <c r="BQ609" s="112">
        <v>0</v>
      </c>
      <c r="BR609" s="113">
        <v>10</v>
      </c>
      <c r="BS609" s="112">
        <v>0</v>
      </c>
    </row>
    <row r="610" spans="1:71" hidden="1" x14ac:dyDescent="0.25">
      <c r="A610" s="102" t="s">
        <v>138</v>
      </c>
      <c r="B610" s="103" t="s">
        <v>213</v>
      </c>
      <c r="C610" s="102" t="s">
        <v>214</v>
      </c>
      <c r="D610" s="102" t="s">
        <v>578</v>
      </c>
      <c r="E610" s="102" t="s">
        <v>579</v>
      </c>
      <c r="F610" s="102" t="s">
        <v>151</v>
      </c>
      <c r="G610" s="102" t="s">
        <v>223</v>
      </c>
      <c r="H610" s="104">
        <v>25</v>
      </c>
      <c r="I610" s="104">
        <v>31</v>
      </c>
      <c r="J610" s="104"/>
      <c r="K610" s="104" t="s">
        <v>154</v>
      </c>
      <c r="L610" s="105">
        <v>28</v>
      </c>
      <c r="M610" s="106">
        <v>421</v>
      </c>
      <c r="N610" s="106">
        <v>307</v>
      </c>
      <c r="O610" s="106">
        <v>4</v>
      </c>
      <c r="P610" s="106">
        <v>-114</v>
      </c>
      <c r="Q610" s="106">
        <v>1</v>
      </c>
      <c r="R610" s="106">
        <v>2.5</v>
      </c>
      <c r="S610" s="106">
        <v>396</v>
      </c>
      <c r="T610" s="106">
        <v>381</v>
      </c>
      <c r="U610" s="106">
        <v>5</v>
      </c>
      <c r="V610" s="106">
        <v>-15</v>
      </c>
      <c r="W610" s="106">
        <v>1</v>
      </c>
      <c r="X610" s="106">
        <v>3</v>
      </c>
      <c r="Y610" s="106"/>
      <c r="Z610" s="106"/>
      <c r="AA610" s="107"/>
      <c r="AB610" s="106"/>
      <c r="AC610" s="108">
        <v>2.75</v>
      </c>
      <c r="AD610" s="109">
        <v>2</v>
      </c>
      <c r="AE610" s="110">
        <v>0</v>
      </c>
      <c r="AF610" s="111">
        <v>0.54</v>
      </c>
      <c r="AG610" s="112">
        <v>0</v>
      </c>
      <c r="AH610" s="112">
        <v>0</v>
      </c>
      <c r="AI610" s="112">
        <v>0</v>
      </c>
      <c r="AJ610" s="111">
        <v>0.9</v>
      </c>
      <c r="AK610" s="112">
        <v>0</v>
      </c>
      <c r="AL610" s="112">
        <v>0</v>
      </c>
      <c r="AM610" s="112">
        <v>0</v>
      </c>
      <c r="AN610" s="112">
        <v>0</v>
      </c>
      <c r="AO610" s="112">
        <v>0</v>
      </c>
      <c r="AP610" s="112">
        <v>0</v>
      </c>
      <c r="AQ610" s="112">
        <v>0</v>
      </c>
      <c r="AR610" s="112">
        <v>0</v>
      </c>
      <c r="AS610" s="112">
        <v>0</v>
      </c>
      <c r="AT610" s="111">
        <v>0.55000000000000004</v>
      </c>
      <c r="AU610" s="112">
        <v>0</v>
      </c>
      <c r="AV610" s="112">
        <v>0</v>
      </c>
      <c r="AW610" s="112">
        <v>0</v>
      </c>
      <c r="AX610" s="112">
        <v>0</v>
      </c>
      <c r="AY610" s="112">
        <v>0</v>
      </c>
      <c r="AZ610" s="112">
        <v>0</v>
      </c>
      <c r="BA610" s="111">
        <v>0.71299999999999997</v>
      </c>
      <c r="BB610" s="112">
        <v>0</v>
      </c>
      <c r="BC610" s="112">
        <v>0</v>
      </c>
      <c r="BD610" s="112">
        <v>0</v>
      </c>
      <c r="BE610" s="112">
        <v>0</v>
      </c>
      <c r="BF610" s="112">
        <v>0</v>
      </c>
      <c r="BG610" s="112">
        <v>0</v>
      </c>
      <c r="BH610" s="112">
        <v>0</v>
      </c>
      <c r="BI610" s="112">
        <v>0</v>
      </c>
      <c r="BJ610" s="112">
        <v>0</v>
      </c>
      <c r="BK610" s="111">
        <v>0.71299999999999997</v>
      </c>
      <c r="BL610" s="112">
        <v>0</v>
      </c>
      <c r="BM610" s="112">
        <v>0</v>
      </c>
      <c r="BN610" s="112">
        <v>0</v>
      </c>
      <c r="BO610" s="112">
        <v>0</v>
      </c>
      <c r="BP610" s="112">
        <v>0</v>
      </c>
      <c r="BQ610" s="112">
        <v>0</v>
      </c>
      <c r="BR610" s="113">
        <v>27</v>
      </c>
      <c r="BS610" s="112">
        <v>0</v>
      </c>
    </row>
    <row r="611" spans="1:71" hidden="1" x14ac:dyDescent="0.25">
      <c r="A611" s="102" t="s">
        <v>138</v>
      </c>
      <c r="B611" s="103" t="s">
        <v>213</v>
      </c>
      <c r="C611" s="102" t="s">
        <v>214</v>
      </c>
      <c r="D611" s="102" t="s">
        <v>580</v>
      </c>
      <c r="E611" s="102" t="s">
        <v>581</v>
      </c>
      <c r="F611" s="102" t="s">
        <v>152</v>
      </c>
      <c r="G611" s="102" t="s">
        <v>223</v>
      </c>
      <c r="H611" s="104">
        <v>193</v>
      </c>
      <c r="I611" s="104">
        <v>192</v>
      </c>
      <c r="J611" s="104">
        <v>42</v>
      </c>
      <c r="K611" s="104">
        <v>126</v>
      </c>
      <c r="L611" s="105">
        <v>142.33333333333334</v>
      </c>
      <c r="M611" s="106">
        <v>1177</v>
      </c>
      <c r="N611" s="106">
        <v>1278</v>
      </c>
      <c r="O611" s="106">
        <v>8</v>
      </c>
      <c r="P611" s="106">
        <v>101</v>
      </c>
      <c r="Q611" s="106">
        <v>8</v>
      </c>
      <c r="R611" s="106">
        <v>8</v>
      </c>
      <c r="S611" s="106">
        <v>1171</v>
      </c>
      <c r="T611" s="106">
        <v>1200</v>
      </c>
      <c r="U611" s="106">
        <v>8</v>
      </c>
      <c r="V611" s="106">
        <v>29</v>
      </c>
      <c r="W611" s="106">
        <v>8</v>
      </c>
      <c r="X611" s="106">
        <v>8</v>
      </c>
      <c r="Y611" s="106">
        <v>42</v>
      </c>
      <c r="Z611" s="106">
        <v>6</v>
      </c>
      <c r="AA611" s="107"/>
      <c r="AB611" s="106"/>
      <c r="AC611" s="108">
        <v>7.333333333333333</v>
      </c>
      <c r="AD611" s="109">
        <v>4</v>
      </c>
      <c r="AE611" s="110">
        <v>0</v>
      </c>
      <c r="AF611" s="111">
        <v>0.54</v>
      </c>
      <c r="AG611" s="112">
        <v>0</v>
      </c>
      <c r="AH611" s="112">
        <v>0</v>
      </c>
      <c r="AI611" s="112">
        <v>0</v>
      </c>
      <c r="AJ611" s="111">
        <v>0.9</v>
      </c>
      <c r="AK611" s="112">
        <v>0</v>
      </c>
      <c r="AL611" s="112">
        <v>0</v>
      </c>
      <c r="AM611" s="112">
        <v>0</v>
      </c>
      <c r="AN611" s="112">
        <v>0</v>
      </c>
      <c r="AO611" s="112">
        <v>0</v>
      </c>
      <c r="AP611" s="112">
        <v>0</v>
      </c>
      <c r="AQ611" s="112">
        <v>0</v>
      </c>
      <c r="AR611" s="112">
        <v>0</v>
      </c>
      <c r="AS611" s="112">
        <v>0</v>
      </c>
      <c r="AT611" s="111">
        <v>0.55000000000000004</v>
      </c>
      <c r="AU611" s="112">
        <v>0</v>
      </c>
      <c r="AV611" s="112">
        <v>0</v>
      </c>
      <c r="AW611" s="112">
        <v>0</v>
      </c>
      <c r="AX611" s="112">
        <v>0</v>
      </c>
      <c r="AY611" s="112">
        <v>0</v>
      </c>
      <c r="AZ611" s="112">
        <v>0</v>
      </c>
      <c r="BA611" s="111">
        <v>0.71299999999999997</v>
      </c>
      <c r="BB611" s="112">
        <v>0</v>
      </c>
      <c r="BC611" s="112">
        <v>0</v>
      </c>
      <c r="BD611" s="112">
        <v>0</v>
      </c>
      <c r="BE611" s="112">
        <v>0</v>
      </c>
      <c r="BF611" s="112">
        <v>0</v>
      </c>
      <c r="BG611" s="112">
        <v>0</v>
      </c>
      <c r="BH611" s="112">
        <v>0</v>
      </c>
      <c r="BI611" s="112">
        <v>0</v>
      </c>
      <c r="BJ611" s="112">
        <v>0</v>
      </c>
      <c r="BK611" s="111">
        <v>0.71299999999999997</v>
      </c>
      <c r="BL611" s="112">
        <v>0</v>
      </c>
      <c r="BM611" s="112">
        <v>0</v>
      </c>
      <c r="BN611" s="112">
        <v>0</v>
      </c>
      <c r="BO611" s="112">
        <v>0</v>
      </c>
      <c r="BP611" s="112">
        <v>0</v>
      </c>
      <c r="BQ611" s="112">
        <v>0</v>
      </c>
      <c r="BR611" s="113">
        <v>95</v>
      </c>
      <c r="BS611" s="112">
        <v>0</v>
      </c>
    </row>
    <row r="612" spans="1:71" hidden="1" x14ac:dyDescent="0.25">
      <c r="A612" s="102" t="s">
        <v>138</v>
      </c>
      <c r="B612" s="103" t="s">
        <v>215</v>
      </c>
      <c r="C612" s="102" t="s">
        <v>216</v>
      </c>
      <c r="D612" s="102" t="s">
        <v>352</v>
      </c>
      <c r="E612" s="102" t="s">
        <v>353</v>
      </c>
      <c r="F612" s="102" t="s">
        <v>151</v>
      </c>
      <c r="G612" s="102" t="s">
        <v>154</v>
      </c>
      <c r="H612" s="104">
        <v>28</v>
      </c>
      <c r="I612" s="104">
        <v>31</v>
      </c>
      <c r="J612" s="104">
        <v>51</v>
      </c>
      <c r="K612" s="104">
        <v>153</v>
      </c>
      <c r="L612" s="105">
        <v>36.666666666666664</v>
      </c>
      <c r="M612" s="106">
        <v>262</v>
      </c>
      <c r="N612" s="106">
        <v>274</v>
      </c>
      <c r="O612" s="106">
        <v>4</v>
      </c>
      <c r="P612" s="106">
        <v>12</v>
      </c>
      <c r="Q612" s="106">
        <v>3</v>
      </c>
      <c r="R612" s="106">
        <v>3.5</v>
      </c>
      <c r="S612" s="106">
        <v>259</v>
      </c>
      <c r="T612" s="106">
        <v>269</v>
      </c>
      <c r="U612" s="106">
        <v>4</v>
      </c>
      <c r="V612" s="106">
        <v>10</v>
      </c>
      <c r="W612" s="106">
        <v>5</v>
      </c>
      <c r="X612" s="106">
        <v>4.5</v>
      </c>
      <c r="Y612" s="106">
        <v>51</v>
      </c>
      <c r="Z612" s="106">
        <v>6</v>
      </c>
      <c r="AA612" s="107">
        <v>57334</v>
      </c>
      <c r="AB612" s="106">
        <v>7</v>
      </c>
      <c r="AC612" s="108">
        <v>5.6</v>
      </c>
      <c r="AD612" s="109">
        <v>3</v>
      </c>
      <c r="AE612" s="110">
        <v>0</v>
      </c>
      <c r="AF612" s="111">
        <v>0.54</v>
      </c>
      <c r="AG612" s="112">
        <v>0</v>
      </c>
      <c r="AH612" s="112">
        <v>0</v>
      </c>
      <c r="AI612" s="112">
        <v>0</v>
      </c>
      <c r="AJ612" s="111">
        <v>0.9</v>
      </c>
      <c r="AK612" s="112">
        <v>0</v>
      </c>
      <c r="AL612" s="112">
        <v>0</v>
      </c>
      <c r="AM612" s="112">
        <v>0</v>
      </c>
      <c r="AN612" s="112">
        <v>0</v>
      </c>
      <c r="AO612" s="112">
        <v>0</v>
      </c>
      <c r="AP612" s="112">
        <v>0</v>
      </c>
      <c r="AQ612" s="112">
        <v>0</v>
      </c>
      <c r="AR612" s="112">
        <v>0</v>
      </c>
      <c r="AS612" s="112">
        <v>0</v>
      </c>
      <c r="AT612" s="111">
        <v>0.55000000000000004</v>
      </c>
      <c r="AU612" s="112">
        <v>0</v>
      </c>
      <c r="AV612" s="112">
        <v>0</v>
      </c>
      <c r="AW612" s="112">
        <v>0</v>
      </c>
      <c r="AX612" s="112">
        <v>0</v>
      </c>
      <c r="AY612" s="112">
        <v>0</v>
      </c>
      <c r="AZ612" s="112">
        <v>0</v>
      </c>
      <c r="BA612" s="111">
        <v>0.71299999999999997</v>
      </c>
      <c r="BB612" s="112">
        <v>0</v>
      </c>
      <c r="BC612" s="112">
        <v>0</v>
      </c>
      <c r="BD612" s="112">
        <v>0</v>
      </c>
      <c r="BE612" s="112">
        <v>0</v>
      </c>
      <c r="BF612" s="112">
        <v>0</v>
      </c>
      <c r="BG612" s="112">
        <v>0</v>
      </c>
      <c r="BH612" s="112">
        <v>0</v>
      </c>
      <c r="BI612" s="112">
        <v>0</v>
      </c>
      <c r="BJ612" s="112">
        <v>0</v>
      </c>
      <c r="BK612" s="111">
        <v>0.71299999999999997</v>
      </c>
      <c r="BL612" s="112">
        <v>0</v>
      </c>
      <c r="BM612" s="112">
        <v>0</v>
      </c>
      <c r="BN612" s="112">
        <v>0</v>
      </c>
      <c r="BO612" s="112">
        <v>0</v>
      </c>
      <c r="BP612" s="112">
        <v>0</v>
      </c>
      <c r="BQ612" s="112">
        <v>0</v>
      </c>
      <c r="BR612" s="113">
        <v>29</v>
      </c>
      <c r="BS612" s="112">
        <v>0</v>
      </c>
    </row>
    <row r="613" spans="1:71" hidden="1" x14ac:dyDescent="0.25">
      <c r="A613" s="102" t="s">
        <v>138</v>
      </c>
      <c r="B613" s="103" t="s">
        <v>215</v>
      </c>
      <c r="C613" s="102" t="s">
        <v>216</v>
      </c>
      <c r="D613" s="102" t="s">
        <v>354</v>
      </c>
      <c r="E613" s="102" t="s">
        <v>1089</v>
      </c>
      <c r="F613" s="102" t="s">
        <v>151</v>
      </c>
      <c r="G613" s="102" t="s">
        <v>154</v>
      </c>
      <c r="H613" s="104">
        <v>25</v>
      </c>
      <c r="I613" s="104">
        <v>25</v>
      </c>
      <c r="J613" s="104">
        <v>28</v>
      </c>
      <c r="K613" s="104">
        <v>84</v>
      </c>
      <c r="L613" s="105">
        <v>26</v>
      </c>
      <c r="M613" s="106">
        <v>215</v>
      </c>
      <c r="N613" s="106">
        <v>235</v>
      </c>
      <c r="O613" s="106">
        <v>3</v>
      </c>
      <c r="P613" s="106">
        <v>20</v>
      </c>
      <c r="Q613" s="106">
        <v>4</v>
      </c>
      <c r="R613" s="106">
        <v>3.5</v>
      </c>
      <c r="S613" s="106">
        <v>210</v>
      </c>
      <c r="T613" s="106">
        <v>219</v>
      </c>
      <c r="U613" s="106">
        <v>3</v>
      </c>
      <c r="V613" s="106">
        <v>9</v>
      </c>
      <c r="W613" s="106">
        <v>5</v>
      </c>
      <c r="X613" s="106">
        <v>4</v>
      </c>
      <c r="Y613" s="106">
        <v>28</v>
      </c>
      <c r="Z613" s="106">
        <v>5</v>
      </c>
      <c r="AA613" s="107">
        <v>61559</v>
      </c>
      <c r="AB613" s="106">
        <v>7</v>
      </c>
      <c r="AC613" s="108">
        <v>5.3</v>
      </c>
      <c r="AD613" s="109">
        <v>3</v>
      </c>
      <c r="AE613" s="110">
        <v>0</v>
      </c>
      <c r="AF613" s="111">
        <v>0.54</v>
      </c>
      <c r="AG613" s="112">
        <v>0</v>
      </c>
      <c r="AH613" s="112">
        <v>0</v>
      </c>
      <c r="AI613" s="112">
        <v>0</v>
      </c>
      <c r="AJ613" s="111">
        <v>0.9</v>
      </c>
      <c r="AK613" s="112">
        <v>0</v>
      </c>
      <c r="AL613" s="112">
        <v>0</v>
      </c>
      <c r="AM613" s="112">
        <v>0</v>
      </c>
      <c r="AN613" s="112">
        <v>0</v>
      </c>
      <c r="AO613" s="112">
        <v>0</v>
      </c>
      <c r="AP613" s="112">
        <v>0</v>
      </c>
      <c r="AQ613" s="112">
        <v>0</v>
      </c>
      <c r="AR613" s="112">
        <v>0</v>
      </c>
      <c r="AS613" s="112">
        <v>0</v>
      </c>
      <c r="AT613" s="111">
        <v>0.55000000000000004</v>
      </c>
      <c r="AU613" s="112">
        <v>0</v>
      </c>
      <c r="AV613" s="112">
        <v>0</v>
      </c>
      <c r="AW613" s="112">
        <v>0</v>
      </c>
      <c r="AX613" s="112">
        <v>0</v>
      </c>
      <c r="AY613" s="112">
        <v>0</v>
      </c>
      <c r="AZ613" s="112">
        <v>0</v>
      </c>
      <c r="BA613" s="111">
        <v>0.71299999999999997</v>
      </c>
      <c r="BB613" s="112">
        <v>0</v>
      </c>
      <c r="BC613" s="112">
        <v>0</v>
      </c>
      <c r="BD613" s="112">
        <v>0</v>
      </c>
      <c r="BE613" s="112">
        <v>0</v>
      </c>
      <c r="BF613" s="112">
        <v>0</v>
      </c>
      <c r="BG613" s="112">
        <v>0</v>
      </c>
      <c r="BH613" s="112">
        <v>0</v>
      </c>
      <c r="BI613" s="112">
        <v>0</v>
      </c>
      <c r="BJ613" s="112">
        <v>0</v>
      </c>
      <c r="BK613" s="111">
        <v>0.71299999999999997</v>
      </c>
      <c r="BL613" s="112">
        <v>0</v>
      </c>
      <c r="BM613" s="112">
        <v>0</v>
      </c>
      <c r="BN613" s="112">
        <v>0</v>
      </c>
      <c r="BO613" s="112">
        <v>0</v>
      </c>
      <c r="BP613" s="112">
        <v>0</v>
      </c>
      <c r="BQ613" s="112">
        <v>0</v>
      </c>
      <c r="BR613" s="113">
        <v>52</v>
      </c>
      <c r="BS613" s="112">
        <v>0</v>
      </c>
    </row>
    <row r="614" spans="1:71" hidden="1" x14ac:dyDescent="0.25">
      <c r="A614" s="102" t="s">
        <v>138</v>
      </c>
      <c r="B614" s="103" t="s">
        <v>215</v>
      </c>
      <c r="C614" s="102" t="s">
        <v>216</v>
      </c>
      <c r="D614" s="102" t="s">
        <v>670</v>
      </c>
      <c r="E614" s="102" t="s">
        <v>1090</v>
      </c>
      <c r="F614" s="102" t="s">
        <v>151</v>
      </c>
      <c r="G614" s="102" t="s">
        <v>223</v>
      </c>
      <c r="H614" s="104">
        <v>28</v>
      </c>
      <c r="I614" s="104">
        <v>28</v>
      </c>
      <c r="J614" s="104">
        <v>12</v>
      </c>
      <c r="K614" s="104">
        <v>36</v>
      </c>
      <c r="L614" s="105">
        <v>22.666666666666668</v>
      </c>
      <c r="M614" s="106">
        <v>201</v>
      </c>
      <c r="N614" s="106">
        <v>222</v>
      </c>
      <c r="O614" s="106">
        <v>3</v>
      </c>
      <c r="P614" s="106">
        <v>21</v>
      </c>
      <c r="Q614" s="106">
        <v>5</v>
      </c>
      <c r="R614" s="106">
        <v>4</v>
      </c>
      <c r="S614" s="106">
        <v>203</v>
      </c>
      <c r="T614" s="106">
        <v>211</v>
      </c>
      <c r="U614" s="106">
        <v>3</v>
      </c>
      <c r="V614" s="106">
        <v>8</v>
      </c>
      <c r="W614" s="106">
        <v>5</v>
      </c>
      <c r="X614" s="106">
        <v>4</v>
      </c>
      <c r="Y614" s="106">
        <v>12</v>
      </c>
      <c r="Z614" s="106">
        <v>3</v>
      </c>
      <c r="AA614" s="107">
        <v>48714</v>
      </c>
      <c r="AB614" s="106">
        <v>5</v>
      </c>
      <c r="AC614" s="108">
        <v>4.2</v>
      </c>
      <c r="AD614" s="109">
        <v>3</v>
      </c>
      <c r="AE614" s="110">
        <v>0</v>
      </c>
      <c r="AF614" s="111">
        <v>0.54</v>
      </c>
      <c r="AG614" s="112">
        <v>0</v>
      </c>
      <c r="AH614" s="112">
        <v>0</v>
      </c>
      <c r="AI614" s="112">
        <v>0</v>
      </c>
      <c r="AJ614" s="111">
        <v>0.9</v>
      </c>
      <c r="AK614" s="112">
        <v>0</v>
      </c>
      <c r="AL614" s="112">
        <v>0</v>
      </c>
      <c r="AM614" s="112">
        <v>0</v>
      </c>
      <c r="AN614" s="112">
        <v>0</v>
      </c>
      <c r="AO614" s="112">
        <v>0</v>
      </c>
      <c r="AP614" s="112">
        <v>0</v>
      </c>
      <c r="AQ614" s="112">
        <v>0</v>
      </c>
      <c r="AR614" s="112">
        <v>0</v>
      </c>
      <c r="AS614" s="112">
        <v>0</v>
      </c>
      <c r="AT614" s="111">
        <v>0.55000000000000004</v>
      </c>
      <c r="AU614" s="112">
        <v>0</v>
      </c>
      <c r="AV614" s="112">
        <v>0</v>
      </c>
      <c r="AW614" s="112">
        <v>0</v>
      </c>
      <c r="AX614" s="112">
        <v>0</v>
      </c>
      <c r="AY614" s="112">
        <v>0</v>
      </c>
      <c r="AZ614" s="112">
        <v>0</v>
      </c>
      <c r="BA614" s="111">
        <v>0.71299999999999997</v>
      </c>
      <c r="BB614" s="112">
        <v>0</v>
      </c>
      <c r="BC614" s="112">
        <v>0</v>
      </c>
      <c r="BD614" s="112">
        <v>0</v>
      </c>
      <c r="BE614" s="112">
        <v>0</v>
      </c>
      <c r="BF614" s="112">
        <v>0</v>
      </c>
      <c r="BG614" s="112">
        <v>0</v>
      </c>
      <c r="BH614" s="112">
        <v>0</v>
      </c>
      <c r="BI614" s="112">
        <v>0</v>
      </c>
      <c r="BJ614" s="112">
        <v>0</v>
      </c>
      <c r="BK614" s="111">
        <v>0.71299999999999997</v>
      </c>
      <c r="BL614" s="112">
        <v>0</v>
      </c>
      <c r="BM614" s="112">
        <v>0</v>
      </c>
      <c r="BN614" s="112">
        <v>0</v>
      </c>
      <c r="BO614" s="112">
        <v>0</v>
      </c>
      <c r="BP614" s="112">
        <v>0</v>
      </c>
      <c r="BQ614" s="112">
        <v>0</v>
      </c>
      <c r="BR614" s="113">
        <v>23</v>
      </c>
      <c r="BS614" s="112">
        <v>0</v>
      </c>
    </row>
    <row r="615" spans="1:71" hidden="1" x14ac:dyDescent="0.25">
      <c r="A615" s="102" t="s">
        <v>138</v>
      </c>
      <c r="B615" s="103" t="s">
        <v>215</v>
      </c>
      <c r="C615" s="102" t="s">
        <v>216</v>
      </c>
      <c r="D615" s="102" t="s">
        <v>671</v>
      </c>
      <c r="E615" s="102" t="s">
        <v>1079</v>
      </c>
      <c r="F615" s="102" t="s">
        <v>151</v>
      </c>
      <c r="G615" s="102" t="s">
        <v>223</v>
      </c>
      <c r="H615" s="104">
        <v>158</v>
      </c>
      <c r="I615" s="104">
        <v>164</v>
      </c>
      <c r="J615" s="104">
        <v>18</v>
      </c>
      <c r="K615" s="104">
        <v>54</v>
      </c>
      <c r="L615" s="105">
        <v>113.33333333333333</v>
      </c>
      <c r="M615" s="106">
        <v>1129</v>
      </c>
      <c r="N615" s="106">
        <v>1279</v>
      </c>
      <c r="O615" s="106">
        <v>8</v>
      </c>
      <c r="P615" s="106">
        <v>150</v>
      </c>
      <c r="Q615" s="106">
        <v>9</v>
      </c>
      <c r="R615" s="106">
        <v>8.5</v>
      </c>
      <c r="S615" s="106">
        <v>1141</v>
      </c>
      <c r="T615" s="106">
        <v>1190</v>
      </c>
      <c r="U615" s="106">
        <v>8</v>
      </c>
      <c r="V615" s="106">
        <v>49</v>
      </c>
      <c r="W615" s="106">
        <v>9</v>
      </c>
      <c r="X615" s="106">
        <v>8.5</v>
      </c>
      <c r="Y615" s="106">
        <v>18</v>
      </c>
      <c r="Z615" s="106">
        <v>4</v>
      </c>
      <c r="AA615" s="107">
        <v>36331</v>
      </c>
      <c r="AB615" s="106">
        <v>3</v>
      </c>
      <c r="AC615" s="108">
        <v>5.4</v>
      </c>
      <c r="AD615" s="109">
        <v>3</v>
      </c>
      <c r="AE615" s="110">
        <v>0</v>
      </c>
      <c r="AF615" s="111">
        <v>0.54</v>
      </c>
      <c r="AG615" s="112">
        <v>0</v>
      </c>
      <c r="AH615" s="112">
        <v>0</v>
      </c>
      <c r="AI615" s="112">
        <v>0</v>
      </c>
      <c r="AJ615" s="111">
        <v>0.9</v>
      </c>
      <c r="AK615" s="112">
        <v>0</v>
      </c>
      <c r="AL615" s="112">
        <v>0</v>
      </c>
      <c r="AM615" s="112">
        <v>0</v>
      </c>
      <c r="AN615" s="112">
        <v>0</v>
      </c>
      <c r="AO615" s="112">
        <v>0</v>
      </c>
      <c r="AP615" s="112">
        <v>0</v>
      </c>
      <c r="AQ615" s="112">
        <v>0</v>
      </c>
      <c r="AR615" s="112">
        <v>0</v>
      </c>
      <c r="AS615" s="112">
        <v>0</v>
      </c>
      <c r="AT615" s="111">
        <v>0.55000000000000004</v>
      </c>
      <c r="AU615" s="112">
        <v>0</v>
      </c>
      <c r="AV615" s="112">
        <v>0</v>
      </c>
      <c r="AW615" s="112">
        <v>0</v>
      </c>
      <c r="AX615" s="112">
        <v>0</v>
      </c>
      <c r="AY615" s="112">
        <v>0</v>
      </c>
      <c r="AZ615" s="112">
        <v>0</v>
      </c>
      <c r="BA615" s="111">
        <v>0.71299999999999997</v>
      </c>
      <c r="BB615" s="112">
        <v>0</v>
      </c>
      <c r="BC615" s="112">
        <v>0</v>
      </c>
      <c r="BD615" s="112">
        <v>0</v>
      </c>
      <c r="BE615" s="112">
        <v>0</v>
      </c>
      <c r="BF615" s="112">
        <v>0</v>
      </c>
      <c r="BG615" s="112">
        <v>0</v>
      </c>
      <c r="BH615" s="112">
        <v>0</v>
      </c>
      <c r="BI615" s="112">
        <v>0</v>
      </c>
      <c r="BJ615" s="112">
        <v>0</v>
      </c>
      <c r="BK615" s="111">
        <v>0.71299999999999997</v>
      </c>
      <c r="BL615" s="112">
        <v>0</v>
      </c>
      <c r="BM615" s="112">
        <v>0</v>
      </c>
      <c r="BN615" s="112">
        <v>0</v>
      </c>
      <c r="BO615" s="112">
        <v>0</v>
      </c>
      <c r="BP615" s="112">
        <v>0</v>
      </c>
      <c r="BQ615" s="112">
        <v>0</v>
      </c>
      <c r="BR615" s="113">
        <v>1252</v>
      </c>
      <c r="BS615" s="112">
        <v>0</v>
      </c>
    </row>
    <row r="616" spans="1:71" hidden="1" x14ac:dyDescent="0.25">
      <c r="A616" s="102" t="s">
        <v>138</v>
      </c>
      <c r="B616" s="103" t="s">
        <v>215</v>
      </c>
      <c r="C616" s="102" t="s">
        <v>216</v>
      </c>
      <c r="D616" s="102" t="s">
        <v>122</v>
      </c>
      <c r="E616" s="102" t="s">
        <v>123</v>
      </c>
      <c r="F616" s="102" t="s">
        <v>151</v>
      </c>
      <c r="G616" s="102" t="s">
        <v>223</v>
      </c>
      <c r="H616" s="104">
        <v>48</v>
      </c>
      <c r="I616" s="104">
        <v>59</v>
      </c>
      <c r="J616" s="104">
        <v>383</v>
      </c>
      <c r="K616" s="104">
        <v>1149</v>
      </c>
      <c r="L616" s="105">
        <v>163.33333333333334</v>
      </c>
      <c r="M616" s="106">
        <v>472</v>
      </c>
      <c r="N616" s="106">
        <v>462</v>
      </c>
      <c r="O616" s="106">
        <v>6</v>
      </c>
      <c r="P616" s="106">
        <v>-10</v>
      </c>
      <c r="Q616" s="106">
        <v>2</v>
      </c>
      <c r="R616" s="106">
        <v>4</v>
      </c>
      <c r="S616" s="106">
        <v>495</v>
      </c>
      <c r="T616" s="106">
        <v>507</v>
      </c>
      <c r="U616" s="106">
        <v>6</v>
      </c>
      <c r="V616" s="106">
        <v>12</v>
      </c>
      <c r="W616" s="106">
        <v>6</v>
      </c>
      <c r="X616" s="106">
        <v>6</v>
      </c>
      <c r="Y616" s="106">
        <v>383</v>
      </c>
      <c r="Z616" s="106">
        <v>10</v>
      </c>
      <c r="AA616" s="107">
        <v>29866</v>
      </c>
      <c r="AB616" s="106">
        <v>2</v>
      </c>
      <c r="AC616" s="108">
        <v>4.8</v>
      </c>
      <c r="AD616" s="109">
        <v>2</v>
      </c>
      <c r="AE616" s="110">
        <v>0</v>
      </c>
      <c r="AF616" s="111">
        <v>0.54</v>
      </c>
      <c r="AG616" s="112">
        <v>0</v>
      </c>
      <c r="AH616" s="112">
        <v>0</v>
      </c>
      <c r="AI616" s="112">
        <v>0</v>
      </c>
      <c r="AJ616" s="111">
        <v>0.9</v>
      </c>
      <c r="AK616" s="112">
        <v>0</v>
      </c>
      <c r="AL616" s="112">
        <v>0</v>
      </c>
      <c r="AM616" s="112">
        <v>0</v>
      </c>
      <c r="AN616" s="112">
        <v>0</v>
      </c>
      <c r="AO616" s="112">
        <v>0</v>
      </c>
      <c r="AP616" s="112">
        <v>0</v>
      </c>
      <c r="AQ616" s="112">
        <v>0</v>
      </c>
      <c r="AR616" s="112">
        <v>0</v>
      </c>
      <c r="AS616" s="112">
        <v>0</v>
      </c>
      <c r="AT616" s="111">
        <v>0.55000000000000004</v>
      </c>
      <c r="AU616" s="112">
        <v>0</v>
      </c>
      <c r="AV616" s="112">
        <v>0</v>
      </c>
      <c r="AW616" s="112">
        <v>0</v>
      </c>
      <c r="AX616" s="112">
        <v>0</v>
      </c>
      <c r="AY616" s="112">
        <v>0</v>
      </c>
      <c r="AZ616" s="112">
        <v>0</v>
      </c>
      <c r="BA616" s="111">
        <v>0.71299999999999997</v>
      </c>
      <c r="BB616" s="112">
        <v>0</v>
      </c>
      <c r="BC616" s="112">
        <v>0</v>
      </c>
      <c r="BD616" s="112">
        <v>0</v>
      </c>
      <c r="BE616" s="112">
        <v>0</v>
      </c>
      <c r="BF616" s="112">
        <v>0</v>
      </c>
      <c r="BG616" s="112">
        <v>0</v>
      </c>
      <c r="BH616" s="112">
        <v>0</v>
      </c>
      <c r="BI616" s="112">
        <v>0</v>
      </c>
      <c r="BJ616" s="112">
        <v>0</v>
      </c>
      <c r="BK616" s="111">
        <v>0.71299999999999997</v>
      </c>
      <c r="BL616" s="112">
        <v>0</v>
      </c>
      <c r="BM616" s="112">
        <v>0</v>
      </c>
      <c r="BN616" s="112">
        <v>0</v>
      </c>
      <c r="BO616" s="112">
        <v>0</v>
      </c>
      <c r="BP616" s="112">
        <v>0</v>
      </c>
      <c r="BQ616" s="112">
        <v>0</v>
      </c>
      <c r="BR616" s="113">
        <v>32</v>
      </c>
      <c r="BS616" s="112">
        <v>0</v>
      </c>
    </row>
    <row r="617" spans="1:71" hidden="1" x14ac:dyDescent="0.25">
      <c r="A617" s="102" t="s">
        <v>138</v>
      </c>
      <c r="B617" s="103" t="s">
        <v>215</v>
      </c>
      <c r="C617" s="102" t="s">
        <v>216</v>
      </c>
      <c r="D617" s="102" t="s">
        <v>78</v>
      </c>
      <c r="E617" s="102" t="s">
        <v>79</v>
      </c>
      <c r="F617" s="102" t="s">
        <v>153</v>
      </c>
      <c r="G617" s="102" t="s">
        <v>224</v>
      </c>
      <c r="H617" s="104">
        <v>421</v>
      </c>
      <c r="I617" s="104">
        <v>451</v>
      </c>
      <c r="J617" s="104">
        <v>2247</v>
      </c>
      <c r="K617" s="104">
        <v>6741</v>
      </c>
      <c r="L617" s="105">
        <v>1039.6666666666667</v>
      </c>
      <c r="M617" s="106">
        <v>3653</v>
      </c>
      <c r="N617" s="106">
        <v>3894</v>
      </c>
      <c r="O617" s="106">
        <v>10</v>
      </c>
      <c r="P617" s="106">
        <v>241</v>
      </c>
      <c r="Q617" s="106">
        <v>10</v>
      </c>
      <c r="R617" s="106">
        <v>10</v>
      </c>
      <c r="S617" s="106">
        <v>3730</v>
      </c>
      <c r="T617" s="106">
        <v>3835</v>
      </c>
      <c r="U617" s="106">
        <v>10</v>
      </c>
      <c r="V617" s="106">
        <v>105</v>
      </c>
      <c r="W617" s="106">
        <v>10</v>
      </c>
      <c r="X617" s="106">
        <v>10</v>
      </c>
      <c r="Y617" s="106">
        <v>2247</v>
      </c>
      <c r="Z617" s="106">
        <v>10</v>
      </c>
      <c r="AA617" s="107">
        <v>48410</v>
      </c>
      <c r="AB617" s="106">
        <v>5</v>
      </c>
      <c r="AC617" s="108">
        <v>8</v>
      </c>
      <c r="AD617" s="109">
        <v>4</v>
      </c>
      <c r="AE617" s="110">
        <v>0</v>
      </c>
      <c r="AF617" s="111">
        <v>0.54</v>
      </c>
      <c r="AG617" s="112">
        <v>0</v>
      </c>
      <c r="AH617" s="112">
        <v>0</v>
      </c>
      <c r="AI617" s="112">
        <v>0</v>
      </c>
      <c r="AJ617" s="111">
        <v>0.9</v>
      </c>
      <c r="AK617" s="112">
        <v>0</v>
      </c>
      <c r="AL617" s="112">
        <v>0</v>
      </c>
      <c r="AM617" s="112">
        <v>0</v>
      </c>
      <c r="AN617" s="112">
        <v>0</v>
      </c>
      <c r="AO617" s="112">
        <v>0</v>
      </c>
      <c r="AP617" s="112">
        <v>0</v>
      </c>
      <c r="AQ617" s="112">
        <v>0</v>
      </c>
      <c r="AR617" s="112">
        <v>0</v>
      </c>
      <c r="AS617" s="112">
        <v>0</v>
      </c>
      <c r="AT617" s="111">
        <v>0.55000000000000004</v>
      </c>
      <c r="AU617" s="112">
        <v>0</v>
      </c>
      <c r="AV617" s="112">
        <v>0</v>
      </c>
      <c r="AW617" s="112">
        <v>0</v>
      </c>
      <c r="AX617" s="112">
        <v>0</v>
      </c>
      <c r="AY617" s="112">
        <v>0</v>
      </c>
      <c r="AZ617" s="112">
        <v>0</v>
      </c>
      <c r="BA617" s="111">
        <v>0.71299999999999997</v>
      </c>
      <c r="BB617" s="112">
        <v>0</v>
      </c>
      <c r="BC617" s="112">
        <v>0</v>
      </c>
      <c r="BD617" s="112">
        <v>0</v>
      </c>
      <c r="BE617" s="112">
        <v>0</v>
      </c>
      <c r="BF617" s="112">
        <v>0</v>
      </c>
      <c r="BG617" s="112">
        <v>0</v>
      </c>
      <c r="BH617" s="112">
        <v>0</v>
      </c>
      <c r="BI617" s="112">
        <v>0</v>
      </c>
      <c r="BJ617" s="112">
        <v>0</v>
      </c>
      <c r="BK617" s="111">
        <v>0.71299999999999997</v>
      </c>
      <c r="BL617" s="112">
        <v>0</v>
      </c>
      <c r="BM617" s="112">
        <v>0</v>
      </c>
      <c r="BN617" s="112">
        <v>0</v>
      </c>
      <c r="BO617" s="112">
        <v>0</v>
      </c>
      <c r="BP617" s="112">
        <v>0</v>
      </c>
      <c r="BQ617" s="112">
        <v>0</v>
      </c>
      <c r="BR617" s="113">
        <v>644</v>
      </c>
      <c r="BS617" s="112">
        <v>0</v>
      </c>
    </row>
    <row r="618" spans="1:71" hidden="1" x14ac:dyDescent="0.25">
      <c r="A618" s="102" t="s">
        <v>138</v>
      </c>
      <c r="B618" s="103" t="s">
        <v>215</v>
      </c>
      <c r="C618" s="102" t="s">
        <v>216</v>
      </c>
      <c r="D618" s="102" t="s">
        <v>355</v>
      </c>
      <c r="E618" s="102" t="s">
        <v>356</v>
      </c>
      <c r="F618" s="102" t="s">
        <v>151</v>
      </c>
      <c r="G618" s="102" t="s">
        <v>223</v>
      </c>
      <c r="H618" s="104">
        <v>308</v>
      </c>
      <c r="I618" s="104">
        <v>346</v>
      </c>
      <c r="J618" s="104">
        <v>372</v>
      </c>
      <c r="K618" s="104">
        <v>1116</v>
      </c>
      <c r="L618" s="105">
        <v>342</v>
      </c>
      <c r="M618" s="106">
        <v>2749</v>
      </c>
      <c r="N618" s="106">
        <v>2866</v>
      </c>
      <c r="O618" s="106">
        <v>10</v>
      </c>
      <c r="P618" s="106">
        <v>117</v>
      </c>
      <c r="Q618" s="106">
        <v>9</v>
      </c>
      <c r="R618" s="106">
        <v>9.5</v>
      </c>
      <c r="S618" s="106">
        <v>2819</v>
      </c>
      <c r="T618" s="106">
        <v>2906</v>
      </c>
      <c r="U618" s="106">
        <v>10</v>
      </c>
      <c r="V618" s="106">
        <v>87</v>
      </c>
      <c r="W618" s="106">
        <v>10</v>
      </c>
      <c r="X618" s="106">
        <v>10</v>
      </c>
      <c r="Y618" s="106">
        <v>372</v>
      </c>
      <c r="Z618" s="106">
        <v>10</v>
      </c>
      <c r="AA618" s="107">
        <v>34928</v>
      </c>
      <c r="AB618" s="106">
        <v>3</v>
      </c>
      <c r="AC618" s="108">
        <v>7.1</v>
      </c>
      <c r="AD618" s="109">
        <v>4</v>
      </c>
      <c r="AE618" s="110">
        <v>0</v>
      </c>
      <c r="AF618" s="111">
        <v>0.54</v>
      </c>
      <c r="AG618" s="112">
        <v>0</v>
      </c>
      <c r="AH618" s="112">
        <v>0</v>
      </c>
      <c r="AI618" s="112">
        <v>0</v>
      </c>
      <c r="AJ618" s="111">
        <v>0.9</v>
      </c>
      <c r="AK618" s="112">
        <v>0</v>
      </c>
      <c r="AL618" s="112">
        <v>0</v>
      </c>
      <c r="AM618" s="112">
        <v>0</v>
      </c>
      <c r="AN618" s="112">
        <v>0</v>
      </c>
      <c r="AO618" s="112">
        <v>0</v>
      </c>
      <c r="AP618" s="112">
        <v>0</v>
      </c>
      <c r="AQ618" s="112">
        <v>0</v>
      </c>
      <c r="AR618" s="112">
        <v>0</v>
      </c>
      <c r="AS618" s="112">
        <v>0</v>
      </c>
      <c r="AT618" s="111">
        <v>0.55000000000000004</v>
      </c>
      <c r="AU618" s="112">
        <v>0</v>
      </c>
      <c r="AV618" s="112">
        <v>0</v>
      </c>
      <c r="AW618" s="112">
        <v>0</v>
      </c>
      <c r="AX618" s="112">
        <v>0</v>
      </c>
      <c r="AY618" s="112">
        <v>0</v>
      </c>
      <c r="AZ618" s="112">
        <v>0</v>
      </c>
      <c r="BA618" s="111">
        <v>0.71299999999999997</v>
      </c>
      <c r="BB618" s="112">
        <v>0</v>
      </c>
      <c r="BC618" s="112">
        <v>0</v>
      </c>
      <c r="BD618" s="112">
        <v>0</v>
      </c>
      <c r="BE618" s="112">
        <v>0</v>
      </c>
      <c r="BF618" s="112">
        <v>0</v>
      </c>
      <c r="BG618" s="112">
        <v>0</v>
      </c>
      <c r="BH618" s="112">
        <v>0</v>
      </c>
      <c r="BI618" s="112">
        <v>0</v>
      </c>
      <c r="BJ618" s="112">
        <v>0</v>
      </c>
      <c r="BK618" s="111">
        <v>0.71299999999999997</v>
      </c>
      <c r="BL618" s="112">
        <v>0</v>
      </c>
      <c r="BM618" s="112">
        <v>0</v>
      </c>
      <c r="BN618" s="112">
        <v>0</v>
      </c>
      <c r="BO618" s="112">
        <v>0</v>
      </c>
      <c r="BP618" s="112">
        <v>0</v>
      </c>
      <c r="BQ618" s="112">
        <v>0</v>
      </c>
      <c r="BR618" s="113">
        <v>204</v>
      </c>
      <c r="BS618" s="112">
        <v>0</v>
      </c>
    </row>
    <row r="619" spans="1:71" hidden="1" x14ac:dyDescent="0.25">
      <c r="A619" s="102" t="s">
        <v>138</v>
      </c>
      <c r="B619" s="103" t="s">
        <v>215</v>
      </c>
      <c r="C619" s="102" t="s">
        <v>216</v>
      </c>
      <c r="D619" s="102" t="s">
        <v>646</v>
      </c>
      <c r="E619" s="102" t="s">
        <v>647</v>
      </c>
      <c r="F619" s="102" t="s">
        <v>152</v>
      </c>
      <c r="G619" s="102" t="s">
        <v>223</v>
      </c>
      <c r="H619" s="104">
        <v>186</v>
      </c>
      <c r="I619" s="104">
        <v>210</v>
      </c>
      <c r="J619" s="104">
        <v>70</v>
      </c>
      <c r="K619" s="104">
        <v>210</v>
      </c>
      <c r="L619" s="105">
        <v>155.33333333333334</v>
      </c>
      <c r="M619" s="106">
        <v>1710</v>
      </c>
      <c r="N619" s="106">
        <v>1806</v>
      </c>
      <c r="O619" s="106">
        <v>9</v>
      </c>
      <c r="P619" s="106">
        <v>96</v>
      </c>
      <c r="Q619" s="106">
        <v>8</v>
      </c>
      <c r="R619" s="106">
        <v>8.5</v>
      </c>
      <c r="S619" s="106">
        <v>1839</v>
      </c>
      <c r="T619" s="106">
        <v>1885</v>
      </c>
      <c r="U619" s="106">
        <v>9</v>
      </c>
      <c r="V619" s="106">
        <v>46</v>
      </c>
      <c r="W619" s="106">
        <v>9</v>
      </c>
      <c r="X619" s="106">
        <v>9</v>
      </c>
      <c r="Y619" s="106">
        <v>70</v>
      </c>
      <c r="Z619" s="106">
        <v>7</v>
      </c>
      <c r="AA619" s="107">
        <v>28676</v>
      </c>
      <c r="AB619" s="106">
        <v>1</v>
      </c>
      <c r="AC619" s="108">
        <v>5.3</v>
      </c>
      <c r="AD619" s="109">
        <v>1</v>
      </c>
      <c r="AE619" s="110">
        <v>0</v>
      </c>
      <c r="AF619" s="111">
        <v>0.54</v>
      </c>
      <c r="AG619" s="112">
        <v>0</v>
      </c>
      <c r="AH619" s="112">
        <v>0</v>
      </c>
      <c r="AI619" s="112">
        <v>0</v>
      </c>
      <c r="AJ619" s="111">
        <v>0.9</v>
      </c>
      <c r="AK619" s="112">
        <v>0</v>
      </c>
      <c r="AL619" s="112">
        <v>0</v>
      </c>
      <c r="AM619" s="112">
        <v>0</v>
      </c>
      <c r="AN619" s="112">
        <v>0</v>
      </c>
      <c r="AO619" s="112">
        <v>0</v>
      </c>
      <c r="AP619" s="112">
        <v>0</v>
      </c>
      <c r="AQ619" s="112">
        <v>0</v>
      </c>
      <c r="AR619" s="112">
        <v>0</v>
      </c>
      <c r="AS619" s="112">
        <v>0</v>
      </c>
      <c r="AT619" s="111">
        <v>0.55000000000000004</v>
      </c>
      <c r="AU619" s="112">
        <v>0</v>
      </c>
      <c r="AV619" s="112">
        <v>0</v>
      </c>
      <c r="AW619" s="112">
        <v>0</v>
      </c>
      <c r="AX619" s="112">
        <v>0</v>
      </c>
      <c r="AY619" s="112">
        <v>0</v>
      </c>
      <c r="AZ619" s="112">
        <v>0</v>
      </c>
      <c r="BA619" s="111">
        <v>0.71299999999999997</v>
      </c>
      <c r="BB619" s="112">
        <v>0</v>
      </c>
      <c r="BC619" s="112">
        <v>0</v>
      </c>
      <c r="BD619" s="112">
        <v>0</v>
      </c>
      <c r="BE619" s="112">
        <v>0</v>
      </c>
      <c r="BF619" s="112">
        <v>0</v>
      </c>
      <c r="BG619" s="112">
        <v>0</v>
      </c>
      <c r="BH619" s="112">
        <v>0</v>
      </c>
      <c r="BI619" s="112">
        <v>0</v>
      </c>
      <c r="BJ619" s="112">
        <v>0</v>
      </c>
      <c r="BK619" s="111">
        <v>0.71299999999999997</v>
      </c>
      <c r="BL619" s="112">
        <v>0</v>
      </c>
      <c r="BM619" s="112">
        <v>0</v>
      </c>
      <c r="BN619" s="112">
        <v>0</v>
      </c>
      <c r="BO619" s="112">
        <v>0</v>
      </c>
      <c r="BP619" s="112">
        <v>0</v>
      </c>
      <c r="BQ619" s="112">
        <v>0</v>
      </c>
      <c r="BR619" s="113">
        <v>28</v>
      </c>
      <c r="BS619" s="112">
        <v>0</v>
      </c>
    </row>
    <row r="620" spans="1:71" hidden="1" x14ac:dyDescent="0.25">
      <c r="A620" s="102" t="s">
        <v>138</v>
      </c>
      <c r="B620" s="103" t="s">
        <v>215</v>
      </c>
      <c r="C620" s="102" t="s">
        <v>216</v>
      </c>
      <c r="D620" s="102" t="s">
        <v>359</v>
      </c>
      <c r="E620" s="102" t="s">
        <v>360</v>
      </c>
      <c r="F620" s="102" t="s">
        <v>152</v>
      </c>
      <c r="G620" s="102" t="s">
        <v>223</v>
      </c>
      <c r="H620" s="104">
        <v>76</v>
      </c>
      <c r="I620" s="104">
        <v>98</v>
      </c>
      <c r="J620" s="104">
        <v>131</v>
      </c>
      <c r="K620" s="104">
        <v>393</v>
      </c>
      <c r="L620" s="105">
        <v>101.66666666666667</v>
      </c>
      <c r="M620" s="106">
        <v>677</v>
      </c>
      <c r="N620" s="106">
        <v>687</v>
      </c>
      <c r="O620" s="106">
        <v>7</v>
      </c>
      <c r="P620" s="106">
        <v>10</v>
      </c>
      <c r="Q620" s="106">
        <v>3</v>
      </c>
      <c r="R620" s="106">
        <v>5</v>
      </c>
      <c r="S620" s="106">
        <v>718</v>
      </c>
      <c r="T620" s="106">
        <v>749</v>
      </c>
      <c r="U620" s="106">
        <v>7</v>
      </c>
      <c r="V620" s="106">
        <v>31</v>
      </c>
      <c r="W620" s="106">
        <v>8</v>
      </c>
      <c r="X620" s="106">
        <v>7.5</v>
      </c>
      <c r="Y620" s="106">
        <v>131</v>
      </c>
      <c r="Z620" s="106">
        <v>8</v>
      </c>
      <c r="AA620" s="107">
        <v>35704</v>
      </c>
      <c r="AB620" s="106">
        <v>3</v>
      </c>
      <c r="AC620" s="108">
        <v>5.3</v>
      </c>
      <c r="AD620" s="109">
        <v>3</v>
      </c>
      <c r="AE620" s="110">
        <v>0</v>
      </c>
      <c r="AF620" s="111">
        <v>0.54</v>
      </c>
      <c r="AG620" s="112">
        <v>0</v>
      </c>
      <c r="AH620" s="112">
        <v>0</v>
      </c>
      <c r="AI620" s="112">
        <v>0</v>
      </c>
      <c r="AJ620" s="111">
        <v>0.9</v>
      </c>
      <c r="AK620" s="112">
        <v>0</v>
      </c>
      <c r="AL620" s="112">
        <v>0</v>
      </c>
      <c r="AM620" s="112">
        <v>0</v>
      </c>
      <c r="AN620" s="112">
        <v>0</v>
      </c>
      <c r="AO620" s="112">
        <v>0</v>
      </c>
      <c r="AP620" s="112">
        <v>0</v>
      </c>
      <c r="AQ620" s="112">
        <v>0</v>
      </c>
      <c r="AR620" s="112">
        <v>0</v>
      </c>
      <c r="AS620" s="112">
        <v>0</v>
      </c>
      <c r="AT620" s="111">
        <v>0.55000000000000004</v>
      </c>
      <c r="AU620" s="112">
        <v>0</v>
      </c>
      <c r="AV620" s="112">
        <v>0</v>
      </c>
      <c r="AW620" s="112">
        <v>0</v>
      </c>
      <c r="AX620" s="112">
        <v>0</v>
      </c>
      <c r="AY620" s="112">
        <v>0</v>
      </c>
      <c r="AZ620" s="112">
        <v>0</v>
      </c>
      <c r="BA620" s="111">
        <v>0.71299999999999997</v>
      </c>
      <c r="BB620" s="112">
        <v>0</v>
      </c>
      <c r="BC620" s="112">
        <v>0</v>
      </c>
      <c r="BD620" s="112">
        <v>0</v>
      </c>
      <c r="BE620" s="112">
        <v>0</v>
      </c>
      <c r="BF620" s="112">
        <v>0</v>
      </c>
      <c r="BG620" s="112">
        <v>0</v>
      </c>
      <c r="BH620" s="112">
        <v>0</v>
      </c>
      <c r="BI620" s="112">
        <v>0</v>
      </c>
      <c r="BJ620" s="112">
        <v>0</v>
      </c>
      <c r="BK620" s="111">
        <v>0.71299999999999997</v>
      </c>
      <c r="BL620" s="112">
        <v>0</v>
      </c>
      <c r="BM620" s="112">
        <v>0</v>
      </c>
      <c r="BN620" s="112">
        <v>0</v>
      </c>
      <c r="BO620" s="112">
        <v>0</v>
      </c>
      <c r="BP620" s="112">
        <v>0</v>
      </c>
      <c r="BQ620" s="112">
        <v>0</v>
      </c>
      <c r="BR620" s="113">
        <v>88</v>
      </c>
      <c r="BS620" s="112">
        <v>0</v>
      </c>
    </row>
    <row r="621" spans="1:71" hidden="1" x14ac:dyDescent="0.25">
      <c r="A621" s="102" t="s">
        <v>138</v>
      </c>
      <c r="B621" s="103" t="s">
        <v>215</v>
      </c>
      <c r="C621" s="102" t="s">
        <v>216</v>
      </c>
      <c r="D621" s="102" t="s">
        <v>582</v>
      </c>
      <c r="E621" s="102" t="s">
        <v>583</v>
      </c>
      <c r="F621" s="102" t="s">
        <v>152</v>
      </c>
      <c r="G621" s="102" t="s">
        <v>223</v>
      </c>
      <c r="H621" s="104">
        <v>102</v>
      </c>
      <c r="I621" s="104">
        <v>105</v>
      </c>
      <c r="J621" s="104">
        <v>44</v>
      </c>
      <c r="K621" s="104">
        <v>132</v>
      </c>
      <c r="L621" s="105">
        <v>83.666666666666671</v>
      </c>
      <c r="M621" s="106">
        <v>650</v>
      </c>
      <c r="N621" s="106">
        <v>719</v>
      </c>
      <c r="O621" s="106">
        <v>7</v>
      </c>
      <c r="P621" s="106">
        <v>69</v>
      </c>
      <c r="Q621" s="106">
        <v>8</v>
      </c>
      <c r="R621" s="106">
        <v>7.5</v>
      </c>
      <c r="S621" s="106">
        <v>670</v>
      </c>
      <c r="T621" s="106">
        <v>691</v>
      </c>
      <c r="U621" s="106">
        <v>7</v>
      </c>
      <c r="V621" s="106">
        <v>21</v>
      </c>
      <c r="W621" s="106">
        <v>7</v>
      </c>
      <c r="X621" s="106">
        <v>7</v>
      </c>
      <c r="Y621" s="106">
        <v>44</v>
      </c>
      <c r="Z621" s="106">
        <v>6</v>
      </c>
      <c r="AA621" s="107">
        <v>27486</v>
      </c>
      <c r="AB621" s="106">
        <v>1</v>
      </c>
      <c r="AC621" s="108">
        <v>4.5</v>
      </c>
      <c r="AD621" s="109">
        <v>1</v>
      </c>
      <c r="AE621" s="110">
        <v>0</v>
      </c>
      <c r="AF621" s="111">
        <v>0.54</v>
      </c>
      <c r="AG621" s="112">
        <v>0</v>
      </c>
      <c r="AH621" s="112">
        <v>0</v>
      </c>
      <c r="AI621" s="112">
        <v>0</v>
      </c>
      <c r="AJ621" s="111">
        <v>0.9</v>
      </c>
      <c r="AK621" s="112">
        <v>0</v>
      </c>
      <c r="AL621" s="112">
        <v>0</v>
      </c>
      <c r="AM621" s="112">
        <v>0</v>
      </c>
      <c r="AN621" s="112">
        <v>0</v>
      </c>
      <c r="AO621" s="112">
        <v>0</v>
      </c>
      <c r="AP621" s="112">
        <v>0</v>
      </c>
      <c r="AQ621" s="112">
        <v>0</v>
      </c>
      <c r="AR621" s="112">
        <v>0</v>
      </c>
      <c r="AS621" s="112">
        <v>0</v>
      </c>
      <c r="AT621" s="111">
        <v>0.55000000000000004</v>
      </c>
      <c r="AU621" s="112">
        <v>0</v>
      </c>
      <c r="AV621" s="112">
        <v>0</v>
      </c>
      <c r="AW621" s="112">
        <v>0</v>
      </c>
      <c r="AX621" s="112">
        <v>0</v>
      </c>
      <c r="AY621" s="112">
        <v>0</v>
      </c>
      <c r="AZ621" s="112">
        <v>0</v>
      </c>
      <c r="BA621" s="111">
        <v>0.71299999999999997</v>
      </c>
      <c r="BB621" s="112">
        <v>0</v>
      </c>
      <c r="BC621" s="112">
        <v>0</v>
      </c>
      <c r="BD621" s="112">
        <v>0</v>
      </c>
      <c r="BE621" s="112">
        <v>0</v>
      </c>
      <c r="BF621" s="112">
        <v>0</v>
      </c>
      <c r="BG621" s="112">
        <v>0</v>
      </c>
      <c r="BH621" s="112">
        <v>0</v>
      </c>
      <c r="BI621" s="112">
        <v>0</v>
      </c>
      <c r="BJ621" s="112">
        <v>0</v>
      </c>
      <c r="BK621" s="111">
        <v>0.71299999999999997</v>
      </c>
      <c r="BL621" s="112">
        <v>0</v>
      </c>
      <c r="BM621" s="112">
        <v>0</v>
      </c>
      <c r="BN621" s="112">
        <v>0</v>
      </c>
      <c r="BO621" s="112">
        <v>0</v>
      </c>
      <c r="BP621" s="112">
        <v>0</v>
      </c>
      <c r="BQ621" s="112">
        <v>0</v>
      </c>
      <c r="BR621" s="113">
        <v>25</v>
      </c>
      <c r="BS621" s="112">
        <v>0</v>
      </c>
    </row>
    <row r="622" spans="1:71" hidden="1" x14ac:dyDescent="0.25">
      <c r="A622" s="102" t="s">
        <v>138</v>
      </c>
      <c r="B622" s="103" t="s">
        <v>215</v>
      </c>
      <c r="C622" s="102" t="s">
        <v>216</v>
      </c>
      <c r="D622" s="102" t="s">
        <v>361</v>
      </c>
      <c r="E622" s="102" t="s">
        <v>362</v>
      </c>
      <c r="F622" s="102" t="s">
        <v>152</v>
      </c>
      <c r="G622" s="102" t="s">
        <v>223</v>
      </c>
      <c r="H622" s="104">
        <v>564</v>
      </c>
      <c r="I622" s="104">
        <v>613</v>
      </c>
      <c r="J622" s="104">
        <v>873</v>
      </c>
      <c r="K622" s="104">
        <v>2619</v>
      </c>
      <c r="L622" s="105">
        <v>683.33333333333337</v>
      </c>
      <c r="M622" s="106">
        <v>4013</v>
      </c>
      <c r="N622" s="106">
        <v>4145</v>
      </c>
      <c r="O622" s="106">
        <v>10</v>
      </c>
      <c r="P622" s="106">
        <v>132</v>
      </c>
      <c r="Q622" s="106">
        <v>9</v>
      </c>
      <c r="R622" s="106">
        <v>9.5</v>
      </c>
      <c r="S622" s="106">
        <v>4082</v>
      </c>
      <c r="T622" s="106">
        <v>4191</v>
      </c>
      <c r="U622" s="106">
        <v>10</v>
      </c>
      <c r="V622" s="106">
        <v>109</v>
      </c>
      <c r="W622" s="106">
        <v>10</v>
      </c>
      <c r="X622" s="106">
        <v>10</v>
      </c>
      <c r="Y622" s="106">
        <v>873</v>
      </c>
      <c r="Z622" s="106">
        <v>10</v>
      </c>
      <c r="AA622" s="107">
        <v>28834</v>
      </c>
      <c r="AB622" s="106">
        <v>2</v>
      </c>
      <c r="AC622" s="108">
        <v>6.7</v>
      </c>
      <c r="AD622" s="109">
        <v>2</v>
      </c>
      <c r="AE622" s="110">
        <v>0</v>
      </c>
      <c r="AF622" s="111">
        <v>0.54</v>
      </c>
      <c r="AG622" s="112">
        <v>0</v>
      </c>
      <c r="AH622" s="112">
        <v>0</v>
      </c>
      <c r="AI622" s="112">
        <v>0</v>
      </c>
      <c r="AJ622" s="111">
        <v>0.9</v>
      </c>
      <c r="AK622" s="112">
        <v>0</v>
      </c>
      <c r="AL622" s="112">
        <v>0</v>
      </c>
      <c r="AM622" s="112">
        <v>0</v>
      </c>
      <c r="AN622" s="112">
        <v>0</v>
      </c>
      <c r="AO622" s="112">
        <v>0</v>
      </c>
      <c r="AP622" s="112">
        <v>0</v>
      </c>
      <c r="AQ622" s="112">
        <v>0</v>
      </c>
      <c r="AR622" s="112">
        <v>0</v>
      </c>
      <c r="AS622" s="112">
        <v>0</v>
      </c>
      <c r="AT622" s="111">
        <v>0.55000000000000004</v>
      </c>
      <c r="AU622" s="112">
        <v>0</v>
      </c>
      <c r="AV622" s="112">
        <v>0</v>
      </c>
      <c r="AW622" s="112">
        <v>0</v>
      </c>
      <c r="AX622" s="112">
        <v>0</v>
      </c>
      <c r="AY622" s="112">
        <v>0</v>
      </c>
      <c r="AZ622" s="112">
        <v>0</v>
      </c>
      <c r="BA622" s="111">
        <v>0.71299999999999997</v>
      </c>
      <c r="BB622" s="112">
        <v>0</v>
      </c>
      <c r="BC622" s="112">
        <v>0</v>
      </c>
      <c r="BD622" s="112">
        <v>0</v>
      </c>
      <c r="BE622" s="112">
        <v>0</v>
      </c>
      <c r="BF622" s="112">
        <v>0</v>
      </c>
      <c r="BG622" s="112">
        <v>0</v>
      </c>
      <c r="BH622" s="112">
        <v>0</v>
      </c>
      <c r="BI622" s="112">
        <v>0</v>
      </c>
      <c r="BJ622" s="112">
        <v>0</v>
      </c>
      <c r="BK622" s="111">
        <v>0.71299999999999997</v>
      </c>
      <c r="BL622" s="112">
        <v>0</v>
      </c>
      <c r="BM622" s="112">
        <v>0</v>
      </c>
      <c r="BN622" s="112">
        <v>0</v>
      </c>
      <c r="BO622" s="112">
        <v>0</v>
      </c>
      <c r="BP622" s="112">
        <v>0</v>
      </c>
      <c r="BQ622" s="112">
        <v>0</v>
      </c>
      <c r="BR622" s="113">
        <v>192</v>
      </c>
      <c r="BS622" s="112">
        <v>0</v>
      </c>
    </row>
    <row r="623" spans="1:71" hidden="1" x14ac:dyDescent="0.25">
      <c r="A623" s="102" t="s">
        <v>138</v>
      </c>
      <c r="B623" s="103" t="s">
        <v>215</v>
      </c>
      <c r="C623" s="102" t="s">
        <v>216</v>
      </c>
      <c r="D623" s="102" t="s">
        <v>584</v>
      </c>
      <c r="E623" s="102" t="s">
        <v>585</v>
      </c>
      <c r="F623" s="102" t="s">
        <v>152</v>
      </c>
      <c r="G623" s="102" t="s">
        <v>223</v>
      </c>
      <c r="H623" s="104"/>
      <c r="I623" s="104">
        <v>19</v>
      </c>
      <c r="J623" s="104">
        <v>12</v>
      </c>
      <c r="K623" s="104">
        <v>36</v>
      </c>
      <c r="L623" s="105">
        <v>15.5</v>
      </c>
      <c r="M623" s="106"/>
      <c r="N623" s="106"/>
      <c r="O623" s="106"/>
      <c r="P623" s="106"/>
      <c r="Q623" s="106"/>
      <c r="R623" s="106"/>
      <c r="S623" s="106">
        <v>139</v>
      </c>
      <c r="T623" s="106">
        <v>138</v>
      </c>
      <c r="U623" s="106">
        <v>1</v>
      </c>
      <c r="V623" s="106">
        <v>-1</v>
      </c>
      <c r="W623" s="106">
        <v>2</v>
      </c>
      <c r="X623" s="106">
        <v>1.5</v>
      </c>
      <c r="Y623" s="106">
        <v>12</v>
      </c>
      <c r="Z623" s="106">
        <v>3</v>
      </c>
      <c r="AA623" s="107">
        <v>35473</v>
      </c>
      <c r="AB623" s="106">
        <v>3</v>
      </c>
      <c r="AC623" s="108">
        <v>2.625</v>
      </c>
      <c r="AD623" s="109">
        <v>2</v>
      </c>
      <c r="AE623" s="110">
        <v>0</v>
      </c>
      <c r="AF623" s="111">
        <v>0.54</v>
      </c>
      <c r="AG623" s="112">
        <v>0</v>
      </c>
      <c r="AH623" s="112">
        <v>0</v>
      </c>
      <c r="AI623" s="112">
        <v>0</v>
      </c>
      <c r="AJ623" s="111">
        <v>0.9</v>
      </c>
      <c r="AK623" s="112">
        <v>0</v>
      </c>
      <c r="AL623" s="112">
        <v>0</v>
      </c>
      <c r="AM623" s="112">
        <v>0</v>
      </c>
      <c r="AN623" s="112">
        <v>0</v>
      </c>
      <c r="AO623" s="112">
        <v>0</v>
      </c>
      <c r="AP623" s="112">
        <v>0</v>
      </c>
      <c r="AQ623" s="112">
        <v>0</v>
      </c>
      <c r="AR623" s="112">
        <v>0</v>
      </c>
      <c r="AS623" s="112">
        <v>0</v>
      </c>
      <c r="AT623" s="111">
        <v>0.55000000000000004</v>
      </c>
      <c r="AU623" s="112">
        <v>0</v>
      </c>
      <c r="AV623" s="112">
        <v>0</v>
      </c>
      <c r="AW623" s="112">
        <v>0</v>
      </c>
      <c r="AX623" s="112">
        <v>0</v>
      </c>
      <c r="AY623" s="112">
        <v>0</v>
      </c>
      <c r="AZ623" s="112">
        <v>0</v>
      </c>
      <c r="BA623" s="111">
        <v>0.71299999999999997</v>
      </c>
      <c r="BB623" s="112">
        <v>0</v>
      </c>
      <c r="BC623" s="112">
        <v>0</v>
      </c>
      <c r="BD623" s="112">
        <v>0</v>
      </c>
      <c r="BE623" s="112">
        <v>0</v>
      </c>
      <c r="BF623" s="112">
        <v>0</v>
      </c>
      <c r="BG623" s="112">
        <v>0</v>
      </c>
      <c r="BH623" s="112">
        <v>0</v>
      </c>
      <c r="BI623" s="112">
        <v>0</v>
      </c>
      <c r="BJ623" s="112">
        <v>0</v>
      </c>
      <c r="BK623" s="111">
        <v>0.71299999999999997</v>
      </c>
      <c r="BL623" s="112">
        <v>0</v>
      </c>
      <c r="BM623" s="112">
        <v>0</v>
      </c>
      <c r="BN623" s="112">
        <v>0</v>
      </c>
      <c r="BO623" s="112">
        <v>0</v>
      </c>
      <c r="BP623" s="112">
        <v>0</v>
      </c>
      <c r="BQ623" s="112">
        <v>0</v>
      </c>
      <c r="BR623" s="113">
        <v>11</v>
      </c>
      <c r="BS623" s="112">
        <v>0</v>
      </c>
    </row>
    <row r="624" spans="1:71" hidden="1" x14ac:dyDescent="0.25">
      <c r="A624" s="102" t="s">
        <v>138</v>
      </c>
      <c r="B624" s="103" t="s">
        <v>215</v>
      </c>
      <c r="C624" s="102" t="s">
        <v>216</v>
      </c>
      <c r="D624" s="102" t="s">
        <v>586</v>
      </c>
      <c r="E624" s="102" t="s">
        <v>587</v>
      </c>
      <c r="F624" s="102" t="s">
        <v>152</v>
      </c>
      <c r="G624" s="102" t="s">
        <v>223</v>
      </c>
      <c r="H624" s="104">
        <v>271</v>
      </c>
      <c r="I624" s="104">
        <v>300</v>
      </c>
      <c r="J624" s="104">
        <v>82</v>
      </c>
      <c r="K624" s="104">
        <v>246</v>
      </c>
      <c r="L624" s="105">
        <v>217.66666666666666</v>
      </c>
      <c r="M624" s="106">
        <v>1714</v>
      </c>
      <c r="N624" s="106">
        <v>1795</v>
      </c>
      <c r="O624" s="106">
        <v>9</v>
      </c>
      <c r="P624" s="106">
        <v>81</v>
      </c>
      <c r="Q624" s="106">
        <v>8</v>
      </c>
      <c r="R624" s="106">
        <v>8.5</v>
      </c>
      <c r="S624" s="106">
        <v>1741</v>
      </c>
      <c r="T624" s="106">
        <v>1807</v>
      </c>
      <c r="U624" s="106">
        <v>9</v>
      </c>
      <c r="V624" s="106">
        <v>66</v>
      </c>
      <c r="W624" s="106">
        <v>10</v>
      </c>
      <c r="X624" s="106">
        <v>9.5</v>
      </c>
      <c r="Y624" s="106">
        <v>82</v>
      </c>
      <c r="Z624" s="106">
        <v>7</v>
      </c>
      <c r="AA624" s="107">
        <v>25881</v>
      </c>
      <c r="AB624" s="106">
        <v>1</v>
      </c>
      <c r="AC624" s="108">
        <v>5.4</v>
      </c>
      <c r="AD624" s="109">
        <v>1</v>
      </c>
      <c r="AE624" s="110">
        <v>0</v>
      </c>
      <c r="AF624" s="111">
        <v>0.54</v>
      </c>
      <c r="AG624" s="112">
        <v>0</v>
      </c>
      <c r="AH624" s="112">
        <v>0</v>
      </c>
      <c r="AI624" s="112">
        <v>0</v>
      </c>
      <c r="AJ624" s="111">
        <v>0.9</v>
      </c>
      <c r="AK624" s="112">
        <v>0</v>
      </c>
      <c r="AL624" s="112">
        <v>0</v>
      </c>
      <c r="AM624" s="112">
        <v>0</v>
      </c>
      <c r="AN624" s="112">
        <v>0</v>
      </c>
      <c r="AO624" s="112">
        <v>0</v>
      </c>
      <c r="AP624" s="112">
        <v>0</v>
      </c>
      <c r="AQ624" s="112">
        <v>0</v>
      </c>
      <c r="AR624" s="112">
        <v>0</v>
      </c>
      <c r="AS624" s="112">
        <v>0</v>
      </c>
      <c r="AT624" s="111">
        <v>0.55000000000000004</v>
      </c>
      <c r="AU624" s="112">
        <v>0</v>
      </c>
      <c r="AV624" s="112">
        <v>0</v>
      </c>
      <c r="AW624" s="112">
        <v>0</v>
      </c>
      <c r="AX624" s="112">
        <v>0</v>
      </c>
      <c r="AY624" s="112">
        <v>0</v>
      </c>
      <c r="AZ624" s="112">
        <v>0</v>
      </c>
      <c r="BA624" s="111">
        <v>0.71299999999999997</v>
      </c>
      <c r="BB624" s="112">
        <v>0</v>
      </c>
      <c r="BC624" s="112">
        <v>0</v>
      </c>
      <c r="BD624" s="112">
        <v>0</v>
      </c>
      <c r="BE624" s="112">
        <v>0</v>
      </c>
      <c r="BF624" s="112">
        <v>0</v>
      </c>
      <c r="BG624" s="112">
        <v>0</v>
      </c>
      <c r="BH624" s="112">
        <v>0</v>
      </c>
      <c r="BI624" s="112">
        <v>0</v>
      </c>
      <c r="BJ624" s="112">
        <v>0</v>
      </c>
      <c r="BK624" s="111">
        <v>0.71299999999999997</v>
      </c>
      <c r="BL624" s="112">
        <v>0</v>
      </c>
      <c r="BM624" s="112">
        <v>0</v>
      </c>
      <c r="BN624" s="112">
        <v>0</v>
      </c>
      <c r="BO624" s="112">
        <v>0</v>
      </c>
      <c r="BP624" s="112">
        <v>0</v>
      </c>
      <c r="BQ624" s="112">
        <v>0</v>
      </c>
      <c r="BR624" s="113">
        <v>134</v>
      </c>
      <c r="BS624" s="112">
        <v>0</v>
      </c>
    </row>
    <row r="625" spans="1:71" hidden="1" x14ac:dyDescent="0.25">
      <c r="A625" s="102" t="s">
        <v>138</v>
      </c>
      <c r="B625" s="103" t="s">
        <v>215</v>
      </c>
      <c r="C625" s="102" t="s">
        <v>216</v>
      </c>
      <c r="D625" s="102" t="s">
        <v>856</v>
      </c>
      <c r="E625" s="102" t="s">
        <v>857</v>
      </c>
      <c r="F625" s="102" t="s">
        <v>152</v>
      </c>
      <c r="G625" s="102" t="s">
        <v>223</v>
      </c>
      <c r="H625" s="104">
        <v>24</v>
      </c>
      <c r="I625" s="104">
        <v>24</v>
      </c>
      <c r="J625" s="104"/>
      <c r="K625" s="104" t="s">
        <v>154</v>
      </c>
      <c r="L625" s="105">
        <v>24</v>
      </c>
      <c r="M625" s="106">
        <v>163</v>
      </c>
      <c r="N625" s="106">
        <v>192</v>
      </c>
      <c r="O625" s="106">
        <v>2</v>
      </c>
      <c r="P625" s="106">
        <v>29</v>
      </c>
      <c r="Q625" s="106">
        <v>6</v>
      </c>
      <c r="R625" s="106">
        <v>4</v>
      </c>
      <c r="S625" s="106">
        <v>178</v>
      </c>
      <c r="T625" s="106">
        <v>184</v>
      </c>
      <c r="U625" s="106">
        <v>2</v>
      </c>
      <c r="V625" s="106">
        <v>6</v>
      </c>
      <c r="W625" s="106">
        <v>4</v>
      </c>
      <c r="X625" s="106">
        <v>3</v>
      </c>
      <c r="Y625" s="106"/>
      <c r="Z625" s="106"/>
      <c r="AA625" s="107">
        <v>42377</v>
      </c>
      <c r="AB625" s="106">
        <v>4</v>
      </c>
      <c r="AC625" s="108">
        <v>3.75</v>
      </c>
      <c r="AD625" s="109">
        <v>2</v>
      </c>
      <c r="AE625" s="110">
        <v>0</v>
      </c>
      <c r="AF625" s="111">
        <v>0.54</v>
      </c>
      <c r="AG625" s="112">
        <v>0</v>
      </c>
      <c r="AH625" s="112">
        <v>0</v>
      </c>
      <c r="AI625" s="112">
        <v>0</v>
      </c>
      <c r="AJ625" s="111">
        <v>0.9</v>
      </c>
      <c r="AK625" s="112">
        <v>0</v>
      </c>
      <c r="AL625" s="112">
        <v>0</v>
      </c>
      <c r="AM625" s="112">
        <v>0</v>
      </c>
      <c r="AN625" s="112">
        <v>0</v>
      </c>
      <c r="AO625" s="112">
        <v>0</v>
      </c>
      <c r="AP625" s="112">
        <v>0</v>
      </c>
      <c r="AQ625" s="112">
        <v>0</v>
      </c>
      <c r="AR625" s="112">
        <v>0</v>
      </c>
      <c r="AS625" s="112">
        <v>0</v>
      </c>
      <c r="AT625" s="111">
        <v>0.55000000000000004</v>
      </c>
      <c r="AU625" s="112">
        <v>0</v>
      </c>
      <c r="AV625" s="112">
        <v>0</v>
      </c>
      <c r="AW625" s="112">
        <v>0</v>
      </c>
      <c r="AX625" s="112">
        <v>0</v>
      </c>
      <c r="AY625" s="112">
        <v>0</v>
      </c>
      <c r="AZ625" s="112">
        <v>0</v>
      </c>
      <c r="BA625" s="111">
        <v>0.71299999999999997</v>
      </c>
      <c r="BB625" s="112">
        <v>0</v>
      </c>
      <c r="BC625" s="112">
        <v>0</v>
      </c>
      <c r="BD625" s="112">
        <v>0</v>
      </c>
      <c r="BE625" s="112">
        <v>0</v>
      </c>
      <c r="BF625" s="112">
        <v>0</v>
      </c>
      <c r="BG625" s="112">
        <v>0</v>
      </c>
      <c r="BH625" s="112">
        <v>0</v>
      </c>
      <c r="BI625" s="112">
        <v>0</v>
      </c>
      <c r="BJ625" s="112">
        <v>0</v>
      </c>
      <c r="BK625" s="111">
        <v>0.71299999999999997</v>
      </c>
      <c r="BL625" s="112">
        <v>0</v>
      </c>
      <c r="BM625" s="112">
        <v>0</v>
      </c>
      <c r="BN625" s="112">
        <v>0</v>
      </c>
      <c r="BO625" s="112">
        <v>0</v>
      </c>
      <c r="BP625" s="112">
        <v>0</v>
      </c>
      <c r="BQ625" s="112">
        <v>0</v>
      </c>
      <c r="BR625" s="113">
        <v>14</v>
      </c>
      <c r="BS625" s="112">
        <v>0</v>
      </c>
    </row>
    <row r="626" spans="1:71" hidden="1" x14ac:dyDescent="0.25">
      <c r="A626" s="102" t="s">
        <v>4</v>
      </c>
      <c r="B626" s="103" t="s">
        <v>173</v>
      </c>
      <c r="C626" s="102" t="s">
        <v>174</v>
      </c>
      <c r="D626" s="102" t="s">
        <v>225</v>
      </c>
      <c r="E626" s="102" t="s">
        <v>226</v>
      </c>
      <c r="F626" s="102" t="s">
        <v>155</v>
      </c>
      <c r="G626" s="102" t="s">
        <v>227</v>
      </c>
      <c r="H626" s="104">
        <v>3638</v>
      </c>
      <c r="I626" s="104">
        <v>3934</v>
      </c>
      <c r="J626" s="104">
        <v>4497</v>
      </c>
      <c r="K626" s="104">
        <v>13491</v>
      </c>
      <c r="L626" s="105">
        <v>4023</v>
      </c>
      <c r="M626" s="106">
        <v>38724</v>
      </c>
      <c r="N626" s="106">
        <v>42481</v>
      </c>
      <c r="O626" s="106">
        <v>10</v>
      </c>
      <c r="P626" s="106">
        <v>3757</v>
      </c>
      <c r="Q626" s="106">
        <v>10</v>
      </c>
      <c r="R626" s="106">
        <v>10</v>
      </c>
      <c r="S626" s="106">
        <v>40249</v>
      </c>
      <c r="T626" s="106">
        <v>41540</v>
      </c>
      <c r="U626" s="106">
        <v>10</v>
      </c>
      <c r="V626" s="106">
        <v>1291</v>
      </c>
      <c r="W626" s="106">
        <v>10</v>
      </c>
      <c r="X626" s="106">
        <v>10</v>
      </c>
      <c r="Y626" s="106">
        <v>4497</v>
      </c>
      <c r="Z626" s="106">
        <v>10</v>
      </c>
      <c r="AA626" s="107">
        <v>127825</v>
      </c>
      <c r="AB626" s="106">
        <v>10</v>
      </c>
      <c r="AC626" s="108">
        <v>10</v>
      </c>
      <c r="AD626" s="109">
        <v>5</v>
      </c>
      <c r="AE626" s="110">
        <v>0</v>
      </c>
      <c r="AF626" s="111">
        <v>0.54</v>
      </c>
      <c r="AG626" s="112">
        <v>14.333333333333334</v>
      </c>
      <c r="AH626" s="112">
        <v>284.33333333333331</v>
      </c>
      <c r="AI626" s="112">
        <v>14.333333333333334</v>
      </c>
      <c r="AJ626" s="111">
        <v>0.9</v>
      </c>
      <c r="AK626" s="112">
        <v>6.333333333333333</v>
      </c>
      <c r="AL626" s="112">
        <v>0</v>
      </c>
      <c r="AM626" s="112">
        <v>0</v>
      </c>
      <c r="AN626" s="112">
        <v>293.33333333333331</v>
      </c>
      <c r="AO626" s="112">
        <v>3301.3333333333335</v>
      </c>
      <c r="AP626" s="112">
        <v>0.33333333333333331</v>
      </c>
      <c r="AQ626" s="112">
        <v>2241.3333333333335</v>
      </c>
      <c r="AR626" s="112">
        <v>5</v>
      </c>
      <c r="AS626" s="112">
        <v>0.33333333333333331</v>
      </c>
      <c r="AT626" s="111">
        <v>0.55000000000000004</v>
      </c>
      <c r="AU626" s="112">
        <v>0</v>
      </c>
      <c r="AV626" s="112">
        <v>0</v>
      </c>
      <c r="AW626" s="112">
        <v>0</v>
      </c>
      <c r="AX626" s="112">
        <v>0</v>
      </c>
      <c r="AY626" s="112">
        <v>0</v>
      </c>
      <c r="AZ626" s="112">
        <v>0</v>
      </c>
      <c r="BA626" s="111">
        <v>0.71299999999999997</v>
      </c>
      <c r="BB626" s="112">
        <v>0</v>
      </c>
      <c r="BC626" s="112">
        <v>0</v>
      </c>
      <c r="BD626" s="112">
        <v>0</v>
      </c>
      <c r="BE626" s="112">
        <v>0</v>
      </c>
      <c r="BF626" s="112">
        <v>462.66666666666669</v>
      </c>
      <c r="BG626" s="112">
        <v>0</v>
      </c>
      <c r="BH626" s="112">
        <v>0</v>
      </c>
      <c r="BI626" s="112">
        <v>162</v>
      </c>
      <c r="BJ626" s="112">
        <v>1</v>
      </c>
      <c r="BK626" s="111">
        <v>0.71299999999999997</v>
      </c>
      <c r="BL626" s="112">
        <v>0</v>
      </c>
      <c r="BM626" s="112">
        <v>272.2833333333333</v>
      </c>
      <c r="BN626" s="112">
        <v>174.23333333333335</v>
      </c>
      <c r="BO626" s="112">
        <v>2145.6146666666668</v>
      </c>
      <c r="BP626" s="112">
        <v>1348.4226666666671</v>
      </c>
      <c r="BQ626" s="112">
        <v>3.6463333333333336</v>
      </c>
      <c r="BR626" s="113">
        <v>1679</v>
      </c>
      <c r="BS626" s="112">
        <v>0</v>
      </c>
    </row>
    <row r="627" spans="1:71" hidden="1" x14ac:dyDescent="0.25">
      <c r="A627" s="102" t="s">
        <v>4</v>
      </c>
      <c r="B627" s="103" t="s">
        <v>173</v>
      </c>
      <c r="C627" s="102" t="s">
        <v>174</v>
      </c>
      <c r="D627" s="102" t="s">
        <v>676</v>
      </c>
      <c r="E627" s="102" t="s">
        <v>677</v>
      </c>
      <c r="F627" s="102" t="s">
        <v>155</v>
      </c>
      <c r="G627" s="102" t="s">
        <v>227</v>
      </c>
      <c r="H627" s="104">
        <v>122</v>
      </c>
      <c r="I627" s="104">
        <v>144</v>
      </c>
      <c r="J627" s="104">
        <v>128</v>
      </c>
      <c r="K627" s="104">
        <v>384</v>
      </c>
      <c r="L627" s="105">
        <v>131.33333333333334</v>
      </c>
      <c r="M627" s="106">
        <v>1127</v>
      </c>
      <c r="N627" s="106">
        <v>1183</v>
      </c>
      <c r="O627" s="106">
        <v>5</v>
      </c>
      <c r="P627" s="106">
        <v>56</v>
      </c>
      <c r="Q627" s="106">
        <v>5</v>
      </c>
      <c r="R627" s="106">
        <v>5</v>
      </c>
      <c r="S627" s="106">
        <v>1189</v>
      </c>
      <c r="T627" s="106">
        <v>1235</v>
      </c>
      <c r="U627" s="106">
        <v>5</v>
      </c>
      <c r="V627" s="106">
        <v>46</v>
      </c>
      <c r="W627" s="106">
        <v>6</v>
      </c>
      <c r="X627" s="106">
        <v>5.5</v>
      </c>
      <c r="Y627" s="106">
        <v>128</v>
      </c>
      <c r="Z627" s="106">
        <v>5</v>
      </c>
      <c r="AA627" s="107">
        <v>126960</v>
      </c>
      <c r="AB627" s="106">
        <v>10</v>
      </c>
      <c r="AC627" s="108">
        <v>7.1</v>
      </c>
      <c r="AD627" s="109">
        <v>4</v>
      </c>
      <c r="AE627" s="110">
        <v>0</v>
      </c>
      <c r="AF627" s="111">
        <v>0.54</v>
      </c>
      <c r="AG627" s="112">
        <v>0.33333333333333331</v>
      </c>
      <c r="AH627" s="112">
        <v>0</v>
      </c>
      <c r="AI627" s="112">
        <v>0.33333333333333331</v>
      </c>
      <c r="AJ627" s="111">
        <v>0.9</v>
      </c>
      <c r="AK627" s="112">
        <v>0.33333333333333331</v>
      </c>
      <c r="AL627" s="112">
        <v>0</v>
      </c>
      <c r="AM627" s="112">
        <v>0</v>
      </c>
      <c r="AN627" s="112">
        <v>0</v>
      </c>
      <c r="AO627" s="112">
        <v>281.66666666666669</v>
      </c>
      <c r="AP627" s="112">
        <v>0</v>
      </c>
      <c r="AQ627" s="112">
        <v>153.33333333333334</v>
      </c>
      <c r="AR627" s="112">
        <v>0</v>
      </c>
      <c r="AS627" s="112">
        <v>0</v>
      </c>
      <c r="AT627" s="111">
        <v>0.55000000000000004</v>
      </c>
      <c r="AU627" s="112">
        <v>0</v>
      </c>
      <c r="AV627" s="112">
        <v>0</v>
      </c>
      <c r="AW627" s="112">
        <v>0</v>
      </c>
      <c r="AX627" s="112">
        <v>0</v>
      </c>
      <c r="AY627" s="112">
        <v>0</v>
      </c>
      <c r="AZ627" s="112">
        <v>0</v>
      </c>
      <c r="BA627" s="111">
        <v>0.71299999999999997</v>
      </c>
      <c r="BB627" s="112">
        <v>0</v>
      </c>
      <c r="BC627" s="112">
        <v>0</v>
      </c>
      <c r="BD627" s="112">
        <v>0</v>
      </c>
      <c r="BE627" s="112">
        <v>0</v>
      </c>
      <c r="BF627" s="112">
        <v>0</v>
      </c>
      <c r="BG627" s="112">
        <v>0</v>
      </c>
      <c r="BH627" s="112">
        <v>1</v>
      </c>
      <c r="BI627" s="112">
        <v>0</v>
      </c>
      <c r="BJ627" s="112">
        <v>0</v>
      </c>
      <c r="BK627" s="111">
        <v>0.71299999999999997</v>
      </c>
      <c r="BL627" s="112">
        <v>0</v>
      </c>
      <c r="BM627" s="112">
        <v>0.48333333333333334</v>
      </c>
      <c r="BN627" s="112">
        <v>0.3</v>
      </c>
      <c r="BO627" s="112">
        <v>154.91666666666669</v>
      </c>
      <c r="BP627" s="112">
        <v>85.046333333333337</v>
      </c>
      <c r="BQ627" s="112">
        <v>0</v>
      </c>
      <c r="BR627" s="113">
        <v>159</v>
      </c>
      <c r="BS627" s="112">
        <v>0</v>
      </c>
    </row>
    <row r="628" spans="1:71" hidden="1" x14ac:dyDescent="0.25">
      <c r="A628" s="102" t="s">
        <v>4</v>
      </c>
      <c r="B628" s="103" t="s">
        <v>173</v>
      </c>
      <c r="C628" s="102" t="s">
        <v>174</v>
      </c>
      <c r="D628" s="102" t="s">
        <v>270</v>
      </c>
      <c r="E628" s="102" t="s">
        <v>271</v>
      </c>
      <c r="F628" s="102" t="s">
        <v>155</v>
      </c>
      <c r="G628" s="102" t="s">
        <v>227</v>
      </c>
      <c r="H628" s="104">
        <v>919</v>
      </c>
      <c r="I628" s="104">
        <v>1024</v>
      </c>
      <c r="J628" s="104">
        <v>7513</v>
      </c>
      <c r="K628" s="104">
        <v>22539</v>
      </c>
      <c r="L628" s="105">
        <v>3152</v>
      </c>
      <c r="M628" s="106">
        <v>9516</v>
      </c>
      <c r="N628" s="106">
        <v>10403</v>
      </c>
      <c r="O628" s="106">
        <v>10</v>
      </c>
      <c r="P628" s="106">
        <v>887</v>
      </c>
      <c r="Q628" s="106">
        <v>10</v>
      </c>
      <c r="R628" s="106">
        <v>10</v>
      </c>
      <c r="S628" s="106">
        <v>10047</v>
      </c>
      <c r="T628" s="106">
        <v>10387</v>
      </c>
      <c r="U628" s="106">
        <v>10</v>
      </c>
      <c r="V628" s="106">
        <v>340</v>
      </c>
      <c r="W628" s="106">
        <v>10</v>
      </c>
      <c r="X628" s="106">
        <v>10</v>
      </c>
      <c r="Y628" s="106">
        <v>7513</v>
      </c>
      <c r="Z628" s="106">
        <v>10</v>
      </c>
      <c r="AA628" s="107">
        <v>136007</v>
      </c>
      <c r="AB628" s="106">
        <v>10</v>
      </c>
      <c r="AC628" s="108">
        <v>10</v>
      </c>
      <c r="AD628" s="109">
        <v>5</v>
      </c>
      <c r="AE628" s="110">
        <v>7.333333333333333</v>
      </c>
      <c r="AF628" s="111">
        <v>0.54</v>
      </c>
      <c r="AG628" s="112">
        <v>0.33333333333333331</v>
      </c>
      <c r="AH628" s="112">
        <v>0</v>
      </c>
      <c r="AI628" s="112">
        <v>0.33333333333333331</v>
      </c>
      <c r="AJ628" s="111">
        <v>0.9</v>
      </c>
      <c r="AK628" s="112">
        <v>13.666666666666666</v>
      </c>
      <c r="AL628" s="112">
        <v>2</v>
      </c>
      <c r="AM628" s="112">
        <v>0</v>
      </c>
      <c r="AN628" s="112">
        <v>0</v>
      </c>
      <c r="AO628" s="112">
        <v>331.66666666666669</v>
      </c>
      <c r="AP628" s="112">
        <v>0</v>
      </c>
      <c r="AQ628" s="112">
        <v>138</v>
      </c>
      <c r="AR628" s="112">
        <v>0</v>
      </c>
      <c r="AS628" s="112">
        <v>0</v>
      </c>
      <c r="AT628" s="111">
        <v>0.55000000000000004</v>
      </c>
      <c r="AU628" s="112">
        <v>0</v>
      </c>
      <c r="AV628" s="112">
        <v>0</v>
      </c>
      <c r="AW628" s="112">
        <v>0</v>
      </c>
      <c r="AX628" s="112">
        <v>0</v>
      </c>
      <c r="AY628" s="112">
        <v>0</v>
      </c>
      <c r="AZ628" s="112">
        <v>0</v>
      </c>
      <c r="BA628" s="111">
        <v>0.71299999999999997</v>
      </c>
      <c r="BB628" s="112">
        <v>0</v>
      </c>
      <c r="BC628" s="112">
        <v>0</v>
      </c>
      <c r="BD628" s="112">
        <v>0</v>
      </c>
      <c r="BE628" s="112">
        <v>0</v>
      </c>
      <c r="BF628" s="112">
        <v>0</v>
      </c>
      <c r="BG628" s="112">
        <v>0</v>
      </c>
      <c r="BH628" s="112">
        <v>1</v>
      </c>
      <c r="BI628" s="112">
        <v>0</v>
      </c>
      <c r="BJ628" s="112">
        <v>0</v>
      </c>
      <c r="BK628" s="111">
        <v>0.71299999999999997</v>
      </c>
      <c r="BL628" s="112">
        <v>3.96</v>
      </c>
      <c r="BM628" s="112">
        <v>8.9166666666666679</v>
      </c>
      <c r="BN628" s="112">
        <v>0.3</v>
      </c>
      <c r="BO628" s="112">
        <v>182.41666666666669</v>
      </c>
      <c r="BP628" s="112">
        <v>76.613</v>
      </c>
      <c r="BQ628" s="112">
        <v>0</v>
      </c>
      <c r="BR628" s="113">
        <v>1209</v>
      </c>
      <c r="BS628" s="112">
        <v>0</v>
      </c>
    </row>
    <row r="629" spans="1:71" hidden="1" x14ac:dyDescent="0.25">
      <c r="A629" s="102" t="s">
        <v>4</v>
      </c>
      <c r="B629" s="103" t="s">
        <v>173</v>
      </c>
      <c r="C629" s="102" t="s">
        <v>174</v>
      </c>
      <c r="D629" s="102" t="s">
        <v>272</v>
      </c>
      <c r="E629" s="102" t="s">
        <v>273</v>
      </c>
      <c r="F629" s="102" t="s">
        <v>155</v>
      </c>
      <c r="G629" s="102" t="s">
        <v>227</v>
      </c>
      <c r="H629" s="104">
        <v>894</v>
      </c>
      <c r="I629" s="104">
        <v>971</v>
      </c>
      <c r="J629" s="104">
        <v>6080</v>
      </c>
      <c r="K629" s="104">
        <v>18240</v>
      </c>
      <c r="L629" s="105">
        <v>2648.3333333333335</v>
      </c>
      <c r="M629" s="106">
        <v>9382</v>
      </c>
      <c r="N629" s="106">
        <v>10171</v>
      </c>
      <c r="O629" s="106">
        <v>10</v>
      </c>
      <c r="P629" s="106">
        <v>789</v>
      </c>
      <c r="Q629" s="106">
        <v>9</v>
      </c>
      <c r="R629" s="106">
        <v>9.5</v>
      </c>
      <c r="S629" s="106">
        <v>9751</v>
      </c>
      <c r="T629" s="106">
        <v>10042</v>
      </c>
      <c r="U629" s="106">
        <v>10</v>
      </c>
      <c r="V629" s="106">
        <v>291</v>
      </c>
      <c r="W629" s="106">
        <v>10</v>
      </c>
      <c r="X629" s="106">
        <v>10</v>
      </c>
      <c r="Y629" s="106">
        <v>6080</v>
      </c>
      <c r="Z629" s="106">
        <v>10</v>
      </c>
      <c r="AA629" s="107">
        <v>141391</v>
      </c>
      <c r="AB629" s="106">
        <v>10</v>
      </c>
      <c r="AC629" s="108">
        <v>9.9</v>
      </c>
      <c r="AD629" s="109">
        <v>5</v>
      </c>
      <c r="AE629" s="110">
        <v>7.333333333333333</v>
      </c>
      <c r="AF629" s="111">
        <v>0.54</v>
      </c>
      <c r="AG629" s="112">
        <v>6</v>
      </c>
      <c r="AH629" s="112">
        <v>249.66666666666666</v>
      </c>
      <c r="AI629" s="112">
        <v>6</v>
      </c>
      <c r="AJ629" s="111">
        <v>0.9</v>
      </c>
      <c r="AK629" s="112">
        <v>6.333333333333333</v>
      </c>
      <c r="AL629" s="112">
        <v>0</v>
      </c>
      <c r="AM629" s="112">
        <v>0</v>
      </c>
      <c r="AN629" s="112">
        <v>290.66666666666669</v>
      </c>
      <c r="AO629" s="112">
        <v>3128.3333333333335</v>
      </c>
      <c r="AP629" s="112">
        <v>0.33333333333333331</v>
      </c>
      <c r="AQ629" s="112">
        <v>1609</v>
      </c>
      <c r="AR629" s="112">
        <v>5</v>
      </c>
      <c r="AS629" s="112">
        <v>0.33333333333333331</v>
      </c>
      <c r="AT629" s="111">
        <v>0.55000000000000004</v>
      </c>
      <c r="AU629" s="112">
        <v>0</v>
      </c>
      <c r="AV629" s="112">
        <v>0</v>
      </c>
      <c r="AW629" s="112">
        <v>0</v>
      </c>
      <c r="AX629" s="112">
        <v>0</v>
      </c>
      <c r="AY629" s="112">
        <v>0</v>
      </c>
      <c r="AZ629" s="112">
        <v>0</v>
      </c>
      <c r="BA629" s="111">
        <v>0.71299999999999997</v>
      </c>
      <c r="BB629" s="112">
        <v>0</v>
      </c>
      <c r="BC629" s="112">
        <v>0</v>
      </c>
      <c r="BD629" s="112">
        <v>0</v>
      </c>
      <c r="BE629" s="112">
        <v>0</v>
      </c>
      <c r="BF629" s="112">
        <v>462.66666666666669</v>
      </c>
      <c r="BG629" s="112">
        <v>0</v>
      </c>
      <c r="BH629" s="112">
        <v>1</v>
      </c>
      <c r="BI629" s="112">
        <v>105.33333333333333</v>
      </c>
      <c r="BJ629" s="112">
        <v>1</v>
      </c>
      <c r="BK629" s="111">
        <v>0.71299999999999997</v>
      </c>
      <c r="BL629" s="112">
        <v>3.96</v>
      </c>
      <c r="BM629" s="112">
        <v>233.58333333333331</v>
      </c>
      <c r="BN629" s="112">
        <v>165.26666666666671</v>
      </c>
      <c r="BO629" s="112">
        <v>2050.4646666666667</v>
      </c>
      <c r="BP629" s="112">
        <v>960.94899999999996</v>
      </c>
      <c r="BQ629" s="112">
        <v>3.6463333333333336</v>
      </c>
      <c r="BR629" s="113">
        <v>1077</v>
      </c>
      <c r="BS629" s="112">
        <v>0</v>
      </c>
    </row>
    <row r="630" spans="1:71" hidden="1" x14ac:dyDescent="0.25">
      <c r="A630" s="102" t="s">
        <v>4</v>
      </c>
      <c r="B630" s="103" t="s">
        <v>173</v>
      </c>
      <c r="C630" s="102" t="s">
        <v>174</v>
      </c>
      <c r="D630" s="102" t="s">
        <v>363</v>
      </c>
      <c r="E630" s="102" t="s">
        <v>364</v>
      </c>
      <c r="F630" s="102" t="s">
        <v>155</v>
      </c>
      <c r="G630" s="102" t="s">
        <v>227</v>
      </c>
      <c r="H630" s="104">
        <v>298</v>
      </c>
      <c r="I630" s="104">
        <v>320</v>
      </c>
      <c r="J630" s="104">
        <v>2050</v>
      </c>
      <c r="K630" s="104">
        <v>6150</v>
      </c>
      <c r="L630" s="105">
        <v>889.33333333333337</v>
      </c>
      <c r="M630" s="106">
        <v>3187</v>
      </c>
      <c r="N630" s="106">
        <v>3513</v>
      </c>
      <c r="O630" s="106">
        <v>8</v>
      </c>
      <c r="P630" s="106">
        <v>326</v>
      </c>
      <c r="Q630" s="106">
        <v>8</v>
      </c>
      <c r="R630" s="106">
        <v>8</v>
      </c>
      <c r="S630" s="106">
        <v>3326</v>
      </c>
      <c r="T630" s="106">
        <v>3433</v>
      </c>
      <c r="U630" s="106">
        <v>8</v>
      </c>
      <c r="V630" s="106">
        <v>107</v>
      </c>
      <c r="W630" s="106">
        <v>8</v>
      </c>
      <c r="X630" s="106">
        <v>8</v>
      </c>
      <c r="Y630" s="106">
        <v>2050</v>
      </c>
      <c r="Z630" s="106">
        <v>10</v>
      </c>
      <c r="AA630" s="107">
        <v>124807</v>
      </c>
      <c r="AB630" s="106">
        <v>10</v>
      </c>
      <c r="AC630" s="108">
        <v>9.1999999999999993</v>
      </c>
      <c r="AD630" s="109">
        <v>5</v>
      </c>
      <c r="AE630" s="110">
        <v>0</v>
      </c>
      <c r="AF630" s="111">
        <v>0.54</v>
      </c>
      <c r="AG630" s="112">
        <v>0</v>
      </c>
      <c r="AH630" s="112">
        <v>0</v>
      </c>
      <c r="AI630" s="112">
        <v>0</v>
      </c>
      <c r="AJ630" s="111">
        <v>0.9</v>
      </c>
      <c r="AK630" s="112">
        <v>0</v>
      </c>
      <c r="AL630" s="112">
        <v>0</v>
      </c>
      <c r="AM630" s="112">
        <v>0</v>
      </c>
      <c r="AN630" s="112">
        <v>0</v>
      </c>
      <c r="AO630" s="112">
        <v>0.66666666666666663</v>
      </c>
      <c r="AP630" s="112">
        <v>0</v>
      </c>
      <c r="AQ630" s="112">
        <v>45.333333333333336</v>
      </c>
      <c r="AR630" s="112">
        <v>0</v>
      </c>
      <c r="AS630" s="112">
        <v>0</v>
      </c>
      <c r="AT630" s="111">
        <v>0.55000000000000004</v>
      </c>
      <c r="AU630" s="112">
        <v>0</v>
      </c>
      <c r="AV630" s="112">
        <v>0</v>
      </c>
      <c r="AW630" s="112">
        <v>0</v>
      </c>
      <c r="AX630" s="112">
        <v>0</v>
      </c>
      <c r="AY630" s="112">
        <v>0</v>
      </c>
      <c r="AZ630" s="112">
        <v>0</v>
      </c>
      <c r="BA630" s="111">
        <v>0.71299999999999997</v>
      </c>
      <c r="BB630" s="112">
        <v>0</v>
      </c>
      <c r="BC630" s="112">
        <v>0</v>
      </c>
      <c r="BD630" s="112">
        <v>0</v>
      </c>
      <c r="BE630" s="112">
        <v>0</v>
      </c>
      <c r="BF630" s="112">
        <v>0</v>
      </c>
      <c r="BG630" s="112">
        <v>0</v>
      </c>
      <c r="BH630" s="112">
        <v>0</v>
      </c>
      <c r="BI630" s="112">
        <v>0</v>
      </c>
      <c r="BJ630" s="112">
        <v>0</v>
      </c>
      <c r="BK630" s="111">
        <v>0.71299999999999997</v>
      </c>
      <c r="BL630" s="112">
        <v>0</v>
      </c>
      <c r="BM630" s="112">
        <v>0</v>
      </c>
      <c r="BN630" s="112">
        <v>0</v>
      </c>
      <c r="BO630" s="112">
        <v>0.3666666666666667</v>
      </c>
      <c r="BP630" s="112">
        <v>24.933333333333337</v>
      </c>
      <c r="BQ630" s="112">
        <v>0</v>
      </c>
      <c r="BR630" s="113">
        <v>180</v>
      </c>
      <c r="BS630" s="112">
        <v>0</v>
      </c>
    </row>
    <row r="631" spans="1:71" hidden="1" x14ac:dyDescent="0.25">
      <c r="A631" s="102" t="s">
        <v>4</v>
      </c>
      <c r="B631" s="103" t="s">
        <v>173</v>
      </c>
      <c r="C631" s="102" t="s">
        <v>174</v>
      </c>
      <c r="D631" s="102" t="s">
        <v>228</v>
      </c>
      <c r="E631" s="102" t="s">
        <v>229</v>
      </c>
      <c r="F631" s="102" t="s">
        <v>155</v>
      </c>
      <c r="G631" s="102" t="s">
        <v>227</v>
      </c>
      <c r="H631" s="104">
        <v>731</v>
      </c>
      <c r="I631" s="104">
        <v>770</v>
      </c>
      <c r="J631" s="104">
        <v>1330</v>
      </c>
      <c r="K631" s="104">
        <v>3990</v>
      </c>
      <c r="L631" s="105">
        <v>943.66666666666663</v>
      </c>
      <c r="M631" s="106">
        <v>7851</v>
      </c>
      <c r="N631" s="106">
        <v>8648</v>
      </c>
      <c r="O631" s="106">
        <v>9</v>
      </c>
      <c r="P631" s="106">
        <v>797</v>
      </c>
      <c r="Q631" s="106">
        <v>10</v>
      </c>
      <c r="R631" s="106">
        <v>9.5</v>
      </c>
      <c r="S631" s="106">
        <v>8140</v>
      </c>
      <c r="T631" s="106">
        <v>8378</v>
      </c>
      <c r="U631" s="106">
        <v>9</v>
      </c>
      <c r="V631" s="106">
        <v>238</v>
      </c>
      <c r="W631" s="106">
        <v>9</v>
      </c>
      <c r="X631" s="106">
        <v>9</v>
      </c>
      <c r="Y631" s="106">
        <v>1330</v>
      </c>
      <c r="Z631" s="106">
        <v>9</v>
      </c>
      <c r="AA631" s="107">
        <v>106702</v>
      </c>
      <c r="AB631" s="106">
        <v>10</v>
      </c>
      <c r="AC631" s="108">
        <v>9.5</v>
      </c>
      <c r="AD631" s="109">
        <v>5</v>
      </c>
      <c r="AE631" s="110">
        <v>0</v>
      </c>
      <c r="AF631" s="111">
        <v>0.54</v>
      </c>
      <c r="AG631" s="112">
        <v>5.666666666666667</v>
      </c>
      <c r="AH631" s="112">
        <v>249.66666666666666</v>
      </c>
      <c r="AI631" s="112">
        <v>5.666666666666667</v>
      </c>
      <c r="AJ631" s="111">
        <v>0.9</v>
      </c>
      <c r="AK631" s="112">
        <v>6</v>
      </c>
      <c r="AL631" s="112">
        <v>29.666666666666668</v>
      </c>
      <c r="AM631" s="112">
        <v>0</v>
      </c>
      <c r="AN631" s="112">
        <v>290.66666666666669</v>
      </c>
      <c r="AO631" s="112">
        <v>2817.6666666666665</v>
      </c>
      <c r="AP631" s="112">
        <v>0.33333333333333331</v>
      </c>
      <c r="AQ631" s="112">
        <v>1548.3333333333333</v>
      </c>
      <c r="AR631" s="112">
        <v>5</v>
      </c>
      <c r="AS631" s="112">
        <v>0.33333333333333331</v>
      </c>
      <c r="AT631" s="111">
        <v>0.55000000000000004</v>
      </c>
      <c r="AU631" s="112">
        <v>0</v>
      </c>
      <c r="AV631" s="112">
        <v>0</v>
      </c>
      <c r="AW631" s="112">
        <v>0</v>
      </c>
      <c r="AX631" s="112">
        <v>0</v>
      </c>
      <c r="AY631" s="112">
        <v>0</v>
      </c>
      <c r="AZ631" s="112">
        <v>0</v>
      </c>
      <c r="BA631" s="111">
        <v>0.71299999999999997</v>
      </c>
      <c r="BB631" s="112">
        <v>0</v>
      </c>
      <c r="BC631" s="112">
        <v>0</v>
      </c>
      <c r="BD631" s="112">
        <v>0</v>
      </c>
      <c r="BE631" s="112">
        <v>0</v>
      </c>
      <c r="BF631" s="112">
        <v>462.66666666666669</v>
      </c>
      <c r="BG631" s="112">
        <v>0</v>
      </c>
      <c r="BH631" s="112">
        <v>0</v>
      </c>
      <c r="BI631" s="112">
        <v>105.33333333333333</v>
      </c>
      <c r="BJ631" s="112">
        <v>1</v>
      </c>
      <c r="BK631" s="111">
        <v>0.71299999999999997</v>
      </c>
      <c r="BL631" s="112">
        <v>0</v>
      </c>
      <c r="BM631" s="112">
        <v>249.41666666666666</v>
      </c>
      <c r="BN631" s="112">
        <v>164.9666666666667</v>
      </c>
      <c r="BO631" s="112">
        <v>1879.598</v>
      </c>
      <c r="BP631" s="112">
        <v>926.86933333333332</v>
      </c>
      <c r="BQ631" s="112">
        <v>3.6463333333333336</v>
      </c>
      <c r="BR631" s="113">
        <v>300</v>
      </c>
      <c r="BS631" s="112">
        <v>0</v>
      </c>
    </row>
    <row r="632" spans="1:71" hidden="1" x14ac:dyDescent="0.25">
      <c r="A632" s="102" t="s">
        <v>4</v>
      </c>
      <c r="B632" s="103" t="s">
        <v>173</v>
      </c>
      <c r="C632" s="102" t="s">
        <v>174</v>
      </c>
      <c r="D632" s="102" t="s">
        <v>274</v>
      </c>
      <c r="E632" s="102" t="s">
        <v>275</v>
      </c>
      <c r="F632" s="102" t="s">
        <v>155</v>
      </c>
      <c r="G632" s="102" t="s">
        <v>227</v>
      </c>
      <c r="H632" s="104">
        <v>975</v>
      </c>
      <c r="I632" s="104">
        <v>1097</v>
      </c>
      <c r="J632" s="104">
        <v>531</v>
      </c>
      <c r="K632" s="104">
        <v>1593</v>
      </c>
      <c r="L632" s="105">
        <v>867.66666666666663</v>
      </c>
      <c r="M632" s="106">
        <v>11100</v>
      </c>
      <c r="N632" s="106">
        <v>12381</v>
      </c>
      <c r="O632" s="106">
        <v>10</v>
      </c>
      <c r="P632" s="106">
        <v>1281</v>
      </c>
      <c r="Q632" s="106">
        <v>10</v>
      </c>
      <c r="R632" s="106">
        <v>10</v>
      </c>
      <c r="S632" s="106">
        <v>11700</v>
      </c>
      <c r="T632" s="106">
        <v>12173</v>
      </c>
      <c r="U632" s="106">
        <v>10</v>
      </c>
      <c r="V632" s="106">
        <v>473</v>
      </c>
      <c r="W632" s="106">
        <v>10</v>
      </c>
      <c r="X632" s="106">
        <v>10</v>
      </c>
      <c r="Y632" s="106">
        <v>531</v>
      </c>
      <c r="Z632" s="106">
        <v>8</v>
      </c>
      <c r="AA632" s="107">
        <v>151263</v>
      </c>
      <c r="AB632" s="106">
        <v>10</v>
      </c>
      <c r="AC632" s="108">
        <v>9.6</v>
      </c>
      <c r="AD632" s="109">
        <v>5</v>
      </c>
      <c r="AE632" s="110">
        <v>61.666666666666664</v>
      </c>
      <c r="AF632" s="111">
        <v>0.54</v>
      </c>
      <c r="AG632" s="112">
        <v>11</v>
      </c>
      <c r="AH632" s="112">
        <v>81.333333333333329</v>
      </c>
      <c r="AI632" s="112">
        <v>11</v>
      </c>
      <c r="AJ632" s="111">
        <v>0.9</v>
      </c>
      <c r="AK632" s="112">
        <v>4.666666666666667</v>
      </c>
      <c r="AL632" s="112">
        <v>1.3333333333333333</v>
      </c>
      <c r="AM632" s="112">
        <v>0</v>
      </c>
      <c r="AN632" s="112">
        <v>45.666666666666664</v>
      </c>
      <c r="AO632" s="112">
        <v>510.66666666666669</v>
      </c>
      <c r="AP632" s="112">
        <v>0</v>
      </c>
      <c r="AQ632" s="112">
        <v>697.66666666666663</v>
      </c>
      <c r="AR632" s="112">
        <v>0</v>
      </c>
      <c r="AS632" s="112">
        <v>21</v>
      </c>
      <c r="AT632" s="111">
        <v>0.55000000000000004</v>
      </c>
      <c r="AU632" s="112">
        <v>0</v>
      </c>
      <c r="AV632" s="112">
        <v>0</v>
      </c>
      <c r="AW632" s="112">
        <v>0</v>
      </c>
      <c r="AX632" s="112">
        <v>0</v>
      </c>
      <c r="AY632" s="112">
        <v>0</v>
      </c>
      <c r="AZ632" s="112">
        <v>0</v>
      </c>
      <c r="BA632" s="111">
        <v>0.71299999999999997</v>
      </c>
      <c r="BB632" s="112">
        <v>2.3333333333333335</v>
      </c>
      <c r="BC632" s="112">
        <v>0</v>
      </c>
      <c r="BD632" s="112">
        <v>0</v>
      </c>
      <c r="BE632" s="112">
        <v>0</v>
      </c>
      <c r="BF632" s="112">
        <v>131.33333333333334</v>
      </c>
      <c r="BG632" s="112">
        <v>0</v>
      </c>
      <c r="BH632" s="112">
        <v>10.333333333333334</v>
      </c>
      <c r="BI632" s="112">
        <v>70</v>
      </c>
      <c r="BJ632" s="112">
        <v>6</v>
      </c>
      <c r="BK632" s="111">
        <v>0.71299999999999997</v>
      </c>
      <c r="BL632" s="112">
        <v>33.300000000000004</v>
      </c>
      <c r="BM632" s="112">
        <v>88.063666666666663</v>
      </c>
      <c r="BN632" s="112">
        <v>35.016666666666666</v>
      </c>
      <c r="BO632" s="112">
        <v>374.50733333333335</v>
      </c>
      <c r="BP632" s="112">
        <v>440.99433333333337</v>
      </c>
      <c r="BQ632" s="112">
        <v>15.827999999999999</v>
      </c>
      <c r="BR632" s="113">
        <v>731</v>
      </c>
      <c r="BS632" s="112">
        <v>0</v>
      </c>
    </row>
    <row r="633" spans="1:71" hidden="1" x14ac:dyDescent="0.25">
      <c r="A633" s="102" t="s">
        <v>4</v>
      </c>
      <c r="B633" s="103" t="s">
        <v>173</v>
      </c>
      <c r="C633" s="102" t="s">
        <v>174</v>
      </c>
      <c r="D633" s="102" t="s">
        <v>276</v>
      </c>
      <c r="E633" s="102" t="s">
        <v>277</v>
      </c>
      <c r="F633" s="102" t="s">
        <v>155</v>
      </c>
      <c r="G633" s="102" t="s">
        <v>227</v>
      </c>
      <c r="H633" s="104">
        <v>1724</v>
      </c>
      <c r="I633" s="104">
        <v>1820</v>
      </c>
      <c r="J633" s="104">
        <v>4288</v>
      </c>
      <c r="K633" s="104">
        <v>12864</v>
      </c>
      <c r="L633" s="105">
        <v>2610.6666666666665</v>
      </c>
      <c r="M633" s="106">
        <v>17733</v>
      </c>
      <c r="N633" s="106">
        <v>20955</v>
      </c>
      <c r="O633" s="106">
        <v>10</v>
      </c>
      <c r="P633" s="106">
        <v>3222</v>
      </c>
      <c r="Q633" s="106">
        <v>10</v>
      </c>
      <c r="R633" s="106">
        <v>10</v>
      </c>
      <c r="S633" s="106">
        <v>18383</v>
      </c>
      <c r="T633" s="106">
        <v>19290</v>
      </c>
      <c r="U633" s="106">
        <v>10</v>
      </c>
      <c r="V633" s="106">
        <v>907</v>
      </c>
      <c r="W633" s="106">
        <v>10</v>
      </c>
      <c r="X633" s="106">
        <v>10</v>
      </c>
      <c r="Y633" s="106">
        <v>4288</v>
      </c>
      <c r="Z633" s="106">
        <v>10</v>
      </c>
      <c r="AA633" s="107">
        <v>142826</v>
      </c>
      <c r="AB633" s="106">
        <v>10</v>
      </c>
      <c r="AC633" s="108">
        <v>10</v>
      </c>
      <c r="AD633" s="109">
        <v>5</v>
      </c>
      <c r="AE633" s="110">
        <v>0</v>
      </c>
      <c r="AF633" s="111">
        <v>0.54</v>
      </c>
      <c r="AG633" s="112">
        <v>0</v>
      </c>
      <c r="AH633" s="112">
        <v>19.333333333333332</v>
      </c>
      <c r="AI633" s="112">
        <v>0</v>
      </c>
      <c r="AJ633" s="111">
        <v>0.9</v>
      </c>
      <c r="AK633" s="112">
        <v>15.666666666666666</v>
      </c>
      <c r="AL633" s="112">
        <v>7.666666666666667</v>
      </c>
      <c r="AM633" s="112">
        <v>0</v>
      </c>
      <c r="AN633" s="112">
        <v>1.3333333333333333</v>
      </c>
      <c r="AO633" s="112">
        <v>265.33333333333331</v>
      </c>
      <c r="AP633" s="112">
        <v>1</v>
      </c>
      <c r="AQ633" s="112">
        <v>180.33333333333334</v>
      </c>
      <c r="AR633" s="112">
        <v>0</v>
      </c>
      <c r="AS633" s="112">
        <v>0</v>
      </c>
      <c r="AT633" s="111">
        <v>0.55000000000000004</v>
      </c>
      <c r="AU633" s="112">
        <v>0</v>
      </c>
      <c r="AV633" s="112">
        <v>0</v>
      </c>
      <c r="AW633" s="112">
        <v>0</v>
      </c>
      <c r="AX633" s="112">
        <v>0</v>
      </c>
      <c r="AY633" s="112">
        <v>0</v>
      </c>
      <c r="AZ633" s="112">
        <v>0</v>
      </c>
      <c r="BA633" s="111">
        <v>0.71299999999999997</v>
      </c>
      <c r="BB633" s="112">
        <v>0</v>
      </c>
      <c r="BC633" s="112">
        <v>0</v>
      </c>
      <c r="BD633" s="112">
        <v>0</v>
      </c>
      <c r="BE633" s="112">
        <v>0</v>
      </c>
      <c r="BF633" s="112">
        <v>0</v>
      </c>
      <c r="BG633" s="112">
        <v>0</v>
      </c>
      <c r="BH633" s="112">
        <v>0</v>
      </c>
      <c r="BI633" s="112">
        <v>23</v>
      </c>
      <c r="BJ633" s="112">
        <v>0</v>
      </c>
      <c r="BK633" s="111">
        <v>0.71299999999999997</v>
      </c>
      <c r="BL633" s="112">
        <v>0</v>
      </c>
      <c r="BM633" s="112">
        <v>30.233333333333334</v>
      </c>
      <c r="BN633" s="112">
        <v>0.73333333333333339</v>
      </c>
      <c r="BO633" s="112">
        <v>145.93333333333334</v>
      </c>
      <c r="BP633" s="112">
        <v>116.13233333333335</v>
      </c>
      <c r="BQ633" s="112">
        <v>0</v>
      </c>
      <c r="BR633" s="113">
        <v>644</v>
      </c>
      <c r="BS633" s="112">
        <v>0</v>
      </c>
    </row>
    <row r="634" spans="1:71" hidden="1" x14ac:dyDescent="0.25">
      <c r="A634" s="102" t="s">
        <v>4</v>
      </c>
      <c r="B634" s="103" t="s">
        <v>173</v>
      </c>
      <c r="C634" s="102" t="s">
        <v>174</v>
      </c>
      <c r="D634" s="102" t="s">
        <v>365</v>
      </c>
      <c r="E634" s="102" t="s">
        <v>366</v>
      </c>
      <c r="F634" s="102" t="s">
        <v>155</v>
      </c>
      <c r="G634" s="102" t="s">
        <v>227</v>
      </c>
      <c r="H634" s="104">
        <v>203</v>
      </c>
      <c r="I634" s="104">
        <v>217</v>
      </c>
      <c r="J634" s="104">
        <v>887</v>
      </c>
      <c r="K634" s="104">
        <v>2661</v>
      </c>
      <c r="L634" s="105">
        <v>435.66666666666669</v>
      </c>
      <c r="M634" s="106">
        <v>2765</v>
      </c>
      <c r="N634" s="106">
        <v>2863</v>
      </c>
      <c r="O634" s="106">
        <v>7</v>
      </c>
      <c r="P634" s="106">
        <v>98</v>
      </c>
      <c r="Q634" s="106">
        <v>6</v>
      </c>
      <c r="R634" s="106">
        <v>6.5</v>
      </c>
      <c r="S634" s="106">
        <v>2815</v>
      </c>
      <c r="T634" s="106">
        <v>2859</v>
      </c>
      <c r="U634" s="106">
        <v>7</v>
      </c>
      <c r="V634" s="106">
        <v>44</v>
      </c>
      <c r="W634" s="106">
        <v>6</v>
      </c>
      <c r="X634" s="106">
        <v>6.5</v>
      </c>
      <c r="Y634" s="106">
        <v>887</v>
      </c>
      <c r="Z634" s="106">
        <v>9</v>
      </c>
      <c r="AA634" s="107">
        <v>122773</v>
      </c>
      <c r="AB634" s="106">
        <v>10</v>
      </c>
      <c r="AC634" s="108">
        <v>8.4</v>
      </c>
      <c r="AD634" s="109">
        <v>5</v>
      </c>
      <c r="AE634" s="110">
        <v>0</v>
      </c>
      <c r="AF634" s="111">
        <v>0.54</v>
      </c>
      <c r="AG634" s="112">
        <v>5.666666666666667</v>
      </c>
      <c r="AH634" s="112">
        <v>276.66666666666669</v>
      </c>
      <c r="AI634" s="112">
        <v>5.666666666666667</v>
      </c>
      <c r="AJ634" s="111">
        <v>0.9</v>
      </c>
      <c r="AK634" s="112">
        <v>6</v>
      </c>
      <c r="AL634" s="112">
        <v>0</v>
      </c>
      <c r="AM634" s="112">
        <v>0</v>
      </c>
      <c r="AN634" s="112">
        <v>290.66666666666669</v>
      </c>
      <c r="AO634" s="112">
        <v>2908.6666666666665</v>
      </c>
      <c r="AP634" s="112">
        <v>0.33333333333333331</v>
      </c>
      <c r="AQ634" s="112">
        <v>1604.3333333333333</v>
      </c>
      <c r="AR634" s="112">
        <v>5</v>
      </c>
      <c r="AS634" s="112">
        <v>5</v>
      </c>
      <c r="AT634" s="111">
        <v>0.55000000000000004</v>
      </c>
      <c r="AU634" s="112">
        <v>0</v>
      </c>
      <c r="AV634" s="112">
        <v>0</v>
      </c>
      <c r="AW634" s="112">
        <v>0</v>
      </c>
      <c r="AX634" s="112">
        <v>0</v>
      </c>
      <c r="AY634" s="112">
        <v>0</v>
      </c>
      <c r="AZ634" s="112">
        <v>0</v>
      </c>
      <c r="BA634" s="111">
        <v>0.71299999999999997</v>
      </c>
      <c r="BB634" s="112">
        <v>0</v>
      </c>
      <c r="BC634" s="112">
        <v>0</v>
      </c>
      <c r="BD634" s="112">
        <v>0</v>
      </c>
      <c r="BE634" s="112">
        <v>0</v>
      </c>
      <c r="BF634" s="112">
        <v>462.66666666666669</v>
      </c>
      <c r="BG634" s="112">
        <v>0</v>
      </c>
      <c r="BH634" s="112">
        <v>0</v>
      </c>
      <c r="BI634" s="112">
        <v>105.33333333333333</v>
      </c>
      <c r="BJ634" s="112">
        <v>1</v>
      </c>
      <c r="BK634" s="111">
        <v>0.71299999999999997</v>
      </c>
      <c r="BL634" s="112">
        <v>0</v>
      </c>
      <c r="BM634" s="112">
        <v>257.40000000000003</v>
      </c>
      <c r="BN634" s="112">
        <v>164.9666666666667</v>
      </c>
      <c r="BO634" s="112">
        <v>1929.6479999999999</v>
      </c>
      <c r="BP634" s="112">
        <v>957.66933333333327</v>
      </c>
      <c r="BQ634" s="112">
        <v>6.2130000000000001</v>
      </c>
      <c r="BR634" s="113">
        <v>61</v>
      </c>
      <c r="BS634" s="112">
        <v>0</v>
      </c>
    </row>
    <row r="635" spans="1:71" hidden="1" x14ac:dyDescent="0.25">
      <c r="A635" s="102" t="s">
        <v>4</v>
      </c>
      <c r="B635" s="103" t="s">
        <v>173</v>
      </c>
      <c r="C635" s="102" t="s">
        <v>174</v>
      </c>
      <c r="D635" s="102" t="s">
        <v>367</v>
      </c>
      <c r="E635" s="102" t="s">
        <v>368</v>
      </c>
      <c r="F635" s="102" t="s">
        <v>155</v>
      </c>
      <c r="G635" s="102" t="s">
        <v>227</v>
      </c>
      <c r="H635" s="104">
        <v>135</v>
      </c>
      <c r="I635" s="104">
        <v>157</v>
      </c>
      <c r="J635" s="104">
        <v>334</v>
      </c>
      <c r="K635" s="104">
        <v>1002</v>
      </c>
      <c r="L635" s="105">
        <v>208.66666666666666</v>
      </c>
      <c r="M635" s="106">
        <v>1517</v>
      </c>
      <c r="N635" s="106">
        <v>1637</v>
      </c>
      <c r="O635" s="106">
        <v>6</v>
      </c>
      <c r="P635" s="106">
        <v>120</v>
      </c>
      <c r="Q635" s="106">
        <v>6</v>
      </c>
      <c r="R635" s="106">
        <v>6</v>
      </c>
      <c r="S635" s="106">
        <v>1616</v>
      </c>
      <c r="T635" s="106">
        <v>1670</v>
      </c>
      <c r="U635" s="106">
        <v>6</v>
      </c>
      <c r="V635" s="106">
        <v>54</v>
      </c>
      <c r="W635" s="106">
        <v>7</v>
      </c>
      <c r="X635" s="106">
        <v>6.5</v>
      </c>
      <c r="Y635" s="106">
        <v>334</v>
      </c>
      <c r="Z635" s="106">
        <v>7</v>
      </c>
      <c r="AA635" s="107">
        <v>130009</v>
      </c>
      <c r="AB635" s="106">
        <v>10</v>
      </c>
      <c r="AC635" s="108">
        <v>7.9</v>
      </c>
      <c r="AD635" s="109">
        <v>4</v>
      </c>
      <c r="AE635" s="110">
        <v>0</v>
      </c>
      <c r="AF635" s="111">
        <v>0.54</v>
      </c>
      <c r="AG635" s="112">
        <v>0</v>
      </c>
      <c r="AH635" s="112">
        <v>0</v>
      </c>
      <c r="AI635" s="112">
        <v>0</v>
      </c>
      <c r="AJ635" s="111">
        <v>0.9</v>
      </c>
      <c r="AK635" s="112">
        <v>0</v>
      </c>
      <c r="AL635" s="112">
        <v>0</v>
      </c>
      <c r="AM635" s="112">
        <v>0</v>
      </c>
      <c r="AN635" s="112">
        <v>0</v>
      </c>
      <c r="AO635" s="112">
        <v>0</v>
      </c>
      <c r="AP635" s="112">
        <v>0</v>
      </c>
      <c r="AQ635" s="112">
        <v>0</v>
      </c>
      <c r="AR635" s="112">
        <v>0</v>
      </c>
      <c r="AS635" s="112">
        <v>0</v>
      </c>
      <c r="AT635" s="111">
        <v>0.55000000000000004</v>
      </c>
      <c r="AU635" s="112">
        <v>0</v>
      </c>
      <c r="AV635" s="112">
        <v>0</v>
      </c>
      <c r="AW635" s="112">
        <v>0</v>
      </c>
      <c r="AX635" s="112">
        <v>0</v>
      </c>
      <c r="AY635" s="112">
        <v>0</v>
      </c>
      <c r="AZ635" s="112">
        <v>0</v>
      </c>
      <c r="BA635" s="111">
        <v>0.71299999999999997</v>
      </c>
      <c r="BB635" s="112">
        <v>0</v>
      </c>
      <c r="BC635" s="112">
        <v>0</v>
      </c>
      <c r="BD635" s="112">
        <v>0</v>
      </c>
      <c r="BE635" s="112">
        <v>0</v>
      </c>
      <c r="BF635" s="112">
        <v>0</v>
      </c>
      <c r="BG635" s="112">
        <v>0</v>
      </c>
      <c r="BH635" s="112">
        <v>0</v>
      </c>
      <c r="BI635" s="112">
        <v>0</v>
      </c>
      <c r="BJ635" s="112">
        <v>0</v>
      </c>
      <c r="BK635" s="111">
        <v>0.71299999999999997</v>
      </c>
      <c r="BL635" s="112">
        <v>0</v>
      </c>
      <c r="BM635" s="112">
        <v>0</v>
      </c>
      <c r="BN635" s="112">
        <v>0</v>
      </c>
      <c r="BO635" s="112">
        <v>0</v>
      </c>
      <c r="BP635" s="112">
        <v>0</v>
      </c>
      <c r="BQ635" s="112">
        <v>0</v>
      </c>
      <c r="BR635" s="113">
        <v>72</v>
      </c>
      <c r="BS635" s="112">
        <v>0</v>
      </c>
    </row>
    <row r="636" spans="1:71" hidden="1" x14ac:dyDescent="0.25">
      <c r="A636" s="102" t="s">
        <v>4</v>
      </c>
      <c r="B636" s="103" t="s">
        <v>173</v>
      </c>
      <c r="C636" s="102" t="s">
        <v>174</v>
      </c>
      <c r="D636" s="102" t="s">
        <v>369</v>
      </c>
      <c r="E636" s="102" t="s">
        <v>370</v>
      </c>
      <c r="F636" s="102" t="s">
        <v>151</v>
      </c>
      <c r="G636" s="102" t="s">
        <v>223</v>
      </c>
      <c r="H636" s="104">
        <v>102</v>
      </c>
      <c r="I636" s="104">
        <v>116</v>
      </c>
      <c r="J636" s="104">
        <v>413</v>
      </c>
      <c r="K636" s="104">
        <v>1239</v>
      </c>
      <c r="L636" s="105">
        <v>210.33333333333334</v>
      </c>
      <c r="M636" s="106">
        <v>1203</v>
      </c>
      <c r="N636" s="106">
        <v>1289</v>
      </c>
      <c r="O636" s="106">
        <v>5</v>
      </c>
      <c r="P636" s="106">
        <v>86</v>
      </c>
      <c r="Q636" s="106">
        <v>5</v>
      </c>
      <c r="R636" s="106">
        <v>5</v>
      </c>
      <c r="S636" s="106">
        <v>1286</v>
      </c>
      <c r="T636" s="106">
        <v>1322</v>
      </c>
      <c r="U636" s="106">
        <v>5</v>
      </c>
      <c r="V636" s="106">
        <v>36</v>
      </c>
      <c r="W636" s="106">
        <v>6</v>
      </c>
      <c r="X636" s="106">
        <v>5.5</v>
      </c>
      <c r="Y636" s="106">
        <v>413</v>
      </c>
      <c r="Z636" s="106">
        <v>7</v>
      </c>
      <c r="AA636" s="107">
        <v>105481</v>
      </c>
      <c r="AB636" s="106">
        <v>9</v>
      </c>
      <c r="AC636" s="108">
        <v>7.1</v>
      </c>
      <c r="AD636" s="109">
        <v>4</v>
      </c>
      <c r="AE636" s="110">
        <v>0</v>
      </c>
      <c r="AF636" s="111">
        <v>0.54</v>
      </c>
      <c r="AG636" s="112">
        <v>5.666666666666667</v>
      </c>
      <c r="AH636" s="112">
        <v>249.66666666666666</v>
      </c>
      <c r="AI636" s="112">
        <v>5.666666666666667</v>
      </c>
      <c r="AJ636" s="111">
        <v>0.9</v>
      </c>
      <c r="AK636" s="112">
        <v>6</v>
      </c>
      <c r="AL636" s="112">
        <v>0</v>
      </c>
      <c r="AM636" s="112">
        <v>0</v>
      </c>
      <c r="AN636" s="112">
        <v>290.66666666666669</v>
      </c>
      <c r="AO636" s="112">
        <v>2817.6666666666665</v>
      </c>
      <c r="AP636" s="112">
        <v>0.33333333333333331</v>
      </c>
      <c r="AQ636" s="112">
        <v>1664.3333333333333</v>
      </c>
      <c r="AR636" s="112">
        <v>5</v>
      </c>
      <c r="AS636" s="112">
        <v>0.33333333333333331</v>
      </c>
      <c r="AT636" s="111">
        <v>0.55000000000000004</v>
      </c>
      <c r="AU636" s="112">
        <v>0</v>
      </c>
      <c r="AV636" s="112">
        <v>0</v>
      </c>
      <c r="AW636" s="112">
        <v>0</v>
      </c>
      <c r="AX636" s="112">
        <v>0</v>
      </c>
      <c r="AY636" s="112">
        <v>0</v>
      </c>
      <c r="AZ636" s="112">
        <v>0</v>
      </c>
      <c r="BA636" s="111">
        <v>0.71299999999999997</v>
      </c>
      <c r="BB636" s="112">
        <v>0</v>
      </c>
      <c r="BC636" s="112">
        <v>0</v>
      </c>
      <c r="BD636" s="112">
        <v>0</v>
      </c>
      <c r="BE636" s="112">
        <v>0</v>
      </c>
      <c r="BF636" s="112">
        <v>462.66666666666669</v>
      </c>
      <c r="BG636" s="112">
        <v>0</v>
      </c>
      <c r="BH636" s="112">
        <v>0</v>
      </c>
      <c r="BI636" s="112">
        <v>134.66666666666666</v>
      </c>
      <c r="BJ636" s="112">
        <v>1</v>
      </c>
      <c r="BK636" s="111">
        <v>0.71299999999999997</v>
      </c>
      <c r="BL636" s="112">
        <v>0</v>
      </c>
      <c r="BM636" s="112">
        <v>233.1</v>
      </c>
      <c r="BN636" s="112">
        <v>164.9666666666667</v>
      </c>
      <c r="BO636" s="112">
        <v>1879.598</v>
      </c>
      <c r="BP636" s="112">
        <v>1011.5839999999999</v>
      </c>
      <c r="BQ636" s="112">
        <v>3.6463333333333336</v>
      </c>
      <c r="BR636" s="113">
        <v>72</v>
      </c>
      <c r="BS636" s="112">
        <v>0</v>
      </c>
    </row>
    <row r="637" spans="1:71" hidden="1" x14ac:dyDescent="0.25">
      <c r="A637" s="102" t="s">
        <v>4</v>
      </c>
      <c r="B637" s="103" t="s">
        <v>173</v>
      </c>
      <c r="C637" s="102" t="s">
        <v>174</v>
      </c>
      <c r="D637" s="102" t="s">
        <v>371</v>
      </c>
      <c r="E637" s="102" t="s">
        <v>372</v>
      </c>
      <c r="F637" s="102" t="s">
        <v>155</v>
      </c>
      <c r="G637" s="102" t="s">
        <v>227</v>
      </c>
      <c r="H637" s="104">
        <v>42</v>
      </c>
      <c r="I637" s="104">
        <v>44</v>
      </c>
      <c r="J637" s="104">
        <v>238</v>
      </c>
      <c r="K637" s="104">
        <v>714</v>
      </c>
      <c r="L637" s="105">
        <v>108</v>
      </c>
      <c r="M637" s="106">
        <v>553</v>
      </c>
      <c r="N637" s="106">
        <v>578</v>
      </c>
      <c r="O637" s="106">
        <v>3</v>
      </c>
      <c r="P637" s="106">
        <v>25</v>
      </c>
      <c r="Q637" s="106">
        <v>3</v>
      </c>
      <c r="R637" s="106">
        <v>3</v>
      </c>
      <c r="S637" s="106">
        <v>577</v>
      </c>
      <c r="T637" s="106">
        <v>585</v>
      </c>
      <c r="U637" s="106">
        <v>3</v>
      </c>
      <c r="V637" s="106">
        <v>8</v>
      </c>
      <c r="W637" s="106">
        <v>3</v>
      </c>
      <c r="X637" s="106">
        <v>3</v>
      </c>
      <c r="Y637" s="106">
        <v>238</v>
      </c>
      <c r="Z637" s="106">
        <v>6</v>
      </c>
      <c r="AA637" s="107">
        <v>123206</v>
      </c>
      <c r="AB637" s="106">
        <v>10</v>
      </c>
      <c r="AC637" s="108">
        <v>6.4</v>
      </c>
      <c r="AD637" s="109">
        <v>4</v>
      </c>
      <c r="AE637" s="110">
        <v>0</v>
      </c>
      <c r="AF637" s="111">
        <v>0.54</v>
      </c>
      <c r="AG637" s="112">
        <v>0</v>
      </c>
      <c r="AH637" s="112">
        <v>0</v>
      </c>
      <c r="AI637" s="112">
        <v>0</v>
      </c>
      <c r="AJ637" s="111">
        <v>0.9</v>
      </c>
      <c r="AK637" s="112">
        <v>0</v>
      </c>
      <c r="AL637" s="112">
        <v>0</v>
      </c>
      <c r="AM637" s="112">
        <v>0</v>
      </c>
      <c r="AN637" s="112">
        <v>2</v>
      </c>
      <c r="AO637" s="112">
        <v>11.333333333333334</v>
      </c>
      <c r="AP637" s="112">
        <v>4.333333333333333</v>
      </c>
      <c r="AQ637" s="112">
        <v>29.666666666666668</v>
      </c>
      <c r="AR637" s="112">
        <v>0</v>
      </c>
      <c r="AS637" s="112">
        <v>0</v>
      </c>
      <c r="AT637" s="111">
        <v>0.55000000000000004</v>
      </c>
      <c r="AU637" s="112">
        <v>0</v>
      </c>
      <c r="AV637" s="112">
        <v>0</v>
      </c>
      <c r="AW637" s="112">
        <v>0</v>
      </c>
      <c r="AX637" s="112">
        <v>0</v>
      </c>
      <c r="AY637" s="112">
        <v>0</v>
      </c>
      <c r="AZ637" s="112">
        <v>0</v>
      </c>
      <c r="BA637" s="111">
        <v>0.71299999999999997</v>
      </c>
      <c r="BB637" s="112">
        <v>0</v>
      </c>
      <c r="BC637" s="112">
        <v>0</v>
      </c>
      <c r="BD637" s="112">
        <v>0</v>
      </c>
      <c r="BE637" s="112">
        <v>0</v>
      </c>
      <c r="BF637" s="112">
        <v>0</v>
      </c>
      <c r="BG637" s="112">
        <v>0</v>
      </c>
      <c r="BH637" s="112">
        <v>0</v>
      </c>
      <c r="BI637" s="112">
        <v>0</v>
      </c>
      <c r="BJ637" s="112">
        <v>0</v>
      </c>
      <c r="BK637" s="111">
        <v>0.71299999999999997</v>
      </c>
      <c r="BL637" s="112">
        <v>0</v>
      </c>
      <c r="BM637" s="112">
        <v>0</v>
      </c>
      <c r="BN637" s="112">
        <v>1.1000000000000001</v>
      </c>
      <c r="BO637" s="112">
        <v>6.2333333333333343</v>
      </c>
      <c r="BP637" s="112">
        <v>18.700000000000003</v>
      </c>
      <c r="BQ637" s="112">
        <v>0</v>
      </c>
      <c r="BR637" s="113">
        <v>37</v>
      </c>
      <c r="BS637" s="112">
        <v>0</v>
      </c>
    </row>
    <row r="638" spans="1:71" hidden="1" x14ac:dyDescent="0.25">
      <c r="A638" s="102" t="s">
        <v>4</v>
      </c>
      <c r="B638" s="103" t="s">
        <v>173</v>
      </c>
      <c r="C638" s="102" t="s">
        <v>174</v>
      </c>
      <c r="D638" s="102" t="s">
        <v>278</v>
      </c>
      <c r="E638" s="102" t="s">
        <v>279</v>
      </c>
      <c r="F638" s="102" t="s">
        <v>155</v>
      </c>
      <c r="G638" s="102" t="s">
        <v>227</v>
      </c>
      <c r="H638" s="104">
        <v>317</v>
      </c>
      <c r="I638" s="104">
        <v>350</v>
      </c>
      <c r="J638" s="104">
        <v>1266</v>
      </c>
      <c r="K638" s="104">
        <v>3798</v>
      </c>
      <c r="L638" s="105">
        <v>644.33333333333337</v>
      </c>
      <c r="M638" s="106">
        <v>3423</v>
      </c>
      <c r="N638" s="106">
        <v>3775</v>
      </c>
      <c r="O638" s="106">
        <v>8</v>
      </c>
      <c r="P638" s="106">
        <v>352</v>
      </c>
      <c r="Q638" s="106">
        <v>8</v>
      </c>
      <c r="R638" s="106">
        <v>8</v>
      </c>
      <c r="S638" s="106">
        <v>3626</v>
      </c>
      <c r="T638" s="106">
        <v>3746</v>
      </c>
      <c r="U638" s="106">
        <v>8</v>
      </c>
      <c r="V638" s="106">
        <v>120</v>
      </c>
      <c r="W638" s="106">
        <v>8</v>
      </c>
      <c r="X638" s="106">
        <v>8</v>
      </c>
      <c r="Y638" s="106">
        <v>1266</v>
      </c>
      <c r="Z638" s="106">
        <v>9</v>
      </c>
      <c r="AA638" s="107">
        <v>135674</v>
      </c>
      <c r="AB638" s="106">
        <v>10</v>
      </c>
      <c r="AC638" s="108">
        <v>9</v>
      </c>
      <c r="AD638" s="109">
        <v>5</v>
      </c>
      <c r="AE638" s="110">
        <v>0</v>
      </c>
      <c r="AF638" s="111">
        <v>0.54</v>
      </c>
      <c r="AG638" s="112">
        <v>0</v>
      </c>
      <c r="AH638" s="112">
        <v>0</v>
      </c>
      <c r="AI638" s="112">
        <v>0</v>
      </c>
      <c r="AJ638" s="111">
        <v>0.9</v>
      </c>
      <c r="AK638" s="112">
        <v>0</v>
      </c>
      <c r="AL638" s="112">
        <v>0</v>
      </c>
      <c r="AM638" s="112">
        <v>0</v>
      </c>
      <c r="AN638" s="112">
        <v>2</v>
      </c>
      <c r="AO638" s="112">
        <v>11.333333333333334</v>
      </c>
      <c r="AP638" s="112">
        <v>4.333333333333333</v>
      </c>
      <c r="AQ638" s="112">
        <v>29.666666666666668</v>
      </c>
      <c r="AR638" s="112">
        <v>0</v>
      </c>
      <c r="AS638" s="112">
        <v>0</v>
      </c>
      <c r="AT638" s="111">
        <v>0.55000000000000004</v>
      </c>
      <c r="AU638" s="112">
        <v>0</v>
      </c>
      <c r="AV638" s="112">
        <v>0</v>
      </c>
      <c r="AW638" s="112">
        <v>0</v>
      </c>
      <c r="AX638" s="112">
        <v>0</v>
      </c>
      <c r="AY638" s="112">
        <v>0</v>
      </c>
      <c r="AZ638" s="112">
        <v>0</v>
      </c>
      <c r="BA638" s="111">
        <v>0.71299999999999997</v>
      </c>
      <c r="BB638" s="112">
        <v>0.33333333333333331</v>
      </c>
      <c r="BC638" s="112">
        <v>0</v>
      </c>
      <c r="BD638" s="112">
        <v>0</v>
      </c>
      <c r="BE638" s="112">
        <v>0</v>
      </c>
      <c r="BF638" s="112">
        <v>1</v>
      </c>
      <c r="BG638" s="112">
        <v>0</v>
      </c>
      <c r="BH638" s="112">
        <v>0</v>
      </c>
      <c r="BI638" s="112">
        <v>0</v>
      </c>
      <c r="BJ638" s="112">
        <v>0</v>
      </c>
      <c r="BK638" s="111">
        <v>0.71299999999999997</v>
      </c>
      <c r="BL638" s="112">
        <v>0</v>
      </c>
      <c r="BM638" s="112">
        <v>0.23766666666666664</v>
      </c>
      <c r="BN638" s="112">
        <v>1.1000000000000001</v>
      </c>
      <c r="BO638" s="112">
        <v>6.9463333333333344</v>
      </c>
      <c r="BP638" s="112">
        <v>18.700000000000003</v>
      </c>
      <c r="BQ638" s="112">
        <v>0</v>
      </c>
      <c r="BR638" s="113">
        <v>262</v>
      </c>
      <c r="BS638" s="112">
        <v>0</v>
      </c>
    </row>
    <row r="639" spans="1:71" hidden="1" x14ac:dyDescent="0.25">
      <c r="A639" s="102" t="s">
        <v>4</v>
      </c>
      <c r="B639" s="103" t="s">
        <v>173</v>
      </c>
      <c r="C639" s="102" t="s">
        <v>174</v>
      </c>
      <c r="D639" s="102" t="s">
        <v>373</v>
      </c>
      <c r="E639" s="102" t="s">
        <v>374</v>
      </c>
      <c r="F639" s="102" t="s">
        <v>155</v>
      </c>
      <c r="G639" s="102" t="s">
        <v>227</v>
      </c>
      <c r="H639" s="104">
        <v>112</v>
      </c>
      <c r="I639" s="104">
        <v>121</v>
      </c>
      <c r="J639" s="104">
        <v>255</v>
      </c>
      <c r="K639" s="104">
        <v>765</v>
      </c>
      <c r="L639" s="105">
        <v>162.66666666666666</v>
      </c>
      <c r="M639" s="106">
        <v>1096</v>
      </c>
      <c r="N639" s="106">
        <v>1217</v>
      </c>
      <c r="O639" s="106">
        <v>5</v>
      </c>
      <c r="P639" s="106">
        <v>121</v>
      </c>
      <c r="Q639" s="106">
        <v>6</v>
      </c>
      <c r="R639" s="106">
        <v>5.5</v>
      </c>
      <c r="S639" s="106">
        <v>1160</v>
      </c>
      <c r="T639" s="106">
        <v>1198</v>
      </c>
      <c r="U639" s="106">
        <v>5</v>
      </c>
      <c r="V639" s="106">
        <v>38</v>
      </c>
      <c r="W639" s="106">
        <v>6</v>
      </c>
      <c r="X639" s="106">
        <v>5.5</v>
      </c>
      <c r="Y639" s="106">
        <v>255</v>
      </c>
      <c r="Z639" s="106">
        <v>6</v>
      </c>
      <c r="AA639" s="107">
        <v>124418</v>
      </c>
      <c r="AB639" s="106">
        <v>10</v>
      </c>
      <c r="AC639" s="108">
        <v>7.4</v>
      </c>
      <c r="AD639" s="109">
        <v>4</v>
      </c>
      <c r="AE639" s="110">
        <v>0</v>
      </c>
      <c r="AF639" s="111">
        <v>0.54</v>
      </c>
      <c r="AG639" s="112">
        <v>0</v>
      </c>
      <c r="AH639" s="112">
        <v>0</v>
      </c>
      <c r="AI639" s="112">
        <v>0</v>
      </c>
      <c r="AJ639" s="111">
        <v>0.9</v>
      </c>
      <c r="AK639" s="112">
        <v>0</v>
      </c>
      <c r="AL639" s="112">
        <v>0</v>
      </c>
      <c r="AM639" s="112">
        <v>0</v>
      </c>
      <c r="AN639" s="112">
        <v>2</v>
      </c>
      <c r="AO639" s="112">
        <v>11.333333333333334</v>
      </c>
      <c r="AP639" s="112">
        <v>4.333333333333333</v>
      </c>
      <c r="AQ639" s="112">
        <v>29.666666666666668</v>
      </c>
      <c r="AR639" s="112">
        <v>0</v>
      </c>
      <c r="AS639" s="112">
        <v>0</v>
      </c>
      <c r="AT639" s="111">
        <v>0.55000000000000004</v>
      </c>
      <c r="AU639" s="112">
        <v>0</v>
      </c>
      <c r="AV639" s="112">
        <v>0</v>
      </c>
      <c r="AW639" s="112">
        <v>0</v>
      </c>
      <c r="AX639" s="112">
        <v>0</v>
      </c>
      <c r="AY639" s="112">
        <v>0</v>
      </c>
      <c r="AZ639" s="112">
        <v>0</v>
      </c>
      <c r="BA639" s="111">
        <v>0.71299999999999997</v>
      </c>
      <c r="BB639" s="112">
        <v>0</v>
      </c>
      <c r="BC639" s="112">
        <v>0</v>
      </c>
      <c r="BD639" s="112">
        <v>0</v>
      </c>
      <c r="BE639" s="112">
        <v>0</v>
      </c>
      <c r="BF639" s="112">
        <v>0</v>
      </c>
      <c r="BG639" s="112">
        <v>0</v>
      </c>
      <c r="BH639" s="112">
        <v>0</v>
      </c>
      <c r="BI639" s="112">
        <v>0</v>
      </c>
      <c r="BJ639" s="112">
        <v>0</v>
      </c>
      <c r="BK639" s="111">
        <v>0.71299999999999997</v>
      </c>
      <c r="BL639" s="112">
        <v>0</v>
      </c>
      <c r="BM639" s="112">
        <v>0</v>
      </c>
      <c r="BN639" s="112">
        <v>1.1000000000000001</v>
      </c>
      <c r="BO639" s="112">
        <v>6.2333333333333343</v>
      </c>
      <c r="BP639" s="112">
        <v>18.700000000000003</v>
      </c>
      <c r="BQ639" s="112">
        <v>0</v>
      </c>
      <c r="BR639" s="113">
        <v>76</v>
      </c>
      <c r="BS639" s="112">
        <v>0</v>
      </c>
    </row>
    <row r="640" spans="1:71" hidden="1" x14ac:dyDescent="0.25">
      <c r="A640" s="102" t="s">
        <v>4</v>
      </c>
      <c r="B640" s="103" t="s">
        <v>173</v>
      </c>
      <c r="C640" s="102" t="s">
        <v>174</v>
      </c>
      <c r="D640" s="102" t="s">
        <v>1076</v>
      </c>
      <c r="E640" s="102" t="s">
        <v>1077</v>
      </c>
      <c r="F640" s="102" t="s">
        <v>151</v>
      </c>
      <c r="G640" s="102" t="s">
        <v>223</v>
      </c>
      <c r="H640" s="104">
        <v>86</v>
      </c>
      <c r="I640" s="104">
        <v>113</v>
      </c>
      <c r="J640" s="104">
        <v>57</v>
      </c>
      <c r="K640" s="104">
        <v>171</v>
      </c>
      <c r="L640" s="105">
        <v>85.333333333333329</v>
      </c>
      <c r="M640" s="106">
        <v>946</v>
      </c>
      <c r="N640" s="106">
        <v>1065</v>
      </c>
      <c r="O640" s="106">
        <v>5</v>
      </c>
      <c r="P640" s="106">
        <v>119</v>
      </c>
      <c r="Q640" s="106">
        <v>6</v>
      </c>
      <c r="R640" s="106">
        <v>5.5</v>
      </c>
      <c r="S640" s="106">
        <v>1100</v>
      </c>
      <c r="T640" s="106">
        <v>1161</v>
      </c>
      <c r="U640" s="106">
        <v>5</v>
      </c>
      <c r="V640" s="106">
        <v>61</v>
      </c>
      <c r="W640" s="106">
        <v>7</v>
      </c>
      <c r="X640" s="106">
        <v>6</v>
      </c>
      <c r="Y640" s="106">
        <v>57</v>
      </c>
      <c r="Z640" s="106">
        <v>3</v>
      </c>
      <c r="AA640" s="107">
        <v>50034</v>
      </c>
      <c r="AB640" s="106">
        <v>5</v>
      </c>
      <c r="AC640" s="108">
        <v>4.9000000000000004</v>
      </c>
      <c r="AD640" s="109">
        <v>3</v>
      </c>
      <c r="AE640" s="110">
        <v>40.333333333333336</v>
      </c>
      <c r="AF640" s="111">
        <v>0.54</v>
      </c>
      <c r="AG640" s="112">
        <v>0</v>
      </c>
      <c r="AH640" s="112">
        <v>0</v>
      </c>
      <c r="AI640" s="112">
        <v>0</v>
      </c>
      <c r="AJ640" s="111">
        <v>0.9</v>
      </c>
      <c r="AK640" s="112">
        <v>1.3333333333333333</v>
      </c>
      <c r="AL640" s="112">
        <v>0</v>
      </c>
      <c r="AM640" s="112">
        <v>0</v>
      </c>
      <c r="AN640" s="112">
        <v>0</v>
      </c>
      <c r="AO640" s="112">
        <v>0</v>
      </c>
      <c r="AP640" s="112">
        <v>0</v>
      </c>
      <c r="AQ640" s="112">
        <v>0</v>
      </c>
      <c r="AR640" s="112">
        <v>0</v>
      </c>
      <c r="AS640" s="112">
        <v>0</v>
      </c>
      <c r="AT640" s="111">
        <v>0.55000000000000004</v>
      </c>
      <c r="AU640" s="112">
        <v>0</v>
      </c>
      <c r="AV640" s="112">
        <v>0</v>
      </c>
      <c r="AW640" s="112">
        <v>0</v>
      </c>
      <c r="AX640" s="112">
        <v>0</v>
      </c>
      <c r="AY640" s="112">
        <v>0</v>
      </c>
      <c r="AZ640" s="112">
        <v>0</v>
      </c>
      <c r="BA640" s="111">
        <v>0.71299999999999997</v>
      </c>
      <c r="BB640" s="112">
        <v>0</v>
      </c>
      <c r="BC640" s="112">
        <v>0</v>
      </c>
      <c r="BD640" s="112">
        <v>0</v>
      </c>
      <c r="BE640" s="112">
        <v>0</v>
      </c>
      <c r="BF640" s="112">
        <v>0</v>
      </c>
      <c r="BG640" s="112">
        <v>0</v>
      </c>
      <c r="BH640" s="112">
        <v>0</v>
      </c>
      <c r="BI640" s="112">
        <v>0</v>
      </c>
      <c r="BJ640" s="112">
        <v>0</v>
      </c>
      <c r="BK640" s="111">
        <v>0.71299999999999997</v>
      </c>
      <c r="BL640" s="112">
        <v>21.78</v>
      </c>
      <c r="BM640" s="112">
        <v>0.73333333333333339</v>
      </c>
      <c r="BN640" s="112">
        <v>0</v>
      </c>
      <c r="BO640" s="112">
        <v>0</v>
      </c>
      <c r="BP640" s="112">
        <v>0</v>
      </c>
      <c r="BQ640" s="112">
        <v>0</v>
      </c>
      <c r="BR640" s="113">
        <v>16</v>
      </c>
      <c r="BS640" s="112">
        <v>0</v>
      </c>
    </row>
    <row r="641" spans="1:71" hidden="1" x14ac:dyDescent="0.25">
      <c r="A641" s="102" t="s">
        <v>4</v>
      </c>
      <c r="B641" s="103" t="s">
        <v>173</v>
      </c>
      <c r="C641" s="102" t="s">
        <v>174</v>
      </c>
      <c r="D641" s="102" t="s">
        <v>230</v>
      </c>
      <c r="E641" s="102" t="s">
        <v>231</v>
      </c>
      <c r="F641" s="102" t="s">
        <v>155</v>
      </c>
      <c r="G641" s="102" t="s">
        <v>227</v>
      </c>
      <c r="H641" s="104">
        <v>436</v>
      </c>
      <c r="I641" s="104">
        <v>537</v>
      </c>
      <c r="J641" s="104">
        <v>1458</v>
      </c>
      <c r="K641" s="104">
        <v>4374</v>
      </c>
      <c r="L641" s="105">
        <v>810.33333333333337</v>
      </c>
      <c r="M641" s="106">
        <v>5273</v>
      </c>
      <c r="N641" s="106">
        <v>5876</v>
      </c>
      <c r="O641" s="106">
        <v>9</v>
      </c>
      <c r="P641" s="106">
        <v>603</v>
      </c>
      <c r="Q641" s="106">
        <v>9</v>
      </c>
      <c r="R641" s="106">
        <v>9</v>
      </c>
      <c r="S641" s="106">
        <v>5705</v>
      </c>
      <c r="T641" s="106">
        <v>5988</v>
      </c>
      <c r="U641" s="106">
        <v>9</v>
      </c>
      <c r="V641" s="106">
        <v>283</v>
      </c>
      <c r="W641" s="106">
        <v>10</v>
      </c>
      <c r="X641" s="106">
        <v>9.5</v>
      </c>
      <c r="Y641" s="106">
        <v>1458</v>
      </c>
      <c r="Z641" s="106">
        <v>9</v>
      </c>
      <c r="AA641" s="107">
        <v>106065</v>
      </c>
      <c r="AB641" s="106">
        <v>10</v>
      </c>
      <c r="AC641" s="108">
        <v>9.5</v>
      </c>
      <c r="AD641" s="109">
        <v>5</v>
      </c>
      <c r="AE641" s="110">
        <v>0</v>
      </c>
      <c r="AF641" s="111">
        <v>0.54</v>
      </c>
      <c r="AG641" s="112">
        <v>5.666666666666667</v>
      </c>
      <c r="AH641" s="112">
        <v>276.66666666666669</v>
      </c>
      <c r="AI641" s="112">
        <v>5.666666666666667</v>
      </c>
      <c r="AJ641" s="111">
        <v>0.9</v>
      </c>
      <c r="AK641" s="112">
        <v>6</v>
      </c>
      <c r="AL641" s="112">
        <v>0</v>
      </c>
      <c r="AM641" s="112">
        <v>0</v>
      </c>
      <c r="AN641" s="112">
        <v>296.66666666666669</v>
      </c>
      <c r="AO641" s="112">
        <v>2933.6666666666665</v>
      </c>
      <c r="AP641" s="112">
        <v>0.33333333333333331</v>
      </c>
      <c r="AQ641" s="112">
        <v>1580.3333333333333</v>
      </c>
      <c r="AR641" s="112">
        <v>5</v>
      </c>
      <c r="AS641" s="112">
        <v>0.33333333333333331</v>
      </c>
      <c r="AT641" s="111">
        <v>0.55000000000000004</v>
      </c>
      <c r="AU641" s="112">
        <v>0</v>
      </c>
      <c r="AV641" s="112">
        <v>0</v>
      </c>
      <c r="AW641" s="112">
        <v>0</v>
      </c>
      <c r="AX641" s="112">
        <v>0</v>
      </c>
      <c r="AY641" s="112">
        <v>0</v>
      </c>
      <c r="AZ641" s="112">
        <v>0</v>
      </c>
      <c r="BA641" s="111">
        <v>0.71299999999999997</v>
      </c>
      <c r="BB641" s="112">
        <v>0</v>
      </c>
      <c r="BC641" s="112">
        <v>0</v>
      </c>
      <c r="BD641" s="112">
        <v>0</v>
      </c>
      <c r="BE641" s="112">
        <v>0</v>
      </c>
      <c r="BF641" s="112">
        <v>462.66666666666669</v>
      </c>
      <c r="BG641" s="112">
        <v>0</v>
      </c>
      <c r="BH641" s="112">
        <v>0</v>
      </c>
      <c r="BI641" s="112">
        <v>105.33333333333333</v>
      </c>
      <c r="BJ641" s="112">
        <v>1</v>
      </c>
      <c r="BK641" s="111">
        <v>0.71299999999999997</v>
      </c>
      <c r="BL641" s="112">
        <v>0</v>
      </c>
      <c r="BM641" s="112">
        <v>257.40000000000003</v>
      </c>
      <c r="BN641" s="112">
        <v>168.26666666666668</v>
      </c>
      <c r="BO641" s="112">
        <v>1943.3979999999999</v>
      </c>
      <c r="BP641" s="112">
        <v>944.46933333333334</v>
      </c>
      <c r="BQ641" s="112">
        <v>3.6463333333333336</v>
      </c>
      <c r="BR641" s="113">
        <v>225</v>
      </c>
      <c r="BS641" s="112">
        <v>0</v>
      </c>
    </row>
    <row r="642" spans="1:71" hidden="1" x14ac:dyDescent="0.25">
      <c r="A642" s="102" t="s">
        <v>4</v>
      </c>
      <c r="B642" s="103" t="s">
        <v>173</v>
      </c>
      <c r="C642" s="102" t="s">
        <v>174</v>
      </c>
      <c r="D642" s="102" t="s">
        <v>858</v>
      </c>
      <c r="E642" s="102" t="s">
        <v>859</v>
      </c>
      <c r="F642" s="102" t="s">
        <v>155</v>
      </c>
      <c r="G642" s="102" t="s">
        <v>227</v>
      </c>
      <c r="H642" s="104">
        <v>68</v>
      </c>
      <c r="I642" s="104">
        <v>77</v>
      </c>
      <c r="J642" s="104">
        <v>124</v>
      </c>
      <c r="K642" s="104">
        <v>372</v>
      </c>
      <c r="L642" s="105">
        <v>89.666666666666671</v>
      </c>
      <c r="M642" s="106">
        <v>828</v>
      </c>
      <c r="N642" s="106">
        <v>871</v>
      </c>
      <c r="O642" s="106">
        <v>4</v>
      </c>
      <c r="P642" s="106">
        <v>43</v>
      </c>
      <c r="Q642" s="106">
        <v>4</v>
      </c>
      <c r="R642" s="106">
        <v>4</v>
      </c>
      <c r="S642" s="106">
        <v>837</v>
      </c>
      <c r="T642" s="106">
        <v>867</v>
      </c>
      <c r="U642" s="106">
        <v>4</v>
      </c>
      <c r="V642" s="106">
        <v>30</v>
      </c>
      <c r="W642" s="106">
        <v>5</v>
      </c>
      <c r="X642" s="106">
        <v>4.5</v>
      </c>
      <c r="Y642" s="106">
        <v>124</v>
      </c>
      <c r="Z642" s="106">
        <v>5</v>
      </c>
      <c r="AA642" s="107">
        <v>59363</v>
      </c>
      <c r="AB642" s="106">
        <v>6</v>
      </c>
      <c r="AC642" s="108">
        <v>5.0999999999999996</v>
      </c>
      <c r="AD642" s="109">
        <v>3</v>
      </c>
      <c r="AE642" s="110">
        <v>0</v>
      </c>
      <c r="AF642" s="111">
        <v>0.54</v>
      </c>
      <c r="AG642" s="112">
        <v>0</v>
      </c>
      <c r="AH642" s="112">
        <v>0</v>
      </c>
      <c r="AI642" s="112">
        <v>0</v>
      </c>
      <c r="AJ642" s="111">
        <v>0.9</v>
      </c>
      <c r="AK642" s="112">
        <v>0</v>
      </c>
      <c r="AL642" s="112">
        <v>0</v>
      </c>
      <c r="AM642" s="112">
        <v>0</v>
      </c>
      <c r="AN642" s="112">
        <v>0</v>
      </c>
      <c r="AO642" s="112">
        <v>0</v>
      </c>
      <c r="AP642" s="112">
        <v>0</v>
      </c>
      <c r="AQ642" s="112">
        <v>45</v>
      </c>
      <c r="AR642" s="112">
        <v>17.333333333333332</v>
      </c>
      <c r="AS642" s="112">
        <v>7</v>
      </c>
      <c r="AT642" s="111">
        <v>0.55000000000000004</v>
      </c>
      <c r="AU642" s="112">
        <v>0</v>
      </c>
      <c r="AV642" s="112">
        <v>0</v>
      </c>
      <c r="AW642" s="112">
        <v>0</v>
      </c>
      <c r="AX642" s="112">
        <v>0</v>
      </c>
      <c r="AY642" s="112">
        <v>0</v>
      </c>
      <c r="AZ642" s="112">
        <v>0</v>
      </c>
      <c r="BA642" s="111">
        <v>0.71299999999999997</v>
      </c>
      <c r="BB642" s="112">
        <v>0</v>
      </c>
      <c r="BC642" s="112">
        <v>0</v>
      </c>
      <c r="BD642" s="112">
        <v>0</v>
      </c>
      <c r="BE642" s="112">
        <v>0</v>
      </c>
      <c r="BF642" s="112">
        <v>0</v>
      </c>
      <c r="BG642" s="112">
        <v>20.666666666666668</v>
      </c>
      <c r="BH642" s="112">
        <v>0</v>
      </c>
      <c r="BI642" s="112">
        <v>26</v>
      </c>
      <c r="BJ642" s="112">
        <v>0</v>
      </c>
      <c r="BK642" s="111">
        <v>0.71299999999999997</v>
      </c>
      <c r="BL642" s="112">
        <v>0</v>
      </c>
      <c r="BM642" s="112">
        <v>0</v>
      </c>
      <c r="BN642" s="112">
        <v>0</v>
      </c>
      <c r="BO642" s="112">
        <v>0</v>
      </c>
      <c r="BP642" s="112">
        <v>58.023333333333341</v>
      </c>
      <c r="BQ642" s="112">
        <v>13.383333333333335</v>
      </c>
      <c r="BR642" s="113">
        <v>32</v>
      </c>
      <c r="BS642" s="112">
        <v>0</v>
      </c>
    </row>
    <row r="643" spans="1:71" hidden="1" x14ac:dyDescent="0.25">
      <c r="A643" s="102" t="s">
        <v>4</v>
      </c>
      <c r="B643" s="103" t="s">
        <v>173</v>
      </c>
      <c r="C643" s="102" t="s">
        <v>174</v>
      </c>
      <c r="D643" s="102" t="s">
        <v>860</v>
      </c>
      <c r="E643" s="102" t="s">
        <v>861</v>
      </c>
      <c r="F643" s="102" t="s">
        <v>413</v>
      </c>
      <c r="G643" s="102" t="s">
        <v>227</v>
      </c>
      <c r="H643" s="104">
        <v>223</v>
      </c>
      <c r="I643" s="104">
        <v>220</v>
      </c>
      <c r="J643" s="104">
        <v>898</v>
      </c>
      <c r="K643" s="104">
        <v>2694</v>
      </c>
      <c r="L643" s="105">
        <v>447</v>
      </c>
      <c r="M643" s="106">
        <v>2481</v>
      </c>
      <c r="N643" s="106">
        <v>2781</v>
      </c>
      <c r="O643" s="106">
        <v>7</v>
      </c>
      <c r="P643" s="106">
        <v>300</v>
      </c>
      <c r="Q643" s="106">
        <v>8</v>
      </c>
      <c r="R643" s="106">
        <v>7.5</v>
      </c>
      <c r="S643" s="106">
        <v>2612</v>
      </c>
      <c r="T643" s="106">
        <v>2665</v>
      </c>
      <c r="U643" s="106">
        <v>7</v>
      </c>
      <c r="V643" s="106">
        <v>53</v>
      </c>
      <c r="W643" s="106">
        <v>7</v>
      </c>
      <c r="X643" s="106">
        <v>7</v>
      </c>
      <c r="Y643" s="106">
        <v>898</v>
      </c>
      <c r="Z643" s="106">
        <v>9</v>
      </c>
      <c r="AA643" s="107">
        <v>111894</v>
      </c>
      <c r="AB643" s="106">
        <v>10</v>
      </c>
      <c r="AC643" s="108">
        <v>8.6999999999999993</v>
      </c>
      <c r="AD643" s="109">
        <v>5</v>
      </c>
      <c r="AE643" s="110">
        <v>0</v>
      </c>
      <c r="AF643" s="111">
        <v>0.54</v>
      </c>
      <c r="AG643" s="112">
        <v>0</v>
      </c>
      <c r="AH643" s="112">
        <v>0</v>
      </c>
      <c r="AI643" s="112">
        <v>0</v>
      </c>
      <c r="AJ643" s="111">
        <v>0.9</v>
      </c>
      <c r="AK643" s="112">
        <v>0</v>
      </c>
      <c r="AL643" s="112">
        <v>0</v>
      </c>
      <c r="AM643" s="112">
        <v>0</v>
      </c>
      <c r="AN643" s="112">
        <v>0</v>
      </c>
      <c r="AO643" s="112">
        <v>0</v>
      </c>
      <c r="AP643" s="112">
        <v>0</v>
      </c>
      <c r="AQ643" s="112">
        <v>45</v>
      </c>
      <c r="AR643" s="112">
        <v>17.333333333333332</v>
      </c>
      <c r="AS643" s="112">
        <v>7</v>
      </c>
      <c r="AT643" s="111">
        <v>0.55000000000000004</v>
      </c>
      <c r="AU643" s="112">
        <v>0</v>
      </c>
      <c r="AV643" s="112">
        <v>0</v>
      </c>
      <c r="AW643" s="112">
        <v>0</v>
      </c>
      <c r="AX643" s="112">
        <v>0</v>
      </c>
      <c r="AY643" s="112">
        <v>0</v>
      </c>
      <c r="AZ643" s="112">
        <v>0</v>
      </c>
      <c r="BA643" s="111">
        <v>0.71299999999999997</v>
      </c>
      <c r="BB643" s="112">
        <v>0</v>
      </c>
      <c r="BC643" s="112">
        <v>0</v>
      </c>
      <c r="BD643" s="112">
        <v>0</v>
      </c>
      <c r="BE643" s="112">
        <v>0</v>
      </c>
      <c r="BF643" s="112">
        <v>0</v>
      </c>
      <c r="BG643" s="112">
        <v>20.666666666666668</v>
      </c>
      <c r="BH643" s="112">
        <v>0</v>
      </c>
      <c r="BI643" s="112">
        <v>26</v>
      </c>
      <c r="BJ643" s="112">
        <v>0</v>
      </c>
      <c r="BK643" s="111">
        <v>0.71299999999999997</v>
      </c>
      <c r="BL643" s="112">
        <v>0</v>
      </c>
      <c r="BM643" s="112">
        <v>0</v>
      </c>
      <c r="BN643" s="112">
        <v>0</v>
      </c>
      <c r="BO643" s="112">
        <v>0</v>
      </c>
      <c r="BP643" s="112">
        <v>58.023333333333341</v>
      </c>
      <c r="BQ643" s="112">
        <v>13.383333333333335</v>
      </c>
      <c r="BR643" s="113">
        <v>59</v>
      </c>
      <c r="BS643" s="112">
        <v>0</v>
      </c>
    </row>
    <row r="644" spans="1:71" hidden="1" x14ac:dyDescent="0.25">
      <c r="A644" s="102" t="s">
        <v>4</v>
      </c>
      <c r="B644" s="103" t="s">
        <v>173</v>
      </c>
      <c r="C644" s="102" t="s">
        <v>174</v>
      </c>
      <c r="D644" s="102" t="s">
        <v>232</v>
      </c>
      <c r="E644" s="102" t="s">
        <v>233</v>
      </c>
      <c r="F644" s="102" t="s">
        <v>155</v>
      </c>
      <c r="G644" s="102" t="s">
        <v>227</v>
      </c>
      <c r="H644" s="104">
        <v>335</v>
      </c>
      <c r="I644" s="104">
        <v>374</v>
      </c>
      <c r="J644" s="104">
        <v>1189</v>
      </c>
      <c r="K644" s="104">
        <v>3567</v>
      </c>
      <c r="L644" s="105">
        <v>632.66666666666663</v>
      </c>
      <c r="M644" s="106">
        <v>4369</v>
      </c>
      <c r="N644" s="106">
        <v>4649</v>
      </c>
      <c r="O644" s="106">
        <v>8</v>
      </c>
      <c r="P644" s="106">
        <v>280</v>
      </c>
      <c r="Q644" s="106">
        <v>8</v>
      </c>
      <c r="R644" s="106">
        <v>8</v>
      </c>
      <c r="S644" s="106">
        <v>4503</v>
      </c>
      <c r="T644" s="106">
        <v>4624</v>
      </c>
      <c r="U644" s="106">
        <v>8</v>
      </c>
      <c r="V644" s="106">
        <v>121</v>
      </c>
      <c r="W644" s="106">
        <v>8</v>
      </c>
      <c r="X644" s="106">
        <v>8</v>
      </c>
      <c r="Y644" s="106">
        <v>1189</v>
      </c>
      <c r="Z644" s="106">
        <v>9</v>
      </c>
      <c r="AA644" s="107">
        <v>151824</v>
      </c>
      <c r="AB644" s="106">
        <v>10</v>
      </c>
      <c r="AC644" s="108">
        <v>9</v>
      </c>
      <c r="AD644" s="109">
        <v>5</v>
      </c>
      <c r="AE644" s="110">
        <v>0</v>
      </c>
      <c r="AF644" s="111">
        <v>0.54</v>
      </c>
      <c r="AG644" s="112">
        <v>0</v>
      </c>
      <c r="AH644" s="112">
        <v>30.666666666666668</v>
      </c>
      <c r="AI644" s="112">
        <v>0</v>
      </c>
      <c r="AJ644" s="111">
        <v>0.9</v>
      </c>
      <c r="AK644" s="112">
        <v>0</v>
      </c>
      <c r="AL644" s="112">
        <v>2.3333333333333335</v>
      </c>
      <c r="AM644" s="112">
        <v>0</v>
      </c>
      <c r="AN644" s="112">
        <v>0</v>
      </c>
      <c r="AO644" s="112">
        <v>1511.6666666666667</v>
      </c>
      <c r="AP644" s="112">
        <v>0.33333333333333331</v>
      </c>
      <c r="AQ644" s="112">
        <v>1265.6666666666667</v>
      </c>
      <c r="AR644" s="112">
        <v>0</v>
      </c>
      <c r="AS644" s="112">
        <v>129.33333333333334</v>
      </c>
      <c r="AT644" s="111">
        <v>0.55000000000000004</v>
      </c>
      <c r="AU644" s="112">
        <v>0</v>
      </c>
      <c r="AV644" s="112">
        <v>0</v>
      </c>
      <c r="AW644" s="112">
        <v>14</v>
      </c>
      <c r="AX644" s="112">
        <v>0</v>
      </c>
      <c r="AY644" s="112">
        <v>0</v>
      </c>
      <c r="AZ644" s="112">
        <v>8.6666666666666661</v>
      </c>
      <c r="BA644" s="111">
        <v>0.71299999999999997</v>
      </c>
      <c r="BB644" s="112">
        <v>0</v>
      </c>
      <c r="BC644" s="112">
        <v>0</v>
      </c>
      <c r="BD644" s="112">
        <v>0</v>
      </c>
      <c r="BE644" s="112">
        <v>0</v>
      </c>
      <c r="BF644" s="112">
        <v>5.666666666666667</v>
      </c>
      <c r="BG644" s="112">
        <v>0</v>
      </c>
      <c r="BH644" s="112">
        <v>0</v>
      </c>
      <c r="BI644" s="112">
        <v>0</v>
      </c>
      <c r="BJ644" s="112">
        <v>0</v>
      </c>
      <c r="BK644" s="111">
        <v>0.71299999999999997</v>
      </c>
      <c r="BL644" s="112">
        <v>0</v>
      </c>
      <c r="BM644" s="112">
        <v>28.883333333333336</v>
      </c>
      <c r="BN644" s="112">
        <v>0</v>
      </c>
      <c r="BO644" s="112">
        <v>845.43900000000008</v>
      </c>
      <c r="BP644" s="112">
        <v>702.47933333333344</v>
      </c>
      <c r="BQ644" s="112">
        <v>71.13333333333334</v>
      </c>
      <c r="BR644" s="113">
        <v>143</v>
      </c>
      <c r="BS644" s="112">
        <v>0</v>
      </c>
    </row>
    <row r="645" spans="1:71" hidden="1" x14ac:dyDescent="0.25">
      <c r="A645" s="102" t="s">
        <v>4</v>
      </c>
      <c r="B645" s="103" t="s">
        <v>173</v>
      </c>
      <c r="C645" s="102" t="s">
        <v>174</v>
      </c>
      <c r="D645" s="102" t="s">
        <v>68</v>
      </c>
      <c r="E645" s="102" t="s">
        <v>69</v>
      </c>
      <c r="F645" s="102" t="s">
        <v>151</v>
      </c>
      <c r="G645" s="102" t="s">
        <v>223</v>
      </c>
      <c r="H645" s="104">
        <v>569</v>
      </c>
      <c r="I645" s="104">
        <v>583</v>
      </c>
      <c r="J645" s="104">
        <v>2233</v>
      </c>
      <c r="K645" s="104">
        <v>6699</v>
      </c>
      <c r="L645" s="105">
        <v>1128.3333333333333</v>
      </c>
      <c r="M645" s="106">
        <v>4500</v>
      </c>
      <c r="N645" s="106">
        <v>5117</v>
      </c>
      <c r="O645" s="106">
        <v>9</v>
      </c>
      <c r="P645" s="106">
        <v>617</v>
      </c>
      <c r="Q645" s="106">
        <v>9</v>
      </c>
      <c r="R645" s="106">
        <v>9</v>
      </c>
      <c r="S645" s="106">
        <v>4715</v>
      </c>
      <c r="T645" s="106">
        <v>4871</v>
      </c>
      <c r="U645" s="106">
        <v>9</v>
      </c>
      <c r="V645" s="106">
        <v>156</v>
      </c>
      <c r="W645" s="106">
        <v>9</v>
      </c>
      <c r="X645" s="106">
        <v>9</v>
      </c>
      <c r="Y645" s="106">
        <v>2233</v>
      </c>
      <c r="Z645" s="106">
        <v>10</v>
      </c>
      <c r="AA645" s="107">
        <v>68505</v>
      </c>
      <c r="AB645" s="106">
        <v>7</v>
      </c>
      <c r="AC645" s="108">
        <v>8.4</v>
      </c>
      <c r="AD645" s="109">
        <v>5</v>
      </c>
      <c r="AE645" s="110">
        <v>5</v>
      </c>
      <c r="AF645" s="111">
        <v>0.54</v>
      </c>
      <c r="AG645" s="112">
        <v>7</v>
      </c>
      <c r="AH645" s="112">
        <v>27.666666666666668</v>
      </c>
      <c r="AI645" s="112">
        <v>7</v>
      </c>
      <c r="AJ645" s="111">
        <v>0.9</v>
      </c>
      <c r="AK645" s="112">
        <v>1.6666666666666667</v>
      </c>
      <c r="AL645" s="112">
        <v>0</v>
      </c>
      <c r="AM645" s="112">
        <v>0</v>
      </c>
      <c r="AN645" s="112">
        <v>7.333333333333333</v>
      </c>
      <c r="AO645" s="112">
        <v>132</v>
      </c>
      <c r="AP645" s="112">
        <v>0</v>
      </c>
      <c r="AQ645" s="112">
        <v>6</v>
      </c>
      <c r="AR645" s="112">
        <v>0</v>
      </c>
      <c r="AS645" s="112">
        <v>0</v>
      </c>
      <c r="AT645" s="111">
        <v>0.55000000000000004</v>
      </c>
      <c r="AU645" s="112">
        <v>0</v>
      </c>
      <c r="AV645" s="112">
        <v>0</v>
      </c>
      <c r="AW645" s="112">
        <v>0</v>
      </c>
      <c r="AX645" s="112">
        <v>0</v>
      </c>
      <c r="AY645" s="112">
        <v>0</v>
      </c>
      <c r="AZ645" s="112">
        <v>0</v>
      </c>
      <c r="BA645" s="111">
        <v>0.71299999999999997</v>
      </c>
      <c r="BB645" s="112">
        <v>0</v>
      </c>
      <c r="BC645" s="112">
        <v>0</v>
      </c>
      <c r="BD645" s="112">
        <v>0</v>
      </c>
      <c r="BE645" s="112">
        <v>0</v>
      </c>
      <c r="BF645" s="112">
        <v>0</v>
      </c>
      <c r="BG645" s="112">
        <v>0</v>
      </c>
      <c r="BH645" s="112">
        <v>0</v>
      </c>
      <c r="BI645" s="112">
        <v>0</v>
      </c>
      <c r="BJ645" s="112">
        <v>0</v>
      </c>
      <c r="BK645" s="111">
        <v>0.71299999999999997</v>
      </c>
      <c r="BL645" s="112">
        <v>2.7</v>
      </c>
      <c r="BM645" s="112">
        <v>32.116666666666674</v>
      </c>
      <c r="BN645" s="112">
        <v>10.333333333333332</v>
      </c>
      <c r="BO645" s="112">
        <v>72.600000000000009</v>
      </c>
      <c r="BP645" s="112">
        <v>3.3000000000000003</v>
      </c>
      <c r="BQ645" s="112">
        <v>0</v>
      </c>
      <c r="BR645" s="113">
        <v>362</v>
      </c>
      <c r="BS645" s="112">
        <v>0</v>
      </c>
    </row>
    <row r="646" spans="1:71" hidden="1" x14ac:dyDescent="0.25">
      <c r="A646" s="102" t="s">
        <v>4</v>
      </c>
      <c r="B646" s="103" t="s">
        <v>173</v>
      </c>
      <c r="C646" s="102" t="s">
        <v>174</v>
      </c>
      <c r="D646" s="102" t="s">
        <v>1042</v>
      </c>
      <c r="E646" s="102" t="s">
        <v>1043</v>
      </c>
      <c r="F646" s="102" t="s">
        <v>151</v>
      </c>
      <c r="G646" s="102" t="s">
        <v>223</v>
      </c>
      <c r="H646" s="104">
        <v>50</v>
      </c>
      <c r="I646" s="104">
        <v>49</v>
      </c>
      <c r="J646" s="104">
        <v>378</v>
      </c>
      <c r="K646" s="104">
        <v>1134</v>
      </c>
      <c r="L646" s="105">
        <v>159</v>
      </c>
      <c r="M646" s="106">
        <v>459</v>
      </c>
      <c r="N646" s="106">
        <v>481</v>
      </c>
      <c r="O646" s="106">
        <v>3</v>
      </c>
      <c r="P646" s="106">
        <v>22</v>
      </c>
      <c r="Q646" s="106">
        <v>3</v>
      </c>
      <c r="R646" s="106">
        <v>3</v>
      </c>
      <c r="S646" s="106">
        <v>472</v>
      </c>
      <c r="T646" s="106">
        <v>477</v>
      </c>
      <c r="U646" s="106">
        <v>3</v>
      </c>
      <c r="V646" s="106">
        <v>5</v>
      </c>
      <c r="W646" s="106">
        <v>3</v>
      </c>
      <c r="X646" s="106">
        <v>3</v>
      </c>
      <c r="Y646" s="106">
        <v>378</v>
      </c>
      <c r="Z646" s="106">
        <v>7</v>
      </c>
      <c r="AA646" s="107">
        <v>65594</v>
      </c>
      <c r="AB646" s="106">
        <v>6</v>
      </c>
      <c r="AC646" s="108">
        <v>5</v>
      </c>
      <c r="AD646" s="109">
        <v>3</v>
      </c>
      <c r="AE646" s="110">
        <v>5</v>
      </c>
      <c r="AF646" s="111">
        <v>0.54</v>
      </c>
      <c r="AG646" s="112">
        <v>7</v>
      </c>
      <c r="AH646" s="112">
        <v>27.666666666666668</v>
      </c>
      <c r="AI646" s="112">
        <v>7</v>
      </c>
      <c r="AJ646" s="111">
        <v>0.9</v>
      </c>
      <c r="AK646" s="112">
        <v>1.6666666666666667</v>
      </c>
      <c r="AL646" s="112">
        <v>0</v>
      </c>
      <c r="AM646" s="112">
        <v>0</v>
      </c>
      <c r="AN646" s="112">
        <v>7.333333333333333</v>
      </c>
      <c r="AO646" s="112">
        <v>119.66666666666667</v>
      </c>
      <c r="AP646" s="112">
        <v>0</v>
      </c>
      <c r="AQ646" s="112">
        <v>0</v>
      </c>
      <c r="AR646" s="112">
        <v>0</v>
      </c>
      <c r="AS646" s="112">
        <v>0</v>
      </c>
      <c r="AT646" s="111">
        <v>0.55000000000000004</v>
      </c>
      <c r="AU646" s="112">
        <v>0</v>
      </c>
      <c r="AV646" s="112">
        <v>0</v>
      </c>
      <c r="AW646" s="112">
        <v>0</v>
      </c>
      <c r="AX646" s="112">
        <v>0</v>
      </c>
      <c r="AY646" s="112">
        <v>0</v>
      </c>
      <c r="AZ646" s="112">
        <v>0</v>
      </c>
      <c r="BA646" s="111">
        <v>0.71299999999999997</v>
      </c>
      <c r="BB646" s="112">
        <v>0</v>
      </c>
      <c r="BC646" s="112">
        <v>0</v>
      </c>
      <c r="BD646" s="112">
        <v>0</v>
      </c>
      <c r="BE646" s="112">
        <v>0</v>
      </c>
      <c r="BF646" s="112">
        <v>0</v>
      </c>
      <c r="BG646" s="112">
        <v>0</v>
      </c>
      <c r="BH646" s="112">
        <v>0</v>
      </c>
      <c r="BI646" s="112">
        <v>0</v>
      </c>
      <c r="BJ646" s="112">
        <v>0</v>
      </c>
      <c r="BK646" s="111">
        <v>0.71299999999999997</v>
      </c>
      <c r="BL646" s="112">
        <v>2.7</v>
      </c>
      <c r="BM646" s="112">
        <v>32.116666666666674</v>
      </c>
      <c r="BN646" s="112">
        <v>10.333333333333332</v>
      </c>
      <c r="BO646" s="112">
        <v>65.816666666666677</v>
      </c>
      <c r="BP646" s="112">
        <v>0</v>
      </c>
      <c r="BQ646" s="112">
        <v>0</v>
      </c>
      <c r="BR646" s="113">
        <v>21</v>
      </c>
      <c r="BS646" s="112">
        <v>0</v>
      </c>
    </row>
    <row r="647" spans="1:71" hidden="1" x14ac:dyDescent="0.25">
      <c r="A647" s="102" t="s">
        <v>4</v>
      </c>
      <c r="B647" s="103" t="s">
        <v>173</v>
      </c>
      <c r="C647" s="102" t="s">
        <v>174</v>
      </c>
      <c r="D647" s="102" t="s">
        <v>710</v>
      </c>
      <c r="E647" s="102" t="s">
        <v>711</v>
      </c>
      <c r="F647" s="102" t="s">
        <v>155</v>
      </c>
      <c r="G647" s="102" t="s">
        <v>227</v>
      </c>
      <c r="H647" s="104">
        <v>667</v>
      </c>
      <c r="I647" s="104">
        <v>681</v>
      </c>
      <c r="J647" s="104">
        <v>5566</v>
      </c>
      <c r="K647" s="104">
        <v>16698</v>
      </c>
      <c r="L647" s="105">
        <v>2304.6666666666665</v>
      </c>
      <c r="M647" s="106">
        <v>6739</v>
      </c>
      <c r="N647" s="106">
        <v>7862</v>
      </c>
      <c r="O647" s="106">
        <v>9</v>
      </c>
      <c r="P647" s="106">
        <v>1123</v>
      </c>
      <c r="Q647" s="106">
        <v>10</v>
      </c>
      <c r="R647" s="106">
        <v>9.5</v>
      </c>
      <c r="S647" s="106">
        <v>6890</v>
      </c>
      <c r="T647" s="106">
        <v>7181</v>
      </c>
      <c r="U647" s="106">
        <v>9</v>
      </c>
      <c r="V647" s="106">
        <v>291</v>
      </c>
      <c r="W647" s="106">
        <v>10</v>
      </c>
      <c r="X647" s="106">
        <v>9.5</v>
      </c>
      <c r="Y647" s="106">
        <v>5566</v>
      </c>
      <c r="Z647" s="106">
        <v>10</v>
      </c>
      <c r="AA647" s="107">
        <v>130572</v>
      </c>
      <c r="AB647" s="106">
        <v>10</v>
      </c>
      <c r="AC647" s="108">
        <v>9.8000000000000007</v>
      </c>
      <c r="AD647" s="109">
        <v>5</v>
      </c>
      <c r="AE647" s="110">
        <v>0</v>
      </c>
      <c r="AF647" s="111">
        <v>0.54</v>
      </c>
      <c r="AG647" s="112">
        <v>0</v>
      </c>
      <c r="AH647" s="112">
        <v>0</v>
      </c>
      <c r="AI647" s="112">
        <v>0</v>
      </c>
      <c r="AJ647" s="111">
        <v>0.9</v>
      </c>
      <c r="AK647" s="112">
        <v>12</v>
      </c>
      <c r="AL647" s="112">
        <v>0.33333333333333331</v>
      </c>
      <c r="AM647" s="112">
        <v>0</v>
      </c>
      <c r="AN647" s="112">
        <v>20.333333333333332</v>
      </c>
      <c r="AO647" s="112">
        <v>220.33333333333334</v>
      </c>
      <c r="AP647" s="112">
        <v>0.33333333333333331</v>
      </c>
      <c r="AQ647" s="112">
        <v>401.33333333333331</v>
      </c>
      <c r="AR647" s="112">
        <v>0</v>
      </c>
      <c r="AS647" s="112">
        <v>26.333333333333332</v>
      </c>
      <c r="AT647" s="111">
        <v>0.55000000000000004</v>
      </c>
      <c r="AU647" s="112">
        <v>0</v>
      </c>
      <c r="AV647" s="112">
        <v>0</v>
      </c>
      <c r="AW647" s="112">
        <v>0</v>
      </c>
      <c r="AX647" s="112">
        <v>0</v>
      </c>
      <c r="AY647" s="112">
        <v>0</v>
      </c>
      <c r="AZ647" s="112">
        <v>0</v>
      </c>
      <c r="BA647" s="111">
        <v>0.71299999999999997</v>
      </c>
      <c r="BB647" s="112">
        <v>0</v>
      </c>
      <c r="BC647" s="112">
        <v>0</v>
      </c>
      <c r="BD647" s="112">
        <v>0</v>
      </c>
      <c r="BE647" s="112">
        <v>0</v>
      </c>
      <c r="BF647" s="112">
        <v>0</v>
      </c>
      <c r="BG647" s="112">
        <v>0</v>
      </c>
      <c r="BH647" s="112">
        <v>0</v>
      </c>
      <c r="BI647" s="112">
        <v>0</v>
      </c>
      <c r="BJ647" s="112">
        <v>12</v>
      </c>
      <c r="BK647" s="111">
        <v>0.71299999999999997</v>
      </c>
      <c r="BL647" s="112">
        <v>0</v>
      </c>
      <c r="BM647" s="112">
        <v>6.7833333333333341</v>
      </c>
      <c r="BN647" s="112">
        <v>11.183333333333334</v>
      </c>
      <c r="BO647" s="112">
        <v>121.18333333333335</v>
      </c>
      <c r="BP647" s="112">
        <v>220.91666666666666</v>
      </c>
      <c r="BQ647" s="112">
        <v>23.039333333333332</v>
      </c>
      <c r="BR647" s="113">
        <v>345</v>
      </c>
      <c r="BS647" s="112">
        <v>7</v>
      </c>
    </row>
    <row r="648" spans="1:71" hidden="1" x14ac:dyDescent="0.25">
      <c r="A648" s="102" t="s">
        <v>4</v>
      </c>
      <c r="B648" s="103" t="s">
        <v>173</v>
      </c>
      <c r="C648" s="102" t="s">
        <v>174</v>
      </c>
      <c r="D648" s="102" t="s">
        <v>375</v>
      </c>
      <c r="E648" s="102" t="s">
        <v>376</v>
      </c>
      <c r="F648" s="102" t="s">
        <v>155</v>
      </c>
      <c r="G648" s="102" t="s">
        <v>227</v>
      </c>
      <c r="H648" s="104">
        <v>266</v>
      </c>
      <c r="I648" s="104">
        <v>304</v>
      </c>
      <c r="J648" s="104">
        <v>1564</v>
      </c>
      <c r="K648" s="104">
        <v>4692</v>
      </c>
      <c r="L648" s="105">
        <v>711.33333333333337</v>
      </c>
      <c r="M648" s="106">
        <v>2595</v>
      </c>
      <c r="N648" s="106">
        <v>3030</v>
      </c>
      <c r="O648" s="106">
        <v>8</v>
      </c>
      <c r="P648" s="106">
        <v>435</v>
      </c>
      <c r="Q648" s="106">
        <v>8</v>
      </c>
      <c r="R648" s="106">
        <v>8</v>
      </c>
      <c r="S648" s="106">
        <v>2849</v>
      </c>
      <c r="T648" s="106">
        <v>2999</v>
      </c>
      <c r="U648" s="106">
        <v>8</v>
      </c>
      <c r="V648" s="106">
        <v>150</v>
      </c>
      <c r="W648" s="106">
        <v>9</v>
      </c>
      <c r="X648" s="106">
        <v>8.5</v>
      </c>
      <c r="Y648" s="106">
        <v>1564</v>
      </c>
      <c r="Z648" s="106">
        <v>10</v>
      </c>
      <c r="AA648" s="107">
        <v>172136</v>
      </c>
      <c r="AB648" s="106">
        <v>10</v>
      </c>
      <c r="AC648" s="108">
        <v>9.3000000000000007</v>
      </c>
      <c r="AD648" s="109">
        <v>5</v>
      </c>
      <c r="AE648" s="110">
        <v>0</v>
      </c>
      <c r="AF648" s="111">
        <v>0.54</v>
      </c>
      <c r="AG648" s="112">
        <v>0.66666666666666663</v>
      </c>
      <c r="AH648" s="112">
        <v>82.333333333333329</v>
      </c>
      <c r="AI648" s="112">
        <v>0.66666666666666663</v>
      </c>
      <c r="AJ648" s="111">
        <v>0.9</v>
      </c>
      <c r="AK648" s="112">
        <v>0</v>
      </c>
      <c r="AL648" s="112">
        <v>23.333333333333332</v>
      </c>
      <c r="AM648" s="112">
        <v>7.333333333333333</v>
      </c>
      <c r="AN648" s="112">
        <v>7.666666666666667</v>
      </c>
      <c r="AO648" s="112">
        <v>1370.6666666666667</v>
      </c>
      <c r="AP648" s="112">
        <v>8.6666666666666661</v>
      </c>
      <c r="AQ648" s="112">
        <v>652.66666666666663</v>
      </c>
      <c r="AR648" s="112">
        <v>0</v>
      </c>
      <c r="AS648" s="112">
        <v>158</v>
      </c>
      <c r="AT648" s="111">
        <v>0.55000000000000004</v>
      </c>
      <c r="AU648" s="112">
        <v>0</v>
      </c>
      <c r="AV648" s="112">
        <v>0</v>
      </c>
      <c r="AW648" s="112">
        <v>0</v>
      </c>
      <c r="AX648" s="112">
        <v>0</v>
      </c>
      <c r="AY648" s="112">
        <v>0</v>
      </c>
      <c r="AZ648" s="112">
        <v>0</v>
      </c>
      <c r="BA648" s="111">
        <v>0.71299999999999997</v>
      </c>
      <c r="BB648" s="112">
        <v>0</v>
      </c>
      <c r="BC648" s="112">
        <v>0</v>
      </c>
      <c r="BD648" s="112">
        <v>0</v>
      </c>
      <c r="BE648" s="112">
        <v>0</v>
      </c>
      <c r="BF648" s="112">
        <v>225</v>
      </c>
      <c r="BG648" s="112">
        <v>0</v>
      </c>
      <c r="BH648" s="112">
        <v>0</v>
      </c>
      <c r="BI648" s="112">
        <v>20</v>
      </c>
      <c r="BJ648" s="112">
        <v>7.333333333333333</v>
      </c>
      <c r="BK648" s="111">
        <v>0.71299999999999997</v>
      </c>
      <c r="BL648" s="112">
        <v>0</v>
      </c>
      <c r="BM648" s="112">
        <v>91.566666666666663</v>
      </c>
      <c r="BN648" s="112">
        <v>4.8166666666666664</v>
      </c>
      <c r="BO648" s="112">
        <v>914.29166666666674</v>
      </c>
      <c r="BP648" s="112">
        <v>377.99333333333334</v>
      </c>
      <c r="BQ648" s="112">
        <v>92.128666666666675</v>
      </c>
      <c r="BR648" s="113">
        <v>122</v>
      </c>
      <c r="BS648" s="112">
        <v>0</v>
      </c>
    </row>
    <row r="649" spans="1:71" hidden="1" x14ac:dyDescent="0.25">
      <c r="A649" s="102" t="s">
        <v>4</v>
      </c>
      <c r="B649" s="103" t="s">
        <v>173</v>
      </c>
      <c r="C649" s="102" t="s">
        <v>174</v>
      </c>
      <c r="D649" s="102" t="s">
        <v>280</v>
      </c>
      <c r="E649" s="102" t="s">
        <v>281</v>
      </c>
      <c r="F649" s="102" t="s">
        <v>151</v>
      </c>
      <c r="G649" s="102" t="s">
        <v>223</v>
      </c>
      <c r="H649" s="104">
        <v>483</v>
      </c>
      <c r="I649" s="104">
        <v>551</v>
      </c>
      <c r="J649" s="104">
        <v>932</v>
      </c>
      <c r="K649" s="104">
        <v>2796</v>
      </c>
      <c r="L649" s="105">
        <v>655.33333333333337</v>
      </c>
      <c r="M649" s="106">
        <v>5307</v>
      </c>
      <c r="N649" s="106">
        <v>5932</v>
      </c>
      <c r="O649" s="106">
        <v>9</v>
      </c>
      <c r="P649" s="106">
        <v>625</v>
      </c>
      <c r="Q649" s="106">
        <v>9</v>
      </c>
      <c r="R649" s="106">
        <v>9</v>
      </c>
      <c r="S649" s="106">
        <v>5561</v>
      </c>
      <c r="T649" s="106">
        <v>5813</v>
      </c>
      <c r="U649" s="106">
        <v>9</v>
      </c>
      <c r="V649" s="106">
        <v>252</v>
      </c>
      <c r="W649" s="106">
        <v>9</v>
      </c>
      <c r="X649" s="106">
        <v>9</v>
      </c>
      <c r="Y649" s="106">
        <v>932</v>
      </c>
      <c r="Z649" s="106">
        <v>9</v>
      </c>
      <c r="AA649" s="107">
        <v>85765</v>
      </c>
      <c r="AB649" s="106">
        <v>9</v>
      </c>
      <c r="AC649" s="108">
        <v>9</v>
      </c>
      <c r="AD649" s="109">
        <v>5</v>
      </c>
      <c r="AE649" s="110">
        <v>0</v>
      </c>
      <c r="AF649" s="111">
        <v>0.54</v>
      </c>
      <c r="AG649" s="112">
        <v>0</v>
      </c>
      <c r="AH649" s="112">
        <v>0</v>
      </c>
      <c r="AI649" s="112">
        <v>0</v>
      </c>
      <c r="AJ649" s="111">
        <v>0.9</v>
      </c>
      <c r="AK649" s="112">
        <v>0</v>
      </c>
      <c r="AL649" s="112">
        <v>0</v>
      </c>
      <c r="AM649" s="112">
        <v>0</v>
      </c>
      <c r="AN649" s="112">
        <v>0</v>
      </c>
      <c r="AO649" s="112">
        <v>0</v>
      </c>
      <c r="AP649" s="112">
        <v>0</v>
      </c>
      <c r="AQ649" s="112">
        <v>0</v>
      </c>
      <c r="AR649" s="112">
        <v>0</v>
      </c>
      <c r="AS649" s="112">
        <v>0</v>
      </c>
      <c r="AT649" s="111">
        <v>0.55000000000000004</v>
      </c>
      <c r="AU649" s="112">
        <v>0</v>
      </c>
      <c r="AV649" s="112">
        <v>0</v>
      </c>
      <c r="AW649" s="112">
        <v>0</v>
      </c>
      <c r="AX649" s="112">
        <v>0</v>
      </c>
      <c r="AY649" s="112">
        <v>0</v>
      </c>
      <c r="AZ649" s="112">
        <v>0</v>
      </c>
      <c r="BA649" s="111">
        <v>0.71299999999999997</v>
      </c>
      <c r="BB649" s="112">
        <v>0</v>
      </c>
      <c r="BC649" s="112">
        <v>0</v>
      </c>
      <c r="BD649" s="112">
        <v>0</v>
      </c>
      <c r="BE649" s="112">
        <v>0</v>
      </c>
      <c r="BF649" s="112">
        <v>0</v>
      </c>
      <c r="BG649" s="112">
        <v>0</v>
      </c>
      <c r="BH649" s="112">
        <v>0</v>
      </c>
      <c r="BI649" s="112">
        <v>0</v>
      </c>
      <c r="BJ649" s="112">
        <v>0</v>
      </c>
      <c r="BK649" s="111">
        <v>0.71299999999999997</v>
      </c>
      <c r="BL649" s="112">
        <v>0</v>
      </c>
      <c r="BM649" s="112">
        <v>0</v>
      </c>
      <c r="BN649" s="112">
        <v>0</v>
      </c>
      <c r="BO649" s="112">
        <v>0</v>
      </c>
      <c r="BP649" s="112">
        <v>0</v>
      </c>
      <c r="BQ649" s="112">
        <v>0</v>
      </c>
      <c r="BR649" s="113">
        <v>169</v>
      </c>
      <c r="BS649" s="112">
        <v>0</v>
      </c>
    </row>
    <row r="650" spans="1:71" hidden="1" x14ac:dyDescent="0.25">
      <c r="A650" s="102" t="s">
        <v>4</v>
      </c>
      <c r="B650" s="103" t="s">
        <v>173</v>
      </c>
      <c r="C650" s="102" t="s">
        <v>174</v>
      </c>
      <c r="D650" s="102" t="s">
        <v>761</v>
      </c>
      <c r="E650" s="102" t="s">
        <v>762</v>
      </c>
      <c r="F650" s="102" t="s">
        <v>155</v>
      </c>
      <c r="G650" s="102" t="s">
        <v>227</v>
      </c>
      <c r="H650" s="104">
        <v>323</v>
      </c>
      <c r="I650" s="104">
        <v>345</v>
      </c>
      <c r="J650" s="104">
        <v>501</v>
      </c>
      <c r="K650" s="104">
        <v>1503</v>
      </c>
      <c r="L650" s="105">
        <v>389.66666666666669</v>
      </c>
      <c r="M650" s="106">
        <v>3078</v>
      </c>
      <c r="N650" s="106">
        <v>3502</v>
      </c>
      <c r="O650" s="106">
        <v>8</v>
      </c>
      <c r="P650" s="106">
        <v>424</v>
      </c>
      <c r="Q650" s="106">
        <v>8</v>
      </c>
      <c r="R650" s="106">
        <v>8</v>
      </c>
      <c r="S650" s="106">
        <v>3207</v>
      </c>
      <c r="T650" s="106">
        <v>3339</v>
      </c>
      <c r="U650" s="106">
        <v>8</v>
      </c>
      <c r="V650" s="106">
        <v>132</v>
      </c>
      <c r="W650" s="106">
        <v>8</v>
      </c>
      <c r="X650" s="106">
        <v>8</v>
      </c>
      <c r="Y650" s="106">
        <v>501</v>
      </c>
      <c r="Z650" s="106">
        <v>8</v>
      </c>
      <c r="AA650" s="107">
        <v>72231</v>
      </c>
      <c r="AB650" s="106">
        <v>7</v>
      </c>
      <c r="AC650" s="108">
        <v>7.6</v>
      </c>
      <c r="AD650" s="109">
        <v>4</v>
      </c>
      <c r="AE650" s="110">
        <v>0</v>
      </c>
      <c r="AF650" s="111">
        <v>0.54</v>
      </c>
      <c r="AG650" s="112">
        <v>20</v>
      </c>
      <c r="AH650" s="112">
        <v>273.66666666666669</v>
      </c>
      <c r="AI650" s="112">
        <v>20</v>
      </c>
      <c r="AJ650" s="111">
        <v>0.9</v>
      </c>
      <c r="AK650" s="112">
        <v>14.666666666666666</v>
      </c>
      <c r="AL650" s="112">
        <v>9.6666666666666661</v>
      </c>
      <c r="AM650" s="112">
        <v>52.333333333333336</v>
      </c>
      <c r="AN650" s="112">
        <v>335</v>
      </c>
      <c r="AO650" s="112">
        <v>2960.3333333333335</v>
      </c>
      <c r="AP650" s="112">
        <v>2</v>
      </c>
      <c r="AQ650" s="112">
        <v>2282.3333333333335</v>
      </c>
      <c r="AR650" s="112">
        <v>5</v>
      </c>
      <c r="AS650" s="112">
        <v>4</v>
      </c>
      <c r="AT650" s="111">
        <v>0.55000000000000004</v>
      </c>
      <c r="AU650" s="112">
        <v>0</v>
      </c>
      <c r="AV650" s="112">
        <v>0</v>
      </c>
      <c r="AW650" s="112">
        <v>0</v>
      </c>
      <c r="AX650" s="112">
        <v>0</v>
      </c>
      <c r="AY650" s="112">
        <v>0</v>
      </c>
      <c r="AZ650" s="112">
        <v>0</v>
      </c>
      <c r="BA650" s="111">
        <v>0.71299999999999997</v>
      </c>
      <c r="BB650" s="112">
        <v>0</v>
      </c>
      <c r="BC650" s="112">
        <v>0</v>
      </c>
      <c r="BD650" s="112">
        <v>0</v>
      </c>
      <c r="BE650" s="112">
        <v>0</v>
      </c>
      <c r="BF650" s="112">
        <v>506</v>
      </c>
      <c r="BG650" s="112">
        <v>0</v>
      </c>
      <c r="BH650" s="112">
        <v>0</v>
      </c>
      <c r="BI650" s="112">
        <v>145.33333333333334</v>
      </c>
      <c r="BJ650" s="112">
        <v>1</v>
      </c>
      <c r="BK650" s="111">
        <v>0.71299999999999997</v>
      </c>
      <c r="BL650" s="112">
        <v>0</v>
      </c>
      <c r="BM650" s="112">
        <v>306.4666666666667</v>
      </c>
      <c r="BN650" s="112">
        <v>202.25000000000003</v>
      </c>
      <c r="BO650" s="112">
        <v>1988.9613333333336</v>
      </c>
      <c r="BP650" s="112">
        <v>1360.0060000000001</v>
      </c>
      <c r="BQ650" s="112">
        <v>5.6630000000000003</v>
      </c>
      <c r="BR650" s="113">
        <v>136</v>
      </c>
      <c r="BS650" s="112">
        <v>0</v>
      </c>
    </row>
    <row r="651" spans="1:71" hidden="1" x14ac:dyDescent="0.25">
      <c r="A651" s="102" t="s">
        <v>4</v>
      </c>
      <c r="B651" s="103" t="s">
        <v>175</v>
      </c>
      <c r="C651" s="102" t="s">
        <v>176</v>
      </c>
      <c r="D651" s="102" t="s">
        <v>377</v>
      </c>
      <c r="E651" s="102" t="s">
        <v>378</v>
      </c>
      <c r="F651" s="102" t="s">
        <v>155</v>
      </c>
      <c r="G651" s="102" t="s">
        <v>154</v>
      </c>
      <c r="H651" s="104">
        <v>161</v>
      </c>
      <c r="I651" s="104">
        <v>208</v>
      </c>
      <c r="J651" s="104">
        <v>38</v>
      </c>
      <c r="K651" s="104">
        <v>114</v>
      </c>
      <c r="L651" s="105">
        <v>135.66666666666666</v>
      </c>
      <c r="M651" s="106">
        <v>1475</v>
      </c>
      <c r="N651" s="106">
        <v>1450</v>
      </c>
      <c r="O651" s="106">
        <v>6</v>
      </c>
      <c r="P651" s="106">
        <v>-25</v>
      </c>
      <c r="Q651" s="106">
        <v>1</v>
      </c>
      <c r="R651" s="106">
        <v>3.5</v>
      </c>
      <c r="S651" s="106">
        <v>1651</v>
      </c>
      <c r="T651" s="106">
        <v>1692</v>
      </c>
      <c r="U651" s="106">
        <v>6</v>
      </c>
      <c r="V651" s="106">
        <v>41</v>
      </c>
      <c r="W651" s="106">
        <v>6</v>
      </c>
      <c r="X651" s="106">
        <v>6</v>
      </c>
      <c r="Y651" s="106">
        <v>38</v>
      </c>
      <c r="Z651" s="106">
        <v>2</v>
      </c>
      <c r="AA651" s="107">
        <v>62339</v>
      </c>
      <c r="AB651" s="106">
        <v>6</v>
      </c>
      <c r="AC651" s="108">
        <v>4.7</v>
      </c>
      <c r="AD651" s="109">
        <v>3</v>
      </c>
      <c r="AE651" s="110">
        <v>0</v>
      </c>
      <c r="AF651" s="111">
        <v>0.54</v>
      </c>
      <c r="AG651" s="112">
        <v>0</v>
      </c>
      <c r="AH651" s="112">
        <v>0</v>
      </c>
      <c r="AI651" s="112">
        <v>0</v>
      </c>
      <c r="AJ651" s="111">
        <v>0.9</v>
      </c>
      <c r="AK651" s="112">
        <v>0</v>
      </c>
      <c r="AL651" s="112">
        <v>0</v>
      </c>
      <c r="AM651" s="112">
        <v>0</v>
      </c>
      <c r="AN651" s="112">
        <v>14.666666666666666</v>
      </c>
      <c r="AO651" s="112">
        <v>43</v>
      </c>
      <c r="AP651" s="112">
        <v>0</v>
      </c>
      <c r="AQ651" s="112">
        <v>0</v>
      </c>
      <c r="AR651" s="112">
        <v>0</v>
      </c>
      <c r="AS651" s="112">
        <v>0</v>
      </c>
      <c r="AT651" s="111">
        <v>0.55000000000000004</v>
      </c>
      <c r="AU651" s="112">
        <v>0</v>
      </c>
      <c r="AV651" s="112">
        <v>0</v>
      </c>
      <c r="AW651" s="112">
        <v>0</v>
      </c>
      <c r="AX651" s="112">
        <v>0</v>
      </c>
      <c r="AY651" s="112">
        <v>0</v>
      </c>
      <c r="AZ651" s="112">
        <v>0</v>
      </c>
      <c r="BA651" s="111">
        <v>0.71299999999999997</v>
      </c>
      <c r="BB651" s="112">
        <v>0</v>
      </c>
      <c r="BC651" s="112">
        <v>0</v>
      </c>
      <c r="BD651" s="112">
        <v>0</v>
      </c>
      <c r="BE651" s="112">
        <v>0</v>
      </c>
      <c r="BF651" s="112">
        <v>0</v>
      </c>
      <c r="BG651" s="112">
        <v>0</v>
      </c>
      <c r="BH651" s="112">
        <v>0</v>
      </c>
      <c r="BI651" s="112">
        <v>0</v>
      </c>
      <c r="BJ651" s="112">
        <v>0</v>
      </c>
      <c r="BK651" s="111">
        <v>0.71299999999999997</v>
      </c>
      <c r="BL651" s="112">
        <v>0</v>
      </c>
      <c r="BM651" s="112">
        <v>0</v>
      </c>
      <c r="BN651" s="112">
        <v>8.0666666666666664</v>
      </c>
      <c r="BO651" s="112">
        <v>23.650000000000002</v>
      </c>
      <c r="BP651" s="112">
        <v>0</v>
      </c>
      <c r="BQ651" s="112">
        <v>0</v>
      </c>
      <c r="BR651" s="113">
        <v>43</v>
      </c>
      <c r="BS651" s="112">
        <v>0</v>
      </c>
    </row>
    <row r="652" spans="1:71" hidden="1" x14ac:dyDescent="0.25">
      <c r="A652" s="102" t="s">
        <v>4</v>
      </c>
      <c r="B652" s="103" t="s">
        <v>175</v>
      </c>
      <c r="C652" s="102" t="s">
        <v>176</v>
      </c>
      <c r="D652" s="102" t="s">
        <v>282</v>
      </c>
      <c r="E652" s="102" t="s">
        <v>283</v>
      </c>
      <c r="F652" s="102" t="s">
        <v>155</v>
      </c>
      <c r="G652" s="102" t="s">
        <v>154</v>
      </c>
      <c r="H652" s="104">
        <v>191</v>
      </c>
      <c r="I652" s="104">
        <v>214</v>
      </c>
      <c r="J652" s="104">
        <v>894</v>
      </c>
      <c r="K652" s="104">
        <v>2682</v>
      </c>
      <c r="L652" s="105">
        <v>433</v>
      </c>
      <c r="M652" s="106">
        <v>2408</v>
      </c>
      <c r="N652" s="106">
        <v>2304</v>
      </c>
      <c r="O652" s="106">
        <v>7</v>
      </c>
      <c r="P652" s="106">
        <v>-104</v>
      </c>
      <c r="Q652" s="106">
        <v>1</v>
      </c>
      <c r="R652" s="106">
        <v>4</v>
      </c>
      <c r="S652" s="106">
        <v>2465</v>
      </c>
      <c r="T652" s="106">
        <v>2474</v>
      </c>
      <c r="U652" s="106">
        <v>7</v>
      </c>
      <c r="V652" s="106">
        <v>9</v>
      </c>
      <c r="W652" s="106">
        <v>3</v>
      </c>
      <c r="X652" s="106">
        <v>5</v>
      </c>
      <c r="Y652" s="106">
        <v>894</v>
      </c>
      <c r="Z652" s="106">
        <v>9</v>
      </c>
      <c r="AA652" s="107">
        <v>79358</v>
      </c>
      <c r="AB652" s="106">
        <v>8</v>
      </c>
      <c r="AC652" s="108">
        <v>6.8</v>
      </c>
      <c r="AD652" s="109">
        <v>4</v>
      </c>
      <c r="AE652" s="110">
        <v>0</v>
      </c>
      <c r="AF652" s="111">
        <v>0.54</v>
      </c>
      <c r="AG652" s="112">
        <v>0</v>
      </c>
      <c r="AH652" s="112">
        <v>0</v>
      </c>
      <c r="AI652" s="112">
        <v>0</v>
      </c>
      <c r="AJ652" s="111">
        <v>0.9</v>
      </c>
      <c r="AK652" s="112">
        <v>0</v>
      </c>
      <c r="AL652" s="112">
        <v>0</v>
      </c>
      <c r="AM652" s="112">
        <v>0</v>
      </c>
      <c r="AN652" s="112">
        <v>0</v>
      </c>
      <c r="AO652" s="112">
        <v>0</v>
      </c>
      <c r="AP652" s="112">
        <v>0</v>
      </c>
      <c r="AQ652" s="112">
        <v>0</v>
      </c>
      <c r="AR652" s="112">
        <v>0</v>
      </c>
      <c r="AS652" s="112">
        <v>0</v>
      </c>
      <c r="AT652" s="111">
        <v>0.55000000000000004</v>
      </c>
      <c r="AU652" s="112">
        <v>0</v>
      </c>
      <c r="AV652" s="112">
        <v>0</v>
      </c>
      <c r="AW652" s="112">
        <v>0</v>
      </c>
      <c r="AX652" s="112">
        <v>0</v>
      </c>
      <c r="AY652" s="112">
        <v>0</v>
      </c>
      <c r="AZ652" s="112">
        <v>0</v>
      </c>
      <c r="BA652" s="111">
        <v>0.71299999999999997</v>
      </c>
      <c r="BB652" s="112">
        <v>0</v>
      </c>
      <c r="BC652" s="112">
        <v>0</v>
      </c>
      <c r="BD652" s="112">
        <v>0</v>
      </c>
      <c r="BE652" s="112">
        <v>0</v>
      </c>
      <c r="BF652" s="112">
        <v>0</v>
      </c>
      <c r="BG652" s="112">
        <v>0</v>
      </c>
      <c r="BH652" s="112">
        <v>0</v>
      </c>
      <c r="BI652" s="112">
        <v>0</v>
      </c>
      <c r="BJ652" s="112">
        <v>0</v>
      </c>
      <c r="BK652" s="111">
        <v>0.71299999999999997</v>
      </c>
      <c r="BL652" s="112">
        <v>0</v>
      </c>
      <c r="BM652" s="112">
        <v>0</v>
      </c>
      <c r="BN652" s="112">
        <v>0</v>
      </c>
      <c r="BO652" s="112">
        <v>0</v>
      </c>
      <c r="BP652" s="112">
        <v>0</v>
      </c>
      <c r="BQ652" s="112">
        <v>0</v>
      </c>
      <c r="BR652" s="113">
        <v>65</v>
      </c>
      <c r="BS652" s="112">
        <v>0</v>
      </c>
    </row>
    <row r="653" spans="1:71" hidden="1" x14ac:dyDescent="0.25">
      <c r="A653" s="102" t="s">
        <v>4</v>
      </c>
      <c r="B653" s="103" t="s">
        <v>175</v>
      </c>
      <c r="C653" s="102" t="s">
        <v>176</v>
      </c>
      <c r="D653" s="102" t="s">
        <v>712</v>
      </c>
      <c r="E653" s="102" t="s">
        <v>713</v>
      </c>
      <c r="F653" s="102" t="s">
        <v>151</v>
      </c>
      <c r="G653" s="102" t="s">
        <v>223</v>
      </c>
      <c r="H653" s="104">
        <v>245</v>
      </c>
      <c r="I653" s="104">
        <v>251</v>
      </c>
      <c r="J653" s="104">
        <v>441</v>
      </c>
      <c r="K653" s="104">
        <v>1323</v>
      </c>
      <c r="L653" s="105">
        <v>312.33333333333331</v>
      </c>
      <c r="M653" s="106">
        <v>3195</v>
      </c>
      <c r="N653" s="106">
        <v>3110</v>
      </c>
      <c r="O653" s="106">
        <v>8</v>
      </c>
      <c r="P653" s="106">
        <v>-85</v>
      </c>
      <c r="Q653" s="106">
        <v>1</v>
      </c>
      <c r="R653" s="106">
        <v>4.5</v>
      </c>
      <c r="S653" s="106">
        <v>3211</v>
      </c>
      <c r="T653" s="106">
        <v>3196</v>
      </c>
      <c r="U653" s="106">
        <v>8</v>
      </c>
      <c r="V653" s="106">
        <v>-15</v>
      </c>
      <c r="W653" s="106">
        <v>1</v>
      </c>
      <c r="X653" s="106">
        <v>4.5</v>
      </c>
      <c r="Y653" s="106">
        <v>441</v>
      </c>
      <c r="Z653" s="106">
        <v>7</v>
      </c>
      <c r="AA653" s="107">
        <v>74719</v>
      </c>
      <c r="AB653" s="106">
        <v>8</v>
      </c>
      <c r="AC653" s="108">
        <v>6.4</v>
      </c>
      <c r="AD653" s="109">
        <v>4</v>
      </c>
      <c r="AE653" s="110">
        <v>0</v>
      </c>
      <c r="AF653" s="111">
        <v>0.54</v>
      </c>
      <c r="AG653" s="112">
        <v>0</v>
      </c>
      <c r="AH653" s="112">
        <v>0</v>
      </c>
      <c r="AI653" s="112">
        <v>0</v>
      </c>
      <c r="AJ653" s="111">
        <v>0.9</v>
      </c>
      <c r="AK653" s="112">
        <v>0</v>
      </c>
      <c r="AL653" s="112">
        <v>0</v>
      </c>
      <c r="AM653" s="112">
        <v>0</v>
      </c>
      <c r="AN653" s="112">
        <v>0</v>
      </c>
      <c r="AO653" s="112">
        <v>0</v>
      </c>
      <c r="AP653" s="112">
        <v>0</v>
      </c>
      <c r="AQ653" s="112">
        <v>23.333333333333332</v>
      </c>
      <c r="AR653" s="112">
        <v>0</v>
      </c>
      <c r="AS653" s="112">
        <v>0</v>
      </c>
      <c r="AT653" s="111">
        <v>0.55000000000000004</v>
      </c>
      <c r="AU653" s="112">
        <v>0</v>
      </c>
      <c r="AV653" s="112">
        <v>0</v>
      </c>
      <c r="AW653" s="112">
        <v>0</v>
      </c>
      <c r="AX653" s="112">
        <v>0</v>
      </c>
      <c r="AY653" s="112">
        <v>0</v>
      </c>
      <c r="AZ653" s="112">
        <v>0</v>
      </c>
      <c r="BA653" s="111">
        <v>0.71299999999999997</v>
      </c>
      <c r="BB653" s="112">
        <v>0</v>
      </c>
      <c r="BC653" s="112">
        <v>0</v>
      </c>
      <c r="BD653" s="112">
        <v>0</v>
      </c>
      <c r="BE653" s="112">
        <v>0</v>
      </c>
      <c r="BF653" s="112">
        <v>0</v>
      </c>
      <c r="BG653" s="112">
        <v>0</v>
      </c>
      <c r="BH653" s="112">
        <v>0</v>
      </c>
      <c r="BI653" s="112">
        <v>0</v>
      </c>
      <c r="BJ653" s="112">
        <v>0</v>
      </c>
      <c r="BK653" s="111">
        <v>0.71299999999999997</v>
      </c>
      <c r="BL653" s="112">
        <v>0</v>
      </c>
      <c r="BM653" s="112">
        <v>0</v>
      </c>
      <c r="BN653" s="112">
        <v>0</v>
      </c>
      <c r="BO653" s="112">
        <v>0</v>
      </c>
      <c r="BP653" s="112">
        <v>12.833333333333334</v>
      </c>
      <c r="BQ653" s="112">
        <v>0</v>
      </c>
      <c r="BR653" s="113">
        <v>50</v>
      </c>
      <c r="BS653" s="112">
        <v>0</v>
      </c>
    </row>
    <row r="654" spans="1:71" hidden="1" x14ac:dyDescent="0.25">
      <c r="A654" s="102" t="s">
        <v>4</v>
      </c>
      <c r="B654" s="103" t="s">
        <v>175</v>
      </c>
      <c r="C654" s="102" t="s">
        <v>176</v>
      </c>
      <c r="D654" s="102" t="s">
        <v>284</v>
      </c>
      <c r="E654" s="102" t="s">
        <v>285</v>
      </c>
      <c r="F654" s="102" t="s">
        <v>155</v>
      </c>
      <c r="G654" s="102" t="s">
        <v>227</v>
      </c>
      <c r="H654" s="104">
        <v>441</v>
      </c>
      <c r="I654" s="104">
        <v>457</v>
      </c>
      <c r="J654" s="104">
        <v>951</v>
      </c>
      <c r="K654" s="104">
        <v>2853</v>
      </c>
      <c r="L654" s="105">
        <v>616.33333333333337</v>
      </c>
      <c r="M654" s="106">
        <v>4784</v>
      </c>
      <c r="N654" s="106">
        <v>5254</v>
      </c>
      <c r="O654" s="106">
        <v>9</v>
      </c>
      <c r="P654" s="106">
        <v>470</v>
      </c>
      <c r="Q654" s="106">
        <v>9</v>
      </c>
      <c r="R654" s="106">
        <v>9</v>
      </c>
      <c r="S654" s="106">
        <v>4865</v>
      </c>
      <c r="T654" s="106">
        <v>5006</v>
      </c>
      <c r="U654" s="106">
        <v>9</v>
      </c>
      <c r="V654" s="106">
        <v>141</v>
      </c>
      <c r="W654" s="106">
        <v>9</v>
      </c>
      <c r="X654" s="106">
        <v>9</v>
      </c>
      <c r="Y654" s="106">
        <v>951</v>
      </c>
      <c r="Z654" s="106">
        <v>9</v>
      </c>
      <c r="AA654" s="107">
        <v>81241</v>
      </c>
      <c r="AB654" s="106">
        <v>8</v>
      </c>
      <c r="AC654" s="108">
        <v>8.6</v>
      </c>
      <c r="AD654" s="109">
        <v>5</v>
      </c>
      <c r="AE654" s="110">
        <v>0</v>
      </c>
      <c r="AF654" s="111">
        <v>0.54</v>
      </c>
      <c r="AG654" s="112">
        <v>0</v>
      </c>
      <c r="AH654" s="112">
        <v>0</v>
      </c>
      <c r="AI654" s="112">
        <v>0</v>
      </c>
      <c r="AJ654" s="111">
        <v>0.9</v>
      </c>
      <c r="AK654" s="112">
        <v>0</v>
      </c>
      <c r="AL654" s="112">
        <v>0</v>
      </c>
      <c r="AM654" s="112">
        <v>0</v>
      </c>
      <c r="AN654" s="112">
        <v>0</v>
      </c>
      <c r="AO654" s="112">
        <v>0</v>
      </c>
      <c r="AP654" s="112">
        <v>0</v>
      </c>
      <c r="AQ654" s="112">
        <v>0</v>
      </c>
      <c r="AR654" s="112">
        <v>0</v>
      </c>
      <c r="AS654" s="112">
        <v>0</v>
      </c>
      <c r="AT654" s="111">
        <v>0.55000000000000004</v>
      </c>
      <c r="AU654" s="112">
        <v>0</v>
      </c>
      <c r="AV654" s="112">
        <v>0</v>
      </c>
      <c r="AW654" s="112">
        <v>0</v>
      </c>
      <c r="AX654" s="112">
        <v>0</v>
      </c>
      <c r="AY654" s="112">
        <v>0</v>
      </c>
      <c r="AZ654" s="112">
        <v>0</v>
      </c>
      <c r="BA654" s="111">
        <v>0.71299999999999997</v>
      </c>
      <c r="BB654" s="112">
        <v>0</v>
      </c>
      <c r="BC654" s="112">
        <v>0</v>
      </c>
      <c r="BD654" s="112">
        <v>0</v>
      </c>
      <c r="BE654" s="112">
        <v>0</v>
      </c>
      <c r="BF654" s="112">
        <v>0</v>
      </c>
      <c r="BG654" s="112">
        <v>0</v>
      </c>
      <c r="BH654" s="112">
        <v>0</v>
      </c>
      <c r="BI654" s="112">
        <v>0</v>
      </c>
      <c r="BJ654" s="112">
        <v>0</v>
      </c>
      <c r="BK654" s="111">
        <v>0.71299999999999997</v>
      </c>
      <c r="BL654" s="112">
        <v>0</v>
      </c>
      <c r="BM654" s="112">
        <v>0</v>
      </c>
      <c r="BN654" s="112">
        <v>0</v>
      </c>
      <c r="BO654" s="112">
        <v>0</v>
      </c>
      <c r="BP654" s="112">
        <v>0</v>
      </c>
      <c r="BQ654" s="112">
        <v>0</v>
      </c>
      <c r="BR654" s="113">
        <v>80</v>
      </c>
      <c r="BS654" s="112">
        <v>0</v>
      </c>
    </row>
    <row r="655" spans="1:71" hidden="1" x14ac:dyDescent="0.25">
      <c r="A655" s="102" t="s">
        <v>4</v>
      </c>
      <c r="B655" s="103" t="s">
        <v>175</v>
      </c>
      <c r="C655" s="102" t="s">
        <v>176</v>
      </c>
      <c r="D655" s="102" t="s">
        <v>286</v>
      </c>
      <c r="E655" s="102" t="s">
        <v>287</v>
      </c>
      <c r="F655" s="102" t="s">
        <v>155</v>
      </c>
      <c r="G655" s="102" t="s">
        <v>227</v>
      </c>
      <c r="H655" s="104">
        <v>242</v>
      </c>
      <c r="I655" s="104">
        <v>280</v>
      </c>
      <c r="J655" s="104">
        <v>487</v>
      </c>
      <c r="K655" s="104">
        <v>1461</v>
      </c>
      <c r="L655" s="105">
        <v>336.33333333333331</v>
      </c>
      <c r="M655" s="106">
        <v>2098</v>
      </c>
      <c r="N655" s="106">
        <v>2362</v>
      </c>
      <c r="O655" s="106">
        <v>7</v>
      </c>
      <c r="P655" s="106">
        <v>264</v>
      </c>
      <c r="Q655" s="106">
        <v>8</v>
      </c>
      <c r="R655" s="106">
        <v>7.5</v>
      </c>
      <c r="S655" s="106">
        <v>2297</v>
      </c>
      <c r="T655" s="106">
        <v>2405</v>
      </c>
      <c r="U655" s="106">
        <v>7</v>
      </c>
      <c r="V655" s="106">
        <v>108</v>
      </c>
      <c r="W655" s="106">
        <v>8</v>
      </c>
      <c r="X655" s="106">
        <v>7.5</v>
      </c>
      <c r="Y655" s="106">
        <v>487</v>
      </c>
      <c r="Z655" s="106">
        <v>8</v>
      </c>
      <c r="AA655" s="107">
        <v>74803</v>
      </c>
      <c r="AB655" s="106">
        <v>8</v>
      </c>
      <c r="AC655" s="108">
        <v>7.8</v>
      </c>
      <c r="AD655" s="109">
        <v>4</v>
      </c>
      <c r="AE655" s="110">
        <v>0</v>
      </c>
      <c r="AF655" s="111">
        <v>0.54</v>
      </c>
      <c r="AG655" s="112">
        <v>5.666666666666667</v>
      </c>
      <c r="AH655" s="112">
        <v>249.66666666666666</v>
      </c>
      <c r="AI655" s="112">
        <v>5.666666666666667</v>
      </c>
      <c r="AJ655" s="111">
        <v>0.9</v>
      </c>
      <c r="AK655" s="112">
        <v>6</v>
      </c>
      <c r="AL655" s="112">
        <v>0</v>
      </c>
      <c r="AM655" s="112">
        <v>0</v>
      </c>
      <c r="AN655" s="112">
        <v>290.66666666666669</v>
      </c>
      <c r="AO655" s="112">
        <v>3219</v>
      </c>
      <c r="AP655" s="112">
        <v>0.33333333333333331</v>
      </c>
      <c r="AQ655" s="112">
        <v>1732</v>
      </c>
      <c r="AR655" s="112">
        <v>5</v>
      </c>
      <c r="AS655" s="112">
        <v>30</v>
      </c>
      <c r="AT655" s="111">
        <v>0.55000000000000004</v>
      </c>
      <c r="AU655" s="112">
        <v>0</v>
      </c>
      <c r="AV655" s="112">
        <v>0</v>
      </c>
      <c r="AW655" s="112">
        <v>0</v>
      </c>
      <c r="AX655" s="112">
        <v>0</v>
      </c>
      <c r="AY655" s="112">
        <v>0</v>
      </c>
      <c r="AZ655" s="112">
        <v>0</v>
      </c>
      <c r="BA655" s="111">
        <v>0.71299999999999997</v>
      </c>
      <c r="BB655" s="112">
        <v>0</v>
      </c>
      <c r="BC655" s="112">
        <v>0</v>
      </c>
      <c r="BD655" s="112">
        <v>0</v>
      </c>
      <c r="BE655" s="112">
        <v>0</v>
      </c>
      <c r="BF655" s="112">
        <v>462.66666666666669</v>
      </c>
      <c r="BG655" s="112">
        <v>0</v>
      </c>
      <c r="BH655" s="112">
        <v>0</v>
      </c>
      <c r="BI655" s="112">
        <v>105.33333333333333</v>
      </c>
      <c r="BJ655" s="112">
        <v>1</v>
      </c>
      <c r="BK655" s="111">
        <v>0.71299999999999997</v>
      </c>
      <c r="BL655" s="112">
        <v>0</v>
      </c>
      <c r="BM655" s="112">
        <v>233.1</v>
      </c>
      <c r="BN655" s="112">
        <v>164.9666666666667</v>
      </c>
      <c r="BO655" s="112">
        <v>2100.3313333333335</v>
      </c>
      <c r="BP655" s="112">
        <v>1027.886</v>
      </c>
      <c r="BQ655" s="112">
        <v>19.963000000000001</v>
      </c>
      <c r="BR655" s="113">
        <v>44</v>
      </c>
      <c r="BS655" s="112">
        <v>0</v>
      </c>
    </row>
    <row r="656" spans="1:71" hidden="1" x14ac:dyDescent="0.25">
      <c r="A656" s="102" t="s">
        <v>4</v>
      </c>
      <c r="B656" s="103" t="s">
        <v>175</v>
      </c>
      <c r="C656" s="102" t="s">
        <v>176</v>
      </c>
      <c r="D656" s="102" t="s">
        <v>72</v>
      </c>
      <c r="E656" s="102" t="s">
        <v>73</v>
      </c>
      <c r="F656" s="102" t="s">
        <v>155</v>
      </c>
      <c r="G656" s="102" t="s">
        <v>227</v>
      </c>
      <c r="H656" s="104">
        <v>999</v>
      </c>
      <c r="I656" s="104">
        <v>1073</v>
      </c>
      <c r="J656" s="104">
        <v>5573</v>
      </c>
      <c r="K656" s="104">
        <v>16719</v>
      </c>
      <c r="L656" s="105">
        <v>2548.3333333333335</v>
      </c>
      <c r="M656" s="106">
        <v>9290</v>
      </c>
      <c r="N656" s="106">
        <v>10092</v>
      </c>
      <c r="O656" s="106">
        <v>10</v>
      </c>
      <c r="P656" s="106">
        <v>802</v>
      </c>
      <c r="Q656" s="106">
        <v>10</v>
      </c>
      <c r="R656" s="106">
        <v>10</v>
      </c>
      <c r="S656" s="106">
        <v>9711</v>
      </c>
      <c r="T656" s="106">
        <v>9992</v>
      </c>
      <c r="U656" s="106">
        <v>10</v>
      </c>
      <c r="V656" s="106">
        <v>281</v>
      </c>
      <c r="W656" s="106">
        <v>10</v>
      </c>
      <c r="X656" s="106">
        <v>10</v>
      </c>
      <c r="Y656" s="106">
        <v>5573</v>
      </c>
      <c r="Z656" s="106">
        <v>10</v>
      </c>
      <c r="AA656" s="107">
        <v>72414</v>
      </c>
      <c r="AB656" s="106">
        <v>7</v>
      </c>
      <c r="AC656" s="108">
        <v>8.8000000000000007</v>
      </c>
      <c r="AD656" s="109">
        <v>5</v>
      </c>
      <c r="AE656" s="110">
        <v>0</v>
      </c>
      <c r="AF656" s="111">
        <v>0.54</v>
      </c>
      <c r="AG656" s="112">
        <v>0</v>
      </c>
      <c r="AH656" s="112">
        <v>0</v>
      </c>
      <c r="AI656" s="112">
        <v>0</v>
      </c>
      <c r="AJ656" s="111">
        <v>0.9</v>
      </c>
      <c r="AK656" s="112">
        <v>0</v>
      </c>
      <c r="AL656" s="112">
        <v>0</v>
      </c>
      <c r="AM656" s="112">
        <v>0</v>
      </c>
      <c r="AN656" s="112">
        <v>2</v>
      </c>
      <c r="AO656" s="112">
        <v>11.333333333333334</v>
      </c>
      <c r="AP656" s="112">
        <v>4.333333333333333</v>
      </c>
      <c r="AQ656" s="112">
        <v>41.666666666666664</v>
      </c>
      <c r="AR656" s="112">
        <v>0</v>
      </c>
      <c r="AS656" s="112">
        <v>0</v>
      </c>
      <c r="AT656" s="111">
        <v>0.55000000000000004</v>
      </c>
      <c r="AU656" s="112">
        <v>0</v>
      </c>
      <c r="AV656" s="112">
        <v>0</v>
      </c>
      <c r="AW656" s="112">
        <v>0</v>
      </c>
      <c r="AX656" s="112">
        <v>0</v>
      </c>
      <c r="AY656" s="112">
        <v>0</v>
      </c>
      <c r="AZ656" s="112">
        <v>0</v>
      </c>
      <c r="BA656" s="111">
        <v>0.71299999999999997</v>
      </c>
      <c r="BB656" s="112">
        <v>0</v>
      </c>
      <c r="BC656" s="112">
        <v>0</v>
      </c>
      <c r="BD656" s="112">
        <v>0</v>
      </c>
      <c r="BE656" s="112">
        <v>0</v>
      </c>
      <c r="BF656" s="112">
        <v>0</v>
      </c>
      <c r="BG656" s="112">
        <v>0</v>
      </c>
      <c r="BH656" s="112">
        <v>0</v>
      </c>
      <c r="BI656" s="112">
        <v>0</v>
      </c>
      <c r="BJ656" s="112">
        <v>0</v>
      </c>
      <c r="BK656" s="111">
        <v>0.71299999999999997</v>
      </c>
      <c r="BL656" s="112">
        <v>0</v>
      </c>
      <c r="BM656" s="112">
        <v>0</v>
      </c>
      <c r="BN656" s="112">
        <v>1.1000000000000001</v>
      </c>
      <c r="BO656" s="112">
        <v>6.2333333333333343</v>
      </c>
      <c r="BP656" s="112">
        <v>25.3</v>
      </c>
      <c r="BQ656" s="112">
        <v>0</v>
      </c>
      <c r="BR656" s="113">
        <v>340</v>
      </c>
      <c r="BS656" s="112">
        <v>0</v>
      </c>
    </row>
    <row r="657" spans="1:71" hidden="1" x14ac:dyDescent="0.25">
      <c r="A657" s="102" t="s">
        <v>4</v>
      </c>
      <c r="B657" s="103" t="s">
        <v>175</v>
      </c>
      <c r="C657" s="102" t="s">
        <v>176</v>
      </c>
      <c r="D657" s="102" t="s">
        <v>815</v>
      </c>
      <c r="E657" s="102" t="s">
        <v>816</v>
      </c>
      <c r="F657" s="102" t="s">
        <v>155</v>
      </c>
      <c r="G657" s="102" t="s">
        <v>227</v>
      </c>
      <c r="H657" s="104">
        <v>77</v>
      </c>
      <c r="I657" s="104">
        <v>81</v>
      </c>
      <c r="J657" s="104"/>
      <c r="K657" s="104" t="s">
        <v>154</v>
      </c>
      <c r="L657" s="105">
        <v>79</v>
      </c>
      <c r="M657" s="106">
        <v>844</v>
      </c>
      <c r="N657" s="106">
        <v>817</v>
      </c>
      <c r="O657" s="106">
        <v>4</v>
      </c>
      <c r="P657" s="106">
        <v>-27</v>
      </c>
      <c r="Q657" s="106">
        <v>1</v>
      </c>
      <c r="R657" s="106">
        <v>2.5</v>
      </c>
      <c r="S657" s="106">
        <v>857</v>
      </c>
      <c r="T657" s="106">
        <v>855</v>
      </c>
      <c r="U657" s="106">
        <v>4</v>
      </c>
      <c r="V657" s="106">
        <v>-2</v>
      </c>
      <c r="W657" s="106">
        <v>1</v>
      </c>
      <c r="X657" s="106">
        <v>2.5</v>
      </c>
      <c r="Y657" s="106"/>
      <c r="Z657" s="106"/>
      <c r="AA657" s="107"/>
      <c r="AB657" s="106"/>
      <c r="AC657" s="108">
        <v>2.5</v>
      </c>
      <c r="AD657" s="109">
        <v>2</v>
      </c>
      <c r="AE657" s="110">
        <v>0</v>
      </c>
      <c r="AF657" s="111">
        <v>0.54</v>
      </c>
      <c r="AG657" s="112">
        <v>0</v>
      </c>
      <c r="AH657" s="112">
        <v>0</v>
      </c>
      <c r="AI657" s="112">
        <v>0</v>
      </c>
      <c r="AJ657" s="111">
        <v>0.9</v>
      </c>
      <c r="AK657" s="112">
        <v>0</v>
      </c>
      <c r="AL657" s="112">
        <v>0</v>
      </c>
      <c r="AM657" s="112">
        <v>0</v>
      </c>
      <c r="AN657" s="112">
        <v>2</v>
      </c>
      <c r="AO657" s="112">
        <v>11.333333333333334</v>
      </c>
      <c r="AP657" s="112">
        <v>4.333333333333333</v>
      </c>
      <c r="AQ657" s="112">
        <v>29.666666666666668</v>
      </c>
      <c r="AR657" s="112">
        <v>0</v>
      </c>
      <c r="AS657" s="112">
        <v>0</v>
      </c>
      <c r="AT657" s="111">
        <v>0.55000000000000004</v>
      </c>
      <c r="AU657" s="112">
        <v>0</v>
      </c>
      <c r="AV657" s="112">
        <v>0</v>
      </c>
      <c r="AW657" s="112">
        <v>0</v>
      </c>
      <c r="AX657" s="112">
        <v>0</v>
      </c>
      <c r="AY657" s="112">
        <v>0</v>
      </c>
      <c r="AZ657" s="112">
        <v>0</v>
      </c>
      <c r="BA657" s="111">
        <v>0.71299999999999997</v>
      </c>
      <c r="BB657" s="112">
        <v>0.33333333333333331</v>
      </c>
      <c r="BC657" s="112">
        <v>0</v>
      </c>
      <c r="BD657" s="112">
        <v>0</v>
      </c>
      <c r="BE657" s="112">
        <v>0</v>
      </c>
      <c r="BF657" s="112">
        <v>1</v>
      </c>
      <c r="BG657" s="112">
        <v>0</v>
      </c>
      <c r="BH657" s="112">
        <v>6.666666666666667</v>
      </c>
      <c r="BI657" s="112">
        <v>14</v>
      </c>
      <c r="BJ657" s="112">
        <v>0</v>
      </c>
      <c r="BK657" s="111">
        <v>0.71299999999999997</v>
      </c>
      <c r="BL657" s="112">
        <v>0</v>
      </c>
      <c r="BM657" s="112">
        <v>0.23766666666666664</v>
      </c>
      <c r="BN657" s="112">
        <v>1.1000000000000001</v>
      </c>
      <c r="BO657" s="112">
        <v>6.9463333333333344</v>
      </c>
      <c r="BP657" s="112">
        <v>33.435333333333332</v>
      </c>
      <c r="BQ657" s="112">
        <v>0</v>
      </c>
      <c r="BR657" s="113">
        <v>9</v>
      </c>
      <c r="BS657" s="112">
        <v>0</v>
      </c>
    </row>
    <row r="658" spans="1:71" hidden="1" x14ac:dyDescent="0.25">
      <c r="A658" s="102" t="s">
        <v>4</v>
      </c>
      <c r="B658" s="103" t="s">
        <v>175</v>
      </c>
      <c r="C658" s="102" t="s">
        <v>176</v>
      </c>
      <c r="D658" s="102" t="s">
        <v>379</v>
      </c>
      <c r="E658" s="102" t="s">
        <v>380</v>
      </c>
      <c r="F658" s="102" t="s">
        <v>155</v>
      </c>
      <c r="G658" s="102" t="s">
        <v>227</v>
      </c>
      <c r="H658" s="104">
        <v>155</v>
      </c>
      <c r="I658" s="104">
        <v>171</v>
      </c>
      <c r="J658" s="104">
        <v>423</v>
      </c>
      <c r="K658" s="104">
        <v>1269</v>
      </c>
      <c r="L658" s="105">
        <v>249.66666666666666</v>
      </c>
      <c r="M658" s="106">
        <v>1422</v>
      </c>
      <c r="N658" s="106">
        <v>1555</v>
      </c>
      <c r="O658" s="106">
        <v>6</v>
      </c>
      <c r="P658" s="106">
        <v>133</v>
      </c>
      <c r="Q658" s="106">
        <v>6</v>
      </c>
      <c r="R658" s="106">
        <v>6</v>
      </c>
      <c r="S658" s="106">
        <v>1492</v>
      </c>
      <c r="T658" s="106">
        <v>1547</v>
      </c>
      <c r="U658" s="106">
        <v>6</v>
      </c>
      <c r="V658" s="106">
        <v>55</v>
      </c>
      <c r="W658" s="106">
        <v>7</v>
      </c>
      <c r="X658" s="106">
        <v>6.5</v>
      </c>
      <c r="Y658" s="106">
        <v>423</v>
      </c>
      <c r="Z658" s="106">
        <v>7</v>
      </c>
      <c r="AA658" s="107">
        <v>82558</v>
      </c>
      <c r="AB658" s="106">
        <v>8</v>
      </c>
      <c r="AC658" s="108">
        <v>7.1</v>
      </c>
      <c r="AD658" s="109">
        <v>4</v>
      </c>
      <c r="AE658" s="110">
        <v>0</v>
      </c>
      <c r="AF658" s="111">
        <v>0.54</v>
      </c>
      <c r="AG658" s="112">
        <v>0</v>
      </c>
      <c r="AH658" s="112">
        <v>27</v>
      </c>
      <c r="AI658" s="112">
        <v>0</v>
      </c>
      <c r="AJ658" s="111">
        <v>0.9</v>
      </c>
      <c r="AK658" s="112">
        <v>0</v>
      </c>
      <c r="AL658" s="112">
        <v>0</v>
      </c>
      <c r="AM658" s="112">
        <v>0</v>
      </c>
      <c r="AN658" s="112">
        <v>0</v>
      </c>
      <c r="AO658" s="112">
        <v>29.333333333333332</v>
      </c>
      <c r="AP658" s="112">
        <v>0</v>
      </c>
      <c r="AQ658" s="112">
        <v>6.333333333333333</v>
      </c>
      <c r="AR658" s="112">
        <v>0</v>
      </c>
      <c r="AS658" s="112">
        <v>0</v>
      </c>
      <c r="AT658" s="111">
        <v>0.55000000000000004</v>
      </c>
      <c r="AU658" s="112">
        <v>0</v>
      </c>
      <c r="AV658" s="112">
        <v>0</v>
      </c>
      <c r="AW658" s="112">
        <v>0</v>
      </c>
      <c r="AX658" s="112">
        <v>0</v>
      </c>
      <c r="AY658" s="112">
        <v>0</v>
      </c>
      <c r="AZ658" s="112">
        <v>0</v>
      </c>
      <c r="BA658" s="111">
        <v>0.71299999999999997</v>
      </c>
      <c r="BB658" s="112">
        <v>0</v>
      </c>
      <c r="BC658" s="112">
        <v>0</v>
      </c>
      <c r="BD658" s="112">
        <v>0</v>
      </c>
      <c r="BE658" s="112">
        <v>0</v>
      </c>
      <c r="BF658" s="112">
        <v>0</v>
      </c>
      <c r="BG658" s="112">
        <v>0</v>
      </c>
      <c r="BH658" s="112">
        <v>0</v>
      </c>
      <c r="BI658" s="112">
        <v>0</v>
      </c>
      <c r="BJ658" s="112">
        <v>0</v>
      </c>
      <c r="BK658" s="111">
        <v>0.71299999999999997</v>
      </c>
      <c r="BL658" s="112">
        <v>0</v>
      </c>
      <c r="BM658" s="112">
        <v>24.3</v>
      </c>
      <c r="BN658" s="112">
        <v>0</v>
      </c>
      <c r="BO658" s="112">
        <v>16.133333333333333</v>
      </c>
      <c r="BP658" s="112">
        <v>3.4833333333333334</v>
      </c>
      <c r="BQ658" s="112">
        <v>0</v>
      </c>
      <c r="BR658" s="113">
        <v>41</v>
      </c>
      <c r="BS658" s="112">
        <v>0</v>
      </c>
    </row>
    <row r="659" spans="1:71" hidden="1" x14ac:dyDescent="0.25">
      <c r="A659" s="102" t="s">
        <v>4</v>
      </c>
      <c r="B659" s="103" t="s">
        <v>175</v>
      </c>
      <c r="C659" s="102" t="s">
        <v>176</v>
      </c>
      <c r="D659" s="102" t="s">
        <v>234</v>
      </c>
      <c r="E659" s="102" t="s">
        <v>235</v>
      </c>
      <c r="F659" s="102" t="s">
        <v>155</v>
      </c>
      <c r="G659" s="102" t="s">
        <v>227</v>
      </c>
      <c r="H659" s="104">
        <v>1976</v>
      </c>
      <c r="I659" s="104">
        <v>2132</v>
      </c>
      <c r="J659" s="104">
        <v>4868</v>
      </c>
      <c r="K659" s="104">
        <v>14604</v>
      </c>
      <c r="L659" s="105">
        <v>2992</v>
      </c>
      <c r="M659" s="106">
        <v>18273</v>
      </c>
      <c r="N659" s="106">
        <v>21408</v>
      </c>
      <c r="O659" s="106">
        <v>10</v>
      </c>
      <c r="P659" s="106">
        <v>3135</v>
      </c>
      <c r="Q659" s="106">
        <v>10</v>
      </c>
      <c r="R659" s="106">
        <v>10</v>
      </c>
      <c r="S659" s="106">
        <v>19019</v>
      </c>
      <c r="T659" s="106">
        <v>20014</v>
      </c>
      <c r="U659" s="106">
        <v>10</v>
      </c>
      <c r="V659" s="106">
        <v>995</v>
      </c>
      <c r="W659" s="106">
        <v>10</v>
      </c>
      <c r="X659" s="106">
        <v>10</v>
      </c>
      <c r="Y659" s="106">
        <v>4868</v>
      </c>
      <c r="Z659" s="106">
        <v>10</v>
      </c>
      <c r="AA659" s="107">
        <v>98400</v>
      </c>
      <c r="AB659" s="106">
        <v>9</v>
      </c>
      <c r="AC659" s="108">
        <v>9.6</v>
      </c>
      <c r="AD659" s="109">
        <v>5</v>
      </c>
      <c r="AE659" s="110">
        <v>0</v>
      </c>
      <c r="AF659" s="111">
        <v>0.54</v>
      </c>
      <c r="AG659" s="112">
        <v>5.666666666666667</v>
      </c>
      <c r="AH659" s="112">
        <v>249.66666666666666</v>
      </c>
      <c r="AI659" s="112">
        <v>5.666666666666667</v>
      </c>
      <c r="AJ659" s="111">
        <v>0.9</v>
      </c>
      <c r="AK659" s="112">
        <v>6</v>
      </c>
      <c r="AL659" s="112">
        <v>0</v>
      </c>
      <c r="AM659" s="112">
        <v>0</v>
      </c>
      <c r="AN659" s="112">
        <v>290.66666666666669</v>
      </c>
      <c r="AO659" s="112">
        <v>2934.6666666666665</v>
      </c>
      <c r="AP659" s="112">
        <v>2.3333333333333335</v>
      </c>
      <c r="AQ659" s="112">
        <v>1751</v>
      </c>
      <c r="AR659" s="112">
        <v>5</v>
      </c>
      <c r="AS659" s="112">
        <v>0.33333333333333331</v>
      </c>
      <c r="AT659" s="111">
        <v>0.55000000000000004</v>
      </c>
      <c r="AU659" s="112">
        <v>0</v>
      </c>
      <c r="AV659" s="112">
        <v>0</v>
      </c>
      <c r="AW659" s="112">
        <v>0</v>
      </c>
      <c r="AX659" s="112">
        <v>0</v>
      </c>
      <c r="AY659" s="112">
        <v>0</v>
      </c>
      <c r="AZ659" s="112">
        <v>0</v>
      </c>
      <c r="BA659" s="111">
        <v>0.71299999999999997</v>
      </c>
      <c r="BB659" s="112">
        <v>0</v>
      </c>
      <c r="BC659" s="112">
        <v>0</v>
      </c>
      <c r="BD659" s="112">
        <v>0</v>
      </c>
      <c r="BE659" s="112">
        <v>0</v>
      </c>
      <c r="BF659" s="112">
        <v>462.66666666666669</v>
      </c>
      <c r="BG659" s="112">
        <v>0</v>
      </c>
      <c r="BH659" s="112">
        <v>0</v>
      </c>
      <c r="BI659" s="112">
        <v>105.33333333333333</v>
      </c>
      <c r="BJ659" s="112">
        <v>1</v>
      </c>
      <c r="BK659" s="111">
        <v>0.71299999999999997</v>
      </c>
      <c r="BL659" s="112">
        <v>0</v>
      </c>
      <c r="BM659" s="112">
        <v>233.1</v>
      </c>
      <c r="BN659" s="112">
        <v>164.9666666666667</v>
      </c>
      <c r="BO659" s="112">
        <v>1943.9479999999999</v>
      </c>
      <c r="BP659" s="112">
        <v>1039.4360000000001</v>
      </c>
      <c r="BQ659" s="112">
        <v>3.6463333333333336</v>
      </c>
      <c r="BR659" s="113">
        <v>179</v>
      </c>
      <c r="BS659" s="112">
        <v>0</v>
      </c>
    </row>
    <row r="660" spans="1:71" hidden="1" x14ac:dyDescent="0.25">
      <c r="A660" s="102" t="s">
        <v>4</v>
      </c>
      <c r="B660" s="103" t="s">
        <v>175</v>
      </c>
      <c r="C660" s="102" t="s">
        <v>176</v>
      </c>
      <c r="D660" s="102" t="s">
        <v>381</v>
      </c>
      <c r="E660" s="102" t="s">
        <v>382</v>
      </c>
      <c r="F660" s="102" t="s">
        <v>155</v>
      </c>
      <c r="G660" s="102" t="s">
        <v>227</v>
      </c>
      <c r="H660" s="104">
        <v>266</v>
      </c>
      <c r="I660" s="104">
        <v>279</v>
      </c>
      <c r="J660" s="104">
        <v>846</v>
      </c>
      <c r="K660" s="104">
        <v>2538</v>
      </c>
      <c r="L660" s="105">
        <v>463.66666666666669</v>
      </c>
      <c r="M660" s="106">
        <v>2104</v>
      </c>
      <c r="N660" s="106">
        <v>2295</v>
      </c>
      <c r="O660" s="106">
        <v>7</v>
      </c>
      <c r="P660" s="106">
        <v>191</v>
      </c>
      <c r="Q660" s="106">
        <v>7</v>
      </c>
      <c r="R660" s="106">
        <v>7</v>
      </c>
      <c r="S660" s="106">
        <v>2197</v>
      </c>
      <c r="T660" s="106">
        <v>2255</v>
      </c>
      <c r="U660" s="106">
        <v>7</v>
      </c>
      <c r="V660" s="106">
        <v>58</v>
      </c>
      <c r="W660" s="106">
        <v>7</v>
      </c>
      <c r="X660" s="106">
        <v>7</v>
      </c>
      <c r="Y660" s="106">
        <v>846</v>
      </c>
      <c r="Z660" s="106">
        <v>9</v>
      </c>
      <c r="AA660" s="107">
        <v>55006</v>
      </c>
      <c r="AB660" s="106">
        <v>5</v>
      </c>
      <c r="AC660" s="108">
        <v>6.6</v>
      </c>
      <c r="AD660" s="109">
        <v>4</v>
      </c>
      <c r="AE660" s="110">
        <v>0</v>
      </c>
      <c r="AF660" s="111">
        <v>0.54</v>
      </c>
      <c r="AG660" s="112">
        <v>0</v>
      </c>
      <c r="AH660" s="112">
        <v>0</v>
      </c>
      <c r="AI660" s="112">
        <v>0</v>
      </c>
      <c r="AJ660" s="111">
        <v>0.9</v>
      </c>
      <c r="AK660" s="112">
        <v>0</v>
      </c>
      <c r="AL660" s="112">
        <v>0</v>
      </c>
      <c r="AM660" s="112">
        <v>0</v>
      </c>
      <c r="AN660" s="112">
        <v>0</v>
      </c>
      <c r="AO660" s="112">
        <v>0</v>
      </c>
      <c r="AP660" s="112">
        <v>0</v>
      </c>
      <c r="AQ660" s="112">
        <v>0</v>
      </c>
      <c r="AR660" s="112">
        <v>0</v>
      </c>
      <c r="AS660" s="112">
        <v>0</v>
      </c>
      <c r="AT660" s="111">
        <v>0.55000000000000004</v>
      </c>
      <c r="AU660" s="112">
        <v>0</v>
      </c>
      <c r="AV660" s="112">
        <v>0</v>
      </c>
      <c r="AW660" s="112">
        <v>0</v>
      </c>
      <c r="AX660" s="112">
        <v>0</v>
      </c>
      <c r="AY660" s="112">
        <v>0</v>
      </c>
      <c r="AZ660" s="112">
        <v>0</v>
      </c>
      <c r="BA660" s="111">
        <v>0.71299999999999997</v>
      </c>
      <c r="BB660" s="112">
        <v>0</v>
      </c>
      <c r="BC660" s="112">
        <v>0</v>
      </c>
      <c r="BD660" s="112">
        <v>0</v>
      </c>
      <c r="BE660" s="112">
        <v>0</v>
      </c>
      <c r="BF660" s="112">
        <v>0</v>
      </c>
      <c r="BG660" s="112">
        <v>0</v>
      </c>
      <c r="BH660" s="112">
        <v>0</v>
      </c>
      <c r="BI660" s="112">
        <v>0</v>
      </c>
      <c r="BJ660" s="112">
        <v>0</v>
      </c>
      <c r="BK660" s="111">
        <v>0.71299999999999997</v>
      </c>
      <c r="BL660" s="112">
        <v>0</v>
      </c>
      <c r="BM660" s="112">
        <v>0</v>
      </c>
      <c r="BN660" s="112">
        <v>0</v>
      </c>
      <c r="BO660" s="112">
        <v>0</v>
      </c>
      <c r="BP660" s="112">
        <v>0</v>
      </c>
      <c r="BQ660" s="112">
        <v>0</v>
      </c>
      <c r="BR660" s="113">
        <v>117</v>
      </c>
      <c r="BS660" s="112">
        <v>0</v>
      </c>
    </row>
    <row r="661" spans="1:71" hidden="1" x14ac:dyDescent="0.25">
      <c r="A661" s="102" t="s">
        <v>4</v>
      </c>
      <c r="B661" s="103" t="s">
        <v>175</v>
      </c>
      <c r="C661" s="102" t="s">
        <v>176</v>
      </c>
      <c r="D661" s="102" t="s">
        <v>678</v>
      </c>
      <c r="E661" s="102" t="s">
        <v>679</v>
      </c>
      <c r="F661" s="102" t="s">
        <v>155</v>
      </c>
      <c r="G661" s="102" t="s">
        <v>227</v>
      </c>
      <c r="H661" s="104">
        <v>329</v>
      </c>
      <c r="I661" s="104">
        <v>344</v>
      </c>
      <c r="J661" s="104">
        <v>455</v>
      </c>
      <c r="K661" s="104">
        <v>1365</v>
      </c>
      <c r="L661" s="105">
        <v>376</v>
      </c>
      <c r="M661" s="106">
        <v>2835</v>
      </c>
      <c r="N661" s="106">
        <v>3212</v>
      </c>
      <c r="O661" s="106">
        <v>8</v>
      </c>
      <c r="P661" s="106">
        <v>377</v>
      </c>
      <c r="Q661" s="106">
        <v>8</v>
      </c>
      <c r="R661" s="106">
        <v>8</v>
      </c>
      <c r="S661" s="106">
        <v>2942</v>
      </c>
      <c r="T661" s="106">
        <v>3053</v>
      </c>
      <c r="U661" s="106">
        <v>8</v>
      </c>
      <c r="V661" s="106">
        <v>111</v>
      </c>
      <c r="W661" s="106">
        <v>8</v>
      </c>
      <c r="X661" s="106">
        <v>8</v>
      </c>
      <c r="Y661" s="106">
        <v>455</v>
      </c>
      <c r="Z661" s="106">
        <v>8</v>
      </c>
      <c r="AA661" s="107">
        <v>61796</v>
      </c>
      <c r="AB661" s="106">
        <v>6</v>
      </c>
      <c r="AC661" s="108">
        <v>7.2</v>
      </c>
      <c r="AD661" s="109">
        <v>4</v>
      </c>
      <c r="AE661" s="110">
        <v>0</v>
      </c>
      <c r="AF661" s="111">
        <v>0.54</v>
      </c>
      <c r="AG661" s="112">
        <v>0</v>
      </c>
      <c r="AH661" s="112">
        <v>0</v>
      </c>
      <c r="AI661" s="112">
        <v>0</v>
      </c>
      <c r="AJ661" s="111">
        <v>0.9</v>
      </c>
      <c r="AK661" s="112">
        <v>0</v>
      </c>
      <c r="AL661" s="112">
        <v>0</v>
      </c>
      <c r="AM661" s="112">
        <v>0</v>
      </c>
      <c r="AN661" s="112">
        <v>0</v>
      </c>
      <c r="AO661" s="112">
        <v>0</v>
      </c>
      <c r="AP661" s="112">
        <v>0</v>
      </c>
      <c r="AQ661" s="112">
        <v>0</v>
      </c>
      <c r="AR661" s="112">
        <v>0</v>
      </c>
      <c r="AS661" s="112">
        <v>0</v>
      </c>
      <c r="AT661" s="111">
        <v>0.55000000000000004</v>
      </c>
      <c r="AU661" s="112">
        <v>0</v>
      </c>
      <c r="AV661" s="112">
        <v>0</v>
      </c>
      <c r="AW661" s="112">
        <v>0</v>
      </c>
      <c r="AX661" s="112">
        <v>0</v>
      </c>
      <c r="AY661" s="112">
        <v>0</v>
      </c>
      <c r="AZ661" s="112">
        <v>0</v>
      </c>
      <c r="BA661" s="111">
        <v>0.71299999999999997</v>
      </c>
      <c r="BB661" s="112">
        <v>0</v>
      </c>
      <c r="BC661" s="112">
        <v>0</v>
      </c>
      <c r="BD661" s="112">
        <v>0</v>
      </c>
      <c r="BE661" s="112">
        <v>0</v>
      </c>
      <c r="BF661" s="112">
        <v>0</v>
      </c>
      <c r="BG661" s="112">
        <v>0</v>
      </c>
      <c r="BH661" s="112">
        <v>0</v>
      </c>
      <c r="BI661" s="112">
        <v>0</v>
      </c>
      <c r="BJ661" s="112">
        <v>0</v>
      </c>
      <c r="BK661" s="111">
        <v>0.71299999999999997</v>
      </c>
      <c r="BL661" s="112">
        <v>0</v>
      </c>
      <c r="BM661" s="112">
        <v>0</v>
      </c>
      <c r="BN661" s="112">
        <v>0</v>
      </c>
      <c r="BO661" s="112">
        <v>0</v>
      </c>
      <c r="BP661" s="112">
        <v>0</v>
      </c>
      <c r="BQ661" s="112">
        <v>0</v>
      </c>
      <c r="BR661" s="113">
        <v>40</v>
      </c>
      <c r="BS661" s="112">
        <v>0</v>
      </c>
    </row>
    <row r="662" spans="1:71" hidden="1" x14ac:dyDescent="0.25">
      <c r="A662" s="102" t="s">
        <v>4</v>
      </c>
      <c r="B662" s="103" t="s">
        <v>175</v>
      </c>
      <c r="C662" s="102" t="s">
        <v>176</v>
      </c>
      <c r="D662" s="102" t="s">
        <v>383</v>
      </c>
      <c r="E662" s="102" t="s">
        <v>384</v>
      </c>
      <c r="F662" s="102" t="s">
        <v>155</v>
      </c>
      <c r="G662" s="102" t="s">
        <v>227</v>
      </c>
      <c r="H662" s="104">
        <v>105</v>
      </c>
      <c r="I662" s="104">
        <v>114</v>
      </c>
      <c r="J662" s="104">
        <v>749</v>
      </c>
      <c r="K662" s="104">
        <v>2247</v>
      </c>
      <c r="L662" s="105">
        <v>322.66666666666669</v>
      </c>
      <c r="M662" s="106">
        <v>1126</v>
      </c>
      <c r="N662" s="106">
        <v>1240</v>
      </c>
      <c r="O662" s="106">
        <v>5</v>
      </c>
      <c r="P662" s="106">
        <v>114</v>
      </c>
      <c r="Q662" s="106">
        <v>6</v>
      </c>
      <c r="R662" s="106">
        <v>5.5</v>
      </c>
      <c r="S662" s="106">
        <v>1171</v>
      </c>
      <c r="T662" s="106">
        <v>1209</v>
      </c>
      <c r="U662" s="106">
        <v>5</v>
      </c>
      <c r="V662" s="106">
        <v>38</v>
      </c>
      <c r="W662" s="106">
        <v>6</v>
      </c>
      <c r="X662" s="106">
        <v>5.5</v>
      </c>
      <c r="Y662" s="106">
        <v>749</v>
      </c>
      <c r="Z662" s="106">
        <v>8</v>
      </c>
      <c r="AA662" s="107">
        <v>73656</v>
      </c>
      <c r="AB662" s="106">
        <v>7</v>
      </c>
      <c r="AC662" s="108">
        <v>6.6</v>
      </c>
      <c r="AD662" s="109">
        <v>4</v>
      </c>
      <c r="AE662" s="110">
        <v>0</v>
      </c>
      <c r="AF662" s="111">
        <v>0.54</v>
      </c>
      <c r="AG662" s="112">
        <v>0</v>
      </c>
      <c r="AH662" s="112">
        <v>0</v>
      </c>
      <c r="AI662" s="112">
        <v>0</v>
      </c>
      <c r="AJ662" s="111">
        <v>0.9</v>
      </c>
      <c r="AK662" s="112">
        <v>0</v>
      </c>
      <c r="AL662" s="112">
        <v>0</v>
      </c>
      <c r="AM662" s="112">
        <v>0</v>
      </c>
      <c r="AN662" s="112">
        <v>2</v>
      </c>
      <c r="AO662" s="112">
        <v>11.333333333333334</v>
      </c>
      <c r="AP662" s="112">
        <v>4.333333333333333</v>
      </c>
      <c r="AQ662" s="112">
        <v>29.666666666666668</v>
      </c>
      <c r="AR662" s="112">
        <v>0</v>
      </c>
      <c r="AS662" s="112">
        <v>0</v>
      </c>
      <c r="AT662" s="111">
        <v>0.55000000000000004</v>
      </c>
      <c r="AU662" s="112">
        <v>0</v>
      </c>
      <c r="AV662" s="112">
        <v>0</v>
      </c>
      <c r="AW662" s="112">
        <v>0</v>
      </c>
      <c r="AX662" s="112">
        <v>0</v>
      </c>
      <c r="AY662" s="112">
        <v>0</v>
      </c>
      <c r="AZ662" s="112">
        <v>0</v>
      </c>
      <c r="BA662" s="111">
        <v>0.71299999999999997</v>
      </c>
      <c r="BB662" s="112">
        <v>0</v>
      </c>
      <c r="BC662" s="112">
        <v>0</v>
      </c>
      <c r="BD662" s="112">
        <v>0</v>
      </c>
      <c r="BE662" s="112">
        <v>0</v>
      </c>
      <c r="BF662" s="112">
        <v>0</v>
      </c>
      <c r="BG662" s="112">
        <v>0</v>
      </c>
      <c r="BH662" s="112">
        <v>0</v>
      </c>
      <c r="BI662" s="112">
        <v>0</v>
      </c>
      <c r="BJ662" s="112">
        <v>0</v>
      </c>
      <c r="BK662" s="111">
        <v>0.71299999999999997</v>
      </c>
      <c r="BL662" s="112">
        <v>0</v>
      </c>
      <c r="BM662" s="112">
        <v>0</v>
      </c>
      <c r="BN662" s="112">
        <v>1.1000000000000001</v>
      </c>
      <c r="BO662" s="112">
        <v>6.2333333333333343</v>
      </c>
      <c r="BP662" s="112">
        <v>18.700000000000003</v>
      </c>
      <c r="BQ662" s="112">
        <v>0</v>
      </c>
      <c r="BR662" s="113">
        <v>49</v>
      </c>
      <c r="BS662" s="112">
        <v>0</v>
      </c>
    </row>
    <row r="663" spans="1:71" hidden="1" x14ac:dyDescent="0.25">
      <c r="A663" s="102" t="s">
        <v>4</v>
      </c>
      <c r="B663" s="103" t="s">
        <v>175</v>
      </c>
      <c r="C663" s="102" t="s">
        <v>176</v>
      </c>
      <c r="D663" s="102" t="s">
        <v>236</v>
      </c>
      <c r="E663" s="102" t="s">
        <v>237</v>
      </c>
      <c r="F663" s="102" t="s">
        <v>155</v>
      </c>
      <c r="G663" s="102" t="s">
        <v>227</v>
      </c>
      <c r="H663" s="104">
        <v>471</v>
      </c>
      <c r="I663" s="104">
        <v>489</v>
      </c>
      <c r="J663" s="104">
        <v>789</v>
      </c>
      <c r="K663" s="104">
        <v>2367</v>
      </c>
      <c r="L663" s="105">
        <v>583</v>
      </c>
      <c r="M663" s="106">
        <v>4167</v>
      </c>
      <c r="N663" s="106">
        <v>4677</v>
      </c>
      <c r="O663" s="106">
        <v>8</v>
      </c>
      <c r="P663" s="106">
        <v>510</v>
      </c>
      <c r="Q663" s="106">
        <v>9</v>
      </c>
      <c r="R663" s="106">
        <v>8.5</v>
      </c>
      <c r="S663" s="106">
        <v>4277</v>
      </c>
      <c r="T663" s="106">
        <v>4428</v>
      </c>
      <c r="U663" s="106">
        <v>8</v>
      </c>
      <c r="V663" s="106">
        <v>151</v>
      </c>
      <c r="W663" s="106">
        <v>9</v>
      </c>
      <c r="X663" s="106">
        <v>8.5</v>
      </c>
      <c r="Y663" s="106">
        <v>789</v>
      </c>
      <c r="Z663" s="106">
        <v>8</v>
      </c>
      <c r="AA663" s="107">
        <v>71702</v>
      </c>
      <c r="AB663" s="106">
        <v>7</v>
      </c>
      <c r="AC663" s="108">
        <v>7.8</v>
      </c>
      <c r="AD663" s="109">
        <v>4</v>
      </c>
      <c r="AE663" s="110">
        <v>0</v>
      </c>
      <c r="AF663" s="111">
        <v>0.54</v>
      </c>
      <c r="AG663" s="112">
        <v>0</v>
      </c>
      <c r="AH663" s="112">
        <v>0</v>
      </c>
      <c r="AI663" s="112">
        <v>0</v>
      </c>
      <c r="AJ663" s="111">
        <v>0.9</v>
      </c>
      <c r="AK663" s="112">
        <v>0.33333333333333331</v>
      </c>
      <c r="AL663" s="112">
        <v>0</v>
      </c>
      <c r="AM663" s="112">
        <v>0</v>
      </c>
      <c r="AN663" s="112">
        <v>2</v>
      </c>
      <c r="AO663" s="112">
        <v>11.333333333333334</v>
      </c>
      <c r="AP663" s="112">
        <v>4.333333333333333</v>
      </c>
      <c r="AQ663" s="112">
        <v>29.666666666666668</v>
      </c>
      <c r="AR663" s="112">
        <v>0</v>
      </c>
      <c r="AS663" s="112">
        <v>0</v>
      </c>
      <c r="AT663" s="111">
        <v>0.55000000000000004</v>
      </c>
      <c r="AU663" s="112">
        <v>0</v>
      </c>
      <c r="AV663" s="112">
        <v>0</v>
      </c>
      <c r="AW663" s="112">
        <v>0</v>
      </c>
      <c r="AX663" s="112">
        <v>0</v>
      </c>
      <c r="AY663" s="112">
        <v>0</v>
      </c>
      <c r="AZ663" s="112">
        <v>0</v>
      </c>
      <c r="BA663" s="111">
        <v>0.71299999999999997</v>
      </c>
      <c r="BB663" s="112">
        <v>0</v>
      </c>
      <c r="BC663" s="112">
        <v>0</v>
      </c>
      <c r="BD663" s="112">
        <v>0</v>
      </c>
      <c r="BE663" s="112">
        <v>0</v>
      </c>
      <c r="BF663" s="112">
        <v>0</v>
      </c>
      <c r="BG663" s="112">
        <v>0</v>
      </c>
      <c r="BH663" s="112">
        <v>0</v>
      </c>
      <c r="BI663" s="112">
        <v>0</v>
      </c>
      <c r="BJ663" s="112">
        <v>0</v>
      </c>
      <c r="BK663" s="111">
        <v>0.71299999999999997</v>
      </c>
      <c r="BL663" s="112">
        <v>0</v>
      </c>
      <c r="BM663" s="112">
        <v>0.18333333333333335</v>
      </c>
      <c r="BN663" s="112">
        <v>1.1000000000000001</v>
      </c>
      <c r="BO663" s="112">
        <v>6.2333333333333343</v>
      </c>
      <c r="BP663" s="112">
        <v>18.700000000000003</v>
      </c>
      <c r="BQ663" s="112">
        <v>0</v>
      </c>
      <c r="BR663" s="113">
        <v>99</v>
      </c>
      <c r="BS663" s="112">
        <v>0</v>
      </c>
    </row>
    <row r="664" spans="1:71" hidden="1" x14ac:dyDescent="0.25">
      <c r="A664" s="102" t="s">
        <v>4</v>
      </c>
      <c r="B664" s="103" t="s">
        <v>175</v>
      </c>
      <c r="C664" s="102" t="s">
        <v>176</v>
      </c>
      <c r="D664" s="102" t="s">
        <v>288</v>
      </c>
      <c r="E664" s="102" t="s">
        <v>289</v>
      </c>
      <c r="F664" s="102" t="s">
        <v>155</v>
      </c>
      <c r="G664" s="102" t="s">
        <v>227</v>
      </c>
      <c r="H664" s="104">
        <v>1760</v>
      </c>
      <c r="I664" s="104">
        <v>1887</v>
      </c>
      <c r="J664" s="104">
        <v>3668</v>
      </c>
      <c r="K664" s="104">
        <v>11004</v>
      </c>
      <c r="L664" s="105">
        <v>2438.3333333333335</v>
      </c>
      <c r="M664" s="106">
        <v>14034</v>
      </c>
      <c r="N664" s="106">
        <v>16917</v>
      </c>
      <c r="O664" s="106">
        <v>10</v>
      </c>
      <c r="P664" s="106">
        <v>2883</v>
      </c>
      <c r="Q664" s="106">
        <v>10</v>
      </c>
      <c r="R664" s="106">
        <v>10</v>
      </c>
      <c r="S664" s="106">
        <v>14749</v>
      </c>
      <c r="T664" s="106">
        <v>15631</v>
      </c>
      <c r="U664" s="106">
        <v>10</v>
      </c>
      <c r="V664" s="106">
        <v>882</v>
      </c>
      <c r="W664" s="106">
        <v>10</v>
      </c>
      <c r="X664" s="106">
        <v>10</v>
      </c>
      <c r="Y664" s="106">
        <v>3668</v>
      </c>
      <c r="Z664" s="106">
        <v>10</v>
      </c>
      <c r="AA664" s="107">
        <v>69510</v>
      </c>
      <c r="AB664" s="106">
        <v>7</v>
      </c>
      <c r="AC664" s="108">
        <v>8.8000000000000007</v>
      </c>
      <c r="AD664" s="109">
        <v>5</v>
      </c>
      <c r="AE664" s="110">
        <v>7.333333333333333</v>
      </c>
      <c r="AF664" s="111">
        <v>0.54</v>
      </c>
      <c r="AG664" s="112">
        <v>0.33333333333333331</v>
      </c>
      <c r="AH664" s="112">
        <v>0</v>
      </c>
      <c r="AI664" s="112">
        <v>0.33333333333333331</v>
      </c>
      <c r="AJ664" s="111">
        <v>0.9</v>
      </c>
      <c r="AK664" s="112">
        <v>0.33333333333333331</v>
      </c>
      <c r="AL664" s="112">
        <v>0</v>
      </c>
      <c r="AM664" s="112">
        <v>0</v>
      </c>
      <c r="AN664" s="112">
        <v>0</v>
      </c>
      <c r="AO664" s="112">
        <v>280.66666666666669</v>
      </c>
      <c r="AP664" s="112">
        <v>0</v>
      </c>
      <c r="AQ664" s="112">
        <v>117.66666666666667</v>
      </c>
      <c r="AR664" s="112">
        <v>0</v>
      </c>
      <c r="AS664" s="112">
        <v>0</v>
      </c>
      <c r="AT664" s="111">
        <v>0.55000000000000004</v>
      </c>
      <c r="AU664" s="112">
        <v>0</v>
      </c>
      <c r="AV664" s="112">
        <v>0</v>
      </c>
      <c r="AW664" s="112">
        <v>0</v>
      </c>
      <c r="AX664" s="112">
        <v>0</v>
      </c>
      <c r="AY664" s="112">
        <v>0</v>
      </c>
      <c r="AZ664" s="112">
        <v>0</v>
      </c>
      <c r="BA664" s="111">
        <v>0.71299999999999997</v>
      </c>
      <c r="BB664" s="112">
        <v>0</v>
      </c>
      <c r="BC664" s="112">
        <v>0</v>
      </c>
      <c r="BD664" s="112">
        <v>0</v>
      </c>
      <c r="BE664" s="112">
        <v>0</v>
      </c>
      <c r="BF664" s="112">
        <v>0</v>
      </c>
      <c r="BG664" s="112">
        <v>0</v>
      </c>
      <c r="BH664" s="112">
        <v>1</v>
      </c>
      <c r="BI664" s="112">
        <v>7.333333333333333</v>
      </c>
      <c r="BJ664" s="112">
        <v>0</v>
      </c>
      <c r="BK664" s="111">
        <v>0.71299999999999997</v>
      </c>
      <c r="BL664" s="112">
        <v>3.96</v>
      </c>
      <c r="BM664" s="112">
        <v>0.48333333333333334</v>
      </c>
      <c r="BN664" s="112">
        <v>0.3</v>
      </c>
      <c r="BO664" s="112">
        <v>154.3666666666667</v>
      </c>
      <c r="BP664" s="112">
        <v>70.658333333333331</v>
      </c>
      <c r="BQ664" s="112">
        <v>0</v>
      </c>
      <c r="BR664" s="113">
        <v>225</v>
      </c>
      <c r="BS664" s="112">
        <v>0</v>
      </c>
    </row>
    <row r="665" spans="1:71" hidden="1" x14ac:dyDescent="0.25">
      <c r="A665" s="102" t="s">
        <v>4</v>
      </c>
      <c r="B665" s="103" t="s">
        <v>175</v>
      </c>
      <c r="C665" s="102" t="s">
        <v>176</v>
      </c>
      <c r="D665" s="102" t="s">
        <v>238</v>
      </c>
      <c r="E665" s="102" t="s">
        <v>239</v>
      </c>
      <c r="F665" s="102" t="s">
        <v>155</v>
      </c>
      <c r="G665" s="102" t="s">
        <v>227</v>
      </c>
      <c r="H665" s="104">
        <v>2426</v>
      </c>
      <c r="I665" s="104">
        <v>2685</v>
      </c>
      <c r="J665" s="104">
        <v>4612</v>
      </c>
      <c r="K665" s="104">
        <v>13836</v>
      </c>
      <c r="L665" s="105">
        <v>3241</v>
      </c>
      <c r="M665" s="106">
        <v>24036</v>
      </c>
      <c r="N665" s="106">
        <v>26355</v>
      </c>
      <c r="O665" s="106">
        <v>10</v>
      </c>
      <c r="P665" s="106">
        <v>2319</v>
      </c>
      <c r="Q665" s="106">
        <v>10</v>
      </c>
      <c r="R665" s="106">
        <v>10</v>
      </c>
      <c r="S665" s="106">
        <v>25080</v>
      </c>
      <c r="T665" s="106">
        <v>26005</v>
      </c>
      <c r="U665" s="106">
        <v>10</v>
      </c>
      <c r="V665" s="106">
        <v>925</v>
      </c>
      <c r="W665" s="106">
        <v>10</v>
      </c>
      <c r="X665" s="106">
        <v>10</v>
      </c>
      <c r="Y665" s="106">
        <v>4612</v>
      </c>
      <c r="Z665" s="106">
        <v>10</v>
      </c>
      <c r="AA665" s="107">
        <v>76151</v>
      </c>
      <c r="AB665" s="106">
        <v>8</v>
      </c>
      <c r="AC665" s="108">
        <v>9.1999999999999993</v>
      </c>
      <c r="AD665" s="109">
        <v>5</v>
      </c>
      <c r="AE665" s="110">
        <v>0</v>
      </c>
      <c r="AF665" s="111">
        <v>0.54</v>
      </c>
      <c r="AG665" s="112">
        <v>11</v>
      </c>
      <c r="AH665" s="112">
        <v>75</v>
      </c>
      <c r="AI665" s="112">
        <v>11</v>
      </c>
      <c r="AJ665" s="111">
        <v>0.9</v>
      </c>
      <c r="AK665" s="112">
        <v>6</v>
      </c>
      <c r="AL665" s="112">
        <v>2.6666666666666665</v>
      </c>
      <c r="AM665" s="112">
        <v>0</v>
      </c>
      <c r="AN665" s="112">
        <v>49.666666666666664</v>
      </c>
      <c r="AO665" s="112">
        <v>125.66666666666667</v>
      </c>
      <c r="AP665" s="112">
        <v>2.3333333333333335</v>
      </c>
      <c r="AQ665" s="112">
        <v>343.33333333333331</v>
      </c>
      <c r="AR665" s="112">
        <v>0.33333333333333331</v>
      </c>
      <c r="AS665" s="112">
        <v>0</v>
      </c>
      <c r="AT665" s="111">
        <v>0.55000000000000004</v>
      </c>
      <c r="AU665" s="112">
        <v>0</v>
      </c>
      <c r="AV665" s="112">
        <v>0</v>
      </c>
      <c r="AW665" s="112">
        <v>0</v>
      </c>
      <c r="AX665" s="112">
        <v>0</v>
      </c>
      <c r="AY665" s="112">
        <v>0</v>
      </c>
      <c r="AZ665" s="112">
        <v>0</v>
      </c>
      <c r="BA665" s="111">
        <v>0.71299999999999997</v>
      </c>
      <c r="BB665" s="112">
        <v>0</v>
      </c>
      <c r="BC665" s="112">
        <v>0</v>
      </c>
      <c r="BD665" s="112">
        <v>0</v>
      </c>
      <c r="BE665" s="112">
        <v>0</v>
      </c>
      <c r="BF665" s="112">
        <v>0</v>
      </c>
      <c r="BG665" s="112">
        <v>0</v>
      </c>
      <c r="BH665" s="112">
        <v>0</v>
      </c>
      <c r="BI665" s="112">
        <v>41.333333333333336</v>
      </c>
      <c r="BJ665" s="112">
        <v>0</v>
      </c>
      <c r="BK665" s="111">
        <v>0.71299999999999997</v>
      </c>
      <c r="BL665" s="112">
        <v>0</v>
      </c>
      <c r="BM665" s="112">
        <v>82.166666666666671</v>
      </c>
      <c r="BN665" s="112">
        <v>37.216666666666669</v>
      </c>
      <c r="BO665" s="112">
        <v>69.116666666666674</v>
      </c>
      <c r="BP665" s="112">
        <v>219.58733333333333</v>
      </c>
      <c r="BQ665" s="112">
        <v>0.18333333333333335</v>
      </c>
      <c r="BR665" s="113">
        <v>496</v>
      </c>
      <c r="BS665" s="112">
        <v>5773</v>
      </c>
    </row>
    <row r="666" spans="1:71" hidden="1" x14ac:dyDescent="0.25">
      <c r="A666" s="102" t="s">
        <v>4</v>
      </c>
      <c r="B666" s="103" t="s">
        <v>175</v>
      </c>
      <c r="C666" s="102" t="s">
        <v>176</v>
      </c>
      <c r="D666" s="102" t="s">
        <v>749</v>
      </c>
      <c r="E666" s="102" t="s">
        <v>750</v>
      </c>
      <c r="F666" s="102" t="s">
        <v>155</v>
      </c>
      <c r="G666" s="102" t="s">
        <v>227</v>
      </c>
      <c r="H666" s="104">
        <v>25</v>
      </c>
      <c r="I666" s="104">
        <v>26</v>
      </c>
      <c r="J666" s="104">
        <v>78</v>
      </c>
      <c r="K666" s="104">
        <v>234</v>
      </c>
      <c r="L666" s="105">
        <v>43</v>
      </c>
      <c r="M666" s="106">
        <v>283</v>
      </c>
      <c r="N666" s="106">
        <v>336</v>
      </c>
      <c r="O666" s="106">
        <v>2</v>
      </c>
      <c r="P666" s="106">
        <v>53</v>
      </c>
      <c r="Q666" s="106">
        <v>5</v>
      </c>
      <c r="R666" s="106">
        <v>3.5</v>
      </c>
      <c r="S666" s="106">
        <v>295</v>
      </c>
      <c r="T666" s="106">
        <v>310</v>
      </c>
      <c r="U666" s="106">
        <v>2</v>
      </c>
      <c r="V666" s="106">
        <v>15</v>
      </c>
      <c r="W666" s="106">
        <v>4</v>
      </c>
      <c r="X666" s="106">
        <v>3</v>
      </c>
      <c r="Y666" s="106">
        <v>78</v>
      </c>
      <c r="Z666" s="106">
        <v>4</v>
      </c>
      <c r="AA666" s="107">
        <v>73621</v>
      </c>
      <c r="AB666" s="106">
        <v>7</v>
      </c>
      <c r="AC666" s="108">
        <v>4.9000000000000004</v>
      </c>
      <c r="AD666" s="109">
        <v>3</v>
      </c>
      <c r="AE666" s="110">
        <v>0</v>
      </c>
      <c r="AF666" s="111">
        <v>0.54</v>
      </c>
      <c r="AG666" s="112">
        <v>0</v>
      </c>
      <c r="AH666" s="112">
        <v>0</v>
      </c>
      <c r="AI666" s="112">
        <v>0</v>
      </c>
      <c r="AJ666" s="111">
        <v>0.9</v>
      </c>
      <c r="AK666" s="112">
        <v>0</v>
      </c>
      <c r="AL666" s="112">
        <v>0</v>
      </c>
      <c r="AM666" s="112">
        <v>0</v>
      </c>
      <c r="AN666" s="112">
        <v>0</v>
      </c>
      <c r="AO666" s="112">
        <v>0</v>
      </c>
      <c r="AP666" s="112">
        <v>0</v>
      </c>
      <c r="AQ666" s="112">
        <v>0</v>
      </c>
      <c r="AR666" s="112">
        <v>0</v>
      </c>
      <c r="AS666" s="112">
        <v>0</v>
      </c>
      <c r="AT666" s="111">
        <v>0.55000000000000004</v>
      </c>
      <c r="AU666" s="112">
        <v>0</v>
      </c>
      <c r="AV666" s="112">
        <v>0</v>
      </c>
      <c r="AW666" s="112">
        <v>0</v>
      </c>
      <c r="AX666" s="112">
        <v>0</v>
      </c>
      <c r="AY666" s="112">
        <v>0</v>
      </c>
      <c r="AZ666" s="112">
        <v>0</v>
      </c>
      <c r="BA666" s="111">
        <v>0.71299999999999997</v>
      </c>
      <c r="BB666" s="112">
        <v>0</v>
      </c>
      <c r="BC666" s="112">
        <v>0</v>
      </c>
      <c r="BD666" s="112">
        <v>0</v>
      </c>
      <c r="BE666" s="112">
        <v>0</v>
      </c>
      <c r="BF666" s="112">
        <v>0</v>
      </c>
      <c r="BG666" s="112">
        <v>0</v>
      </c>
      <c r="BH666" s="112">
        <v>0</v>
      </c>
      <c r="BI666" s="112">
        <v>0</v>
      </c>
      <c r="BJ666" s="112">
        <v>0</v>
      </c>
      <c r="BK666" s="111">
        <v>0.71299999999999997</v>
      </c>
      <c r="BL666" s="112">
        <v>0</v>
      </c>
      <c r="BM666" s="112">
        <v>0</v>
      </c>
      <c r="BN666" s="112">
        <v>0</v>
      </c>
      <c r="BO666" s="112">
        <v>0</v>
      </c>
      <c r="BP666" s="112">
        <v>0</v>
      </c>
      <c r="BQ666" s="112">
        <v>0</v>
      </c>
      <c r="BR666" s="113">
        <v>6</v>
      </c>
      <c r="BS666" s="112">
        <v>0</v>
      </c>
    </row>
    <row r="667" spans="1:71" hidden="1" x14ac:dyDescent="0.25">
      <c r="A667" s="102" t="s">
        <v>4</v>
      </c>
      <c r="B667" s="103" t="s">
        <v>175</v>
      </c>
      <c r="C667" s="102" t="s">
        <v>176</v>
      </c>
      <c r="D667" s="102" t="s">
        <v>385</v>
      </c>
      <c r="E667" s="102" t="s">
        <v>386</v>
      </c>
      <c r="F667" s="102" t="s">
        <v>155</v>
      </c>
      <c r="G667" s="102" t="s">
        <v>227</v>
      </c>
      <c r="H667" s="104">
        <v>90</v>
      </c>
      <c r="I667" s="104">
        <v>88</v>
      </c>
      <c r="J667" s="104">
        <v>60</v>
      </c>
      <c r="K667" s="104">
        <v>180</v>
      </c>
      <c r="L667" s="105">
        <v>79.333333333333329</v>
      </c>
      <c r="M667" s="106">
        <v>1018</v>
      </c>
      <c r="N667" s="106">
        <v>1123</v>
      </c>
      <c r="O667" s="106">
        <v>5</v>
      </c>
      <c r="P667" s="106">
        <v>105</v>
      </c>
      <c r="Q667" s="106">
        <v>6</v>
      </c>
      <c r="R667" s="106">
        <v>5.5</v>
      </c>
      <c r="S667" s="106">
        <v>1042</v>
      </c>
      <c r="T667" s="106">
        <v>1067</v>
      </c>
      <c r="U667" s="106">
        <v>5</v>
      </c>
      <c r="V667" s="106">
        <v>25</v>
      </c>
      <c r="W667" s="106">
        <v>5</v>
      </c>
      <c r="X667" s="106">
        <v>5</v>
      </c>
      <c r="Y667" s="106">
        <v>60</v>
      </c>
      <c r="Z667" s="106">
        <v>3</v>
      </c>
      <c r="AA667" s="107">
        <v>83925</v>
      </c>
      <c r="AB667" s="106">
        <v>8</v>
      </c>
      <c r="AC667" s="108">
        <v>5.9</v>
      </c>
      <c r="AD667" s="109">
        <v>3</v>
      </c>
      <c r="AE667" s="110">
        <v>0</v>
      </c>
      <c r="AF667" s="111">
        <v>0.54</v>
      </c>
      <c r="AG667" s="112">
        <v>10</v>
      </c>
      <c r="AH667" s="112">
        <v>93.666666666666671</v>
      </c>
      <c r="AI667" s="112">
        <v>10</v>
      </c>
      <c r="AJ667" s="111">
        <v>0.9</v>
      </c>
      <c r="AK667" s="112">
        <v>6</v>
      </c>
      <c r="AL667" s="112">
        <v>2.6666666666666665</v>
      </c>
      <c r="AM667" s="112">
        <v>0</v>
      </c>
      <c r="AN667" s="112">
        <v>51</v>
      </c>
      <c r="AO667" s="112">
        <v>387</v>
      </c>
      <c r="AP667" s="112">
        <v>2.3333333333333335</v>
      </c>
      <c r="AQ667" s="112">
        <v>425.66666666666669</v>
      </c>
      <c r="AR667" s="112">
        <v>0</v>
      </c>
      <c r="AS667" s="112">
        <v>0</v>
      </c>
      <c r="AT667" s="111">
        <v>0.55000000000000004</v>
      </c>
      <c r="AU667" s="112">
        <v>0</v>
      </c>
      <c r="AV667" s="112">
        <v>0</v>
      </c>
      <c r="AW667" s="112">
        <v>0</v>
      </c>
      <c r="AX667" s="112">
        <v>0</v>
      </c>
      <c r="AY667" s="112">
        <v>0</v>
      </c>
      <c r="AZ667" s="112">
        <v>0</v>
      </c>
      <c r="BA667" s="111">
        <v>0.71299999999999997</v>
      </c>
      <c r="BB667" s="112">
        <v>0</v>
      </c>
      <c r="BC667" s="112">
        <v>0</v>
      </c>
      <c r="BD667" s="112">
        <v>0</v>
      </c>
      <c r="BE667" s="112">
        <v>0</v>
      </c>
      <c r="BF667" s="112">
        <v>0</v>
      </c>
      <c r="BG667" s="112">
        <v>0</v>
      </c>
      <c r="BH667" s="112">
        <v>0</v>
      </c>
      <c r="BI667" s="112">
        <v>64.333333333333329</v>
      </c>
      <c r="BJ667" s="112">
        <v>0</v>
      </c>
      <c r="BK667" s="111">
        <v>0.71299999999999997</v>
      </c>
      <c r="BL667" s="112">
        <v>0</v>
      </c>
      <c r="BM667" s="112">
        <v>98.066666666666677</v>
      </c>
      <c r="BN667" s="112">
        <v>37.049999999999997</v>
      </c>
      <c r="BO667" s="112">
        <v>212.85000000000002</v>
      </c>
      <c r="BP667" s="112">
        <v>281.26966666666669</v>
      </c>
      <c r="BQ667" s="112">
        <v>0</v>
      </c>
      <c r="BR667" s="113">
        <v>29</v>
      </c>
      <c r="BS667" s="112">
        <v>0</v>
      </c>
    </row>
    <row r="668" spans="1:71" hidden="1" x14ac:dyDescent="0.25">
      <c r="A668" s="102" t="s">
        <v>4</v>
      </c>
      <c r="B668" s="103" t="s">
        <v>175</v>
      </c>
      <c r="C668" s="102" t="s">
        <v>176</v>
      </c>
      <c r="D668" s="102" t="s">
        <v>387</v>
      </c>
      <c r="E668" s="102" t="s">
        <v>388</v>
      </c>
      <c r="F668" s="102" t="s">
        <v>155</v>
      </c>
      <c r="G668" s="102" t="s">
        <v>227</v>
      </c>
      <c r="H668" s="104">
        <v>246</v>
      </c>
      <c r="I668" s="104">
        <v>246</v>
      </c>
      <c r="J668" s="104">
        <v>205</v>
      </c>
      <c r="K668" s="104">
        <v>615</v>
      </c>
      <c r="L668" s="105">
        <v>232.33333333333334</v>
      </c>
      <c r="M668" s="106">
        <v>2888</v>
      </c>
      <c r="N668" s="106">
        <v>2987</v>
      </c>
      <c r="O668" s="106">
        <v>7</v>
      </c>
      <c r="P668" s="106">
        <v>99</v>
      </c>
      <c r="Q668" s="106">
        <v>6</v>
      </c>
      <c r="R668" s="106">
        <v>6.5</v>
      </c>
      <c r="S668" s="106">
        <v>2854</v>
      </c>
      <c r="T668" s="106">
        <v>2884</v>
      </c>
      <c r="U668" s="106">
        <v>7</v>
      </c>
      <c r="V668" s="106">
        <v>30</v>
      </c>
      <c r="W668" s="106">
        <v>5</v>
      </c>
      <c r="X668" s="106">
        <v>6</v>
      </c>
      <c r="Y668" s="106">
        <v>205</v>
      </c>
      <c r="Z668" s="106">
        <v>6</v>
      </c>
      <c r="AA668" s="107">
        <v>77407</v>
      </c>
      <c r="AB668" s="106">
        <v>8</v>
      </c>
      <c r="AC668" s="108">
        <v>6.9</v>
      </c>
      <c r="AD668" s="109">
        <v>4</v>
      </c>
      <c r="AE668" s="110">
        <v>0</v>
      </c>
      <c r="AF668" s="111">
        <v>0.54</v>
      </c>
      <c r="AG668" s="112">
        <v>10</v>
      </c>
      <c r="AH668" s="112">
        <v>93.666666666666671</v>
      </c>
      <c r="AI668" s="112">
        <v>10</v>
      </c>
      <c r="AJ668" s="111">
        <v>0.9</v>
      </c>
      <c r="AK668" s="112">
        <v>5.333333333333333</v>
      </c>
      <c r="AL668" s="112">
        <v>0</v>
      </c>
      <c r="AM668" s="112">
        <v>0</v>
      </c>
      <c r="AN668" s="112">
        <v>51</v>
      </c>
      <c r="AO668" s="112">
        <v>387</v>
      </c>
      <c r="AP668" s="112">
        <v>1.3333333333333333</v>
      </c>
      <c r="AQ668" s="112">
        <v>411</v>
      </c>
      <c r="AR668" s="112">
        <v>0</v>
      </c>
      <c r="AS668" s="112">
        <v>0</v>
      </c>
      <c r="AT668" s="111">
        <v>0.55000000000000004</v>
      </c>
      <c r="AU668" s="112">
        <v>0</v>
      </c>
      <c r="AV668" s="112">
        <v>0</v>
      </c>
      <c r="AW668" s="112">
        <v>0</v>
      </c>
      <c r="AX668" s="112">
        <v>0</v>
      </c>
      <c r="AY668" s="112">
        <v>0</v>
      </c>
      <c r="AZ668" s="112">
        <v>0</v>
      </c>
      <c r="BA668" s="111">
        <v>0.71299999999999997</v>
      </c>
      <c r="BB668" s="112">
        <v>0</v>
      </c>
      <c r="BC668" s="112">
        <v>0</v>
      </c>
      <c r="BD668" s="112">
        <v>0</v>
      </c>
      <c r="BE668" s="112">
        <v>0</v>
      </c>
      <c r="BF668" s="112">
        <v>0</v>
      </c>
      <c r="BG668" s="112">
        <v>0</v>
      </c>
      <c r="BH668" s="112">
        <v>0</v>
      </c>
      <c r="BI668" s="112">
        <v>64.333333333333329</v>
      </c>
      <c r="BJ668" s="112">
        <v>0</v>
      </c>
      <c r="BK668" s="111">
        <v>0.71299999999999997</v>
      </c>
      <c r="BL668" s="112">
        <v>0</v>
      </c>
      <c r="BM668" s="112">
        <v>96.233333333333348</v>
      </c>
      <c r="BN668" s="112">
        <v>37.049999999999997</v>
      </c>
      <c r="BO668" s="112">
        <v>212.85000000000002</v>
      </c>
      <c r="BP668" s="112">
        <v>272.65300000000002</v>
      </c>
      <c r="BQ668" s="112">
        <v>0</v>
      </c>
      <c r="BR668" s="113">
        <v>38</v>
      </c>
      <c r="BS668" s="112">
        <v>0</v>
      </c>
    </row>
    <row r="669" spans="1:71" hidden="1" x14ac:dyDescent="0.25">
      <c r="A669" s="102" t="s">
        <v>4</v>
      </c>
      <c r="B669" s="103" t="s">
        <v>175</v>
      </c>
      <c r="C669" s="102" t="s">
        <v>176</v>
      </c>
      <c r="D669" s="102" t="s">
        <v>389</v>
      </c>
      <c r="E669" s="102" t="s">
        <v>390</v>
      </c>
      <c r="F669" s="102" t="s">
        <v>155</v>
      </c>
      <c r="G669" s="102" t="s">
        <v>227</v>
      </c>
      <c r="H669" s="104">
        <v>765</v>
      </c>
      <c r="I669" s="104">
        <v>809</v>
      </c>
      <c r="J669" s="104">
        <v>2791</v>
      </c>
      <c r="K669" s="104">
        <v>8373</v>
      </c>
      <c r="L669" s="105">
        <v>1455</v>
      </c>
      <c r="M669" s="106">
        <v>8195</v>
      </c>
      <c r="N669" s="106">
        <v>8807</v>
      </c>
      <c r="O669" s="106">
        <v>9</v>
      </c>
      <c r="P669" s="106">
        <v>612</v>
      </c>
      <c r="Q669" s="106">
        <v>9</v>
      </c>
      <c r="R669" s="106">
        <v>9</v>
      </c>
      <c r="S669" s="106">
        <v>8405</v>
      </c>
      <c r="T669" s="106">
        <v>8614</v>
      </c>
      <c r="U669" s="106">
        <v>9</v>
      </c>
      <c r="V669" s="106">
        <v>209</v>
      </c>
      <c r="W669" s="106">
        <v>9</v>
      </c>
      <c r="X669" s="106">
        <v>9</v>
      </c>
      <c r="Y669" s="106">
        <v>2791</v>
      </c>
      <c r="Z669" s="106">
        <v>10</v>
      </c>
      <c r="AA669" s="107">
        <v>89077</v>
      </c>
      <c r="AB669" s="106">
        <v>9</v>
      </c>
      <c r="AC669" s="108">
        <v>9.1999999999999993</v>
      </c>
      <c r="AD669" s="109">
        <v>5</v>
      </c>
      <c r="AE669" s="110">
        <v>0</v>
      </c>
      <c r="AF669" s="111">
        <v>0.54</v>
      </c>
      <c r="AG669" s="112">
        <v>0</v>
      </c>
      <c r="AH669" s="112">
        <v>19.333333333333332</v>
      </c>
      <c r="AI669" s="112">
        <v>0</v>
      </c>
      <c r="AJ669" s="111">
        <v>0.9</v>
      </c>
      <c r="AK669" s="112">
        <v>0.66666666666666663</v>
      </c>
      <c r="AL669" s="112">
        <v>2.6666666666666665</v>
      </c>
      <c r="AM669" s="112">
        <v>0</v>
      </c>
      <c r="AN669" s="112">
        <v>1.3333333333333333</v>
      </c>
      <c r="AO669" s="112">
        <v>264</v>
      </c>
      <c r="AP669" s="112">
        <v>1</v>
      </c>
      <c r="AQ669" s="112">
        <v>254</v>
      </c>
      <c r="AR669" s="112">
        <v>0</v>
      </c>
      <c r="AS669" s="112">
        <v>1</v>
      </c>
      <c r="AT669" s="111">
        <v>0.55000000000000004</v>
      </c>
      <c r="AU669" s="112">
        <v>0</v>
      </c>
      <c r="AV669" s="112">
        <v>0</v>
      </c>
      <c r="AW669" s="112">
        <v>0</v>
      </c>
      <c r="AX669" s="112">
        <v>0</v>
      </c>
      <c r="AY669" s="112">
        <v>0</v>
      </c>
      <c r="AZ669" s="112">
        <v>0</v>
      </c>
      <c r="BA669" s="111">
        <v>0.71299999999999997</v>
      </c>
      <c r="BB669" s="112">
        <v>0</v>
      </c>
      <c r="BC669" s="112">
        <v>0</v>
      </c>
      <c r="BD669" s="112">
        <v>0</v>
      </c>
      <c r="BE669" s="112">
        <v>0</v>
      </c>
      <c r="BF669" s="112">
        <v>0</v>
      </c>
      <c r="BG669" s="112">
        <v>0</v>
      </c>
      <c r="BH669" s="112">
        <v>0</v>
      </c>
      <c r="BI669" s="112">
        <v>23</v>
      </c>
      <c r="BJ669" s="112">
        <v>0</v>
      </c>
      <c r="BK669" s="111">
        <v>0.71299999999999997</v>
      </c>
      <c r="BL669" s="112">
        <v>0</v>
      </c>
      <c r="BM669" s="112">
        <v>19.233333333333331</v>
      </c>
      <c r="BN669" s="112">
        <v>0.73333333333333339</v>
      </c>
      <c r="BO669" s="112">
        <v>145.20000000000002</v>
      </c>
      <c r="BP669" s="112">
        <v>156.649</v>
      </c>
      <c r="BQ669" s="112">
        <v>0.55000000000000004</v>
      </c>
      <c r="BR669" s="113">
        <v>232</v>
      </c>
      <c r="BS669" s="112">
        <v>0</v>
      </c>
    </row>
    <row r="670" spans="1:71" hidden="1" x14ac:dyDescent="0.25">
      <c r="A670" s="102" t="s">
        <v>4</v>
      </c>
      <c r="B670" s="103" t="s">
        <v>175</v>
      </c>
      <c r="C670" s="102" t="s">
        <v>176</v>
      </c>
      <c r="D670" s="102" t="s">
        <v>714</v>
      </c>
      <c r="E670" s="102" t="s">
        <v>715</v>
      </c>
      <c r="F670" s="102" t="s">
        <v>155</v>
      </c>
      <c r="G670" s="102" t="s">
        <v>227</v>
      </c>
      <c r="H670" s="104">
        <v>387</v>
      </c>
      <c r="I670" s="104">
        <v>395</v>
      </c>
      <c r="J670" s="104">
        <v>834</v>
      </c>
      <c r="K670" s="104">
        <v>2502</v>
      </c>
      <c r="L670" s="105">
        <v>538.66666666666663</v>
      </c>
      <c r="M670" s="106">
        <v>4824</v>
      </c>
      <c r="N670" s="106">
        <v>5062</v>
      </c>
      <c r="O670" s="106">
        <v>9</v>
      </c>
      <c r="P670" s="106">
        <v>238</v>
      </c>
      <c r="Q670" s="106">
        <v>8</v>
      </c>
      <c r="R670" s="106">
        <v>8.5</v>
      </c>
      <c r="S670" s="106">
        <v>4863</v>
      </c>
      <c r="T670" s="106">
        <v>4937</v>
      </c>
      <c r="U670" s="106">
        <v>9</v>
      </c>
      <c r="V670" s="106">
        <v>74</v>
      </c>
      <c r="W670" s="106">
        <v>7</v>
      </c>
      <c r="X670" s="106">
        <v>8</v>
      </c>
      <c r="Y670" s="106">
        <v>834</v>
      </c>
      <c r="Z670" s="106">
        <v>9</v>
      </c>
      <c r="AA670" s="107">
        <v>94199</v>
      </c>
      <c r="AB670" s="106">
        <v>9</v>
      </c>
      <c r="AC670" s="108">
        <v>8.6999999999999993</v>
      </c>
      <c r="AD670" s="109">
        <v>5</v>
      </c>
      <c r="AE670" s="110">
        <v>0</v>
      </c>
      <c r="AF670" s="111">
        <v>0.54</v>
      </c>
      <c r="AG670" s="112">
        <v>0</v>
      </c>
      <c r="AH670" s="112">
        <v>19.333333333333332</v>
      </c>
      <c r="AI670" s="112">
        <v>0</v>
      </c>
      <c r="AJ670" s="111">
        <v>0.9</v>
      </c>
      <c r="AK670" s="112">
        <v>0</v>
      </c>
      <c r="AL670" s="112">
        <v>0</v>
      </c>
      <c r="AM670" s="112">
        <v>0</v>
      </c>
      <c r="AN670" s="112">
        <v>1.3333333333333333</v>
      </c>
      <c r="AO670" s="112">
        <v>262.66666666666669</v>
      </c>
      <c r="AP670" s="112">
        <v>0.33333333333333331</v>
      </c>
      <c r="AQ670" s="112">
        <v>165.66666666666666</v>
      </c>
      <c r="AR670" s="112">
        <v>0</v>
      </c>
      <c r="AS670" s="112">
        <v>0</v>
      </c>
      <c r="AT670" s="111">
        <v>0.55000000000000004</v>
      </c>
      <c r="AU670" s="112">
        <v>0</v>
      </c>
      <c r="AV670" s="112">
        <v>0</v>
      </c>
      <c r="AW670" s="112">
        <v>0</v>
      </c>
      <c r="AX670" s="112">
        <v>0</v>
      </c>
      <c r="AY670" s="112">
        <v>0</v>
      </c>
      <c r="AZ670" s="112">
        <v>0</v>
      </c>
      <c r="BA670" s="111">
        <v>0.71299999999999997</v>
      </c>
      <c r="BB670" s="112">
        <v>0</v>
      </c>
      <c r="BC670" s="112">
        <v>0</v>
      </c>
      <c r="BD670" s="112">
        <v>0</v>
      </c>
      <c r="BE670" s="112">
        <v>0</v>
      </c>
      <c r="BF670" s="112">
        <v>0</v>
      </c>
      <c r="BG670" s="112">
        <v>0</v>
      </c>
      <c r="BH670" s="112">
        <v>0</v>
      </c>
      <c r="BI670" s="112">
        <v>23</v>
      </c>
      <c r="BJ670" s="112">
        <v>0</v>
      </c>
      <c r="BK670" s="111">
        <v>0.71299999999999997</v>
      </c>
      <c r="BL670" s="112">
        <v>0</v>
      </c>
      <c r="BM670" s="112">
        <v>17.399999999999999</v>
      </c>
      <c r="BN670" s="112">
        <v>0.73333333333333339</v>
      </c>
      <c r="BO670" s="112">
        <v>144.4666666666667</v>
      </c>
      <c r="BP670" s="112">
        <v>107.69900000000001</v>
      </c>
      <c r="BQ670" s="112">
        <v>0</v>
      </c>
      <c r="BR670" s="113">
        <v>41</v>
      </c>
      <c r="BS670" s="112">
        <v>0</v>
      </c>
    </row>
    <row r="671" spans="1:71" hidden="1" x14ac:dyDescent="0.25">
      <c r="A671" s="102" t="s">
        <v>4</v>
      </c>
      <c r="B671" s="103" t="s">
        <v>175</v>
      </c>
      <c r="C671" s="102" t="s">
        <v>176</v>
      </c>
      <c r="D671" s="102" t="s">
        <v>716</v>
      </c>
      <c r="E671" s="102" t="s">
        <v>717</v>
      </c>
      <c r="F671" s="102" t="s">
        <v>155</v>
      </c>
      <c r="G671" s="102" t="s">
        <v>227</v>
      </c>
      <c r="H671" s="104">
        <v>181</v>
      </c>
      <c r="I671" s="104">
        <v>181</v>
      </c>
      <c r="J671" s="104">
        <v>285</v>
      </c>
      <c r="K671" s="104">
        <v>855</v>
      </c>
      <c r="L671" s="105">
        <v>215.66666666666666</v>
      </c>
      <c r="M671" s="106">
        <v>2635</v>
      </c>
      <c r="N671" s="106">
        <v>2439</v>
      </c>
      <c r="O671" s="106">
        <v>7</v>
      </c>
      <c r="P671" s="106">
        <v>-196</v>
      </c>
      <c r="Q671" s="106">
        <v>1</v>
      </c>
      <c r="R671" s="106">
        <v>4</v>
      </c>
      <c r="S671" s="106">
        <v>2576</v>
      </c>
      <c r="T671" s="106">
        <v>2533</v>
      </c>
      <c r="U671" s="106">
        <v>7</v>
      </c>
      <c r="V671" s="106">
        <v>-43</v>
      </c>
      <c r="W671" s="106">
        <v>1</v>
      </c>
      <c r="X671" s="106">
        <v>4</v>
      </c>
      <c r="Y671" s="106">
        <v>285</v>
      </c>
      <c r="Z671" s="106">
        <v>7</v>
      </c>
      <c r="AA671" s="107">
        <v>76436</v>
      </c>
      <c r="AB671" s="106">
        <v>8</v>
      </c>
      <c r="AC671" s="108">
        <v>6.2</v>
      </c>
      <c r="AD671" s="109">
        <v>4</v>
      </c>
      <c r="AE671" s="110">
        <v>0</v>
      </c>
      <c r="AF671" s="111">
        <v>0.54</v>
      </c>
      <c r="AG671" s="112">
        <v>0</v>
      </c>
      <c r="AH671" s="112">
        <v>0</v>
      </c>
      <c r="AI671" s="112">
        <v>0</v>
      </c>
      <c r="AJ671" s="111">
        <v>0.9</v>
      </c>
      <c r="AK671" s="112">
        <v>0</v>
      </c>
      <c r="AL671" s="112">
        <v>0</v>
      </c>
      <c r="AM671" s="112">
        <v>0</v>
      </c>
      <c r="AN671" s="112">
        <v>0</v>
      </c>
      <c r="AO671" s="112">
        <v>0</v>
      </c>
      <c r="AP671" s="112">
        <v>0</v>
      </c>
      <c r="AQ671" s="112">
        <v>65.666666666666671</v>
      </c>
      <c r="AR671" s="112">
        <v>0</v>
      </c>
      <c r="AS671" s="112">
        <v>0</v>
      </c>
      <c r="AT671" s="111">
        <v>0.55000000000000004</v>
      </c>
      <c r="AU671" s="112">
        <v>0</v>
      </c>
      <c r="AV671" s="112">
        <v>0</v>
      </c>
      <c r="AW671" s="112">
        <v>0</v>
      </c>
      <c r="AX671" s="112">
        <v>0</v>
      </c>
      <c r="AY671" s="112">
        <v>0</v>
      </c>
      <c r="AZ671" s="112">
        <v>0</v>
      </c>
      <c r="BA671" s="111">
        <v>0.71299999999999997</v>
      </c>
      <c r="BB671" s="112">
        <v>0</v>
      </c>
      <c r="BC671" s="112">
        <v>0</v>
      </c>
      <c r="BD671" s="112">
        <v>0</v>
      </c>
      <c r="BE671" s="112">
        <v>0</v>
      </c>
      <c r="BF671" s="112">
        <v>0</v>
      </c>
      <c r="BG671" s="112">
        <v>0</v>
      </c>
      <c r="BH671" s="112">
        <v>0</v>
      </c>
      <c r="BI671" s="112">
        <v>0</v>
      </c>
      <c r="BJ671" s="112">
        <v>0</v>
      </c>
      <c r="BK671" s="111">
        <v>0.71299999999999997</v>
      </c>
      <c r="BL671" s="112">
        <v>0</v>
      </c>
      <c r="BM671" s="112">
        <v>0</v>
      </c>
      <c r="BN671" s="112">
        <v>0</v>
      </c>
      <c r="BO671" s="112">
        <v>0</v>
      </c>
      <c r="BP671" s="112">
        <v>36.116666666666674</v>
      </c>
      <c r="BQ671" s="112">
        <v>0</v>
      </c>
      <c r="BR671" s="113">
        <v>22</v>
      </c>
      <c r="BS671" s="112">
        <v>0</v>
      </c>
    </row>
    <row r="672" spans="1:71" hidden="1" x14ac:dyDescent="0.25">
      <c r="A672" s="102" t="s">
        <v>4</v>
      </c>
      <c r="B672" s="103" t="s">
        <v>175</v>
      </c>
      <c r="C672" s="102" t="s">
        <v>176</v>
      </c>
      <c r="D672" s="102" t="s">
        <v>718</v>
      </c>
      <c r="E672" s="102" t="s">
        <v>719</v>
      </c>
      <c r="F672" s="102" t="s">
        <v>155</v>
      </c>
      <c r="G672" s="102" t="s">
        <v>227</v>
      </c>
      <c r="H672" s="104">
        <v>54</v>
      </c>
      <c r="I672" s="104">
        <v>56</v>
      </c>
      <c r="J672" s="104">
        <v>33</v>
      </c>
      <c r="K672" s="104">
        <v>99</v>
      </c>
      <c r="L672" s="105">
        <v>47.666666666666664</v>
      </c>
      <c r="M672" s="106">
        <v>672</v>
      </c>
      <c r="N672" s="106">
        <v>712</v>
      </c>
      <c r="O672" s="106">
        <v>4</v>
      </c>
      <c r="P672" s="106">
        <v>40</v>
      </c>
      <c r="Q672" s="106">
        <v>4</v>
      </c>
      <c r="R672" s="106">
        <v>4</v>
      </c>
      <c r="S672" s="106">
        <v>664</v>
      </c>
      <c r="T672" s="106">
        <v>673</v>
      </c>
      <c r="U672" s="106">
        <v>4</v>
      </c>
      <c r="V672" s="106">
        <v>9</v>
      </c>
      <c r="W672" s="106">
        <v>3</v>
      </c>
      <c r="X672" s="106">
        <v>3.5</v>
      </c>
      <c r="Y672" s="106">
        <v>33</v>
      </c>
      <c r="Z672" s="106">
        <v>1</v>
      </c>
      <c r="AA672" s="107">
        <v>95975</v>
      </c>
      <c r="AB672" s="106">
        <v>9</v>
      </c>
      <c r="AC672" s="108">
        <v>5.3</v>
      </c>
      <c r="AD672" s="109">
        <v>3</v>
      </c>
      <c r="AE672" s="110">
        <v>0</v>
      </c>
      <c r="AF672" s="111">
        <v>0.54</v>
      </c>
      <c r="AG672" s="112">
        <v>11</v>
      </c>
      <c r="AH672" s="112">
        <v>75</v>
      </c>
      <c r="AI672" s="112">
        <v>11</v>
      </c>
      <c r="AJ672" s="111">
        <v>0.9</v>
      </c>
      <c r="AK672" s="112">
        <v>5.333333333333333</v>
      </c>
      <c r="AL672" s="112">
        <v>0</v>
      </c>
      <c r="AM672" s="112">
        <v>0</v>
      </c>
      <c r="AN672" s="112">
        <v>49.666666666666664</v>
      </c>
      <c r="AO672" s="112">
        <v>124.33333333333333</v>
      </c>
      <c r="AP672" s="112">
        <v>1.3333333333333333</v>
      </c>
      <c r="AQ672" s="112">
        <v>328.66666666666669</v>
      </c>
      <c r="AR672" s="112">
        <v>0.33333333333333331</v>
      </c>
      <c r="AS672" s="112">
        <v>0</v>
      </c>
      <c r="AT672" s="111">
        <v>0.55000000000000004</v>
      </c>
      <c r="AU672" s="112">
        <v>0</v>
      </c>
      <c r="AV672" s="112">
        <v>0</v>
      </c>
      <c r="AW672" s="112">
        <v>0</v>
      </c>
      <c r="AX672" s="112">
        <v>0</v>
      </c>
      <c r="AY672" s="112">
        <v>0</v>
      </c>
      <c r="AZ672" s="112">
        <v>0</v>
      </c>
      <c r="BA672" s="111">
        <v>0.71299999999999997</v>
      </c>
      <c r="BB672" s="112">
        <v>0</v>
      </c>
      <c r="BC672" s="112">
        <v>0</v>
      </c>
      <c r="BD672" s="112">
        <v>0</v>
      </c>
      <c r="BE672" s="112">
        <v>0</v>
      </c>
      <c r="BF672" s="112">
        <v>0</v>
      </c>
      <c r="BG672" s="112">
        <v>0</v>
      </c>
      <c r="BH672" s="112">
        <v>0</v>
      </c>
      <c r="BI672" s="112">
        <v>41.333333333333336</v>
      </c>
      <c r="BJ672" s="112">
        <v>0</v>
      </c>
      <c r="BK672" s="111">
        <v>0.71299999999999997</v>
      </c>
      <c r="BL672" s="112">
        <v>0</v>
      </c>
      <c r="BM672" s="112">
        <v>80.333333333333343</v>
      </c>
      <c r="BN672" s="112">
        <v>37.216666666666669</v>
      </c>
      <c r="BO672" s="112">
        <v>68.38333333333334</v>
      </c>
      <c r="BP672" s="112">
        <v>210.97066666666669</v>
      </c>
      <c r="BQ672" s="112">
        <v>0.18333333333333335</v>
      </c>
      <c r="BR672" s="113">
        <v>13</v>
      </c>
      <c r="BS672" s="112">
        <v>0</v>
      </c>
    </row>
    <row r="673" spans="1:71" hidden="1" x14ac:dyDescent="0.25">
      <c r="A673" s="102" t="s">
        <v>4</v>
      </c>
      <c r="B673" s="103" t="s">
        <v>175</v>
      </c>
      <c r="C673" s="102" t="s">
        <v>176</v>
      </c>
      <c r="D673" s="102" t="s">
        <v>612</v>
      </c>
      <c r="E673" s="102" t="s">
        <v>613</v>
      </c>
      <c r="F673" s="102" t="s">
        <v>155</v>
      </c>
      <c r="G673" s="102" t="s">
        <v>227</v>
      </c>
      <c r="H673" s="104">
        <v>138</v>
      </c>
      <c r="I673" s="104">
        <v>142</v>
      </c>
      <c r="J673" s="104">
        <v>127</v>
      </c>
      <c r="K673" s="104">
        <v>381</v>
      </c>
      <c r="L673" s="105">
        <v>135.66666666666666</v>
      </c>
      <c r="M673" s="106">
        <v>1439</v>
      </c>
      <c r="N673" s="106">
        <v>1611</v>
      </c>
      <c r="O673" s="106">
        <v>6</v>
      </c>
      <c r="P673" s="106">
        <v>172</v>
      </c>
      <c r="Q673" s="106">
        <v>7</v>
      </c>
      <c r="R673" s="106">
        <v>6.5</v>
      </c>
      <c r="S673" s="106">
        <v>1448</v>
      </c>
      <c r="T673" s="106">
        <v>1495</v>
      </c>
      <c r="U673" s="106">
        <v>6</v>
      </c>
      <c r="V673" s="106">
        <v>47</v>
      </c>
      <c r="W673" s="106">
        <v>6</v>
      </c>
      <c r="X673" s="106">
        <v>6</v>
      </c>
      <c r="Y673" s="106">
        <v>127</v>
      </c>
      <c r="Z673" s="106">
        <v>5</v>
      </c>
      <c r="AA673" s="107">
        <v>51810</v>
      </c>
      <c r="AB673" s="106">
        <v>5</v>
      </c>
      <c r="AC673" s="108">
        <v>5.5</v>
      </c>
      <c r="AD673" s="109">
        <v>3</v>
      </c>
      <c r="AE673" s="110">
        <v>0</v>
      </c>
      <c r="AF673" s="111">
        <v>0.54</v>
      </c>
      <c r="AG673" s="112">
        <v>0</v>
      </c>
      <c r="AH673" s="112">
        <v>0</v>
      </c>
      <c r="AI673" s="112">
        <v>0</v>
      </c>
      <c r="AJ673" s="111">
        <v>0.9</v>
      </c>
      <c r="AK673" s="112">
        <v>0</v>
      </c>
      <c r="AL673" s="112">
        <v>0</v>
      </c>
      <c r="AM673" s="112">
        <v>0</v>
      </c>
      <c r="AN673" s="112">
        <v>0</v>
      </c>
      <c r="AO673" s="112">
        <v>0</v>
      </c>
      <c r="AP673" s="112">
        <v>0.33333333333333331</v>
      </c>
      <c r="AQ673" s="112">
        <v>33.666666666666664</v>
      </c>
      <c r="AR673" s="112">
        <v>0</v>
      </c>
      <c r="AS673" s="112">
        <v>0</v>
      </c>
      <c r="AT673" s="111">
        <v>0.55000000000000004</v>
      </c>
      <c r="AU673" s="112">
        <v>0</v>
      </c>
      <c r="AV673" s="112">
        <v>0</v>
      </c>
      <c r="AW673" s="112">
        <v>0</v>
      </c>
      <c r="AX673" s="112">
        <v>0</v>
      </c>
      <c r="AY673" s="112">
        <v>0</v>
      </c>
      <c r="AZ673" s="112">
        <v>0</v>
      </c>
      <c r="BA673" s="111">
        <v>0.71299999999999997</v>
      </c>
      <c r="BB673" s="112">
        <v>0</v>
      </c>
      <c r="BC673" s="112">
        <v>0</v>
      </c>
      <c r="BD673" s="112">
        <v>0</v>
      </c>
      <c r="BE673" s="112">
        <v>0</v>
      </c>
      <c r="BF673" s="112">
        <v>0</v>
      </c>
      <c r="BG673" s="112">
        <v>0</v>
      </c>
      <c r="BH673" s="112">
        <v>0</v>
      </c>
      <c r="BI673" s="112">
        <v>0</v>
      </c>
      <c r="BJ673" s="112">
        <v>0</v>
      </c>
      <c r="BK673" s="111">
        <v>0.71299999999999997</v>
      </c>
      <c r="BL673" s="112">
        <v>0</v>
      </c>
      <c r="BM673" s="112">
        <v>0</v>
      </c>
      <c r="BN673" s="112">
        <v>0</v>
      </c>
      <c r="BO673" s="112">
        <v>0</v>
      </c>
      <c r="BP673" s="112">
        <v>18.700000000000003</v>
      </c>
      <c r="BQ673" s="112">
        <v>0</v>
      </c>
      <c r="BR673" s="113">
        <v>11</v>
      </c>
      <c r="BS673" s="112">
        <v>0</v>
      </c>
    </row>
    <row r="674" spans="1:71" hidden="1" x14ac:dyDescent="0.25">
      <c r="A674" s="102" t="s">
        <v>4</v>
      </c>
      <c r="B674" s="103" t="s">
        <v>175</v>
      </c>
      <c r="C674" s="102" t="s">
        <v>176</v>
      </c>
      <c r="D674" s="102" t="s">
        <v>720</v>
      </c>
      <c r="E674" s="102" t="s">
        <v>721</v>
      </c>
      <c r="F674" s="102" t="s">
        <v>155</v>
      </c>
      <c r="G674" s="102" t="s">
        <v>227</v>
      </c>
      <c r="H674" s="104">
        <v>615</v>
      </c>
      <c r="I674" s="104">
        <v>596</v>
      </c>
      <c r="J674" s="104">
        <v>405</v>
      </c>
      <c r="K674" s="104">
        <v>1215</v>
      </c>
      <c r="L674" s="105">
        <v>538.66666666666663</v>
      </c>
      <c r="M674" s="106">
        <v>6905</v>
      </c>
      <c r="N674" s="106">
        <v>7366</v>
      </c>
      <c r="O674" s="106">
        <v>9</v>
      </c>
      <c r="P674" s="106">
        <v>461</v>
      </c>
      <c r="Q674" s="106">
        <v>9</v>
      </c>
      <c r="R674" s="106">
        <v>9</v>
      </c>
      <c r="S674" s="106">
        <v>6760</v>
      </c>
      <c r="T674" s="106">
        <v>6868</v>
      </c>
      <c r="U674" s="106">
        <v>9</v>
      </c>
      <c r="V674" s="106">
        <v>108</v>
      </c>
      <c r="W674" s="106">
        <v>8</v>
      </c>
      <c r="X674" s="106">
        <v>8.5</v>
      </c>
      <c r="Y674" s="106">
        <v>405</v>
      </c>
      <c r="Z674" s="106">
        <v>7</v>
      </c>
      <c r="AA674" s="107">
        <v>72246</v>
      </c>
      <c r="AB674" s="106">
        <v>7</v>
      </c>
      <c r="AC674" s="108">
        <v>7.7</v>
      </c>
      <c r="AD674" s="109">
        <v>4</v>
      </c>
      <c r="AE674" s="110">
        <v>0</v>
      </c>
      <c r="AF674" s="111">
        <v>0.54</v>
      </c>
      <c r="AG674" s="112">
        <v>0</v>
      </c>
      <c r="AH674" s="112">
        <v>19.333333333333332</v>
      </c>
      <c r="AI674" s="112">
        <v>0</v>
      </c>
      <c r="AJ674" s="111">
        <v>0.9</v>
      </c>
      <c r="AK674" s="112">
        <v>0</v>
      </c>
      <c r="AL674" s="112">
        <v>0</v>
      </c>
      <c r="AM674" s="112">
        <v>0</v>
      </c>
      <c r="AN674" s="112">
        <v>1.3333333333333333</v>
      </c>
      <c r="AO674" s="112">
        <v>262.66666666666669</v>
      </c>
      <c r="AP674" s="112">
        <v>0</v>
      </c>
      <c r="AQ674" s="112">
        <v>165.66666666666666</v>
      </c>
      <c r="AR674" s="112">
        <v>0</v>
      </c>
      <c r="AS674" s="112">
        <v>0</v>
      </c>
      <c r="AT674" s="111">
        <v>0.55000000000000004</v>
      </c>
      <c r="AU674" s="112">
        <v>0</v>
      </c>
      <c r="AV674" s="112">
        <v>0</v>
      </c>
      <c r="AW674" s="112">
        <v>0</v>
      </c>
      <c r="AX674" s="112">
        <v>0</v>
      </c>
      <c r="AY674" s="112">
        <v>0</v>
      </c>
      <c r="AZ674" s="112">
        <v>0</v>
      </c>
      <c r="BA674" s="111">
        <v>0.71299999999999997</v>
      </c>
      <c r="BB674" s="112">
        <v>0</v>
      </c>
      <c r="BC674" s="112">
        <v>0</v>
      </c>
      <c r="BD674" s="112">
        <v>0</v>
      </c>
      <c r="BE674" s="112">
        <v>0</v>
      </c>
      <c r="BF674" s="112">
        <v>0</v>
      </c>
      <c r="BG674" s="112">
        <v>0</v>
      </c>
      <c r="BH674" s="112">
        <v>0</v>
      </c>
      <c r="BI674" s="112">
        <v>23</v>
      </c>
      <c r="BJ674" s="112">
        <v>0</v>
      </c>
      <c r="BK674" s="111">
        <v>0.71299999999999997</v>
      </c>
      <c r="BL674" s="112">
        <v>0</v>
      </c>
      <c r="BM674" s="112">
        <v>17.399999999999999</v>
      </c>
      <c r="BN674" s="112">
        <v>0.73333333333333339</v>
      </c>
      <c r="BO674" s="112">
        <v>144.4666666666667</v>
      </c>
      <c r="BP674" s="112">
        <v>107.51566666666668</v>
      </c>
      <c r="BQ674" s="112">
        <v>0</v>
      </c>
      <c r="BR674" s="113">
        <v>57</v>
      </c>
      <c r="BS674" s="112">
        <v>0</v>
      </c>
    </row>
    <row r="675" spans="1:71" hidden="1" x14ac:dyDescent="0.25">
      <c r="A675" s="102" t="s">
        <v>4</v>
      </c>
      <c r="B675" s="103" t="s">
        <v>175</v>
      </c>
      <c r="C675" s="102" t="s">
        <v>176</v>
      </c>
      <c r="D675" s="102" t="s">
        <v>1054</v>
      </c>
      <c r="E675" s="102" t="s">
        <v>1055</v>
      </c>
      <c r="F675" s="102" t="s">
        <v>155</v>
      </c>
      <c r="G675" s="102" t="s">
        <v>227</v>
      </c>
      <c r="H675" s="104">
        <v>34</v>
      </c>
      <c r="I675" s="104">
        <v>30</v>
      </c>
      <c r="J675" s="104">
        <v>325</v>
      </c>
      <c r="K675" s="104">
        <v>975</v>
      </c>
      <c r="L675" s="105">
        <v>129.66666666666666</v>
      </c>
      <c r="M675" s="106">
        <v>470</v>
      </c>
      <c r="N675" s="106">
        <v>477</v>
      </c>
      <c r="O675" s="106">
        <v>3</v>
      </c>
      <c r="P675" s="106">
        <v>7</v>
      </c>
      <c r="Q675" s="106">
        <v>2</v>
      </c>
      <c r="R675" s="106">
        <v>2.5</v>
      </c>
      <c r="S675" s="106">
        <v>459</v>
      </c>
      <c r="T675" s="106">
        <v>456</v>
      </c>
      <c r="U675" s="106">
        <v>3</v>
      </c>
      <c r="V675" s="106">
        <v>-3</v>
      </c>
      <c r="W675" s="106">
        <v>1</v>
      </c>
      <c r="X675" s="106">
        <v>2</v>
      </c>
      <c r="Y675" s="106">
        <v>325</v>
      </c>
      <c r="Z675" s="106">
        <v>7</v>
      </c>
      <c r="AA675" s="107"/>
      <c r="AB675" s="106"/>
      <c r="AC675" s="108">
        <v>3.8333333333333335</v>
      </c>
      <c r="AD675" s="109">
        <v>2</v>
      </c>
      <c r="AE675" s="110">
        <v>0</v>
      </c>
      <c r="AF675" s="111">
        <v>0.54</v>
      </c>
      <c r="AG675" s="112">
        <v>11</v>
      </c>
      <c r="AH675" s="112">
        <v>75</v>
      </c>
      <c r="AI675" s="112">
        <v>11</v>
      </c>
      <c r="AJ675" s="111">
        <v>0.9</v>
      </c>
      <c r="AK675" s="112">
        <v>5.333333333333333</v>
      </c>
      <c r="AL675" s="112">
        <v>0</v>
      </c>
      <c r="AM675" s="112">
        <v>0</v>
      </c>
      <c r="AN675" s="112">
        <v>49.666666666666664</v>
      </c>
      <c r="AO675" s="112">
        <v>124.33333333333333</v>
      </c>
      <c r="AP675" s="112">
        <v>1.3333333333333333</v>
      </c>
      <c r="AQ675" s="112">
        <v>310</v>
      </c>
      <c r="AR675" s="112">
        <v>0.33333333333333331</v>
      </c>
      <c r="AS675" s="112">
        <v>0</v>
      </c>
      <c r="AT675" s="111">
        <v>0.55000000000000004</v>
      </c>
      <c r="AU675" s="112">
        <v>0</v>
      </c>
      <c r="AV675" s="112">
        <v>0</v>
      </c>
      <c r="AW675" s="112">
        <v>0</v>
      </c>
      <c r="AX675" s="112">
        <v>0</v>
      </c>
      <c r="AY675" s="112">
        <v>0</v>
      </c>
      <c r="AZ675" s="112">
        <v>0</v>
      </c>
      <c r="BA675" s="111">
        <v>0.71299999999999997</v>
      </c>
      <c r="BB675" s="112">
        <v>0</v>
      </c>
      <c r="BC675" s="112">
        <v>0</v>
      </c>
      <c r="BD675" s="112">
        <v>0</v>
      </c>
      <c r="BE675" s="112">
        <v>0</v>
      </c>
      <c r="BF675" s="112">
        <v>0</v>
      </c>
      <c r="BG675" s="112">
        <v>0</v>
      </c>
      <c r="BH675" s="112">
        <v>0</v>
      </c>
      <c r="BI675" s="112">
        <v>41.333333333333336</v>
      </c>
      <c r="BJ675" s="112">
        <v>0</v>
      </c>
      <c r="BK675" s="111">
        <v>0.71299999999999997</v>
      </c>
      <c r="BL675" s="112">
        <v>0</v>
      </c>
      <c r="BM675" s="112">
        <v>80.333333333333343</v>
      </c>
      <c r="BN675" s="112">
        <v>37.216666666666669</v>
      </c>
      <c r="BO675" s="112">
        <v>68.38333333333334</v>
      </c>
      <c r="BP675" s="112">
        <v>200.70400000000001</v>
      </c>
      <c r="BQ675" s="112">
        <v>0.18333333333333335</v>
      </c>
      <c r="BR675" s="113">
        <v>40</v>
      </c>
      <c r="BS675" s="112">
        <v>0</v>
      </c>
    </row>
    <row r="676" spans="1:71" hidden="1" x14ac:dyDescent="0.25">
      <c r="A676" s="102" t="s">
        <v>4</v>
      </c>
      <c r="B676" s="103" t="s">
        <v>175</v>
      </c>
      <c r="C676" s="102" t="s">
        <v>176</v>
      </c>
      <c r="D676" s="102" t="s">
        <v>763</v>
      </c>
      <c r="E676" s="102" t="s">
        <v>764</v>
      </c>
      <c r="F676" s="102" t="s">
        <v>151</v>
      </c>
      <c r="G676" s="102" t="s">
        <v>223</v>
      </c>
      <c r="H676" s="104">
        <v>73</v>
      </c>
      <c r="I676" s="104">
        <v>88</v>
      </c>
      <c r="J676" s="104">
        <v>166</v>
      </c>
      <c r="K676" s="104">
        <v>498</v>
      </c>
      <c r="L676" s="105">
        <v>109</v>
      </c>
      <c r="M676" s="106">
        <v>615</v>
      </c>
      <c r="N676" s="106">
        <v>673</v>
      </c>
      <c r="O676" s="106">
        <v>4</v>
      </c>
      <c r="P676" s="106">
        <v>58</v>
      </c>
      <c r="Q676" s="106">
        <v>5</v>
      </c>
      <c r="R676" s="106">
        <v>4.5</v>
      </c>
      <c r="S676" s="106">
        <v>655</v>
      </c>
      <c r="T676" s="106">
        <v>692</v>
      </c>
      <c r="U676" s="106">
        <v>4</v>
      </c>
      <c r="V676" s="106">
        <v>37</v>
      </c>
      <c r="W676" s="106">
        <v>6</v>
      </c>
      <c r="X676" s="106">
        <v>5</v>
      </c>
      <c r="Y676" s="106">
        <v>166</v>
      </c>
      <c r="Z676" s="106">
        <v>5</v>
      </c>
      <c r="AA676" s="107">
        <v>63265</v>
      </c>
      <c r="AB676" s="106">
        <v>6</v>
      </c>
      <c r="AC676" s="108">
        <v>5.3</v>
      </c>
      <c r="AD676" s="109">
        <v>3</v>
      </c>
      <c r="AE676" s="110">
        <v>0</v>
      </c>
      <c r="AF676" s="111">
        <v>0.54</v>
      </c>
      <c r="AG676" s="112">
        <v>17</v>
      </c>
      <c r="AH676" s="112">
        <v>2.6666666666666665</v>
      </c>
      <c r="AI676" s="112">
        <v>17</v>
      </c>
      <c r="AJ676" s="111">
        <v>0.9</v>
      </c>
      <c r="AK676" s="112">
        <v>6.666666666666667</v>
      </c>
      <c r="AL676" s="112">
        <v>0</v>
      </c>
      <c r="AM676" s="112">
        <v>0</v>
      </c>
      <c r="AN676" s="112">
        <v>1.6666666666666667</v>
      </c>
      <c r="AO676" s="112">
        <v>0</v>
      </c>
      <c r="AP676" s="112">
        <v>0</v>
      </c>
      <c r="AQ676" s="112">
        <v>64.666666666666671</v>
      </c>
      <c r="AR676" s="112">
        <v>0.33333333333333331</v>
      </c>
      <c r="AS676" s="112">
        <v>0</v>
      </c>
      <c r="AT676" s="111">
        <v>0.55000000000000004</v>
      </c>
      <c r="AU676" s="112">
        <v>0</v>
      </c>
      <c r="AV676" s="112">
        <v>0</v>
      </c>
      <c r="AW676" s="112">
        <v>0</v>
      </c>
      <c r="AX676" s="112">
        <v>0</v>
      </c>
      <c r="AY676" s="112">
        <v>0</v>
      </c>
      <c r="AZ676" s="112">
        <v>0</v>
      </c>
      <c r="BA676" s="111">
        <v>0.71299999999999997</v>
      </c>
      <c r="BB676" s="112">
        <v>0</v>
      </c>
      <c r="BC676" s="112">
        <v>0</v>
      </c>
      <c r="BD676" s="112">
        <v>0</v>
      </c>
      <c r="BE676" s="112">
        <v>0</v>
      </c>
      <c r="BF676" s="112">
        <v>0</v>
      </c>
      <c r="BG676" s="112">
        <v>0</v>
      </c>
      <c r="BH676" s="112">
        <v>0</v>
      </c>
      <c r="BI676" s="112">
        <v>0</v>
      </c>
      <c r="BJ676" s="112">
        <v>0</v>
      </c>
      <c r="BK676" s="111">
        <v>0.71299999999999997</v>
      </c>
      <c r="BL676" s="112">
        <v>0</v>
      </c>
      <c r="BM676" s="112">
        <v>21.366666666666671</v>
      </c>
      <c r="BN676" s="112">
        <v>16.216666666666669</v>
      </c>
      <c r="BO676" s="112">
        <v>0</v>
      </c>
      <c r="BP676" s="112">
        <v>35.56666666666667</v>
      </c>
      <c r="BQ676" s="112">
        <v>0.18333333333333335</v>
      </c>
      <c r="BR676" s="113">
        <v>159</v>
      </c>
      <c r="BS676" s="112">
        <v>0</v>
      </c>
    </row>
    <row r="677" spans="1:71" hidden="1" x14ac:dyDescent="0.25">
      <c r="A677" s="102" t="s">
        <v>4</v>
      </c>
      <c r="B677" s="103" t="s">
        <v>177</v>
      </c>
      <c r="C677" s="102" t="s">
        <v>178</v>
      </c>
      <c r="D677" s="102" t="s">
        <v>680</v>
      </c>
      <c r="E677" s="102" t="s">
        <v>681</v>
      </c>
      <c r="F677" s="102" t="s">
        <v>434</v>
      </c>
      <c r="G677" s="102" t="s">
        <v>227</v>
      </c>
      <c r="H677" s="104">
        <v>63</v>
      </c>
      <c r="I677" s="104">
        <v>69</v>
      </c>
      <c r="J677" s="104">
        <v>1139</v>
      </c>
      <c r="K677" s="104">
        <v>3417</v>
      </c>
      <c r="L677" s="105">
        <v>423.66666666666669</v>
      </c>
      <c r="M677" s="106">
        <v>654</v>
      </c>
      <c r="N677" s="106">
        <v>812</v>
      </c>
      <c r="O677" s="106">
        <v>4</v>
      </c>
      <c r="P677" s="106">
        <v>158</v>
      </c>
      <c r="Q677" s="106">
        <v>7</v>
      </c>
      <c r="R677" s="106">
        <v>5.5</v>
      </c>
      <c r="S677" s="106">
        <v>711</v>
      </c>
      <c r="T677" s="106">
        <v>754</v>
      </c>
      <c r="U677" s="106">
        <v>4</v>
      </c>
      <c r="V677" s="106">
        <v>43</v>
      </c>
      <c r="W677" s="106">
        <v>6</v>
      </c>
      <c r="X677" s="106">
        <v>5</v>
      </c>
      <c r="Y677" s="106">
        <v>1139</v>
      </c>
      <c r="Z677" s="106">
        <v>9</v>
      </c>
      <c r="AA677" s="107">
        <v>110872</v>
      </c>
      <c r="AB677" s="106">
        <v>10</v>
      </c>
      <c r="AC677" s="108">
        <v>7.9</v>
      </c>
      <c r="AD677" s="109">
        <v>4</v>
      </c>
      <c r="AE677" s="110">
        <v>61.666666666666664</v>
      </c>
      <c r="AF677" s="111">
        <v>0.54</v>
      </c>
      <c r="AG677" s="112">
        <v>15.666666666666666</v>
      </c>
      <c r="AH677" s="112">
        <v>52</v>
      </c>
      <c r="AI677" s="112">
        <v>15.666666666666666</v>
      </c>
      <c r="AJ677" s="111">
        <v>0.9</v>
      </c>
      <c r="AK677" s="112">
        <v>2</v>
      </c>
      <c r="AL677" s="112">
        <v>10.333333333333334</v>
      </c>
      <c r="AM677" s="112">
        <v>0</v>
      </c>
      <c r="AN677" s="112">
        <v>33.666666666666664</v>
      </c>
      <c r="AO677" s="112">
        <v>468.33333333333331</v>
      </c>
      <c r="AP677" s="112">
        <v>0</v>
      </c>
      <c r="AQ677" s="112">
        <v>815.66666666666663</v>
      </c>
      <c r="AR677" s="112">
        <v>0</v>
      </c>
      <c r="AS677" s="112">
        <v>29.666666666666668</v>
      </c>
      <c r="AT677" s="111">
        <v>0.55000000000000004</v>
      </c>
      <c r="AU677" s="112">
        <v>0</v>
      </c>
      <c r="AV677" s="112">
        <v>0</v>
      </c>
      <c r="AW677" s="112">
        <v>0</v>
      </c>
      <c r="AX677" s="112">
        <v>0</v>
      </c>
      <c r="AY677" s="112">
        <v>0</v>
      </c>
      <c r="AZ677" s="112">
        <v>0</v>
      </c>
      <c r="BA677" s="111">
        <v>0.71299999999999997</v>
      </c>
      <c r="BB677" s="112">
        <v>2.3333333333333335</v>
      </c>
      <c r="BC677" s="112">
        <v>0</v>
      </c>
      <c r="BD677" s="112">
        <v>0</v>
      </c>
      <c r="BE677" s="112">
        <v>0</v>
      </c>
      <c r="BF677" s="112">
        <v>131.33333333333334</v>
      </c>
      <c r="BG677" s="112">
        <v>0</v>
      </c>
      <c r="BH677" s="112">
        <v>2.6666666666666665</v>
      </c>
      <c r="BI677" s="112">
        <v>70</v>
      </c>
      <c r="BJ677" s="112">
        <v>6</v>
      </c>
      <c r="BK677" s="111">
        <v>0.71299999999999997</v>
      </c>
      <c r="BL677" s="112">
        <v>33.300000000000004</v>
      </c>
      <c r="BM677" s="112">
        <v>69.347000000000008</v>
      </c>
      <c r="BN677" s="112">
        <v>32.616666666666667</v>
      </c>
      <c r="BO677" s="112">
        <v>351.22400000000005</v>
      </c>
      <c r="BP677" s="112">
        <v>500.428</v>
      </c>
      <c r="BQ677" s="112">
        <v>20.594666666666669</v>
      </c>
      <c r="BR677" s="113">
        <v>40</v>
      </c>
      <c r="BS677" s="112">
        <v>0</v>
      </c>
    </row>
    <row r="678" spans="1:71" hidden="1" x14ac:dyDescent="0.25">
      <c r="A678" s="102" t="s">
        <v>4</v>
      </c>
      <c r="B678" s="103" t="s">
        <v>177</v>
      </c>
      <c r="C678" s="102" t="s">
        <v>178</v>
      </c>
      <c r="D678" s="102" t="s">
        <v>104</v>
      </c>
      <c r="E678" s="102" t="s">
        <v>105</v>
      </c>
      <c r="F678" s="102" t="s">
        <v>155</v>
      </c>
      <c r="G678" s="102" t="s">
        <v>227</v>
      </c>
      <c r="H678" s="104">
        <v>717</v>
      </c>
      <c r="I678" s="104">
        <v>792</v>
      </c>
      <c r="J678" s="104">
        <v>3297</v>
      </c>
      <c r="K678" s="104">
        <v>9891</v>
      </c>
      <c r="L678" s="105">
        <v>1602</v>
      </c>
      <c r="M678" s="106">
        <v>9828</v>
      </c>
      <c r="N678" s="106">
        <v>10579</v>
      </c>
      <c r="O678" s="106">
        <v>10</v>
      </c>
      <c r="P678" s="106">
        <v>751</v>
      </c>
      <c r="Q678" s="106">
        <v>9</v>
      </c>
      <c r="R678" s="106">
        <v>9.5</v>
      </c>
      <c r="S678" s="106">
        <v>10160</v>
      </c>
      <c r="T678" s="106">
        <v>10448</v>
      </c>
      <c r="U678" s="106">
        <v>10</v>
      </c>
      <c r="V678" s="106">
        <v>288</v>
      </c>
      <c r="W678" s="106">
        <v>10</v>
      </c>
      <c r="X678" s="106">
        <v>10</v>
      </c>
      <c r="Y678" s="106">
        <v>3297</v>
      </c>
      <c r="Z678" s="106">
        <v>10</v>
      </c>
      <c r="AA678" s="107">
        <v>93021</v>
      </c>
      <c r="AB678" s="106">
        <v>9</v>
      </c>
      <c r="AC678" s="108">
        <v>9.5</v>
      </c>
      <c r="AD678" s="109">
        <v>5</v>
      </c>
      <c r="AE678" s="110">
        <v>0</v>
      </c>
      <c r="AF678" s="111">
        <v>0.54</v>
      </c>
      <c r="AG678" s="112">
        <v>37.333333333333336</v>
      </c>
      <c r="AH678" s="112">
        <v>31</v>
      </c>
      <c r="AI678" s="112">
        <v>37.333333333333336</v>
      </c>
      <c r="AJ678" s="111">
        <v>0.9</v>
      </c>
      <c r="AK678" s="112">
        <v>2</v>
      </c>
      <c r="AL678" s="112">
        <v>0</v>
      </c>
      <c r="AM678" s="112">
        <v>0</v>
      </c>
      <c r="AN678" s="112">
        <v>29.666666666666668</v>
      </c>
      <c r="AO678" s="112">
        <v>269.66666666666669</v>
      </c>
      <c r="AP678" s="112">
        <v>0</v>
      </c>
      <c r="AQ678" s="112">
        <v>370.33333333333331</v>
      </c>
      <c r="AR678" s="112">
        <v>0</v>
      </c>
      <c r="AS678" s="112">
        <v>9.6666666666666661</v>
      </c>
      <c r="AT678" s="111">
        <v>0.55000000000000004</v>
      </c>
      <c r="AU678" s="112">
        <v>0</v>
      </c>
      <c r="AV678" s="112">
        <v>0</v>
      </c>
      <c r="AW678" s="112">
        <v>0</v>
      </c>
      <c r="AX678" s="112">
        <v>0</v>
      </c>
      <c r="AY678" s="112">
        <v>0</v>
      </c>
      <c r="AZ678" s="112">
        <v>0</v>
      </c>
      <c r="BA678" s="111">
        <v>0.71299999999999997</v>
      </c>
      <c r="BB678" s="112">
        <v>2.3333333333333335</v>
      </c>
      <c r="BC678" s="112">
        <v>0</v>
      </c>
      <c r="BD678" s="112">
        <v>0</v>
      </c>
      <c r="BE678" s="112">
        <v>0</v>
      </c>
      <c r="BF678" s="112">
        <v>131.33333333333334</v>
      </c>
      <c r="BG678" s="112">
        <v>0</v>
      </c>
      <c r="BH678" s="112">
        <v>0</v>
      </c>
      <c r="BI678" s="112">
        <v>21</v>
      </c>
      <c r="BJ678" s="112">
        <v>0</v>
      </c>
      <c r="BK678" s="111">
        <v>0.71299999999999997</v>
      </c>
      <c r="BL678" s="112">
        <v>0</v>
      </c>
      <c r="BM678" s="112">
        <v>64.26366666666668</v>
      </c>
      <c r="BN678" s="112">
        <v>49.916666666666671</v>
      </c>
      <c r="BO678" s="112">
        <v>241.95733333333337</v>
      </c>
      <c r="BP678" s="112">
        <v>218.65633333333335</v>
      </c>
      <c r="BQ678" s="112">
        <v>5.3166666666666664</v>
      </c>
      <c r="BR678" s="113">
        <v>350</v>
      </c>
      <c r="BS678" s="112">
        <v>0</v>
      </c>
    </row>
    <row r="679" spans="1:71" hidden="1" x14ac:dyDescent="0.25">
      <c r="A679" s="102" t="s">
        <v>4</v>
      </c>
      <c r="B679" s="103" t="s">
        <v>177</v>
      </c>
      <c r="C679" s="102" t="s">
        <v>178</v>
      </c>
      <c r="D679" s="102" t="s">
        <v>391</v>
      </c>
      <c r="E679" s="102" t="s">
        <v>392</v>
      </c>
      <c r="F679" s="102" t="s">
        <v>155</v>
      </c>
      <c r="G679" s="102" t="s">
        <v>227</v>
      </c>
      <c r="H679" s="104">
        <v>247</v>
      </c>
      <c r="I679" s="104">
        <v>256</v>
      </c>
      <c r="J679" s="104">
        <v>1750</v>
      </c>
      <c r="K679" s="104">
        <v>5250</v>
      </c>
      <c r="L679" s="105">
        <v>751</v>
      </c>
      <c r="M679" s="106">
        <v>2388</v>
      </c>
      <c r="N679" s="106">
        <v>3056</v>
      </c>
      <c r="O679" s="106">
        <v>8</v>
      </c>
      <c r="P679" s="106">
        <v>668</v>
      </c>
      <c r="Q679" s="106">
        <v>9</v>
      </c>
      <c r="R679" s="106">
        <v>8.5</v>
      </c>
      <c r="S679" s="106">
        <v>2471</v>
      </c>
      <c r="T679" s="106">
        <v>2642</v>
      </c>
      <c r="U679" s="106">
        <v>7</v>
      </c>
      <c r="V679" s="106">
        <v>171</v>
      </c>
      <c r="W679" s="106">
        <v>9</v>
      </c>
      <c r="X679" s="106">
        <v>8</v>
      </c>
      <c r="Y679" s="106">
        <v>1750</v>
      </c>
      <c r="Z679" s="106">
        <v>10</v>
      </c>
      <c r="AA679" s="107">
        <v>106077</v>
      </c>
      <c r="AB679" s="106">
        <v>10</v>
      </c>
      <c r="AC679" s="108">
        <v>9.3000000000000007</v>
      </c>
      <c r="AD679" s="109">
        <v>5</v>
      </c>
      <c r="AE679" s="110">
        <v>0</v>
      </c>
      <c r="AF679" s="111">
        <v>0.54</v>
      </c>
      <c r="AG679" s="112">
        <v>47.333333333333336</v>
      </c>
      <c r="AH679" s="112">
        <v>63.666666666666664</v>
      </c>
      <c r="AI679" s="112">
        <v>47.333333333333336</v>
      </c>
      <c r="AJ679" s="111">
        <v>0.9</v>
      </c>
      <c r="AK679" s="112">
        <v>4.333333333333333</v>
      </c>
      <c r="AL679" s="112">
        <v>1.3333333333333333</v>
      </c>
      <c r="AM679" s="112">
        <v>0</v>
      </c>
      <c r="AN679" s="112">
        <v>61</v>
      </c>
      <c r="AO679" s="112">
        <v>269.33333333333331</v>
      </c>
      <c r="AP679" s="112">
        <v>0</v>
      </c>
      <c r="AQ679" s="112">
        <v>196</v>
      </c>
      <c r="AR679" s="112">
        <v>0</v>
      </c>
      <c r="AS679" s="112">
        <v>7</v>
      </c>
      <c r="AT679" s="111">
        <v>0.55000000000000004</v>
      </c>
      <c r="AU679" s="112">
        <v>0</v>
      </c>
      <c r="AV679" s="112">
        <v>0</v>
      </c>
      <c r="AW679" s="112">
        <v>0</v>
      </c>
      <c r="AX679" s="112">
        <v>0</v>
      </c>
      <c r="AY679" s="112">
        <v>0</v>
      </c>
      <c r="AZ679" s="112">
        <v>0</v>
      </c>
      <c r="BA679" s="111">
        <v>0.71299999999999997</v>
      </c>
      <c r="BB679" s="112">
        <v>0</v>
      </c>
      <c r="BC679" s="112">
        <v>0</v>
      </c>
      <c r="BD679" s="112">
        <v>0</v>
      </c>
      <c r="BE679" s="112">
        <v>0</v>
      </c>
      <c r="BF679" s="112">
        <v>97.333333333333329</v>
      </c>
      <c r="BG679" s="112">
        <v>0</v>
      </c>
      <c r="BH679" s="112">
        <v>0</v>
      </c>
      <c r="BI679" s="112">
        <v>70</v>
      </c>
      <c r="BJ679" s="112">
        <v>6</v>
      </c>
      <c r="BK679" s="111">
        <v>0.71299999999999997</v>
      </c>
      <c r="BL679" s="112">
        <v>0</v>
      </c>
      <c r="BM679" s="112">
        <v>103.01666666666667</v>
      </c>
      <c r="BN679" s="112">
        <v>76.150000000000006</v>
      </c>
      <c r="BO679" s="112">
        <v>217.53199999999998</v>
      </c>
      <c r="BP679" s="112">
        <v>157.71</v>
      </c>
      <c r="BQ679" s="112">
        <v>8.1280000000000001</v>
      </c>
      <c r="BR679" s="113">
        <v>51</v>
      </c>
      <c r="BS679" s="112">
        <v>0</v>
      </c>
    </row>
    <row r="680" spans="1:71" hidden="1" x14ac:dyDescent="0.25">
      <c r="A680" s="102" t="s">
        <v>4</v>
      </c>
      <c r="B680" s="103" t="s">
        <v>177</v>
      </c>
      <c r="C680" s="102" t="s">
        <v>178</v>
      </c>
      <c r="D680" s="102" t="s">
        <v>393</v>
      </c>
      <c r="E680" s="102" t="s">
        <v>394</v>
      </c>
      <c r="F680" s="102" t="s">
        <v>155</v>
      </c>
      <c r="G680" s="102" t="s">
        <v>227</v>
      </c>
      <c r="H680" s="104">
        <v>190</v>
      </c>
      <c r="I680" s="104">
        <v>240</v>
      </c>
      <c r="J680" s="104">
        <v>823</v>
      </c>
      <c r="K680" s="104">
        <v>2469</v>
      </c>
      <c r="L680" s="105">
        <v>417.66666666666669</v>
      </c>
      <c r="M680" s="106">
        <v>3817</v>
      </c>
      <c r="N680" s="106">
        <v>3450</v>
      </c>
      <c r="O680" s="106">
        <v>8</v>
      </c>
      <c r="P680" s="106">
        <v>-367</v>
      </c>
      <c r="Q680" s="106">
        <v>1</v>
      </c>
      <c r="R680" s="106">
        <v>4.5</v>
      </c>
      <c r="S680" s="106">
        <v>3841</v>
      </c>
      <c r="T680" s="106">
        <v>3843</v>
      </c>
      <c r="U680" s="106">
        <v>8</v>
      </c>
      <c r="V680" s="106">
        <v>2</v>
      </c>
      <c r="W680" s="106">
        <v>2</v>
      </c>
      <c r="X680" s="106">
        <v>5</v>
      </c>
      <c r="Y680" s="106">
        <v>823</v>
      </c>
      <c r="Z680" s="106">
        <v>8</v>
      </c>
      <c r="AA680" s="107">
        <v>93601</v>
      </c>
      <c r="AB680" s="106">
        <v>9</v>
      </c>
      <c r="AC680" s="108">
        <v>7.1</v>
      </c>
      <c r="AD680" s="109">
        <v>4</v>
      </c>
      <c r="AE680" s="110">
        <v>37</v>
      </c>
      <c r="AF680" s="111">
        <v>0.54</v>
      </c>
      <c r="AG680" s="112">
        <v>14.666666666666666</v>
      </c>
      <c r="AH680" s="112">
        <v>47.333333333333336</v>
      </c>
      <c r="AI680" s="112">
        <v>14.666666666666666</v>
      </c>
      <c r="AJ680" s="111">
        <v>0.9</v>
      </c>
      <c r="AK680" s="112">
        <v>0.33333333333333331</v>
      </c>
      <c r="AL680" s="112">
        <v>1.3333333333333333</v>
      </c>
      <c r="AM680" s="112">
        <v>0</v>
      </c>
      <c r="AN680" s="112">
        <v>40.333333333333336</v>
      </c>
      <c r="AO680" s="112">
        <v>192</v>
      </c>
      <c r="AP680" s="112">
        <v>0</v>
      </c>
      <c r="AQ680" s="112">
        <v>76</v>
      </c>
      <c r="AR680" s="112">
        <v>0</v>
      </c>
      <c r="AS680" s="112">
        <v>7</v>
      </c>
      <c r="AT680" s="111">
        <v>0.55000000000000004</v>
      </c>
      <c r="AU680" s="112">
        <v>0</v>
      </c>
      <c r="AV680" s="112">
        <v>0</v>
      </c>
      <c r="AW680" s="112">
        <v>0</v>
      </c>
      <c r="AX680" s="112">
        <v>0</v>
      </c>
      <c r="AY680" s="112">
        <v>0</v>
      </c>
      <c r="AZ680" s="112">
        <v>0</v>
      </c>
      <c r="BA680" s="111">
        <v>0.71299999999999997</v>
      </c>
      <c r="BB680" s="112">
        <v>0</v>
      </c>
      <c r="BC680" s="112">
        <v>0</v>
      </c>
      <c r="BD680" s="112">
        <v>0</v>
      </c>
      <c r="BE680" s="112">
        <v>0</v>
      </c>
      <c r="BF680" s="112">
        <v>0</v>
      </c>
      <c r="BG680" s="112">
        <v>0</v>
      </c>
      <c r="BH680" s="112">
        <v>0</v>
      </c>
      <c r="BI680" s="112">
        <v>49</v>
      </c>
      <c r="BJ680" s="112">
        <v>6</v>
      </c>
      <c r="BK680" s="111">
        <v>0.71299999999999997</v>
      </c>
      <c r="BL680" s="112">
        <v>19.98</v>
      </c>
      <c r="BM680" s="112">
        <v>56.716666666666669</v>
      </c>
      <c r="BN680" s="112">
        <v>35.38333333333334</v>
      </c>
      <c r="BO680" s="112">
        <v>105.60000000000001</v>
      </c>
      <c r="BP680" s="112">
        <v>76.736999999999995</v>
      </c>
      <c r="BQ680" s="112">
        <v>8.1280000000000001</v>
      </c>
      <c r="BR680" s="113">
        <v>81</v>
      </c>
      <c r="BS680" s="112">
        <v>0</v>
      </c>
    </row>
    <row r="681" spans="1:71" hidden="1" x14ac:dyDescent="0.25">
      <c r="A681" s="102" t="s">
        <v>4</v>
      </c>
      <c r="B681" s="103" t="s">
        <v>177</v>
      </c>
      <c r="C681" s="102" t="s">
        <v>178</v>
      </c>
      <c r="D681" s="102" t="s">
        <v>395</v>
      </c>
      <c r="E681" s="102" t="s">
        <v>396</v>
      </c>
      <c r="F681" s="102" t="s">
        <v>155</v>
      </c>
      <c r="G681" s="102" t="s">
        <v>227</v>
      </c>
      <c r="H681" s="104">
        <v>2089</v>
      </c>
      <c r="I681" s="104">
        <v>2260</v>
      </c>
      <c r="J681" s="104">
        <v>16587</v>
      </c>
      <c r="K681" s="104">
        <v>49761</v>
      </c>
      <c r="L681" s="105">
        <v>6978.666666666667</v>
      </c>
      <c r="M681" s="106">
        <v>21488</v>
      </c>
      <c r="N681" s="106">
        <v>27114</v>
      </c>
      <c r="O681" s="106">
        <v>10</v>
      </c>
      <c r="P681" s="106">
        <v>5626</v>
      </c>
      <c r="Q681" s="106">
        <v>10</v>
      </c>
      <c r="R681" s="106">
        <v>10</v>
      </c>
      <c r="S681" s="106">
        <v>22575</v>
      </c>
      <c r="T681" s="106">
        <v>24159</v>
      </c>
      <c r="U681" s="106">
        <v>10</v>
      </c>
      <c r="V681" s="106">
        <v>1584</v>
      </c>
      <c r="W681" s="106">
        <v>10</v>
      </c>
      <c r="X681" s="106">
        <v>10</v>
      </c>
      <c r="Y681" s="106">
        <v>16587</v>
      </c>
      <c r="Z681" s="106">
        <v>10</v>
      </c>
      <c r="AA681" s="107">
        <v>106117</v>
      </c>
      <c r="AB681" s="106">
        <v>10</v>
      </c>
      <c r="AC681" s="108">
        <v>10</v>
      </c>
      <c r="AD681" s="109">
        <v>5</v>
      </c>
      <c r="AE681" s="110">
        <v>37</v>
      </c>
      <c r="AF681" s="111">
        <v>0.54</v>
      </c>
      <c r="AG681" s="112">
        <v>19.333333333333332</v>
      </c>
      <c r="AH681" s="112">
        <v>49</v>
      </c>
      <c r="AI681" s="112">
        <v>19.333333333333332</v>
      </c>
      <c r="AJ681" s="111">
        <v>0.9</v>
      </c>
      <c r="AK681" s="112">
        <v>2</v>
      </c>
      <c r="AL681" s="112">
        <v>1.3333333333333333</v>
      </c>
      <c r="AM681" s="112">
        <v>0</v>
      </c>
      <c r="AN681" s="112">
        <v>32</v>
      </c>
      <c r="AO681" s="112">
        <v>353.66666666666669</v>
      </c>
      <c r="AP681" s="112">
        <v>0</v>
      </c>
      <c r="AQ681" s="112">
        <v>488.66666666666669</v>
      </c>
      <c r="AR681" s="112">
        <v>0</v>
      </c>
      <c r="AS681" s="112">
        <v>28.666666666666668</v>
      </c>
      <c r="AT681" s="111">
        <v>0.55000000000000004</v>
      </c>
      <c r="AU681" s="112">
        <v>0</v>
      </c>
      <c r="AV681" s="112">
        <v>0</v>
      </c>
      <c r="AW681" s="112">
        <v>0</v>
      </c>
      <c r="AX681" s="112">
        <v>0</v>
      </c>
      <c r="AY681" s="112">
        <v>0</v>
      </c>
      <c r="AZ681" s="112">
        <v>0</v>
      </c>
      <c r="BA681" s="111">
        <v>0.71299999999999997</v>
      </c>
      <c r="BB681" s="112">
        <v>0</v>
      </c>
      <c r="BC681" s="112">
        <v>0</v>
      </c>
      <c r="BD681" s="112">
        <v>0</v>
      </c>
      <c r="BE681" s="112">
        <v>0</v>
      </c>
      <c r="BF681" s="112">
        <v>97.333333333333329</v>
      </c>
      <c r="BG681" s="112">
        <v>0</v>
      </c>
      <c r="BH681" s="112">
        <v>2.6666666666666665</v>
      </c>
      <c r="BI681" s="112">
        <v>70</v>
      </c>
      <c r="BJ681" s="112">
        <v>6</v>
      </c>
      <c r="BK681" s="111">
        <v>0.71299999999999997</v>
      </c>
      <c r="BL681" s="112">
        <v>19.98</v>
      </c>
      <c r="BM681" s="112">
        <v>63.333333333333336</v>
      </c>
      <c r="BN681" s="112">
        <v>35</v>
      </c>
      <c r="BO681" s="112">
        <v>263.91533333333336</v>
      </c>
      <c r="BP681" s="112">
        <v>320.57800000000003</v>
      </c>
      <c r="BQ681" s="112">
        <v>20.044666666666668</v>
      </c>
      <c r="BR681" s="113">
        <v>739</v>
      </c>
      <c r="BS681" s="112">
        <v>0</v>
      </c>
    </row>
    <row r="682" spans="1:71" hidden="1" x14ac:dyDescent="0.25">
      <c r="A682" s="102" t="s">
        <v>4</v>
      </c>
      <c r="B682" s="103" t="s">
        <v>177</v>
      </c>
      <c r="C682" s="102" t="s">
        <v>178</v>
      </c>
      <c r="D682" s="102" t="s">
        <v>397</v>
      </c>
      <c r="E682" s="102" t="s">
        <v>398</v>
      </c>
      <c r="F682" s="102" t="s">
        <v>155</v>
      </c>
      <c r="G682" s="102" t="s">
        <v>227</v>
      </c>
      <c r="H682" s="104">
        <v>1537</v>
      </c>
      <c r="I682" s="104">
        <v>1698</v>
      </c>
      <c r="J682" s="104">
        <v>213</v>
      </c>
      <c r="K682" s="104">
        <v>639</v>
      </c>
      <c r="L682" s="105">
        <v>1149.3333333333333</v>
      </c>
      <c r="M682" s="106">
        <v>19912</v>
      </c>
      <c r="N682" s="106">
        <v>22091</v>
      </c>
      <c r="O682" s="106">
        <v>10</v>
      </c>
      <c r="P682" s="106">
        <v>2179</v>
      </c>
      <c r="Q682" s="106">
        <v>10</v>
      </c>
      <c r="R682" s="106">
        <v>10</v>
      </c>
      <c r="S682" s="106">
        <v>20690</v>
      </c>
      <c r="T682" s="106">
        <v>21442</v>
      </c>
      <c r="U682" s="106">
        <v>10</v>
      </c>
      <c r="V682" s="106">
        <v>752</v>
      </c>
      <c r="W682" s="106">
        <v>10</v>
      </c>
      <c r="X682" s="106">
        <v>10</v>
      </c>
      <c r="Y682" s="106">
        <v>213</v>
      </c>
      <c r="Z682" s="106">
        <v>6</v>
      </c>
      <c r="AA682" s="107">
        <v>114673</v>
      </c>
      <c r="AB682" s="106">
        <v>10</v>
      </c>
      <c r="AC682" s="108">
        <v>9.1999999999999993</v>
      </c>
      <c r="AD682" s="109">
        <v>5</v>
      </c>
      <c r="AE682" s="110">
        <v>98.666666666666671</v>
      </c>
      <c r="AF682" s="111">
        <v>0.54</v>
      </c>
      <c r="AG682" s="112">
        <v>19.333333333333332</v>
      </c>
      <c r="AH682" s="112">
        <v>63</v>
      </c>
      <c r="AI682" s="112">
        <v>19.333333333333332</v>
      </c>
      <c r="AJ682" s="111">
        <v>0.9</v>
      </c>
      <c r="AK682" s="112">
        <v>2</v>
      </c>
      <c r="AL682" s="112">
        <v>1.3333333333333333</v>
      </c>
      <c r="AM682" s="112">
        <v>0</v>
      </c>
      <c r="AN682" s="112">
        <v>32</v>
      </c>
      <c r="AO682" s="112">
        <v>401.33333333333331</v>
      </c>
      <c r="AP682" s="112">
        <v>0</v>
      </c>
      <c r="AQ682" s="112">
        <v>754.33333333333337</v>
      </c>
      <c r="AR682" s="112">
        <v>0</v>
      </c>
      <c r="AS682" s="112">
        <v>24.333333333333332</v>
      </c>
      <c r="AT682" s="111">
        <v>0.55000000000000004</v>
      </c>
      <c r="AU682" s="112">
        <v>0</v>
      </c>
      <c r="AV682" s="112">
        <v>0</v>
      </c>
      <c r="AW682" s="112">
        <v>0</v>
      </c>
      <c r="AX682" s="112">
        <v>0</v>
      </c>
      <c r="AY682" s="112">
        <v>0</v>
      </c>
      <c r="AZ682" s="112">
        <v>0</v>
      </c>
      <c r="BA682" s="111">
        <v>0.71299999999999997</v>
      </c>
      <c r="BB682" s="112">
        <v>0</v>
      </c>
      <c r="BC682" s="112">
        <v>0</v>
      </c>
      <c r="BD682" s="112">
        <v>0</v>
      </c>
      <c r="BE682" s="112">
        <v>0</v>
      </c>
      <c r="BF682" s="112">
        <v>97.333333333333329</v>
      </c>
      <c r="BG682" s="112">
        <v>0</v>
      </c>
      <c r="BH682" s="112">
        <v>0</v>
      </c>
      <c r="BI682" s="112">
        <v>70</v>
      </c>
      <c r="BJ682" s="112">
        <v>6</v>
      </c>
      <c r="BK682" s="111">
        <v>0.71299999999999997</v>
      </c>
      <c r="BL682" s="112">
        <v>53.280000000000008</v>
      </c>
      <c r="BM682" s="112">
        <v>75.933333333333323</v>
      </c>
      <c r="BN682" s="112">
        <v>35</v>
      </c>
      <c r="BO682" s="112">
        <v>290.13200000000001</v>
      </c>
      <c r="BP682" s="112">
        <v>464.79333333333341</v>
      </c>
      <c r="BQ682" s="112">
        <v>17.661333333333335</v>
      </c>
      <c r="BR682" s="113">
        <v>216</v>
      </c>
      <c r="BS682" s="112">
        <v>0</v>
      </c>
    </row>
    <row r="683" spans="1:71" hidden="1" x14ac:dyDescent="0.25">
      <c r="A683" s="102" t="s">
        <v>4</v>
      </c>
      <c r="B683" s="103" t="s">
        <v>177</v>
      </c>
      <c r="C683" s="102" t="s">
        <v>178</v>
      </c>
      <c r="D683" s="102" t="s">
        <v>399</v>
      </c>
      <c r="E683" s="102" t="s">
        <v>400</v>
      </c>
      <c r="F683" s="102" t="s">
        <v>244</v>
      </c>
      <c r="G683" s="102" t="s">
        <v>224</v>
      </c>
      <c r="H683" s="104">
        <v>312</v>
      </c>
      <c r="I683" s="104">
        <v>377</v>
      </c>
      <c r="J683" s="104">
        <v>4393</v>
      </c>
      <c r="K683" s="104">
        <v>13179</v>
      </c>
      <c r="L683" s="105">
        <v>1694</v>
      </c>
      <c r="M683" s="106">
        <v>3672</v>
      </c>
      <c r="N683" s="106">
        <v>4102</v>
      </c>
      <c r="O683" s="106">
        <v>8</v>
      </c>
      <c r="P683" s="106">
        <v>430</v>
      </c>
      <c r="Q683" s="106">
        <v>8</v>
      </c>
      <c r="R683" s="106">
        <v>8</v>
      </c>
      <c r="S683" s="106">
        <v>3921</v>
      </c>
      <c r="T683" s="106">
        <v>4121</v>
      </c>
      <c r="U683" s="106">
        <v>8</v>
      </c>
      <c r="V683" s="106">
        <v>200</v>
      </c>
      <c r="W683" s="106">
        <v>9</v>
      </c>
      <c r="X683" s="106">
        <v>8.5</v>
      </c>
      <c r="Y683" s="106">
        <v>4393</v>
      </c>
      <c r="Z683" s="106">
        <v>10</v>
      </c>
      <c r="AA683" s="107">
        <v>87255</v>
      </c>
      <c r="AB683" s="106">
        <v>9</v>
      </c>
      <c r="AC683" s="108">
        <v>8.9</v>
      </c>
      <c r="AD683" s="109">
        <v>5</v>
      </c>
      <c r="AE683" s="110">
        <v>37</v>
      </c>
      <c r="AF683" s="111">
        <v>0.54</v>
      </c>
      <c r="AG683" s="112">
        <v>12.333333333333334</v>
      </c>
      <c r="AH683" s="112">
        <v>35.666666666666664</v>
      </c>
      <c r="AI683" s="112">
        <v>12.333333333333334</v>
      </c>
      <c r="AJ683" s="111">
        <v>0.9</v>
      </c>
      <c r="AK683" s="112">
        <v>4.333333333333333</v>
      </c>
      <c r="AL683" s="112">
        <v>1.3333333333333333</v>
      </c>
      <c r="AM683" s="112">
        <v>0</v>
      </c>
      <c r="AN683" s="112">
        <v>30.666666666666668</v>
      </c>
      <c r="AO683" s="112">
        <v>203.33333333333334</v>
      </c>
      <c r="AP683" s="112">
        <v>0</v>
      </c>
      <c r="AQ683" s="112">
        <v>74.333333333333329</v>
      </c>
      <c r="AR683" s="112">
        <v>0</v>
      </c>
      <c r="AS683" s="112">
        <v>7</v>
      </c>
      <c r="AT683" s="111">
        <v>0.55000000000000004</v>
      </c>
      <c r="AU683" s="112">
        <v>0</v>
      </c>
      <c r="AV683" s="112">
        <v>0</v>
      </c>
      <c r="AW683" s="112">
        <v>0</v>
      </c>
      <c r="AX683" s="112">
        <v>0</v>
      </c>
      <c r="AY683" s="112">
        <v>0</v>
      </c>
      <c r="AZ683" s="112">
        <v>0</v>
      </c>
      <c r="BA683" s="111">
        <v>0.71299999999999997</v>
      </c>
      <c r="BB683" s="112">
        <v>0</v>
      </c>
      <c r="BC683" s="112">
        <v>0</v>
      </c>
      <c r="BD683" s="112">
        <v>0</v>
      </c>
      <c r="BE683" s="112">
        <v>0</v>
      </c>
      <c r="BF683" s="112">
        <v>0</v>
      </c>
      <c r="BG683" s="112">
        <v>0</v>
      </c>
      <c r="BH683" s="112">
        <v>0</v>
      </c>
      <c r="BI683" s="112">
        <v>49</v>
      </c>
      <c r="BJ683" s="112">
        <v>6</v>
      </c>
      <c r="BK683" s="111">
        <v>0.71299999999999997</v>
      </c>
      <c r="BL683" s="112">
        <v>19.98</v>
      </c>
      <c r="BM683" s="112">
        <v>46.31666666666667</v>
      </c>
      <c r="BN683" s="112">
        <v>27.966666666666669</v>
      </c>
      <c r="BO683" s="112">
        <v>111.83333333333334</v>
      </c>
      <c r="BP683" s="112">
        <v>75.820333333333338</v>
      </c>
      <c r="BQ683" s="112">
        <v>8.1280000000000001</v>
      </c>
      <c r="BR683" s="113">
        <v>123</v>
      </c>
      <c r="BS683" s="112">
        <v>0</v>
      </c>
    </row>
    <row r="684" spans="1:71" hidden="1" x14ac:dyDescent="0.25">
      <c r="A684" s="102" t="s">
        <v>4</v>
      </c>
      <c r="B684" s="103" t="s">
        <v>177</v>
      </c>
      <c r="C684" s="102" t="s">
        <v>178</v>
      </c>
      <c r="D684" s="102" t="s">
        <v>401</v>
      </c>
      <c r="E684" s="102" t="s">
        <v>402</v>
      </c>
      <c r="F684" s="102" t="s">
        <v>155</v>
      </c>
      <c r="G684" s="102" t="s">
        <v>227</v>
      </c>
      <c r="H684" s="104">
        <v>147</v>
      </c>
      <c r="I684" s="104">
        <v>165</v>
      </c>
      <c r="J684" s="104">
        <v>2255</v>
      </c>
      <c r="K684" s="104">
        <v>6765</v>
      </c>
      <c r="L684" s="105">
        <v>855.66666666666663</v>
      </c>
      <c r="M684" s="106">
        <v>1938</v>
      </c>
      <c r="N684" s="106">
        <v>2152</v>
      </c>
      <c r="O684" s="106">
        <v>7</v>
      </c>
      <c r="P684" s="106">
        <v>214</v>
      </c>
      <c r="Q684" s="106">
        <v>7</v>
      </c>
      <c r="R684" s="106">
        <v>7</v>
      </c>
      <c r="S684" s="106">
        <v>2021</v>
      </c>
      <c r="T684" s="106">
        <v>2094</v>
      </c>
      <c r="U684" s="106">
        <v>7</v>
      </c>
      <c r="V684" s="106">
        <v>73</v>
      </c>
      <c r="W684" s="106">
        <v>7</v>
      </c>
      <c r="X684" s="106">
        <v>7</v>
      </c>
      <c r="Y684" s="106">
        <v>2255</v>
      </c>
      <c r="Z684" s="106">
        <v>10</v>
      </c>
      <c r="AA684" s="107">
        <v>101562</v>
      </c>
      <c r="AB684" s="106">
        <v>9</v>
      </c>
      <c r="AC684" s="108">
        <v>8.4</v>
      </c>
      <c r="AD684" s="109">
        <v>5</v>
      </c>
      <c r="AE684" s="110">
        <v>0</v>
      </c>
      <c r="AF684" s="111">
        <v>0.54</v>
      </c>
      <c r="AG684" s="112">
        <v>8.3333333333333339</v>
      </c>
      <c r="AH684" s="112">
        <v>0.66666666666666663</v>
      </c>
      <c r="AI684" s="112">
        <v>8.3333333333333339</v>
      </c>
      <c r="AJ684" s="111">
        <v>0.9</v>
      </c>
      <c r="AK684" s="112">
        <v>2.3333333333333335</v>
      </c>
      <c r="AL684" s="112">
        <v>0</v>
      </c>
      <c r="AM684" s="112">
        <v>0</v>
      </c>
      <c r="AN684" s="112">
        <v>2</v>
      </c>
      <c r="AO684" s="112">
        <v>208.33333333333334</v>
      </c>
      <c r="AP684" s="112">
        <v>0</v>
      </c>
      <c r="AQ684" s="112">
        <v>255</v>
      </c>
      <c r="AR684" s="112">
        <v>0</v>
      </c>
      <c r="AS684" s="112">
        <v>9.6666666666666661</v>
      </c>
      <c r="AT684" s="111">
        <v>0.55000000000000004</v>
      </c>
      <c r="AU684" s="112">
        <v>0</v>
      </c>
      <c r="AV684" s="112">
        <v>0</v>
      </c>
      <c r="AW684" s="112">
        <v>0</v>
      </c>
      <c r="AX684" s="112">
        <v>0</v>
      </c>
      <c r="AY684" s="112">
        <v>0</v>
      </c>
      <c r="AZ684" s="112">
        <v>0</v>
      </c>
      <c r="BA684" s="111">
        <v>0.71299999999999997</v>
      </c>
      <c r="BB684" s="112">
        <v>2.3333333333333335</v>
      </c>
      <c r="BC684" s="112">
        <v>0</v>
      </c>
      <c r="BD684" s="112">
        <v>0</v>
      </c>
      <c r="BE684" s="112">
        <v>0</v>
      </c>
      <c r="BF684" s="112">
        <v>34</v>
      </c>
      <c r="BG684" s="112">
        <v>0</v>
      </c>
      <c r="BH684" s="112">
        <v>0</v>
      </c>
      <c r="BI684" s="112">
        <v>0</v>
      </c>
      <c r="BJ684" s="112">
        <v>0</v>
      </c>
      <c r="BK684" s="111">
        <v>0.71299999999999997</v>
      </c>
      <c r="BL684" s="112">
        <v>0</v>
      </c>
      <c r="BM684" s="112">
        <v>11.046999999999999</v>
      </c>
      <c r="BN684" s="112">
        <v>8.6000000000000014</v>
      </c>
      <c r="BO684" s="112">
        <v>138.82533333333333</v>
      </c>
      <c r="BP684" s="112">
        <v>140.25</v>
      </c>
      <c r="BQ684" s="112">
        <v>5.3166666666666664</v>
      </c>
      <c r="BR684" s="113">
        <v>58</v>
      </c>
      <c r="BS684" s="112">
        <v>0</v>
      </c>
    </row>
    <row r="685" spans="1:71" hidden="1" x14ac:dyDescent="0.25">
      <c r="A685" s="102" t="s">
        <v>4</v>
      </c>
      <c r="B685" s="103" t="s">
        <v>177</v>
      </c>
      <c r="C685" s="102" t="s">
        <v>178</v>
      </c>
      <c r="D685" s="102" t="s">
        <v>403</v>
      </c>
      <c r="E685" s="102" t="s">
        <v>404</v>
      </c>
      <c r="F685" s="102" t="s">
        <v>155</v>
      </c>
      <c r="G685" s="102" t="s">
        <v>227</v>
      </c>
      <c r="H685" s="104">
        <v>421</v>
      </c>
      <c r="I685" s="104">
        <v>474</v>
      </c>
      <c r="J685" s="104">
        <v>1195</v>
      </c>
      <c r="K685" s="104">
        <v>3585</v>
      </c>
      <c r="L685" s="105">
        <v>696.66666666666663</v>
      </c>
      <c r="M685" s="106">
        <v>6102</v>
      </c>
      <c r="N685" s="106">
        <v>6479</v>
      </c>
      <c r="O685" s="106">
        <v>9</v>
      </c>
      <c r="P685" s="106">
        <v>377</v>
      </c>
      <c r="Q685" s="106">
        <v>8</v>
      </c>
      <c r="R685" s="106">
        <v>8.5</v>
      </c>
      <c r="S685" s="106">
        <v>6359</v>
      </c>
      <c r="T685" s="106">
        <v>6521</v>
      </c>
      <c r="U685" s="106">
        <v>9</v>
      </c>
      <c r="V685" s="106">
        <v>162</v>
      </c>
      <c r="W685" s="106">
        <v>9</v>
      </c>
      <c r="X685" s="106">
        <v>9</v>
      </c>
      <c r="Y685" s="106">
        <v>1195</v>
      </c>
      <c r="Z685" s="106">
        <v>9</v>
      </c>
      <c r="AA685" s="107">
        <v>92232</v>
      </c>
      <c r="AB685" s="106">
        <v>9</v>
      </c>
      <c r="AC685" s="108">
        <v>8.9</v>
      </c>
      <c r="AD685" s="109">
        <v>5</v>
      </c>
      <c r="AE685" s="110">
        <v>0</v>
      </c>
      <c r="AF685" s="111">
        <v>0.54</v>
      </c>
      <c r="AG685" s="112">
        <v>2.3333333333333335</v>
      </c>
      <c r="AH685" s="112">
        <v>2.6666666666666665</v>
      </c>
      <c r="AI685" s="112">
        <v>2.3333333333333335</v>
      </c>
      <c r="AJ685" s="111">
        <v>0.9</v>
      </c>
      <c r="AK685" s="112">
        <v>2.3333333333333335</v>
      </c>
      <c r="AL685" s="112">
        <v>0</v>
      </c>
      <c r="AM685" s="112">
        <v>0</v>
      </c>
      <c r="AN685" s="112">
        <v>4</v>
      </c>
      <c r="AO685" s="112">
        <v>208.33333333333334</v>
      </c>
      <c r="AP685" s="112">
        <v>0</v>
      </c>
      <c r="AQ685" s="112">
        <v>254</v>
      </c>
      <c r="AR685" s="112">
        <v>0</v>
      </c>
      <c r="AS685" s="112">
        <v>9.6666666666666661</v>
      </c>
      <c r="AT685" s="111">
        <v>0.55000000000000004</v>
      </c>
      <c r="AU685" s="112">
        <v>0</v>
      </c>
      <c r="AV685" s="112">
        <v>0</v>
      </c>
      <c r="AW685" s="112">
        <v>0</v>
      </c>
      <c r="AX685" s="112">
        <v>0</v>
      </c>
      <c r="AY685" s="112">
        <v>0</v>
      </c>
      <c r="AZ685" s="112">
        <v>0</v>
      </c>
      <c r="BA685" s="111">
        <v>0.71299999999999997</v>
      </c>
      <c r="BB685" s="112">
        <v>2.3333333333333335</v>
      </c>
      <c r="BC685" s="112">
        <v>0</v>
      </c>
      <c r="BD685" s="112">
        <v>0</v>
      </c>
      <c r="BE685" s="112">
        <v>0</v>
      </c>
      <c r="BF685" s="112">
        <v>34</v>
      </c>
      <c r="BG685" s="112">
        <v>0</v>
      </c>
      <c r="BH685" s="112">
        <v>0</v>
      </c>
      <c r="BI685" s="112">
        <v>0</v>
      </c>
      <c r="BJ685" s="112">
        <v>0</v>
      </c>
      <c r="BK685" s="111">
        <v>0.71299999999999997</v>
      </c>
      <c r="BL685" s="112">
        <v>0</v>
      </c>
      <c r="BM685" s="112">
        <v>7.4470000000000001</v>
      </c>
      <c r="BN685" s="112">
        <v>4.3000000000000007</v>
      </c>
      <c r="BO685" s="112">
        <v>138.82533333333333</v>
      </c>
      <c r="BP685" s="112">
        <v>139.70000000000002</v>
      </c>
      <c r="BQ685" s="112">
        <v>5.3166666666666664</v>
      </c>
      <c r="BR685" s="113">
        <v>184</v>
      </c>
      <c r="BS685" s="112">
        <v>0</v>
      </c>
    </row>
    <row r="686" spans="1:71" hidden="1" x14ac:dyDescent="0.25">
      <c r="A686" s="102" t="s">
        <v>4</v>
      </c>
      <c r="B686" s="103" t="s">
        <v>177</v>
      </c>
      <c r="C686" s="102" t="s">
        <v>178</v>
      </c>
      <c r="D686" s="102" t="s">
        <v>405</v>
      </c>
      <c r="E686" s="102" t="s">
        <v>406</v>
      </c>
      <c r="F686" s="102" t="s">
        <v>155</v>
      </c>
      <c r="G686" s="102" t="s">
        <v>227</v>
      </c>
      <c r="H686" s="104">
        <v>300</v>
      </c>
      <c r="I686" s="104">
        <v>339</v>
      </c>
      <c r="J686" s="104">
        <v>962</v>
      </c>
      <c r="K686" s="104">
        <v>2886</v>
      </c>
      <c r="L686" s="105">
        <v>533.66666666666663</v>
      </c>
      <c r="M686" s="106">
        <v>3856</v>
      </c>
      <c r="N686" s="106">
        <v>4273</v>
      </c>
      <c r="O686" s="106">
        <v>8</v>
      </c>
      <c r="P686" s="106">
        <v>417</v>
      </c>
      <c r="Q686" s="106">
        <v>8</v>
      </c>
      <c r="R686" s="106">
        <v>8</v>
      </c>
      <c r="S686" s="106">
        <v>4034</v>
      </c>
      <c r="T686" s="106">
        <v>4189</v>
      </c>
      <c r="U686" s="106">
        <v>8</v>
      </c>
      <c r="V686" s="106">
        <v>155</v>
      </c>
      <c r="W686" s="106">
        <v>9</v>
      </c>
      <c r="X686" s="106">
        <v>8.5</v>
      </c>
      <c r="Y686" s="106">
        <v>962</v>
      </c>
      <c r="Z686" s="106">
        <v>9</v>
      </c>
      <c r="AA686" s="107">
        <v>122746</v>
      </c>
      <c r="AB686" s="106">
        <v>10</v>
      </c>
      <c r="AC686" s="108">
        <v>9.1</v>
      </c>
      <c r="AD686" s="109">
        <v>5</v>
      </c>
      <c r="AE686" s="110">
        <v>0</v>
      </c>
      <c r="AF686" s="111">
        <v>0.54</v>
      </c>
      <c r="AG686" s="112">
        <v>39.666666666666664</v>
      </c>
      <c r="AH686" s="112">
        <v>33.333333333333336</v>
      </c>
      <c r="AI686" s="112">
        <v>39.666666666666664</v>
      </c>
      <c r="AJ686" s="111">
        <v>0.9</v>
      </c>
      <c r="AK686" s="112">
        <v>4.333333333333333</v>
      </c>
      <c r="AL686" s="112">
        <v>0.33333333333333331</v>
      </c>
      <c r="AM686" s="112">
        <v>0</v>
      </c>
      <c r="AN686" s="112">
        <v>32</v>
      </c>
      <c r="AO686" s="112">
        <v>409.66666666666669</v>
      </c>
      <c r="AP686" s="112">
        <v>0</v>
      </c>
      <c r="AQ686" s="112">
        <v>453</v>
      </c>
      <c r="AR686" s="112">
        <v>0</v>
      </c>
      <c r="AS686" s="112">
        <v>22.666666666666668</v>
      </c>
      <c r="AT686" s="111">
        <v>0.55000000000000004</v>
      </c>
      <c r="AU686" s="112">
        <v>0</v>
      </c>
      <c r="AV686" s="112">
        <v>0</v>
      </c>
      <c r="AW686" s="112">
        <v>0</v>
      </c>
      <c r="AX686" s="112">
        <v>0</v>
      </c>
      <c r="AY686" s="112">
        <v>0</v>
      </c>
      <c r="AZ686" s="112">
        <v>0</v>
      </c>
      <c r="BA686" s="111">
        <v>0.71299999999999997</v>
      </c>
      <c r="BB686" s="112">
        <v>2.3333333333333335</v>
      </c>
      <c r="BC686" s="112">
        <v>0</v>
      </c>
      <c r="BD686" s="112">
        <v>0</v>
      </c>
      <c r="BE686" s="112">
        <v>0</v>
      </c>
      <c r="BF686" s="112">
        <v>131.33333333333334</v>
      </c>
      <c r="BG686" s="112">
        <v>0</v>
      </c>
      <c r="BH686" s="112">
        <v>0</v>
      </c>
      <c r="BI686" s="112">
        <v>21</v>
      </c>
      <c r="BJ686" s="112">
        <v>0</v>
      </c>
      <c r="BK686" s="111">
        <v>0.71299999999999997</v>
      </c>
      <c r="BL686" s="112">
        <v>0</v>
      </c>
      <c r="BM686" s="112">
        <v>69.930333333333337</v>
      </c>
      <c r="BN686" s="112">
        <v>53.3</v>
      </c>
      <c r="BO686" s="112">
        <v>318.95733333333339</v>
      </c>
      <c r="BP686" s="112">
        <v>264.12300000000005</v>
      </c>
      <c r="BQ686" s="112">
        <v>12.466666666666669</v>
      </c>
      <c r="BR686" s="113">
        <v>14</v>
      </c>
      <c r="BS686" s="112">
        <v>0</v>
      </c>
    </row>
    <row r="687" spans="1:71" hidden="1" x14ac:dyDescent="0.25">
      <c r="A687" s="102" t="s">
        <v>4</v>
      </c>
      <c r="B687" s="103" t="s">
        <v>177</v>
      </c>
      <c r="C687" s="102" t="s">
        <v>178</v>
      </c>
      <c r="D687" s="102" t="s">
        <v>290</v>
      </c>
      <c r="E687" s="102" t="s">
        <v>291</v>
      </c>
      <c r="F687" s="102" t="s">
        <v>156</v>
      </c>
      <c r="G687" s="102" t="s">
        <v>224</v>
      </c>
      <c r="H687" s="104">
        <v>1186</v>
      </c>
      <c r="I687" s="104">
        <v>1303</v>
      </c>
      <c r="J687" s="104">
        <v>3333</v>
      </c>
      <c r="K687" s="104">
        <v>9999</v>
      </c>
      <c r="L687" s="105">
        <v>1940.6666666666667</v>
      </c>
      <c r="M687" s="106">
        <v>13767</v>
      </c>
      <c r="N687" s="106">
        <v>15230</v>
      </c>
      <c r="O687" s="106">
        <v>10</v>
      </c>
      <c r="P687" s="106">
        <v>1463</v>
      </c>
      <c r="Q687" s="106">
        <v>10</v>
      </c>
      <c r="R687" s="106">
        <v>10</v>
      </c>
      <c r="S687" s="106">
        <v>14400</v>
      </c>
      <c r="T687" s="106">
        <v>14904</v>
      </c>
      <c r="U687" s="106">
        <v>10</v>
      </c>
      <c r="V687" s="106">
        <v>504</v>
      </c>
      <c r="W687" s="106">
        <v>10</v>
      </c>
      <c r="X687" s="106">
        <v>10</v>
      </c>
      <c r="Y687" s="106">
        <v>3333</v>
      </c>
      <c r="Z687" s="106">
        <v>10</v>
      </c>
      <c r="AA687" s="107">
        <v>62454</v>
      </c>
      <c r="AB687" s="106">
        <v>6</v>
      </c>
      <c r="AC687" s="108">
        <v>8.4</v>
      </c>
      <c r="AD687" s="109">
        <v>5</v>
      </c>
      <c r="AE687" s="110">
        <v>0</v>
      </c>
      <c r="AF687" s="111">
        <v>0.54</v>
      </c>
      <c r="AG687" s="112">
        <v>0.66666666666666663</v>
      </c>
      <c r="AH687" s="112">
        <v>0</v>
      </c>
      <c r="AI687" s="112">
        <v>0.66666666666666663</v>
      </c>
      <c r="AJ687" s="111">
        <v>0.9</v>
      </c>
      <c r="AK687" s="112">
        <v>0.66666666666666663</v>
      </c>
      <c r="AL687" s="112">
        <v>0</v>
      </c>
      <c r="AM687" s="112">
        <v>0</v>
      </c>
      <c r="AN687" s="112">
        <v>0</v>
      </c>
      <c r="AO687" s="112">
        <v>0</v>
      </c>
      <c r="AP687" s="112">
        <v>0</v>
      </c>
      <c r="AQ687" s="112">
        <v>0</v>
      </c>
      <c r="AR687" s="112">
        <v>0</v>
      </c>
      <c r="AS687" s="112">
        <v>0</v>
      </c>
      <c r="AT687" s="111">
        <v>0.55000000000000004</v>
      </c>
      <c r="AU687" s="112">
        <v>0</v>
      </c>
      <c r="AV687" s="112">
        <v>0</v>
      </c>
      <c r="AW687" s="112">
        <v>0</v>
      </c>
      <c r="AX687" s="112">
        <v>0</v>
      </c>
      <c r="AY687" s="112">
        <v>0</v>
      </c>
      <c r="AZ687" s="112">
        <v>0</v>
      </c>
      <c r="BA687" s="111">
        <v>0.71299999999999997</v>
      </c>
      <c r="BB687" s="112">
        <v>0</v>
      </c>
      <c r="BC687" s="112">
        <v>0</v>
      </c>
      <c r="BD687" s="112">
        <v>0</v>
      </c>
      <c r="BE687" s="112">
        <v>0</v>
      </c>
      <c r="BF687" s="112">
        <v>0</v>
      </c>
      <c r="BG687" s="112">
        <v>0</v>
      </c>
      <c r="BH687" s="112">
        <v>0</v>
      </c>
      <c r="BI687" s="112">
        <v>0</v>
      </c>
      <c r="BJ687" s="112">
        <v>0</v>
      </c>
      <c r="BK687" s="111">
        <v>0.71299999999999997</v>
      </c>
      <c r="BL687" s="112">
        <v>0</v>
      </c>
      <c r="BM687" s="112">
        <v>0.96666666666666667</v>
      </c>
      <c r="BN687" s="112">
        <v>0.6</v>
      </c>
      <c r="BO687" s="112">
        <v>0</v>
      </c>
      <c r="BP687" s="112">
        <v>0</v>
      </c>
      <c r="BQ687" s="112">
        <v>0</v>
      </c>
      <c r="BR687" s="113">
        <v>329</v>
      </c>
      <c r="BS687" s="112">
        <v>0</v>
      </c>
    </row>
    <row r="688" spans="1:71" hidden="1" x14ac:dyDescent="0.25">
      <c r="A688" s="102" t="s">
        <v>4</v>
      </c>
      <c r="B688" s="103" t="s">
        <v>177</v>
      </c>
      <c r="C688" s="102" t="s">
        <v>178</v>
      </c>
      <c r="D688" s="102" t="s">
        <v>407</v>
      </c>
      <c r="E688" s="102" t="s">
        <v>408</v>
      </c>
      <c r="F688" s="102" t="s">
        <v>244</v>
      </c>
      <c r="G688" s="102" t="s">
        <v>224</v>
      </c>
      <c r="H688" s="104">
        <v>153</v>
      </c>
      <c r="I688" s="104">
        <v>168</v>
      </c>
      <c r="J688" s="104">
        <v>266</v>
      </c>
      <c r="K688" s="104">
        <v>798</v>
      </c>
      <c r="L688" s="105">
        <v>195.66666666666666</v>
      </c>
      <c r="M688" s="106">
        <v>1844</v>
      </c>
      <c r="N688" s="106">
        <v>2000</v>
      </c>
      <c r="O688" s="106">
        <v>6</v>
      </c>
      <c r="P688" s="106">
        <v>156</v>
      </c>
      <c r="Q688" s="106">
        <v>7</v>
      </c>
      <c r="R688" s="106">
        <v>6.5</v>
      </c>
      <c r="S688" s="106">
        <v>1925</v>
      </c>
      <c r="T688" s="106">
        <v>1979</v>
      </c>
      <c r="U688" s="106">
        <v>6</v>
      </c>
      <c r="V688" s="106">
        <v>54</v>
      </c>
      <c r="W688" s="106">
        <v>7</v>
      </c>
      <c r="X688" s="106">
        <v>6.5</v>
      </c>
      <c r="Y688" s="106">
        <v>266</v>
      </c>
      <c r="Z688" s="106">
        <v>6</v>
      </c>
      <c r="AA688" s="107">
        <v>78213</v>
      </c>
      <c r="AB688" s="106">
        <v>8</v>
      </c>
      <c r="AC688" s="108">
        <v>7</v>
      </c>
      <c r="AD688" s="109">
        <v>4</v>
      </c>
      <c r="AE688" s="110">
        <v>37</v>
      </c>
      <c r="AF688" s="111">
        <v>0.54</v>
      </c>
      <c r="AG688" s="112">
        <v>46</v>
      </c>
      <c r="AH688" s="112">
        <v>56.666666666666664</v>
      </c>
      <c r="AI688" s="112">
        <v>46</v>
      </c>
      <c r="AJ688" s="111">
        <v>0.9</v>
      </c>
      <c r="AK688" s="112">
        <v>3</v>
      </c>
      <c r="AL688" s="112">
        <v>1.3333333333333333</v>
      </c>
      <c r="AM688" s="112">
        <v>0</v>
      </c>
      <c r="AN688" s="112">
        <v>59.666666666666664</v>
      </c>
      <c r="AO688" s="112">
        <v>236.33333333333334</v>
      </c>
      <c r="AP688" s="112">
        <v>0</v>
      </c>
      <c r="AQ688" s="112">
        <v>183.66666666666666</v>
      </c>
      <c r="AR688" s="112">
        <v>0</v>
      </c>
      <c r="AS688" s="112">
        <v>7</v>
      </c>
      <c r="AT688" s="111">
        <v>0.55000000000000004</v>
      </c>
      <c r="AU688" s="112">
        <v>0</v>
      </c>
      <c r="AV688" s="112">
        <v>0</v>
      </c>
      <c r="AW688" s="112">
        <v>0</v>
      </c>
      <c r="AX688" s="112">
        <v>0</v>
      </c>
      <c r="AY688" s="112">
        <v>0</v>
      </c>
      <c r="AZ688" s="112">
        <v>0</v>
      </c>
      <c r="BA688" s="111">
        <v>0.71299999999999997</v>
      </c>
      <c r="BB688" s="112">
        <v>0</v>
      </c>
      <c r="BC688" s="112">
        <v>0</v>
      </c>
      <c r="BD688" s="112">
        <v>0</v>
      </c>
      <c r="BE688" s="112">
        <v>0</v>
      </c>
      <c r="BF688" s="112">
        <v>0</v>
      </c>
      <c r="BG688" s="112">
        <v>0</v>
      </c>
      <c r="BH688" s="112">
        <v>0</v>
      </c>
      <c r="BI688" s="112">
        <v>49</v>
      </c>
      <c r="BJ688" s="112">
        <v>6</v>
      </c>
      <c r="BK688" s="111">
        <v>0.71299999999999997</v>
      </c>
      <c r="BL688" s="112">
        <v>19.98</v>
      </c>
      <c r="BM688" s="112">
        <v>94.783333333333331</v>
      </c>
      <c r="BN688" s="112">
        <v>74.216666666666669</v>
      </c>
      <c r="BO688" s="112">
        <v>129.98333333333335</v>
      </c>
      <c r="BP688" s="112">
        <v>135.95366666666666</v>
      </c>
      <c r="BQ688" s="112">
        <v>8.1280000000000001</v>
      </c>
      <c r="BR688" s="113">
        <v>56</v>
      </c>
      <c r="BS688" s="112">
        <v>0</v>
      </c>
    </row>
    <row r="689" spans="1:71" hidden="1" x14ac:dyDescent="0.25">
      <c r="A689" s="102" t="s">
        <v>4</v>
      </c>
      <c r="B689" s="103" t="s">
        <v>177</v>
      </c>
      <c r="C689" s="102" t="s">
        <v>178</v>
      </c>
      <c r="D689" s="102" t="s">
        <v>722</v>
      </c>
      <c r="E689" s="102" t="s">
        <v>723</v>
      </c>
      <c r="F689" s="102" t="s">
        <v>155</v>
      </c>
      <c r="G689" s="102" t="s">
        <v>227</v>
      </c>
      <c r="H689" s="104">
        <v>48</v>
      </c>
      <c r="I689" s="104">
        <v>41</v>
      </c>
      <c r="J689" s="104">
        <v>304</v>
      </c>
      <c r="K689" s="104">
        <v>912</v>
      </c>
      <c r="L689" s="105">
        <v>131</v>
      </c>
      <c r="M689" s="106">
        <v>579</v>
      </c>
      <c r="N689" s="106">
        <v>675</v>
      </c>
      <c r="O689" s="106">
        <v>4</v>
      </c>
      <c r="P689" s="106">
        <v>96</v>
      </c>
      <c r="Q689" s="106">
        <v>6</v>
      </c>
      <c r="R689" s="106">
        <v>5</v>
      </c>
      <c r="S689" s="106">
        <v>555</v>
      </c>
      <c r="T689" s="106">
        <v>572</v>
      </c>
      <c r="U689" s="106">
        <v>3</v>
      </c>
      <c r="V689" s="106">
        <v>17</v>
      </c>
      <c r="W689" s="106">
        <v>4</v>
      </c>
      <c r="X689" s="106">
        <v>3.5</v>
      </c>
      <c r="Y689" s="106">
        <v>304</v>
      </c>
      <c r="Z689" s="106">
        <v>7</v>
      </c>
      <c r="AA689" s="107">
        <v>100145</v>
      </c>
      <c r="AB689" s="106">
        <v>9</v>
      </c>
      <c r="AC689" s="108">
        <v>6.7</v>
      </c>
      <c r="AD689" s="109">
        <v>4</v>
      </c>
      <c r="AE689" s="110">
        <v>0</v>
      </c>
      <c r="AF689" s="111">
        <v>0.54</v>
      </c>
      <c r="AG689" s="112">
        <v>0</v>
      </c>
      <c r="AH689" s="112">
        <v>0</v>
      </c>
      <c r="AI689" s="112">
        <v>0</v>
      </c>
      <c r="AJ689" s="111">
        <v>0.9</v>
      </c>
      <c r="AK689" s="112">
        <v>0</v>
      </c>
      <c r="AL689" s="112">
        <v>0</v>
      </c>
      <c r="AM689" s="112">
        <v>0</v>
      </c>
      <c r="AN689" s="112">
        <v>0</v>
      </c>
      <c r="AO689" s="112">
        <v>11.666666666666666</v>
      </c>
      <c r="AP689" s="112">
        <v>0</v>
      </c>
      <c r="AQ689" s="112">
        <v>66.666666666666671</v>
      </c>
      <c r="AR689" s="112">
        <v>0</v>
      </c>
      <c r="AS689" s="112">
        <v>0.33333333333333331</v>
      </c>
      <c r="AT689" s="111">
        <v>0.55000000000000004</v>
      </c>
      <c r="AU689" s="112">
        <v>0</v>
      </c>
      <c r="AV689" s="112">
        <v>0</v>
      </c>
      <c r="AW689" s="112">
        <v>0</v>
      </c>
      <c r="AX689" s="112">
        <v>0</v>
      </c>
      <c r="AY689" s="112">
        <v>0</v>
      </c>
      <c r="AZ689" s="112">
        <v>0</v>
      </c>
      <c r="BA689" s="111">
        <v>0.71299999999999997</v>
      </c>
      <c r="BB689" s="112">
        <v>0</v>
      </c>
      <c r="BC689" s="112">
        <v>0</v>
      </c>
      <c r="BD689" s="112">
        <v>0</v>
      </c>
      <c r="BE689" s="112">
        <v>0</v>
      </c>
      <c r="BF689" s="112">
        <v>0</v>
      </c>
      <c r="BG689" s="112">
        <v>0</v>
      </c>
      <c r="BH689" s="112">
        <v>0</v>
      </c>
      <c r="BI689" s="112">
        <v>0</v>
      </c>
      <c r="BJ689" s="112">
        <v>0</v>
      </c>
      <c r="BK689" s="111">
        <v>0.71299999999999997</v>
      </c>
      <c r="BL689" s="112">
        <v>0</v>
      </c>
      <c r="BM689" s="112">
        <v>0</v>
      </c>
      <c r="BN689" s="112">
        <v>0</v>
      </c>
      <c r="BO689" s="112">
        <v>6.416666666666667</v>
      </c>
      <c r="BP689" s="112">
        <v>36.666666666666671</v>
      </c>
      <c r="BQ689" s="112">
        <v>0.18333333333333335</v>
      </c>
      <c r="BR689" s="113">
        <v>12</v>
      </c>
      <c r="BS689" s="112">
        <v>0</v>
      </c>
    </row>
    <row r="690" spans="1:71" hidden="1" x14ac:dyDescent="0.25">
      <c r="A690" s="102" t="s">
        <v>4</v>
      </c>
      <c r="B690" s="103" t="s">
        <v>177</v>
      </c>
      <c r="C690" s="102" t="s">
        <v>178</v>
      </c>
      <c r="D690" s="102" t="s">
        <v>409</v>
      </c>
      <c r="E690" s="102" t="s">
        <v>410</v>
      </c>
      <c r="F690" s="102" t="s">
        <v>155</v>
      </c>
      <c r="G690" s="102" t="s">
        <v>227</v>
      </c>
      <c r="H690" s="104">
        <v>285</v>
      </c>
      <c r="I690" s="104">
        <v>292</v>
      </c>
      <c r="J690" s="104">
        <v>3115</v>
      </c>
      <c r="K690" s="104">
        <v>9345</v>
      </c>
      <c r="L690" s="105">
        <v>1230.6666666666667</v>
      </c>
      <c r="M690" s="106">
        <v>3132</v>
      </c>
      <c r="N690" s="106">
        <v>3917</v>
      </c>
      <c r="O690" s="106">
        <v>8</v>
      </c>
      <c r="P690" s="106">
        <v>785</v>
      </c>
      <c r="Q690" s="106">
        <v>9</v>
      </c>
      <c r="R690" s="106">
        <v>8.5</v>
      </c>
      <c r="S690" s="106">
        <v>3222</v>
      </c>
      <c r="T690" s="106">
        <v>3417</v>
      </c>
      <c r="U690" s="106">
        <v>8</v>
      </c>
      <c r="V690" s="106">
        <v>195</v>
      </c>
      <c r="W690" s="106">
        <v>9</v>
      </c>
      <c r="X690" s="106">
        <v>8.5</v>
      </c>
      <c r="Y690" s="106">
        <v>3115</v>
      </c>
      <c r="Z690" s="106">
        <v>10</v>
      </c>
      <c r="AA690" s="107">
        <v>80522</v>
      </c>
      <c r="AB690" s="106">
        <v>8</v>
      </c>
      <c r="AC690" s="108">
        <v>8.6</v>
      </c>
      <c r="AD690" s="109">
        <v>5</v>
      </c>
      <c r="AE690" s="110">
        <v>0</v>
      </c>
      <c r="AF690" s="111">
        <v>0.54</v>
      </c>
      <c r="AG690" s="112">
        <v>0</v>
      </c>
      <c r="AH690" s="112">
        <v>0</v>
      </c>
      <c r="AI690" s="112">
        <v>0</v>
      </c>
      <c r="AJ690" s="111">
        <v>0.9</v>
      </c>
      <c r="AK690" s="112">
        <v>0</v>
      </c>
      <c r="AL690" s="112">
        <v>0</v>
      </c>
      <c r="AM690" s="112">
        <v>0</v>
      </c>
      <c r="AN690" s="112">
        <v>0</v>
      </c>
      <c r="AO690" s="112">
        <v>7</v>
      </c>
      <c r="AP690" s="112">
        <v>0</v>
      </c>
      <c r="AQ690" s="112">
        <v>373.66666666666669</v>
      </c>
      <c r="AR690" s="112">
        <v>0</v>
      </c>
      <c r="AS690" s="112">
        <v>0</v>
      </c>
      <c r="AT690" s="111">
        <v>0.55000000000000004</v>
      </c>
      <c r="AU690" s="112">
        <v>0</v>
      </c>
      <c r="AV690" s="112">
        <v>0</v>
      </c>
      <c r="AW690" s="112">
        <v>0</v>
      </c>
      <c r="AX690" s="112">
        <v>0</v>
      </c>
      <c r="AY690" s="112">
        <v>0</v>
      </c>
      <c r="AZ690" s="112">
        <v>0</v>
      </c>
      <c r="BA690" s="111">
        <v>0.71299999999999997</v>
      </c>
      <c r="BB690" s="112">
        <v>0</v>
      </c>
      <c r="BC690" s="112">
        <v>0</v>
      </c>
      <c r="BD690" s="112">
        <v>0</v>
      </c>
      <c r="BE690" s="112">
        <v>0</v>
      </c>
      <c r="BF690" s="112">
        <v>0</v>
      </c>
      <c r="BG690" s="112">
        <v>0</v>
      </c>
      <c r="BH690" s="112">
        <v>0</v>
      </c>
      <c r="BI690" s="112">
        <v>0</v>
      </c>
      <c r="BJ690" s="112">
        <v>0</v>
      </c>
      <c r="BK690" s="111">
        <v>0.71299999999999997</v>
      </c>
      <c r="BL690" s="112">
        <v>0</v>
      </c>
      <c r="BM690" s="112">
        <v>0</v>
      </c>
      <c r="BN690" s="112">
        <v>0</v>
      </c>
      <c r="BO690" s="112">
        <v>3.8500000000000005</v>
      </c>
      <c r="BP690" s="112">
        <v>205.51666666666668</v>
      </c>
      <c r="BQ690" s="112">
        <v>0</v>
      </c>
      <c r="BR690" s="113">
        <v>84</v>
      </c>
      <c r="BS690" s="112">
        <v>0</v>
      </c>
    </row>
    <row r="691" spans="1:71" hidden="1" x14ac:dyDescent="0.25">
      <c r="A691" s="102" t="s">
        <v>4</v>
      </c>
      <c r="B691" s="103" t="s">
        <v>177</v>
      </c>
      <c r="C691" s="102" t="s">
        <v>178</v>
      </c>
      <c r="D691" s="102" t="s">
        <v>411</v>
      </c>
      <c r="E691" s="102" t="s">
        <v>412</v>
      </c>
      <c r="F691" s="102" t="s">
        <v>413</v>
      </c>
      <c r="G691" s="102" t="s">
        <v>227</v>
      </c>
      <c r="H691" s="104">
        <v>214</v>
      </c>
      <c r="I691" s="104">
        <v>221</v>
      </c>
      <c r="J691" s="104">
        <v>646</v>
      </c>
      <c r="K691" s="104">
        <v>1938</v>
      </c>
      <c r="L691" s="105">
        <v>360.33333333333331</v>
      </c>
      <c r="M691" s="106">
        <v>1693</v>
      </c>
      <c r="N691" s="106">
        <v>2357</v>
      </c>
      <c r="O691" s="106">
        <v>7</v>
      </c>
      <c r="P691" s="106">
        <v>664</v>
      </c>
      <c r="Q691" s="106">
        <v>9</v>
      </c>
      <c r="R691" s="106">
        <v>8</v>
      </c>
      <c r="S691" s="106">
        <v>1814</v>
      </c>
      <c r="T691" s="106">
        <v>1981</v>
      </c>
      <c r="U691" s="106">
        <v>7</v>
      </c>
      <c r="V691" s="106">
        <v>167</v>
      </c>
      <c r="W691" s="106">
        <v>9</v>
      </c>
      <c r="X691" s="106">
        <v>8</v>
      </c>
      <c r="Y691" s="106">
        <v>646</v>
      </c>
      <c r="Z691" s="106">
        <v>8</v>
      </c>
      <c r="AA691" s="107">
        <v>105495</v>
      </c>
      <c r="AB691" s="106">
        <v>9</v>
      </c>
      <c r="AC691" s="108">
        <v>8.4</v>
      </c>
      <c r="AD691" s="109">
        <v>5</v>
      </c>
      <c r="AE691" s="110">
        <v>0</v>
      </c>
      <c r="AF691" s="111">
        <v>0.54</v>
      </c>
      <c r="AG691" s="112">
        <v>0</v>
      </c>
      <c r="AH691" s="112">
        <v>6</v>
      </c>
      <c r="AI691" s="112">
        <v>0</v>
      </c>
      <c r="AJ691" s="111">
        <v>0.9</v>
      </c>
      <c r="AK691" s="112">
        <v>0</v>
      </c>
      <c r="AL691" s="112">
        <v>0</v>
      </c>
      <c r="AM691" s="112">
        <v>0</v>
      </c>
      <c r="AN691" s="112">
        <v>3.3333333333333335</v>
      </c>
      <c r="AO691" s="112">
        <v>198.66666666666666</v>
      </c>
      <c r="AP691" s="112">
        <v>0</v>
      </c>
      <c r="AQ691" s="112">
        <v>88.666666666666671</v>
      </c>
      <c r="AR691" s="112">
        <v>0</v>
      </c>
      <c r="AS691" s="112">
        <v>19</v>
      </c>
      <c r="AT691" s="111">
        <v>0.55000000000000004</v>
      </c>
      <c r="AU691" s="112">
        <v>0</v>
      </c>
      <c r="AV691" s="112">
        <v>0</v>
      </c>
      <c r="AW691" s="112">
        <v>0</v>
      </c>
      <c r="AX691" s="112">
        <v>0</v>
      </c>
      <c r="AY691" s="112">
        <v>0</v>
      </c>
      <c r="AZ691" s="112">
        <v>0</v>
      </c>
      <c r="BA691" s="111">
        <v>0.71299999999999997</v>
      </c>
      <c r="BB691" s="112">
        <v>0</v>
      </c>
      <c r="BC691" s="112">
        <v>0</v>
      </c>
      <c r="BD691" s="112">
        <v>0</v>
      </c>
      <c r="BE691" s="112">
        <v>0</v>
      </c>
      <c r="BF691" s="112">
        <v>16</v>
      </c>
      <c r="BG691" s="112">
        <v>0</v>
      </c>
      <c r="BH691" s="112">
        <v>4</v>
      </c>
      <c r="BI691" s="112">
        <v>0</v>
      </c>
      <c r="BJ691" s="112">
        <v>0</v>
      </c>
      <c r="BK691" s="111">
        <v>0.71299999999999997</v>
      </c>
      <c r="BL691" s="112">
        <v>0</v>
      </c>
      <c r="BM691" s="112">
        <v>5.4</v>
      </c>
      <c r="BN691" s="112">
        <v>1.8333333333333335</v>
      </c>
      <c r="BO691" s="112">
        <v>120.67466666666667</v>
      </c>
      <c r="BP691" s="112">
        <v>51.61866666666667</v>
      </c>
      <c r="BQ691" s="112">
        <v>10.450000000000001</v>
      </c>
      <c r="BR691" s="113">
        <v>21</v>
      </c>
      <c r="BS691" s="112">
        <v>0</v>
      </c>
    </row>
    <row r="692" spans="1:71" hidden="1" x14ac:dyDescent="0.25">
      <c r="A692" s="102" t="s">
        <v>4</v>
      </c>
      <c r="B692" s="103" t="s">
        <v>179</v>
      </c>
      <c r="C692" s="102" t="s">
        <v>180</v>
      </c>
      <c r="D692" s="102" t="s">
        <v>292</v>
      </c>
      <c r="E692" s="102" t="s">
        <v>293</v>
      </c>
      <c r="F692" s="102" t="s">
        <v>155</v>
      </c>
      <c r="G692" s="102" t="s">
        <v>227</v>
      </c>
      <c r="H692" s="104">
        <v>231</v>
      </c>
      <c r="I692" s="104">
        <v>309</v>
      </c>
      <c r="J692" s="104">
        <v>502</v>
      </c>
      <c r="K692" s="104">
        <v>1506</v>
      </c>
      <c r="L692" s="105">
        <v>347.33333333333331</v>
      </c>
      <c r="M692" s="106">
        <v>3077</v>
      </c>
      <c r="N692" s="106">
        <v>3204</v>
      </c>
      <c r="O692" s="106">
        <v>8</v>
      </c>
      <c r="P692" s="106">
        <v>127</v>
      </c>
      <c r="Q692" s="106">
        <v>6</v>
      </c>
      <c r="R692" s="106">
        <v>7</v>
      </c>
      <c r="S692" s="106">
        <v>3375</v>
      </c>
      <c r="T692" s="106">
        <v>3509</v>
      </c>
      <c r="U692" s="106">
        <v>8</v>
      </c>
      <c r="V692" s="106">
        <v>134</v>
      </c>
      <c r="W692" s="106">
        <v>8</v>
      </c>
      <c r="X692" s="106">
        <v>8</v>
      </c>
      <c r="Y692" s="106">
        <v>502</v>
      </c>
      <c r="Z692" s="106">
        <v>8</v>
      </c>
      <c r="AA692" s="107">
        <v>97623</v>
      </c>
      <c r="AB692" s="106">
        <v>9</v>
      </c>
      <c r="AC692" s="108">
        <v>8.1999999999999993</v>
      </c>
      <c r="AD692" s="109">
        <v>5</v>
      </c>
      <c r="AE692" s="110">
        <v>0</v>
      </c>
      <c r="AF692" s="111">
        <v>0.54</v>
      </c>
      <c r="AG692" s="112">
        <v>0</v>
      </c>
      <c r="AH692" s="112">
        <v>0</v>
      </c>
      <c r="AI692" s="112">
        <v>0</v>
      </c>
      <c r="AJ692" s="111">
        <v>0.9</v>
      </c>
      <c r="AK692" s="112">
        <v>0</v>
      </c>
      <c r="AL692" s="112">
        <v>0</v>
      </c>
      <c r="AM692" s="112">
        <v>0</v>
      </c>
      <c r="AN692" s="112">
        <v>0</v>
      </c>
      <c r="AO692" s="112">
        <v>269.33333333333331</v>
      </c>
      <c r="AP692" s="112">
        <v>0</v>
      </c>
      <c r="AQ692" s="112">
        <v>219</v>
      </c>
      <c r="AR692" s="112">
        <v>0</v>
      </c>
      <c r="AS692" s="112">
        <v>0</v>
      </c>
      <c r="AT692" s="111">
        <v>0.55000000000000004</v>
      </c>
      <c r="AU692" s="112">
        <v>0</v>
      </c>
      <c r="AV692" s="112">
        <v>0</v>
      </c>
      <c r="AW692" s="112">
        <v>14</v>
      </c>
      <c r="AX692" s="112">
        <v>0</v>
      </c>
      <c r="AY692" s="112">
        <v>0</v>
      </c>
      <c r="AZ692" s="112">
        <v>8.6666666666666661</v>
      </c>
      <c r="BA692" s="111">
        <v>0.71299999999999997</v>
      </c>
      <c r="BB692" s="112">
        <v>0</v>
      </c>
      <c r="BC692" s="112">
        <v>0</v>
      </c>
      <c r="BD692" s="112">
        <v>0</v>
      </c>
      <c r="BE692" s="112">
        <v>0</v>
      </c>
      <c r="BF692" s="112">
        <v>0</v>
      </c>
      <c r="BG692" s="112">
        <v>0</v>
      </c>
      <c r="BH692" s="112">
        <v>0</v>
      </c>
      <c r="BI692" s="112">
        <v>0</v>
      </c>
      <c r="BJ692" s="112">
        <v>0</v>
      </c>
      <c r="BK692" s="111">
        <v>0.71299999999999997</v>
      </c>
      <c r="BL692" s="112">
        <v>0</v>
      </c>
      <c r="BM692" s="112">
        <v>0</v>
      </c>
      <c r="BN692" s="112">
        <v>0</v>
      </c>
      <c r="BO692" s="112">
        <v>158.11533333333333</v>
      </c>
      <c r="BP692" s="112">
        <v>126.62933333333334</v>
      </c>
      <c r="BQ692" s="112">
        <v>0</v>
      </c>
      <c r="BR692" s="113">
        <v>89</v>
      </c>
      <c r="BS692" s="112">
        <v>1564</v>
      </c>
    </row>
    <row r="693" spans="1:71" hidden="1" x14ac:dyDescent="0.25">
      <c r="A693" s="102" t="s">
        <v>4</v>
      </c>
      <c r="B693" s="103" t="s">
        <v>179</v>
      </c>
      <c r="C693" s="102" t="s">
        <v>180</v>
      </c>
      <c r="D693" s="102" t="s">
        <v>765</v>
      </c>
      <c r="E693" s="102" t="s">
        <v>766</v>
      </c>
      <c r="F693" s="102" t="s">
        <v>155</v>
      </c>
      <c r="G693" s="102" t="s">
        <v>227</v>
      </c>
      <c r="H693" s="104">
        <v>21</v>
      </c>
      <c r="I693" s="104">
        <v>30</v>
      </c>
      <c r="J693" s="104">
        <v>25</v>
      </c>
      <c r="K693" s="104">
        <v>75</v>
      </c>
      <c r="L693" s="105">
        <v>25.333333333333332</v>
      </c>
      <c r="M693" s="106">
        <v>258</v>
      </c>
      <c r="N693" s="106">
        <v>274</v>
      </c>
      <c r="O693" s="106">
        <v>2</v>
      </c>
      <c r="P693" s="106">
        <v>16</v>
      </c>
      <c r="Q693" s="106">
        <v>3</v>
      </c>
      <c r="R693" s="106">
        <v>2.5</v>
      </c>
      <c r="S693" s="106">
        <v>366</v>
      </c>
      <c r="T693" s="106">
        <v>376</v>
      </c>
      <c r="U693" s="106">
        <v>3</v>
      </c>
      <c r="V693" s="106">
        <v>10</v>
      </c>
      <c r="W693" s="106">
        <v>3</v>
      </c>
      <c r="X693" s="106">
        <v>3</v>
      </c>
      <c r="Y693" s="106">
        <v>25</v>
      </c>
      <c r="Z693" s="106">
        <v>1</v>
      </c>
      <c r="AA693" s="107"/>
      <c r="AB693" s="106"/>
      <c r="AC693" s="108">
        <v>2.1666666666666665</v>
      </c>
      <c r="AD693" s="109">
        <v>2</v>
      </c>
      <c r="AE693" s="110">
        <v>0</v>
      </c>
      <c r="AF693" s="111">
        <v>0.54</v>
      </c>
      <c r="AG693" s="112">
        <v>0</v>
      </c>
      <c r="AH693" s="112">
        <v>0</v>
      </c>
      <c r="AI693" s="112">
        <v>0</v>
      </c>
      <c r="AJ693" s="111">
        <v>0.9</v>
      </c>
      <c r="AK693" s="112">
        <v>0</v>
      </c>
      <c r="AL693" s="112">
        <v>0</v>
      </c>
      <c r="AM693" s="112">
        <v>0</v>
      </c>
      <c r="AN693" s="112">
        <v>0</v>
      </c>
      <c r="AO693" s="112">
        <v>26.666666666666668</v>
      </c>
      <c r="AP693" s="112">
        <v>0</v>
      </c>
      <c r="AQ693" s="112">
        <v>42</v>
      </c>
      <c r="AR693" s="112">
        <v>0</v>
      </c>
      <c r="AS693" s="112">
        <v>0</v>
      </c>
      <c r="AT693" s="111">
        <v>0.55000000000000004</v>
      </c>
      <c r="AU693" s="112">
        <v>0</v>
      </c>
      <c r="AV693" s="112">
        <v>0</v>
      </c>
      <c r="AW693" s="112">
        <v>14</v>
      </c>
      <c r="AX693" s="112">
        <v>0</v>
      </c>
      <c r="AY693" s="112">
        <v>0</v>
      </c>
      <c r="AZ693" s="112">
        <v>8.6666666666666661</v>
      </c>
      <c r="BA693" s="111">
        <v>0.71299999999999997</v>
      </c>
      <c r="BB693" s="112">
        <v>0</v>
      </c>
      <c r="BC693" s="112">
        <v>0</v>
      </c>
      <c r="BD693" s="112">
        <v>0</v>
      </c>
      <c r="BE693" s="112">
        <v>0</v>
      </c>
      <c r="BF693" s="112">
        <v>0</v>
      </c>
      <c r="BG693" s="112">
        <v>0</v>
      </c>
      <c r="BH693" s="112">
        <v>0</v>
      </c>
      <c r="BI693" s="112">
        <v>0</v>
      </c>
      <c r="BJ693" s="112">
        <v>0</v>
      </c>
      <c r="BK693" s="111">
        <v>0.71299999999999997</v>
      </c>
      <c r="BL693" s="112">
        <v>0</v>
      </c>
      <c r="BM693" s="112">
        <v>0</v>
      </c>
      <c r="BN693" s="112">
        <v>0</v>
      </c>
      <c r="BO693" s="112">
        <v>24.648666666666667</v>
      </c>
      <c r="BP693" s="112">
        <v>29.279333333333334</v>
      </c>
      <c r="BQ693" s="112">
        <v>0</v>
      </c>
      <c r="BR693" s="113">
        <v>25</v>
      </c>
      <c r="BS693" s="112">
        <v>170</v>
      </c>
    </row>
    <row r="694" spans="1:71" hidden="1" x14ac:dyDescent="0.25">
      <c r="A694" s="102" t="s">
        <v>4</v>
      </c>
      <c r="B694" s="103" t="s">
        <v>179</v>
      </c>
      <c r="C694" s="102" t="s">
        <v>180</v>
      </c>
      <c r="D694" s="102" t="s">
        <v>767</v>
      </c>
      <c r="E694" s="102" t="s">
        <v>768</v>
      </c>
      <c r="F694" s="102" t="s">
        <v>155</v>
      </c>
      <c r="G694" s="102" t="s">
        <v>227</v>
      </c>
      <c r="H694" s="104">
        <v>23</v>
      </c>
      <c r="I694" s="104">
        <v>25</v>
      </c>
      <c r="J694" s="104">
        <v>22</v>
      </c>
      <c r="K694" s="104">
        <v>66</v>
      </c>
      <c r="L694" s="105">
        <v>23.333333333333332</v>
      </c>
      <c r="M694" s="106">
        <v>314</v>
      </c>
      <c r="N694" s="106">
        <v>348</v>
      </c>
      <c r="O694" s="106">
        <v>3</v>
      </c>
      <c r="P694" s="106">
        <v>34</v>
      </c>
      <c r="Q694" s="106">
        <v>4</v>
      </c>
      <c r="R694" s="106">
        <v>3.5</v>
      </c>
      <c r="S694" s="106">
        <v>340</v>
      </c>
      <c r="T694" s="106">
        <v>350</v>
      </c>
      <c r="U694" s="106">
        <v>2</v>
      </c>
      <c r="V694" s="106">
        <v>10</v>
      </c>
      <c r="W694" s="106">
        <v>3</v>
      </c>
      <c r="X694" s="106">
        <v>2.5</v>
      </c>
      <c r="Y694" s="106">
        <v>22</v>
      </c>
      <c r="Z694" s="106">
        <v>1</v>
      </c>
      <c r="AA694" s="107">
        <v>121102</v>
      </c>
      <c r="AB694" s="106">
        <v>10</v>
      </c>
      <c r="AC694" s="108">
        <v>5.4</v>
      </c>
      <c r="AD694" s="109">
        <v>3</v>
      </c>
      <c r="AE694" s="110">
        <v>0</v>
      </c>
      <c r="AF694" s="111">
        <v>0.54</v>
      </c>
      <c r="AG694" s="112">
        <v>0</v>
      </c>
      <c r="AH694" s="112">
        <v>0</v>
      </c>
      <c r="AI694" s="112">
        <v>0</v>
      </c>
      <c r="AJ694" s="111">
        <v>0.9</v>
      </c>
      <c r="AK694" s="112">
        <v>0</v>
      </c>
      <c r="AL694" s="112">
        <v>0</v>
      </c>
      <c r="AM694" s="112">
        <v>0</v>
      </c>
      <c r="AN694" s="112">
        <v>0</v>
      </c>
      <c r="AO694" s="112">
        <v>569.33333333333337</v>
      </c>
      <c r="AP694" s="112">
        <v>0</v>
      </c>
      <c r="AQ694" s="112">
        <v>350.66666666666669</v>
      </c>
      <c r="AR694" s="112">
        <v>0</v>
      </c>
      <c r="AS694" s="112">
        <v>60.666666666666664</v>
      </c>
      <c r="AT694" s="111">
        <v>0.55000000000000004</v>
      </c>
      <c r="AU694" s="112">
        <v>0</v>
      </c>
      <c r="AV694" s="112">
        <v>0</v>
      </c>
      <c r="AW694" s="112">
        <v>0</v>
      </c>
      <c r="AX694" s="112">
        <v>0</v>
      </c>
      <c r="AY694" s="112">
        <v>0</v>
      </c>
      <c r="AZ694" s="112">
        <v>0</v>
      </c>
      <c r="BA694" s="111">
        <v>0.71299999999999997</v>
      </c>
      <c r="BB694" s="112">
        <v>0</v>
      </c>
      <c r="BC694" s="112">
        <v>0</v>
      </c>
      <c r="BD694" s="112">
        <v>0</v>
      </c>
      <c r="BE694" s="112">
        <v>0</v>
      </c>
      <c r="BF694" s="112">
        <v>5.333333333333333</v>
      </c>
      <c r="BG694" s="112">
        <v>0</v>
      </c>
      <c r="BH694" s="112">
        <v>0</v>
      </c>
      <c r="BI694" s="112">
        <v>0</v>
      </c>
      <c r="BJ694" s="112">
        <v>0</v>
      </c>
      <c r="BK694" s="111">
        <v>0.71299999999999997</v>
      </c>
      <c r="BL694" s="112">
        <v>0</v>
      </c>
      <c r="BM694" s="112">
        <v>0</v>
      </c>
      <c r="BN694" s="112">
        <v>0</v>
      </c>
      <c r="BO694" s="112">
        <v>316.93600000000004</v>
      </c>
      <c r="BP694" s="112">
        <v>192.8666666666667</v>
      </c>
      <c r="BQ694" s="112">
        <v>33.366666666666667</v>
      </c>
      <c r="BR694" s="113">
        <v>1</v>
      </c>
      <c r="BS694" s="112">
        <v>3868</v>
      </c>
    </row>
    <row r="695" spans="1:71" hidden="1" x14ac:dyDescent="0.25">
      <c r="A695" s="102" t="s">
        <v>4</v>
      </c>
      <c r="B695" s="103" t="s">
        <v>179</v>
      </c>
      <c r="C695" s="102" t="s">
        <v>180</v>
      </c>
      <c r="D695" s="102" t="s">
        <v>414</v>
      </c>
      <c r="E695" s="102" t="s">
        <v>415</v>
      </c>
      <c r="F695" s="102" t="s">
        <v>155</v>
      </c>
      <c r="G695" s="102" t="s">
        <v>227</v>
      </c>
      <c r="H695" s="104">
        <v>146</v>
      </c>
      <c r="I695" s="104">
        <v>168</v>
      </c>
      <c r="J695" s="104">
        <v>76</v>
      </c>
      <c r="K695" s="104">
        <v>228</v>
      </c>
      <c r="L695" s="105">
        <v>130</v>
      </c>
      <c r="M695" s="106">
        <v>1817</v>
      </c>
      <c r="N695" s="106">
        <v>2027</v>
      </c>
      <c r="O695" s="106">
        <v>7</v>
      </c>
      <c r="P695" s="106">
        <v>210</v>
      </c>
      <c r="Q695" s="106">
        <v>7</v>
      </c>
      <c r="R695" s="106">
        <v>7</v>
      </c>
      <c r="S695" s="106">
        <v>1889</v>
      </c>
      <c r="T695" s="106">
        <v>1976</v>
      </c>
      <c r="U695" s="106">
        <v>6</v>
      </c>
      <c r="V695" s="106">
        <v>87</v>
      </c>
      <c r="W695" s="106">
        <v>8</v>
      </c>
      <c r="X695" s="106">
        <v>7</v>
      </c>
      <c r="Y695" s="106">
        <v>76</v>
      </c>
      <c r="Z695" s="106">
        <v>4</v>
      </c>
      <c r="AA695" s="107">
        <v>94317</v>
      </c>
      <c r="AB695" s="106">
        <v>9</v>
      </c>
      <c r="AC695" s="108">
        <v>7.2</v>
      </c>
      <c r="AD695" s="109">
        <v>4</v>
      </c>
      <c r="AE695" s="110">
        <v>0</v>
      </c>
      <c r="AF695" s="111">
        <v>0.54</v>
      </c>
      <c r="AG695" s="112">
        <v>0</v>
      </c>
      <c r="AH695" s="112">
        <v>6</v>
      </c>
      <c r="AI695" s="112">
        <v>0</v>
      </c>
      <c r="AJ695" s="111">
        <v>0.9</v>
      </c>
      <c r="AK695" s="112">
        <v>0</v>
      </c>
      <c r="AL695" s="112">
        <v>0</v>
      </c>
      <c r="AM695" s="112">
        <v>0</v>
      </c>
      <c r="AN695" s="112">
        <v>0</v>
      </c>
      <c r="AO695" s="112">
        <v>152</v>
      </c>
      <c r="AP695" s="112">
        <v>0</v>
      </c>
      <c r="AQ695" s="112">
        <v>42.333333333333336</v>
      </c>
      <c r="AR695" s="112">
        <v>0</v>
      </c>
      <c r="AS695" s="112">
        <v>16.333333333333332</v>
      </c>
      <c r="AT695" s="111">
        <v>0.55000000000000004</v>
      </c>
      <c r="AU695" s="112">
        <v>0</v>
      </c>
      <c r="AV695" s="112">
        <v>0</v>
      </c>
      <c r="AW695" s="112">
        <v>0</v>
      </c>
      <c r="AX695" s="112">
        <v>0</v>
      </c>
      <c r="AY695" s="112">
        <v>0</v>
      </c>
      <c r="AZ695" s="112">
        <v>0</v>
      </c>
      <c r="BA695" s="111">
        <v>0.71299999999999997</v>
      </c>
      <c r="BB695" s="112">
        <v>0</v>
      </c>
      <c r="BC695" s="112">
        <v>0</v>
      </c>
      <c r="BD695" s="112">
        <v>0</v>
      </c>
      <c r="BE695" s="112">
        <v>0</v>
      </c>
      <c r="BF695" s="112">
        <v>0</v>
      </c>
      <c r="BG695" s="112">
        <v>0</v>
      </c>
      <c r="BH695" s="112">
        <v>0</v>
      </c>
      <c r="BI695" s="112">
        <v>0</v>
      </c>
      <c r="BJ695" s="112">
        <v>0</v>
      </c>
      <c r="BK695" s="111">
        <v>0.71299999999999997</v>
      </c>
      <c r="BL695" s="112">
        <v>0</v>
      </c>
      <c r="BM695" s="112">
        <v>5.4</v>
      </c>
      <c r="BN695" s="112">
        <v>0</v>
      </c>
      <c r="BO695" s="112">
        <v>83.600000000000009</v>
      </c>
      <c r="BP695" s="112">
        <v>23.283333333333335</v>
      </c>
      <c r="BQ695" s="112">
        <v>8.9833333333333343</v>
      </c>
      <c r="BR695" s="113">
        <v>29</v>
      </c>
      <c r="BS695" s="112">
        <v>3868</v>
      </c>
    </row>
    <row r="696" spans="1:71" hidden="1" x14ac:dyDescent="0.25">
      <c r="A696" s="102" t="s">
        <v>4</v>
      </c>
      <c r="B696" s="103" t="s">
        <v>179</v>
      </c>
      <c r="C696" s="102" t="s">
        <v>180</v>
      </c>
      <c r="D696" s="102" t="s">
        <v>416</v>
      </c>
      <c r="E696" s="102" t="s">
        <v>417</v>
      </c>
      <c r="F696" s="102" t="s">
        <v>155</v>
      </c>
      <c r="G696" s="102" t="s">
        <v>227</v>
      </c>
      <c r="H696" s="104">
        <v>21</v>
      </c>
      <c r="I696" s="104">
        <v>20</v>
      </c>
      <c r="J696" s="104">
        <v>183</v>
      </c>
      <c r="K696" s="104">
        <v>549</v>
      </c>
      <c r="L696" s="105">
        <v>74.666666666666671</v>
      </c>
      <c r="M696" s="106">
        <v>245</v>
      </c>
      <c r="N696" s="106">
        <v>280</v>
      </c>
      <c r="O696" s="106">
        <v>2</v>
      </c>
      <c r="P696" s="106">
        <v>35</v>
      </c>
      <c r="Q696" s="106">
        <v>4</v>
      </c>
      <c r="R696" s="106">
        <v>3</v>
      </c>
      <c r="S696" s="106">
        <v>250</v>
      </c>
      <c r="T696" s="106">
        <v>257</v>
      </c>
      <c r="U696" s="106">
        <v>2</v>
      </c>
      <c r="V696" s="106">
        <v>7</v>
      </c>
      <c r="W696" s="106">
        <v>3</v>
      </c>
      <c r="X696" s="106">
        <v>2.5</v>
      </c>
      <c r="Y696" s="106">
        <v>183</v>
      </c>
      <c r="Z696" s="106">
        <v>6</v>
      </c>
      <c r="AA696" s="107"/>
      <c r="AB696" s="106"/>
      <c r="AC696" s="108">
        <v>3.8333333333333335</v>
      </c>
      <c r="AD696" s="109">
        <v>2</v>
      </c>
      <c r="AE696" s="110">
        <v>0</v>
      </c>
      <c r="AF696" s="111">
        <v>0.54</v>
      </c>
      <c r="AG696" s="112">
        <v>0</v>
      </c>
      <c r="AH696" s="112">
        <v>0</v>
      </c>
      <c r="AI696" s="112">
        <v>0</v>
      </c>
      <c r="AJ696" s="111">
        <v>0.9</v>
      </c>
      <c r="AK696" s="112">
        <v>0</v>
      </c>
      <c r="AL696" s="112">
        <v>0</v>
      </c>
      <c r="AM696" s="112">
        <v>0</v>
      </c>
      <c r="AN696" s="112">
        <v>0</v>
      </c>
      <c r="AO696" s="112">
        <v>90.666666666666671</v>
      </c>
      <c r="AP696" s="112">
        <v>0</v>
      </c>
      <c r="AQ696" s="112">
        <v>11.333333333333334</v>
      </c>
      <c r="AR696" s="112">
        <v>0</v>
      </c>
      <c r="AS696" s="112">
        <v>7</v>
      </c>
      <c r="AT696" s="111">
        <v>0.55000000000000004</v>
      </c>
      <c r="AU696" s="112">
        <v>0</v>
      </c>
      <c r="AV696" s="112">
        <v>0</v>
      </c>
      <c r="AW696" s="112">
        <v>0</v>
      </c>
      <c r="AX696" s="112">
        <v>0</v>
      </c>
      <c r="AY696" s="112">
        <v>0</v>
      </c>
      <c r="AZ696" s="112">
        <v>0</v>
      </c>
      <c r="BA696" s="111">
        <v>0.71299999999999997</v>
      </c>
      <c r="BB696" s="112">
        <v>0</v>
      </c>
      <c r="BC696" s="112">
        <v>0</v>
      </c>
      <c r="BD696" s="112">
        <v>0</v>
      </c>
      <c r="BE696" s="112">
        <v>0</v>
      </c>
      <c r="BF696" s="112">
        <v>0</v>
      </c>
      <c r="BG696" s="112">
        <v>0</v>
      </c>
      <c r="BH696" s="112">
        <v>0</v>
      </c>
      <c r="BI696" s="112">
        <v>0</v>
      </c>
      <c r="BJ696" s="112">
        <v>0</v>
      </c>
      <c r="BK696" s="111">
        <v>0.71299999999999997</v>
      </c>
      <c r="BL696" s="112">
        <v>0</v>
      </c>
      <c r="BM696" s="112">
        <v>0</v>
      </c>
      <c r="BN696" s="112">
        <v>0</v>
      </c>
      <c r="BO696" s="112">
        <v>49.866666666666674</v>
      </c>
      <c r="BP696" s="112">
        <v>6.2333333333333343</v>
      </c>
      <c r="BQ696" s="112">
        <v>3.8500000000000005</v>
      </c>
      <c r="BR696" s="113">
        <v>25</v>
      </c>
      <c r="BS696" s="112">
        <v>3868</v>
      </c>
    </row>
    <row r="697" spans="1:71" hidden="1" x14ac:dyDescent="0.25">
      <c r="A697" s="102" t="s">
        <v>4</v>
      </c>
      <c r="B697" s="103" t="s">
        <v>179</v>
      </c>
      <c r="C697" s="102" t="s">
        <v>180</v>
      </c>
      <c r="D697" s="102" t="s">
        <v>296</v>
      </c>
      <c r="E697" s="102" t="s">
        <v>297</v>
      </c>
      <c r="F697" s="102" t="s">
        <v>155</v>
      </c>
      <c r="G697" s="102" t="s">
        <v>227</v>
      </c>
      <c r="H697" s="104">
        <v>347</v>
      </c>
      <c r="I697" s="104">
        <v>396</v>
      </c>
      <c r="J697" s="104">
        <v>1220</v>
      </c>
      <c r="K697" s="104">
        <v>3660</v>
      </c>
      <c r="L697" s="105">
        <v>654.33333333333337</v>
      </c>
      <c r="M697" s="106">
        <v>4014</v>
      </c>
      <c r="N697" s="106">
        <v>4461</v>
      </c>
      <c r="O697" s="106">
        <v>8</v>
      </c>
      <c r="P697" s="106">
        <v>447</v>
      </c>
      <c r="Q697" s="106">
        <v>9</v>
      </c>
      <c r="R697" s="106">
        <v>8.5</v>
      </c>
      <c r="S697" s="106">
        <v>4233</v>
      </c>
      <c r="T697" s="106">
        <v>4409</v>
      </c>
      <c r="U697" s="106">
        <v>8</v>
      </c>
      <c r="V697" s="106">
        <v>176</v>
      </c>
      <c r="W697" s="106">
        <v>9</v>
      </c>
      <c r="X697" s="106">
        <v>8.5</v>
      </c>
      <c r="Y697" s="106">
        <v>1220</v>
      </c>
      <c r="Z697" s="106">
        <v>9</v>
      </c>
      <c r="AA697" s="107">
        <v>92715</v>
      </c>
      <c r="AB697" s="106">
        <v>9</v>
      </c>
      <c r="AC697" s="108">
        <v>8.8000000000000007</v>
      </c>
      <c r="AD697" s="109">
        <v>5</v>
      </c>
      <c r="AE697" s="110">
        <v>0</v>
      </c>
      <c r="AF697" s="111">
        <v>0.54</v>
      </c>
      <c r="AG697" s="112">
        <v>0</v>
      </c>
      <c r="AH697" s="112">
        <v>0</v>
      </c>
      <c r="AI697" s="112">
        <v>0</v>
      </c>
      <c r="AJ697" s="111">
        <v>0.9</v>
      </c>
      <c r="AK697" s="112">
        <v>0</v>
      </c>
      <c r="AL697" s="112">
        <v>0</v>
      </c>
      <c r="AM697" s="112">
        <v>0</v>
      </c>
      <c r="AN697" s="112">
        <v>0</v>
      </c>
      <c r="AO697" s="112">
        <v>147</v>
      </c>
      <c r="AP697" s="112">
        <v>0</v>
      </c>
      <c r="AQ697" s="112">
        <v>72.666666666666671</v>
      </c>
      <c r="AR697" s="112">
        <v>0</v>
      </c>
      <c r="AS697" s="112">
        <v>9</v>
      </c>
      <c r="AT697" s="111">
        <v>0.55000000000000004</v>
      </c>
      <c r="AU697" s="112">
        <v>0</v>
      </c>
      <c r="AV697" s="112">
        <v>0</v>
      </c>
      <c r="AW697" s="112">
        <v>0</v>
      </c>
      <c r="AX697" s="112">
        <v>0</v>
      </c>
      <c r="AY697" s="112">
        <v>0</v>
      </c>
      <c r="AZ697" s="112">
        <v>0</v>
      </c>
      <c r="BA697" s="111">
        <v>0.71299999999999997</v>
      </c>
      <c r="BB697" s="112">
        <v>0</v>
      </c>
      <c r="BC697" s="112">
        <v>0</v>
      </c>
      <c r="BD697" s="112">
        <v>0</v>
      </c>
      <c r="BE697" s="112">
        <v>0</v>
      </c>
      <c r="BF697" s="112">
        <v>0</v>
      </c>
      <c r="BG697" s="112">
        <v>0</v>
      </c>
      <c r="BH697" s="112">
        <v>0</v>
      </c>
      <c r="BI697" s="112">
        <v>0</v>
      </c>
      <c r="BJ697" s="112">
        <v>0</v>
      </c>
      <c r="BK697" s="111">
        <v>0.71299999999999997</v>
      </c>
      <c r="BL697" s="112">
        <v>0</v>
      </c>
      <c r="BM697" s="112">
        <v>0</v>
      </c>
      <c r="BN697" s="112">
        <v>0</v>
      </c>
      <c r="BO697" s="112">
        <v>80.850000000000009</v>
      </c>
      <c r="BP697" s="112">
        <v>39.966666666666676</v>
      </c>
      <c r="BQ697" s="112">
        <v>4.95</v>
      </c>
      <c r="BR697" s="113">
        <v>37</v>
      </c>
      <c r="BS697" s="112">
        <v>3868</v>
      </c>
    </row>
    <row r="698" spans="1:71" hidden="1" x14ac:dyDescent="0.25">
      <c r="A698" s="102" t="s">
        <v>4</v>
      </c>
      <c r="B698" s="103" t="s">
        <v>179</v>
      </c>
      <c r="C698" s="102" t="s">
        <v>180</v>
      </c>
      <c r="D698" s="102" t="s">
        <v>418</v>
      </c>
      <c r="E698" s="102" t="s">
        <v>419</v>
      </c>
      <c r="F698" s="102" t="s">
        <v>155</v>
      </c>
      <c r="G698" s="102" t="s">
        <v>227</v>
      </c>
      <c r="H698" s="104">
        <v>116</v>
      </c>
      <c r="I698" s="104">
        <v>120</v>
      </c>
      <c r="J698" s="104">
        <v>80</v>
      </c>
      <c r="K698" s="104">
        <v>240</v>
      </c>
      <c r="L698" s="105">
        <v>105.33333333333333</v>
      </c>
      <c r="M698" s="106">
        <v>1779</v>
      </c>
      <c r="N698" s="106">
        <v>1826</v>
      </c>
      <c r="O698" s="106">
        <v>6</v>
      </c>
      <c r="P698" s="106">
        <v>47</v>
      </c>
      <c r="Q698" s="106">
        <v>4</v>
      </c>
      <c r="R698" s="106">
        <v>5</v>
      </c>
      <c r="S698" s="106">
        <v>1763</v>
      </c>
      <c r="T698" s="106">
        <v>1785</v>
      </c>
      <c r="U698" s="106">
        <v>6</v>
      </c>
      <c r="V698" s="106">
        <v>22</v>
      </c>
      <c r="W698" s="106">
        <v>5</v>
      </c>
      <c r="X698" s="106">
        <v>5.5</v>
      </c>
      <c r="Y698" s="106">
        <v>80</v>
      </c>
      <c r="Z698" s="106">
        <v>4</v>
      </c>
      <c r="AA698" s="107">
        <v>123890</v>
      </c>
      <c r="AB698" s="106">
        <v>10</v>
      </c>
      <c r="AC698" s="108">
        <v>6.9</v>
      </c>
      <c r="AD698" s="109">
        <v>4</v>
      </c>
      <c r="AE698" s="110">
        <v>0</v>
      </c>
      <c r="AF698" s="111">
        <v>0.54</v>
      </c>
      <c r="AG698" s="112">
        <v>0</v>
      </c>
      <c r="AH698" s="112">
        <v>0</v>
      </c>
      <c r="AI698" s="112">
        <v>0</v>
      </c>
      <c r="AJ698" s="111">
        <v>0.9</v>
      </c>
      <c r="AK698" s="112">
        <v>0</v>
      </c>
      <c r="AL698" s="112">
        <v>0</v>
      </c>
      <c r="AM698" s="112">
        <v>0</v>
      </c>
      <c r="AN698" s="112">
        <v>0</v>
      </c>
      <c r="AO698" s="112">
        <v>129.66666666666666</v>
      </c>
      <c r="AP698" s="112">
        <v>0</v>
      </c>
      <c r="AQ698" s="112">
        <v>80</v>
      </c>
      <c r="AR698" s="112">
        <v>0</v>
      </c>
      <c r="AS698" s="112">
        <v>13</v>
      </c>
      <c r="AT698" s="111">
        <v>0.55000000000000004</v>
      </c>
      <c r="AU698" s="112">
        <v>0</v>
      </c>
      <c r="AV698" s="112">
        <v>0</v>
      </c>
      <c r="AW698" s="112">
        <v>0</v>
      </c>
      <c r="AX698" s="112">
        <v>0</v>
      </c>
      <c r="AY698" s="112">
        <v>0</v>
      </c>
      <c r="AZ698" s="112">
        <v>0</v>
      </c>
      <c r="BA698" s="111">
        <v>0.71299999999999997</v>
      </c>
      <c r="BB698" s="112">
        <v>0</v>
      </c>
      <c r="BC698" s="112">
        <v>0</v>
      </c>
      <c r="BD698" s="112">
        <v>0</v>
      </c>
      <c r="BE698" s="112">
        <v>0</v>
      </c>
      <c r="BF698" s="112">
        <v>0</v>
      </c>
      <c r="BG698" s="112">
        <v>0</v>
      </c>
      <c r="BH698" s="112">
        <v>0</v>
      </c>
      <c r="BI698" s="112">
        <v>0</v>
      </c>
      <c r="BJ698" s="112">
        <v>0</v>
      </c>
      <c r="BK698" s="111">
        <v>0.71299999999999997</v>
      </c>
      <c r="BL698" s="112">
        <v>0</v>
      </c>
      <c r="BM698" s="112">
        <v>0</v>
      </c>
      <c r="BN698" s="112">
        <v>0</v>
      </c>
      <c r="BO698" s="112">
        <v>71.316666666666663</v>
      </c>
      <c r="BP698" s="112">
        <v>44</v>
      </c>
      <c r="BQ698" s="112">
        <v>7.15</v>
      </c>
      <c r="BR698" s="113">
        <v>45</v>
      </c>
      <c r="BS698" s="112">
        <v>3868</v>
      </c>
    </row>
    <row r="699" spans="1:71" hidden="1" x14ac:dyDescent="0.25">
      <c r="A699" s="102" t="s">
        <v>4</v>
      </c>
      <c r="B699" s="103" t="s">
        <v>179</v>
      </c>
      <c r="C699" s="102" t="s">
        <v>180</v>
      </c>
      <c r="D699" s="102" t="s">
        <v>240</v>
      </c>
      <c r="E699" s="102" t="s">
        <v>241</v>
      </c>
      <c r="F699" s="102" t="s">
        <v>155</v>
      </c>
      <c r="G699" s="102" t="s">
        <v>227</v>
      </c>
      <c r="H699" s="104">
        <v>319</v>
      </c>
      <c r="I699" s="104">
        <v>339</v>
      </c>
      <c r="J699" s="104">
        <v>660</v>
      </c>
      <c r="K699" s="104">
        <v>1980</v>
      </c>
      <c r="L699" s="105">
        <v>439.33333333333331</v>
      </c>
      <c r="M699" s="106">
        <v>4278</v>
      </c>
      <c r="N699" s="106">
        <v>4666</v>
      </c>
      <c r="O699" s="106">
        <v>8</v>
      </c>
      <c r="P699" s="106">
        <v>388</v>
      </c>
      <c r="Q699" s="106">
        <v>8</v>
      </c>
      <c r="R699" s="106">
        <v>8</v>
      </c>
      <c r="S699" s="106">
        <v>4358</v>
      </c>
      <c r="T699" s="106">
        <v>4480</v>
      </c>
      <c r="U699" s="106">
        <v>8</v>
      </c>
      <c r="V699" s="106">
        <v>122</v>
      </c>
      <c r="W699" s="106">
        <v>8</v>
      </c>
      <c r="X699" s="106">
        <v>8</v>
      </c>
      <c r="Y699" s="106">
        <v>660</v>
      </c>
      <c r="Z699" s="106">
        <v>8</v>
      </c>
      <c r="AA699" s="107">
        <v>117216</v>
      </c>
      <c r="AB699" s="106">
        <v>10</v>
      </c>
      <c r="AC699" s="108">
        <v>8.8000000000000007</v>
      </c>
      <c r="AD699" s="109">
        <v>5</v>
      </c>
      <c r="AE699" s="110">
        <v>0</v>
      </c>
      <c r="AF699" s="111">
        <v>0.54</v>
      </c>
      <c r="AG699" s="112">
        <v>0</v>
      </c>
      <c r="AH699" s="112">
        <v>0</v>
      </c>
      <c r="AI699" s="112">
        <v>0</v>
      </c>
      <c r="AJ699" s="111">
        <v>0.9</v>
      </c>
      <c r="AK699" s="112">
        <v>0</v>
      </c>
      <c r="AL699" s="112">
        <v>0</v>
      </c>
      <c r="AM699" s="112">
        <v>0</v>
      </c>
      <c r="AN699" s="112">
        <v>0</v>
      </c>
      <c r="AO699" s="112">
        <v>168</v>
      </c>
      <c r="AP699" s="112">
        <v>0</v>
      </c>
      <c r="AQ699" s="112">
        <v>192.33333333333334</v>
      </c>
      <c r="AR699" s="112">
        <v>0</v>
      </c>
      <c r="AS699" s="112">
        <v>35</v>
      </c>
      <c r="AT699" s="111">
        <v>0.55000000000000004</v>
      </c>
      <c r="AU699" s="112">
        <v>0</v>
      </c>
      <c r="AV699" s="112">
        <v>0</v>
      </c>
      <c r="AW699" s="112">
        <v>0</v>
      </c>
      <c r="AX699" s="112">
        <v>0</v>
      </c>
      <c r="AY699" s="112">
        <v>0</v>
      </c>
      <c r="AZ699" s="112">
        <v>0</v>
      </c>
      <c r="BA699" s="111">
        <v>0.71299999999999997</v>
      </c>
      <c r="BB699" s="112">
        <v>0</v>
      </c>
      <c r="BC699" s="112">
        <v>0</v>
      </c>
      <c r="BD699" s="112">
        <v>0</v>
      </c>
      <c r="BE699" s="112">
        <v>0</v>
      </c>
      <c r="BF699" s="112">
        <v>5.333333333333333</v>
      </c>
      <c r="BG699" s="112">
        <v>0</v>
      </c>
      <c r="BH699" s="112">
        <v>0</v>
      </c>
      <c r="BI699" s="112">
        <v>0</v>
      </c>
      <c r="BJ699" s="112">
        <v>0</v>
      </c>
      <c r="BK699" s="111">
        <v>0.71299999999999997</v>
      </c>
      <c r="BL699" s="112">
        <v>0</v>
      </c>
      <c r="BM699" s="112">
        <v>0</v>
      </c>
      <c r="BN699" s="112">
        <v>0</v>
      </c>
      <c r="BO699" s="112">
        <v>96.202666666666673</v>
      </c>
      <c r="BP699" s="112">
        <v>105.78333333333335</v>
      </c>
      <c r="BQ699" s="112">
        <v>19.25</v>
      </c>
      <c r="BR699" s="113">
        <v>76</v>
      </c>
      <c r="BS699" s="112">
        <v>3868</v>
      </c>
    </row>
    <row r="700" spans="1:71" hidden="1" x14ac:dyDescent="0.25">
      <c r="A700" s="102" t="s">
        <v>4</v>
      </c>
      <c r="B700" s="103" t="s">
        <v>179</v>
      </c>
      <c r="C700" s="102" t="s">
        <v>180</v>
      </c>
      <c r="D700" s="102" t="s">
        <v>420</v>
      </c>
      <c r="E700" s="102" t="s">
        <v>421</v>
      </c>
      <c r="F700" s="102" t="s">
        <v>155</v>
      </c>
      <c r="G700" s="102" t="s">
        <v>227</v>
      </c>
      <c r="H700" s="104">
        <v>177</v>
      </c>
      <c r="I700" s="104">
        <v>191</v>
      </c>
      <c r="J700" s="104">
        <v>201</v>
      </c>
      <c r="K700" s="104">
        <v>603</v>
      </c>
      <c r="L700" s="105">
        <v>189.66666666666666</v>
      </c>
      <c r="M700" s="106">
        <v>2254</v>
      </c>
      <c r="N700" s="106">
        <v>2520</v>
      </c>
      <c r="O700" s="106">
        <v>7</v>
      </c>
      <c r="P700" s="106">
        <v>266</v>
      </c>
      <c r="Q700" s="106">
        <v>8</v>
      </c>
      <c r="R700" s="106">
        <v>7.5</v>
      </c>
      <c r="S700" s="106">
        <v>2372</v>
      </c>
      <c r="T700" s="106">
        <v>2452</v>
      </c>
      <c r="U700" s="106">
        <v>7</v>
      </c>
      <c r="V700" s="106">
        <v>80</v>
      </c>
      <c r="W700" s="106">
        <v>8</v>
      </c>
      <c r="X700" s="106">
        <v>7.5</v>
      </c>
      <c r="Y700" s="106">
        <v>201</v>
      </c>
      <c r="Z700" s="106">
        <v>6</v>
      </c>
      <c r="AA700" s="107">
        <v>118904</v>
      </c>
      <c r="AB700" s="106">
        <v>10</v>
      </c>
      <c r="AC700" s="108">
        <v>8.1999999999999993</v>
      </c>
      <c r="AD700" s="109">
        <v>5</v>
      </c>
      <c r="AE700" s="110">
        <v>0</v>
      </c>
      <c r="AF700" s="111">
        <v>0.54</v>
      </c>
      <c r="AG700" s="112">
        <v>0</v>
      </c>
      <c r="AH700" s="112">
        <v>0</v>
      </c>
      <c r="AI700" s="112">
        <v>0</v>
      </c>
      <c r="AJ700" s="111">
        <v>0.9</v>
      </c>
      <c r="AK700" s="112">
        <v>0</v>
      </c>
      <c r="AL700" s="112">
        <v>0</v>
      </c>
      <c r="AM700" s="112">
        <v>0</v>
      </c>
      <c r="AN700" s="112">
        <v>0</v>
      </c>
      <c r="AO700" s="112">
        <v>168</v>
      </c>
      <c r="AP700" s="112">
        <v>0</v>
      </c>
      <c r="AQ700" s="112">
        <v>192.33333333333334</v>
      </c>
      <c r="AR700" s="112">
        <v>0</v>
      </c>
      <c r="AS700" s="112">
        <v>35</v>
      </c>
      <c r="AT700" s="111">
        <v>0.55000000000000004</v>
      </c>
      <c r="AU700" s="112">
        <v>0</v>
      </c>
      <c r="AV700" s="112">
        <v>0</v>
      </c>
      <c r="AW700" s="112">
        <v>0</v>
      </c>
      <c r="AX700" s="112">
        <v>0</v>
      </c>
      <c r="AY700" s="112">
        <v>0</v>
      </c>
      <c r="AZ700" s="112">
        <v>0</v>
      </c>
      <c r="BA700" s="111">
        <v>0.71299999999999997</v>
      </c>
      <c r="BB700" s="112">
        <v>0</v>
      </c>
      <c r="BC700" s="112">
        <v>0</v>
      </c>
      <c r="BD700" s="112">
        <v>0</v>
      </c>
      <c r="BE700" s="112">
        <v>0</v>
      </c>
      <c r="BF700" s="112">
        <v>5.333333333333333</v>
      </c>
      <c r="BG700" s="112">
        <v>0</v>
      </c>
      <c r="BH700" s="112">
        <v>0</v>
      </c>
      <c r="BI700" s="112">
        <v>0</v>
      </c>
      <c r="BJ700" s="112">
        <v>0</v>
      </c>
      <c r="BK700" s="111">
        <v>0.71299999999999997</v>
      </c>
      <c r="BL700" s="112">
        <v>0</v>
      </c>
      <c r="BM700" s="112">
        <v>0</v>
      </c>
      <c r="BN700" s="112">
        <v>0</v>
      </c>
      <c r="BO700" s="112">
        <v>96.202666666666673</v>
      </c>
      <c r="BP700" s="112">
        <v>105.78333333333335</v>
      </c>
      <c r="BQ700" s="112">
        <v>19.25</v>
      </c>
      <c r="BR700" s="113">
        <v>29</v>
      </c>
      <c r="BS700" s="112">
        <v>3868</v>
      </c>
    </row>
    <row r="701" spans="1:71" hidden="1" x14ac:dyDescent="0.25">
      <c r="A701" s="102" t="s">
        <v>4</v>
      </c>
      <c r="B701" s="103" t="s">
        <v>179</v>
      </c>
      <c r="C701" s="102" t="s">
        <v>180</v>
      </c>
      <c r="D701" s="102" t="s">
        <v>769</v>
      </c>
      <c r="E701" s="102" t="s">
        <v>770</v>
      </c>
      <c r="F701" s="102" t="s">
        <v>155</v>
      </c>
      <c r="G701" s="102" t="s">
        <v>227</v>
      </c>
      <c r="H701" s="104">
        <v>108</v>
      </c>
      <c r="I701" s="104">
        <v>116</v>
      </c>
      <c r="J701" s="104">
        <v>171</v>
      </c>
      <c r="K701" s="104">
        <v>513</v>
      </c>
      <c r="L701" s="105">
        <v>131.66666666666666</v>
      </c>
      <c r="M701" s="106">
        <v>1407</v>
      </c>
      <c r="N701" s="106">
        <v>1538</v>
      </c>
      <c r="O701" s="106">
        <v>6</v>
      </c>
      <c r="P701" s="106">
        <v>131</v>
      </c>
      <c r="Q701" s="106">
        <v>6</v>
      </c>
      <c r="R701" s="106">
        <v>6</v>
      </c>
      <c r="S701" s="106">
        <v>1462</v>
      </c>
      <c r="T701" s="106">
        <v>1504</v>
      </c>
      <c r="U701" s="106">
        <v>6</v>
      </c>
      <c r="V701" s="106">
        <v>42</v>
      </c>
      <c r="W701" s="106">
        <v>6</v>
      </c>
      <c r="X701" s="106">
        <v>6</v>
      </c>
      <c r="Y701" s="106">
        <v>171</v>
      </c>
      <c r="Z701" s="106">
        <v>6</v>
      </c>
      <c r="AA701" s="107">
        <v>88252</v>
      </c>
      <c r="AB701" s="106">
        <v>9</v>
      </c>
      <c r="AC701" s="108">
        <v>7.2</v>
      </c>
      <c r="AD701" s="109">
        <v>4</v>
      </c>
      <c r="AE701" s="110">
        <v>0</v>
      </c>
      <c r="AF701" s="111">
        <v>0.54</v>
      </c>
      <c r="AG701" s="112">
        <v>0</v>
      </c>
      <c r="AH701" s="112">
        <v>0</v>
      </c>
      <c r="AI701" s="112">
        <v>0</v>
      </c>
      <c r="AJ701" s="111">
        <v>0.9</v>
      </c>
      <c r="AK701" s="112">
        <v>0</v>
      </c>
      <c r="AL701" s="112">
        <v>0</v>
      </c>
      <c r="AM701" s="112">
        <v>0</v>
      </c>
      <c r="AN701" s="112">
        <v>0</v>
      </c>
      <c r="AO701" s="112">
        <v>3</v>
      </c>
      <c r="AP701" s="112">
        <v>0</v>
      </c>
      <c r="AQ701" s="112">
        <v>0</v>
      </c>
      <c r="AR701" s="112">
        <v>0</v>
      </c>
      <c r="AS701" s="112">
        <v>0</v>
      </c>
      <c r="AT701" s="111">
        <v>0.55000000000000004</v>
      </c>
      <c r="AU701" s="112">
        <v>0</v>
      </c>
      <c r="AV701" s="112">
        <v>0</v>
      </c>
      <c r="AW701" s="112">
        <v>0</v>
      </c>
      <c r="AX701" s="112">
        <v>0</v>
      </c>
      <c r="AY701" s="112">
        <v>0</v>
      </c>
      <c r="AZ701" s="112">
        <v>0</v>
      </c>
      <c r="BA701" s="111">
        <v>0.71299999999999997</v>
      </c>
      <c r="BB701" s="112">
        <v>0</v>
      </c>
      <c r="BC701" s="112">
        <v>0</v>
      </c>
      <c r="BD701" s="112">
        <v>0</v>
      </c>
      <c r="BE701" s="112">
        <v>0</v>
      </c>
      <c r="BF701" s="112">
        <v>0</v>
      </c>
      <c r="BG701" s="112">
        <v>0</v>
      </c>
      <c r="BH701" s="112">
        <v>0</v>
      </c>
      <c r="BI701" s="112">
        <v>0</v>
      </c>
      <c r="BJ701" s="112">
        <v>0</v>
      </c>
      <c r="BK701" s="111">
        <v>0.71299999999999997</v>
      </c>
      <c r="BL701" s="112">
        <v>0</v>
      </c>
      <c r="BM701" s="112">
        <v>0</v>
      </c>
      <c r="BN701" s="112">
        <v>0</v>
      </c>
      <c r="BO701" s="112">
        <v>1.6500000000000001</v>
      </c>
      <c r="BP701" s="112">
        <v>0</v>
      </c>
      <c r="BQ701" s="112">
        <v>0</v>
      </c>
      <c r="BR701" s="113">
        <v>15</v>
      </c>
      <c r="BS701" s="112">
        <v>3868</v>
      </c>
    </row>
    <row r="702" spans="1:71" hidden="1" x14ac:dyDescent="0.25">
      <c r="A702" s="102" t="s">
        <v>4</v>
      </c>
      <c r="B702" s="103" t="s">
        <v>179</v>
      </c>
      <c r="C702" s="102" t="s">
        <v>180</v>
      </c>
      <c r="D702" s="102" t="s">
        <v>298</v>
      </c>
      <c r="E702" s="102" t="s">
        <v>299</v>
      </c>
      <c r="F702" s="102" t="s">
        <v>155</v>
      </c>
      <c r="G702" s="102" t="s">
        <v>227</v>
      </c>
      <c r="H702" s="104">
        <v>27</v>
      </c>
      <c r="I702" s="104">
        <v>38</v>
      </c>
      <c r="J702" s="104">
        <v>110</v>
      </c>
      <c r="K702" s="104">
        <v>330</v>
      </c>
      <c r="L702" s="105">
        <v>58.333333333333336</v>
      </c>
      <c r="M702" s="106">
        <v>366</v>
      </c>
      <c r="N702" s="106">
        <v>395</v>
      </c>
      <c r="O702" s="106">
        <v>3</v>
      </c>
      <c r="P702" s="106">
        <v>29</v>
      </c>
      <c r="Q702" s="106">
        <v>4</v>
      </c>
      <c r="R702" s="106">
        <v>3.5</v>
      </c>
      <c r="S702" s="106">
        <v>463</v>
      </c>
      <c r="T702" s="106">
        <v>479</v>
      </c>
      <c r="U702" s="106">
        <v>3</v>
      </c>
      <c r="V702" s="106">
        <v>16</v>
      </c>
      <c r="W702" s="106">
        <v>4</v>
      </c>
      <c r="X702" s="106">
        <v>3.5</v>
      </c>
      <c r="Y702" s="106">
        <v>110</v>
      </c>
      <c r="Z702" s="106">
        <v>5</v>
      </c>
      <c r="AA702" s="107">
        <v>96726</v>
      </c>
      <c r="AB702" s="106">
        <v>9</v>
      </c>
      <c r="AC702" s="108">
        <v>6</v>
      </c>
      <c r="AD702" s="109">
        <v>3</v>
      </c>
      <c r="AE702" s="110">
        <v>0</v>
      </c>
      <c r="AF702" s="111">
        <v>0.54</v>
      </c>
      <c r="AG702" s="112">
        <v>0</v>
      </c>
      <c r="AH702" s="112">
        <v>0</v>
      </c>
      <c r="AI702" s="112">
        <v>0</v>
      </c>
      <c r="AJ702" s="111">
        <v>0.9</v>
      </c>
      <c r="AK702" s="112">
        <v>0</v>
      </c>
      <c r="AL702" s="112">
        <v>0</v>
      </c>
      <c r="AM702" s="112">
        <v>0</v>
      </c>
      <c r="AN702" s="112">
        <v>0</v>
      </c>
      <c r="AO702" s="112">
        <v>3</v>
      </c>
      <c r="AP702" s="112">
        <v>0</v>
      </c>
      <c r="AQ702" s="112">
        <v>0</v>
      </c>
      <c r="AR702" s="112">
        <v>0</v>
      </c>
      <c r="AS702" s="112">
        <v>0</v>
      </c>
      <c r="AT702" s="111">
        <v>0.55000000000000004</v>
      </c>
      <c r="AU702" s="112">
        <v>0</v>
      </c>
      <c r="AV702" s="112">
        <v>0</v>
      </c>
      <c r="AW702" s="112">
        <v>0</v>
      </c>
      <c r="AX702" s="112">
        <v>0</v>
      </c>
      <c r="AY702" s="112">
        <v>0</v>
      </c>
      <c r="AZ702" s="112">
        <v>0</v>
      </c>
      <c r="BA702" s="111">
        <v>0.71299999999999997</v>
      </c>
      <c r="BB702" s="112">
        <v>0</v>
      </c>
      <c r="BC702" s="112">
        <v>0</v>
      </c>
      <c r="BD702" s="112">
        <v>0</v>
      </c>
      <c r="BE702" s="112">
        <v>0</v>
      </c>
      <c r="BF702" s="112">
        <v>0</v>
      </c>
      <c r="BG702" s="112">
        <v>0</v>
      </c>
      <c r="BH702" s="112">
        <v>0</v>
      </c>
      <c r="BI702" s="112">
        <v>0</v>
      </c>
      <c r="BJ702" s="112">
        <v>0</v>
      </c>
      <c r="BK702" s="111">
        <v>0.71299999999999997</v>
      </c>
      <c r="BL702" s="112">
        <v>0</v>
      </c>
      <c r="BM702" s="112">
        <v>0</v>
      </c>
      <c r="BN702" s="112">
        <v>0</v>
      </c>
      <c r="BO702" s="112">
        <v>1.6500000000000001</v>
      </c>
      <c r="BP702" s="112">
        <v>0</v>
      </c>
      <c r="BQ702" s="112">
        <v>0</v>
      </c>
      <c r="BR702" s="113">
        <v>16</v>
      </c>
      <c r="BS702" s="112">
        <v>3868</v>
      </c>
    </row>
    <row r="703" spans="1:71" hidden="1" x14ac:dyDescent="0.25">
      <c r="A703" s="102" t="s">
        <v>4</v>
      </c>
      <c r="B703" s="103" t="s">
        <v>179</v>
      </c>
      <c r="C703" s="102" t="s">
        <v>180</v>
      </c>
      <c r="D703" s="102" t="s">
        <v>300</v>
      </c>
      <c r="E703" s="102" t="s">
        <v>301</v>
      </c>
      <c r="F703" s="102" t="s">
        <v>155</v>
      </c>
      <c r="G703" s="102" t="s">
        <v>227</v>
      </c>
      <c r="H703" s="104">
        <v>383</v>
      </c>
      <c r="I703" s="104">
        <v>401</v>
      </c>
      <c r="J703" s="104">
        <v>242</v>
      </c>
      <c r="K703" s="104">
        <v>726</v>
      </c>
      <c r="L703" s="105">
        <v>342</v>
      </c>
      <c r="M703" s="106">
        <v>4819</v>
      </c>
      <c r="N703" s="106">
        <v>5388</v>
      </c>
      <c r="O703" s="106">
        <v>9</v>
      </c>
      <c r="P703" s="106">
        <v>569</v>
      </c>
      <c r="Q703" s="106">
        <v>9</v>
      </c>
      <c r="R703" s="106">
        <v>9</v>
      </c>
      <c r="S703" s="106">
        <v>4930</v>
      </c>
      <c r="T703" s="106">
        <v>5098</v>
      </c>
      <c r="U703" s="106">
        <v>9</v>
      </c>
      <c r="V703" s="106">
        <v>168</v>
      </c>
      <c r="W703" s="106">
        <v>9</v>
      </c>
      <c r="X703" s="106">
        <v>9</v>
      </c>
      <c r="Y703" s="106">
        <v>242</v>
      </c>
      <c r="Z703" s="106">
        <v>6</v>
      </c>
      <c r="AA703" s="107">
        <v>99814</v>
      </c>
      <c r="AB703" s="106">
        <v>9</v>
      </c>
      <c r="AC703" s="108">
        <v>8.4</v>
      </c>
      <c r="AD703" s="109">
        <v>5</v>
      </c>
      <c r="AE703" s="110">
        <v>0</v>
      </c>
      <c r="AF703" s="111">
        <v>0.54</v>
      </c>
      <c r="AG703" s="112">
        <v>0</v>
      </c>
      <c r="AH703" s="112">
        <v>0</v>
      </c>
      <c r="AI703" s="112">
        <v>0</v>
      </c>
      <c r="AJ703" s="111">
        <v>0.9</v>
      </c>
      <c r="AK703" s="112">
        <v>0</v>
      </c>
      <c r="AL703" s="112">
        <v>0</v>
      </c>
      <c r="AM703" s="112">
        <v>0</v>
      </c>
      <c r="AN703" s="112">
        <v>0</v>
      </c>
      <c r="AO703" s="112">
        <v>61.666666666666664</v>
      </c>
      <c r="AP703" s="112">
        <v>0</v>
      </c>
      <c r="AQ703" s="112">
        <v>50</v>
      </c>
      <c r="AR703" s="112">
        <v>0</v>
      </c>
      <c r="AS703" s="112">
        <v>4.666666666666667</v>
      </c>
      <c r="AT703" s="111">
        <v>0.55000000000000004</v>
      </c>
      <c r="AU703" s="112">
        <v>0</v>
      </c>
      <c r="AV703" s="112">
        <v>0</v>
      </c>
      <c r="AW703" s="112">
        <v>0</v>
      </c>
      <c r="AX703" s="112">
        <v>0</v>
      </c>
      <c r="AY703" s="112">
        <v>0</v>
      </c>
      <c r="AZ703" s="112">
        <v>0</v>
      </c>
      <c r="BA703" s="111">
        <v>0.71299999999999997</v>
      </c>
      <c r="BB703" s="112">
        <v>0</v>
      </c>
      <c r="BC703" s="112">
        <v>0</v>
      </c>
      <c r="BD703" s="112">
        <v>0</v>
      </c>
      <c r="BE703" s="112">
        <v>0</v>
      </c>
      <c r="BF703" s="112">
        <v>0</v>
      </c>
      <c r="BG703" s="112">
        <v>0</v>
      </c>
      <c r="BH703" s="112">
        <v>0</v>
      </c>
      <c r="BI703" s="112">
        <v>0</v>
      </c>
      <c r="BJ703" s="112">
        <v>0</v>
      </c>
      <c r="BK703" s="111">
        <v>0.71299999999999997</v>
      </c>
      <c r="BL703" s="112">
        <v>0</v>
      </c>
      <c r="BM703" s="112">
        <v>0</v>
      </c>
      <c r="BN703" s="112">
        <v>0</v>
      </c>
      <c r="BO703" s="112">
        <v>33.916666666666671</v>
      </c>
      <c r="BP703" s="112">
        <v>27.500000000000004</v>
      </c>
      <c r="BQ703" s="112">
        <v>2.5666666666666669</v>
      </c>
      <c r="BR703" s="113">
        <v>43</v>
      </c>
      <c r="BS703" s="112">
        <v>3868</v>
      </c>
    </row>
    <row r="704" spans="1:71" hidden="1" x14ac:dyDescent="0.25">
      <c r="A704" s="102" t="s">
        <v>4</v>
      </c>
      <c r="B704" s="103" t="s">
        <v>179</v>
      </c>
      <c r="C704" s="102" t="s">
        <v>180</v>
      </c>
      <c r="D704" s="102" t="s">
        <v>422</v>
      </c>
      <c r="E704" s="102" t="s">
        <v>423</v>
      </c>
      <c r="F704" s="102" t="s">
        <v>155</v>
      </c>
      <c r="G704" s="102" t="s">
        <v>227</v>
      </c>
      <c r="H704" s="104">
        <v>17</v>
      </c>
      <c r="I704" s="104">
        <v>17</v>
      </c>
      <c r="J704" s="104">
        <v>26</v>
      </c>
      <c r="K704" s="104">
        <v>78</v>
      </c>
      <c r="L704" s="105">
        <v>20</v>
      </c>
      <c r="M704" s="106">
        <v>219</v>
      </c>
      <c r="N704" s="106">
        <v>230</v>
      </c>
      <c r="O704" s="106">
        <v>2</v>
      </c>
      <c r="P704" s="106">
        <v>11</v>
      </c>
      <c r="Q704" s="106">
        <v>3</v>
      </c>
      <c r="R704" s="106">
        <v>2.5</v>
      </c>
      <c r="S704" s="106">
        <v>224</v>
      </c>
      <c r="T704" s="106">
        <v>228</v>
      </c>
      <c r="U704" s="106">
        <v>2</v>
      </c>
      <c r="V704" s="106">
        <v>4</v>
      </c>
      <c r="W704" s="106">
        <v>2</v>
      </c>
      <c r="X704" s="106">
        <v>2</v>
      </c>
      <c r="Y704" s="106">
        <v>26</v>
      </c>
      <c r="Z704" s="106">
        <v>1</v>
      </c>
      <c r="AA704" s="107"/>
      <c r="AB704" s="106"/>
      <c r="AC704" s="108">
        <v>1.8333333333333333</v>
      </c>
      <c r="AD704" s="109">
        <v>1</v>
      </c>
      <c r="AE704" s="110">
        <v>0</v>
      </c>
      <c r="AF704" s="111">
        <v>0.54</v>
      </c>
      <c r="AG704" s="112">
        <v>0</v>
      </c>
      <c r="AH704" s="112">
        <v>0</v>
      </c>
      <c r="AI704" s="112">
        <v>0</v>
      </c>
      <c r="AJ704" s="111">
        <v>0.9</v>
      </c>
      <c r="AK704" s="112">
        <v>0</v>
      </c>
      <c r="AL704" s="112">
        <v>0</v>
      </c>
      <c r="AM704" s="112">
        <v>0</v>
      </c>
      <c r="AN704" s="112">
        <v>0</v>
      </c>
      <c r="AO704" s="112">
        <v>0</v>
      </c>
      <c r="AP704" s="112">
        <v>0</v>
      </c>
      <c r="AQ704" s="112">
        <v>21.333333333333332</v>
      </c>
      <c r="AR704" s="112">
        <v>0</v>
      </c>
      <c r="AS704" s="112">
        <v>4</v>
      </c>
      <c r="AT704" s="111">
        <v>0.55000000000000004</v>
      </c>
      <c r="AU704" s="112">
        <v>0</v>
      </c>
      <c r="AV704" s="112">
        <v>0</v>
      </c>
      <c r="AW704" s="112">
        <v>0</v>
      </c>
      <c r="AX704" s="112">
        <v>0</v>
      </c>
      <c r="AY704" s="112">
        <v>0</v>
      </c>
      <c r="AZ704" s="112">
        <v>0</v>
      </c>
      <c r="BA704" s="111">
        <v>0.71299999999999997</v>
      </c>
      <c r="BB704" s="112">
        <v>0</v>
      </c>
      <c r="BC704" s="112">
        <v>0</v>
      </c>
      <c r="BD704" s="112">
        <v>0</v>
      </c>
      <c r="BE704" s="112">
        <v>0</v>
      </c>
      <c r="BF704" s="112">
        <v>0</v>
      </c>
      <c r="BG704" s="112">
        <v>0</v>
      </c>
      <c r="BH704" s="112">
        <v>0</v>
      </c>
      <c r="BI704" s="112">
        <v>0</v>
      </c>
      <c r="BJ704" s="112">
        <v>0</v>
      </c>
      <c r="BK704" s="111">
        <v>0.71299999999999997</v>
      </c>
      <c r="BL704" s="112">
        <v>0</v>
      </c>
      <c r="BM704" s="112">
        <v>0</v>
      </c>
      <c r="BN704" s="112">
        <v>0</v>
      </c>
      <c r="BO704" s="112">
        <v>0</v>
      </c>
      <c r="BP704" s="112">
        <v>11.733333333333334</v>
      </c>
      <c r="BQ704" s="112">
        <v>2.2000000000000002</v>
      </c>
      <c r="BR704" s="113">
        <v>7</v>
      </c>
      <c r="BS704" s="112">
        <v>3868</v>
      </c>
    </row>
    <row r="705" spans="1:71" hidden="1" x14ac:dyDescent="0.25">
      <c r="A705" s="102" t="s">
        <v>4</v>
      </c>
      <c r="B705" s="103" t="s">
        <v>179</v>
      </c>
      <c r="C705" s="102" t="s">
        <v>180</v>
      </c>
      <c r="D705" s="102" t="s">
        <v>302</v>
      </c>
      <c r="E705" s="102" t="s">
        <v>303</v>
      </c>
      <c r="F705" s="102" t="s">
        <v>155</v>
      </c>
      <c r="G705" s="102" t="s">
        <v>227</v>
      </c>
      <c r="H705" s="104">
        <v>385</v>
      </c>
      <c r="I705" s="104">
        <v>423</v>
      </c>
      <c r="J705" s="104">
        <v>682</v>
      </c>
      <c r="K705" s="104">
        <v>2046</v>
      </c>
      <c r="L705" s="105">
        <v>496.66666666666669</v>
      </c>
      <c r="M705" s="106">
        <v>5286</v>
      </c>
      <c r="N705" s="106">
        <v>5732</v>
      </c>
      <c r="O705" s="106">
        <v>9</v>
      </c>
      <c r="P705" s="106">
        <v>446</v>
      </c>
      <c r="Q705" s="106">
        <v>9</v>
      </c>
      <c r="R705" s="106">
        <v>9</v>
      </c>
      <c r="S705" s="106">
        <v>5420</v>
      </c>
      <c r="T705" s="106">
        <v>5588</v>
      </c>
      <c r="U705" s="106">
        <v>9</v>
      </c>
      <c r="V705" s="106">
        <v>168</v>
      </c>
      <c r="W705" s="106">
        <v>9</v>
      </c>
      <c r="X705" s="106">
        <v>9</v>
      </c>
      <c r="Y705" s="106">
        <v>682</v>
      </c>
      <c r="Z705" s="106">
        <v>8</v>
      </c>
      <c r="AA705" s="107">
        <v>96406</v>
      </c>
      <c r="AB705" s="106">
        <v>9</v>
      </c>
      <c r="AC705" s="108">
        <v>8.8000000000000007</v>
      </c>
      <c r="AD705" s="109">
        <v>5</v>
      </c>
      <c r="AE705" s="110">
        <v>0</v>
      </c>
      <c r="AF705" s="111">
        <v>0.54</v>
      </c>
      <c r="AG705" s="112">
        <v>0</v>
      </c>
      <c r="AH705" s="112">
        <v>0</v>
      </c>
      <c r="AI705" s="112">
        <v>0</v>
      </c>
      <c r="AJ705" s="111">
        <v>0.9</v>
      </c>
      <c r="AK705" s="112">
        <v>0</v>
      </c>
      <c r="AL705" s="112">
        <v>0</v>
      </c>
      <c r="AM705" s="112">
        <v>0</v>
      </c>
      <c r="AN705" s="112">
        <v>0</v>
      </c>
      <c r="AO705" s="112">
        <v>435.33333333333331</v>
      </c>
      <c r="AP705" s="112">
        <v>0</v>
      </c>
      <c r="AQ705" s="112">
        <v>158.33333333333334</v>
      </c>
      <c r="AR705" s="112">
        <v>0</v>
      </c>
      <c r="AS705" s="112">
        <v>25.666666666666668</v>
      </c>
      <c r="AT705" s="111">
        <v>0.55000000000000004</v>
      </c>
      <c r="AU705" s="112">
        <v>0</v>
      </c>
      <c r="AV705" s="112">
        <v>0</v>
      </c>
      <c r="AW705" s="112">
        <v>0</v>
      </c>
      <c r="AX705" s="112">
        <v>0</v>
      </c>
      <c r="AY705" s="112">
        <v>0</v>
      </c>
      <c r="AZ705" s="112">
        <v>0</v>
      </c>
      <c r="BA705" s="111">
        <v>0.71299999999999997</v>
      </c>
      <c r="BB705" s="112">
        <v>0</v>
      </c>
      <c r="BC705" s="112">
        <v>0</v>
      </c>
      <c r="BD705" s="112">
        <v>0</v>
      </c>
      <c r="BE705" s="112">
        <v>0</v>
      </c>
      <c r="BF705" s="112">
        <v>0</v>
      </c>
      <c r="BG705" s="112">
        <v>0</v>
      </c>
      <c r="BH705" s="112">
        <v>0</v>
      </c>
      <c r="BI705" s="112">
        <v>0</v>
      </c>
      <c r="BJ705" s="112">
        <v>0</v>
      </c>
      <c r="BK705" s="111">
        <v>0.71299999999999997</v>
      </c>
      <c r="BL705" s="112">
        <v>0</v>
      </c>
      <c r="BM705" s="112">
        <v>0</v>
      </c>
      <c r="BN705" s="112">
        <v>0</v>
      </c>
      <c r="BO705" s="112">
        <v>239.43333333333334</v>
      </c>
      <c r="BP705" s="112">
        <v>87.083333333333343</v>
      </c>
      <c r="BQ705" s="112">
        <v>14.116666666666669</v>
      </c>
      <c r="BR705" s="113">
        <v>140</v>
      </c>
      <c r="BS705" s="112">
        <v>3868</v>
      </c>
    </row>
    <row r="706" spans="1:71" hidden="1" x14ac:dyDescent="0.25">
      <c r="A706" s="102" t="s">
        <v>4</v>
      </c>
      <c r="B706" s="103" t="s">
        <v>179</v>
      </c>
      <c r="C706" s="102" t="s">
        <v>180</v>
      </c>
      <c r="D706" s="102" t="s">
        <v>304</v>
      </c>
      <c r="E706" s="102" t="s">
        <v>305</v>
      </c>
      <c r="F706" s="102" t="s">
        <v>244</v>
      </c>
      <c r="G706" s="102" t="s">
        <v>224</v>
      </c>
      <c r="H706" s="104">
        <v>120</v>
      </c>
      <c r="I706" s="104">
        <v>149</v>
      </c>
      <c r="J706" s="104">
        <v>35</v>
      </c>
      <c r="K706" s="104">
        <v>105</v>
      </c>
      <c r="L706" s="105">
        <v>101.33333333333333</v>
      </c>
      <c r="M706" s="106">
        <v>1258</v>
      </c>
      <c r="N706" s="106">
        <v>1362</v>
      </c>
      <c r="O706" s="106">
        <v>5</v>
      </c>
      <c r="P706" s="106">
        <v>104</v>
      </c>
      <c r="Q706" s="106">
        <v>6</v>
      </c>
      <c r="R706" s="106">
        <v>5.5</v>
      </c>
      <c r="S706" s="106">
        <v>1369</v>
      </c>
      <c r="T706" s="106">
        <v>1434</v>
      </c>
      <c r="U706" s="106">
        <v>6</v>
      </c>
      <c r="V706" s="106">
        <v>65</v>
      </c>
      <c r="W706" s="106">
        <v>7</v>
      </c>
      <c r="X706" s="106">
        <v>6.5</v>
      </c>
      <c r="Y706" s="106">
        <v>35</v>
      </c>
      <c r="Z706" s="106">
        <v>2</v>
      </c>
      <c r="AA706" s="107"/>
      <c r="AB706" s="106"/>
      <c r="AC706" s="108">
        <v>4.666666666666667</v>
      </c>
      <c r="AD706" s="109">
        <v>3</v>
      </c>
      <c r="AE706" s="110">
        <v>53</v>
      </c>
      <c r="AF706" s="111">
        <v>0.54</v>
      </c>
      <c r="AG706" s="112">
        <v>5.333333333333333</v>
      </c>
      <c r="AH706" s="112">
        <v>0</v>
      </c>
      <c r="AI706" s="112">
        <v>5.333333333333333</v>
      </c>
      <c r="AJ706" s="111">
        <v>0.9</v>
      </c>
      <c r="AK706" s="112">
        <v>5.333333333333333</v>
      </c>
      <c r="AL706" s="112">
        <v>0</v>
      </c>
      <c r="AM706" s="112">
        <v>0</v>
      </c>
      <c r="AN706" s="112">
        <v>12</v>
      </c>
      <c r="AO706" s="112">
        <v>0</v>
      </c>
      <c r="AP706" s="112">
        <v>0</v>
      </c>
      <c r="AQ706" s="112">
        <v>0</v>
      </c>
      <c r="AR706" s="112">
        <v>0</v>
      </c>
      <c r="AS706" s="112">
        <v>0</v>
      </c>
      <c r="AT706" s="111">
        <v>0.55000000000000004</v>
      </c>
      <c r="AU706" s="112">
        <v>0</v>
      </c>
      <c r="AV706" s="112">
        <v>0</v>
      </c>
      <c r="AW706" s="112">
        <v>0</v>
      </c>
      <c r="AX706" s="112">
        <v>0</v>
      </c>
      <c r="AY706" s="112">
        <v>0</v>
      </c>
      <c r="AZ706" s="112">
        <v>0</v>
      </c>
      <c r="BA706" s="111">
        <v>0.71299999999999997</v>
      </c>
      <c r="BB706" s="112">
        <v>0</v>
      </c>
      <c r="BC706" s="112">
        <v>0</v>
      </c>
      <c r="BD706" s="112">
        <v>0</v>
      </c>
      <c r="BE706" s="112">
        <v>0</v>
      </c>
      <c r="BF706" s="112">
        <v>0</v>
      </c>
      <c r="BG706" s="112">
        <v>0</v>
      </c>
      <c r="BH706" s="112">
        <v>0</v>
      </c>
      <c r="BI706" s="112">
        <v>0</v>
      </c>
      <c r="BJ706" s="112">
        <v>0</v>
      </c>
      <c r="BK706" s="111">
        <v>0.71299999999999997</v>
      </c>
      <c r="BL706" s="112">
        <v>28.62</v>
      </c>
      <c r="BM706" s="112">
        <v>7.7333333333333334</v>
      </c>
      <c r="BN706" s="112">
        <v>11.4</v>
      </c>
      <c r="BO706" s="112">
        <v>0</v>
      </c>
      <c r="BP706" s="112">
        <v>0</v>
      </c>
      <c r="BQ706" s="112">
        <v>0</v>
      </c>
      <c r="BR706" s="113">
        <v>26</v>
      </c>
      <c r="BS706" s="112">
        <v>0</v>
      </c>
    </row>
    <row r="707" spans="1:71" hidden="1" x14ac:dyDescent="0.25">
      <c r="A707" s="102" t="s">
        <v>4</v>
      </c>
      <c r="B707" s="103" t="s">
        <v>179</v>
      </c>
      <c r="C707" s="102" t="s">
        <v>180</v>
      </c>
      <c r="D707" s="102" t="s">
        <v>424</v>
      </c>
      <c r="E707" s="102" t="s">
        <v>425</v>
      </c>
      <c r="F707" s="102" t="s">
        <v>244</v>
      </c>
      <c r="G707" s="102" t="s">
        <v>224</v>
      </c>
      <c r="H707" s="104">
        <v>29</v>
      </c>
      <c r="I707" s="104">
        <v>31</v>
      </c>
      <c r="J707" s="104">
        <v>50</v>
      </c>
      <c r="K707" s="104">
        <v>150</v>
      </c>
      <c r="L707" s="105">
        <v>36.666666666666664</v>
      </c>
      <c r="M707" s="106">
        <v>339</v>
      </c>
      <c r="N707" s="106">
        <v>343</v>
      </c>
      <c r="O707" s="106">
        <v>2</v>
      </c>
      <c r="P707" s="106">
        <v>4</v>
      </c>
      <c r="Q707" s="106">
        <v>2</v>
      </c>
      <c r="R707" s="106">
        <v>2</v>
      </c>
      <c r="S707" s="106">
        <v>347</v>
      </c>
      <c r="T707" s="106">
        <v>350</v>
      </c>
      <c r="U707" s="106">
        <v>2</v>
      </c>
      <c r="V707" s="106">
        <v>3</v>
      </c>
      <c r="W707" s="106">
        <v>2</v>
      </c>
      <c r="X707" s="106">
        <v>2</v>
      </c>
      <c r="Y707" s="106">
        <v>50</v>
      </c>
      <c r="Z707" s="106">
        <v>3</v>
      </c>
      <c r="AA707" s="107"/>
      <c r="AB707" s="106"/>
      <c r="AC707" s="108">
        <v>2.3333333333333335</v>
      </c>
      <c r="AD707" s="109">
        <v>2</v>
      </c>
      <c r="AE707" s="110">
        <v>53</v>
      </c>
      <c r="AF707" s="111">
        <v>0.54</v>
      </c>
      <c r="AG707" s="112">
        <v>5.333333333333333</v>
      </c>
      <c r="AH707" s="112">
        <v>0</v>
      </c>
      <c r="AI707" s="112">
        <v>5.333333333333333</v>
      </c>
      <c r="AJ707" s="111">
        <v>0.9</v>
      </c>
      <c r="AK707" s="112">
        <v>5.333333333333333</v>
      </c>
      <c r="AL707" s="112">
        <v>0</v>
      </c>
      <c r="AM707" s="112">
        <v>0</v>
      </c>
      <c r="AN707" s="112">
        <v>7.666666666666667</v>
      </c>
      <c r="AO707" s="112">
        <v>0</v>
      </c>
      <c r="AP707" s="112">
        <v>0</v>
      </c>
      <c r="AQ707" s="112">
        <v>0</v>
      </c>
      <c r="AR707" s="112">
        <v>0</v>
      </c>
      <c r="AS707" s="112">
        <v>0</v>
      </c>
      <c r="AT707" s="111">
        <v>0.55000000000000004</v>
      </c>
      <c r="AU707" s="112">
        <v>0</v>
      </c>
      <c r="AV707" s="112">
        <v>0</v>
      </c>
      <c r="AW707" s="112">
        <v>0</v>
      </c>
      <c r="AX707" s="112">
        <v>0</v>
      </c>
      <c r="AY707" s="112">
        <v>0</v>
      </c>
      <c r="AZ707" s="112">
        <v>0</v>
      </c>
      <c r="BA707" s="111">
        <v>0.71299999999999997</v>
      </c>
      <c r="BB707" s="112">
        <v>0</v>
      </c>
      <c r="BC707" s="112">
        <v>0</v>
      </c>
      <c r="BD707" s="112">
        <v>0</v>
      </c>
      <c r="BE707" s="112">
        <v>0</v>
      </c>
      <c r="BF707" s="112">
        <v>0</v>
      </c>
      <c r="BG707" s="112">
        <v>0</v>
      </c>
      <c r="BH707" s="112">
        <v>0</v>
      </c>
      <c r="BI707" s="112">
        <v>0</v>
      </c>
      <c r="BJ707" s="112">
        <v>0</v>
      </c>
      <c r="BK707" s="111">
        <v>0.71299999999999997</v>
      </c>
      <c r="BL707" s="112">
        <v>28.62</v>
      </c>
      <c r="BM707" s="112">
        <v>7.7333333333333334</v>
      </c>
      <c r="BN707" s="112">
        <v>9.0166666666666657</v>
      </c>
      <c r="BO707" s="112">
        <v>0</v>
      </c>
      <c r="BP707" s="112">
        <v>0</v>
      </c>
      <c r="BQ707" s="112">
        <v>0</v>
      </c>
      <c r="BR707" s="113">
        <v>6</v>
      </c>
      <c r="BS707" s="112">
        <v>0</v>
      </c>
    </row>
    <row r="708" spans="1:71" hidden="1" x14ac:dyDescent="0.25">
      <c r="A708" s="102" t="s">
        <v>4</v>
      </c>
      <c r="B708" s="103" t="s">
        <v>179</v>
      </c>
      <c r="C708" s="102" t="s">
        <v>180</v>
      </c>
      <c r="D708" s="102" t="s">
        <v>306</v>
      </c>
      <c r="E708" s="102" t="s">
        <v>307</v>
      </c>
      <c r="F708" s="102" t="s">
        <v>244</v>
      </c>
      <c r="G708" s="102" t="s">
        <v>224</v>
      </c>
      <c r="H708" s="104">
        <v>76</v>
      </c>
      <c r="I708" s="104">
        <v>88</v>
      </c>
      <c r="J708" s="104">
        <v>112</v>
      </c>
      <c r="K708" s="104">
        <v>336</v>
      </c>
      <c r="L708" s="105">
        <v>92</v>
      </c>
      <c r="M708" s="106">
        <v>793</v>
      </c>
      <c r="N708" s="106">
        <v>871</v>
      </c>
      <c r="O708" s="106">
        <v>4</v>
      </c>
      <c r="P708" s="106">
        <v>78</v>
      </c>
      <c r="Q708" s="106">
        <v>5</v>
      </c>
      <c r="R708" s="106">
        <v>4.5</v>
      </c>
      <c r="S708" s="106">
        <v>822</v>
      </c>
      <c r="T708" s="106">
        <v>858</v>
      </c>
      <c r="U708" s="106">
        <v>4</v>
      </c>
      <c r="V708" s="106">
        <v>36</v>
      </c>
      <c r="W708" s="106">
        <v>6</v>
      </c>
      <c r="X708" s="106">
        <v>5</v>
      </c>
      <c r="Y708" s="106">
        <v>112</v>
      </c>
      <c r="Z708" s="106">
        <v>5</v>
      </c>
      <c r="AA708" s="107">
        <v>57141</v>
      </c>
      <c r="AB708" s="106">
        <v>5</v>
      </c>
      <c r="AC708" s="108">
        <v>4.9000000000000004</v>
      </c>
      <c r="AD708" s="109">
        <v>3</v>
      </c>
      <c r="AE708" s="110">
        <v>53</v>
      </c>
      <c r="AF708" s="111">
        <v>0.54</v>
      </c>
      <c r="AG708" s="112">
        <v>5.333333333333333</v>
      </c>
      <c r="AH708" s="112">
        <v>0</v>
      </c>
      <c r="AI708" s="112">
        <v>5.333333333333333</v>
      </c>
      <c r="AJ708" s="111">
        <v>0.9</v>
      </c>
      <c r="AK708" s="112">
        <v>5.333333333333333</v>
      </c>
      <c r="AL708" s="112">
        <v>0</v>
      </c>
      <c r="AM708" s="112">
        <v>0</v>
      </c>
      <c r="AN708" s="112">
        <v>7.666666666666667</v>
      </c>
      <c r="AO708" s="112">
        <v>0</v>
      </c>
      <c r="AP708" s="112">
        <v>0</v>
      </c>
      <c r="AQ708" s="112">
        <v>0</v>
      </c>
      <c r="AR708" s="112">
        <v>0</v>
      </c>
      <c r="AS708" s="112">
        <v>0</v>
      </c>
      <c r="AT708" s="111">
        <v>0.55000000000000004</v>
      </c>
      <c r="AU708" s="112">
        <v>0</v>
      </c>
      <c r="AV708" s="112">
        <v>0</v>
      </c>
      <c r="AW708" s="112">
        <v>0</v>
      </c>
      <c r="AX708" s="112">
        <v>0</v>
      </c>
      <c r="AY708" s="112">
        <v>0</v>
      </c>
      <c r="AZ708" s="112">
        <v>0</v>
      </c>
      <c r="BA708" s="111">
        <v>0.71299999999999997</v>
      </c>
      <c r="BB708" s="112">
        <v>0</v>
      </c>
      <c r="BC708" s="112">
        <v>0</v>
      </c>
      <c r="BD708" s="112">
        <v>0</v>
      </c>
      <c r="BE708" s="112">
        <v>0</v>
      </c>
      <c r="BF708" s="112">
        <v>0</v>
      </c>
      <c r="BG708" s="112">
        <v>0</v>
      </c>
      <c r="BH708" s="112">
        <v>0</v>
      </c>
      <c r="BI708" s="112">
        <v>0</v>
      </c>
      <c r="BJ708" s="112">
        <v>0</v>
      </c>
      <c r="BK708" s="111">
        <v>0.71299999999999997</v>
      </c>
      <c r="BL708" s="112">
        <v>28.62</v>
      </c>
      <c r="BM708" s="112">
        <v>7.7333333333333334</v>
      </c>
      <c r="BN708" s="112">
        <v>9.0166666666666657</v>
      </c>
      <c r="BO708" s="112">
        <v>0</v>
      </c>
      <c r="BP708" s="112">
        <v>0</v>
      </c>
      <c r="BQ708" s="112">
        <v>0</v>
      </c>
      <c r="BR708" s="113">
        <v>16</v>
      </c>
      <c r="BS708" s="112">
        <v>0</v>
      </c>
    </row>
    <row r="709" spans="1:71" hidden="1" x14ac:dyDescent="0.25">
      <c r="A709" s="102" t="s">
        <v>4</v>
      </c>
      <c r="B709" s="103" t="s">
        <v>179</v>
      </c>
      <c r="C709" s="102" t="s">
        <v>180</v>
      </c>
      <c r="D709" s="102" t="s">
        <v>242</v>
      </c>
      <c r="E709" s="102" t="s">
        <v>243</v>
      </c>
      <c r="F709" s="102" t="s">
        <v>244</v>
      </c>
      <c r="G709" s="102" t="s">
        <v>224</v>
      </c>
      <c r="H709" s="104">
        <v>161</v>
      </c>
      <c r="I709" s="104">
        <v>164</v>
      </c>
      <c r="J709" s="104">
        <v>177</v>
      </c>
      <c r="K709" s="104">
        <v>531</v>
      </c>
      <c r="L709" s="105">
        <v>167.33333333333334</v>
      </c>
      <c r="M709" s="106">
        <v>1958</v>
      </c>
      <c r="N709" s="106">
        <v>1926</v>
      </c>
      <c r="O709" s="106">
        <v>6</v>
      </c>
      <c r="P709" s="106">
        <v>-32</v>
      </c>
      <c r="Q709" s="106">
        <v>1</v>
      </c>
      <c r="R709" s="106">
        <v>3.5</v>
      </c>
      <c r="S709" s="106">
        <v>1944</v>
      </c>
      <c r="T709" s="106">
        <v>1942</v>
      </c>
      <c r="U709" s="106">
        <v>6</v>
      </c>
      <c r="V709" s="106">
        <v>-2</v>
      </c>
      <c r="W709" s="106">
        <v>1</v>
      </c>
      <c r="X709" s="106">
        <v>3.5</v>
      </c>
      <c r="Y709" s="106">
        <v>177</v>
      </c>
      <c r="Z709" s="106">
        <v>6</v>
      </c>
      <c r="AA709" s="107">
        <v>68779</v>
      </c>
      <c r="AB709" s="106">
        <v>7</v>
      </c>
      <c r="AC709" s="108">
        <v>5.4</v>
      </c>
      <c r="AD709" s="109">
        <v>3</v>
      </c>
      <c r="AE709" s="110">
        <v>26.666666666666668</v>
      </c>
      <c r="AF709" s="111">
        <v>0.54</v>
      </c>
      <c r="AG709" s="112">
        <v>0</v>
      </c>
      <c r="AH709" s="112">
        <v>2.3333333333333335</v>
      </c>
      <c r="AI709" s="112">
        <v>0</v>
      </c>
      <c r="AJ709" s="111">
        <v>0.9</v>
      </c>
      <c r="AK709" s="112">
        <v>0</v>
      </c>
      <c r="AL709" s="112">
        <v>7.666666666666667</v>
      </c>
      <c r="AM709" s="112">
        <v>0</v>
      </c>
      <c r="AN709" s="112">
        <v>29</v>
      </c>
      <c r="AO709" s="112">
        <v>50.666666666666664</v>
      </c>
      <c r="AP709" s="112">
        <v>0</v>
      </c>
      <c r="AQ709" s="112">
        <v>0</v>
      </c>
      <c r="AR709" s="112">
        <v>0</v>
      </c>
      <c r="AS709" s="112">
        <v>0</v>
      </c>
      <c r="AT709" s="111">
        <v>0.55000000000000004</v>
      </c>
      <c r="AU709" s="112">
        <v>0</v>
      </c>
      <c r="AV709" s="112">
        <v>0</v>
      </c>
      <c r="AW709" s="112">
        <v>0</v>
      </c>
      <c r="AX709" s="112">
        <v>0</v>
      </c>
      <c r="AY709" s="112">
        <v>0</v>
      </c>
      <c r="AZ709" s="112">
        <v>0</v>
      </c>
      <c r="BA709" s="111">
        <v>0.71299999999999997</v>
      </c>
      <c r="BB709" s="112">
        <v>0</v>
      </c>
      <c r="BC709" s="112">
        <v>0</v>
      </c>
      <c r="BD709" s="112">
        <v>0</v>
      </c>
      <c r="BE709" s="112">
        <v>0</v>
      </c>
      <c r="BF709" s="112">
        <v>0</v>
      </c>
      <c r="BG709" s="112">
        <v>0</v>
      </c>
      <c r="BH709" s="112">
        <v>0</v>
      </c>
      <c r="BI709" s="112">
        <v>0</v>
      </c>
      <c r="BJ709" s="112">
        <v>0</v>
      </c>
      <c r="BK709" s="111">
        <v>0.71299999999999997</v>
      </c>
      <c r="BL709" s="112">
        <v>14.400000000000002</v>
      </c>
      <c r="BM709" s="112">
        <v>6.3166666666666664</v>
      </c>
      <c r="BN709" s="112">
        <v>15.950000000000001</v>
      </c>
      <c r="BO709" s="112">
        <v>27.866666666666667</v>
      </c>
      <c r="BP709" s="112">
        <v>0</v>
      </c>
      <c r="BQ709" s="112">
        <v>0</v>
      </c>
      <c r="BR709" s="113">
        <v>56</v>
      </c>
      <c r="BS709" s="112">
        <v>0</v>
      </c>
    </row>
    <row r="710" spans="1:71" hidden="1" x14ac:dyDescent="0.25">
      <c r="A710" s="102" t="s">
        <v>4</v>
      </c>
      <c r="B710" s="103" t="s">
        <v>179</v>
      </c>
      <c r="C710" s="102" t="s">
        <v>180</v>
      </c>
      <c r="D710" s="102" t="s">
        <v>426</v>
      </c>
      <c r="E710" s="102" t="s">
        <v>427</v>
      </c>
      <c r="F710" s="102" t="s">
        <v>244</v>
      </c>
      <c r="G710" s="102" t="s">
        <v>224</v>
      </c>
      <c r="H710" s="104">
        <v>17</v>
      </c>
      <c r="I710" s="104">
        <v>17</v>
      </c>
      <c r="J710" s="104">
        <v>151</v>
      </c>
      <c r="K710" s="104">
        <v>453</v>
      </c>
      <c r="L710" s="105">
        <v>61.666666666666664</v>
      </c>
      <c r="M710" s="106">
        <v>231</v>
      </c>
      <c r="N710" s="106">
        <v>216</v>
      </c>
      <c r="O710" s="106">
        <v>2</v>
      </c>
      <c r="P710" s="106">
        <v>-15</v>
      </c>
      <c r="Q710" s="106">
        <v>2</v>
      </c>
      <c r="R710" s="106">
        <v>2</v>
      </c>
      <c r="S710" s="106">
        <v>228</v>
      </c>
      <c r="T710" s="106">
        <v>223</v>
      </c>
      <c r="U710" s="106">
        <v>2</v>
      </c>
      <c r="V710" s="106">
        <v>-5</v>
      </c>
      <c r="W710" s="106">
        <v>1</v>
      </c>
      <c r="X710" s="106">
        <v>1.5</v>
      </c>
      <c r="Y710" s="106">
        <v>151</v>
      </c>
      <c r="Z710" s="106">
        <v>5</v>
      </c>
      <c r="AA710" s="107"/>
      <c r="AB710" s="106"/>
      <c r="AC710" s="108">
        <v>2.8333333333333335</v>
      </c>
      <c r="AD710" s="109">
        <v>2</v>
      </c>
      <c r="AE710" s="110">
        <v>7</v>
      </c>
      <c r="AF710" s="111">
        <v>0.54</v>
      </c>
      <c r="AG710" s="112">
        <v>0</v>
      </c>
      <c r="AH710" s="112">
        <v>0</v>
      </c>
      <c r="AI710" s="112">
        <v>0</v>
      </c>
      <c r="AJ710" s="111">
        <v>0.9</v>
      </c>
      <c r="AK710" s="112">
        <v>0</v>
      </c>
      <c r="AL710" s="112">
        <v>0</v>
      </c>
      <c r="AM710" s="112">
        <v>0</v>
      </c>
      <c r="AN710" s="112">
        <v>0</v>
      </c>
      <c r="AO710" s="112">
        <v>0</v>
      </c>
      <c r="AP710" s="112">
        <v>0</v>
      </c>
      <c r="AQ710" s="112">
        <v>0</v>
      </c>
      <c r="AR710" s="112">
        <v>0</v>
      </c>
      <c r="AS710" s="112">
        <v>0</v>
      </c>
      <c r="AT710" s="111">
        <v>0.55000000000000004</v>
      </c>
      <c r="AU710" s="112">
        <v>0</v>
      </c>
      <c r="AV710" s="112">
        <v>0</v>
      </c>
      <c r="AW710" s="112">
        <v>0</v>
      </c>
      <c r="AX710" s="112">
        <v>0</v>
      </c>
      <c r="AY710" s="112">
        <v>0</v>
      </c>
      <c r="AZ710" s="112">
        <v>0</v>
      </c>
      <c r="BA710" s="111">
        <v>0.71299999999999997</v>
      </c>
      <c r="BB710" s="112">
        <v>0</v>
      </c>
      <c r="BC710" s="112">
        <v>0</v>
      </c>
      <c r="BD710" s="112">
        <v>0</v>
      </c>
      <c r="BE710" s="112">
        <v>0</v>
      </c>
      <c r="BF710" s="112">
        <v>0</v>
      </c>
      <c r="BG710" s="112">
        <v>0</v>
      </c>
      <c r="BH710" s="112">
        <v>0</v>
      </c>
      <c r="BI710" s="112">
        <v>0</v>
      </c>
      <c r="BJ710" s="112">
        <v>0</v>
      </c>
      <c r="BK710" s="111">
        <v>0.71299999999999997</v>
      </c>
      <c r="BL710" s="112">
        <v>3.7800000000000002</v>
      </c>
      <c r="BM710" s="112">
        <v>0</v>
      </c>
      <c r="BN710" s="112">
        <v>0</v>
      </c>
      <c r="BO710" s="112">
        <v>0</v>
      </c>
      <c r="BP710" s="112">
        <v>0</v>
      </c>
      <c r="BQ710" s="112">
        <v>0</v>
      </c>
      <c r="BR710" s="113">
        <v>17</v>
      </c>
      <c r="BS710" s="112">
        <v>0</v>
      </c>
    </row>
    <row r="711" spans="1:71" hidden="1" x14ac:dyDescent="0.25">
      <c r="A711" s="102" t="s">
        <v>4</v>
      </c>
      <c r="B711" s="103" t="s">
        <v>179</v>
      </c>
      <c r="C711" s="102" t="s">
        <v>180</v>
      </c>
      <c r="D711" s="102" t="s">
        <v>771</v>
      </c>
      <c r="E711" s="102" t="s">
        <v>772</v>
      </c>
      <c r="F711" s="102" t="s">
        <v>244</v>
      </c>
      <c r="G711" s="102" t="s">
        <v>224</v>
      </c>
      <c r="H711" s="104">
        <v>14</v>
      </c>
      <c r="I711" s="104">
        <v>14</v>
      </c>
      <c r="J711" s="104"/>
      <c r="K711" s="104" t="s">
        <v>154</v>
      </c>
      <c r="L711" s="105">
        <v>14</v>
      </c>
      <c r="M711" s="106">
        <v>144</v>
      </c>
      <c r="N711" s="106">
        <v>157</v>
      </c>
      <c r="O711" s="106">
        <v>1</v>
      </c>
      <c r="P711" s="106">
        <v>13</v>
      </c>
      <c r="Q711" s="106">
        <v>3</v>
      </c>
      <c r="R711" s="106">
        <v>2</v>
      </c>
      <c r="S711" s="106">
        <v>146</v>
      </c>
      <c r="T711" s="106">
        <v>150</v>
      </c>
      <c r="U711" s="106">
        <v>1</v>
      </c>
      <c r="V711" s="106">
        <v>4</v>
      </c>
      <c r="W711" s="106">
        <v>2</v>
      </c>
      <c r="X711" s="106">
        <v>1.5</v>
      </c>
      <c r="Y711" s="106"/>
      <c r="Z711" s="106"/>
      <c r="AA711" s="107"/>
      <c r="AB711" s="106"/>
      <c r="AC711" s="108">
        <v>1.75</v>
      </c>
      <c r="AD711" s="109">
        <v>1</v>
      </c>
      <c r="AE711" s="110">
        <v>12.333333333333334</v>
      </c>
      <c r="AF711" s="111">
        <v>0.54</v>
      </c>
      <c r="AG711" s="112">
        <v>0</v>
      </c>
      <c r="AH711" s="112">
        <v>0</v>
      </c>
      <c r="AI711" s="112">
        <v>0</v>
      </c>
      <c r="AJ711" s="111">
        <v>0.9</v>
      </c>
      <c r="AK711" s="112">
        <v>0</v>
      </c>
      <c r="AL711" s="112">
        <v>0</v>
      </c>
      <c r="AM711" s="112">
        <v>0</v>
      </c>
      <c r="AN711" s="112">
        <v>0</v>
      </c>
      <c r="AO711" s="112">
        <v>0</v>
      </c>
      <c r="AP711" s="112">
        <v>0</v>
      </c>
      <c r="AQ711" s="112">
        <v>0</v>
      </c>
      <c r="AR711" s="112">
        <v>0</v>
      </c>
      <c r="AS711" s="112">
        <v>0</v>
      </c>
      <c r="AT711" s="111">
        <v>0.55000000000000004</v>
      </c>
      <c r="AU711" s="112">
        <v>0</v>
      </c>
      <c r="AV711" s="112">
        <v>0</v>
      </c>
      <c r="AW711" s="112">
        <v>0</v>
      </c>
      <c r="AX711" s="112">
        <v>0</v>
      </c>
      <c r="AY711" s="112">
        <v>0</v>
      </c>
      <c r="AZ711" s="112">
        <v>0</v>
      </c>
      <c r="BA711" s="111">
        <v>0.71299999999999997</v>
      </c>
      <c r="BB711" s="112">
        <v>0</v>
      </c>
      <c r="BC711" s="112">
        <v>0</v>
      </c>
      <c r="BD711" s="112">
        <v>0</v>
      </c>
      <c r="BE711" s="112">
        <v>0</v>
      </c>
      <c r="BF711" s="112">
        <v>0</v>
      </c>
      <c r="BG711" s="112">
        <v>0</v>
      </c>
      <c r="BH711" s="112">
        <v>0</v>
      </c>
      <c r="BI711" s="112">
        <v>0</v>
      </c>
      <c r="BJ711" s="112">
        <v>0</v>
      </c>
      <c r="BK711" s="111">
        <v>0.71299999999999997</v>
      </c>
      <c r="BL711" s="112">
        <v>6.660000000000001</v>
      </c>
      <c r="BM711" s="112">
        <v>0</v>
      </c>
      <c r="BN711" s="112">
        <v>0</v>
      </c>
      <c r="BO711" s="112">
        <v>0</v>
      </c>
      <c r="BP711" s="112">
        <v>0</v>
      </c>
      <c r="BQ711" s="112">
        <v>0</v>
      </c>
      <c r="BR711" s="113">
        <v>3</v>
      </c>
      <c r="BS711" s="112">
        <v>0</v>
      </c>
    </row>
    <row r="712" spans="1:71" hidden="1" x14ac:dyDescent="0.25">
      <c r="A712" s="102" t="s">
        <v>4</v>
      </c>
      <c r="B712" s="103" t="s">
        <v>179</v>
      </c>
      <c r="C712" s="102" t="s">
        <v>180</v>
      </c>
      <c r="D712" s="102" t="s">
        <v>428</v>
      </c>
      <c r="E712" s="102" t="s">
        <v>429</v>
      </c>
      <c r="F712" s="102" t="s">
        <v>244</v>
      </c>
      <c r="G712" s="102" t="s">
        <v>224</v>
      </c>
      <c r="H712" s="104">
        <v>86</v>
      </c>
      <c r="I712" s="104">
        <v>89</v>
      </c>
      <c r="J712" s="104">
        <v>303</v>
      </c>
      <c r="K712" s="104">
        <v>909</v>
      </c>
      <c r="L712" s="105">
        <v>159.33333333333334</v>
      </c>
      <c r="M712" s="106">
        <v>969</v>
      </c>
      <c r="N712" s="106">
        <v>993</v>
      </c>
      <c r="O712" s="106">
        <v>5</v>
      </c>
      <c r="P712" s="106">
        <v>24</v>
      </c>
      <c r="Q712" s="106">
        <v>3</v>
      </c>
      <c r="R712" s="106">
        <v>4</v>
      </c>
      <c r="S712" s="106">
        <v>944</v>
      </c>
      <c r="T712" s="106">
        <v>959</v>
      </c>
      <c r="U712" s="106">
        <v>5</v>
      </c>
      <c r="V712" s="106">
        <v>15</v>
      </c>
      <c r="W712" s="106">
        <v>4</v>
      </c>
      <c r="X712" s="106">
        <v>4.5</v>
      </c>
      <c r="Y712" s="106">
        <v>303</v>
      </c>
      <c r="Z712" s="106">
        <v>7</v>
      </c>
      <c r="AA712" s="107">
        <v>56046</v>
      </c>
      <c r="AB712" s="106">
        <v>5</v>
      </c>
      <c r="AC712" s="108">
        <v>5.0999999999999996</v>
      </c>
      <c r="AD712" s="109">
        <v>3</v>
      </c>
      <c r="AE712" s="110">
        <v>0</v>
      </c>
      <c r="AF712" s="111">
        <v>0.54</v>
      </c>
      <c r="AG712" s="112">
        <v>2.6666666666666665</v>
      </c>
      <c r="AH712" s="112">
        <v>0</v>
      </c>
      <c r="AI712" s="112">
        <v>2.6666666666666665</v>
      </c>
      <c r="AJ712" s="111">
        <v>0.9</v>
      </c>
      <c r="AK712" s="112">
        <v>2.6666666666666665</v>
      </c>
      <c r="AL712" s="112">
        <v>0</v>
      </c>
      <c r="AM712" s="112">
        <v>0</v>
      </c>
      <c r="AN712" s="112">
        <v>0</v>
      </c>
      <c r="AO712" s="112">
        <v>0</v>
      </c>
      <c r="AP712" s="112">
        <v>0</v>
      </c>
      <c r="AQ712" s="112">
        <v>0</v>
      </c>
      <c r="AR712" s="112">
        <v>0</v>
      </c>
      <c r="AS712" s="112">
        <v>0</v>
      </c>
      <c r="AT712" s="111">
        <v>0.55000000000000004</v>
      </c>
      <c r="AU712" s="112">
        <v>0</v>
      </c>
      <c r="AV712" s="112">
        <v>0</v>
      </c>
      <c r="AW712" s="112">
        <v>0</v>
      </c>
      <c r="AX712" s="112">
        <v>0</v>
      </c>
      <c r="AY712" s="112">
        <v>0</v>
      </c>
      <c r="AZ712" s="112">
        <v>0</v>
      </c>
      <c r="BA712" s="111">
        <v>0.71299999999999997</v>
      </c>
      <c r="BB712" s="112">
        <v>0</v>
      </c>
      <c r="BC712" s="112">
        <v>0</v>
      </c>
      <c r="BD712" s="112">
        <v>0</v>
      </c>
      <c r="BE712" s="112">
        <v>0</v>
      </c>
      <c r="BF712" s="112">
        <v>0</v>
      </c>
      <c r="BG712" s="112">
        <v>0</v>
      </c>
      <c r="BH712" s="112">
        <v>0</v>
      </c>
      <c r="BI712" s="112">
        <v>0</v>
      </c>
      <c r="BJ712" s="112">
        <v>0</v>
      </c>
      <c r="BK712" s="111">
        <v>0.71299999999999997</v>
      </c>
      <c r="BL712" s="112">
        <v>0</v>
      </c>
      <c r="BM712" s="112">
        <v>3.8666666666666667</v>
      </c>
      <c r="BN712" s="112">
        <v>2.4</v>
      </c>
      <c r="BO712" s="112">
        <v>0</v>
      </c>
      <c r="BP712" s="112">
        <v>0</v>
      </c>
      <c r="BQ712" s="112">
        <v>0</v>
      </c>
      <c r="BR712" s="113">
        <v>23</v>
      </c>
      <c r="BS712" s="112">
        <v>0</v>
      </c>
    </row>
    <row r="713" spans="1:71" hidden="1" x14ac:dyDescent="0.25">
      <c r="A713" s="102" t="s">
        <v>4</v>
      </c>
      <c r="B713" s="103" t="s">
        <v>179</v>
      </c>
      <c r="C713" s="102" t="s">
        <v>180</v>
      </c>
      <c r="D713" s="102" t="s">
        <v>430</v>
      </c>
      <c r="E713" s="102" t="s">
        <v>431</v>
      </c>
      <c r="F713" s="102" t="s">
        <v>244</v>
      </c>
      <c r="G713" s="102" t="s">
        <v>224</v>
      </c>
      <c r="H713" s="104">
        <v>25</v>
      </c>
      <c r="I713" s="104">
        <v>26</v>
      </c>
      <c r="J713" s="104">
        <v>75</v>
      </c>
      <c r="K713" s="104">
        <v>225</v>
      </c>
      <c r="L713" s="105">
        <v>42</v>
      </c>
      <c r="M713" s="106">
        <v>289</v>
      </c>
      <c r="N713" s="106">
        <v>295</v>
      </c>
      <c r="O713" s="106">
        <v>2</v>
      </c>
      <c r="P713" s="106">
        <v>6</v>
      </c>
      <c r="Q713" s="106">
        <v>2</v>
      </c>
      <c r="R713" s="106">
        <v>2</v>
      </c>
      <c r="S713" s="106">
        <v>287</v>
      </c>
      <c r="T713" s="106">
        <v>291</v>
      </c>
      <c r="U713" s="106">
        <v>2</v>
      </c>
      <c r="V713" s="106">
        <v>4</v>
      </c>
      <c r="W713" s="106">
        <v>2</v>
      </c>
      <c r="X713" s="106">
        <v>2</v>
      </c>
      <c r="Y713" s="106">
        <v>75</v>
      </c>
      <c r="Z713" s="106">
        <v>4</v>
      </c>
      <c r="AA713" s="107">
        <v>59769</v>
      </c>
      <c r="AB713" s="106">
        <v>6</v>
      </c>
      <c r="AC713" s="108">
        <v>4</v>
      </c>
      <c r="AD713" s="109">
        <v>2</v>
      </c>
      <c r="AE713" s="110">
        <v>0</v>
      </c>
      <c r="AF713" s="111">
        <v>0.54</v>
      </c>
      <c r="AG713" s="112">
        <v>0</v>
      </c>
      <c r="AH713" s="112">
        <v>5.333333333333333</v>
      </c>
      <c r="AI713" s="112">
        <v>0</v>
      </c>
      <c r="AJ713" s="111">
        <v>0.9</v>
      </c>
      <c r="AK713" s="112">
        <v>0</v>
      </c>
      <c r="AL713" s="112">
        <v>0</v>
      </c>
      <c r="AM713" s="112">
        <v>0</v>
      </c>
      <c r="AN713" s="112">
        <v>17</v>
      </c>
      <c r="AO713" s="112">
        <v>67</v>
      </c>
      <c r="AP713" s="112">
        <v>0</v>
      </c>
      <c r="AQ713" s="112">
        <v>0</v>
      </c>
      <c r="AR713" s="112">
        <v>0</v>
      </c>
      <c r="AS713" s="112">
        <v>0</v>
      </c>
      <c r="AT713" s="111">
        <v>0.55000000000000004</v>
      </c>
      <c r="AU713" s="112">
        <v>0</v>
      </c>
      <c r="AV713" s="112">
        <v>0</v>
      </c>
      <c r="AW713" s="112">
        <v>0</v>
      </c>
      <c r="AX713" s="112">
        <v>0</v>
      </c>
      <c r="AY713" s="112">
        <v>0</v>
      </c>
      <c r="AZ713" s="112">
        <v>0</v>
      </c>
      <c r="BA713" s="111">
        <v>0.71299999999999997</v>
      </c>
      <c r="BB713" s="112">
        <v>0</v>
      </c>
      <c r="BC713" s="112">
        <v>0</v>
      </c>
      <c r="BD713" s="112">
        <v>0</v>
      </c>
      <c r="BE713" s="112">
        <v>0</v>
      </c>
      <c r="BF713" s="112">
        <v>0</v>
      </c>
      <c r="BG713" s="112">
        <v>0</v>
      </c>
      <c r="BH713" s="112">
        <v>0</v>
      </c>
      <c r="BI713" s="112">
        <v>0</v>
      </c>
      <c r="BJ713" s="112">
        <v>0</v>
      </c>
      <c r="BK713" s="111">
        <v>0.71299999999999997</v>
      </c>
      <c r="BL713" s="112">
        <v>0</v>
      </c>
      <c r="BM713" s="112">
        <v>4.8</v>
      </c>
      <c r="BN713" s="112">
        <v>9.3500000000000014</v>
      </c>
      <c r="BO713" s="112">
        <v>36.85</v>
      </c>
      <c r="BP713" s="112">
        <v>0</v>
      </c>
      <c r="BQ713" s="112">
        <v>0</v>
      </c>
      <c r="BR713" s="113">
        <v>6</v>
      </c>
      <c r="BS713" s="112">
        <v>0</v>
      </c>
    </row>
    <row r="714" spans="1:71" hidden="1" x14ac:dyDescent="0.25">
      <c r="A714" s="102" t="s">
        <v>4</v>
      </c>
      <c r="B714" s="103" t="s">
        <v>179</v>
      </c>
      <c r="C714" s="102" t="s">
        <v>180</v>
      </c>
      <c r="D714" s="102" t="s">
        <v>773</v>
      </c>
      <c r="E714" s="102" t="s">
        <v>774</v>
      </c>
      <c r="F714" s="102" t="s">
        <v>151</v>
      </c>
      <c r="G714" s="102" t="s">
        <v>223</v>
      </c>
      <c r="H714" s="104"/>
      <c r="I714" s="104">
        <v>15</v>
      </c>
      <c r="J714" s="104">
        <v>42</v>
      </c>
      <c r="K714" s="104">
        <v>126</v>
      </c>
      <c r="L714" s="105">
        <v>28.5</v>
      </c>
      <c r="M714" s="106"/>
      <c r="N714" s="106"/>
      <c r="O714" s="106"/>
      <c r="P714" s="106"/>
      <c r="Q714" s="106"/>
      <c r="R714" s="106"/>
      <c r="S714" s="106">
        <v>103</v>
      </c>
      <c r="T714" s="106">
        <v>109</v>
      </c>
      <c r="U714" s="106">
        <v>1</v>
      </c>
      <c r="V714" s="106">
        <v>6</v>
      </c>
      <c r="W714" s="106">
        <v>3</v>
      </c>
      <c r="X714" s="106">
        <v>2</v>
      </c>
      <c r="Y714" s="106">
        <v>42</v>
      </c>
      <c r="Z714" s="106">
        <v>2</v>
      </c>
      <c r="AA714" s="107"/>
      <c r="AB714" s="106"/>
      <c r="AC714" s="108">
        <v>2</v>
      </c>
      <c r="AD714" s="109">
        <v>1</v>
      </c>
      <c r="AE714" s="110">
        <v>0</v>
      </c>
      <c r="AF714" s="111">
        <v>0.54</v>
      </c>
      <c r="AG714" s="112">
        <v>0</v>
      </c>
      <c r="AH714" s="112">
        <v>0</v>
      </c>
      <c r="AI714" s="112">
        <v>0</v>
      </c>
      <c r="AJ714" s="111">
        <v>0.9</v>
      </c>
      <c r="AK714" s="112">
        <v>4.333333333333333</v>
      </c>
      <c r="AL714" s="112">
        <v>0</v>
      </c>
      <c r="AM714" s="112">
        <v>0</v>
      </c>
      <c r="AN714" s="112">
        <v>0</v>
      </c>
      <c r="AO714" s="112">
        <v>0</v>
      </c>
      <c r="AP714" s="112">
        <v>0</v>
      </c>
      <c r="AQ714" s="112">
        <v>0</v>
      </c>
      <c r="AR714" s="112">
        <v>0</v>
      </c>
      <c r="AS714" s="112">
        <v>0</v>
      </c>
      <c r="AT714" s="111">
        <v>0.55000000000000004</v>
      </c>
      <c r="AU714" s="112">
        <v>0</v>
      </c>
      <c r="AV714" s="112">
        <v>0</v>
      </c>
      <c r="AW714" s="112">
        <v>0</v>
      </c>
      <c r="AX714" s="112">
        <v>0</v>
      </c>
      <c r="AY714" s="112">
        <v>0</v>
      </c>
      <c r="AZ714" s="112">
        <v>0</v>
      </c>
      <c r="BA714" s="111">
        <v>0.71299999999999997</v>
      </c>
      <c r="BB714" s="112">
        <v>0</v>
      </c>
      <c r="BC714" s="112">
        <v>0</v>
      </c>
      <c r="BD714" s="112">
        <v>0</v>
      </c>
      <c r="BE714" s="112">
        <v>0</v>
      </c>
      <c r="BF714" s="112">
        <v>0</v>
      </c>
      <c r="BG714" s="112">
        <v>0</v>
      </c>
      <c r="BH714" s="112">
        <v>0</v>
      </c>
      <c r="BI714" s="112">
        <v>0</v>
      </c>
      <c r="BJ714" s="112">
        <v>0</v>
      </c>
      <c r="BK714" s="111">
        <v>0.71299999999999997</v>
      </c>
      <c r="BL714" s="112">
        <v>0</v>
      </c>
      <c r="BM714" s="112">
        <v>2.3833333333333333</v>
      </c>
      <c r="BN714" s="112">
        <v>0</v>
      </c>
      <c r="BO714" s="112">
        <v>0</v>
      </c>
      <c r="BP714" s="112">
        <v>0</v>
      </c>
      <c r="BQ714" s="112">
        <v>0</v>
      </c>
      <c r="BR714" s="113">
        <v>8</v>
      </c>
      <c r="BS714" s="112">
        <v>0</v>
      </c>
    </row>
    <row r="715" spans="1:71" hidden="1" x14ac:dyDescent="0.25">
      <c r="A715" s="102" t="s">
        <v>4</v>
      </c>
      <c r="B715" s="103" t="s">
        <v>181</v>
      </c>
      <c r="C715" s="102" t="s">
        <v>182</v>
      </c>
      <c r="D715" s="102" t="s">
        <v>432</v>
      </c>
      <c r="E715" s="102" t="s">
        <v>433</v>
      </c>
      <c r="F715" s="102" t="s">
        <v>434</v>
      </c>
      <c r="G715" s="102" t="s">
        <v>227</v>
      </c>
      <c r="H715" s="104">
        <v>326</v>
      </c>
      <c r="I715" s="104">
        <v>369</v>
      </c>
      <c r="J715" s="104">
        <v>69</v>
      </c>
      <c r="K715" s="104">
        <v>207</v>
      </c>
      <c r="L715" s="105">
        <v>254.66666666666666</v>
      </c>
      <c r="M715" s="106">
        <v>3050</v>
      </c>
      <c r="N715" s="106">
        <v>3526</v>
      </c>
      <c r="O715" s="106">
        <v>8</v>
      </c>
      <c r="P715" s="106">
        <v>476</v>
      </c>
      <c r="Q715" s="106">
        <v>9</v>
      </c>
      <c r="R715" s="106">
        <v>8.5</v>
      </c>
      <c r="S715" s="106">
        <v>3325</v>
      </c>
      <c r="T715" s="106">
        <v>3487</v>
      </c>
      <c r="U715" s="106">
        <v>8</v>
      </c>
      <c r="V715" s="106">
        <v>162</v>
      </c>
      <c r="W715" s="106">
        <v>9</v>
      </c>
      <c r="X715" s="106">
        <v>8.5</v>
      </c>
      <c r="Y715" s="106">
        <v>69</v>
      </c>
      <c r="Z715" s="106">
        <v>4</v>
      </c>
      <c r="AA715" s="107">
        <v>106073</v>
      </c>
      <c r="AB715" s="106">
        <v>10</v>
      </c>
      <c r="AC715" s="108">
        <v>8.1999999999999993</v>
      </c>
      <c r="AD715" s="109">
        <v>5</v>
      </c>
      <c r="AE715" s="110">
        <v>0</v>
      </c>
      <c r="AF715" s="111">
        <v>0.54</v>
      </c>
      <c r="AG715" s="112">
        <v>0</v>
      </c>
      <c r="AH715" s="112">
        <v>0</v>
      </c>
      <c r="AI715" s="112">
        <v>0</v>
      </c>
      <c r="AJ715" s="111">
        <v>0.9</v>
      </c>
      <c r="AK715" s="112">
        <v>0</v>
      </c>
      <c r="AL715" s="112">
        <v>0</v>
      </c>
      <c r="AM715" s="112">
        <v>0</v>
      </c>
      <c r="AN715" s="112">
        <v>0</v>
      </c>
      <c r="AO715" s="112">
        <v>145</v>
      </c>
      <c r="AP715" s="112">
        <v>0</v>
      </c>
      <c r="AQ715" s="112">
        <v>8.3333333333333339</v>
      </c>
      <c r="AR715" s="112">
        <v>0</v>
      </c>
      <c r="AS715" s="112">
        <v>11</v>
      </c>
      <c r="AT715" s="111">
        <v>0.55000000000000004</v>
      </c>
      <c r="AU715" s="112">
        <v>0</v>
      </c>
      <c r="AV715" s="112">
        <v>0</v>
      </c>
      <c r="AW715" s="112">
        <v>0</v>
      </c>
      <c r="AX715" s="112">
        <v>0</v>
      </c>
      <c r="AY715" s="112">
        <v>0</v>
      </c>
      <c r="AZ715" s="112">
        <v>0</v>
      </c>
      <c r="BA715" s="111">
        <v>0.71299999999999997</v>
      </c>
      <c r="BB715" s="112">
        <v>0</v>
      </c>
      <c r="BC715" s="112">
        <v>0</v>
      </c>
      <c r="BD715" s="112">
        <v>0</v>
      </c>
      <c r="BE715" s="112">
        <v>0</v>
      </c>
      <c r="BF715" s="112">
        <v>23.666666666666668</v>
      </c>
      <c r="BG715" s="112">
        <v>0</v>
      </c>
      <c r="BH715" s="112">
        <v>0</v>
      </c>
      <c r="BI715" s="112">
        <v>1.6666666666666667</v>
      </c>
      <c r="BJ715" s="112">
        <v>0</v>
      </c>
      <c r="BK715" s="111">
        <v>0.71299999999999997</v>
      </c>
      <c r="BL715" s="112">
        <v>0</v>
      </c>
      <c r="BM715" s="112">
        <v>0</v>
      </c>
      <c r="BN715" s="112">
        <v>0</v>
      </c>
      <c r="BO715" s="112">
        <v>96.62433333333334</v>
      </c>
      <c r="BP715" s="112">
        <v>5.7716666666666674</v>
      </c>
      <c r="BQ715" s="112">
        <v>6.0500000000000007</v>
      </c>
      <c r="BR715" s="113">
        <v>41</v>
      </c>
      <c r="BS715" s="112">
        <v>0</v>
      </c>
    </row>
    <row r="716" spans="1:71" hidden="1" x14ac:dyDescent="0.25">
      <c r="A716" s="102" t="s">
        <v>4</v>
      </c>
      <c r="B716" s="103" t="s">
        <v>181</v>
      </c>
      <c r="C716" s="102" t="s">
        <v>182</v>
      </c>
      <c r="D716" s="102" t="s">
        <v>435</v>
      </c>
      <c r="E716" s="102" t="s">
        <v>436</v>
      </c>
      <c r="F716" s="102" t="s">
        <v>155</v>
      </c>
      <c r="G716" s="102" t="s">
        <v>227</v>
      </c>
      <c r="H716" s="104">
        <v>74</v>
      </c>
      <c r="I716" s="104">
        <v>84</v>
      </c>
      <c r="J716" s="104">
        <v>57</v>
      </c>
      <c r="K716" s="104">
        <v>171</v>
      </c>
      <c r="L716" s="105">
        <v>71.666666666666671</v>
      </c>
      <c r="M716" s="106">
        <v>725</v>
      </c>
      <c r="N716" s="106">
        <v>812</v>
      </c>
      <c r="O716" s="106">
        <v>4</v>
      </c>
      <c r="P716" s="106">
        <v>87</v>
      </c>
      <c r="Q716" s="106">
        <v>5</v>
      </c>
      <c r="R716" s="106">
        <v>4.5</v>
      </c>
      <c r="S716" s="106">
        <v>773</v>
      </c>
      <c r="T716" s="106">
        <v>808</v>
      </c>
      <c r="U716" s="106">
        <v>4</v>
      </c>
      <c r="V716" s="106">
        <v>35</v>
      </c>
      <c r="W716" s="106">
        <v>6</v>
      </c>
      <c r="X716" s="106">
        <v>5</v>
      </c>
      <c r="Y716" s="106">
        <v>57</v>
      </c>
      <c r="Z716" s="106">
        <v>3</v>
      </c>
      <c r="AA716" s="107">
        <v>91294</v>
      </c>
      <c r="AB716" s="106">
        <v>9</v>
      </c>
      <c r="AC716" s="108">
        <v>6.1</v>
      </c>
      <c r="AD716" s="109">
        <v>4</v>
      </c>
      <c r="AE716" s="110">
        <v>0</v>
      </c>
      <c r="AF716" s="111">
        <v>0.54</v>
      </c>
      <c r="AG716" s="112">
        <v>0</v>
      </c>
      <c r="AH716" s="112">
        <v>0</v>
      </c>
      <c r="AI716" s="112">
        <v>0</v>
      </c>
      <c r="AJ716" s="111">
        <v>0.9</v>
      </c>
      <c r="AK716" s="112">
        <v>0</v>
      </c>
      <c r="AL716" s="112">
        <v>0</v>
      </c>
      <c r="AM716" s="112">
        <v>0</v>
      </c>
      <c r="AN716" s="112">
        <v>0</v>
      </c>
      <c r="AO716" s="112">
        <v>0</v>
      </c>
      <c r="AP716" s="112">
        <v>0</v>
      </c>
      <c r="AQ716" s="112">
        <v>4</v>
      </c>
      <c r="AR716" s="112">
        <v>0</v>
      </c>
      <c r="AS716" s="112">
        <v>6.333333333333333</v>
      </c>
      <c r="AT716" s="111">
        <v>0.55000000000000004</v>
      </c>
      <c r="AU716" s="112">
        <v>0</v>
      </c>
      <c r="AV716" s="112">
        <v>0</v>
      </c>
      <c r="AW716" s="112">
        <v>0</v>
      </c>
      <c r="AX716" s="112">
        <v>0</v>
      </c>
      <c r="AY716" s="112">
        <v>0</v>
      </c>
      <c r="AZ716" s="112">
        <v>0</v>
      </c>
      <c r="BA716" s="111">
        <v>0.71299999999999997</v>
      </c>
      <c r="BB716" s="112">
        <v>0</v>
      </c>
      <c r="BC716" s="112">
        <v>0</v>
      </c>
      <c r="BD716" s="112">
        <v>0</v>
      </c>
      <c r="BE716" s="112">
        <v>0</v>
      </c>
      <c r="BF716" s="112">
        <v>0</v>
      </c>
      <c r="BG716" s="112">
        <v>0</v>
      </c>
      <c r="BH716" s="112">
        <v>0</v>
      </c>
      <c r="BI716" s="112">
        <v>1.6666666666666667</v>
      </c>
      <c r="BJ716" s="112">
        <v>0</v>
      </c>
      <c r="BK716" s="111">
        <v>0.71299999999999997</v>
      </c>
      <c r="BL716" s="112">
        <v>0</v>
      </c>
      <c r="BM716" s="112">
        <v>0</v>
      </c>
      <c r="BN716" s="112">
        <v>0</v>
      </c>
      <c r="BO716" s="112">
        <v>0</v>
      </c>
      <c r="BP716" s="112">
        <v>3.3883333333333336</v>
      </c>
      <c r="BQ716" s="112">
        <v>3.4833333333333334</v>
      </c>
      <c r="BR716" s="113">
        <v>5</v>
      </c>
      <c r="BS716" s="112">
        <v>0</v>
      </c>
    </row>
    <row r="717" spans="1:71" hidden="1" x14ac:dyDescent="0.25">
      <c r="A717" s="102" t="s">
        <v>4</v>
      </c>
      <c r="B717" s="103" t="s">
        <v>181</v>
      </c>
      <c r="C717" s="102" t="s">
        <v>182</v>
      </c>
      <c r="D717" s="102" t="s">
        <v>777</v>
      </c>
      <c r="E717" s="102" t="s">
        <v>778</v>
      </c>
      <c r="F717" s="102" t="s">
        <v>413</v>
      </c>
      <c r="G717" s="102" t="s">
        <v>227</v>
      </c>
      <c r="H717" s="104">
        <v>14</v>
      </c>
      <c r="I717" s="104">
        <v>12</v>
      </c>
      <c r="J717" s="104">
        <v>74</v>
      </c>
      <c r="K717" s="104">
        <v>222</v>
      </c>
      <c r="L717" s="105">
        <v>33.333333333333336</v>
      </c>
      <c r="M717" s="106">
        <v>130</v>
      </c>
      <c r="N717" s="106">
        <v>147</v>
      </c>
      <c r="O717" s="106">
        <v>1</v>
      </c>
      <c r="P717" s="106">
        <v>17</v>
      </c>
      <c r="Q717" s="106">
        <v>3</v>
      </c>
      <c r="R717" s="106">
        <v>2</v>
      </c>
      <c r="S717" s="106">
        <v>130</v>
      </c>
      <c r="T717" s="106">
        <v>135</v>
      </c>
      <c r="U717" s="106">
        <v>1</v>
      </c>
      <c r="V717" s="106">
        <v>5</v>
      </c>
      <c r="W717" s="106">
        <v>3</v>
      </c>
      <c r="X717" s="106">
        <v>2</v>
      </c>
      <c r="Y717" s="106">
        <v>74</v>
      </c>
      <c r="Z717" s="106">
        <v>4</v>
      </c>
      <c r="AA717" s="107">
        <v>96190</v>
      </c>
      <c r="AB717" s="106">
        <v>9</v>
      </c>
      <c r="AC717" s="108">
        <v>5.2</v>
      </c>
      <c r="AD717" s="109">
        <v>3</v>
      </c>
      <c r="AE717" s="110">
        <v>0</v>
      </c>
      <c r="AF717" s="111">
        <v>0.54</v>
      </c>
      <c r="AG717" s="112">
        <v>0</v>
      </c>
      <c r="AH717" s="112">
        <v>0</v>
      </c>
      <c r="AI717" s="112">
        <v>0</v>
      </c>
      <c r="AJ717" s="111">
        <v>0.9</v>
      </c>
      <c r="AK717" s="112">
        <v>0</v>
      </c>
      <c r="AL717" s="112">
        <v>0</v>
      </c>
      <c r="AM717" s="112">
        <v>0</v>
      </c>
      <c r="AN717" s="112">
        <v>0</v>
      </c>
      <c r="AO717" s="112">
        <v>0</v>
      </c>
      <c r="AP717" s="112">
        <v>0</v>
      </c>
      <c r="AQ717" s="112">
        <v>141.33333333333334</v>
      </c>
      <c r="AR717" s="112">
        <v>0</v>
      </c>
      <c r="AS717" s="112">
        <v>8.3333333333333339</v>
      </c>
      <c r="AT717" s="111">
        <v>0.55000000000000004</v>
      </c>
      <c r="AU717" s="112">
        <v>0</v>
      </c>
      <c r="AV717" s="112">
        <v>0</v>
      </c>
      <c r="AW717" s="112">
        <v>0</v>
      </c>
      <c r="AX717" s="112">
        <v>0</v>
      </c>
      <c r="AY717" s="112">
        <v>0</v>
      </c>
      <c r="AZ717" s="112">
        <v>0</v>
      </c>
      <c r="BA717" s="111">
        <v>0.71299999999999997</v>
      </c>
      <c r="BB717" s="112">
        <v>0</v>
      </c>
      <c r="BC717" s="112">
        <v>0</v>
      </c>
      <c r="BD717" s="112">
        <v>0</v>
      </c>
      <c r="BE717" s="112">
        <v>0</v>
      </c>
      <c r="BF717" s="112">
        <v>0</v>
      </c>
      <c r="BG717" s="112">
        <v>0</v>
      </c>
      <c r="BH717" s="112">
        <v>0</v>
      </c>
      <c r="BI717" s="112">
        <v>0</v>
      </c>
      <c r="BJ717" s="112">
        <v>0</v>
      </c>
      <c r="BK717" s="111">
        <v>0.71299999999999997</v>
      </c>
      <c r="BL717" s="112">
        <v>0</v>
      </c>
      <c r="BM717" s="112">
        <v>0</v>
      </c>
      <c r="BN717" s="112">
        <v>0</v>
      </c>
      <c r="BO717" s="112">
        <v>0</v>
      </c>
      <c r="BP717" s="112">
        <v>77.733333333333348</v>
      </c>
      <c r="BQ717" s="112">
        <v>4.5833333333333339</v>
      </c>
      <c r="BR717" s="113">
        <v>5</v>
      </c>
      <c r="BS717" s="112">
        <v>0</v>
      </c>
    </row>
    <row r="718" spans="1:71" hidden="1" x14ac:dyDescent="0.25">
      <c r="A718" s="102" t="s">
        <v>4</v>
      </c>
      <c r="B718" s="103" t="s">
        <v>181</v>
      </c>
      <c r="C718" s="102" t="s">
        <v>182</v>
      </c>
      <c r="D718" s="102" t="s">
        <v>437</v>
      </c>
      <c r="E718" s="102" t="s">
        <v>438</v>
      </c>
      <c r="F718" s="102" t="s">
        <v>434</v>
      </c>
      <c r="G718" s="102" t="s">
        <v>227</v>
      </c>
      <c r="H718" s="104">
        <v>1038</v>
      </c>
      <c r="I718" s="104">
        <v>1091</v>
      </c>
      <c r="J718" s="104">
        <v>1758</v>
      </c>
      <c r="K718" s="104">
        <v>5274</v>
      </c>
      <c r="L718" s="105">
        <v>1295.6666666666667</v>
      </c>
      <c r="M718" s="106">
        <v>9900</v>
      </c>
      <c r="N718" s="106">
        <v>11507</v>
      </c>
      <c r="O718" s="106">
        <v>10</v>
      </c>
      <c r="P718" s="106">
        <v>1607</v>
      </c>
      <c r="Q718" s="106">
        <v>10</v>
      </c>
      <c r="R718" s="106">
        <v>10</v>
      </c>
      <c r="S718" s="106">
        <v>10240</v>
      </c>
      <c r="T718" s="106">
        <v>10704</v>
      </c>
      <c r="U718" s="106">
        <v>10</v>
      </c>
      <c r="V718" s="106">
        <v>464</v>
      </c>
      <c r="W718" s="106">
        <v>10</v>
      </c>
      <c r="X718" s="106">
        <v>10</v>
      </c>
      <c r="Y718" s="106">
        <v>1758</v>
      </c>
      <c r="Z718" s="106">
        <v>10</v>
      </c>
      <c r="AA718" s="107">
        <v>83309</v>
      </c>
      <c r="AB718" s="106">
        <v>8</v>
      </c>
      <c r="AC718" s="108">
        <v>9.1999999999999993</v>
      </c>
      <c r="AD718" s="109">
        <v>5</v>
      </c>
      <c r="AE718" s="110">
        <v>0</v>
      </c>
      <c r="AF718" s="111">
        <v>0.54</v>
      </c>
      <c r="AG718" s="112">
        <v>0</v>
      </c>
      <c r="AH718" s="112">
        <v>0</v>
      </c>
      <c r="AI718" s="112">
        <v>0</v>
      </c>
      <c r="AJ718" s="111">
        <v>0.9</v>
      </c>
      <c r="AK718" s="112">
        <v>39</v>
      </c>
      <c r="AL718" s="112">
        <v>0</v>
      </c>
      <c r="AM718" s="112">
        <v>0</v>
      </c>
      <c r="AN718" s="112">
        <v>7.333333333333333</v>
      </c>
      <c r="AO718" s="112">
        <v>221.33333333333334</v>
      </c>
      <c r="AP718" s="112">
        <v>0</v>
      </c>
      <c r="AQ718" s="112">
        <v>255</v>
      </c>
      <c r="AR718" s="112">
        <v>0</v>
      </c>
      <c r="AS718" s="112">
        <v>54</v>
      </c>
      <c r="AT718" s="111">
        <v>0.55000000000000004</v>
      </c>
      <c r="AU718" s="112">
        <v>0</v>
      </c>
      <c r="AV718" s="112">
        <v>0</v>
      </c>
      <c r="AW718" s="112">
        <v>0</v>
      </c>
      <c r="AX718" s="112">
        <v>0</v>
      </c>
      <c r="AY718" s="112">
        <v>0</v>
      </c>
      <c r="AZ718" s="112">
        <v>0</v>
      </c>
      <c r="BA718" s="111">
        <v>0.71299999999999997</v>
      </c>
      <c r="BB718" s="112">
        <v>9</v>
      </c>
      <c r="BC718" s="112">
        <v>0</v>
      </c>
      <c r="BD718" s="112">
        <v>0</v>
      </c>
      <c r="BE718" s="112">
        <v>0</v>
      </c>
      <c r="BF718" s="112">
        <v>25.333333333333332</v>
      </c>
      <c r="BG718" s="112">
        <v>0</v>
      </c>
      <c r="BH718" s="112">
        <v>3.6666666666666665</v>
      </c>
      <c r="BI718" s="112">
        <v>38.333333333333336</v>
      </c>
      <c r="BJ718" s="112">
        <v>5.666666666666667</v>
      </c>
      <c r="BK718" s="111">
        <v>0.71299999999999997</v>
      </c>
      <c r="BL718" s="112">
        <v>0</v>
      </c>
      <c r="BM718" s="112">
        <v>27.867000000000004</v>
      </c>
      <c r="BN718" s="112">
        <v>4.0333333333333332</v>
      </c>
      <c r="BO718" s="112">
        <v>139.79600000000002</v>
      </c>
      <c r="BP718" s="112">
        <v>170.196</v>
      </c>
      <c r="BQ718" s="112">
        <v>33.740333333333339</v>
      </c>
      <c r="BR718" s="113">
        <v>169</v>
      </c>
      <c r="BS718" s="112">
        <v>0</v>
      </c>
    </row>
    <row r="719" spans="1:71" hidden="1" x14ac:dyDescent="0.25">
      <c r="A719" s="102" t="s">
        <v>4</v>
      </c>
      <c r="B719" s="103" t="s">
        <v>181</v>
      </c>
      <c r="C719" s="102" t="s">
        <v>182</v>
      </c>
      <c r="D719" s="102" t="s">
        <v>779</v>
      </c>
      <c r="E719" s="102" t="s">
        <v>780</v>
      </c>
      <c r="F719" s="102" t="s">
        <v>434</v>
      </c>
      <c r="G719" s="102" t="s">
        <v>227</v>
      </c>
      <c r="H719" s="104">
        <v>9</v>
      </c>
      <c r="I719" s="104">
        <v>9</v>
      </c>
      <c r="J719" s="104">
        <v>35</v>
      </c>
      <c r="K719" s="104">
        <v>105</v>
      </c>
      <c r="L719" s="105">
        <v>17.666666666666668</v>
      </c>
      <c r="M719" s="106">
        <v>105</v>
      </c>
      <c r="N719" s="106">
        <v>111</v>
      </c>
      <c r="O719" s="106">
        <v>1</v>
      </c>
      <c r="P719" s="106">
        <v>6</v>
      </c>
      <c r="Q719" s="106">
        <v>2</v>
      </c>
      <c r="R719" s="106">
        <v>1.5</v>
      </c>
      <c r="S719" s="106">
        <v>112</v>
      </c>
      <c r="T719" s="106">
        <v>114</v>
      </c>
      <c r="U719" s="106">
        <v>1</v>
      </c>
      <c r="V719" s="106">
        <v>2</v>
      </c>
      <c r="W719" s="106">
        <v>2</v>
      </c>
      <c r="X719" s="106">
        <v>1.5</v>
      </c>
      <c r="Y719" s="106">
        <v>35</v>
      </c>
      <c r="Z719" s="106">
        <v>2</v>
      </c>
      <c r="AA719" s="107">
        <v>132474</v>
      </c>
      <c r="AB719" s="106">
        <v>10</v>
      </c>
      <c r="AC719" s="108">
        <v>5</v>
      </c>
      <c r="AD719" s="109">
        <v>3</v>
      </c>
      <c r="AE719" s="110">
        <v>0</v>
      </c>
      <c r="AF719" s="111">
        <v>0.54</v>
      </c>
      <c r="AG719" s="112">
        <v>0</v>
      </c>
      <c r="AH719" s="112">
        <v>1.3333333333333333</v>
      </c>
      <c r="AI719" s="112">
        <v>0</v>
      </c>
      <c r="AJ719" s="111">
        <v>0.9</v>
      </c>
      <c r="AK719" s="112">
        <v>0</v>
      </c>
      <c r="AL719" s="112">
        <v>0</v>
      </c>
      <c r="AM719" s="112">
        <v>0</v>
      </c>
      <c r="AN719" s="112">
        <v>0</v>
      </c>
      <c r="AO719" s="112">
        <v>52</v>
      </c>
      <c r="AP719" s="112">
        <v>0</v>
      </c>
      <c r="AQ719" s="112">
        <v>16.666666666666668</v>
      </c>
      <c r="AR719" s="112">
        <v>0</v>
      </c>
      <c r="AS719" s="112">
        <v>25.333333333333332</v>
      </c>
      <c r="AT719" s="111">
        <v>0.55000000000000004</v>
      </c>
      <c r="AU719" s="112">
        <v>0</v>
      </c>
      <c r="AV719" s="112">
        <v>0</v>
      </c>
      <c r="AW719" s="112">
        <v>0</v>
      </c>
      <c r="AX719" s="112">
        <v>0</v>
      </c>
      <c r="AY719" s="112">
        <v>0</v>
      </c>
      <c r="AZ719" s="112">
        <v>0</v>
      </c>
      <c r="BA719" s="111">
        <v>0.71299999999999997</v>
      </c>
      <c r="BB719" s="112">
        <v>0</v>
      </c>
      <c r="BC719" s="112">
        <v>0</v>
      </c>
      <c r="BD719" s="112">
        <v>0</v>
      </c>
      <c r="BE719" s="112">
        <v>0</v>
      </c>
      <c r="BF719" s="112">
        <v>8.6666666666666661</v>
      </c>
      <c r="BG719" s="112">
        <v>0</v>
      </c>
      <c r="BH719" s="112">
        <v>0</v>
      </c>
      <c r="BI719" s="112">
        <v>8</v>
      </c>
      <c r="BJ719" s="112">
        <v>0</v>
      </c>
      <c r="BK719" s="111">
        <v>0.71299999999999997</v>
      </c>
      <c r="BL719" s="112">
        <v>0</v>
      </c>
      <c r="BM719" s="112">
        <v>1.2</v>
      </c>
      <c r="BN719" s="112">
        <v>0</v>
      </c>
      <c r="BO719" s="112">
        <v>34.779333333333334</v>
      </c>
      <c r="BP719" s="112">
        <v>14.870666666666668</v>
      </c>
      <c r="BQ719" s="112">
        <v>13.933333333333334</v>
      </c>
      <c r="BR719" s="113">
        <v>7</v>
      </c>
      <c r="BS719" s="112">
        <v>0</v>
      </c>
    </row>
    <row r="720" spans="1:71" hidden="1" x14ac:dyDescent="0.25">
      <c r="A720" s="102" t="s">
        <v>4</v>
      </c>
      <c r="B720" s="103" t="s">
        <v>181</v>
      </c>
      <c r="C720" s="102" t="s">
        <v>182</v>
      </c>
      <c r="D720" s="102" t="s">
        <v>439</v>
      </c>
      <c r="E720" s="102" t="s">
        <v>440</v>
      </c>
      <c r="F720" s="102" t="s">
        <v>155</v>
      </c>
      <c r="G720" s="102" t="s">
        <v>227</v>
      </c>
      <c r="H720" s="104">
        <v>143</v>
      </c>
      <c r="I720" s="104">
        <v>161</v>
      </c>
      <c r="J720" s="104">
        <v>311</v>
      </c>
      <c r="K720" s="104">
        <v>933</v>
      </c>
      <c r="L720" s="105">
        <v>205</v>
      </c>
      <c r="M720" s="106">
        <v>1357</v>
      </c>
      <c r="N720" s="106">
        <v>1520</v>
      </c>
      <c r="O720" s="106">
        <v>6</v>
      </c>
      <c r="P720" s="106">
        <v>163</v>
      </c>
      <c r="Q720" s="106">
        <v>7</v>
      </c>
      <c r="R720" s="106">
        <v>6.5</v>
      </c>
      <c r="S720" s="106">
        <v>1466</v>
      </c>
      <c r="T720" s="106">
        <v>1524</v>
      </c>
      <c r="U720" s="106">
        <v>6</v>
      </c>
      <c r="V720" s="106">
        <v>58</v>
      </c>
      <c r="W720" s="106">
        <v>7</v>
      </c>
      <c r="X720" s="106">
        <v>6.5</v>
      </c>
      <c r="Y720" s="106">
        <v>311</v>
      </c>
      <c r="Z720" s="106">
        <v>7</v>
      </c>
      <c r="AA720" s="107">
        <v>95794</v>
      </c>
      <c r="AB720" s="106">
        <v>9</v>
      </c>
      <c r="AC720" s="108">
        <v>7.6</v>
      </c>
      <c r="AD720" s="109">
        <v>4</v>
      </c>
      <c r="AE720" s="110">
        <v>0</v>
      </c>
      <c r="AF720" s="111">
        <v>0.54</v>
      </c>
      <c r="AG720" s="112">
        <v>0</v>
      </c>
      <c r="AH720" s="112">
        <v>2</v>
      </c>
      <c r="AI720" s="112">
        <v>0</v>
      </c>
      <c r="AJ720" s="111">
        <v>0.9</v>
      </c>
      <c r="AK720" s="112">
        <v>0</v>
      </c>
      <c r="AL720" s="112">
        <v>0</v>
      </c>
      <c r="AM720" s="112">
        <v>0</v>
      </c>
      <c r="AN720" s="112">
        <v>0</v>
      </c>
      <c r="AO720" s="112">
        <v>107.66666666666667</v>
      </c>
      <c r="AP720" s="112">
        <v>0</v>
      </c>
      <c r="AQ720" s="112">
        <v>28.333333333333332</v>
      </c>
      <c r="AR720" s="112">
        <v>0</v>
      </c>
      <c r="AS720" s="112">
        <v>29.666666666666668</v>
      </c>
      <c r="AT720" s="111">
        <v>0.55000000000000004</v>
      </c>
      <c r="AU720" s="112">
        <v>0</v>
      </c>
      <c r="AV720" s="112">
        <v>0</v>
      </c>
      <c r="AW720" s="112">
        <v>0</v>
      </c>
      <c r="AX720" s="112">
        <v>0</v>
      </c>
      <c r="AY720" s="112">
        <v>0</v>
      </c>
      <c r="AZ720" s="112">
        <v>0</v>
      </c>
      <c r="BA720" s="111">
        <v>0.71299999999999997</v>
      </c>
      <c r="BB720" s="112">
        <v>0</v>
      </c>
      <c r="BC720" s="112">
        <v>0</v>
      </c>
      <c r="BD720" s="112">
        <v>0</v>
      </c>
      <c r="BE720" s="112">
        <v>0</v>
      </c>
      <c r="BF720" s="112">
        <v>11.666666666666666</v>
      </c>
      <c r="BG720" s="112">
        <v>0</v>
      </c>
      <c r="BH720" s="112">
        <v>0</v>
      </c>
      <c r="BI720" s="112">
        <v>3.3333333333333335</v>
      </c>
      <c r="BJ720" s="112">
        <v>2.6666666666666665</v>
      </c>
      <c r="BK720" s="111">
        <v>0.71299999999999997</v>
      </c>
      <c r="BL720" s="112">
        <v>0</v>
      </c>
      <c r="BM720" s="112">
        <v>1.8</v>
      </c>
      <c r="BN720" s="112">
        <v>0</v>
      </c>
      <c r="BO720" s="112">
        <v>67.535000000000011</v>
      </c>
      <c r="BP720" s="112">
        <v>17.96</v>
      </c>
      <c r="BQ720" s="112">
        <v>18.218000000000004</v>
      </c>
      <c r="BR720" s="113">
        <v>72</v>
      </c>
      <c r="BS720" s="112">
        <v>0</v>
      </c>
    </row>
    <row r="721" spans="1:71" hidden="1" x14ac:dyDescent="0.25">
      <c r="A721" s="102" t="s">
        <v>4</v>
      </c>
      <c r="B721" s="103" t="s">
        <v>181</v>
      </c>
      <c r="C721" s="102" t="s">
        <v>182</v>
      </c>
      <c r="D721" s="102" t="s">
        <v>781</v>
      </c>
      <c r="E721" s="102" t="s">
        <v>782</v>
      </c>
      <c r="F721" s="102" t="s">
        <v>155</v>
      </c>
      <c r="G721" s="102" t="s">
        <v>227</v>
      </c>
      <c r="H721" s="104">
        <v>105</v>
      </c>
      <c r="I721" s="104">
        <v>113</v>
      </c>
      <c r="J721" s="104">
        <v>106</v>
      </c>
      <c r="K721" s="104">
        <v>318</v>
      </c>
      <c r="L721" s="105">
        <v>108</v>
      </c>
      <c r="M721" s="106">
        <v>948</v>
      </c>
      <c r="N721" s="106">
        <v>1088</v>
      </c>
      <c r="O721" s="106">
        <v>5</v>
      </c>
      <c r="P721" s="106">
        <v>140</v>
      </c>
      <c r="Q721" s="106">
        <v>6</v>
      </c>
      <c r="R721" s="106">
        <v>5.5</v>
      </c>
      <c r="S721" s="106">
        <v>993</v>
      </c>
      <c r="T721" s="106">
        <v>1036</v>
      </c>
      <c r="U721" s="106">
        <v>5</v>
      </c>
      <c r="V721" s="106">
        <v>43</v>
      </c>
      <c r="W721" s="106">
        <v>6</v>
      </c>
      <c r="X721" s="106">
        <v>5.5</v>
      </c>
      <c r="Y721" s="106">
        <v>106</v>
      </c>
      <c r="Z721" s="106">
        <v>5</v>
      </c>
      <c r="AA721" s="107">
        <v>80824</v>
      </c>
      <c r="AB721" s="106">
        <v>8</v>
      </c>
      <c r="AC721" s="108">
        <v>6.4</v>
      </c>
      <c r="AD721" s="109">
        <v>4</v>
      </c>
      <c r="AE721" s="110">
        <v>0</v>
      </c>
      <c r="AF721" s="111">
        <v>0.54</v>
      </c>
      <c r="AG721" s="112">
        <v>0</v>
      </c>
      <c r="AH721" s="112">
        <v>0</v>
      </c>
      <c r="AI721" s="112">
        <v>0</v>
      </c>
      <c r="AJ721" s="111">
        <v>0.9</v>
      </c>
      <c r="AK721" s="112">
        <v>0</v>
      </c>
      <c r="AL721" s="112">
        <v>0</v>
      </c>
      <c r="AM721" s="112">
        <v>0</v>
      </c>
      <c r="AN721" s="112">
        <v>0.33333333333333331</v>
      </c>
      <c r="AO721" s="112">
        <v>87.333333333333329</v>
      </c>
      <c r="AP721" s="112">
        <v>0</v>
      </c>
      <c r="AQ721" s="112">
        <v>15.333333333333334</v>
      </c>
      <c r="AR721" s="112">
        <v>0</v>
      </c>
      <c r="AS721" s="112">
        <v>2.3333333333333335</v>
      </c>
      <c r="AT721" s="111">
        <v>0.55000000000000004</v>
      </c>
      <c r="AU721" s="112">
        <v>0</v>
      </c>
      <c r="AV721" s="112">
        <v>0</v>
      </c>
      <c r="AW721" s="112">
        <v>0</v>
      </c>
      <c r="AX721" s="112">
        <v>0</v>
      </c>
      <c r="AY721" s="112">
        <v>0</v>
      </c>
      <c r="AZ721" s="112">
        <v>0</v>
      </c>
      <c r="BA721" s="111">
        <v>0.71299999999999997</v>
      </c>
      <c r="BB721" s="112">
        <v>0</v>
      </c>
      <c r="BC721" s="112">
        <v>0</v>
      </c>
      <c r="BD721" s="112">
        <v>0</v>
      </c>
      <c r="BE721" s="112">
        <v>0</v>
      </c>
      <c r="BF721" s="112">
        <v>40</v>
      </c>
      <c r="BG721" s="112">
        <v>0</v>
      </c>
      <c r="BH721" s="112">
        <v>0</v>
      </c>
      <c r="BI721" s="112">
        <v>9</v>
      </c>
      <c r="BJ721" s="112">
        <v>4</v>
      </c>
      <c r="BK721" s="111">
        <v>0.71299999999999997</v>
      </c>
      <c r="BL721" s="112">
        <v>0</v>
      </c>
      <c r="BM721" s="112">
        <v>0</v>
      </c>
      <c r="BN721" s="112">
        <v>0.18333333333333335</v>
      </c>
      <c r="BO721" s="112">
        <v>76.553333333333327</v>
      </c>
      <c r="BP721" s="112">
        <v>14.850333333333333</v>
      </c>
      <c r="BQ721" s="112">
        <v>4.1353333333333335</v>
      </c>
      <c r="BR721" s="113">
        <v>17</v>
      </c>
      <c r="BS721" s="112">
        <v>0</v>
      </c>
    </row>
    <row r="722" spans="1:71" hidden="1" x14ac:dyDescent="0.25">
      <c r="A722" s="102" t="s">
        <v>4</v>
      </c>
      <c r="B722" s="103" t="s">
        <v>181</v>
      </c>
      <c r="C722" s="102" t="s">
        <v>182</v>
      </c>
      <c r="D722" s="102" t="s">
        <v>783</v>
      </c>
      <c r="E722" s="102" t="s">
        <v>784</v>
      </c>
      <c r="F722" s="102" t="s">
        <v>413</v>
      </c>
      <c r="G722" s="102" t="s">
        <v>227</v>
      </c>
      <c r="H722" s="104">
        <v>37</v>
      </c>
      <c r="I722" s="104">
        <v>46</v>
      </c>
      <c r="J722" s="104">
        <v>42</v>
      </c>
      <c r="K722" s="104">
        <v>126</v>
      </c>
      <c r="L722" s="105">
        <v>41.666666666666664</v>
      </c>
      <c r="M722" s="106">
        <v>379</v>
      </c>
      <c r="N722" s="106">
        <v>401</v>
      </c>
      <c r="O722" s="106">
        <v>3</v>
      </c>
      <c r="P722" s="106">
        <v>22</v>
      </c>
      <c r="Q722" s="106">
        <v>3</v>
      </c>
      <c r="R722" s="106">
        <v>3</v>
      </c>
      <c r="S722" s="106">
        <v>416</v>
      </c>
      <c r="T722" s="106">
        <v>432</v>
      </c>
      <c r="U722" s="106">
        <v>3</v>
      </c>
      <c r="V722" s="106">
        <v>16</v>
      </c>
      <c r="W722" s="106">
        <v>4</v>
      </c>
      <c r="X722" s="106">
        <v>3.5</v>
      </c>
      <c r="Y722" s="106">
        <v>42</v>
      </c>
      <c r="Z722" s="106">
        <v>2</v>
      </c>
      <c r="AA722" s="107"/>
      <c r="AB722" s="106"/>
      <c r="AC722" s="108">
        <v>2.8333333333333335</v>
      </c>
      <c r="AD722" s="109">
        <v>2</v>
      </c>
      <c r="AE722" s="110">
        <v>0</v>
      </c>
      <c r="AF722" s="111">
        <v>0.54</v>
      </c>
      <c r="AG722" s="112">
        <v>0</v>
      </c>
      <c r="AH722" s="112">
        <v>0</v>
      </c>
      <c r="AI722" s="112">
        <v>0</v>
      </c>
      <c r="AJ722" s="111">
        <v>0.9</v>
      </c>
      <c r="AK722" s="112">
        <v>0</v>
      </c>
      <c r="AL722" s="112">
        <v>0</v>
      </c>
      <c r="AM722" s="112">
        <v>0</v>
      </c>
      <c r="AN722" s="112">
        <v>0</v>
      </c>
      <c r="AO722" s="112">
        <v>502.66666666666669</v>
      </c>
      <c r="AP722" s="112">
        <v>0</v>
      </c>
      <c r="AQ722" s="112">
        <v>160.66666666666666</v>
      </c>
      <c r="AR722" s="112">
        <v>0</v>
      </c>
      <c r="AS722" s="112">
        <v>30.333333333333332</v>
      </c>
      <c r="AT722" s="111">
        <v>0.55000000000000004</v>
      </c>
      <c r="AU722" s="112">
        <v>0</v>
      </c>
      <c r="AV722" s="112">
        <v>0</v>
      </c>
      <c r="AW722" s="112">
        <v>0</v>
      </c>
      <c r="AX722" s="112">
        <v>0</v>
      </c>
      <c r="AY722" s="112">
        <v>0</v>
      </c>
      <c r="AZ722" s="112">
        <v>0</v>
      </c>
      <c r="BA722" s="111">
        <v>0.71299999999999997</v>
      </c>
      <c r="BB722" s="112">
        <v>0</v>
      </c>
      <c r="BC722" s="112">
        <v>0</v>
      </c>
      <c r="BD722" s="112">
        <v>0</v>
      </c>
      <c r="BE722" s="112">
        <v>0</v>
      </c>
      <c r="BF722" s="112">
        <v>117</v>
      </c>
      <c r="BG722" s="112">
        <v>0</v>
      </c>
      <c r="BH722" s="112">
        <v>4</v>
      </c>
      <c r="BI722" s="112">
        <v>7.333333333333333</v>
      </c>
      <c r="BJ722" s="112">
        <v>0</v>
      </c>
      <c r="BK722" s="111">
        <v>0.71299999999999997</v>
      </c>
      <c r="BL722" s="112">
        <v>0</v>
      </c>
      <c r="BM722" s="112">
        <v>0</v>
      </c>
      <c r="BN722" s="112">
        <v>0</v>
      </c>
      <c r="BO722" s="112">
        <v>359.88766666666669</v>
      </c>
      <c r="BP722" s="112">
        <v>96.447333333333347</v>
      </c>
      <c r="BQ722" s="112">
        <v>16.683333333333334</v>
      </c>
      <c r="BR722" s="113">
        <v>19</v>
      </c>
      <c r="BS722" s="112">
        <v>0</v>
      </c>
    </row>
    <row r="723" spans="1:71" hidden="1" x14ac:dyDescent="0.25">
      <c r="A723" s="102" t="s">
        <v>4</v>
      </c>
      <c r="B723" s="103" t="s">
        <v>181</v>
      </c>
      <c r="C723" s="102" t="s">
        <v>182</v>
      </c>
      <c r="D723" s="102" t="s">
        <v>862</v>
      </c>
      <c r="E723" s="102" t="s">
        <v>863</v>
      </c>
      <c r="F723" s="102" t="s">
        <v>434</v>
      </c>
      <c r="G723" s="102" t="s">
        <v>227</v>
      </c>
      <c r="H723" s="104">
        <v>156</v>
      </c>
      <c r="I723" s="104">
        <v>156</v>
      </c>
      <c r="J723" s="104">
        <v>309</v>
      </c>
      <c r="K723" s="104">
        <v>927</v>
      </c>
      <c r="L723" s="105">
        <v>207</v>
      </c>
      <c r="M723" s="106">
        <v>1970</v>
      </c>
      <c r="N723" s="106">
        <v>2205</v>
      </c>
      <c r="O723" s="106">
        <v>7</v>
      </c>
      <c r="P723" s="106">
        <v>235</v>
      </c>
      <c r="Q723" s="106">
        <v>7</v>
      </c>
      <c r="R723" s="106">
        <v>7</v>
      </c>
      <c r="S723" s="106">
        <v>2032</v>
      </c>
      <c r="T723" s="106">
        <v>2085</v>
      </c>
      <c r="U723" s="106">
        <v>7</v>
      </c>
      <c r="V723" s="106">
        <v>53</v>
      </c>
      <c r="W723" s="106">
        <v>7</v>
      </c>
      <c r="X723" s="106">
        <v>7</v>
      </c>
      <c r="Y723" s="106">
        <v>309</v>
      </c>
      <c r="Z723" s="106">
        <v>7</v>
      </c>
      <c r="AA723" s="107">
        <v>84462</v>
      </c>
      <c r="AB723" s="106">
        <v>8</v>
      </c>
      <c r="AC723" s="108">
        <v>7.4</v>
      </c>
      <c r="AD723" s="109">
        <v>4</v>
      </c>
      <c r="AE723" s="110">
        <v>0</v>
      </c>
      <c r="AF723" s="111">
        <v>0.54</v>
      </c>
      <c r="AG723" s="112">
        <v>0</v>
      </c>
      <c r="AH723" s="112">
        <v>71.666666666666671</v>
      </c>
      <c r="AI723" s="112">
        <v>0</v>
      </c>
      <c r="AJ723" s="111">
        <v>0.9</v>
      </c>
      <c r="AK723" s="112">
        <v>0</v>
      </c>
      <c r="AL723" s="112">
        <v>0</v>
      </c>
      <c r="AM723" s="112">
        <v>0</v>
      </c>
      <c r="AN723" s="112">
        <v>13</v>
      </c>
      <c r="AO723" s="112">
        <v>717.66666666666663</v>
      </c>
      <c r="AP723" s="112">
        <v>0</v>
      </c>
      <c r="AQ723" s="112">
        <v>216.33333333333334</v>
      </c>
      <c r="AR723" s="112">
        <v>19.333333333333332</v>
      </c>
      <c r="AS723" s="112">
        <v>37</v>
      </c>
      <c r="AT723" s="111">
        <v>0.55000000000000004</v>
      </c>
      <c r="AU723" s="112">
        <v>0</v>
      </c>
      <c r="AV723" s="112">
        <v>0</v>
      </c>
      <c r="AW723" s="112">
        <v>0</v>
      </c>
      <c r="AX723" s="112">
        <v>0</v>
      </c>
      <c r="AY723" s="112">
        <v>0</v>
      </c>
      <c r="AZ723" s="112">
        <v>0</v>
      </c>
      <c r="BA723" s="111">
        <v>0.71299999999999997</v>
      </c>
      <c r="BB723" s="112">
        <v>0</v>
      </c>
      <c r="BC723" s="112">
        <v>0</v>
      </c>
      <c r="BD723" s="112">
        <v>0</v>
      </c>
      <c r="BE723" s="112">
        <v>0</v>
      </c>
      <c r="BF723" s="112">
        <v>297.33333333333331</v>
      </c>
      <c r="BG723" s="112">
        <v>0</v>
      </c>
      <c r="BH723" s="112">
        <v>0</v>
      </c>
      <c r="BI723" s="112">
        <v>6</v>
      </c>
      <c r="BJ723" s="112">
        <v>7</v>
      </c>
      <c r="BK723" s="111">
        <v>0.71299999999999997</v>
      </c>
      <c r="BL723" s="112">
        <v>0</v>
      </c>
      <c r="BM723" s="112">
        <v>64.5</v>
      </c>
      <c r="BN723" s="112">
        <v>7.15</v>
      </c>
      <c r="BO723" s="112">
        <v>606.71533333333332</v>
      </c>
      <c r="BP723" s="112">
        <v>123.26133333333335</v>
      </c>
      <c r="BQ723" s="112">
        <v>35.974333333333334</v>
      </c>
      <c r="BR723" s="113">
        <v>38</v>
      </c>
      <c r="BS723" s="112">
        <v>1717</v>
      </c>
    </row>
    <row r="724" spans="1:71" hidden="1" x14ac:dyDescent="0.25">
      <c r="A724" s="102" t="s">
        <v>4</v>
      </c>
      <c r="B724" s="103" t="s">
        <v>181</v>
      </c>
      <c r="C724" s="102" t="s">
        <v>182</v>
      </c>
      <c r="D724" s="102" t="s">
        <v>785</v>
      </c>
      <c r="E724" s="102" t="s">
        <v>786</v>
      </c>
      <c r="F724" s="102" t="s">
        <v>413</v>
      </c>
      <c r="G724" s="102" t="s">
        <v>227</v>
      </c>
      <c r="H724" s="104">
        <v>75</v>
      </c>
      <c r="I724" s="104">
        <v>77</v>
      </c>
      <c r="J724" s="104">
        <v>58</v>
      </c>
      <c r="K724" s="104">
        <v>174</v>
      </c>
      <c r="L724" s="105">
        <v>70</v>
      </c>
      <c r="M724" s="106">
        <v>764</v>
      </c>
      <c r="N724" s="106">
        <v>867</v>
      </c>
      <c r="O724" s="106">
        <v>4</v>
      </c>
      <c r="P724" s="106">
        <v>103</v>
      </c>
      <c r="Q724" s="106">
        <v>6</v>
      </c>
      <c r="R724" s="106">
        <v>5</v>
      </c>
      <c r="S724" s="106">
        <v>786</v>
      </c>
      <c r="T724" s="106">
        <v>811</v>
      </c>
      <c r="U724" s="106">
        <v>4</v>
      </c>
      <c r="V724" s="106">
        <v>25</v>
      </c>
      <c r="W724" s="106">
        <v>5</v>
      </c>
      <c r="X724" s="106">
        <v>4.5</v>
      </c>
      <c r="Y724" s="106">
        <v>58</v>
      </c>
      <c r="Z724" s="106">
        <v>3</v>
      </c>
      <c r="AA724" s="107">
        <v>85675</v>
      </c>
      <c r="AB724" s="106">
        <v>8</v>
      </c>
      <c r="AC724" s="108">
        <v>5.7</v>
      </c>
      <c r="AD724" s="109">
        <v>3</v>
      </c>
      <c r="AE724" s="110">
        <v>0</v>
      </c>
      <c r="AF724" s="111">
        <v>0.54</v>
      </c>
      <c r="AG724" s="112">
        <v>0</v>
      </c>
      <c r="AH724" s="112">
        <v>0</v>
      </c>
      <c r="AI724" s="112">
        <v>0</v>
      </c>
      <c r="AJ724" s="111">
        <v>0.9</v>
      </c>
      <c r="AK724" s="112">
        <v>0</v>
      </c>
      <c r="AL724" s="112">
        <v>0</v>
      </c>
      <c r="AM724" s="112">
        <v>0</v>
      </c>
      <c r="AN724" s="112">
        <v>0</v>
      </c>
      <c r="AO724" s="112">
        <v>1.6666666666666667</v>
      </c>
      <c r="AP724" s="112">
        <v>0</v>
      </c>
      <c r="AQ724" s="112">
        <v>18</v>
      </c>
      <c r="AR724" s="112">
        <v>0</v>
      </c>
      <c r="AS724" s="112">
        <v>0</v>
      </c>
      <c r="AT724" s="111">
        <v>0.55000000000000004</v>
      </c>
      <c r="AU724" s="112">
        <v>0</v>
      </c>
      <c r="AV724" s="112">
        <v>0</v>
      </c>
      <c r="AW724" s="112">
        <v>0</v>
      </c>
      <c r="AX724" s="112">
        <v>0</v>
      </c>
      <c r="AY724" s="112">
        <v>0</v>
      </c>
      <c r="AZ724" s="112">
        <v>0</v>
      </c>
      <c r="BA724" s="111">
        <v>0.71299999999999997</v>
      </c>
      <c r="BB724" s="112">
        <v>0</v>
      </c>
      <c r="BC724" s="112">
        <v>0</v>
      </c>
      <c r="BD724" s="112">
        <v>0</v>
      </c>
      <c r="BE724" s="112">
        <v>0</v>
      </c>
      <c r="BF724" s="112">
        <v>0</v>
      </c>
      <c r="BG724" s="112">
        <v>0</v>
      </c>
      <c r="BH724" s="112">
        <v>0</v>
      </c>
      <c r="BI724" s="112">
        <v>0</v>
      </c>
      <c r="BJ724" s="112">
        <v>0</v>
      </c>
      <c r="BK724" s="111">
        <v>0.71299999999999997</v>
      </c>
      <c r="BL724" s="112">
        <v>0</v>
      </c>
      <c r="BM724" s="112">
        <v>0</v>
      </c>
      <c r="BN724" s="112">
        <v>0</v>
      </c>
      <c r="BO724" s="112">
        <v>0.91666666666666674</v>
      </c>
      <c r="BP724" s="112">
        <v>9.9</v>
      </c>
      <c r="BQ724" s="112">
        <v>0</v>
      </c>
      <c r="BR724" s="113">
        <v>11</v>
      </c>
      <c r="BS724" s="112">
        <v>0</v>
      </c>
    </row>
    <row r="725" spans="1:71" hidden="1" x14ac:dyDescent="0.25">
      <c r="A725" s="102" t="s">
        <v>4</v>
      </c>
      <c r="B725" s="103" t="s">
        <v>181</v>
      </c>
      <c r="C725" s="102" t="s">
        <v>182</v>
      </c>
      <c r="D725" s="102" t="s">
        <v>441</v>
      </c>
      <c r="E725" s="102" t="s">
        <v>442</v>
      </c>
      <c r="F725" s="102" t="s">
        <v>155</v>
      </c>
      <c r="G725" s="102" t="s">
        <v>227</v>
      </c>
      <c r="H725" s="104">
        <v>509</v>
      </c>
      <c r="I725" s="104">
        <v>514</v>
      </c>
      <c r="J725" s="104">
        <v>304</v>
      </c>
      <c r="K725" s="104">
        <v>912</v>
      </c>
      <c r="L725" s="105">
        <v>442.33333333333331</v>
      </c>
      <c r="M725" s="106">
        <v>4430</v>
      </c>
      <c r="N725" s="106">
        <v>5083</v>
      </c>
      <c r="O725" s="106">
        <v>9</v>
      </c>
      <c r="P725" s="106">
        <v>653</v>
      </c>
      <c r="Q725" s="106">
        <v>9</v>
      </c>
      <c r="R725" s="106">
        <v>9</v>
      </c>
      <c r="S725" s="106">
        <v>4516</v>
      </c>
      <c r="T725" s="106">
        <v>4684</v>
      </c>
      <c r="U725" s="106">
        <v>9</v>
      </c>
      <c r="V725" s="106">
        <v>168</v>
      </c>
      <c r="W725" s="106">
        <v>9</v>
      </c>
      <c r="X725" s="106">
        <v>9</v>
      </c>
      <c r="Y725" s="106">
        <v>304</v>
      </c>
      <c r="Z725" s="106">
        <v>7</v>
      </c>
      <c r="AA725" s="107">
        <v>52472</v>
      </c>
      <c r="AB725" s="106">
        <v>5</v>
      </c>
      <c r="AC725" s="108">
        <v>7</v>
      </c>
      <c r="AD725" s="109">
        <v>4</v>
      </c>
      <c r="AE725" s="110">
        <v>0</v>
      </c>
      <c r="AF725" s="111">
        <v>0.54</v>
      </c>
      <c r="AG725" s="112">
        <v>1</v>
      </c>
      <c r="AH725" s="112">
        <v>9.3333333333333339</v>
      </c>
      <c r="AI725" s="112">
        <v>1</v>
      </c>
      <c r="AJ725" s="111">
        <v>0.9</v>
      </c>
      <c r="AK725" s="112">
        <v>15.333333333333334</v>
      </c>
      <c r="AL725" s="112">
        <v>0</v>
      </c>
      <c r="AM725" s="112">
        <v>0</v>
      </c>
      <c r="AN725" s="112">
        <v>22</v>
      </c>
      <c r="AO725" s="112">
        <v>0</v>
      </c>
      <c r="AP725" s="112">
        <v>0</v>
      </c>
      <c r="AQ725" s="112">
        <v>0</v>
      </c>
      <c r="AR725" s="112">
        <v>0</v>
      </c>
      <c r="AS725" s="112">
        <v>0</v>
      </c>
      <c r="AT725" s="111">
        <v>0.55000000000000004</v>
      </c>
      <c r="AU725" s="112">
        <v>0</v>
      </c>
      <c r="AV725" s="112">
        <v>0</v>
      </c>
      <c r="AW725" s="112">
        <v>0</v>
      </c>
      <c r="AX725" s="112">
        <v>0</v>
      </c>
      <c r="AY725" s="112">
        <v>0</v>
      </c>
      <c r="AZ725" s="112">
        <v>0</v>
      </c>
      <c r="BA725" s="111">
        <v>0.71299999999999997</v>
      </c>
      <c r="BB725" s="112">
        <v>0</v>
      </c>
      <c r="BC725" s="112">
        <v>0</v>
      </c>
      <c r="BD725" s="112">
        <v>0</v>
      </c>
      <c r="BE725" s="112">
        <v>0</v>
      </c>
      <c r="BF725" s="112">
        <v>0</v>
      </c>
      <c r="BG725" s="112">
        <v>0</v>
      </c>
      <c r="BH725" s="112">
        <v>0</v>
      </c>
      <c r="BI725" s="112">
        <v>0</v>
      </c>
      <c r="BJ725" s="112">
        <v>0</v>
      </c>
      <c r="BK725" s="111">
        <v>0.71299999999999997</v>
      </c>
      <c r="BL725" s="112">
        <v>0</v>
      </c>
      <c r="BM725" s="112">
        <v>17.733333333333334</v>
      </c>
      <c r="BN725" s="112">
        <v>13.000000000000002</v>
      </c>
      <c r="BO725" s="112">
        <v>0</v>
      </c>
      <c r="BP725" s="112">
        <v>0</v>
      </c>
      <c r="BQ725" s="112">
        <v>0</v>
      </c>
      <c r="BR725" s="113">
        <v>89</v>
      </c>
      <c r="BS725" s="112">
        <v>0</v>
      </c>
    </row>
    <row r="726" spans="1:71" hidden="1" x14ac:dyDescent="0.25">
      <c r="A726" s="102" t="s">
        <v>4</v>
      </c>
      <c r="B726" s="103" t="s">
        <v>181</v>
      </c>
      <c r="C726" s="102" t="s">
        <v>182</v>
      </c>
      <c r="D726" s="102" t="s">
        <v>443</v>
      </c>
      <c r="E726" s="102" t="s">
        <v>444</v>
      </c>
      <c r="F726" s="102" t="s">
        <v>244</v>
      </c>
      <c r="G726" s="102" t="s">
        <v>224</v>
      </c>
      <c r="H726" s="104">
        <v>99</v>
      </c>
      <c r="I726" s="104">
        <v>110</v>
      </c>
      <c r="J726" s="104">
        <v>97</v>
      </c>
      <c r="K726" s="104">
        <v>291</v>
      </c>
      <c r="L726" s="105">
        <v>102</v>
      </c>
      <c r="M726" s="106">
        <v>903</v>
      </c>
      <c r="N726" s="106">
        <v>999</v>
      </c>
      <c r="O726" s="106">
        <v>5</v>
      </c>
      <c r="P726" s="106">
        <v>96</v>
      </c>
      <c r="Q726" s="106">
        <v>6</v>
      </c>
      <c r="R726" s="106">
        <v>5.5</v>
      </c>
      <c r="S726" s="106">
        <v>967</v>
      </c>
      <c r="T726" s="106">
        <v>1005</v>
      </c>
      <c r="U726" s="106">
        <v>5</v>
      </c>
      <c r="V726" s="106">
        <v>38</v>
      </c>
      <c r="W726" s="106">
        <v>6</v>
      </c>
      <c r="X726" s="106">
        <v>5.5</v>
      </c>
      <c r="Y726" s="106">
        <v>97</v>
      </c>
      <c r="Z726" s="106">
        <v>4</v>
      </c>
      <c r="AA726" s="107">
        <v>58371</v>
      </c>
      <c r="AB726" s="106">
        <v>6</v>
      </c>
      <c r="AC726" s="108">
        <v>5.4</v>
      </c>
      <c r="AD726" s="109">
        <v>3</v>
      </c>
      <c r="AE726" s="110">
        <v>0</v>
      </c>
      <c r="AF726" s="111">
        <v>0.54</v>
      </c>
      <c r="AG726" s="112">
        <v>0</v>
      </c>
      <c r="AH726" s="112">
        <v>0</v>
      </c>
      <c r="AI726" s="112">
        <v>0</v>
      </c>
      <c r="AJ726" s="111">
        <v>0.9</v>
      </c>
      <c r="AK726" s="112">
        <v>0</v>
      </c>
      <c r="AL726" s="112">
        <v>0</v>
      </c>
      <c r="AM726" s="112">
        <v>0</v>
      </c>
      <c r="AN726" s="112">
        <v>0</v>
      </c>
      <c r="AO726" s="112">
        <v>0</v>
      </c>
      <c r="AP726" s="112">
        <v>0</v>
      </c>
      <c r="AQ726" s="112">
        <v>0</v>
      </c>
      <c r="AR726" s="112">
        <v>0</v>
      </c>
      <c r="AS726" s="112">
        <v>0</v>
      </c>
      <c r="AT726" s="111">
        <v>0.55000000000000004</v>
      </c>
      <c r="AU726" s="112">
        <v>0</v>
      </c>
      <c r="AV726" s="112">
        <v>0</v>
      </c>
      <c r="AW726" s="112">
        <v>0</v>
      </c>
      <c r="AX726" s="112">
        <v>0</v>
      </c>
      <c r="AY726" s="112">
        <v>0</v>
      </c>
      <c r="AZ726" s="112">
        <v>0</v>
      </c>
      <c r="BA726" s="111">
        <v>0.71299999999999997</v>
      </c>
      <c r="BB726" s="112">
        <v>0</v>
      </c>
      <c r="BC726" s="112">
        <v>0</v>
      </c>
      <c r="BD726" s="112">
        <v>0</v>
      </c>
      <c r="BE726" s="112">
        <v>0</v>
      </c>
      <c r="BF726" s="112">
        <v>0</v>
      </c>
      <c r="BG726" s="112">
        <v>0</v>
      </c>
      <c r="BH726" s="112">
        <v>0</v>
      </c>
      <c r="BI726" s="112">
        <v>0</v>
      </c>
      <c r="BJ726" s="112">
        <v>0</v>
      </c>
      <c r="BK726" s="111">
        <v>0.71299999999999997</v>
      </c>
      <c r="BL726" s="112">
        <v>0</v>
      </c>
      <c r="BM726" s="112">
        <v>0</v>
      </c>
      <c r="BN726" s="112">
        <v>0</v>
      </c>
      <c r="BO726" s="112">
        <v>0</v>
      </c>
      <c r="BP726" s="112">
        <v>0</v>
      </c>
      <c r="BQ726" s="112">
        <v>0</v>
      </c>
      <c r="BR726" s="113">
        <v>17</v>
      </c>
      <c r="BS726" s="112">
        <v>0</v>
      </c>
    </row>
    <row r="727" spans="1:71" hidden="1" x14ac:dyDescent="0.25">
      <c r="A727" s="102" t="s">
        <v>4</v>
      </c>
      <c r="B727" s="103" t="s">
        <v>181</v>
      </c>
      <c r="C727" s="102" t="s">
        <v>182</v>
      </c>
      <c r="D727" s="102" t="s">
        <v>787</v>
      </c>
      <c r="E727" s="102" t="s">
        <v>788</v>
      </c>
      <c r="F727" s="102" t="s">
        <v>155</v>
      </c>
      <c r="G727" s="102" t="s">
        <v>227</v>
      </c>
      <c r="H727" s="104">
        <v>64</v>
      </c>
      <c r="I727" s="104">
        <v>72</v>
      </c>
      <c r="J727" s="104">
        <v>192</v>
      </c>
      <c r="K727" s="104">
        <v>576</v>
      </c>
      <c r="L727" s="105">
        <v>109.33333333333333</v>
      </c>
      <c r="M727" s="106">
        <v>528</v>
      </c>
      <c r="N727" s="106">
        <v>546</v>
      </c>
      <c r="O727" s="106">
        <v>3</v>
      </c>
      <c r="P727" s="106">
        <v>18</v>
      </c>
      <c r="Q727" s="106">
        <v>3</v>
      </c>
      <c r="R727" s="106">
        <v>3</v>
      </c>
      <c r="S727" s="106">
        <v>579</v>
      </c>
      <c r="T727" s="106">
        <v>591</v>
      </c>
      <c r="U727" s="106">
        <v>3</v>
      </c>
      <c r="V727" s="106">
        <v>12</v>
      </c>
      <c r="W727" s="106">
        <v>4</v>
      </c>
      <c r="X727" s="106">
        <v>3.5</v>
      </c>
      <c r="Y727" s="106">
        <v>192</v>
      </c>
      <c r="Z727" s="106">
        <v>6</v>
      </c>
      <c r="AA727" s="107"/>
      <c r="AB727" s="106"/>
      <c r="AC727" s="108">
        <v>4.166666666666667</v>
      </c>
      <c r="AD727" s="109">
        <v>3</v>
      </c>
      <c r="AE727" s="110">
        <v>0</v>
      </c>
      <c r="AF727" s="111">
        <v>0.54</v>
      </c>
      <c r="AG727" s="112">
        <v>0</v>
      </c>
      <c r="AH727" s="112">
        <v>25.666666666666668</v>
      </c>
      <c r="AI727" s="112">
        <v>0</v>
      </c>
      <c r="AJ727" s="111">
        <v>0.9</v>
      </c>
      <c r="AK727" s="112">
        <v>0</v>
      </c>
      <c r="AL727" s="112">
        <v>0</v>
      </c>
      <c r="AM727" s="112">
        <v>0</v>
      </c>
      <c r="AN727" s="112">
        <v>15</v>
      </c>
      <c r="AO727" s="112">
        <v>2.3333333333333335</v>
      </c>
      <c r="AP727" s="112">
        <v>0</v>
      </c>
      <c r="AQ727" s="112">
        <v>54</v>
      </c>
      <c r="AR727" s="112">
        <v>0</v>
      </c>
      <c r="AS727" s="112">
        <v>1.6666666666666667</v>
      </c>
      <c r="AT727" s="111">
        <v>0.55000000000000004</v>
      </c>
      <c r="AU727" s="112">
        <v>0</v>
      </c>
      <c r="AV727" s="112">
        <v>0</v>
      </c>
      <c r="AW727" s="112">
        <v>0</v>
      </c>
      <c r="AX727" s="112">
        <v>0</v>
      </c>
      <c r="AY727" s="112">
        <v>0</v>
      </c>
      <c r="AZ727" s="112">
        <v>0</v>
      </c>
      <c r="BA727" s="111">
        <v>0.71299999999999997</v>
      </c>
      <c r="BB727" s="112">
        <v>0</v>
      </c>
      <c r="BC727" s="112">
        <v>0</v>
      </c>
      <c r="BD727" s="112">
        <v>0</v>
      </c>
      <c r="BE727" s="112">
        <v>0</v>
      </c>
      <c r="BF727" s="112">
        <v>4.333333333333333</v>
      </c>
      <c r="BG727" s="112">
        <v>0</v>
      </c>
      <c r="BH727" s="112">
        <v>0</v>
      </c>
      <c r="BI727" s="112">
        <v>0</v>
      </c>
      <c r="BJ727" s="112">
        <v>0</v>
      </c>
      <c r="BK727" s="111">
        <v>0.71299999999999997</v>
      </c>
      <c r="BL727" s="112">
        <v>0</v>
      </c>
      <c r="BM727" s="112">
        <v>23.1</v>
      </c>
      <c r="BN727" s="112">
        <v>8.25</v>
      </c>
      <c r="BO727" s="112">
        <v>4.3729999999999993</v>
      </c>
      <c r="BP727" s="112">
        <v>29.700000000000003</v>
      </c>
      <c r="BQ727" s="112">
        <v>0.91666666666666674</v>
      </c>
      <c r="BR727" s="113">
        <v>32</v>
      </c>
      <c r="BS727" s="112">
        <v>0</v>
      </c>
    </row>
    <row r="728" spans="1:71" hidden="1" x14ac:dyDescent="0.25">
      <c r="A728" s="102" t="s">
        <v>4</v>
      </c>
      <c r="B728" s="103" t="s">
        <v>183</v>
      </c>
      <c r="C728" s="102" t="s">
        <v>184</v>
      </c>
      <c r="D728" s="102" t="s">
        <v>864</v>
      </c>
      <c r="E728" s="102" t="s">
        <v>865</v>
      </c>
      <c r="F728" s="102" t="s">
        <v>155</v>
      </c>
      <c r="G728" s="102" t="s">
        <v>154</v>
      </c>
      <c r="H728" s="104">
        <v>175</v>
      </c>
      <c r="I728" s="104">
        <v>182</v>
      </c>
      <c r="J728" s="104">
        <v>145</v>
      </c>
      <c r="K728" s="104">
        <v>435</v>
      </c>
      <c r="L728" s="105">
        <v>167.33333333333334</v>
      </c>
      <c r="M728" s="106">
        <v>1354</v>
      </c>
      <c r="N728" s="106">
        <v>1600</v>
      </c>
      <c r="O728" s="106">
        <v>6</v>
      </c>
      <c r="P728" s="106">
        <v>246</v>
      </c>
      <c r="Q728" s="106">
        <v>8</v>
      </c>
      <c r="R728" s="106">
        <v>7</v>
      </c>
      <c r="S728" s="106">
        <v>1404</v>
      </c>
      <c r="T728" s="106">
        <v>1474</v>
      </c>
      <c r="U728" s="106">
        <v>6</v>
      </c>
      <c r="V728" s="106">
        <v>70</v>
      </c>
      <c r="W728" s="106">
        <v>7</v>
      </c>
      <c r="X728" s="106">
        <v>6.5</v>
      </c>
      <c r="Y728" s="106">
        <v>145</v>
      </c>
      <c r="Z728" s="106">
        <v>5</v>
      </c>
      <c r="AA728" s="107">
        <v>59428</v>
      </c>
      <c r="AB728" s="106">
        <v>6</v>
      </c>
      <c r="AC728" s="108">
        <v>6.1</v>
      </c>
      <c r="AD728" s="109">
        <v>4</v>
      </c>
      <c r="AE728" s="110">
        <v>0</v>
      </c>
      <c r="AF728" s="111">
        <v>0.54</v>
      </c>
      <c r="AG728" s="112">
        <v>0</v>
      </c>
      <c r="AH728" s="112">
        <v>0</v>
      </c>
      <c r="AI728" s="112">
        <v>0</v>
      </c>
      <c r="AJ728" s="111">
        <v>0.9</v>
      </c>
      <c r="AK728" s="112">
        <v>10.333333333333334</v>
      </c>
      <c r="AL728" s="112">
        <v>0</v>
      </c>
      <c r="AM728" s="112">
        <v>0</v>
      </c>
      <c r="AN728" s="112">
        <v>0</v>
      </c>
      <c r="AO728" s="112">
        <v>0</v>
      </c>
      <c r="AP728" s="112">
        <v>0</v>
      </c>
      <c r="AQ728" s="112">
        <v>0</v>
      </c>
      <c r="AR728" s="112">
        <v>0</v>
      </c>
      <c r="AS728" s="112">
        <v>0</v>
      </c>
      <c r="AT728" s="111">
        <v>0.55000000000000004</v>
      </c>
      <c r="AU728" s="112">
        <v>0</v>
      </c>
      <c r="AV728" s="112">
        <v>0</v>
      </c>
      <c r="AW728" s="112">
        <v>0</v>
      </c>
      <c r="AX728" s="112">
        <v>0</v>
      </c>
      <c r="AY728" s="112">
        <v>0</v>
      </c>
      <c r="AZ728" s="112">
        <v>0</v>
      </c>
      <c r="BA728" s="111">
        <v>0.71299999999999997</v>
      </c>
      <c r="BB728" s="112">
        <v>0</v>
      </c>
      <c r="BC728" s="112">
        <v>0</v>
      </c>
      <c r="BD728" s="112">
        <v>0</v>
      </c>
      <c r="BE728" s="112">
        <v>0</v>
      </c>
      <c r="BF728" s="112">
        <v>0</v>
      </c>
      <c r="BG728" s="112">
        <v>0</v>
      </c>
      <c r="BH728" s="112">
        <v>0</v>
      </c>
      <c r="BI728" s="112">
        <v>0</v>
      </c>
      <c r="BJ728" s="112">
        <v>0</v>
      </c>
      <c r="BK728" s="111">
        <v>0.71299999999999997</v>
      </c>
      <c r="BL728" s="112">
        <v>0</v>
      </c>
      <c r="BM728" s="112">
        <v>5.6833333333333345</v>
      </c>
      <c r="BN728" s="112">
        <v>0</v>
      </c>
      <c r="BO728" s="112">
        <v>0</v>
      </c>
      <c r="BP728" s="112">
        <v>0</v>
      </c>
      <c r="BQ728" s="112">
        <v>0</v>
      </c>
      <c r="BR728" s="113">
        <v>40</v>
      </c>
      <c r="BS728" s="112">
        <v>828</v>
      </c>
    </row>
    <row r="729" spans="1:71" hidden="1" x14ac:dyDescent="0.25">
      <c r="A729" s="102" t="s">
        <v>4</v>
      </c>
      <c r="B729" s="103" t="s">
        <v>183</v>
      </c>
      <c r="C729" s="102" t="s">
        <v>184</v>
      </c>
      <c r="D729" s="102" t="s">
        <v>724</v>
      </c>
      <c r="E729" s="102" t="s">
        <v>725</v>
      </c>
      <c r="F729" s="102" t="s">
        <v>413</v>
      </c>
      <c r="G729" s="102" t="s">
        <v>227</v>
      </c>
      <c r="H729" s="104">
        <v>366</v>
      </c>
      <c r="I729" s="104">
        <v>360</v>
      </c>
      <c r="J729" s="104">
        <v>1241</v>
      </c>
      <c r="K729" s="104">
        <v>3723</v>
      </c>
      <c r="L729" s="105">
        <v>655.66666666666663</v>
      </c>
      <c r="M729" s="106">
        <v>2968</v>
      </c>
      <c r="N729" s="106">
        <v>3387</v>
      </c>
      <c r="O729" s="106">
        <v>8</v>
      </c>
      <c r="P729" s="106">
        <v>419</v>
      </c>
      <c r="Q729" s="106">
        <v>8</v>
      </c>
      <c r="R729" s="106">
        <v>8</v>
      </c>
      <c r="S729" s="106">
        <v>3067</v>
      </c>
      <c r="T729" s="106">
        <v>3148</v>
      </c>
      <c r="U729" s="106">
        <v>8</v>
      </c>
      <c r="V729" s="106">
        <v>81</v>
      </c>
      <c r="W729" s="106">
        <v>8</v>
      </c>
      <c r="X729" s="106">
        <v>8</v>
      </c>
      <c r="Y729" s="106">
        <v>1241</v>
      </c>
      <c r="Z729" s="106">
        <v>9</v>
      </c>
      <c r="AA729" s="107">
        <v>67778</v>
      </c>
      <c r="AB729" s="106">
        <v>7</v>
      </c>
      <c r="AC729" s="108">
        <v>7.8</v>
      </c>
      <c r="AD729" s="109">
        <v>4</v>
      </c>
      <c r="AE729" s="110">
        <v>0</v>
      </c>
      <c r="AF729" s="111">
        <v>0.54</v>
      </c>
      <c r="AG729" s="112">
        <v>0</v>
      </c>
      <c r="AH729" s="112">
        <v>0</v>
      </c>
      <c r="AI729" s="112">
        <v>0</v>
      </c>
      <c r="AJ729" s="111">
        <v>0.9</v>
      </c>
      <c r="AK729" s="112">
        <v>0</v>
      </c>
      <c r="AL729" s="112">
        <v>0</v>
      </c>
      <c r="AM729" s="112">
        <v>0</v>
      </c>
      <c r="AN729" s="112">
        <v>0</v>
      </c>
      <c r="AO729" s="112">
        <v>0</v>
      </c>
      <c r="AP729" s="112">
        <v>0</v>
      </c>
      <c r="AQ729" s="112">
        <v>44</v>
      </c>
      <c r="AR729" s="112">
        <v>1</v>
      </c>
      <c r="AS729" s="112">
        <v>2.3333333333333335</v>
      </c>
      <c r="AT729" s="111">
        <v>0.55000000000000004</v>
      </c>
      <c r="AU729" s="112">
        <v>0</v>
      </c>
      <c r="AV729" s="112">
        <v>0</v>
      </c>
      <c r="AW729" s="112">
        <v>0</v>
      </c>
      <c r="AX729" s="112">
        <v>0</v>
      </c>
      <c r="AY729" s="112">
        <v>0</v>
      </c>
      <c r="AZ729" s="112">
        <v>0</v>
      </c>
      <c r="BA729" s="111">
        <v>0.71299999999999997</v>
      </c>
      <c r="BB729" s="112">
        <v>0</v>
      </c>
      <c r="BC729" s="112">
        <v>0</v>
      </c>
      <c r="BD729" s="112">
        <v>0</v>
      </c>
      <c r="BE729" s="112">
        <v>0</v>
      </c>
      <c r="BF729" s="112">
        <v>0</v>
      </c>
      <c r="BG729" s="112">
        <v>0.66666666666666663</v>
      </c>
      <c r="BH729" s="112">
        <v>0</v>
      </c>
      <c r="BI729" s="112">
        <v>27.666666666666668</v>
      </c>
      <c r="BJ729" s="112">
        <v>0</v>
      </c>
      <c r="BK729" s="111">
        <v>0.71299999999999997</v>
      </c>
      <c r="BL729" s="112">
        <v>0</v>
      </c>
      <c r="BM729" s="112">
        <v>0</v>
      </c>
      <c r="BN729" s="112">
        <v>0</v>
      </c>
      <c r="BO729" s="112">
        <v>0</v>
      </c>
      <c r="BP729" s="112">
        <v>44.401666666666671</v>
      </c>
      <c r="BQ729" s="112">
        <v>1.8333333333333335</v>
      </c>
      <c r="BR729" s="113">
        <v>77</v>
      </c>
      <c r="BS729" s="112">
        <v>0</v>
      </c>
    </row>
    <row r="730" spans="1:71" hidden="1" x14ac:dyDescent="0.25">
      <c r="A730" s="102" t="s">
        <v>4</v>
      </c>
      <c r="B730" s="103" t="s">
        <v>183</v>
      </c>
      <c r="C730" s="102" t="s">
        <v>184</v>
      </c>
      <c r="D730" s="102" t="s">
        <v>866</v>
      </c>
      <c r="E730" s="102" t="s">
        <v>867</v>
      </c>
      <c r="F730" s="102" t="s">
        <v>413</v>
      </c>
      <c r="G730" s="102" t="s">
        <v>154</v>
      </c>
      <c r="H730" s="104">
        <v>260</v>
      </c>
      <c r="I730" s="104">
        <v>270</v>
      </c>
      <c r="J730" s="104">
        <v>743</v>
      </c>
      <c r="K730" s="104">
        <v>2229</v>
      </c>
      <c r="L730" s="105">
        <v>424.33333333333331</v>
      </c>
      <c r="M730" s="106">
        <v>2045</v>
      </c>
      <c r="N730" s="106">
        <v>2388</v>
      </c>
      <c r="O730" s="106">
        <v>7</v>
      </c>
      <c r="P730" s="106">
        <v>343</v>
      </c>
      <c r="Q730" s="106">
        <v>8</v>
      </c>
      <c r="R730" s="106">
        <v>7.5</v>
      </c>
      <c r="S730" s="106">
        <v>2117</v>
      </c>
      <c r="T730" s="106">
        <v>2212</v>
      </c>
      <c r="U730" s="106">
        <v>7</v>
      </c>
      <c r="V730" s="106">
        <v>95</v>
      </c>
      <c r="W730" s="106">
        <v>8</v>
      </c>
      <c r="X730" s="106">
        <v>7.5</v>
      </c>
      <c r="Y730" s="106">
        <v>743</v>
      </c>
      <c r="Z730" s="106">
        <v>8</v>
      </c>
      <c r="AA730" s="107">
        <v>37673</v>
      </c>
      <c r="AB730" s="106">
        <v>3</v>
      </c>
      <c r="AC730" s="108">
        <v>5.8</v>
      </c>
      <c r="AD730" s="109">
        <v>3</v>
      </c>
      <c r="AE730" s="110">
        <v>0</v>
      </c>
      <c r="AF730" s="111">
        <v>0.54</v>
      </c>
      <c r="AG730" s="112">
        <v>0</v>
      </c>
      <c r="AH730" s="112">
        <v>0</v>
      </c>
      <c r="AI730" s="112">
        <v>0</v>
      </c>
      <c r="AJ730" s="111">
        <v>0.9</v>
      </c>
      <c r="AK730" s="112">
        <v>10.333333333333334</v>
      </c>
      <c r="AL730" s="112">
        <v>0</v>
      </c>
      <c r="AM730" s="112">
        <v>0</v>
      </c>
      <c r="AN730" s="112">
        <v>0</v>
      </c>
      <c r="AO730" s="112">
        <v>0</v>
      </c>
      <c r="AP730" s="112">
        <v>0</v>
      </c>
      <c r="AQ730" s="112">
        <v>24.333333333333332</v>
      </c>
      <c r="AR730" s="112">
        <v>7.666666666666667</v>
      </c>
      <c r="AS730" s="112">
        <v>0</v>
      </c>
      <c r="AT730" s="111">
        <v>0.55000000000000004</v>
      </c>
      <c r="AU730" s="112">
        <v>0</v>
      </c>
      <c r="AV730" s="112">
        <v>0</v>
      </c>
      <c r="AW730" s="112">
        <v>0</v>
      </c>
      <c r="AX730" s="112">
        <v>0</v>
      </c>
      <c r="AY730" s="112">
        <v>0</v>
      </c>
      <c r="AZ730" s="112">
        <v>0</v>
      </c>
      <c r="BA730" s="111">
        <v>0.71299999999999997</v>
      </c>
      <c r="BB730" s="112">
        <v>0</v>
      </c>
      <c r="BC730" s="112">
        <v>0</v>
      </c>
      <c r="BD730" s="112">
        <v>0</v>
      </c>
      <c r="BE730" s="112">
        <v>0</v>
      </c>
      <c r="BF730" s="112">
        <v>0</v>
      </c>
      <c r="BG730" s="112">
        <v>0</v>
      </c>
      <c r="BH730" s="112">
        <v>0</v>
      </c>
      <c r="BI730" s="112">
        <v>33.666666666666664</v>
      </c>
      <c r="BJ730" s="112">
        <v>0</v>
      </c>
      <c r="BK730" s="111">
        <v>0.71299999999999997</v>
      </c>
      <c r="BL730" s="112">
        <v>0</v>
      </c>
      <c r="BM730" s="112">
        <v>5.6833333333333345</v>
      </c>
      <c r="BN730" s="112">
        <v>0</v>
      </c>
      <c r="BO730" s="112">
        <v>0</v>
      </c>
      <c r="BP730" s="112">
        <v>37.387666666666668</v>
      </c>
      <c r="BQ730" s="112">
        <v>4.2166666666666668</v>
      </c>
      <c r="BR730" s="113">
        <v>66</v>
      </c>
      <c r="BS730" s="112">
        <v>1746</v>
      </c>
    </row>
    <row r="731" spans="1:71" hidden="1" x14ac:dyDescent="0.25">
      <c r="A731" s="102" t="s">
        <v>4</v>
      </c>
      <c r="B731" s="103" t="s">
        <v>183</v>
      </c>
      <c r="C731" s="102" t="s">
        <v>184</v>
      </c>
      <c r="D731" s="102" t="s">
        <v>817</v>
      </c>
      <c r="E731" s="102" t="s">
        <v>818</v>
      </c>
      <c r="F731" s="102" t="s">
        <v>413</v>
      </c>
      <c r="G731" s="102" t="s">
        <v>227</v>
      </c>
      <c r="H731" s="104">
        <v>235</v>
      </c>
      <c r="I731" s="104">
        <v>249</v>
      </c>
      <c r="J731" s="104"/>
      <c r="K731" s="104" t="s">
        <v>154</v>
      </c>
      <c r="L731" s="105">
        <v>242</v>
      </c>
      <c r="M731" s="106">
        <v>2052</v>
      </c>
      <c r="N731" s="106">
        <v>2224</v>
      </c>
      <c r="O731" s="106">
        <v>7</v>
      </c>
      <c r="P731" s="106">
        <v>172</v>
      </c>
      <c r="Q731" s="106">
        <v>7</v>
      </c>
      <c r="R731" s="106">
        <v>7</v>
      </c>
      <c r="S731" s="106">
        <v>2093</v>
      </c>
      <c r="T731" s="106">
        <v>2151</v>
      </c>
      <c r="U731" s="106">
        <v>7</v>
      </c>
      <c r="V731" s="106">
        <v>58</v>
      </c>
      <c r="W731" s="106">
        <v>7</v>
      </c>
      <c r="X731" s="106">
        <v>7</v>
      </c>
      <c r="Y731" s="106"/>
      <c r="Z731" s="106"/>
      <c r="AA731" s="107">
        <v>47108</v>
      </c>
      <c r="AB731" s="106">
        <v>4</v>
      </c>
      <c r="AC731" s="108">
        <v>5.5</v>
      </c>
      <c r="AD731" s="109">
        <v>3</v>
      </c>
      <c r="AE731" s="110">
        <v>0</v>
      </c>
      <c r="AF731" s="111">
        <v>0.54</v>
      </c>
      <c r="AG731" s="112">
        <v>0</v>
      </c>
      <c r="AH731" s="112">
        <v>0</v>
      </c>
      <c r="AI731" s="112">
        <v>0</v>
      </c>
      <c r="AJ731" s="111">
        <v>0.9</v>
      </c>
      <c r="AK731" s="112">
        <v>0</v>
      </c>
      <c r="AL731" s="112">
        <v>0</v>
      </c>
      <c r="AM731" s="112">
        <v>0</v>
      </c>
      <c r="AN731" s="112">
        <v>0</v>
      </c>
      <c r="AO731" s="112">
        <v>27</v>
      </c>
      <c r="AP731" s="112">
        <v>0</v>
      </c>
      <c r="AQ731" s="112">
        <v>0</v>
      </c>
      <c r="AR731" s="112">
        <v>0</v>
      </c>
      <c r="AS731" s="112">
        <v>0.66666666666666663</v>
      </c>
      <c r="AT731" s="111">
        <v>0.55000000000000004</v>
      </c>
      <c r="AU731" s="112">
        <v>0</v>
      </c>
      <c r="AV731" s="112">
        <v>0</v>
      </c>
      <c r="AW731" s="112">
        <v>0</v>
      </c>
      <c r="AX731" s="112">
        <v>0</v>
      </c>
      <c r="AY731" s="112">
        <v>0</v>
      </c>
      <c r="AZ731" s="112">
        <v>0</v>
      </c>
      <c r="BA731" s="111">
        <v>0.71299999999999997</v>
      </c>
      <c r="BB731" s="112">
        <v>0</v>
      </c>
      <c r="BC731" s="112">
        <v>0</v>
      </c>
      <c r="BD731" s="112">
        <v>0</v>
      </c>
      <c r="BE731" s="112">
        <v>0</v>
      </c>
      <c r="BF731" s="112">
        <v>0</v>
      </c>
      <c r="BG731" s="112">
        <v>0</v>
      </c>
      <c r="BH731" s="112">
        <v>0</v>
      </c>
      <c r="BI731" s="112">
        <v>0</v>
      </c>
      <c r="BJ731" s="112">
        <v>0</v>
      </c>
      <c r="BK731" s="111">
        <v>0.71299999999999997</v>
      </c>
      <c r="BL731" s="112">
        <v>0</v>
      </c>
      <c r="BM731" s="112">
        <v>0</v>
      </c>
      <c r="BN731" s="112">
        <v>0</v>
      </c>
      <c r="BO731" s="112">
        <v>14.850000000000001</v>
      </c>
      <c r="BP731" s="112">
        <v>0</v>
      </c>
      <c r="BQ731" s="112">
        <v>0.3666666666666667</v>
      </c>
      <c r="BR731" s="113">
        <v>12</v>
      </c>
      <c r="BS731" s="112">
        <v>11</v>
      </c>
    </row>
    <row r="732" spans="1:71" hidden="1" x14ac:dyDescent="0.25">
      <c r="A732" s="102" t="s">
        <v>4</v>
      </c>
      <c r="B732" s="103" t="s">
        <v>183</v>
      </c>
      <c r="C732" s="102" t="s">
        <v>184</v>
      </c>
      <c r="D732" s="102" t="s">
        <v>819</v>
      </c>
      <c r="E732" s="102" t="s">
        <v>820</v>
      </c>
      <c r="F732" s="102" t="s">
        <v>155</v>
      </c>
      <c r="G732" s="102" t="s">
        <v>227</v>
      </c>
      <c r="H732" s="104">
        <v>574</v>
      </c>
      <c r="I732" s="104">
        <v>568</v>
      </c>
      <c r="J732" s="104">
        <v>208</v>
      </c>
      <c r="K732" s="104">
        <v>624</v>
      </c>
      <c r="L732" s="105">
        <v>450</v>
      </c>
      <c r="M732" s="106">
        <v>4890</v>
      </c>
      <c r="N732" s="106">
        <v>5485</v>
      </c>
      <c r="O732" s="106">
        <v>9</v>
      </c>
      <c r="P732" s="106">
        <v>595</v>
      </c>
      <c r="Q732" s="106">
        <v>9</v>
      </c>
      <c r="R732" s="106">
        <v>9</v>
      </c>
      <c r="S732" s="106">
        <v>4948</v>
      </c>
      <c r="T732" s="106">
        <v>5087</v>
      </c>
      <c r="U732" s="106">
        <v>9</v>
      </c>
      <c r="V732" s="106">
        <v>139</v>
      </c>
      <c r="W732" s="106">
        <v>8</v>
      </c>
      <c r="X732" s="106">
        <v>8.5</v>
      </c>
      <c r="Y732" s="106">
        <v>208</v>
      </c>
      <c r="Z732" s="106">
        <v>6</v>
      </c>
      <c r="AA732" s="107">
        <v>54332</v>
      </c>
      <c r="AB732" s="106">
        <v>5</v>
      </c>
      <c r="AC732" s="108">
        <v>6.7</v>
      </c>
      <c r="AD732" s="109">
        <v>4</v>
      </c>
      <c r="AE732" s="110">
        <v>0</v>
      </c>
      <c r="AF732" s="111">
        <v>0.54</v>
      </c>
      <c r="AG732" s="112">
        <v>2.6666666666666665</v>
      </c>
      <c r="AH732" s="112">
        <v>0</v>
      </c>
      <c r="AI732" s="112">
        <v>2.6666666666666665</v>
      </c>
      <c r="AJ732" s="111">
        <v>0.9</v>
      </c>
      <c r="AK732" s="112">
        <v>0</v>
      </c>
      <c r="AL732" s="112">
        <v>0</v>
      </c>
      <c r="AM732" s="112">
        <v>52.333333333333336</v>
      </c>
      <c r="AN732" s="112">
        <v>0</v>
      </c>
      <c r="AO732" s="112">
        <v>58.666666666666664</v>
      </c>
      <c r="AP732" s="112">
        <v>1.6666666666666667</v>
      </c>
      <c r="AQ732" s="112">
        <v>524.33333333333337</v>
      </c>
      <c r="AR732" s="112">
        <v>0</v>
      </c>
      <c r="AS732" s="112">
        <v>3.6666666666666665</v>
      </c>
      <c r="AT732" s="111">
        <v>0.55000000000000004</v>
      </c>
      <c r="AU732" s="112">
        <v>0</v>
      </c>
      <c r="AV732" s="112">
        <v>0</v>
      </c>
      <c r="AW732" s="112">
        <v>0</v>
      </c>
      <c r="AX732" s="112">
        <v>0</v>
      </c>
      <c r="AY732" s="112">
        <v>0</v>
      </c>
      <c r="AZ732" s="112">
        <v>0</v>
      </c>
      <c r="BA732" s="111">
        <v>0.71299999999999997</v>
      </c>
      <c r="BB732" s="112">
        <v>0</v>
      </c>
      <c r="BC732" s="112">
        <v>0</v>
      </c>
      <c r="BD732" s="112">
        <v>0</v>
      </c>
      <c r="BE732" s="112">
        <v>0</v>
      </c>
      <c r="BF732" s="112">
        <v>38.333333333333336</v>
      </c>
      <c r="BG732" s="112">
        <v>0</v>
      </c>
      <c r="BH732" s="112">
        <v>0</v>
      </c>
      <c r="BI732" s="112">
        <v>0</v>
      </c>
      <c r="BJ732" s="112">
        <v>0</v>
      </c>
      <c r="BK732" s="111">
        <v>0.71299999999999997</v>
      </c>
      <c r="BL732" s="112">
        <v>0</v>
      </c>
      <c r="BM732" s="112">
        <v>31.183333333333337</v>
      </c>
      <c r="BN732" s="112">
        <v>2.4</v>
      </c>
      <c r="BO732" s="112">
        <v>59.598333333333329</v>
      </c>
      <c r="BP732" s="112">
        <v>289.3</v>
      </c>
      <c r="BQ732" s="112">
        <v>2.0166666666666666</v>
      </c>
      <c r="BR732" s="113">
        <v>87</v>
      </c>
      <c r="BS732" s="112">
        <v>5979</v>
      </c>
    </row>
    <row r="733" spans="1:71" hidden="1" x14ac:dyDescent="0.25">
      <c r="A733" s="102" t="s">
        <v>4</v>
      </c>
      <c r="B733" s="103" t="s">
        <v>183</v>
      </c>
      <c r="C733" s="102" t="s">
        <v>184</v>
      </c>
      <c r="D733" s="102" t="s">
        <v>789</v>
      </c>
      <c r="E733" s="102" t="s">
        <v>790</v>
      </c>
      <c r="F733" s="102" t="s">
        <v>413</v>
      </c>
      <c r="G733" s="102" t="s">
        <v>227</v>
      </c>
      <c r="H733" s="104">
        <v>921</v>
      </c>
      <c r="I733" s="104">
        <v>883</v>
      </c>
      <c r="J733" s="104">
        <v>443</v>
      </c>
      <c r="K733" s="104">
        <v>1329</v>
      </c>
      <c r="L733" s="105">
        <v>749</v>
      </c>
      <c r="M733" s="106">
        <v>7973</v>
      </c>
      <c r="N733" s="106">
        <v>8831</v>
      </c>
      <c r="O733" s="106">
        <v>9</v>
      </c>
      <c r="P733" s="106">
        <v>858</v>
      </c>
      <c r="Q733" s="106">
        <v>10</v>
      </c>
      <c r="R733" s="106">
        <v>9.5</v>
      </c>
      <c r="S733" s="106">
        <v>7955</v>
      </c>
      <c r="T733" s="106">
        <v>8122</v>
      </c>
      <c r="U733" s="106">
        <v>9</v>
      </c>
      <c r="V733" s="106">
        <v>167</v>
      </c>
      <c r="W733" s="106">
        <v>9</v>
      </c>
      <c r="X733" s="106">
        <v>9</v>
      </c>
      <c r="Y733" s="106">
        <v>443</v>
      </c>
      <c r="Z733" s="106">
        <v>7</v>
      </c>
      <c r="AA733" s="107">
        <v>62797</v>
      </c>
      <c r="AB733" s="106">
        <v>6</v>
      </c>
      <c r="AC733" s="108">
        <v>7.5</v>
      </c>
      <c r="AD733" s="109">
        <v>4</v>
      </c>
      <c r="AE733" s="110">
        <v>0</v>
      </c>
      <c r="AF733" s="111">
        <v>0.54</v>
      </c>
      <c r="AG733" s="112">
        <v>2.6666666666666665</v>
      </c>
      <c r="AH733" s="112">
        <v>0</v>
      </c>
      <c r="AI733" s="112">
        <v>2.6666666666666665</v>
      </c>
      <c r="AJ733" s="111">
        <v>0.9</v>
      </c>
      <c r="AK733" s="112">
        <v>0</v>
      </c>
      <c r="AL733" s="112">
        <v>0</v>
      </c>
      <c r="AM733" s="112">
        <v>52.333333333333336</v>
      </c>
      <c r="AN733" s="112">
        <v>0</v>
      </c>
      <c r="AO733" s="112">
        <v>52.666666666666664</v>
      </c>
      <c r="AP733" s="112">
        <v>1.6666666666666667</v>
      </c>
      <c r="AQ733" s="112">
        <v>524.33333333333337</v>
      </c>
      <c r="AR733" s="112">
        <v>0</v>
      </c>
      <c r="AS733" s="112">
        <v>3.6666666666666665</v>
      </c>
      <c r="AT733" s="111">
        <v>0.55000000000000004</v>
      </c>
      <c r="AU733" s="112">
        <v>0</v>
      </c>
      <c r="AV733" s="112">
        <v>0</v>
      </c>
      <c r="AW733" s="112">
        <v>0</v>
      </c>
      <c r="AX733" s="112">
        <v>0</v>
      </c>
      <c r="AY733" s="112">
        <v>0</v>
      </c>
      <c r="AZ733" s="112">
        <v>0</v>
      </c>
      <c r="BA733" s="111">
        <v>0.71299999999999997</v>
      </c>
      <c r="BB733" s="112">
        <v>0</v>
      </c>
      <c r="BC733" s="112">
        <v>0</v>
      </c>
      <c r="BD733" s="112">
        <v>0</v>
      </c>
      <c r="BE733" s="112">
        <v>0</v>
      </c>
      <c r="BF733" s="112">
        <v>38.333333333333336</v>
      </c>
      <c r="BG733" s="112">
        <v>0</v>
      </c>
      <c r="BH733" s="112">
        <v>0</v>
      </c>
      <c r="BI733" s="112">
        <v>0</v>
      </c>
      <c r="BJ733" s="112">
        <v>0</v>
      </c>
      <c r="BK733" s="111">
        <v>0.71299999999999997</v>
      </c>
      <c r="BL733" s="112">
        <v>0</v>
      </c>
      <c r="BM733" s="112">
        <v>31.183333333333337</v>
      </c>
      <c r="BN733" s="112">
        <v>2.4</v>
      </c>
      <c r="BO733" s="112">
        <v>56.298333333333332</v>
      </c>
      <c r="BP733" s="112">
        <v>289.3</v>
      </c>
      <c r="BQ733" s="112">
        <v>2.0166666666666666</v>
      </c>
      <c r="BR733" s="113">
        <v>25</v>
      </c>
      <c r="BS733" s="112">
        <v>5979</v>
      </c>
    </row>
    <row r="734" spans="1:71" hidden="1" x14ac:dyDescent="0.25">
      <c r="A734" s="102" t="s">
        <v>4</v>
      </c>
      <c r="B734" s="103" t="s">
        <v>183</v>
      </c>
      <c r="C734" s="102" t="s">
        <v>184</v>
      </c>
      <c r="D734" s="102" t="s">
        <v>821</v>
      </c>
      <c r="E734" s="102" t="s">
        <v>822</v>
      </c>
      <c r="F734" s="102" t="s">
        <v>155</v>
      </c>
      <c r="G734" s="102" t="s">
        <v>227</v>
      </c>
      <c r="H734" s="104">
        <v>359</v>
      </c>
      <c r="I734" s="104">
        <v>377</v>
      </c>
      <c r="J734" s="104">
        <v>227</v>
      </c>
      <c r="K734" s="104">
        <v>681</v>
      </c>
      <c r="L734" s="105">
        <v>321</v>
      </c>
      <c r="M734" s="106">
        <v>2951</v>
      </c>
      <c r="N734" s="106">
        <v>3383</v>
      </c>
      <c r="O734" s="106">
        <v>8</v>
      </c>
      <c r="P734" s="106">
        <v>432</v>
      </c>
      <c r="Q734" s="106">
        <v>8</v>
      </c>
      <c r="R734" s="106">
        <v>8</v>
      </c>
      <c r="S734" s="106">
        <v>3068</v>
      </c>
      <c r="T734" s="106">
        <v>3200</v>
      </c>
      <c r="U734" s="106">
        <v>8</v>
      </c>
      <c r="V734" s="106">
        <v>132</v>
      </c>
      <c r="W734" s="106">
        <v>8</v>
      </c>
      <c r="X734" s="106">
        <v>8</v>
      </c>
      <c r="Y734" s="106">
        <v>227</v>
      </c>
      <c r="Z734" s="106">
        <v>6</v>
      </c>
      <c r="AA734" s="107">
        <v>38040</v>
      </c>
      <c r="AB734" s="106">
        <v>3</v>
      </c>
      <c r="AC734" s="108">
        <v>5.6</v>
      </c>
      <c r="AD734" s="109">
        <v>3</v>
      </c>
      <c r="AE734" s="110">
        <v>0</v>
      </c>
      <c r="AF734" s="111">
        <v>0.54</v>
      </c>
      <c r="AG734" s="112">
        <v>2.6666666666666665</v>
      </c>
      <c r="AH734" s="112">
        <v>0</v>
      </c>
      <c r="AI734" s="112">
        <v>2.6666666666666665</v>
      </c>
      <c r="AJ734" s="111">
        <v>0.9</v>
      </c>
      <c r="AK734" s="112">
        <v>0</v>
      </c>
      <c r="AL734" s="112">
        <v>0</v>
      </c>
      <c r="AM734" s="112">
        <v>52.333333333333336</v>
      </c>
      <c r="AN734" s="112">
        <v>0</v>
      </c>
      <c r="AO734" s="112">
        <v>52.666666666666664</v>
      </c>
      <c r="AP734" s="112">
        <v>1.6666666666666667</v>
      </c>
      <c r="AQ734" s="112">
        <v>524.33333333333337</v>
      </c>
      <c r="AR734" s="112">
        <v>0</v>
      </c>
      <c r="AS734" s="112">
        <v>3.6666666666666665</v>
      </c>
      <c r="AT734" s="111">
        <v>0.55000000000000004</v>
      </c>
      <c r="AU734" s="112">
        <v>0</v>
      </c>
      <c r="AV734" s="112">
        <v>0</v>
      </c>
      <c r="AW734" s="112">
        <v>0</v>
      </c>
      <c r="AX734" s="112">
        <v>0</v>
      </c>
      <c r="AY734" s="112">
        <v>0</v>
      </c>
      <c r="AZ734" s="112">
        <v>0</v>
      </c>
      <c r="BA734" s="111">
        <v>0.71299999999999997</v>
      </c>
      <c r="BB734" s="112">
        <v>0</v>
      </c>
      <c r="BC734" s="112">
        <v>0</v>
      </c>
      <c r="BD734" s="112">
        <v>0</v>
      </c>
      <c r="BE734" s="112">
        <v>0</v>
      </c>
      <c r="BF734" s="112">
        <v>38.333333333333336</v>
      </c>
      <c r="BG734" s="112">
        <v>0</v>
      </c>
      <c r="BH734" s="112">
        <v>0</v>
      </c>
      <c r="BI734" s="112">
        <v>0</v>
      </c>
      <c r="BJ734" s="112">
        <v>0</v>
      </c>
      <c r="BK734" s="111">
        <v>0.71299999999999997</v>
      </c>
      <c r="BL734" s="112">
        <v>0</v>
      </c>
      <c r="BM734" s="112">
        <v>31.183333333333337</v>
      </c>
      <c r="BN734" s="112">
        <v>2.4</v>
      </c>
      <c r="BO734" s="112">
        <v>56.298333333333332</v>
      </c>
      <c r="BP734" s="112">
        <v>289.3</v>
      </c>
      <c r="BQ734" s="112">
        <v>2.0166666666666666</v>
      </c>
      <c r="BR734" s="113">
        <v>76</v>
      </c>
      <c r="BS734" s="112">
        <v>5979</v>
      </c>
    </row>
    <row r="735" spans="1:71" hidden="1" x14ac:dyDescent="0.25">
      <c r="A735" s="102" t="s">
        <v>4</v>
      </c>
      <c r="B735" s="103" t="s">
        <v>183</v>
      </c>
      <c r="C735" s="102" t="s">
        <v>184</v>
      </c>
      <c r="D735" s="102" t="s">
        <v>726</v>
      </c>
      <c r="E735" s="102" t="s">
        <v>1084</v>
      </c>
      <c r="F735" s="102" t="s">
        <v>155</v>
      </c>
      <c r="G735" s="102" t="s">
        <v>227</v>
      </c>
      <c r="H735" s="104">
        <v>113</v>
      </c>
      <c r="I735" s="104">
        <v>113</v>
      </c>
      <c r="J735" s="104">
        <v>337</v>
      </c>
      <c r="K735" s="104">
        <v>1011</v>
      </c>
      <c r="L735" s="105">
        <v>187.66666666666666</v>
      </c>
      <c r="M735" s="106">
        <v>806</v>
      </c>
      <c r="N735" s="106">
        <v>923</v>
      </c>
      <c r="O735" s="106">
        <v>5</v>
      </c>
      <c r="P735" s="106">
        <v>117</v>
      </c>
      <c r="Q735" s="106">
        <v>6</v>
      </c>
      <c r="R735" s="106">
        <v>5.5</v>
      </c>
      <c r="S735" s="106">
        <v>822</v>
      </c>
      <c r="T735" s="106">
        <v>852</v>
      </c>
      <c r="U735" s="106">
        <v>4</v>
      </c>
      <c r="V735" s="106">
        <v>30</v>
      </c>
      <c r="W735" s="106">
        <v>5</v>
      </c>
      <c r="X735" s="106">
        <v>4.5</v>
      </c>
      <c r="Y735" s="106">
        <v>337</v>
      </c>
      <c r="Z735" s="106">
        <v>7</v>
      </c>
      <c r="AA735" s="107">
        <v>60347</v>
      </c>
      <c r="AB735" s="106">
        <v>6</v>
      </c>
      <c r="AC735" s="108">
        <v>5.8</v>
      </c>
      <c r="AD735" s="109">
        <v>3</v>
      </c>
      <c r="AE735" s="110">
        <v>0</v>
      </c>
      <c r="AF735" s="111">
        <v>0.54</v>
      </c>
      <c r="AG735" s="112">
        <v>0.33333333333333331</v>
      </c>
      <c r="AH735" s="112">
        <v>0</v>
      </c>
      <c r="AI735" s="112">
        <v>0.33333333333333331</v>
      </c>
      <c r="AJ735" s="111">
        <v>0.9</v>
      </c>
      <c r="AK735" s="112">
        <v>0</v>
      </c>
      <c r="AL735" s="112">
        <v>0</v>
      </c>
      <c r="AM735" s="112">
        <v>0</v>
      </c>
      <c r="AN735" s="112">
        <v>23</v>
      </c>
      <c r="AO735" s="112">
        <v>32</v>
      </c>
      <c r="AP735" s="112">
        <v>0.33333333333333331</v>
      </c>
      <c r="AQ735" s="112">
        <v>129</v>
      </c>
      <c r="AR735" s="112">
        <v>3</v>
      </c>
      <c r="AS735" s="112">
        <v>4</v>
      </c>
      <c r="AT735" s="111">
        <v>0.55000000000000004</v>
      </c>
      <c r="AU735" s="112">
        <v>0</v>
      </c>
      <c r="AV735" s="112">
        <v>0</v>
      </c>
      <c r="AW735" s="112">
        <v>0</v>
      </c>
      <c r="AX735" s="112">
        <v>0</v>
      </c>
      <c r="AY735" s="112">
        <v>0</v>
      </c>
      <c r="AZ735" s="112">
        <v>0</v>
      </c>
      <c r="BA735" s="111">
        <v>0.71299999999999997</v>
      </c>
      <c r="BB735" s="112">
        <v>0</v>
      </c>
      <c r="BC735" s="112">
        <v>0</v>
      </c>
      <c r="BD735" s="112">
        <v>0</v>
      </c>
      <c r="BE735" s="112">
        <v>0</v>
      </c>
      <c r="BF735" s="112">
        <v>0</v>
      </c>
      <c r="BG735" s="112">
        <v>0</v>
      </c>
      <c r="BH735" s="112">
        <v>0</v>
      </c>
      <c r="BI735" s="112">
        <v>1.3333333333333333</v>
      </c>
      <c r="BJ735" s="112">
        <v>0</v>
      </c>
      <c r="BK735" s="111">
        <v>0.71299999999999997</v>
      </c>
      <c r="BL735" s="112">
        <v>0</v>
      </c>
      <c r="BM735" s="112">
        <v>0.3</v>
      </c>
      <c r="BN735" s="112">
        <v>12.950000000000001</v>
      </c>
      <c r="BO735" s="112">
        <v>17.600000000000001</v>
      </c>
      <c r="BP735" s="112">
        <v>72.084000000000003</v>
      </c>
      <c r="BQ735" s="112">
        <v>3.8500000000000005</v>
      </c>
      <c r="BR735" s="113">
        <v>11</v>
      </c>
      <c r="BS735" s="112">
        <v>0</v>
      </c>
    </row>
    <row r="736" spans="1:71" hidden="1" x14ac:dyDescent="0.25">
      <c r="A736" s="102" t="s">
        <v>4</v>
      </c>
      <c r="B736" s="103" t="s">
        <v>183</v>
      </c>
      <c r="C736" s="102" t="s">
        <v>184</v>
      </c>
      <c r="D736" s="102" t="s">
        <v>823</v>
      </c>
      <c r="E736" s="102" t="s">
        <v>824</v>
      </c>
      <c r="F736" s="102" t="s">
        <v>151</v>
      </c>
      <c r="G736" s="102" t="s">
        <v>223</v>
      </c>
      <c r="H736" s="104">
        <v>1077</v>
      </c>
      <c r="I736" s="104">
        <v>1147</v>
      </c>
      <c r="J736" s="104">
        <v>492</v>
      </c>
      <c r="K736" s="104">
        <v>1476</v>
      </c>
      <c r="L736" s="105">
        <v>905.33333333333337</v>
      </c>
      <c r="M736" s="106">
        <v>8041</v>
      </c>
      <c r="N736" s="106">
        <v>8946</v>
      </c>
      <c r="O736" s="106">
        <v>9</v>
      </c>
      <c r="P736" s="106">
        <v>905</v>
      </c>
      <c r="Q736" s="106">
        <v>10</v>
      </c>
      <c r="R736" s="106">
        <v>9.5</v>
      </c>
      <c r="S736" s="106">
        <v>8492</v>
      </c>
      <c r="T736" s="106">
        <v>8780</v>
      </c>
      <c r="U736" s="106">
        <v>9</v>
      </c>
      <c r="V736" s="106">
        <v>288</v>
      </c>
      <c r="W736" s="106">
        <v>10</v>
      </c>
      <c r="X736" s="106">
        <v>9.5</v>
      </c>
      <c r="Y736" s="106">
        <v>492</v>
      </c>
      <c r="Z736" s="106">
        <v>8</v>
      </c>
      <c r="AA736" s="107">
        <v>30457</v>
      </c>
      <c r="AB736" s="106">
        <v>1</v>
      </c>
      <c r="AC736" s="108">
        <v>5.8</v>
      </c>
      <c r="AD736" s="109">
        <v>1</v>
      </c>
      <c r="AE736" s="110">
        <v>0</v>
      </c>
      <c r="AF736" s="111">
        <v>0.54</v>
      </c>
      <c r="AG736" s="112">
        <v>11.666666666666666</v>
      </c>
      <c r="AH736" s="112">
        <v>24</v>
      </c>
      <c r="AI736" s="112">
        <v>11.666666666666666</v>
      </c>
      <c r="AJ736" s="111">
        <v>0.9</v>
      </c>
      <c r="AK736" s="112">
        <v>8.6666666666666661</v>
      </c>
      <c r="AL736" s="112">
        <v>9.6666666666666661</v>
      </c>
      <c r="AM736" s="112">
        <v>0</v>
      </c>
      <c r="AN736" s="112">
        <v>44.333333333333336</v>
      </c>
      <c r="AO736" s="112">
        <v>84</v>
      </c>
      <c r="AP736" s="112">
        <v>0</v>
      </c>
      <c r="AQ736" s="112">
        <v>18.666666666666668</v>
      </c>
      <c r="AR736" s="112">
        <v>0</v>
      </c>
      <c r="AS736" s="112">
        <v>0</v>
      </c>
      <c r="AT736" s="111">
        <v>0.55000000000000004</v>
      </c>
      <c r="AU736" s="112">
        <v>0</v>
      </c>
      <c r="AV736" s="112">
        <v>0</v>
      </c>
      <c r="AW736" s="112">
        <v>0</v>
      </c>
      <c r="AX736" s="112">
        <v>0</v>
      </c>
      <c r="AY736" s="112">
        <v>0</v>
      </c>
      <c r="AZ736" s="112">
        <v>0</v>
      </c>
      <c r="BA736" s="111">
        <v>0.71299999999999997</v>
      </c>
      <c r="BB736" s="112">
        <v>0</v>
      </c>
      <c r="BC736" s="112">
        <v>0</v>
      </c>
      <c r="BD736" s="112">
        <v>0</v>
      </c>
      <c r="BE736" s="112">
        <v>0</v>
      </c>
      <c r="BF736" s="112">
        <v>0</v>
      </c>
      <c r="BG736" s="112">
        <v>0</v>
      </c>
      <c r="BH736" s="112">
        <v>0</v>
      </c>
      <c r="BI736" s="112">
        <v>10.666666666666666</v>
      </c>
      <c r="BJ736" s="112">
        <v>0</v>
      </c>
      <c r="BK736" s="111">
        <v>0.71299999999999997</v>
      </c>
      <c r="BL736" s="112">
        <v>0</v>
      </c>
      <c r="BM736" s="112">
        <v>42.183333333333337</v>
      </c>
      <c r="BN736" s="112">
        <v>34.88333333333334</v>
      </c>
      <c r="BO736" s="112">
        <v>46.2</v>
      </c>
      <c r="BP736" s="112">
        <v>17.872</v>
      </c>
      <c r="BQ736" s="112">
        <v>0</v>
      </c>
      <c r="BR736" s="113">
        <v>225</v>
      </c>
      <c r="BS736" s="112">
        <v>501</v>
      </c>
    </row>
    <row r="737" spans="1:71" hidden="1" x14ac:dyDescent="0.25">
      <c r="A737" s="102" t="s">
        <v>4</v>
      </c>
      <c r="B737" s="103" t="s">
        <v>183</v>
      </c>
      <c r="C737" s="102" t="s">
        <v>184</v>
      </c>
      <c r="D737" s="102" t="s">
        <v>868</v>
      </c>
      <c r="E737" s="102" t="s">
        <v>869</v>
      </c>
      <c r="F737" s="102" t="s">
        <v>151</v>
      </c>
      <c r="G737" s="102" t="s">
        <v>223</v>
      </c>
      <c r="H737" s="104">
        <v>192</v>
      </c>
      <c r="I737" s="104">
        <v>196</v>
      </c>
      <c r="J737" s="104">
        <v>61</v>
      </c>
      <c r="K737" s="104">
        <v>183</v>
      </c>
      <c r="L737" s="105">
        <v>149.66666666666666</v>
      </c>
      <c r="M737" s="106">
        <v>1378</v>
      </c>
      <c r="N737" s="106">
        <v>1550</v>
      </c>
      <c r="O737" s="106">
        <v>6</v>
      </c>
      <c r="P737" s="106">
        <v>172</v>
      </c>
      <c r="Q737" s="106">
        <v>7</v>
      </c>
      <c r="R737" s="106">
        <v>6.5</v>
      </c>
      <c r="S737" s="106">
        <v>1397</v>
      </c>
      <c r="T737" s="106">
        <v>1450</v>
      </c>
      <c r="U737" s="106">
        <v>6</v>
      </c>
      <c r="V737" s="106">
        <v>53</v>
      </c>
      <c r="W737" s="106">
        <v>7</v>
      </c>
      <c r="X737" s="106">
        <v>6.5</v>
      </c>
      <c r="Y737" s="106">
        <v>61</v>
      </c>
      <c r="Z737" s="106">
        <v>3</v>
      </c>
      <c r="AA737" s="107">
        <v>45765</v>
      </c>
      <c r="AB737" s="106">
        <v>4</v>
      </c>
      <c r="AC737" s="108">
        <v>4.8</v>
      </c>
      <c r="AD737" s="109">
        <v>3</v>
      </c>
      <c r="AE737" s="110">
        <v>0</v>
      </c>
      <c r="AF737" s="111">
        <v>0.54</v>
      </c>
      <c r="AG737" s="112">
        <v>0.33333333333333331</v>
      </c>
      <c r="AH737" s="112">
        <v>0</v>
      </c>
      <c r="AI737" s="112">
        <v>0.33333333333333331</v>
      </c>
      <c r="AJ737" s="111">
        <v>0.9</v>
      </c>
      <c r="AK737" s="112">
        <v>0</v>
      </c>
      <c r="AL737" s="112">
        <v>0</v>
      </c>
      <c r="AM737" s="112">
        <v>0</v>
      </c>
      <c r="AN737" s="112">
        <v>23</v>
      </c>
      <c r="AO737" s="112">
        <v>32</v>
      </c>
      <c r="AP737" s="112">
        <v>0.33333333333333331</v>
      </c>
      <c r="AQ737" s="112">
        <v>128.66666666666666</v>
      </c>
      <c r="AR737" s="112">
        <v>1.6666666666666667</v>
      </c>
      <c r="AS737" s="112">
        <v>1</v>
      </c>
      <c r="AT737" s="111">
        <v>0.55000000000000004</v>
      </c>
      <c r="AU737" s="112">
        <v>0</v>
      </c>
      <c r="AV737" s="112">
        <v>0</v>
      </c>
      <c r="AW737" s="112">
        <v>0</v>
      </c>
      <c r="AX737" s="112">
        <v>0</v>
      </c>
      <c r="AY737" s="112">
        <v>0</v>
      </c>
      <c r="AZ737" s="112">
        <v>0</v>
      </c>
      <c r="BA737" s="111">
        <v>0.71299999999999997</v>
      </c>
      <c r="BB737" s="112">
        <v>0</v>
      </c>
      <c r="BC737" s="112">
        <v>0</v>
      </c>
      <c r="BD737" s="112">
        <v>0</v>
      </c>
      <c r="BE737" s="112">
        <v>0</v>
      </c>
      <c r="BF737" s="112">
        <v>0</v>
      </c>
      <c r="BG737" s="112">
        <v>0</v>
      </c>
      <c r="BH737" s="112">
        <v>0</v>
      </c>
      <c r="BI737" s="112">
        <v>0</v>
      </c>
      <c r="BJ737" s="112">
        <v>0</v>
      </c>
      <c r="BK737" s="111">
        <v>0.71299999999999997</v>
      </c>
      <c r="BL737" s="112">
        <v>0</v>
      </c>
      <c r="BM737" s="112">
        <v>0.3</v>
      </c>
      <c r="BN737" s="112">
        <v>12.950000000000001</v>
      </c>
      <c r="BO737" s="112">
        <v>17.600000000000001</v>
      </c>
      <c r="BP737" s="112">
        <v>70.95</v>
      </c>
      <c r="BQ737" s="112">
        <v>1.466666666666667</v>
      </c>
      <c r="BR737" s="113">
        <v>10</v>
      </c>
      <c r="BS737" s="112">
        <v>0</v>
      </c>
    </row>
    <row r="738" spans="1:71" hidden="1" x14ac:dyDescent="0.25">
      <c r="A738" s="102" t="s">
        <v>4</v>
      </c>
      <c r="B738" s="103" t="s">
        <v>183</v>
      </c>
      <c r="C738" s="102" t="s">
        <v>184</v>
      </c>
      <c r="D738" s="102" t="s">
        <v>870</v>
      </c>
      <c r="E738" s="102" t="s">
        <v>871</v>
      </c>
      <c r="F738" s="102" t="s">
        <v>155</v>
      </c>
      <c r="G738" s="102" t="s">
        <v>227</v>
      </c>
      <c r="H738" s="104">
        <v>21</v>
      </c>
      <c r="I738" s="104">
        <v>20</v>
      </c>
      <c r="J738" s="104">
        <v>102</v>
      </c>
      <c r="K738" s="104">
        <v>306</v>
      </c>
      <c r="L738" s="105">
        <v>47.666666666666664</v>
      </c>
      <c r="M738" s="106">
        <v>170</v>
      </c>
      <c r="N738" s="106">
        <v>187</v>
      </c>
      <c r="O738" s="106">
        <v>1</v>
      </c>
      <c r="P738" s="106">
        <v>17</v>
      </c>
      <c r="Q738" s="106">
        <v>3</v>
      </c>
      <c r="R738" s="106">
        <v>2</v>
      </c>
      <c r="S738" s="106">
        <v>166</v>
      </c>
      <c r="T738" s="106">
        <v>170</v>
      </c>
      <c r="U738" s="106">
        <v>1</v>
      </c>
      <c r="V738" s="106">
        <v>4</v>
      </c>
      <c r="W738" s="106">
        <v>2</v>
      </c>
      <c r="X738" s="106">
        <v>1.5</v>
      </c>
      <c r="Y738" s="106">
        <v>102</v>
      </c>
      <c r="Z738" s="106">
        <v>5</v>
      </c>
      <c r="AA738" s="107">
        <v>61341</v>
      </c>
      <c r="AB738" s="106">
        <v>6</v>
      </c>
      <c r="AC738" s="108">
        <v>4.0999999999999996</v>
      </c>
      <c r="AD738" s="109">
        <v>3</v>
      </c>
      <c r="AE738" s="110">
        <v>0</v>
      </c>
      <c r="AF738" s="111">
        <v>0.54</v>
      </c>
      <c r="AG738" s="112">
        <v>0</v>
      </c>
      <c r="AH738" s="112">
        <v>0</v>
      </c>
      <c r="AI738" s="112">
        <v>0</v>
      </c>
      <c r="AJ738" s="111">
        <v>0.9</v>
      </c>
      <c r="AK738" s="112">
        <v>0</v>
      </c>
      <c r="AL738" s="112">
        <v>0</v>
      </c>
      <c r="AM738" s="112">
        <v>0</v>
      </c>
      <c r="AN738" s="112">
        <v>0</v>
      </c>
      <c r="AO738" s="112">
        <v>13.333333333333334</v>
      </c>
      <c r="AP738" s="112">
        <v>0</v>
      </c>
      <c r="AQ738" s="112">
        <v>87</v>
      </c>
      <c r="AR738" s="112">
        <v>0</v>
      </c>
      <c r="AS738" s="112">
        <v>32.666666666666664</v>
      </c>
      <c r="AT738" s="111">
        <v>0.55000000000000004</v>
      </c>
      <c r="AU738" s="112">
        <v>0</v>
      </c>
      <c r="AV738" s="112">
        <v>0</v>
      </c>
      <c r="AW738" s="112">
        <v>0</v>
      </c>
      <c r="AX738" s="112">
        <v>0</v>
      </c>
      <c r="AY738" s="112">
        <v>0</v>
      </c>
      <c r="AZ738" s="112">
        <v>0</v>
      </c>
      <c r="BA738" s="111">
        <v>0.71299999999999997</v>
      </c>
      <c r="BB738" s="112">
        <v>0</v>
      </c>
      <c r="BC738" s="112">
        <v>0</v>
      </c>
      <c r="BD738" s="112">
        <v>0</v>
      </c>
      <c r="BE738" s="112">
        <v>0</v>
      </c>
      <c r="BF738" s="112">
        <v>0</v>
      </c>
      <c r="BG738" s="112">
        <v>0</v>
      </c>
      <c r="BH738" s="112">
        <v>0</v>
      </c>
      <c r="BI738" s="112">
        <v>0</v>
      </c>
      <c r="BJ738" s="112">
        <v>0</v>
      </c>
      <c r="BK738" s="111">
        <v>0.71299999999999997</v>
      </c>
      <c r="BL738" s="112">
        <v>0</v>
      </c>
      <c r="BM738" s="112">
        <v>0</v>
      </c>
      <c r="BN738" s="112">
        <v>0</v>
      </c>
      <c r="BO738" s="112">
        <v>7.3333333333333339</v>
      </c>
      <c r="BP738" s="112">
        <v>47.85</v>
      </c>
      <c r="BQ738" s="112">
        <v>17.966666666666669</v>
      </c>
      <c r="BR738" s="113">
        <v>4</v>
      </c>
      <c r="BS738" s="112">
        <v>0</v>
      </c>
    </row>
    <row r="739" spans="1:71" hidden="1" x14ac:dyDescent="0.25">
      <c r="A739" s="102" t="s">
        <v>4</v>
      </c>
      <c r="B739" s="103" t="s">
        <v>185</v>
      </c>
      <c r="C739" s="102" t="s">
        <v>186</v>
      </c>
      <c r="D739" s="102" t="s">
        <v>445</v>
      </c>
      <c r="E739" s="102" t="s">
        <v>446</v>
      </c>
      <c r="F739" s="102" t="s">
        <v>434</v>
      </c>
      <c r="G739" s="102" t="s">
        <v>227</v>
      </c>
      <c r="H739" s="104">
        <v>809</v>
      </c>
      <c r="I739" s="104">
        <v>1052</v>
      </c>
      <c r="J739" s="104">
        <v>1998</v>
      </c>
      <c r="K739" s="104">
        <v>5994</v>
      </c>
      <c r="L739" s="105">
        <v>1286.3333333333333</v>
      </c>
      <c r="M739" s="106">
        <v>15850</v>
      </c>
      <c r="N739" s="106">
        <v>17092</v>
      </c>
      <c r="O739" s="106">
        <v>10</v>
      </c>
      <c r="P739" s="106">
        <v>1242</v>
      </c>
      <c r="Q739" s="106">
        <v>10</v>
      </c>
      <c r="R739" s="106">
        <v>10</v>
      </c>
      <c r="S739" s="106">
        <v>16555</v>
      </c>
      <c r="T739" s="106">
        <v>17254</v>
      </c>
      <c r="U739" s="106">
        <v>10</v>
      </c>
      <c r="V739" s="106">
        <v>699</v>
      </c>
      <c r="W739" s="106">
        <v>10</v>
      </c>
      <c r="X739" s="106">
        <v>10</v>
      </c>
      <c r="Y739" s="106">
        <v>1998</v>
      </c>
      <c r="Z739" s="106">
        <v>10</v>
      </c>
      <c r="AA739" s="107">
        <v>157200</v>
      </c>
      <c r="AB739" s="106">
        <v>10</v>
      </c>
      <c r="AC739" s="108">
        <v>10</v>
      </c>
      <c r="AD739" s="109">
        <v>5</v>
      </c>
      <c r="AE739" s="110">
        <v>0</v>
      </c>
      <c r="AF739" s="111">
        <v>0.54</v>
      </c>
      <c r="AG739" s="112">
        <v>0</v>
      </c>
      <c r="AH739" s="112">
        <v>0</v>
      </c>
      <c r="AI739" s="112">
        <v>0</v>
      </c>
      <c r="AJ739" s="111">
        <v>0.9</v>
      </c>
      <c r="AK739" s="112">
        <v>0</v>
      </c>
      <c r="AL739" s="112">
        <v>0</v>
      </c>
      <c r="AM739" s="112">
        <v>0</v>
      </c>
      <c r="AN739" s="112">
        <v>0</v>
      </c>
      <c r="AO739" s="112">
        <v>0</v>
      </c>
      <c r="AP739" s="112">
        <v>0</v>
      </c>
      <c r="AQ739" s="112">
        <v>299.66666666666669</v>
      </c>
      <c r="AR739" s="112">
        <v>0</v>
      </c>
      <c r="AS739" s="112">
        <v>1029.6666666666667</v>
      </c>
      <c r="AT739" s="111">
        <v>0.55000000000000004</v>
      </c>
      <c r="AU739" s="112">
        <v>0</v>
      </c>
      <c r="AV739" s="112">
        <v>0</v>
      </c>
      <c r="AW739" s="112">
        <v>0</v>
      </c>
      <c r="AX739" s="112">
        <v>0</v>
      </c>
      <c r="AY739" s="112">
        <v>0</v>
      </c>
      <c r="AZ739" s="112">
        <v>0</v>
      </c>
      <c r="BA739" s="111">
        <v>0.71299999999999997</v>
      </c>
      <c r="BB739" s="112">
        <v>0</v>
      </c>
      <c r="BC739" s="112">
        <v>0</v>
      </c>
      <c r="BD739" s="112">
        <v>0</v>
      </c>
      <c r="BE739" s="112">
        <v>0</v>
      </c>
      <c r="BF739" s="112">
        <v>0</v>
      </c>
      <c r="BG739" s="112">
        <v>0</v>
      </c>
      <c r="BH739" s="112">
        <v>0</v>
      </c>
      <c r="BI739" s="112">
        <v>0</v>
      </c>
      <c r="BJ739" s="112">
        <v>0</v>
      </c>
      <c r="BK739" s="111">
        <v>0.71299999999999997</v>
      </c>
      <c r="BL739" s="112">
        <v>0</v>
      </c>
      <c r="BM739" s="112">
        <v>0</v>
      </c>
      <c r="BN739" s="112">
        <v>0</v>
      </c>
      <c r="BO739" s="112">
        <v>0</v>
      </c>
      <c r="BP739" s="112">
        <v>164.81666666666669</v>
      </c>
      <c r="BQ739" s="112">
        <v>566.31666666666672</v>
      </c>
      <c r="BR739" s="113">
        <v>277</v>
      </c>
      <c r="BS739" s="112">
        <v>0</v>
      </c>
    </row>
    <row r="740" spans="1:71" hidden="1" x14ac:dyDescent="0.25">
      <c r="A740" s="102" t="s">
        <v>4</v>
      </c>
      <c r="B740" s="103" t="s">
        <v>185</v>
      </c>
      <c r="C740" s="102" t="s">
        <v>186</v>
      </c>
      <c r="D740" s="102" t="s">
        <v>1056</v>
      </c>
      <c r="E740" s="102" t="s">
        <v>1057</v>
      </c>
      <c r="F740" s="102" t="s">
        <v>434</v>
      </c>
      <c r="G740" s="102" t="s">
        <v>227</v>
      </c>
      <c r="H740" s="104">
        <v>5</v>
      </c>
      <c r="I740" s="104">
        <v>4</v>
      </c>
      <c r="J740" s="104"/>
      <c r="K740" s="104" t="s">
        <v>154</v>
      </c>
      <c r="L740" s="105">
        <v>4.5</v>
      </c>
      <c r="M740" s="106">
        <v>105</v>
      </c>
      <c r="N740" s="106">
        <v>111</v>
      </c>
      <c r="O740" s="106">
        <v>1</v>
      </c>
      <c r="P740" s="106">
        <v>6</v>
      </c>
      <c r="Q740" s="106">
        <v>2</v>
      </c>
      <c r="R740" s="106">
        <v>1.5</v>
      </c>
      <c r="S740" s="106">
        <v>103</v>
      </c>
      <c r="T740" s="106">
        <v>104</v>
      </c>
      <c r="U740" s="106">
        <v>1</v>
      </c>
      <c r="V740" s="106">
        <v>1</v>
      </c>
      <c r="W740" s="106">
        <v>2</v>
      </c>
      <c r="X740" s="106">
        <v>1.5</v>
      </c>
      <c r="Y740" s="106"/>
      <c r="Z740" s="106"/>
      <c r="AA740" s="107">
        <v>125327</v>
      </c>
      <c r="AB740" s="106">
        <v>10</v>
      </c>
      <c r="AC740" s="108">
        <v>5.75</v>
      </c>
      <c r="AD740" s="109">
        <v>3</v>
      </c>
      <c r="AE740" s="110">
        <v>0</v>
      </c>
      <c r="AF740" s="111">
        <v>0.54</v>
      </c>
      <c r="AG740" s="112">
        <v>0</v>
      </c>
      <c r="AH740" s="112">
        <v>0</v>
      </c>
      <c r="AI740" s="112">
        <v>0</v>
      </c>
      <c r="AJ740" s="111">
        <v>0.9</v>
      </c>
      <c r="AK740" s="112">
        <v>0</v>
      </c>
      <c r="AL740" s="112">
        <v>0</v>
      </c>
      <c r="AM740" s="112">
        <v>0</v>
      </c>
      <c r="AN740" s="112">
        <v>0</v>
      </c>
      <c r="AO740" s="112">
        <v>0</v>
      </c>
      <c r="AP740" s="112">
        <v>0</v>
      </c>
      <c r="AQ740" s="112">
        <v>0</v>
      </c>
      <c r="AR740" s="112">
        <v>0</v>
      </c>
      <c r="AS740" s="112">
        <v>1029</v>
      </c>
      <c r="AT740" s="111">
        <v>0.55000000000000004</v>
      </c>
      <c r="AU740" s="112">
        <v>0</v>
      </c>
      <c r="AV740" s="112">
        <v>0</v>
      </c>
      <c r="AW740" s="112">
        <v>0</v>
      </c>
      <c r="AX740" s="112">
        <v>0</v>
      </c>
      <c r="AY740" s="112">
        <v>0</v>
      </c>
      <c r="AZ740" s="112">
        <v>0</v>
      </c>
      <c r="BA740" s="111">
        <v>0.71299999999999997</v>
      </c>
      <c r="BB740" s="112">
        <v>0</v>
      </c>
      <c r="BC740" s="112">
        <v>0</v>
      </c>
      <c r="BD740" s="112">
        <v>0</v>
      </c>
      <c r="BE740" s="112">
        <v>0</v>
      </c>
      <c r="BF740" s="112">
        <v>0</v>
      </c>
      <c r="BG740" s="112">
        <v>0</v>
      </c>
      <c r="BH740" s="112">
        <v>0</v>
      </c>
      <c r="BI740" s="112">
        <v>0</v>
      </c>
      <c r="BJ740" s="112">
        <v>0</v>
      </c>
      <c r="BK740" s="111">
        <v>0.71299999999999997</v>
      </c>
      <c r="BL740" s="112">
        <v>0</v>
      </c>
      <c r="BM740" s="112">
        <v>0</v>
      </c>
      <c r="BN740" s="112">
        <v>0</v>
      </c>
      <c r="BO740" s="112">
        <v>0</v>
      </c>
      <c r="BP740" s="112">
        <v>0</v>
      </c>
      <c r="BQ740" s="112">
        <v>565.95000000000005</v>
      </c>
      <c r="BR740" s="113">
        <v>0</v>
      </c>
      <c r="BS740" s="112">
        <v>0</v>
      </c>
    </row>
    <row r="741" spans="1:71" hidden="1" x14ac:dyDescent="0.25">
      <c r="A741" s="102" t="s">
        <v>4</v>
      </c>
      <c r="B741" s="103" t="s">
        <v>185</v>
      </c>
      <c r="C741" s="102" t="s">
        <v>186</v>
      </c>
      <c r="D741" s="102" t="s">
        <v>447</v>
      </c>
      <c r="E741" s="102" t="s">
        <v>448</v>
      </c>
      <c r="F741" s="102" t="s">
        <v>244</v>
      </c>
      <c r="G741" s="102" t="s">
        <v>224</v>
      </c>
      <c r="H741" s="104">
        <v>606</v>
      </c>
      <c r="I741" s="104">
        <v>678</v>
      </c>
      <c r="J741" s="104">
        <v>1540</v>
      </c>
      <c r="K741" s="104">
        <v>4620</v>
      </c>
      <c r="L741" s="105">
        <v>941.33333333333337</v>
      </c>
      <c r="M741" s="106">
        <v>4977</v>
      </c>
      <c r="N741" s="106">
        <v>5716</v>
      </c>
      <c r="O741" s="106">
        <v>9</v>
      </c>
      <c r="P741" s="106">
        <v>739</v>
      </c>
      <c r="Q741" s="106">
        <v>9</v>
      </c>
      <c r="R741" s="106">
        <v>9</v>
      </c>
      <c r="S741" s="106">
        <v>5217</v>
      </c>
      <c r="T741" s="106">
        <v>5505</v>
      </c>
      <c r="U741" s="106">
        <v>9</v>
      </c>
      <c r="V741" s="106">
        <v>288</v>
      </c>
      <c r="W741" s="106">
        <v>10</v>
      </c>
      <c r="X741" s="106">
        <v>9.5</v>
      </c>
      <c r="Y741" s="106">
        <v>1540</v>
      </c>
      <c r="Z741" s="106">
        <v>9</v>
      </c>
      <c r="AA741" s="107">
        <v>59914</v>
      </c>
      <c r="AB741" s="106">
        <v>6</v>
      </c>
      <c r="AC741" s="108">
        <v>7.9</v>
      </c>
      <c r="AD741" s="109">
        <v>4</v>
      </c>
      <c r="AE741" s="110">
        <v>0</v>
      </c>
      <c r="AF741" s="111">
        <v>0.54</v>
      </c>
      <c r="AG741" s="112">
        <v>8.6666666666666661</v>
      </c>
      <c r="AH741" s="112">
        <v>21</v>
      </c>
      <c r="AI741" s="112">
        <v>8.6666666666666661</v>
      </c>
      <c r="AJ741" s="111">
        <v>0.9</v>
      </c>
      <c r="AK741" s="112">
        <v>2.6666666666666665</v>
      </c>
      <c r="AL741" s="112">
        <v>16</v>
      </c>
      <c r="AM741" s="112">
        <v>0</v>
      </c>
      <c r="AN741" s="112">
        <v>15.333333333333334</v>
      </c>
      <c r="AO741" s="112">
        <v>3.6666666666666665</v>
      </c>
      <c r="AP741" s="112">
        <v>0</v>
      </c>
      <c r="AQ741" s="112">
        <v>0</v>
      </c>
      <c r="AR741" s="112">
        <v>0</v>
      </c>
      <c r="AS741" s="112">
        <v>0</v>
      </c>
      <c r="AT741" s="111">
        <v>0.55000000000000004</v>
      </c>
      <c r="AU741" s="112">
        <v>0</v>
      </c>
      <c r="AV741" s="112">
        <v>0</v>
      </c>
      <c r="AW741" s="112">
        <v>0</v>
      </c>
      <c r="AX741" s="112">
        <v>0</v>
      </c>
      <c r="AY741" s="112">
        <v>0</v>
      </c>
      <c r="AZ741" s="112">
        <v>0</v>
      </c>
      <c r="BA741" s="111">
        <v>0.71299999999999997</v>
      </c>
      <c r="BB741" s="112">
        <v>0</v>
      </c>
      <c r="BC741" s="112">
        <v>0</v>
      </c>
      <c r="BD741" s="112">
        <v>0</v>
      </c>
      <c r="BE741" s="112">
        <v>0</v>
      </c>
      <c r="BF741" s="112">
        <v>0</v>
      </c>
      <c r="BG741" s="112">
        <v>0</v>
      </c>
      <c r="BH741" s="112">
        <v>0</v>
      </c>
      <c r="BI741" s="112">
        <v>0</v>
      </c>
      <c r="BJ741" s="112">
        <v>0</v>
      </c>
      <c r="BK741" s="111">
        <v>0.71299999999999997</v>
      </c>
      <c r="BL741" s="112">
        <v>0</v>
      </c>
      <c r="BM741" s="112">
        <v>36.966666666666669</v>
      </c>
      <c r="BN741" s="112">
        <v>16.233333333333334</v>
      </c>
      <c r="BO741" s="112">
        <v>2.0166666666666666</v>
      </c>
      <c r="BP741" s="112">
        <v>0</v>
      </c>
      <c r="BQ741" s="112">
        <v>0</v>
      </c>
      <c r="BR741" s="113">
        <v>129</v>
      </c>
      <c r="BS741" s="112">
        <v>0</v>
      </c>
    </row>
    <row r="742" spans="1:71" hidden="1" x14ac:dyDescent="0.25">
      <c r="A742" s="102" t="s">
        <v>4</v>
      </c>
      <c r="B742" s="103" t="s">
        <v>187</v>
      </c>
      <c r="C742" s="102" t="s">
        <v>188</v>
      </c>
      <c r="D742" s="102" t="s">
        <v>872</v>
      </c>
      <c r="E742" s="102" t="s">
        <v>873</v>
      </c>
      <c r="F742" s="102" t="s">
        <v>434</v>
      </c>
      <c r="G742" s="102" t="s">
        <v>227</v>
      </c>
      <c r="H742" s="104">
        <v>308</v>
      </c>
      <c r="I742" s="104">
        <v>282</v>
      </c>
      <c r="J742" s="104">
        <v>183</v>
      </c>
      <c r="K742" s="104">
        <v>549</v>
      </c>
      <c r="L742" s="105">
        <v>257.66666666666669</v>
      </c>
      <c r="M742" s="106">
        <v>2891</v>
      </c>
      <c r="N742" s="106">
        <v>3560</v>
      </c>
      <c r="O742" s="106">
        <v>8</v>
      </c>
      <c r="P742" s="106">
        <v>669</v>
      </c>
      <c r="Q742" s="106">
        <v>9</v>
      </c>
      <c r="R742" s="106">
        <v>8.5</v>
      </c>
      <c r="S742" s="106">
        <v>2990</v>
      </c>
      <c r="T742" s="106">
        <v>3099</v>
      </c>
      <c r="U742" s="106">
        <v>8</v>
      </c>
      <c r="V742" s="106">
        <v>109</v>
      </c>
      <c r="W742" s="106">
        <v>8</v>
      </c>
      <c r="X742" s="106">
        <v>8</v>
      </c>
      <c r="Y742" s="106">
        <v>183</v>
      </c>
      <c r="Z742" s="106">
        <v>6</v>
      </c>
      <c r="AA742" s="107">
        <v>105125</v>
      </c>
      <c r="AB742" s="106">
        <v>9</v>
      </c>
      <c r="AC742" s="108">
        <v>8.1</v>
      </c>
      <c r="AD742" s="109">
        <v>5</v>
      </c>
      <c r="AE742" s="110">
        <v>0</v>
      </c>
      <c r="AF742" s="111">
        <v>0.54</v>
      </c>
      <c r="AG742" s="112">
        <v>24.666666666666668</v>
      </c>
      <c r="AH742" s="112">
        <v>385.66666666666669</v>
      </c>
      <c r="AI742" s="112">
        <v>24.666666666666668</v>
      </c>
      <c r="AJ742" s="111">
        <v>0.9</v>
      </c>
      <c r="AK742" s="112">
        <v>12</v>
      </c>
      <c r="AL742" s="112">
        <v>0</v>
      </c>
      <c r="AM742" s="112">
        <v>0</v>
      </c>
      <c r="AN742" s="112">
        <v>345</v>
      </c>
      <c r="AO742" s="112">
        <v>3863.6666666666665</v>
      </c>
      <c r="AP742" s="112">
        <v>16</v>
      </c>
      <c r="AQ742" s="112">
        <v>2857.3333333333335</v>
      </c>
      <c r="AR742" s="112">
        <v>5</v>
      </c>
      <c r="AS742" s="112">
        <v>0.33333333333333331</v>
      </c>
      <c r="AT742" s="111">
        <v>0.55000000000000004</v>
      </c>
      <c r="AU742" s="112">
        <v>0</v>
      </c>
      <c r="AV742" s="112">
        <v>0</v>
      </c>
      <c r="AW742" s="112">
        <v>0</v>
      </c>
      <c r="AX742" s="112">
        <v>0</v>
      </c>
      <c r="AY742" s="112">
        <v>0</v>
      </c>
      <c r="AZ742" s="112">
        <v>0</v>
      </c>
      <c r="BA742" s="111">
        <v>0.71299999999999997</v>
      </c>
      <c r="BB742" s="112">
        <v>0.33333333333333331</v>
      </c>
      <c r="BC742" s="112">
        <v>0</v>
      </c>
      <c r="BD742" s="112">
        <v>0</v>
      </c>
      <c r="BE742" s="112">
        <v>0</v>
      </c>
      <c r="BF742" s="112">
        <v>463.66666666666669</v>
      </c>
      <c r="BG742" s="112">
        <v>0</v>
      </c>
      <c r="BH742" s="112">
        <v>1</v>
      </c>
      <c r="BI742" s="112">
        <v>174</v>
      </c>
      <c r="BJ742" s="112">
        <v>1</v>
      </c>
      <c r="BK742" s="111">
        <v>0.71299999999999997</v>
      </c>
      <c r="BL742" s="112">
        <v>0</v>
      </c>
      <c r="BM742" s="112">
        <v>376.13766666666675</v>
      </c>
      <c r="BN742" s="112">
        <v>211.95000000000005</v>
      </c>
      <c r="BO742" s="112">
        <v>2455.6110000000003</v>
      </c>
      <c r="BP742" s="112">
        <v>1705.1083333333336</v>
      </c>
      <c r="BQ742" s="112">
        <v>3.6463333333333336</v>
      </c>
      <c r="BR742" s="113">
        <v>24</v>
      </c>
      <c r="BS742" s="112">
        <v>0</v>
      </c>
    </row>
    <row r="743" spans="1:71" hidden="1" x14ac:dyDescent="0.25">
      <c r="A743" s="102" t="s">
        <v>4</v>
      </c>
      <c r="B743" s="103" t="s">
        <v>187</v>
      </c>
      <c r="C743" s="102" t="s">
        <v>188</v>
      </c>
      <c r="D743" s="102" t="s">
        <v>874</v>
      </c>
      <c r="E743" s="102" t="s">
        <v>875</v>
      </c>
      <c r="F743" s="102" t="s">
        <v>434</v>
      </c>
      <c r="G743" s="102" t="s">
        <v>227</v>
      </c>
      <c r="H743" s="104">
        <v>34</v>
      </c>
      <c r="I743" s="104">
        <v>30</v>
      </c>
      <c r="J743" s="104">
        <v>56</v>
      </c>
      <c r="K743" s="104">
        <v>168</v>
      </c>
      <c r="L743" s="105">
        <v>40</v>
      </c>
      <c r="M743" s="106">
        <v>348</v>
      </c>
      <c r="N743" s="106">
        <v>404</v>
      </c>
      <c r="O743" s="106">
        <v>3</v>
      </c>
      <c r="P743" s="106">
        <v>56</v>
      </c>
      <c r="Q743" s="106">
        <v>5</v>
      </c>
      <c r="R743" s="106">
        <v>4</v>
      </c>
      <c r="S743" s="106">
        <v>361</v>
      </c>
      <c r="T743" s="106">
        <v>369</v>
      </c>
      <c r="U743" s="106">
        <v>3</v>
      </c>
      <c r="V743" s="106">
        <v>8</v>
      </c>
      <c r="W743" s="106">
        <v>3</v>
      </c>
      <c r="X743" s="106">
        <v>3</v>
      </c>
      <c r="Y743" s="106">
        <v>56</v>
      </c>
      <c r="Z743" s="106">
        <v>3</v>
      </c>
      <c r="AA743" s="107">
        <v>95606</v>
      </c>
      <c r="AB743" s="106">
        <v>9</v>
      </c>
      <c r="AC743" s="108">
        <v>5.6</v>
      </c>
      <c r="AD743" s="109">
        <v>3</v>
      </c>
      <c r="AE743" s="110">
        <v>98.666666666666671</v>
      </c>
      <c r="AF743" s="111">
        <v>0.54</v>
      </c>
      <c r="AG743" s="112">
        <v>6.333333333333333</v>
      </c>
      <c r="AH743" s="112">
        <v>45</v>
      </c>
      <c r="AI743" s="112">
        <v>6.333333333333333</v>
      </c>
      <c r="AJ743" s="111">
        <v>0.9</v>
      </c>
      <c r="AK743" s="112">
        <v>0</v>
      </c>
      <c r="AL743" s="112">
        <v>1.3333333333333333</v>
      </c>
      <c r="AM743" s="112">
        <v>0</v>
      </c>
      <c r="AN743" s="112">
        <v>32.333333333333336</v>
      </c>
      <c r="AO743" s="112">
        <v>435</v>
      </c>
      <c r="AP743" s="112">
        <v>0</v>
      </c>
      <c r="AQ743" s="112">
        <v>674.66666666666663</v>
      </c>
      <c r="AR743" s="112">
        <v>0</v>
      </c>
      <c r="AS743" s="112">
        <v>21</v>
      </c>
      <c r="AT743" s="111">
        <v>0.55000000000000004</v>
      </c>
      <c r="AU743" s="112">
        <v>0</v>
      </c>
      <c r="AV743" s="112">
        <v>0</v>
      </c>
      <c r="AW743" s="112">
        <v>0</v>
      </c>
      <c r="AX743" s="112">
        <v>0</v>
      </c>
      <c r="AY743" s="112">
        <v>0</v>
      </c>
      <c r="AZ743" s="112">
        <v>0</v>
      </c>
      <c r="BA743" s="111">
        <v>0.71299999999999997</v>
      </c>
      <c r="BB743" s="112">
        <v>2.3333333333333335</v>
      </c>
      <c r="BC743" s="112">
        <v>0</v>
      </c>
      <c r="BD743" s="112">
        <v>0</v>
      </c>
      <c r="BE743" s="112">
        <v>0</v>
      </c>
      <c r="BF743" s="112">
        <v>34</v>
      </c>
      <c r="BG743" s="112">
        <v>0</v>
      </c>
      <c r="BH743" s="112">
        <v>0</v>
      </c>
      <c r="BI743" s="112">
        <v>49</v>
      </c>
      <c r="BJ743" s="112">
        <v>6</v>
      </c>
      <c r="BK743" s="111">
        <v>0.71299999999999997</v>
      </c>
      <c r="BL743" s="112">
        <v>53.280000000000008</v>
      </c>
      <c r="BM743" s="112">
        <v>48.597000000000001</v>
      </c>
      <c r="BN743" s="112">
        <v>23.483333333333334</v>
      </c>
      <c r="BO743" s="112">
        <v>263.49200000000002</v>
      </c>
      <c r="BP743" s="112">
        <v>406.00366666666667</v>
      </c>
      <c r="BQ743" s="112">
        <v>15.827999999999999</v>
      </c>
      <c r="BR743" s="113">
        <v>9</v>
      </c>
      <c r="BS743" s="112">
        <v>0</v>
      </c>
    </row>
    <row r="744" spans="1:71" hidden="1" x14ac:dyDescent="0.25">
      <c r="A744" s="102" t="s">
        <v>4</v>
      </c>
      <c r="B744" s="103" t="s">
        <v>187</v>
      </c>
      <c r="C744" s="102" t="s">
        <v>188</v>
      </c>
      <c r="D744" s="102" t="s">
        <v>876</v>
      </c>
      <c r="E744" s="102" t="s">
        <v>877</v>
      </c>
      <c r="F744" s="102" t="s">
        <v>434</v>
      </c>
      <c r="G744" s="102" t="s">
        <v>227</v>
      </c>
      <c r="H744" s="104">
        <v>60</v>
      </c>
      <c r="I744" s="104">
        <v>60</v>
      </c>
      <c r="J744" s="104">
        <v>60</v>
      </c>
      <c r="K744" s="104">
        <v>180</v>
      </c>
      <c r="L744" s="105">
        <v>60</v>
      </c>
      <c r="M744" s="106">
        <v>641</v>
      </c>
      <c r="N744" s="106">
        <v>727</v>
      </c>
      <c r="O744" s="106">
        <v>4</v>
      </c>
      <c r="P744" s="106">
        <v>86</v>
      </c>
      <c r="Q744" s="106">
        <v>5</v>
      </c>
      <c r="R744" s="106">
        <v>4.5</v>
      </c>
      <c r="S744" s="106">
        <v>677</v>
      </c>
      <c r="T744" s="106">
        <v>691</v>
      </c>
      <c r="U744" s="106">
        <v>4</v>
      </c>
      <c r="V744" s="106">
        <v>14</v>
      </c>
      <c r="W744" s="106">
        <v>4</v>
      </c>
      <c r="X744" s="106">
        <v>4</v>
      </c>
      <c r="Y744" s="106">
        <v>60</v>
      </c>
      <c r="Z744" s="106">
        <v>3</v>
      </c>
      <c r="AA744" s="107">
        <v>82329</v>
      </c>
      <c r="AB744" s="106">
        <v>8</v>
      </c>
      <c r="AC744" s="108">
        <v>5.5</v>
      </c>
      <c r="AD744" s="109">
        <v>3</v>
      </c>
      <c r="AE744" s="110">
        <v>0</v>
      </c>
      <c r="AF744" s="111">
        <v>0.54</v>
      </c>
      <c r="AG744" s="112">
        <v>0</v>
      </c>
      <c r="AH744" s="112">
        <v>6</v>
      </c>
      <c r="AI744" s="112">
        <v>0</v>
      </c>
      <c r="AJ744" s="111">
        <v>0.9</v>
      </c>
      <c r="AK744" s="112">
        <v>0</v>
      </c>
      <c r="AL744" s="112">
        <v>0</v>
      </c>
      <c r="AM744" s="112">
        <v>0.33333333333333331</v>
      </c>
      <c r="AN744" s="112">
        <v>3.3333333333333335</v>
      </c>
      <c r="AO744" s="112">
        <v>205.66666666666666</v>
      </c>
      <c r="AP744" s="112">
        <v>0</v>
      </c>
      <c r="AQ744" s="112">
        <v>128.33333333333334</v>
      </c>
      <c r="AR744" s="112">
        <v>0.66666666666666663</v>
      </c>
      <c r="AS744" s="112">
        <v>13.666666666666666</v>
      </c>
      <c r="AT744" s="111">
        <v>0.55000000000000004</v>
      </c>
      <c r="AU744" s="112">
        <v>0</v>
      </c>
      <c r="AV744" s="112">
        <v>0</v>
      </c>
      <c r="AW744" s="112">
        <v>0</v>
      </c>
      <c r="AX744" s="112">
        <v>0</v>
      </c>
      <c r="AY744" s="112">
        <v>0</v>
      </c>
      <c r="AZ744" s="112">
        <v>0</v>
      </c>
      <c r="BA744" s="111">
        <v>0.71299999999999997</v>
      </c>
      <c r="BB744" s="112">
        <v>0</v>
      </c>
      <c r="BC744" s="112">
        <v>0</v>
      </c>
      <c r="BD744" s="112">
        <v>0</v>
      </c>
      <c r="BE744" s="112">
        <v>0</v>
      </c>
      <c r="BF744" s="112">
        <v>16</v>
      </c>
      <c r="BG744" s="112">
        <v>0</v>
      </c>
      <c r="BH744" s="112">
        <v>0</v>
      </c>
      <c r="BI744" s="112">
        <v>0</v>
      </c>
      <c r="BJ744" s="112">
        <v>0</v>
      </c>
      <c r="BK744" s="111">
        <v>0.71299999999999997</v>
      </c>
      <c r="BL744" s="112">
        <v>0</v>
      </c>
      <c r="BM744" s="112">
        <v>5.5833333333333339</v>
      </c>
      <c r="BN744" s="112">
        <v>1.8333333333333335</v>
      </c>
      <c r="BO744" s="112">
        <v>124.52466666666668</v>
      </c>
      <c r="BP744" s="112">
        <v>70.583333333333343</v>
      </c>
      <c r="BQ744" s="112">
        <v>7.8833333333333337</v>
      </c>
      <c r="BR744" s="113">
        <v>23</v>
      </c>
      <c r="BS744" s="112">
        <v>0</v>
      </c>
    </row>
    <row r="745" spans="1:71" hidden="1" x14ac:dyDescent="0.25">
      <c r="A745" s="102" t="s">
        <v>4</v>
      </c>
      <c r="B745" s="103" t="s">
        <v>187</v>
      </c>
      <c r="C745" s="102" t="s">
        <v>188</v>
      </c>
      <c r="D745" s="102" t="s">
        <v>878</v>
      </c>
      <c r="E745" s="102" t="s">
        <v>879</v>
      </c>
      <c r="F745" s="102" t="s">
        <v>434</v>
      </c>
      <c r="G745" s="102" t="s">
        <v>227</v>
      </c>
      <c r="H745" s="104">
        <v>34</v>
      </c>
      <c r="I745" s="104">
        <v>28</v>
      </c>
      <c r="J745" s="104">
        <v>21</v>
      </c>
      <c r="K745" s="104">
        <v>63</v>
      </c>
      <c r="L745" s="105">
        <v>27.666666666666668</v>
      </c>
      <c r="M745" s="106">
        <v>320</v>
      </c>
      <c r="N745" s="106">
        <v>388</v>
      </c>
      <c r="O745" s="106">
        <v>3</v>
      </c>
      <c r="P745" s="106">
        <v>68</v>
      </c>
      <c r="Q745" s="106">
        <v>5</v>
      </c>
      <c r="R745" s="106">
        <v>4</v>
      </c>
      <c r="S745" s="106">
        <v>325</v>
      </c>
      <c r="T745" s="106">
        <v>334</v>
      </c>
      <c r="U745" s="106">
        <v>2</v>
      </c>
      <c r="V745" s="106">
        <v>9</v>
      </c>
      <c r="W745" s="106">
        <v>3</v>
      </c>
      <c r="X745" s="106">
        <v>2.5</v>
      </c>
      <c r="Y745" s="106">
        <v>21</v>
      </c>
      <c r="Z745" s="106">
        <v>1</v>
      </c>
      <c r="AA745" s="107"/>
      <c r="AB745" s="106"/>
      <c r="AC745" s="108">
        <v>2.5</v>
      </c>
      <c r="AD745" s="109">
        <v>2</v>
      </c>
      <c r="AE745" s="110">
        <v>0</v>
      </c>
      <c r="AF745" s="111">
        <v>0.54</v>
      </c>
      <c r="AG745" s="112">
        <v>0</v>
      </c>
      <c r="AH745" s="112">
        <v>30.666666666666668</v>
      </c>
      <c r="AI745" s="112">
        <v>0</v>
      </c>
      <c r="AJ745" s="111">
        <v>0.9</v>
      </c>
      <c r="AK745" s="112">
        <v>0</v>
      </c>
      <c r="AL745" s="112">
        <v>2.3333333333333335</v>
      </c>
      <c r="AM745" s="112">
        <v>0</v>
      </c>
      <c r="AN745" s="112">
        <v>0</v>
      </c>
      <c r="AO745" s="112">
        <v>1243.6666666666667</v>
      </c>
      <c r="AP745" s="112">
        <v>0.33333333333333331</v>
      </c>
      <c r="AQ745" s="112">
        <v>994.66666666666663</v>
      </c>
      <c r="AR745" s="112">
        <v>0</v>
      </c>
      <c r="AS745" s="112">
        <v>129.33333333333334</v>
      </c>
      <c r="AT745" s="111">
        <v>0.55000000000000004</v>
      </c>
      <c r="AU745" s="112">
        <v>0</v>
      </c>
      <c r="AV745" s="112">
        <v>0</v>
      </c>
      <c r="AW745" s="112">
        <v>0</v>
      </c>
      <c r="AX745" s="112">
        <v>0</v>
      </c>
      <c r="AY745" s="112">
        <v>0</v>
      </c>
      <c r="AZ745" s="112">
        <v>0</v>
      </c>
      <c r="BA745" s="111">
        <v>0.71299999999999997</v>
      </c>
      <c r="BB745" s="112">
        <v>0</v>
      </c>
      <c r="BC745" s="112">
        <v>0</v>
      </c>
      <c r="BD745" s="112">
        <v>0</v>
      </c>
      <c r="BE745" s="112">
        <v>0</v>
      </c>
      <c r="BF745" s="112">
        <v>5.666666666666667</v>
      </c>
      <c r="BG745" s="112">
        <v>0</v>
      </c>
      <c r="BH745" s="112">
        <v>0</v>
      </c>
      <c r="BI745" s="112">
        <v>0</v>
      </c>
      <c r="BJ745" s="112">
        <v>0</v>
      </c>
      <c r="BK745" s="111">
        <v>0.71299999999999997</v>
      </c>
      <c r="BL745" s="112">
        <v>0</v>
      </c>
      <c r="BM745" s="112">
        <v>28.883333333333336</v>
      </c>
      <c r="BN745" s="112">
        <v>0</v>
      </c>
      <c r="BO745" s="112">
        <v>688.05700000000013</v>
      </c>
      <c r="BP745" s="112">
        <v>547.25</v>
      </c>
      <c r="BQ745" s="112">
        <v>71.13333333333334</v>
      </c>
      <c r="BR745" s="113">
        <v>3</v>
      </c>
      <c r="BS745" s="112">
        <v>0</v>
      </c>
    </row>
    <row r="746" spans="1:71" hidden="1" x14ac:dyDescent="0.25">
      <c r="A746" s="102" t="s">
        <v>4</v>
      </c>
      <c r="B746" s="103" t="s">
        <v>187</v>
      </c>
      <c r="C746" s="102" t="s">
        <v>188</v>
      </c>
      <c r="D746" s="102" t="s">
        <v>880</v>
      </c>
      <c r="E746" s="102" t="s">
        <v>881</v>
      </c>
      <c r="F746" s="102" t="s">
        <v>434</v>
      </c>
      <c r="G746" s="102" t="s">
        <v>227</v>
      </c>
      <c r="H746" s="104">
        <v>137</v>
      </c>
      <c r="I746" s="104">
        <v>127</v>
      </c>
      <c r="J746" s="104">
        <v>32</v>
      </c>
      <c r="K746" s="104">
        <v>96</v>
      </c>
      <c r="L746" s="105">
        <v>98.666666666666671</v>
      </c>
      <c r="M746" s="106">
        <v>1332</v>
      </c>
      <c r="N746" s="106">
        <v>1599</v>
      </c>
      <c r="O746" s="106">
        <v>6</v>
      </c>
      <c r="P746" s="106">
        <v>267</v>
      </c>
      <c r="Q746" s="106">
        <v>8</v>
      </c>
      <c r="R746" s="106">
        <v>7</v>
      </c>
      <c r="S746" s="106">
        <v>1389</v>
      </c>
      <c r="T746" s="106">
        <v>1433</v>
      </c>
      <c r="U746" s="106">
        <v>6</v>
      </c>
      <c r="V746" s="106">
        <v>44</v>
      </c>
      <c r="W746" s="106">
        <v>6</v>
      </c>
      <c r="X746" s="106">
        <v>6</v>
      </c>
      <c r="Y746" s="106">
        <v>32</v>
      </c>
      <c r="Z746" s="106">
        <v>1</v>
      </c>
      <c r="AA746" s="107">
        <v>98760</v>
      </c>
      <c r="AB746" s="106">
        <v>9</v>
      </c>
      <c r="AC746" s="108">
        <v>6.4</v>
      </c>
      <c r="AD746" s="109">
        <v>4</v>
      </c>
      <c r="AE746" s="110">
        <v>0</v>
      </c>
      <c r="AF746" s="111">
        <v>0.54</v>
      </c>
      <c r="AG746" s="112">
        <v>0.66666666666666663</v>
      </c>
      <c r="AH746" s="112">
        <v>73</v>
      </c>
      <c r="AI746" s="112">
        <v>0.66666666666666663</v>
      </c>
      <c r="AJ746" s="111">
        <v>0.9</v>
      </c>
      <c r="AK746" s="112">
        <v>0</v>
      </c>
      <c r="AL746" s="112">
        <v>23.333333333333332</v>
      </c>
      <c r="AM746" s="112">
        <v>7</v>
      </c>
      <c r="AN746" s="112">
        <v>4.333333333333333</v>
      </c>
      <c r="AO746" s="112">
        <v>980.66666666666663</v>
      </c>
      <c r="AP746" s="112">
        <v>1</v>
      </c>
      <c r="AQ746" s="112">
        <v>388.33333333333331</v>
      </c>
      <c r="AR746" s="112">
        <v>0</v>
      </c>
      <c r="AS746" s="112">
        <v>74</v>
      </c>
      <c r="AT746" s="111">
        <v>0.55000000000000004</v>
      </c>
      <c r="AU746" s="112">
        <v>0</v>
      </c>
      <c r="AV746" s="112">
        <v>0</v>
      </c>
      <c r="AW746" s="112">
        <v>0</v>
      </c>
      <c r="AX746" s="112">
        <v>0</v>
      </c>
      <c r="AY746" s="112">
        <v>0</v>
      </c>
      <c r="AZ746" s="112">
        <v>0</v>
      </c>
      <c r="BA746" s="111">
        <v>0.71299999999999997</v>
      </c>
      <c r="BB746" s="112">
        <v>0</v>
      </c>
      <c r="BC746" s="112">
        <v>0</v>
      </c>
      <c r="BD746" s="112">
        <v>0</v>
      </c>
      <c r="BE746" s="112">
        <v>0</v>
      </c>
      <c r="BF746" s="112">
        <v>188.66666666666666</v>
      </c>
      <c r="BG746" s="112">
        <v>0</v>
      </c>
      <c r="BH746" s="112">
        <v>0</v>
      </c>
      <c r="BI746" s="112">
        <v>7.666666666666667</v>
      </c>
      <c r="BJ746" s="112">
        <v>4</v>
      </c>
      <c r="BK746" s="111">
        <v>0.71299999999999997</v>
      </c>
      <c r="BL746" s="112">
        <v>0</v>
      </c>
      <c r="BM746" s="112">
        <v>82.983333333333348</v>
      </c>
      <c r="BN746" s="112">
        <v>2.9833333333333334</v>
      </c>
      <c r="BO746" s="112">
        <v>673.88599999999997</v>
      </c>
      <c r="BP746" s="112">
        <v>219.59966666666668</v>
      </c>
      <c r="BQ746" s="112">
        <v>43.552</v>
      </c>
      <c r="BR746" s="113">
        <v>14</v>
      </c>
      <c r="BS746" s="112">
        <v>0</v>
      </c>
    </row>
    <row r="747" spans="1:71" hidden="1" x14ac:dyDescent="0.25">
      <c r="A747" s="102" t="s">
        <v>4</v>
      </c>
      <c r="B747" s="103" t="s">
        <v>187</v>
      </c>
      <c r="C747" s="102" t="s">
        <v>188</v>
      </c>
      <c r="D747" s="102" t="s">
        <v>882</v>
      </c>
      <c r="E747" s="102" t="s">
        <v>883</v>
      </c>
      <c r="F747" s="102" t="s">
        <v>434</v>
      </c>
      <c r="G747" s="102" t="s">
        <v>227</v>
      </c>
      <c r="H747" s="104">
        <v>11</v>
      </c>
      <c r="I747" s="104">
        <v>19</v>
      </c>
      <c r="J747" s="104">
        <v>22</v>
      </c>
      <c r="K747" s="104">
        <v>66</v>
      </c>
      <c r="L747" s="105">
        <v>17.333333333333332</v>
      </c>
      <c r="M747" s="106">
        <v>110</v>
      </c>
      <c r="N747" s="106">
        <v>130</v>
      </c>
      <c r="O747" s="106">
        <v>1</v>
      </c>
      <c r="P747" s="106">
        <v>20</v>
      </c>
      <c r="Q747" s="106">
        <v>3</v>
      </c>
      <c r="R747" s="106">
        <v>2</v>
      </c>
      <c r="S747" s="106">
        <v>217</v>
      </c>
      <c r="T747" s="106">
        <v>222</v>
      </c>
      <c r="U747" s="106">
        <v>2</v>
      </c>
      <c r="V747" s="106">
        <v>5</v>
      </c>
      <c r="W747" s="106">
        <v>3</v>
      </c>
      <c r="X747" s="106">
        <v>2.5</v>
      </c>
      <c r="Y747" s="106">
        <v>22</v>
      </c>
      <c r="Z747" s="106">
        <v>1</v>
      </c>
      <c r="AA747" s="107">
        <v>105405</v>
      </c>
      <c r="AB747" s="106">
        <v>9</v>
      </c>
      <c r="AC747" s="108">
        <v>4.7</v>
      </c>
      <c r="AD747" s="109">
        <v>3</v>
      </c>
      <c r="AE747" s="110">
        <v>0</v>
      </c>
      <c r="AF747" s="111">
        <v>0.54</v>
      </c>
      <c r="AG747" s="112">
        <v>0</v>
      </c>
      <c r="AH747" s="112">
        <v>2</v>
      </c>
      <c r="AI747" s="112">
        <v>0</v>
      </c>
      <c r="AJ747" s="111">
        <v>0.9</v>
      </c>
      <c r="AK747" s="112">
        <v>0</v>
      </c>
      <c r="AL747" s="112">
        <v>0</v>
      </c>
      <c r="AM747" s="112">
        <v>0</v>
      </c>
      <c r="AN747" s="112">
        <v>0</v>
      </c>
      <c r="AO747" s="112">
        <v>113.66666666666667</v>
      </c>
      <c r="AP747" s="112">
        <v>0</v>
      </c>
      <c r="AQ747" s="112">
        <v>38.333333333333336</v>
      </c>
      <c r="AR747" s="112">
        <v>0</v>
      </c>
      <c r="AS747" s="112">
        <v>29.666666666666668</v>
      </c>
      <c r="AT747" s="111">
        <v>0.55000000000000004</v>
      </c>
      <c r="AU747" s="112">
        <v>0</v>
      </c>
      <c r="AV747" s="112">
        <v>0</v>
      </c>
      <c r="AW747" s="112">
        <v>0</v>
      </c>
      <c r="AX747" s="112">
        <v>0</v>
      </c>
      <c r="AY747" s="112">
        <v>0</v>
      </c>
      <c r="AZ747" s="112">
        <v>0</v>
      </c>
      <c r="BA747" s="111">
        <v>0.71299999999999997</v>
      </c>
      <c r="BB747" s="112">
        <v>0</v>
      </c>
      <c r="BC747" s="112">
        <v>0</v>
      </c>
      <c r="BD747" s="112">
        <v>0</v>
      </c>
      <c r="BE747" s="112">
        <v>0</v>
      </c>
      <c r="BF747" s="112">
        <v>11.666666666666666</v>
      </c>
      <c r="BG747" s="112">
        <v>0</v>
      </c>
      <c r="BH747" s="112">
        <v>0</v>
      </c>
      <c r="BI747" s="112">
        <v>3.3333333333333335</v>
      </c>
      <c r="BJ747" s="112">
        <v>2.6666666666666665</v>
      </c>
      <c r="BK747" s="111">
        <v>0.71299999999999997</v>
      </c>
      <c r="BL747" s="112">
        <v>0</v>
      </c>
      <c r="BM747" s="112">
        <v>1.8</v>
      </c>
      <c r="BN747" s="112">
        <v>0</v>
      </c>
      <c r="BO747" s="112">
        <v>70.835000000000008</v>
      </c>
      <c r="BP747" s="112">
        <v>23.46</v>
      </c>
      <c r="BQ747" s="112">
        <v>18.218000000000004</v>
      </c>
      <c r="BR747" s="113">
        <v>8</v>
      </c>
      <c r="BS747" s="112">
        <v>0</v>
      </c>
    </row>
    <row r="748" spans="1:71" hidden="1" x14ac:dyDescent="0.25">
      <c r="A748" s="102" t="s">
        <v>4</v>
      </c>
      <c r="B748" s="103" t="s">
        <v>187</v>
      </c>
      <c r="C748" s="102" t="s">
        <v>188</v>
      </c>
      <c r="D748" s="102" t="s">
        <v>884</v>
      </c>
      <c r="E748" s="102" t="s">
        <v>885</v>
      </c>
      <c r="F748" s="102" t="s">
        <v>434</v>
      </c>
      <c r="G748" s="102" t="s">
        <v>227</v>
      </c>
      <c r="H748" s="104">
        <v>11</v>
      </c>
      <c r="I748" s="104">
        <v>13</v>
      </c>
      <c r="J748" s="104"/>
      <c r="K748" s="104" t="s">
        <v>154</v>
      </c>
      <c r="L748" s="105">
        <v>12</v>
      </c>
      <c r="M748" s="106">
        <v>127</v>
      </c>
      <c r="N748" s="106">
        <v>134</v>
      </c>
      <c r="O748" s="106">
        <v>1</v>
      </c>
      <c r="P748" s="106">
        <v>7</v>
      </c>
      <c r="Q748" s="106">
        <v>2</v>
      </c>
      <c r="R748" s="106">
        <v>1.5</v>
      </c>
      <c r="S748" s="106">
        <v>138</v>
      </c>
      <c r="T748" s="106">
        <v>141</v>
      </c>
      <c r="U748" s="106">
        <v>1</v>
      </c>
      <c r="V748" s="106">
        <v>3</v>
      </c>
      <c r="W748" s="106">
        <v>2</v>
      </c>
      <c r="X748" s="106">
        <v>1.5</v>
      </c>
      <c r="Y748" s="106"/>
      <c r="Z748" s="106"/>
      <c r="AA748" s="107">
        <v>115314</v>
      </c>
      <c r="AB748" s="106">
        <v>10</v>
      </c>
      <c r="AC748" s="108">
        <v>5.75</v>
      </c>
      <c r="AD748" s="109">
        <v>3</v>
      </c>
      <c r="AE748" s="110">
        <v>0</v>
      </c>
      <c r="AF748" s="111">
        <v>0.54</v>
      </c>
      <c r="AG748" s="112">
        <v>0</v>
      </c>
      <c r="AH748" s="112">
        <v>1.3333333333333333</v>
      </c>
      <c r="AI748" s="112">
        <v>0</v>
      </c>
      <c r="AJ748" s="111">
        <v>0.9</v>
      </c>
      <c r="AK748" s="112">
        <v>0</v>
      </c>
      <c r="AL748" s="112">
        <v>0</v>
      </c>
      <c r="AM748" s="112">
        <v>0</v>
      </c>
      <c r="AN748" s="112">
        <v>0</v>
      </c>
      <c r="AO748" s="112">
        <v>53.333333333333336</v>
      </c>
      <c r="AP748" s="112">
        <v>0</v>
      </c>
      <c r="AQ748" s="112">
        <v>26.666666666666668</v>
      </c>
      <c r="AR748" s="112">
        <v>0</v>
      </c>
      <c r="AS748" s="112">
        <v>25.333333333333332</v>
      </c>
      <c r="AT748" s="111">
        <v>0.55000000000000004</v>
      </c>
      <c r="AU748" s="112">
        <v>0</v>
      </c>
      <c r="AV748" s="112">
        <v>0</v>
      </c>
      <c r="AW748" s="112">
        <v>0</v>
      </c>
      <c r="AX748" s="112">
        <v>0</v>
      </c>
      <c r="AY748" s="112">
        <v>0</v>
      </c>
      <c r="AZ748" s="112">
        <v>0</v>
      </c>
      <c r="BA748" s="111">
        <v>0.71299999999999997</v>
      </c>
      <c r="BB748" s="112">
        <v>0</v>
      </c>
      <c r="BC748" s="112">
        <v>0</v>
      </c>
      <c r="BD748" s="112">
        <v>0</v>
      </c>
      <c r="BE748" s="112">
        <v>0</v>
      </c>
      <c r="BF748" s="112">
        <v>8.3333333333333339</v>
      </c>
      <c r="BG748" s="112">
        <v>0</v>
      </c>
      <c r="BH748" s="112">
        <v>0</v>
      </c>
      <c r="BI748" s="112">
        <v>8</v>
      </c>
      <c r="BJ748" s="112">
        <v>0</v>
      </c>
      <c r="BK748" s="111">
        <v>0.71299999999999997</v>
      </c>
      <c r="BL748" s="112">
        <v>0</v>
      </c>
      <c r="BM748" s="112">
        <v>1.2</v>
      </c>
      <c r="BN748" s="112">
        <v>0</v>
      </c>
      <c r="BO748" s="112">
        <v>35.275000000000006</v>
      </c>
      <c r="BP748" s="112">
        <v>20.370666666666668</v>
      </c>
      <c r="BQ748" s="112">
        <v>13.933333333333334</v>
      </c>
      <c r="BR748" s="113">
        <v>3</v>
      </c>
      <c r="BS748" s="112">
        <v>0</v>
      </c>
    </row>
    <row r="749" spans="1:71" hidden="1" x14ac:dyDescent="0.25">
      <c r="A749" s="102" t="s">
        <v>4</v>
      </c>
      <c r="B749" s="103" t="s">
        <v>187</v>
      </c>
      <c r="C749" s="102" t="s">
        <v>188</v>
      </c>
      <c r="D749" s="102" t="s">
        <v>888</v>
      </c>
      <c r="E749" s="102" t="s">
        <v>889</v>
      </c>
      <c r="F749" s="102" t="s">
        <v>434</v>
      </c>
      <c r="G749" s="102" t="s">
        <v>227</v>
      </c>
      <c r="H749" s="104">
        <v>37</v>
      </c>
      <c r="I749" s="104">
        <v>35</v>
      </c>
      <c r="J749" s="104">
        <v>30</v>
      </c>
      <c r="K749" s="104">
        <v>90</v>
      </c>
      <c r="L749" s="105">
        <v>34</v>
      </c>
      <c r="M749" s="106">
        <v>380</v>
      </c>
      <c r="N749" s="106">
        <v>434</v>
      </c>
      <c r="O749" s="106">
        <v>3</v>
      </c>
      <c r="P749" s="106">
        <v>54</v>
      </c>
      <c r="Q749" s="106">
        <v>5</v>
      </c>
      <c r="R749" s="106">
        <v>4</v>
      </c>
      <c r="S749" s="106">
        <v>400</v>
      </c>
      <c r="T749" s="106">
        <v>410</v>
      </c>
      <c r="U749" s="106">
        <v>3</v>
      </c>
      <c r="V749" s="106">
        <v>10</v>
      </c>
      <c r="W749" s="106">
        <v>3</v>
      </c>
      <c r="X749" s="106">
        <v>3</v>
      </c>
      <c r="Y749" s="106">
        <v>30</v>
      </c>
      <c r="Z749" s="106">
        <v>1</v>
      </c>
      <c r="AA749" s="107">
        <v>115677</v>
      </c>
      <c r="AB749" s="106">
        <v>10</v>
      </c>
      <c r="AC749" s="108">
        <v>5.6</v>
      </c>
      <c r="AD749" s="109">
        <v>3</v>
      </c>
      <c r="AE749" s="110">
        <v>0</v>
      </c>
      <c r="AF749" s="111">
        <v>0.54</v>
      </c>
      <c r="AG749" s="112">
        <v>0</v>
      </c>
      <c r="AH749" s="112">
        <v>0</v>
      </c>
      <c r="AI749" s="112">
        <v>0</v>
      </c>
      <c r="AJ749" s="111">
        <v>0.9</v>
      </c>
      <c r="AK749" s="112">
        <v>0</v>
      </c>
      <c r="AL749" s="112">
        <v>0</v>
      </c>
      <c r="AM749" s="112">
        <v>0</v>
      </c>
      <c r="AN749" s="112">
        <v>0</v>
      </c>
      <c r="AO749" s="112">
        <v>533.33333333333337</v>
      </c>
      <c r="AP749" s="112">
        <v>0</v>
      </c>
      <c r="AQ749" s="112">
        <v>172.66666666666666</v>
      </c>
      <c r="AR749" s="112">
        <v>0</v>
      </c>
      <c r="AS749" s="112">
        <v>30.333333333333332</v>
      </c>
      <c r="AT749" s="111">
        <v>0.55000000000000004</v>
      </c>
      <c r="AU749" s="112">
        <v>0</v>
      </c>
      <c r="AV749" s="112">
        <v>0</v>
      </c>
      <c r="AW749" s="112">
        <v>0</v>
      </c>
      <c r="AX749" s="112">
        <v>0</v>
      </c>
      <c r="AY749" s="112">
        <v>0</v>
      </c>
      <c r="AZ749" s="112">
        <v>0</v>
      </c>
      <c r="BA749" s="111">
        <v>0.71299999999999997</v>
      </c>
      <c r="BB749" s="112">
        <v>0</v>
      </c>
      <c r="BC749" s="112">
        <v>0</v>
      </c>
      <c r="BD749" s="112">
        <v>0</v>
      </c>
      <c r="BE749" s="112">
        <v>0</v>
      </c>
      <c r="BF749" s="112">
        <v>117</v>
      </c>
      <c r="BG749" s="112">
        <v>0</v>
      </c>
      <c r="BH749" s="112">
        <v>0</v>
      </c>
      <c r="BI749" s="112">
        <v>7.333333333333333</v>
      </c>
      <c r="BJ749" s="112">
        <v>0</v>
      </c>
      <c r="BK749" s="111">
        <v>0.71299999999999997</v>
      </c>
      <c r="BL749" s="112">
        <v>0</v>
      </c>
      <c r="BM749" s="112">
        <v>0</v>
      </c>
      <c r="BN749" s="112">
        <v>0</v>
      </c>
      <c r="BO749" s="112">
        <v>376.75433333333336</v>
      </c>
      <c r="BP749" s="112">
        <v>100.19533333333334</v>
      </c>
      <c r="BQ749" s="112">
        <v>16.683333333333334</v>
      </c>
      <c r="BR749" s="113">
        <v>4</v>
      </c>
      <c r="BS749" s="112">
        <v>0</v>
      </c>
    </row>
    <row r="750" spans="1:71" hidden="1" x14ac:dyDescent="0.25">
      <c r="A750" s="102" t="s">
        <v>4</v>
      </c>
      <c r="B750" s="103" t="s">
        <v>187</v>
      </c>
      <c r="C750" s="102" t="s">
        <v>188</v>
      </c>
      <c r="D750" s="102" t="s">
        <v>890</v>
      </c>
      <c r="E750" s="102" t="s">
        <v>891</v>
      </c>
      <c r="F750" s="102" t="s">
        <v>434</v>
      </c>
      <c r="G750" s="102" t="s">
        <v>227</v>
      </c>
      <c r="H750" s="104">
        <v>41</v>
      </c>
      <c r="I750" s="104">
        <v>41</v>
      </c>
      <c r="J750" s="104"/>
      <c r="K750" s="104" t="s">
        <v>154</v>
      </c>
      <c r="L750" s="105">
        <v>41</v>
      </c>
      <c r="M750" s="106">
        <v>457</v>
      </c>
      <c r="N750" s="106">
        <v>509</v>
      </c>
      <c r="O750" s="106">
        <v>3</v>
      </c>
      <c r="P750" s="106">
        <v>52</v>
      </c>
      <c r="Q750" s="106">
        <v>4</v>
      </c>
      <c r="R750" s="106">
        <v>3.5</v>
      </c>
      <c r="S750" s="106">
        <v>481</v>
      </c>
      <c r="T750" s="106">
        <v>491</v>
      </c>
      <c r="U750" s="106">
        <v>3</v>
      </c>
      <c r="V750" s="106">
        <v>10</v>
      </c>
      <c r="W750" s="106">
        <v>3</v>
      </c>
      <c r="X750" s="106">
        <v>3</v>
      </c>
      <c r="Y750" s="106"/>
      <c r="Z750" s="106"/>
      <c r="AA750" s="107">
        <v>116934</v>
      </c>
      <c r="AB750" s="106">
        <v>10</v>
      </c>
      <c r="AC750" s="108">
        <v>6.625</v>
      </c>
      <c r="AD750" s="109">
        <v>4</v>
      </c>
      <c r="AE750" s="110">
        <v>0</v>
      </c>
      <c r="AF750" s="111">
        <v>0.54</v>
      </c>
      <c r="AG750" s="112">
        <v>0</v>
      </c>
      <c r="AH750" s="112">
        <v>0</v>
      </c>
      <c r="AI750" s="112">
        <v>0</v>
      </c>
      <c r="AJ750" s="111">
        <v>0.9</v>
      </c>
      <c r="AK750" s="112">
        <v>0</v>
      </c>
      <c r="AL750" s="112">
        <v>0</v>
      </c>
      <c r="AM750" s="112">
        <v>0</v>
      </c>
      <c r="AN750" s="112">
        <v>0</v>
      </c>
      <c r="AO750" s="112">
        <v>729.66666666666663</v>
      </c>
      <c r="AP750" s="112">
        <v>0</v>
      </c>
      <c r="AQ750" s="112">
        <v>93.333333333333329</v>
      </c>
      <c r="AR750" s="112">
        <v>0</v>
      </c>
      <c r="AS750" s="112">
        <v>13</v>
      </c>
      <c r="AT750" s="111">
        <v>0.55000000000000004</v>
      </c>
      <c r="AU750" s="112">
        <v>0</v>
      </c>
      <c r="AV750" s="112">
        <v>0</v>
      </c>
      <c r="AW750" s="112">
        <v>0</v>
      </c>
      <c r="AX750" s="112">
        <v>0</v>
      </c>
      <c r="AY750" s="112">
        <v>0</v>
      </c>
      <c r="AZ750" s="112">
        <v>0</v>
      </c>
      <c r="BA750" s="111">
        <v>0.71299999999999997</v>
      </c>
      <c r="BB750" s="112">
        <v>0</v>
      </c>
      <c r="BC750" s="112">
        <v>0</v>
      </c>
      <c r="BD750" s="112">
        <v>0</v>
      </c>
      <c r="BE750" s="112">
        <v>0</v>
      </c>
      <c r="BF750" s="112">
        <v>76.333333333333329</v>
      </c>
      <c r="BG750" s="112">
        <v>0</v>
      </c>
      <c r="BH750" s="112">
        <v>15.666666666666666</v>
      </c>
      <c r="BI750" s="112">
        <v>12</v>
      </c>
      <c r="BJ750" s="112">
        <v>4.666666666666667</v>
      </c>
      <c r="BK750" s="111">
        <v>0.71299999999999997</v>
      </c>
      <c r="BL750" s="112">
        <v>0</v>
      </c>
      <c r="BM750" s="112">
        <v>0</v>
      </c>
      <c r="BN750" s="112">
        <v>0</v>
      </c>
      <c r="BO750" s="112">
        <v>455.74233333333331</v>
      </c>
      <c r="BP750" s="112">
        <v>71.059666666666658</v>
      </c>
      <c r="BQ750" s="112">
        <v>10.477333333333334</v>
      </c>
      <c r="BR750" s="113">
        <v>1</v>
      </c>
      <c r="BS750" s="112">
        <v>0</v>
      </c>
    </row>
    <row r="751" spans="1:71" hidden="1" x14ac:dyDescent="0.25">
      <c r="A751" s="102" t="s">
        <v>4</v>
      </c>
      <c r="B751" s="103" t="s">
        <v>187</v>
      </c>
      <c r="C751" s="102" t="s">
        <v>188</v>
      </c>
      <c r="D751" s="102" t="s">
        <v>892</v>
      </c>
      <c r="E751" s="102" t="s">
        <v>893</v>
      </c>
      <c r="F751" s="102" t="s">
        <v>434</v>
      </c>
      <c r="G751" s="102" t="s">
        <v>227</v>
      </c>
      <c r="H751" s="104">
        <v>59</v>
      </c>
      <c r="I751" s="104">
        <v>58</v>
      </c>
      <c r="J751" s="104">
        <v>52</v>
      </c>
      <c r="K751" s="104">
        <v>156</v>
      </c>
      <c r="L751" s="105">
        <v>56.333333333333336</v>
      </c>
      <c r="M751" s="106">
        <v>591</v>
      </c>
      <c r="N751" s="106">
        <v>707</v>
      </c>
      <c r="O751" s="106">
        <v>4</v>
      </c>
      <c r="P751" s="106">
        <v>116</v>
      </c>
      <c r="Q751" s="106">
        <v>6</v>
      </c>
      <c r="R751" s="106">
        <v>5</v>
      </c>
      <c r="S751" s="106">
        <v>620</v>
      </c>
      <c r="T751" s="106">
        <v>641</v>
      </c>
      <c r="U751" s="106">
        <v>4</v>
      </c>
      <c r="V751" s="106">
        <v>21</v>
      </c>
      <c r="W751" s="106">
        <v>5</v>
      </c>
      <c r="X751" s="106">
        <v>4.5</v>
      </c>
      <c r="Y751" s="106">
        <v>52</v>
      </c>
      <c r="Z751" s="106">
        <v>3</v>
      </c>
      <c r="AA751" s="107">
        <v>89100</v>
      </c>
      <c r="AB751" s="106">
        <v>9</v>
      </c>
      <c r="AC751" s="108">
        <v>6.1</v>
      </c>
      <c r="AD751" s="109">
        <v>4</v>
      </c>
      <c r="AE751" s="110">
        <v>0</v>
      </c>
      <c r="AF751" s="111">
        <v>0.54</v>
      </c>
      <c r="AG751" s="112">
        <v>0</v>
      </c>
      <c r="AH751" s="112">
        <v>71.666666666666671</v>
      </c>
      <c r="AI751" s="112">
        <v>0</v>
      </c>
      <c r="AJ751" s="111">
        <v>0.9</v>
      </c>
      <c r="AK751" s="112">
        <v>0</v>
      </c>
      <c r="AL751" s="112">
        <v>0</v>
      </c>
      <c r="AM751" s="112">
        <v>0</v>
      </c>
      <c r="AN751" s="112">
        <v>13</v>
      </c>
      <c r="AO751" s="112">
        <v>865.33333333333337</v>
      </c>
      <c r="AP751" s="112">
        <v>1.6666666666666667</v>
      </c>
      <c r="AQ751" s="112">
        <v>218</v>
      </c>
      <c r="AR751" s="112">
        <v>18</v>
      </c>
      <c r="AS751" s="112">
        <v>38.333333333333336</v>
      </c>
      <c r="AT751" s="111">
        <v>0.55000000000000004</v>
      </c>
      <c r="AU751" s="112">
        <v>0</v>
      </c>
      <c r="AV751" s="112">
        <v>0</v>
      </c>
      <c r="AW751" s="112">
        <v>0</v>
      </c>
      <c r="AX751" s="112">
        <v>0</v>
      </c>
      <c r="AY751" s="112">
        <v>0</v>
      </c>
      <c r="AZ751" s="112">
        <v>0</v>
      </c>
      <c r="BA751" s="111">
        <v>0.71299999999999997</v>
      </c>
      <c r="BB751" s="112">
        <v>0</v>
      </c>
      <c r="BC751" s="112">
        <v>0</v>
      </c>
      <c r="BD751" s="112">
        <v>0</v>
      </c>
      <c r="BE751" s="112">
        <v>0</v>
      </c>
      <c r="BF751" s="112">
        <v>297.33333333333331</v>
      </c>
      <c r="BG751" s="112">
        <v>12.666666666666666</v>
      </c>
      <c r="BH751" s="112">
        <v>0</v>
      </c>
      <c r="BI751" s="112">
        <v>26.333333333333332</v>
      </c>
      <c r="BJ751" s="112">
        <v>8.3333333333333339</v>
      </c>
      <c r="BK751" s="111">
        <v>0.71299999999999997</v>
      </c>
      <c r="BL751" s="112">
        <v>0</v>
      </c>
      <c r="BM751" s="112">
        <v>64.5</v>
      </c>
      <c r="BN751" s="112">
        <v>7.15</v>
      </c>
      <c r="BO751" s="112">
        <v>687.93200000000002</v>
      </c>
      <c r="BP751" s="112">
        <v>148.62366666666668</v>
      </c>
      <c r="BQ751" s="112">
        <v>36.925000000000004</v>
      </c>
      <c r="BR751" s="113">
        <v>16</v>
      </c>
      <c r="BS751" s="112">
        <v>0</v>
      </c>
    </row>
    <row r="752" spans="1:71" hidden="1" x14ac:dyDescent="0.25">
      <c r="A752" s="102" t="s">
        <v>4</v>
      </c>
      <c r="B752" s="103" t="s">
        <v>187</v>
      </c>
      <c r="C752" s="102" t="s">
        <v>188</v>
      </c>
      <c r="D752" s="102" t="s">
        <v>894</v>
      </c>
      <c r="E752" s="102" t="s">
        <v>895</v>
      </c>
      <c r="F752" s="102" t="s">
        <v>434</v>
      </c>
      <c r="G752" s="102" t="s">
        <v>227</v>
      </c>
      <c r="H752" s="104">
        <v>267</v>
      </c>
      <c r="I752" s="104">
        <v>230</v>
      </c>
      <c r="J752" s="104">
        <v>92</v>
      </c>
      <c r="K752" s="104">
        <v>276</v>
      </c>
      <c r="L752" s="105">
        <v>196.33333333333334</v>
      </c>
      <c r="M752" s="106">
        <v>2233</v>
      </c>
      <c r="N752" s="106">
        <v>2965</v>
      </c>
      <c r="O752" s="106">
        <v>7</v>
      </c>
      <c r="P752" s="106">
        <v>732</v>
      </c>
      <c r="Q752" s="106">
        <v>9</v>
      </c>
      <c r="R752" s="106">
        <v>8</v>
      </c>
      <c r="S752" s="106">
        <v>2253</v>
      </c>
      <c r="T752" s="106">
        <v>2368</v>
      </c>
      <c r="U752" s="106">
        <v>7</v>
      </c>
      <c r="V752" s="106">
        <v>115</v>
      </c>
      <c r="W752" s="106">
        <v>8</v>
      </c>
      <c r="X752" s="106">
        <v>7.5</v>
      </c>
      <c r="Y752" s="106">
        <v>92</v>
      </c>
      <c r="Z752" s="106">
        <v>4</v>
      </c>
      <c r="AA752" s="107">
        <v>106557</v>
      </c>
      <c r="AB752" s="106">
        <v>10</v>
      </c>
      <c r="AC752" s="108">
        <v>7.9</v>
      </c>
      <c r="AD752" s="109">
        <v>4</v>
      </c>
      <c r="AE752" s="110">
        <v>50.333333333333336</v>
      </c>
      <c r="AF752" s="111">
        <v>0.54</v>
      </c>
      <c r="AG752" s="112">
        <v>135</v>
      </c>
      <c r="AH752" s="112">
        <v>55</v>
      </c>
      <c r="AI752" s="112">
        <v>135</v>
      </c>
      <c r="AJ752" s="111">
        <v>0.9</v>
      </c>
      <c r="AK752" s="112">
        <v>96</v>
      </c>
      <c r="AL752" s="112">
        <v>49.666666666666664</v>
      </c>
      <c r="AM752" s="112">
        <v>0</v>
      </c>
      <c r="AN752" s="112">
        <v>24.333333333333332</v>
      </c>
      <c r="AO752" s="112">
        <v>717.33333333333337</v>
      </c>
      <c r="AP752" s="112">
        <v>22.666666666666668</v>
      </c>
      <c r="AQ752" s="112">
        <v>997</v>
      </c>
      <c r="AR752" s="112">
        <v>0.66666666666666663</v>
      </c>
      <c r="AS752" s="112">
        <v>1374.3333333333333</v>
      </c>
      <c r="AT752" s="111">
        <v>0.55000000000000004</v>
      </c>
      <c r="AU752" s="112">
        <v>0</v>
      </c>
      <c r="AV752" s="112">
        <v>0</v>
      </c>
      <c r="AW752" s="112">
        <v>0</v>
      </c>
      <c r="AX752" s="112">
        <v>0</v>
      </c>
      <c r="AY752" s="112">
        <v>0</v>
      </c>
      <c r="AZ752" s="112">
        <v>0</v>
      </c>
      <c r="BA752" s="111">
        <v>0.71299999999999997</v>
      </c>
      <c r="BB752" s="112">
        <v>0</v>
      </c>
      <c r="BC752" s="112">
        <v>0</v>
      </c>
      <c r="BD752" s="112">
        <v>0</v>
      </c>
      <c r="BE752" s="112">
        <v>0</v>
      </c>
      <c r="BF752" s="112">
        <v>0</v>
      </c>
      <c r="BG752" s="112">
        <v>0</v>
      </c>
      <c r="BH752" s="112">
        <v>0</v>
      </c>
      <c r="BI752" s="112">
        <v>0</v>
      </c>
      <c r="BJ752" s="112">
        <v>0</v>
      </c>
      <c r="BK752" s="111">
        <v>0.71299999999999997</v>
      </c>
      <c r="BL752" s="112">
        <v>27.180000000000003</v>
      </c>
      <c r="BM752" s="112">
        <v>251.11666666666667</v>
      </c>
      <c r="BN752" s="112">
        <v>134.88333333333333</v>
      </c>
      <c r="BO752" s="112">
        <v>394.53333333333336</v>
      </c>
      <c r="BP752" s="112">
        <v>560.81666666666672</v>
      </c>
      <c r="BQ752" s="112">
        <v>756.25000000000011</v>
      </c>
      <c r="BR752" s="113">
        <v>10</v>
      </c>
      <c r="BS752" s="112">
        <v>0</v>
      </c>
    </row>
    <row r="753" spans="1:71" hidden="1" x14ac:dyDescent="0.25">
      <c r="A753" s="102" t="s">
        <v>4</v>
      </c>
      <c r="B753" s="103" t="s">
        <v>187</v>
      </c>
      <c r="C753" s="102" t="s">
        <v>188</v>
      </c>
      <c r="D753" s="102" t="s">
        <v>898</v>
      </c>
      <c r="E753" s="102" t="s">
        <v>899</v>
      </c>
      <c r="F753" s="102" t="s">
        <v>434</v>
      </c>
      <c r="G753" s="102" t="s">
        <v>227</v>
      </c>
      <c r="H753" s="104">
        <v>76</v>
      </c>
      <c r="I753" s="104">
        <v>71</v>
      </c>
      <c r="J753" s="104">
        <v>60</v>
      </c>
      <c r="K753" s="104">
        <v>180</v>
      </c>
      <c r="L753" s="105">
        <v>69</v>
      </c>
      <c r="M753" s="106">
        <v>797</v>
      </c>
      <c r="N753" s="106">
        <v>908</v>
      </c>
      <c r="O753" s="106">
        <v>4</v>
      </c>
      <c r="P753" s="106">
        <v>111</v>
      </c>
      <c r="Q753" s="106">
        <v>6</v>
      </c>
      <c r="R753" s="106">
        <v>5</v>
      </c>
      <c r="S753" s="106">
        <v>832</v>
      </c>
      <c r="T753" s="106">
        <v>850</v>
      </c>
      <c r="U753" s="106">
        <v>4</v>
      </c>
      <c r="V753" s="106">
        <v>18</v>
      </c>
      <c r="W753" s="106">
        <v>5</v>
      </c>
      <c r="X753" s="106">
        <v>4.5</v>
      </c>
      <c r="Y753" s="106">
        <v>60</v>
      </c>
      <c r="Z753" s="106">
        <v>3</v>
      </c>
      <c r="AA753" s="107">
        <v>71654</v>
      </c>
      <c r="AB753" s="106">
        <v>7</v>
      </c>
      <c r="AC753" s="108">
        <v>5.3</v>
      </c>
      <c r="AD753" s="109">
        <v>3</v>
      </c>
      <c r="AE753" s="110">
        <v>0</v>
      </c>
      <c r="AF753" s="111">
        <v>0.54</v>
      </c>
      <c r="AG753" s="112">
        <v>0</v>
      </c>
      <c r="AH753" s="112">
        <v>17</v>
      </c>
      <c r="AI753" s="112">
        <v>0</v>
      </c>
      <c r="AJ753" s="111">
        <v>0.9</v>
      </c>
      <c r="AK753" s="112">
        <v>0</v>
      </c>
      <c r="AL753" s="112">
        <v>0</v>
      </c>
      <c r="AM753" s="112">
        <v>0</v>
      </c>
      <c r="AN753" s="112">
        <v>0.66666666666666663</v>
      </c>
      <c r="AO753" s="112">
        <v>92</v>
      </c>
      <c r="AP753" s="112">
        <v>0.33333333333333331</v>
      </c>
      <c r="AQ753" s="112">
        <v>481</v>
      </c>
      <c r="AR753" s="112">
        <v>20.666666666666668</v>
      </c>
      <c r="AS753" s="112">
        <v>172.33333333333334</v>
      </c>
      <c r="AT753" s="111">
        <v>0.55000000000000004</v>
      </c>
      <c r="AU753" s="112">
        <v>0.66666666666666663</v>
      </c>
      <c r="AV753" s="112">
        <v>0</v>
      </c>
      <c r="AW753" s="112">
        <v>16.666666666666668</v>
      </c>
      <c r="AX753" s="112">
        <v>0</v>
      </c>
      <c r="AY753" s="112">
        <v>0.66666666666666663</v>
      </c>
      <c r="AZ753" s="112">
        <v>7</v>
      </c>
      <c r="BA753" s="111">
        <v>0.71299999999999997</v>
      </c>
      <c r="BB753" s="112">
        <v>0</v>
      </c>
      <c r="BC753" s="112">
        <v>0</v>
      </c>
      <c r="BD753" s="112">
        <v>0</v>
      </c>
      <c r="BE753" s="112">
        <v>0</v>
      </c>
      <c r="BF753" s="112">
        <v>0</v>
      </c>
      <c r="BG753" s="112">
        <v>0</v>
      </c>
      <c r="BH753" s="112">
        <v>1</v>
      </c>
      <c r="BI753" s="112">
        <v>0</v>
      </c>
      <c r="BJ753" s="112">
        <v>11.666666666666666</v>
      </c>
      <c r="BK753" s="111">
        <v>0.71299999999999997</v>
      </c>
      <c r="BL753" s="112">
        <v>0</v>
      </c>
      <c r="BM753" s="112">
        <v>15.775333333333334</v>
      </c>
      <c r="BN753" s="112">
        <v>0.3666666666666667</v>
      </c>
      <c r="BO753" s="112">
        <v>62.483333333333334</v>
      </c>
      <c r="BP753" s="112">
        <v>270.91266666666672</v>
      </c>
      <c r="BQ753" s="112">
        <v>114.46833333333333</v>
      </c>
      <c r="BR753" s="113">
        <v>3</v>
      </c>
      <c r="BS753" s="112">
        <v>0</v>
      </c>
    </row>
    <row r="754" spans="1:71" hidden="1" x14ac:dyDescent="0.25">
      <c r="A754" s="102" t="s">
        <v>4</v>
      </c>
      <c r="B754" s="103" t="s">
        <v>187</v>
      </c>
      <c r="C754" s="102" t="s">
        <v>188</v>
      </c>
      <c r="D754" s="102" t="s">
        <v>900</v>
      </c>
      <c r="E754" s="102" t="s">
        <v>901</v>
      </c>
      <c r="F754" s="102" t="s">
        <v>434</v>
      </c>
      <c r="G754" s="102" t="s">
        <v>227</v>
      </c>
      <c r="H754" s="104">
        <v>26</v>
      </c>
      <c r="I754" s="104">
        <v>33</v>
      </c>
      <c r="J754" s="104"/>
      <c r="K754" s="104" t="s">
        <v>154</v>
      </c>
      <c r="L754" s="105">
        <v>29.5</v>
      </c>
      <c r="M754" s="106">
        <v>257</v>
      </c>
      <c r="N754" s="106">
        <v>306</v>
      </c>
      <c r="O754" s="106">
        <v>2</v>
      </c>
      <c r="P754" s="106">
        <v>49</v>
      </c>
      <c r="Q754" s="106">
        <v>4</v>
      </c>
      <c r="R754" s="106">
        <v>3</v>
      </c>
      <c r="S754" s="106">
        <v>367</v>
      </c>
      <c r="T754" s="106">
        <v>377</v>
      </c>
      <c r="U754" s="106">
        <v>3</v>
      </c>
      <c r="V754" s="106">
        <v>10</v>
      </c>
      <c r="W754" s="106">
        <v>3</v>
      </c>
      <c r="X754" s="106">
        <v>3</v>
      </c>
      <c r="Y754" s="106"/>
      <c r="Z754" s="106"/>
      <c r="AA754" s="107"/>
      <c r="AB754" s="106"/>
      <c r="AC754" s="108">
        <v>3</v>
      </c>
      <c r="AD754" s="109">
        <v>2</v>
      </c>
      <c r="AE754" s="110">
        <v>0</v>
      </c>
      <c r="AF754" s="111">
        <v>0.54</v>
      </c>
      <c r="AG754" s="112">
        <v>0</v>
      </c>
      <c r="AH754" s="112">
        <v>0</v>
      </c>
      <c r="AI754" s="112">
        <v>0</v>
      </c>
      <c r="AJ754" s="111">
        <v>0.9</v>
      </c>
      <c r="AK754" s="112">
        <v>0</v>
      </c>
      <c r="AL754" s="112">
        <v>0</v>
      </c>
      <c r="AM754" s="112">
        <v>0</v>
      </c>
      <c r="AN754" s="112">
        <v>0</v>
      </c>
      <c r="AO754" s="112">
        <v>34</v>
      </c>
      <c r="AP754" s="112">
        <v>0</v>
      </c>
      <c r="AQ754" s="112">
        <v>0</v>
      </c>
      <c r="AR754" s="112">
        <v>0</v>
      </c>
      <c r="AS754" s="112">
        <v>1029</v>
      </c>
      <c r="AT754" s="111">
        <v>0.55000000000000004</v>
      </c>
      <c r="AU754" s="112">
        <v>0</v>
      </c>
      <c r="AV754" s="112">
        <v>0</v>
      </c>
      <c r="AW754" s="112">
        <v>0</v>
      </c>
      <c r="AX754" s="112">
        <v>0</v>
      </c>
      <c r="AY754" s="112">
        <v>0</v>
      </c>
      <c r="AZ754" s="112">
        <v>0</v>
      </c>
      <c r="BA754" s="111">
        <v>0.71299999999999997</v>
      </c>
      <c r="BB754" s="112">
        <v>0</v>
      </c>
      <c r="BC754" s="112">
        <v>0</v>
      </c>
      <c r="BD754" s="112">
        <v>0</v>
      </c>
      <c r="BE754" s="112">
        <v>0</v>
      </c>
      <c r="BF754" s="112">
        <v>0</v>
      </c>
      <c r="BG754" s="112">
        <v>0</v>
      </c>
      <c r="BH754" s="112">
        <v>0</v>
      </c>
      <c r="BI754" s="112">
        <v>0</v>
      </c>
      <c r="BJ754" s="112">
        <v>0</v>
      </c>
      <c r="BK754" s="111">
        <v>0.71299999999999997</v>
      </c>
      <c r="BL754" s="112">
        <v>0</v>
      </c>
      <c r="BM754" s="112">
        <v>0</v>
      </c>
      <c r="BN754" s="112">
        <v>0</v>
      </c>
      <c r="BO754" s="112">
        <v>18.700000000000003</v>
      </c>
      <c r="BP754" s="112">
        <v>0</v>
      </c>
      <c r="BQ754" s="112">
        <v>565.95000000000005</v>
      </c>
      <c r="BR754" s="113">
        <v>2</v>
      </c>
      <c r="BS754" s="112">
        <v>0</v>
      </c>
    </row>
    <row r="755" spans="1:71" hidden="1" x14ac:dyDescent="0.25">
      <c r="A755" s="102" t="s">
        <v>4</v>
      </c>
      <c r="B755" s="103" t="s">
        <v>187</v>
      </c>
      <c r="C755" s="102" t="s">
        <v>188</v>
      </c>
      <c r="D755" s="102" t="s">
        <v>902</v>
      </c>
      <c r="E755" s="102" t="s">
        <v>903</v>
      </c>
      <c r="F755" s="102" t="s">
        <v>413</v>
      </c>
      <c r="G755" s="102" t="s">
        <v>227</v>
      </c>
      <c r="H755" s="104">
        <v>340</v>
      </c>
      <c r="I755" s="104">
        <v>311</v>
      </c>
      <c r="J755" s="104">
        <v>62</v>
      </c>
      <c r="K755" s="104">
        <v>186</v>
      </c>
      <c r="L755" s="105">
        <v>237.66666666666666</v>
      </c>
      <c r="M755" s="106">
        <v>3420</v>
      </c>
      <c r="N755" s="106">
        <v>4037</v>
      </c>
      <c r="O755" s="106">
        <v>8</v>
      </c>
      <c r="P755" s="106">
        <v>617</v>
      </c>
      <c r="Q755" s="106">
        <v>9</v>
      </c>
      <c r="R755" s="106">
        <v>8.5</v>
      </c>
      <c r="S755" s="106">
        <v>3503</v>
      </c>
      <c r="T755" s="106">
        <v>3591</v>
      </c>
      <c r="U755" s="106">
        <v>8</v>
      </c>
      <c r="V755" s="106">
        <v>88</v>
      </c>
      <c r="W755" s="106">
        <v>8</v>
      </c>
      <c r="X755" s="106">
        <v>8</v>
      </c>
      <c r="Y755" s="106">
        <v>62</v>
      </c>
      <c r="Z755" s="106">
        <v>3</v>
      </c>
      <c r="AA755" s="107">
        <v>81296</v>
      </c>
      <c r="AB755" s="106">
        <v>8</v>
      </c>
      <c r="AC755" s="108">
        <v>7.1</v>
      </c>
      <c r="AD755" s="109">
        <v>4</v>
      </c>
      <c r="AE755" s="110">
        <v>112.33333333333333</v>
      </c>
      <c r="AF755" s="111">
        <v>0.54</v>
      </c>
      <c r="AG755" s="112">
        <v>0</v>
      </c>
      <c r="AH755" s="112">
        <v>31.333333333333332</v>
      </c>
      <c r="AI755" s="112">
        <v>0</v>
      </c>
      <c r="AJ755" s="111">
        <v>0.9</v>
      </c>
      <c r="AK755" s="112">
        <v>15.666666666666666</v>
      </c>
      <c r="AL755" s="112">
        <v>16.333333333333332</v>
      </c>
      <c r="AM755" s="112">
        <v>63.666666666666664</v>
      </c>
      <c r="AN755" s="112">
        <v>38</v>
      </c>
      <c r="AO755" s="112">
        <v>2016</v>
      </c>
      <c r="AP755" s="112">
        <v>76.666666666666671</v>
      </c>
      <c r="AQ755" s="112">
        <v>759</v>
      </c>
      <c r="AR755" s="112">
        <v>17.666666666666668</v>
      </c>
      <c r="AS755" s="112">
        <v>75.333333333333329</v>
      </c>
      <c r="AT755" s="111">
        <v>0.55000000000000004</v>
      </c>
      <c r="AU755" s="112">
        <v>9.6666666666666661</v>
      </c>
      <c r="AV755" s="112">
        <v>0</v>
      </c>
      <c r="AW755" s="112">
        <v>293.33333333333331</v>
      </c>
      <c r="AX755" s="112">
        <v>0</v>
      </c>
      <c r="AY755" s="112">
        <v>5.333333333333333</v>
      </c>
      <c r="AZ755" s="112">
        <v>39</v>
      </c>
      <c r="BA755" s="111">
        <v>0.71299999999999997</v>
      </c>
      <c r="BB755" s="112">
        <v>0</v>
      </c>
      <c r="BC755" s="112">
        <v>0</v>
      </c>
      <c r="BD755" s="112">
        <v>0</v>
      </c>
      <c r="BE755" s="112">
        <v>0</v>
      </c>
      <c r="BF755" s="112">
        <v>35</v>
      </c>
      <c r="BG755" s="112">
        <v>0</v>
      </c>
      <c r="BH755" s="112">
        <v>0</v>
      </c>
      <c r="BI755" s="112">
        <v>8.3333333333333339</v>
      </c>
      <c r="BJ755" s="112">
        <v>0</v>
      </c>
      <c r="BK755" s="111">
        <v>0.71299999999999997</v>
      </c>
      <c r="BL755" s="112">
        <v>60.660000000000004</v>
      </c>
      <c r="BM755" s="112">
        <v>87.708999999999989</v>
      </c>
      <c r="BN755" s="112">
        <v>20.900000000000002</v>
      </c>
      <c r="BO755" s="112">
        <v>1342.9016666666666</v>
      </c>
      <c r="BP755" s="112">
        <v>497.16800000000001</v>
      </c>
      <c r="BQ755" s="112">
        <v>51.150000000000006</v>
      </c>
      <c r="BR755" s="113">
        <v>54</v>
      </c>
      <c r="BS755" s="112">
        <v>0</v>
      </c>
    </row>
    <row r="756" spans="1:71" hidden="1" x14ac:dyDescent="0.25">
      <c r="A756" s="102" t="s">
        <v>4</v>
      </c>
      <c r="B756" s="103" t="s">
        <v>187</v>
      </c>
      <c r="C756" s="102" t="s">
        <v>188</v>
      </c>
      <c r="D756" s="102" t="s">
        <v>904</v>
      </c>
      <c r="E756" s="102" t="s">
        <v>905</v>
      </c>
      <c r="F756" s="102" t="s">
        <v>434</v>
      </c>
      <c r="G756" s="102" t="s">
        <v>227</v>
      </c>
      <c r="H756" s="104">
        <v>125</v>
      </c>
      <c r="I756" s="104">
        <v>119</v>
      </c>
      <c r="J756" s="104">
        <v>112</v>
      </c>
      <c r="K756" s="104">
        <v>336</v>
      </c>
      <c r="L756" s="105">
        <v>118.66666666666667</v>
      </c>
      <c r="M756" s="106">
        <v>1315</v>
      </c>
      <c r="N756" s="106">
        <v>1507</v>
      </c>
      <c r="O756" s="106">
        <v>6</v>
      </c>
      <c r="P756" s="106">
        <v>192</v>
      </c>
      <c r="Q756" s="106">
        <v>7</v>
      </c>
      <c r="R756" s="106">
        <v>6.5</v>
      </c>
      <c r="S756" s="106">
        <v>1372</v>
      </c>
      <c r="T756" s="106">
        <v>1403</v>
      </c>
      <c r="U756" s="106">
        <v>6</v>
      </c>
      <c r="V756" s="106">
        <v>31</v>
      </c>
      <c r="W756" s="106">
        <v>6</v>
      </c>
      <c r="X756" s="106">
        <v>6</v>
      </c>
      <c r="Y756" s="106">
        <v>112</v>
      </c>
      <c r="Z756" s="106">
        <v>5</v>
      </c>
      <c r="AA756" s="107">
        <v>70022</v>
      </c>
      <c r="AB756" s="106">
        <v>7</v>
      </c>
      <c r="AC756" s="108">
        <v>6.3</v>
      </c>
      <c r="AD756" s="109">
        <v>4</v>
      </c>
      <c r="AE756" s="110">
        <v>0</v>
      </c>
      <c r="AF756" s="111">
        <v>0.54</v>
      </c>
      <c r="AG756" s="112">
        <v>0</v>
      </c>
      <c r="AH756" s="112">
        <v>14</v>
      </c>
      <c r="AI756" s="112">
        <v>0</v>
      </c>
      <c r="AJ756" s="111">
        <v>0.9</v>
      </c>
      <c r="AK756" s="112">
        <v>0</v>
      </c>
      <c r="AL756" s="112">
        <v>15.666666666666666</v>
      </c>
      <c r="AM756" s="112">
        <v>0</v>
      </c>
      <c r="AN756" s="112">
        <v>1.3333333333333333</v>
      </c>
      <c r="AO756" s="112">
        <v>367.66666666666669</v>
      </c>
      <c r="AP756" s="112">
        <v>0</v>
      </c>
      <c r="AQ756" s="112">
        <v>128</v>
      </c>
      <c r="AR756" s="112">
        <v>0.33333333333333331</v>
      </c>
      <c r="AS756" s="112">
        <v>18</v>
      </c>
      <c r="AT756" s="111">
        <v>0.55000000000000004</v>
      </c>
      <c r="AU756" s="112">
        <v>0</v>
      </c>
      <c r="AV756" s="112">
        <v>0</v>
      </c>
      <c r="AW756" s="112">
        <v>0</v>
      </c>
      <c r="AX756" s="112">
        <v>0</v>
      </c>
      <c r="AY756" s="112">
        <v>0</v>
      </c>
      <c r="AZ756" s="112">
        <v>0</v>
      </c>
      <c r="BA756" s="111">
        <v>0.71299999999999997</v>
      </c>
      <c r="BB756" s="112">
        <v>0</v>
      </c>
      <c r="BC756" s="112">
        <v>0</v>
      </c>
      <c r="BD756" s="112">
        <v>0</v>
      </c>
      <c r="BE756" s="112">
        <v>0</v>
      </c>
      <c r="BF756" s="112">
        <v>97.333333333333329</v>
      </c>
      <c r="BG756" s="112">
        <v>0</v>
      </c>
      <c r="BH756" s="112">
        <v>0.33333333333333331</v>
      </c>
      <c r="BI756" s="112">
        <v>26.333333333333332</v>
      </c>
      <c r="BJ756" s="112">
        <v>0</v>
      </c>
      <c r="BK756" s="111">
        <v>0.71299999999999997</v>
      </c>
      <c r="BL756" s="112">
        <v>0</v>
      </c>
      <c r="BM756" s="112">
        <v>21.216666666666669</v>
      </c>
      <c r="BN756" s="112">
        <v>0.73333333333333339</v>
      </c>
      <c r="BO756" s="112">
        <v>271.61533333333335</v>
      </c>
      <c r="BP756" s="112">
        <v>89.413333333333341</v>
      </c>
      <c r="BQ756" s="112">
        <v>10.083333333333334</v>
      </c>
      <c r="BR756" s="113">
        <v>45</v>
      </c>
      <c r="BS756" s="112">
        <v>0</v>
      </c>
    </row>
    <row r="757" spans="1:71" hidden="1" x14ac:dyDescent="0.25">
      <c r="A757" s="102" t="s">
        <v>4</v>
      </c>
      <c r="B757" s="103" t="s">
        <v>187</v>
      </c>
      <c r="C757" s="102" t="s">
        <v>188</v>
      </c>
      <c r="D757" s="102" t="s">
        <v>906</v>
      </c>
      <c r="E757" s="102" t="s">
        <v>907</v>
      </c>
      <c r="F757" s="102" t="s">
        <v>434</v>
      </c>
      <c r="G757" s="102" t="s">
        <v>227</v>
      </c>
      <c r="H757" s="104">
        <v>119</v>
      </c>
      <c r="I757" s="104">
        <v>110</v>
      </c>
      <c r="J757" s="104">
        <v>57</v>
      </c>
      <c r="K757" s="104">
        <v>171</v>
      </c>
      <c r="L757" s="105">
        <v>95.333333333333329</v>
      </c>
      <c r="M757" s="106">
        <v>1219</v>
      </c>
      <c r="N757" s="106">
        <v>1429</v>
      </c>
      <c r="O757" s="106">
        <v>6</v>
      </c>
      <c r="P757" s="106">
        <v>210</v>
      </c>
      <c r="Q757" s="106">
        <v>7</v>
      </c>
      <c r="R757" s="106">
        <v>6.5</v>
      </c>
      <c r="S757" s="106">
        <v>1253</v>
      </c>
      <c r="T757" s="106">
        <v>1285</v>
      </c>
      <c r="U757" s="106">
        <v>5</v>
      </c>
      <c r="V757" s="106">
        <v>32</v>
      </c>
      <c r="W757" s="106">
        <v>6</v>
      </c>
      <c r="X757" s="106">
        <v>5.5</v>
      </c>
      <c r="Y757" s="106">
        <v>57</v>
      </c>
      <c r="Z757" s="106">
        <v>3</v>
      </c>
      <c r="AA757" s="107">
        <v>73887</v>
      </c>
      <c r="AB757" s="106">
        <v>7</v>
      </c>
      <c r="AC757" s="108">
        <v>5.8</v>
      </c>
      <c r="AD757" s="109">
        <v>3</v>
      </c>
      <c r="AE757" s="110">
        <v>0</v>
      </c>
      <c r="AF757" s="111">
        <v>0.54</v>
      </c>
      <c r="AG757" s="112">
        <v>0</v>
      </c>
      <c r="AH757" s="112">
        <v>7.666666666666667</v>
      </c>
      <c r="AI757" s="112">
        <v>0</v>
      </c>
      <c r="AJ757" s="111">
        <v>0.9</v>
      </c>
      <c r="AK757" s="112">
        <v>0</v>
      </c>
      <c r="AL757" s="112">
        <v>0</v>
      </c>
      <c r="AM757" s="112">
        <v>0</v>
      </c>
      <c r="AN757" s="112">
        <v>0</v>
      </c>
      <c r="AO757" s="112">
        <v>142.66666666666666</v>
      </c>
      <c r="AP757" s="112">
        <v>0</v>
      </c>
      <c r="AQ757" s="112">
        <v>9.3333333333333339</v>
      </c>
      <c r="AR757" s="112">
        <v>0</v>
      </c>
      <c r="AS757" s="112">
        <v>4.333333333333333</v>
      </c>
      <c r="AT757" s="111">
        <v>0.55000000000000004</v>
      </c>
      <c r="AU757" s="112">
        <v>0</v>
      </c>
      <c r="AV757" s="112">
        <v>0</v>
      </c>
      <c r="AW757" s="112">
        <v>0</v>
      </c>
      <c r="AX757" s="112">
        <v>0</v>
      </c>
      <c r="AY757" s="112">
        <v>0</v>
      </c>
      <c r="AZ757" s="112">
        <v>0</v>
      </c>
      <c r="BA757" s="111">
        <v>0.71299999999999997</v>
      </c>
      <c r="BB757" s="112">
        <v>0</v>
      </c>
      <c r="BC757" s="112">
        <v>0</v>
      </c>
      <c r="BD757" s="112">
        <v>0</v>
      </c>
      <c r="BE757" s="112">
        <v>0</v>
      </c>
      <c r="BF757" s="112">
        <v>20.666666666666668</v>
      </c>
      <c r="BG757" s="112">
        <v>0</v>
      </c>
      <c r="BH757" s="112">
        <v>1</v>
      </c>
      <c r="BI757" s="112">
        <v>52</v>
      </c>
      <c r="BJ757" s="112">
        <v>0</v>
      </c>
      <c r="BK757" s="111">
        <v>0.71299999999999997</v>
      </c>
      <c r="BL757" s="112">
        <v>0</v>
      </c>
      <c r="BM757" s="112">
        <v>6.9</v>
      </c>
      <c r="BN757" s="112">
        <v>0</v>
      </c>
      <c r="BO757" s="112">
        <v>93.201999999999998</v>
      </c>
      <c r="BP757" s="112">
        <v>42.922333333333334</v>
      </c>
      <c r="BQ757" s="112">
        <v>2.3833333333333333</v>
      </c>
      <c r="BR757" s="113">
        <v>11</v>
      </c>
      <c r="BS757" s="112">
        <v>0</v>
      </c>
    </row>
    <row r="758" spans="1:71" hidden="1" x14ac:dyDescent="0.25">
      <c r="A758" s="102" t="s">
        <v>4</v>
      </c>
      <c r="B758" s="103" t="s">
        <v>187</v>
      </c>
      <c r="C758" s="102" t="s">
        <v>188</v>
      </c>
      <c r="D758" s="102" t="s">
        <v>908</v>
      </c>
      <c r="E758" s="102" t="s">
        <v>909</v>
      </c>
      <c r="F758" s="102" t="s">
        <v>434</v>
      </c>
      <c r="G758" s="102" t="s">
        <v>227</v>
      </c>
      <c r="H758" s="104">
        <v>39</v>
      </c>
      <c r="I758" s="104">
        <v>37</v>
      </c>
      <c r="J758" s="104"/>
      <c r="K758" s="104" t="s">
        <v>154</v>
      </c>
      <c r="L758" s="105">
        <v>38</v>
      </c>
      <c r="M758" s="106">
        <v>416</v>
      </c>
      <c r="N758" s="106">
        <v>477</v>
      </c>
      <c r="O758" s="106">
        <v>3</v>
      </c>
      <c r="P758" s="106">
        <v>61</v>
      </c>
      <c r="Q758" s="106">
        <v>5</v>
      </c>
      <c r="R758" s="106">
        <v>4</v>
      </c>
      <c r="S758" s="106">
        <v>438</v>
      </c>
      <c r="T758" s="106">
        <v>448</v>
      </c>
      <c r="U758" s="106">
        <v>3</v>
      </c>
      <c r="V758" s="106">
        <v>10</v>
      </c>
      <c r="W758" s="106">
        <v>3</v>
      </c>
      <c r="X758" s="106">
        <v>3</v>
      </c>
      <c r="Y758" s="106"/>
      <c r="Z758" s="106"/>
      <c r="AA758" s="107">
        <v>91123</v>
      </c>
      <c r="AB758" s="106">
        <v>9</v>
      </c>
      <c r="AC758" s="108">
        <v>6.25</v>
      </c>
      <c r="AD758" s="109">
        <v>4</v>
      </c>
      <c r="AE758" s="110">
        <v>0</v>
      </c>
      <c r="AF758" s="111">
        <v>0.54</v>
      </c>
      <c r="AG758" s="112">
        <v>0</v>
      </c>
      <c r="AH758" s="112">
        <v>10.666666666666666</v>
      </c>
      <c r="AI758" s="112">
        <v>0</v>
      </c>
      <c r="AJ758" s="111">
        <v>0.9</v>
      </c>
      <c r="AK758" s="112">
        <v>0</v>
      </c>
      <c r="AL758" s="112">
        <v>0</v>
      </c>
      <c r="AM758" s="112">
        <v>0</v>
      </c>
      <c r="AN758" s="112">
        <v>1.6666666666666667</v>
      </c>
      <c r="AO758" s="112">
        <v>154</v>
      </c>
      <c r="AP758" s="112">
        <v>0</v>
      </c>
      <c r="AQ758" s="112">
        <v>61</v>
      </c>
      <c r="AR758" s="112">
        <v>0</v>
      </c>
      <c r="AS758" s="112">
        <v>7.666666666666667</v>
      </c>
      <c r="AT758" s="111">
        <v>0.55000000000000004</v>
      </c>
      <c r="AU758" s="112">
        <v>0</v>
      </c>
      <c r="AV758" s="112">
        <v>0</v>
      </c>
      <c r="AW758" s="112">
        <v>0</v>
      </c>
      <c r="AX758" s="112">
        <v>0</v>
      </c>
      <c r="AY758" s="112">
        <v>0</v>
      </c>
      <c r="AZ758" s="112">
        <v>0</v>
      </c>
      <c r="BA758" s="111">
        <v>0.71299999999999997</v>
      </c>
      <c r="BB758" s="112">
        <v>0</v>
      </c>
      <c r="BC758" s="112">
        <v>0</v>
      </c>
      <c r="BD758" s="112">
        <v>0</v>
      </c>
      <c r="BE758" s="112">
        <v>0</v>
      </c>
      <c r="BF758" s="112">
        <v>43.333333333333336</v>
      </c>
      <c r="BG758" s="112">
        <v>0</v>
      </c>
      <c r="BH758" s="112">
        <v>0</v>
      </c>
      <c r="BI758" s="112">
        <v>19.333333333333332</v>
      </c>
      <c r="BJ758" s="112">
        <v>0</v>
      </c>
      <c r="BK758" s="111">
        <v>0.71299999999999997</v>
      </c>
      <c r="BL758" s="112">
        <v>0</v>
      </c>
      <c r="BM758" s="112">
        <v>9.6</v>
      </c>
      <c r="BN758" s="112">
        <v>0.91666666666666674</v>
      </c>
      <c r="BO758" s="112">
        <v>115.59666666666666</v>
      </c>
      <c r="BP758" s="112">
        <v>47.334666666666671</v>
      </c>
      <c r="BQ758" s="112">
        <v>4.2166666666666668</v>
      </c>
      <c r="BR758" s="113">
        <v>11</v>
      </c>
      <c r="BS758" s="112">
        <v>0</v>
      </c>
    </row>
    <row r="759" spans="1:71" hidden="1" x14ac:dyDescent="0.25">
      <c r="A759" s="102" t="s">
        <v>4</v>
      </c>
      <c r="B759" s="103" t="s">
        <v>187</v>
      </c>
      <c r="C759" s="102" t="s">
        <v>188</v>
      </c>
      <c r="D759" s="102" t="s">
        <v>910</v>
      </c>
      <c r="E759" s="102" t="s">
        <v>911</v>
      </c>
      <c r="F759" s="102" t="s">
        <v>434</v>
      </c>
      <c r="G759" s="102" t="s">
        <v>227</v>
      </c>
      <c r="H759" s="104">
        <v>24</v>
      </c>
      <c r="I759" s="104">
        <v>32</v>
      </c>
      <c r="J759" s="104"/>
      <c r="K759" s="104" t="s">
        <v>154</v>
      </c>
      <c r="L759" s="105">
        <v>28</v>
      </c>
      <c r="M759" s="106">
        <v>239</v>
      </c>
      <c r="N759" s="106">
        <v>287</v>
      </c>
      <c r="O759" s="106">
        <v>2</v>
      </c>
      <c r="P759" s="106">
        <v>48</v>
      </c>
      <c r="Q759" s="106">
        <v>4</v>
      </c>
      <c r="R759" s="106">
        <v>3</v>
      </c>
      <c r="S759" s="106">
        <v>351</v>
      </c>
      <c r="T759" s="106">
        <v>361</v>
      </c>
      <c r="U759" s="106">
        <v>3</v>
      </c>
      <c r="V759" s="106">
        <v>10</v>
      </c>
      <c r="W759" s="106">
        <v>3</v>
      </c>
      <c r="X759" s="106">
        <v>3</v>
      </c>
      <c r="Y759" s="106"/>
      <c r="Z759" s="106"/>
      <c r="AA759" s="107">
        <v>82314</v>
      </c>
      <c r="AB759" s="106">
        <v>8</v>
      </c>
      <c r="AC759" s="108">
        <v>5.5</v>
      </c>
      <c r="AD759" s="109">
        <v>3</v>
      </c>
      <c r="AE759" s="110">
        <v>0</v>
      </c>
      <c r="AF759" s="111">
        <v>0.54</v>
      </c>
      <c r="AG759" s="112">
        <v>0</v>
      </c>
      <c r="AH759" s="112">
        <v>0</v>
      </c>
      <c r="AI759" s="112">
        <v>0</v>
      </c>
      <c r="AJ759" s="111">
        <v>0.9</v>
      </c>
      <c r="AK759" s="112">
        <v>0</v>
      </c>
      <c r="AL759" s="112">
        <v>0</v>
      </c>
      <c r="AM759" s="112">
        <v>0</v>
      </c>
      <c r="AN759" s="112">
        <v>0.33333333333333331</v>
      </c>
      <c r="AO759" s="112">
        <v>132.66666666666666</v>
      </c>
      <c r="AP759" s="112">
        <v>0</v>
      </c>
      <c r="AQ759" s="112">
        <v>113</v>
      </c>
      <c r="AR759" s="112">
        <v>0</v>
      </c>
      <c r="AS759" s="112">
        <v>46</v>
      </c>
      <c r="AT759" s="111">
        <v>0.55000000000000004</v>
      </c>
      <c r="AU759" s="112">
        <v>0</v>
      </c>
      <c r="AV759" s="112">
        <v>0</v>
      </c>
      <c r="AW759" s="112">
        <v>0</v>
      </c>
      <c r="AX759" s="112">
        <v>0</v>
      </c>
      <c r="AY759" s="112">
        <v>0</v>
      </c>
      <c r="AZ759" s="112">
        <v>0</v>
      </c>
      <c r="BA759" s="111">
        <v>0.71299999999999997</v>
      </c>
      <c r="BB759" s="112">
        <v>0</v>
      </c>
      <c r="BC759" s="112">
        <v>0</v>
      </c>
      <c r="BD759" s="112">
        <v>0</v>
      </c>
      <c r="BE759" s="112">
        <v>0</v>
      </c>
      <c r="BF759" s="112">
        <v>22</v>
      </c>
      <c r="BG759" s="112">
        <v>0</v>
      </c>
      <c r="BH759" s="112">
        <v>0</v>
      </c>
      <c r="BI759" s="112">
        <v>0</v>
      </c>
      <c r="BJ759" s="112">
        <v>0</v>
      </c>
      <c r="BK759" s="111">
        <v>0.71299999999999997</v>
      </c>
      <c r="BL759" s="112">
        <v>0</v>
      </c>
      <c r="BM759" s="112">
        <v>0</v>
      </c>
      <c r="BN759" s="112">
        <v>0.18333333333333335</v>
      </c>
      <c r="BO759" s="112">
        <v>88.652666666666676</v>
      </c>
      <c r="BP759" s="112">
        <v>62.150000000000006</v>
      </c>
      <c r="BQ759" s="112">
        <v>25.3</v>
      </c>
      <c r="BR759" s="113">
        <v>4</v>
      </c>
      <c r="BS759" s="112">
        <v>0</v>
      </c>
    </row>
    <row r="760" spans="1:71" hidden="1" x14ac:dyDescent="0.25">
      <c r="A760" s="102" t="s">
        <v>4</v>
      </c>
      <c r="B760" s="103" t="s">
        <v>187</v>
      </c>
      <c r="C760" s="102" t="s">
        <v>188</v>
      </c>
      <c r="D760" s="102" t="s">
        <v>912</v>
      </c>
      <c r="E760" s="102" t="s">
        <v>913</v>
      </c>
      <c r="F760" s="102" t="s">
        <v>155</v>
      </c>
      <c r="G760" s="102" t="s">
        <v>227</v>
      </c>
      <c r="H760" s="104">
        <v>116</v>
      </c>
      <c r="I760" s="104">
        <v>117</v>
      </c>
      <c r="J760" s="104">
        <v>374</v>
      </c>
      <c r="K760" s="104">
        <v>1122</v>
      </c>
      <c r="L760" s="105">
        <v>202.33333333333334</v>
      </c>
      <c r="M760" s="106">
        <v>1491</v>
      </c>
      <c r="N760" s="106">
        <v>1524</v>
      </c>
      <c r="O760" s="106">
        <v>6</v>
      </c>
      <c r="P760" s="106">
        <v>33</v>
      </c>
      <c r="Q760" s="106">
        <v>4</v>
      </c>
      <c r="R760" s="106">
        <v>5</v>
      </c>
      <c r="S760" s="106">
        <v>1546</v>
      </c>
      <c r="T760" s="106">
        <v>1552</v>
      </c>
      <c r="U760" s="106">
        <v>6</v>
      </c>
      <c r="V760" s="106">
        <v>6</v>
      </c>
      <c r="W760" s="106">
        <v>3</v>
      </c>
      <c r="X760" s="106">
        <v>4.5</v>
      </c>
      <c r="Y760" s="106">
        <v>374</v>
      </c>
      <c r="Z760" s="106">
        <v>7</v>
      </c>
      <c r="AA760" s="107"/>
      <c r="AB760" s="106"/>
      <c r="AC760" s="108">
        <v>5.5</v>
      </c>
      <c r="AD760" s="109">
        <v>3</v>
      </c>
      <c r="AE760" s="110">
        <v>0</v>
      </c>
      <c r="AF760" s="111">
        <v>0.54</v>
      </c>
      <c r="AG760" s="112">
        <v>0</v>
      </c>
      <c r="AH760" s="112">
        <v>0</v>
      </c>
      <c r="AI760" s="112">
        <v>0</v>
      </c>
      <c r="AJ760" s="111">
        <v>0.9</v>
      </c>
      <c r="AK760" s="112">
        <v>0</v>
      </c>
      <c r="AL760" s="112">
        <v>0</v>
      </c>
      <c r="AM760" s="112">
        <v>0</v>
      </c>
      <c r="AN760" s="112">
        <v>0</v>
      </c>
      <c r="AO760" s="112">
        <v>0</v>
      </c>
      <c r="AP760" s="112">
        <v>0</v>
      </c>
      <c r="AQ760" s="112">
        <v>0</v>
      </c>
      <c r="AR760" s="112">
        <v>0</v>
      </c>
      <c r="AS760" s="112">
        <v>0.66666666666666663</v>
      </c>
      <c r="AT760" s="111">
        <v>0.55000000000000004</v>
      </c>
      <c r="AU760" s="112">
        <v>0</v>
      </c>
      <c r="AV760" s="112">
        <v>0</v>
      </c>
      <c r="AW760" s="112">
        <v>0</v>
      </c>
      <c r="AX760" s="112">
        <v>0</v>
      </c>
      <c r="AY760" s="112">
        <v>0</v>
      </c>
      <c r="AZ760" s="112">
        <v>0</v>
      </c>
      <c r="BA760" s="111">
        <v>0.71299999999999997</v>
      </c>
      <c r="BB760" s="112">
        <v>0</v>
      </c>
      <c r="BC760" s="112">
        <v>0</v>
      </c>
      <c r="BD760" s="112">
        <v>0</v>
      </c>
      <c r="BE760" s="112">
        <v>0</v>
      </c>
      <c r="BF760" s="112">
        <v>0</v>
      </c>
      <c r="BG760" s="112">
        <v>0</v>
      </c>
      <c r="BH760" s="112">
        <v>0</v>
      </c>
      <c r="BI760" s="112">
        <v>0</v>
      </c>
      <c r="BJ760" s="112">
        <v>0</v>
      </c>
      <c r="BK760" s="111">
        <v>0.71299999999999997</v>
      </c>
      <c r="BL760" s="112">
        <v>0</v>
      </c>
      <c r="BM760" s="112">
        <v>0</v>
      </c>
      <c r="BN760" s="112">
        <v>0</v>
      </c>
      <c r="BO760" s="112">
        <v>0</v>
      </c>
      <c r="BP760" s="112">
        <v>0</v>
      </c>
      <c r="BQ760" s="112">
        <v>0.3666666666666667</v>
      </c>
      <c r="BR760" s="113">
        <v>22</v>
      </c>
      <c r="BS760" s="112">
        <v>0</v>
      </c>
    </row>
    <row r="761" spans="1:71" hidden="1" x14ac:dyDescent="0.25">
      <c r="A761" s="102" t="s">
        <v>4</v>
      </c>
      <c r="B761" s="103" t="s">
        <v>187</v>
      </c>
      <c r="C761" s="102" t="s">
        <v>188</v>
      </c>
      <c r="D761" s="102" t="s">
        <v>825</v>
      </c>
      <c r="E761" s="102" t="s">
        <v>826</v>
      </c>
      <c r="F761" s="102" t="s">
        <v>244</v>
      </c>
      <c r="G761" s="102" t="s">
        <v>224</v>
      </c>
      <c r="H761" s="104">
        <v>803</v>
      </c>
      <c r="I761" s="104">
        <v>910</v>
      </c>
      <c r="J761" s="104">
        <v>1473</v>
      </c>
      <c r="K761" s="104">
        <v>4419</v>
      </c>
      <c r="L761" s="105">
        <v>1062</v>
      </c>
      <c r="M761" s="106">
        <v>7766</v>
      </c>
      <c r="N761" s="106">
        <v>8124</v>
      </c>
      <c r="O761" s="106">
        <v>9</v>
      </c>
      <c r="P761" s="106">
        <v>358</v>
      </c>
      <c r="Q761" s="106">
        <v>8</v>
      </c>
      <c r="R761" s="106">
        <v>8.5</v>
      </c>
      <c r="S761" s="106">
        <v>7829</v>
      </c>
      <c r="T761" s="106">
        <v>8112</v>
      </c>
      <c r="U761" s="106">
        <v>9</v>
      </c>
      <c r="V761" s="106">
        <v>283</v>
      </c>
      <c r="W761" s="106">
        <v>10</v>
      </c>
      <c r="X761" s="106">
        <v>9.5</v>
      </c>
      <c r="Y761" s="106">
        <v>1473</v>
      </c>
      <c r="Z761" s="106">
        <v>9</v>
      </c>
      <c r="AA761" s="107">
        <v>37618</v>
      </c>
      <c r="AB761" s="106">
        <v>3</v>
      </c>
      <c r="AC761" s="108">
        <v>6.6</v>
      </c>
      <c r="AD761" s="109">
        <v>4</v>
      </c>
      <c r="AE761" s="110">
        <v>86.333333333333329</v>
      </c>
      <c r="AF761" s="111">
        <v>0.54</v>
      </c>
      <c r="AG761" s="112">
        <v>23</v>
      </c>
      <c r="AH761" s="112">
        <v>60.666666666666664</v>
      </c>
      <c r="AI761" s="112">
        <v>23</v>
      </c>
      <c r="AJ761" s="111">
        <v>0.9</v>
      </c>
      <c r="AK761" s="112">
        <v>1.6666666666666667</v>
      </c>
      <c r="AL761" s="112">
        <v>63.666666666666664</v>
      </c>
      <c r="AM761" s="112">
        <v>0</v>
      </c>
      <c r="AN761" s="112">
        <v>148.66666666666666</v>
      </c>
      <c r="AO761" s="112">
        <v>114.33333333333333</v>
      </c>
      <c r="AP761" s="112">
        <v>0</v>
      </c>
      <c r="AQ761" s="112">
        <v>38</v>
      </c>
      <c r="AR761" s="112">
        <v>0</v>
      </c>
      <c r="AS761" s="112">
        <v>0</v>
      </c>
      <c r="AT761" s="111">
        <v>0.55000000000000004</v>
      </c>
      <c r="AU761" s="112">
        <v>0</v>
      </c>
      <c r="AV761" s="112">
        <v>0</v>
      </c>
      <c r="AW761" s="112">
        <v>0</v>
      </c>
      <c r="AX761" s="112">
        <v>0</v>
      </c>
      <c r="AY761" s="112">
        <v>0</v>
      </c>
      <c r="AZ761" s="112">
        <v>0</v>
      </c>
      <c r="BA761" s="111">
        <v>0.71299999999999997</v>
      </c>
      <c r="BB761" s="112">
        <v>0</v>
      </c>
      <c r="BC761" s="112">
        <v>0</v>
      </c>
      <c r="BD761" s="112">
        <v>0</v>
      </c>
      <c r="BE761" s="112">
        <v>0</v>
      </c>
      <c r="BF761" s="112">
        <v>47</v>
      </c>
      <c r="BG761" s="112">
        <v>0</v>
      </c>
      <c r="BH761" s="112">
        <v>0</v>
      </c>
      <c r="BI761" s="112">
        <v>0</v>
      </c>
      <c r="BJ761" s="112">
        <v>0</v>
      </c>
      <c r="BK761" s="111">
        <v>0.71299999999999997</v>
      </c>
      <c r="BL761" s="112">
        <v>46.62</v>
      </c>
      <c r="BM761" s="112">
        <v>111.23333333333333</v>
      </c>
      <c r="BN761" s="112">
        <v>102.46666666666667</v>
      </c>
      <c r="BO761" s="112">
        <v>96.394333333333321</v>
      </c>
      <c r="BP761" s="112">
        <v>20.900000000000002</v>
      </c>
      <c r="BQ761" s="112">
        <v>0</v>
      </c>
      <c r="BR761" s="113">
        <v>251</v>
      </c>
      <c r="BS761" s="112">
        <v>0</v>
      </c>
    </row>
    <row r="762" spans="1:71" hidden="1" x14ac:dyDescent="0.25">
      <c r="A762" s="102" t="s">
        <v>4</v>
      </c>
      <c r="B762" s="103" t="s">
        <v>187</v>
      </c>
      <c r="C762" s="102" t="s">
        <v>188</v>
      </c>
      <c r="D762" s="102" t="s">
        <v>914</v>
      </c>
      <c r="E762" s="102" t="s">
        <v>915</v>
      </c>
      <c r="F762" s="102" t="s">
        <v>155</v>
      </c>
      <c r="G762" s="102" t="s">
        <v>227</v>
      </c>
      <c r="H762" s="104">
        <v>91</v>
      </c>
      <c r="I762" s="104">
        <v>92</v>
      </c>
      <c r="J762" s="104">
        <v>83</v>
      </c>
      <c r="K762" s="104">
        <v>249</v>
      </c>
      <c r="L762" s="105">
        <v>88.666666666666671</v>
      </c>
      <c r="M762" s="106">
        <v>817</v>
      </c>
      <c r="N762" s="106">
        <v>898</v>
      </c>
      <c r="O762" s="106">
        <v>4</v>
      </c>
      <c r="P762" s="106">
        <v>81</v>
      </c>
      <c r="Q762" s="106">
        <v>5</v>
      </c>
      <c r="R762" s="106">
        <v>4.5</v>
      </c>
      <c r="S762" s="106">
        <v>868</v>
      </c>
      <c r="T762" s="106">
        <v>887</v>
      </c>
      <c r="U762" s="106">
        <v>5</v>
      </c>
      <c r="V762" s="106">
        <v>19</v>
      </c>
      <c r="W762" s="106">
        <v>5</v>
      </c>
      <c r="X762" s="106">
        <v>5</v>
      </c>
      <c r="Y762" s="106">
        <v>83</v>
      </c>
      <c r="Z762" s="106">
        <v>4</v>
      </c>
      <c r="AA762" s="107">
        <v>70439</v>
      </c>
      <c r="AB762" s="106">
        <v>7</v>
      </c>
      <c r="AC762" s="108">
        <v>5.5</v>
      </c>
      <c r="AD762" s="109">
        <v>3</v>
      </c>
      <c r="AE762" s="110">
        <v>86.333333333333329</v>
      </c>
      <c r="AF762" s="111">
        <v>0.54</v>
      </c>
      <c r="AG762" s="112">
        <v>23</v>
      </c>
      <c r="AH762" s="112">
        <v>60.666666666666664</v>
      </c>
      <c r="AI762" s="112">
        <v>23</v>
      </c>
      <c r="AJ762" s="111">
        <v>0.9</v>
      </c>
      <c r="AK762" s="112">
        <v>1.6666666666666667</v>
      </c>
      <c r="AL762" s="112">
        <v>63.666666666666664</v>
      </c>
      <c r="AM762" s="112">
        <v>0</v>
      </c>
      <c r="AN762" s="112">
        <v>148.66666666666666</v>
      </c>
      <c r="AO762" s="112">
        <v>117.66666666666667</v>
      </c>
      <c r="AP762" s="112">
        <v>0</v>
      </c>
      <c r="AQ762" s="112">
        <v>70</v>
      </c>
      <c r="AR762" s="112">
        <v>0.66666666666666663</v>
      </c>
      <c r="AS762" s="112">
        <v>0</v>
      </c>
      <c r="AT762" s="111">
        <v>0.55000000000000004</v>
      </c>
      <c r="AU762" s="112">
        <v>0</v>
      </c>
      <c r="AV762" s="112">
        <v>0</v>
      </c>
      <c r="AW762" s="112">
        <v>0</v>
      </c>
      <c r="AX762" s="112">
        <v>0</v>
      </c>
      <c r="AY762" s="112">
        <v>0</v>
      </c>
      <c r="AZ762" s="112">
        <v>0</v>
      </c>
      <c r="BA762" s="111">
        <v>0.71299999999999997</v>
      </c>
      <c r="BB762" s="112">
        <v>0</v>
      </c>
      <c r="BC762" s="112">
        <v>0</v>
      </c>
      <c r="BD762" s="112">
        <v>0</v>
      </c>
      <c r="BE762" s="112">
        <v>0</v>
      </c>
      <c r="BF762" s="112">
        <v>47</v>
      </c>
      <c r="BG762" s="112">
        <v>0</v>
      </c>
      <c r="BH762" s="112">
        <v>54</v>
      </c>
      <c r="BI762" s="112">
        <v>0</v>
      </c>
      <c r="BJ762" s="112">
        <v>0</v>
      </c>
      <c r="BK762" s="111">
        <v>0.71299999999999997</v>
      </c>
      <c r="BL762" s="112">
        <v>46.62</v>
      </c>
      <c r="BM762" s="112">
        <v>111.23333333333333</v>
      </c>
      <c r="BN762" s="112">
        <v>102.46666666666667</v>
      </c>
      <c r="BO762" s="112">
        <v>98.227666666666664</v>
      </c>
      <c r="BP762" s="112">
        <v>77.001999999999995</v>
      </c>
      <c r="BQ762" s="112">
        <v>0.3666666666666667</v>
      </c>
      <c r="BR762" s="113">
        <v>4</v>
      </c>
      <c r="BS762" s="112">
        <v>0</v>
      </c>
    </row>
    <row r="763" spans="1:71" hidden="1" x14ac:dyDescent="0.25">
      <c r="A763" s="102" t="s">
        <v>4</v>
      </c>
      <c r="B763" s="103" t="s">
        <v>187</v>
      </c>
      <c r="C763" s="102" t="s">
        <v>188</v>
      </c>
      <c r="D763" s="102" t="s">
        <v>916</v>
      </c>
      <c r="E763" s="102" t="s">
        <v>917</v>
      </c>
      <c r="F763" s="102" t="s">
        <v>155</v>
      </c>
      <c r="G763" s="102" t="s">
        <v>227</v>
      </c>
      <c r="H763" s="104">
        <v>841</v>
      </c>
      <c r="I763" s="104">
        <v>830</v>
      </c>
      <c r="J763" s="104">
        <v>1309</v>
      </c>
      <c r="K763" s="104">
        <v>3927</v>
      </c>
      <c r="L763" s="105">
        <v>993.33333333333337</v>
      </c>
      <c r="M763" s="106">
        <v>9863</v>
      </c>
      <c r="N763" s="106">
        <v>10980</v>
      </c>
      <c r="O763" s="106">
        <v>10</v>
      </c>
      <c r="P763" s="106">
        <v>1117</v>
      </c>
      <c r="Q763" s="106">
        <v>10</v>
      </c>
      <c r="R763" s="106">
        <v>10</v>
      </c>
      <c r="S763" s="106">
        <v>10418</v>
      </c>
      <c r="T763" s="106">
        <v>10603</v>
      </c>
      <c r="U763" s="106">
        <v>10</v>
      </c>
      <c r="V763" s="106">
        <v>185</v>
      </c>
      <c r="W763" s="106">
        <v>9</v>
      </c>
      <c r="X763" s="106">
        <v>9.5</v>
      </c>
      <c r="Y763" s="106">
        <v>1309</v>
      </c>
      <c r="Z763" s="106">
        <v>9</v>
      </c>
      <c r="AA763" s="107">
        <v>79974</v>
      </c>
      <c r="AB763" s="106">
        <v>8</v>
      </c>
      <c r="AC763" s="108">
        <v>8.9</v>
      </c>
      <c r="AD763" s="109">
        <v>5</v>
      </c>
      <c r="AE763" s="110">
        <v>0</v>
      </c>
      <c r="AF763" s="111">
        <v>0.54</v>
      </c>
      <c r="AG763" s="112">
        <v>0</v>
      </c>
      <c r="AH763" s="112">
        <v>3.3333333333333335</v>
      </c>
      <c r="AI763" s="112">
        <v>0</v>
      </c>
      <c r="AJ763" s="111">
        <v>0.9</v>
      </c>
      <c r="AK763" s="112">
        <v>0.33333333333333331</v>
      </c>
      <c r="AL763" s="112">
        <v>0</v>
      </c>
      <c r="AM763" s="112">
        <v>0</v>
      </c>
      <c r="AN763" s="112">
        <v>23.333333333333332</v>
      </c>
      <c r="AO763" s="112">
        <v>87.666666666666671</v>
      </c>
      <c r="AP763" s="112">
        <v>0</v>
      </c>
      <c r="AQ763" s="112">
        <v>91.666666666666671</v>
      </c>
      <c r="AR763" s="112">
        <v>0.66666666666666663</v>
      </c>
      <c r="AS763" s="112">
        <v>0</v>
      </c>
      <c r="AT763" s="111">
        <v>0.55000000000000004</v>
      </c>
      <c r="AU763" s="112">
        <v>0</v>
      </c>
      <c r="AV763" s="112">
        <v>0</v>
      </c>
      <c r="AW763" s="112">
        <v>0</v>
      </c>
      <c r="AX763" s="112">
        <v>0</v>
      </c>
      <c r="AY763" s="112">
        <v>0</v>
      </c>
      <c r="AZ763" s="112">
        <v>0</v>
      </c>
      <c r="BA763" s="111">
        <v>0.71299999999999997</v>
      </c>
      <c r="BB763" s="112">
        <v>0</v>
      </c>
      <c r="BC763" s="112">
        <v>0</v>
      </c>
      <c r="BD763" s="112">
        <v>0</v>
      </c>
      <c r="BE763" s="112">
        <v>0</v>
      </c>
      <c r="BF763" s="112">
        <v>0</v>
      </c>
      <c r="BG763" s="112">
        <v>0</v>
      </c>
      <c r="BH763" s="112">
        <v>55.333333333333336</v>
      </c>
      <c r="BI763" s="112">
        <v>0</v>
      </c>
      <c r="BJ763" s="112">
        <v>0</v>
      </c>
      <c r="BK763" s="111">
        <v>0.71299999999999997</v>
      </c>
      <c r="BL763" s="112">
        <v>0</v>
      </c>
      <c r="BM763" s="112">
        <v>3.1833333333333336</v>
      </c>
      <c r="BN763" s="112">
        <v>12.833333333333334</v>
      </c>
      <c r="BO763" s="112">
        <v>48.216666666666676</v>
      </c>
      <c r="BP763" s="112">
        <v>89.869333333333344</v>
      </c>
      <c r="BQ763" s="112">
        <v>0.3666666666666667</v>
      </c>
      <c r="BR763" s="113">
        <v>121</v>
      </c>
      <c r="BS763" s="112">
        <v>0</v>
      </c>
    </row>
    <row r="764" spans="1:71" hidden="1" x14ac:dyDescent="0.25">
      <c r="A764" s="102" t="s">
        <v>4</v>
      </c>
      <c r="B764" s="103" t="s">
        <v>187</v>
      </c>
      <c r="C764" s="102" t="s">
        <v>188</v>
      </c>
      <c r="D764" s="102" t="s">
        <v>918</v>
      </c>
      <c r="E764" s="102" t="s">
        <v>919</v>
      </c>
      <c r="F764" s="102" t="s">
        <v>155</v>
      </c>
      <c r="G764" s="102" t="s">
        <v>227</v>
      </c>
      <c r="H764" s="104">
        <v>421</v>
      </c>
      <c r="I764" s="104">
        <v>425</v>
      </c>
      <c r="J764" s="104">
        <v>2325</v>
      </c>
      <c r="K764" s="104">
        <v>6975</v>
      </c>
      <c r="L764" s="105">
        <v>1057</v>
      </c>
      <c r="M764" s="106">
        <v>4947</v>
      </c>
      <c r="N764" s="106">
        <v>5502</v>
      </c>
      <c r="O764" s="106">
        <v>9</v>
      </c>
      <c r="P764" s="106">
        <v>555</v>
      </c>
      <c r="Q764" s="106">
        <v>9</v>
      </c>
      <c r="R764" s="106">
        <v>9</v>
      </c>
      <c r="S764" s="106">
        <v>5279</v>
      </c>
      <c r="T764" s="106">
        <v>5380</v>
      </c>
      <c r="U764" s="106">
        <v>9</v>
      </c>
      <c r="V764" s="106">
        <v>101</v>
      </c>
      <c r="W764" s="106">
        <v>8</v>
      </c>
      <c r="X764" s="106">
        <v>8.5</v>
      </c>
      <c r="Y764" s="106">
        <v>2325</v>
      </c>
      <c r="Z764" s="106">
        <v>10</v>
      </c>
      <c r="AA764" s="107">
        <v>77428</v>
      </c>
      <c r="AB764" s="106">
        <v>8</v>
      </c>
      <c r="AC764" s="108">
        <v>8.6999999999999993</v>
      </c>
      <c r="AD764" s="109">
        <v>5</v>
      </c>
      <c r="AE764" s="110">
        <v>0</v>
      </c>
      <c r="AF764" s="111">
        <v>0.54</v>
      </c>
      <c r="AG764" s="112">
        <v>0</v>
      </c>
      <c r="AH764" s="112">
        <v>0</v>
      </c>
      <c r="AI764" s="112">
        <v>0</v>
      </c>
      <c r="AJ764" s="111">
        <v>0.9</v>
      </c>
      <c r="AK764" s="112">
        <v>0</v>
      </c>
      <c r="AL764" s="112">
        <v>0</v>
      </c>
      <c r="AM764" s="112">
        <v>0</v>
      </c>
      <c r="AN764" s="112">
        <v>0</v>
      </c>
      <c r="AO764" s="112">
        <v>67.666666666666671</v>
      </c>
      <c r="AP764" s="112">
        <v>0.33333333333333331</v>
      </c>
      <c r="AQ764" s="112">
        <v>330</v>
      </c>
      <c r="AR764" s="112">
        <v>20.666666666666668</v>
      </c>
      <c r="AS764" s="112">
        <v>27.333333333333332</v>
      </c>
      <c r="AT764" s="111">
        <v>0.55000000000000004</v>
      </c>
      <c r="AU764" s="112">
        <v>0.66666666666666663</v>
      </c>
      <c r="AV764" s="112">
        <v>0</v>
      </c>
      <c r="AW764" s="112">
        <v>16.666666666666668</v>
      </c>
      <c r="AX764" s="112">
        <v>0</v>
      </c>
      <c r="AY764" s="112">
        <v>0.66666666666666663</v>
      </c>
      <c r="AZ764" s="112">
        <v>7</v>
      </c>
      <c r="BA764" s="111">
        <v>0.71299999999999997</v>
      </c>
      <c r="BB764" s="112">
        <v>0</v>
      </c>
      <c r="BC764" s="112">
        <v>0</v>
      </c>
      <c r="BD764" s="112">
        <v>0</v>
      </c>
      <c r="BE764" s="112">
        <v>0</v>
      </c>
      <c r="BF764" s="112">
        <v>0</v>
      </c>
      <c r="BG764" s="112">
        <v>0</v>
      </c>
      <c r="BH764" s="112">
        <v>55</v>
      </c>
      <c r="BI764" s="112">
        <v>0</v>
      </c>
      <c r="BJ764" s="112">
        <v>0</v>
      </c>
      <c r="BK764" s="111">
        <v>0.71299999999999997</v>
      </c>
      <c r="BL764" s="112">
        <v>0</v>
      </c>
      <c r="BM764" s="112">
        <v>0.47533333333333327</v>
      </c>
      <c r="BN764" s="112">
        <v>0</v>
      </c>
      <c r="BO764" s="112">
        <v>49.100000000000009</v>
      </c>
      <c r="BP764" s="112">
        <v>226.36466666666666</v>
      </c>
      <c r="BQ764" s="112">
        <v>26.400000000000002</v>
      </c>
      <c r="BR764" s="113">
        <v>54</v>
      </c>
      <c r="BS764" s="112">
        <v>0</v>
      </c>
    </row>
    <row r="765" spans="1:71" hidden="1" x14ac:dyDescent="0.25">
      <c r="A765" s="102" t="s">
        <v>4</v>
      </c>
      <c r="B765" s="103" t="s">
        <v>187</v>
      </c>
      <c r="C765" s="102" t="s">
        <v>188</v>
      </c>
      <c r="D765" s="102" t="s">
        <v>920</v>
      </c>
      <c r="E765" s="102" t="s">
        <v>921</v>
      </c>
      <c r="F765" s="102" t="s">
        <v>155</v>
      </c>
      <c r="G765" s="102" t="s">
        <v>227</v>
      </c>
      <c r="H765" s="104">
        <v>645</v>
      </c>
      <c r="I765" s="104">
        <v>644</v>
      </c>
      <c r="J765" s="104">
        <v>760</v>
      </c>
      <c r="K765" s="104">
        <v>2280</v>
      </c>
      <c r="L765" s="105">
        <v>683</v>
      </c>
      <c r="M765" s="106">
        <v>7706</v>
      </c>
      <c r="N765" s="106">
        <v>8613</v>
      </c>
      <c r="O765" s="106">
        <v>9</v>
      </c>
      <c r="P765" s="106">
        <v>907</v>
      </c>
      <c r="Q765" s="106">
        <v>10</v>
      </c>
      <c r="R765" s="106">
        <v>9.5</v>
      </c>
      <c r="S765" s="106">
        <v>8192</v>
      </c>
      <c r="T765" s="106">
        <v>8357</v>
      </c>
      <c r="U765" s="106">
        <v>9</v>
      </c>
      <c r="V765" s="106">
        <v>165</v>
      </c>
      <c r="W765" s="106">
        <v>9</v>
      </c>
      <c r="X765" s="106">
        <v>9</v>
      </c>
      <c r="Y765" s="106">
        <v>760</v>
      </c>
      <c r="Z765" s="106">
        <v>8</v>
      </c>
      <c r="AA765" s="107">
        <v>79293</v>
      </c>
      <c r="AB765" s="106">
        <v>8</v>
      </c>
      <c r="AC765" s="108">
        <v>8.5</v>
      </c>
      <c r="AD765" s="109">
        <v>5</v>
      </c>
      <c r="AE765" s="110">
        <v>0</v>
      </c>
      <c r="AF765" s="111">
        <v>0.54</v>
      </c>
      <c r="AG765" s="112">
        <v>0</v>
      </c>
      <c r="AH765" s="112">
        <v>132.66666666666666</v>
      </c>
      <c r="AI765" s="112">
        <v>0</v>
      </c>
      <c r="AJ765" s="111">
        <v>0.9</v>
      </c>
      <c r="AK765" s="112">
        <v>0</v>
      </c>
      <c r="AL765" s="112">
        <v>0</v>
      </c>
      <c r="AM765" s="112">
        <v>15.333333333333334</v>
      </c>
      <c r="AN765" s="112">
        <v>22.333333333333332</v>
      </c>
      <c r="AO765" s="112">
        <v>1425.3333333333333</v>
      </c>
      <c r="AP765" s="112">
        <v>0.33333333333333331</v>
      </c>
      <c r="AQ765" s="112">
        <v>569.66666666666663</v>
      </c>
      <c r="AR765" s="112">
        <v>21</v>
      </c>
      <c r="AS765" s="112">
        <v>140.33333333333334</v>
      </c>
      <c r="AT765" s="111">
        <v>0.55000000000000004</v>
      </c>
      <c r="AU765" s="112">
        <v>0.66666666666666663</v>
      </c>
      <c r="AV765" s="112">
        <v>0</v>
      </c>
      <c r="AW765" s="112">
        <v>16.666666666666668</v>
      </c>
      <c r="AX765" s="112">
        <v>0</v>
      </c>
      <c r="AY765" s="112">
        <v>0.66666666666666663</v>
      </c>
      <c r="AZ765" s="112">
        <v>7</v>
      </c>
      <c r="BA765" s="111">
        <v>0.71299999999999997</v>
      </c>
      <c r="BB765" s="112">
        <v>0</v>
      </c>
      <c r="BC765" s="112">
        <v>0</v>
      </c>
      <c r="BD765" s="112">
        <v>0</v>
      </c>
      <c r="BE765" s="112">
        <v>0</v>
      </c>
      <c r="BF765" s="112">
        <v>395</v>
      </c>
      <c r="BG765" s="112">
        <v>0</v>
      </c>
      <c r="BH765" s="112">
        <v>56.333333333333336</v>
      </c>
      <c r="BI765" s="112">
        <v>63</v>
      </c>
      <c r="BJ765" s="112">
        <v>6.666666666666667</v>
      </c>
      <c r="BK765" s="111">
        <v>0.71299999999999997</v>
      </c>
      <c r="BL765" s="112">
        <v>0</v>
      </c>
      <c r="BM765" s="112">
        <v>128.30866666666665</v>
      </c>
      <c r="BN765" s="112">
        <v>12.283333333333333</v>
      </c>
      <c r="BO765" s="112">
        <v>1077.4516666666668</v>
      </c>
      <c r="BP765" s="112">
        <v>404.05100000000004</v>
      </c>
      <c r="BQ765" s="112">
        <v>93.486666666666679</v>
      </c>
      <c r="BR765" s="113">
        <v>118</v>
      </c>
      <c r="BS765" s="112">
        <v>0</v>
      </c>
    </row>
    <row r="766" spans="1:71" hidden="1" x14ac:dyDescent="0.25">
      <c r="A766" s="102" t="s">
        <v>4</v>
      </c>
      <c r="B766" s="103" t="s">
        <v>187</v>
      </c>
      <c r="C766" s="102" t="s">
        <v>188</v>
      </c>
      <c r="D766" s="102" t="s">
        <v>922</v>
      </c>
      <c r="E766" s="102" t="s">
        <v>923</v>
      </c>
      <c r="F766" s="102" t="s">
        <v>155</v>
      </c>
      <c r="G766" s="102" t="s">
        <v>227</v>
      </c>
      <c r="H766" s="104">
        <v>50</v>
      </c>
      <c r="I766" s="104">
        <v>56</v>
      </c>
      <c r="J766" s="104">
        <v>52</v>
      </c>
      <c r="K766" s="104">
        <v>156</v>
      </c>
      <c r="L766" s="105">
        <v>52.666666666666664</v>
      </c>
      <c r="M766" s="106">
        <v>579</v>
      </c>
      <c r="N766" s="106">
        <v>662</v>
      </c>
      <c r="O766" s="106">
        <v>4</v>
      </c>
      <c r="P766" s="106">
        <v>83</v>
      </c>
      <c r="Q766" s="106">
        <v>5</v>
      </c>
      <c r="R766" s="106">
        <v>4.5</v>
      </c>
      <c r="S766" s="106">
        <v>720</v>
      </c>
      <c r="T766" s="106">
        <v>733</v>
      </c>
      <c r="U766" s="106">
        <v>4</v>
      </c>
      <c r="V766" s="106">
        <v>13</v>
      </c>
      <c r="W766" s="106">
        <v>4</v>
      </c>
      <c r="X766" s="106">
        <v>4</v>
      </c>
      <c r="Y766" s="106">
        <v>52</v>
      </c>
      <c r="Z766" s="106">
        <v>3</v>
      </c>
      <c r="AA766" s="107"/>
      <c r="AB766" s="106"/>
      <c r="AC766" s="108">
        <v>3.8333333333333335</v>
      </c>
      <c r="AD766" s="109">
        <v>2</v>
      </c>
      <c r="AE766" s="110">
        <v>0</v>
      </c>
      <c r="AF766" s="111">
        <v>0.54</v>
      </c>
      <c r="AG766" s="112">
        <v>0</v>
      </c>
      <c r="AH766" s="112">
        <v>0</v>
      </c>
      <c r="AI766" s="112">
        <v>0</v>
      </c>
      <c r="AJ766" s="111">
        <v>0.9</v>
      </c>
      <c r="AK766" s="112">
        <v>0</v>
      </c>
      <c r="AL766" s="112">
        <v>0</v>
      </c>
      <c r="AM766" s="112">
        <v>0</v>
      </c>
      <c r="AN766" s="112">
        <v>0</v>
      </c>
      <c r="AO766" s="112">
        <v>0</v>
      </c>
      <c r="AP766" s="112">
        <v>0</v>
      </c>
      <c r="AQ766" s="112">
        <v>0</v>
      </c>
      <c r="AR766" s="112">
        <v>0</v>
      </c>
      <c r="AS766" s="112">
        <v>0.66666666666666663</v>
      </c>
      <c r="AT766" s="111">
        <v>0.55000000000000004</v>
      </c>
      <c r="AU766" s="112">
        <v>0</v>
      </c>
      <c r="AV766" s="112">
        <v>0</v>
      </c>
      <c r="AW766" s="112">
        <v>0</v>
      </c>
      <c r="AX766" s="112">
        <v>0</v>
      </c>
      <c r="AY766" s="112">
        <v>0</v>
      </c>
      <c r="AZ766" s="112">
        <v>0</v>
      </c>
      <c r="BA766" s="111">
        <v>0.71299999999999997</v>
      </c>
      <c r="BB766" s="112">
        <v>0</v>
      </c>
      <c r="BC766" s="112">
        <v>0</v>
      </c>
      <c r="BD766" s="112">
        <v>0</v>
      </c>
      <c r="BE766" s="112">
        <v>0</v>
      </c>
      <c r="BF766" s="112">
        <v>0</v>
      </c>
      <c r="BG766" s="112">
        <v>0</v>
      </c>
      <c r="BH766" s="112">
        <v>0</v>
      </c>
      <c r="BI766" s="112">
        <v>0</v>
      </c>
      <c r="BJ766" s="112">
        <v>0</v>
      </c>
      <c r="BK766" s="111">
        <v>0.71299999999999997</v>
      </c>
      <c r="BL766" s="112">
        <v>0</v>
      </c>
      <c r="BM766" s="112">
        <v>0</v>
      </c>
      <c r="BN766" s="112">
        <v>0</v>
      </c>
      <c r="BO766" s="112">
        <v>0</v>
      </c>
      <c r="BP766" s="112">
        <v>0</v>
      </c>
      <c r="BQ766" s="112">
        <v>0.3666666666666667</v>
      </c>
      <c r="BR766" s="113">
        <v>14</v>
      </c>
      <c r="BS766" s="112">
        <v>0</v>
      </c>
    </row>
    <row r="767" spans="1:71" hidden="1" x14ac:dyDescent="0.25">
      <c r="A767" s="102" t="s">
        <v>4</v>
      </c>
      <c r="B767" s="103" t="s">
        <v>187</v>
      </c>
      <c r="C767" s="102" t="s">
        <v>188</v>
      </c>
      <c r="D767" s="102" t="s">
        <v>924</v>
      </c>
      <c r="E767" s="102" t="s">
        <v>925</v>
      </c>
      <c r="F767" s="102" t="s">
        <v>155</v>
      </c>
      <c r="G767" s="102" t="s">
        <v>227</v>
      </c>
      <c r="H767" s="104">
        <v>17</v>
      </c>
      <c r="I767" s="104">
        <v>17</v>
      </c>
      <c r="J767" s="104">
        <v>78</v>
      </c>
      <c r="K767" s="104">
        <v>234</v>
      </c>
      <c r="L767" s="105">
        <v>37.333333333333336</v>
      </c>
      <c r="M767" s="106">
        <v>190</v>
      </c>
      <c r="N767" s="106">
        <v>216</v>
      </c>
      <c r="O767" s="106">
        <v>2</v>
      </c>
      <c r="P767" s="106">
        <v>26</v>
      </c>
      <c r="Q767" s="106">
        <v>3</v>
      </c>
      <c r="R767" s="106">
        <v>2.5</v>
      </c>
      <c r="S767" s="106">
        <v>199</v>
      </c>
      <c r="T767" s="106">
        <v>205</v>
      </c>
      <c r="U767" s="106">
        <v>1</v>
      </c>
      <c r="V767" s="106">
        <v>6</v>
      </c>
      <c r="W767" s="106">
        <v>3</v>
      </c>
      <c r="X767" s="106">
        <v>2</v>
      </c>
      <c r="Y767" s="106">
        <v>78</v>
      </c>
      <c r="Z767" s="106">
        <v>4</v>
      </c>
      <c r="AA767" s="107">
        <v>52536</v>
      </c>
      <c r="AB767" s="106">
        <v>5</v>
      </c>
      <c r="AC767" s="108">
        <v>3.7</v>
      </c>
      <c r="AD767" s="109">
        <v>2</v>
      </c>
      <c r="AE767" s="110">
        <v>0</v>
      </c>
      <c r="AF767" s="111">
        <v>0.54</v>
      </c>
      <c r="AG767" s="112">
        <v>0</v>
      </c>
      <c r="AH767" s="112">
        <v>0</v>
      </c>
      <c r="AI767" s="112">
        <v>0</v>
      </c>
      <c r="AJ767" s="111">
        <v>0.9</v>
      </c>
      <c r="AK767" s="112">
        <v>0</v>
      </c>
      <c r="AL767" s="112">
        <v>0</v>
      </c>
      <c r="AM767" s="112">
        <v>0</v>
      </c>
      <c r="AN767" s="112">
        <v>0</v>
      </c>
      <c r="AO767" s="112">
        <v>25.333333333333332</v>
      </c>
      <c r="AP767" s="112">
        <v>0</v>
      </c>
      <c r="AQ767" s="112">
        <v>153.33333333333334</v>
      </c>
      <c r="AR767" s="112">
        <v>0.33333333333333331</v>
      </c>
      <c r="AS767" s="112">
        <v>1</v>
      </c>
      <c r="AT767" s="111">
        <v>0.55000000000000004</v>
      </c>
      <c r="AU767" s="112">
        <v>0</v>
      </c>
      <c r="AV767" s="112">
        <v>0</v>
      </c>
      <c r="AW767" s="112">
        <v>0</v>
      </c>
      <c r="AX767" s="112">
        <v>0</v>
      </c>
      <c r="AY767" s="112">
        <v>0</v>
      </c>
      <c r="AZ767" s="112">
        <v>0</v>
      </c>
      <c r="BA767" s="111">
        <v>0.71299999999999997</v>
      </c>
      <c r="BB767" s="112">
        <v>0</v>
      </c>
      <c r="BC767" s="112">
        <v>0</v>
      </c>
      <c r="BD767" s="112">
        <v>0</v>
      </c>
      <c r="BE767" s="112">
        <v>0</v>
      </c>
      <c r="BF767" s="112">
        <v>0</v>
      </c>
      <c r="BG767" s="112">
        <v>0</v>
      </c>
      <c r="BH767" s="112">
        <v>38.666666666666664</v>
      </c>
      <c r="BI767" s="112">
        <v>51.333333333333336</v>
      </c>
      <c r="BJ767" s="112">
        <v>0</v>
      </c>
      <c r="BK767" s="111">
        <v>0.71299999999999997</v>
      </c>
      <c r="BL767" s="112">
        <v>0</v>
      </c>
      <c r="BM767" s="112">
        <v>0</v>
      </c>
      <c r="BN767" s="112">
        <v>0</v>
      </c>
      <c r="BO767" s="112">
        <v>13.933333333333334</v>
      </c>
      <c r="BP767" s="112">
        <v>148.50333333333333</v>
      </c>
      <c r="BQ767" s="112">
        <v>0.73333333333333339</v>
      </c>
      <c r="BR767" s="113">
        <v>4</v>
      </c>
      <c r="BS767" s="112">
        <v>0</v>
      </c>
    </row>
    <row r="768" spans="1:71" hidden="1" x14ac:dyDescent="0.25">
      <c r="A768" s="102" t="s">
        <v>4</v>
      </c>
      <c r="B768" s="103" t="s">
        <v>187</v>
      </c>
      <c r="C768" s="102" t="s">
        <v>188</v>
      </c>
      <c r="D768" s="102" t="s">
        <v>926</v>
      </c>
      <c r="E768" s="102" t="s">
        <v>927</v>
      </c>
      <c r="F768" s="102" t="s">
        <v>155</v>
      </c>
      <c r="G768" s="102" t="s">
        <v>227</v>
      </c>
      <c r="H768" s="104">
        <v>154</v>
      </c>
      <c r="I768" s="104">
        <v>157</v>
      </c>
      <c r="J768" s="104">
        <v>98</v>
      </c>
      <c r="K768" s="104">
        <v>294</v>
      </c>
      <c r="L768" s="105">
        <v>136.33333333333334</v>
      </c>
      <c r="M768" s="106">
        <v>1835</v>
      </c>
      <c r="N768" s="106">
        <v>2031</v>
      </c>
      <c r="O768" s="106">
        <v>7</v>
      </c>
      <c r="P768" s="106">
        <v>196</v>
      </c>
      <c r="Q768" s="106">
        <v>7</v>
      </c>
      <c r="R768" s="106">
        <v>7</v>
      </c>
      <c r="S768" s="106">
        <v>1955</v>
      </c>
      <c r="T768" s="106">
        <v>1994</v>
      </c>
      <c r="U768" s="106">
        <v>7</v>
      </c>
      <c r="V768" s="106">
        <v>39</v>
      </c>
      <c r="W768" s="106">
        <v>6</v>
      </c>
      <c r="X768" s="106">
        <v>6.5</v>
      </c>
      <c r="Y768" s="106">
        <v>98</v>
      </c>
      <c r="Z768" s="106">
        <v>4</v>
      </c>
      <c r="AA768" s="107">
        <v>70881</v>
      </c>
      <c r="AB768" s="106">
        <v>7</v>
      </c>
      <c r="AC768" s="108">
        <v>6.3</v>
      </c>
      <c r="AD768" s="109">
        <v>4</v>
      </c>
      <c r="AE768" s="110">
        <v>0</v>
      </c>
      <c r="AF768" s="111">
        <v>0.54</v>
      </c>
      <c r="AG768" s="112">
        <v>0</v>
      </c>
      <c r="AH768" s="112">
        <v>0</v>
      </c>
      <c r="AI768" s="112">
        <v>0</v>
      </c>
      <c r="AJ768" s="111">
        <v>0.9</v>
      </c>
      <c r="AK768" s="112">
        <v>0</v>
      </c>
      <c r="AL768" s="112">
        <v>0</v>
      </c>
      <c r="AM768" s="112">
        <v>0</v>
      </c>
      <c r="AN768" s="112">
        <v>0</v>
      </c>
      <c r="AO768" s="112">
        <v>25.333333333333332</v>
      </c>
      <c r="AP768" s="112">
        <v>0</v>
      </c>
      <c r="AQ768" s="112">
        <v>159</v>
      </c>
      <c r="AR768" s="112">
        <v>0.33333333333333331</v>
      </c>
      <c r="AS768" s="112">
        <v>1</v>
      </c>
      <c r="AT768" s="111">
        <v>0.55000000000000004</v>
      </c>
      <c r="AU768" s="112">
        <v>0</v>
      </c>
      <c r="AV768" s="112">
        <v>0</v>
      </c>
      <c r="AW768" s="112">
        <v>0</v>
      </c>
      <c r="AX768" s="112">
        <v>0</v>
      </c>
      <c r="AY768" s="112">
        <v>0</v>
      </c>
      <c r="AZ768" s="112">
        <v>0</v>
      </c>
      <c r="BA768" s="111">
        <v>0.71299999999999997</v>
      </c>
      <c r="BB768" s="112">
        <v>0</v>
      </c>
      <c r="BC768" s="112">
        <v>0</v>
      </c>
      <c r="BD768" s="112">
        <v>0</v>
      </c>
      <c r="BE768" s="112">
        <v>0</v>
      </c>
      <c r="BF768" s="112">
        <v>0</v>
      </c>
      <c r="BG768" s="112">
        <v>0</v>
      </c>
      <c r="BH768" s="112">
        <v>38.666666666666664</v>
      </c>
      <c r="BI768" s="112">
        <v>51.333333333333336</v>
      </c>
      <c r="BJ768" s="112">
        <v>0</v>
      </c>
      <c r="BK768" s="111">
        <v>0.71299999999999997</v>
      </c>
      <c r="BL768" s="112">
        <v>0</v>
      </c>
      <c r="BM768" s="112">
        <v>0</v>
      </c>
      <c r="BN768" s="112">
        <v>0</v>
      </c>
      <c r="BO768" s="112">
        <v>13.933333333333334</v>
      </c>
      <c r="BP768" s="112">
        <v>151.62</v>
      </c>
      <c r="BQ768" s="112">
        <v>0.73333333333333339</v>
      </c>
      <c r="BR768" s="113">
        <v>37</v>
      </c>
      <c r="BS768" s="112">
        <v>0</v>
      </c>
    </row>
    <row r="769" spans="1:71" hidden="1" x14ac:dyDescent="0.25">
      <c r="A769" s="102" t="s">
        <v>4</v>
      </c>
      <c r="B769" s="103" t="s">
        <v>187</v>
      </c>
      <c r="C769" s="102" t="s">
        <v>188</v>
      </c>
      <c r="D769" s="102" t="s">
        <v>928</v>
      </c>
      <c r="E769" s="102" t="s">
        <v>929</v>
      </c>
      <c r="F769" s="102" t="s">
        <v>155</v>
      </c>
      <c r="G769" s="102" t="s">
        <v>227</v>
      </c>
      <c r="H769" s="104">
        <v>102</v>
      </c>
      <c r="I769" s="104">
        <v>101</v>
      </c>
      <c r="J769" s="104">
        <v>674</v>
      </c>
      <c r="K769" s="104">
        <v>2022</v>
      </c>
      <c r="L769" s="105">
        <v>292.33333333333331</v>
      </c>
      <c r="M769" s="106">
        <v>1187</v>
      </c>
      <c r="N769" s="106">
        <v>1330</v>
      </c>
      <c r="O769" s="106">
        <v>5</v>
      </c>
      <c r="P769" s="106">
        <v>143</v>
      </c>
      <c r="Q769" s="106">
        <v>6</v>
      </c>
      <c r="R769" s="106">
        <v>5.5</v>
      </c>
      <c r="S769" s="106">
        <v>1261</v>
      </c>
      <c r="T769" s="106">
        <v>1286</v>
      </c>
      <c r="U769" s="106">
        <v>5</v>
      </c>
      <c r="V769" s="106">
        <v>25</v>
      </c>
      <c r="W769" s="106">
        <v>5</v>
      </c>
      <c r="X769" s="106">
        <v>5</v>
      </c>
      <c r="Y769" s="106">
        <v>674</v>
      </c>
      <c r="Z769" s="106">
        <v>8</v>
      </c>
      <c r="AA769" s="107"/>
      <c r="AB769" s="106"/>
      <c r="AC769" s="108">
        <v>6.166666666666667</v>
      </c>
      <c r="AD769" s="109">
        <v>4</v>
      </c>
      <c r="AE769" s="110">
        <v>0</v>
      </c>
      <c r="AF769" s="111">
        <v>0.54</v>
      </c>
      <c r="AG769" s="112">
        <v>0</v>
      </c>
      <c r="AH769" s="112">
        <v>0</v>
      </c>
      <c r="AI769" s="112">
        <v>0</v>
      </c>
      <c r="AJ769" s="111">
        <v>0.9</v>
      </c>
      <c r="AK769" s="112">
        <v>0</v>
      </c>
      <c r="AL769" s="112">
        <v>0</v>
      </c>
      <c r="AM769" s="112">
        <v>0</v>
      </c>
      <c r="AN769" s="112">
        <v>0</v>
      </c>
      <c r="AO769" s="112">
        <v>25.333333333333332</v>
      </c>
      <c r="AP769" s="112">
        <v>0</v>
      </c>
      <c r="AQ769" s="112">
        <v>154.33333333333334</v>
      </c>
      <c r="AR769" s="112">
        <v>0.33333333333333331</v>
      </c>
      <c r="AS769" s="112">
        <v>1</v>
      </c>
      <c r="AT769" s="111">
        <v>0.55000000000000004</v>
      </c>
      <c r="AU769" s="112">
        <v>0</v>
      </c>
      <c r="AV769" s="112">
        <v>0</v>
      </c>
      <c r="AW769" s="112">
        <v>0</v>
      </c>
      <c r="AX769" s="112">
        <v>0</v>
      </c>
      <c r="AY769" s="112">
        <v>0</v>
      </c>
      <c r="AZ769" s="112">
        <v>0</v>
      </c>
      <c r="BA769" s="111">
        <v>0.71299999999999997</v>
      </c>
      <c r="BB769" s="112">
        <v>0</v>
      </c>
      <c r="BC769" s="112">
        <v>0</v>
      </c>
      <c r="BD769" s="112">
        <v>0</v>
      </c>
      <c r="BE769" s="112">
        <v>0</v>
      </c>
      <c r="BF769" s="112">
        <v>0</v>
      </c>
      <c r="BG769" s="112">
        <v>0</v>
      </c>
      <c r="BH769" s="112">
        <v>38.666666666666664</v>
      </c>
      <c r="BI769" s="112">
        <v>51.333333333333336</v>
      </c>
      <c r="BJ769" s="112">
        <v>0</v>
      </c>
      <c r="BK769" s="111">
        <v>0.71299999999999997</v>
      </c>
      <c r="BL769" s="112">
        <v>0</v>
      </c>
      <c r="BM769" s="112">
        <v>0</v>
      </c>
      <c r="BN769" s="112">
        <v>0</v>
      </c>
      <c r="BO769" s="112">
        <v>13.933333333333334</v>
      </c>
      <c r="BP769" s="112">
        <v>149.05333333333334</v>
      </c>
      <c r="BQ769" s="112">
        <v>0.73333333333333339</v>
      </c>
      <c r="BR769" s="113">
        <v>14</v>
      </c>
      <c r="BS769" s="112">
        <v>0</v>
      </c>
    </row>
    <row r="770" spans="1:71" hidden="1" x14ac:dyDescent="0.25">
      <c r="A770" s="102" t="s">
        <v>4</v>
      </c>
      <c r="B770" s="103" t="s">
        <v>187</v>
      </c>
      <c r="C770" s="102" t="s">
        <v>188</v>
      </c>
      <c r="D770" s="102" t="s">
        <v>930</v>
      </c>
      <c r="E770" s="102" t="s">
        <v>931</v>
      </c>
      <c r="F770" s="102" t="s">
        <v>155</v>
      </c>
      <c r="G770" s="102" t="s">
        <v>227</v>
      </c>
      <c r="H770" s="104">
        <v>102</v>
      </c>
      <c r="I770" s="104">
        <v>102</v>
      </c>
      <c r="J770" s="104">
        <v>40</v>
      </c>
      <c r="K770" s="104">
        <v>120</v>
      </c>
      <c r="L770" s="105">
        <v>81.333333333333329</v>
      </c>
      <c r="M770" s="106">
        <v>1200</v>
      </c>
      <c r="N770" s="106">
        <v>1342</v>
      </c>
      <c r="O770" s="106">
        <v>5</v>
      </c>
      <c r="P770" s="106">
        <v>142</v>
      </c>
      <c r="Q770" s="106">
        <v>6</v>
      </c>
      <c r="R770" s="106">
        <v>5.5</v>
      </c>
      <c r="S770" s="106">
        <v>1275</v>
      </c>
      <c r="T770" s="106">
        <v>1300</v>
      </c>
      <c r="U770" s="106">
        <v>5</v>
      </c>
      <c r="V770" s="106">
        <v>25</v>
      </c>
      <c r="W770" s="106">
        <v>5</v>
      </c>
      <c r="X770" s="106">
        <v>5</v>
      </c>
      <c r="Y770" s="106">
        <v>40</v>
      </c>
      <c r="Z770" s="106">
        <v>2</v>
      </c>
      <c r="AA770" s="107">
        <v>74975</v>
      </c>
      <c r="AB770" s="106">
        <v>8</v>
      </c>
      <c r="AC770" s="108">
        <v>5.7</v>
      </c>
      <c r="AD770" s="109">
        <v>3</v>
      </c>
      <c r="AE770" s="110">
        <v>0</v>
      </c>
      <c r="AF770" s="111">
        <v>0.54</v>
      </c>
      <c r="AG770" s="112">
        <v>0</v>
      </c>
      <c r="AH770" s="112">
        <v>0</v>
      </c>
      <c r="AI770" s="112">
        <v>0</v>
      </c>
      <c r="AJ770" s="111">
        <v>0.9</v>
      </c>
      <c r="AK770" s="112">
        <v>0</v>
      </c>
      <c r="AL770" s="112">
        <v>0</v>
      </c>
      <c r="AM770" s="112">
        <v>0</v>
      </c>
      <c r="AN770" s="112">
        <v>0</v>
      </c>
      <c r="AO770" s="112">
        <v>25.333333333333332</v>
      </c>
      <c r="AP770" s="112">
        <v>0</v>
      </c>
      <c r="AQ770" s="112">
        <v>154.66666666666666</v>
      </c>
      <c r="AR770" s="112">
        <v>0.33333333333333331</v>
      </c>
      <c r="AS770" s="112">
        <v>1</v>
      </c>
      <c r="AT770" s="111">
        <v>0.55000000000000004</v>
      </c>
      <c r="AU770" s="112">
        <v>0</v>
      </c>
      <c r="AV770" s="112">
        <v>0</v>
      </c>
      <c r="AW770" s="112">
        <v>0</v>
      </c>
      <c r="AX770" s="112">
        <v>0</v>
      </c>
      <c r="AY770" s="112">
        <v>0</v>
      </c>
      <c r="AZ770" s="112">
        <v>0</v>
      </c>
      <c r="BA770" s="111">
        <v>0.71299999999999997</v>
      </c>
      <c r="BB770" s="112">
        <v>0</v>
      </c>
      <c r="BC770" s="112">
        <v>0</v>
      </c>
      <c r="BD770" s="112">
        <v>0</v>
      </c>
      <c r="BE770" s="112">
        <v>0</v>
      </c>
      <c r="BF770" s="112">
        <v>0</v>
      </c>
      <c r="BG770" s="112">
        <v>0</v>
      </c>
      <c r="BH770" s="112">
        <v>38.666666666666664</v>
      </c>
      <c r="BI770" s="112">
        <v>51.333333333333336</v>
      </c>
      <c r="BJ770" s="112">
        <v>0</v>
      </c>
      <c r="BK770" s="111">
        <v>0.71299999999999997</v>
      </c>
      <c r="BL770" s="112">
        <v>0</v>
      </c>
      <c r="BM770" s="112">
        <v>0</v>
      </c>
      <c r="BN770" s="112">
        <v>0</v>
      </c>
      <c r="BO770" s="112">
        <v>13.933333333333334</v>
      </c>
      <c r="BP770" s="112">
        <v>149.23666666666668</v>
      </c>
      <c r="BQ770" s="112">
        <v>0.73333333333333339</v>
      </c>
      <c r="BR770" s="113">
        <v>22</v>
      </c>
      <c r="BS770" s="112">
        <v>0</v>
      </c>
    </row>
    <row r="771" spans="1:71" hidden="1" x14ac:dyDescent="0.25">
      <c r="A771" s="102" t="s">
        <v>4</v>
      </c>
      <c r="B771" s="103" t="s">
        <v>187</v>
      </c>
      <c r="C771" s="102" t="s">
        <v>188</v>
      </c>
      <c r="D771" s="102" t="s">
        <v>932</v>
      </c>
      <c r="E771" s="102" t="s">
        <v>1091</v>
      </c>
      <c r="F771" s="102" t="s">
        <v>155</v>
      </c>
      <c r="G771" s="102" t="s">
        <v>227</v>
      </c>
      <c r="H771" s="104">
        <v>14</v>
      </c>
      <c r="I771" s="104">
        <v>25</v>
      </c>
      <c r="J771" s="104">
        <v>67</v>
      </c>
      <c r="K771" s="104">
        <v>201</v>
      </c>
      <c r="L771" s="105">
        <v>35.333333333333336</v>
      </c>
      <c r="M771" s="106">
        <v>124</v>
      </c>
      <c r="N771" s="106">
        <v>122</v>
      </c>
      <c r="O771" s="106">
        <v>1</v>
      </c>
      <c r="P771" s="106">
        <v>-2</v>
      </c>
      <c r="Q771" s="106">
        <v>2</v>
      </c>
      <c r="R771" s="106">
        <v>1.5</v>
      </c>
      <c r="S771" s="106">
        <v>237</v>
      </c>
      <c r="T771" s="106">
        <v>236</v>
      </c>
      <c r="U771" s="106">
        <v>2</v>
      </c>
      <c r="V771" s="106">
        <v>-1</v>
      </c>
      <c r="W771" s="106">
        <v>2</v>
      </c>
      <c r="X771" s="106">
        <v>2</v>
      </c>
      <c r="Y771" s="106">
        <v>67</v>
      </c>
      <c r="Z771" s="106">
        <v>4</v>
      </c>
      <c r="AA771" s="107">
        <v>48513</v>
      </c>
      <c r="AB771" s="106">
        <v>4</v>
      </c>
      <c r="AC771" s="108">
        <v>3.1</v>
      </c>
      <c r="AD771" s="109">
        <v>2</v>
      </c>
      <c r="AE771" s="110">
        <v>0</v>
      </c>
      <c r="AF771" s="111">
        <v>0.54</v>
      </c>
      <c r="AG771" s="112">
        <v>0</v>
      </c>
      <c r="AH771" s="112">
        <v>0</v>
      </c>
      <c r="AI771" s="112">
        <v>0</v>
      </c>
      <c r="AJ771" s="111">
        <v>0.9</v>
      </c>
      <c r="AK771" s="112">
        <v>0</v>
      </c>
      <c r="AL771" s="112">
        <v>0</v>
      </c>
      <c r="AM771" s="112">
        <v>0</v>
      </c>
      <c r="AN771" s="112">
        <v>0</v>
      </c>
      <c r="AO771" s="112">
        <v>3.3333333333333335</v>
      </c>
      <c r="AP771" s="112">
        <v>0</v>
      </c>
      <c r="AQ771" s="112">
        <v>32.666666666666664</v>
      </c>
      <c r="AR771" s="112">
        <v>0.66666666666666663</v>
      </c>
      <c r="AS771" s="112">
        <v>0</v>
      </c>
      <c r="AT771" s="111">
        <v>0.55000000000000004</v>
      </c>
      <c r="AU771" s="112">
        <v>0</v>
      </c>
      <c r="AV771" s="112">
        <v>0</v>
      </c>
      <c r="AW771" s="112">
        <v>0</v>
      </c>
      <c r="AX771" s="112">
        <v>0</v>
      </c>
      <c r="AY771" s="112">
        <v>0</v>
      </c>
      <c r="AZ771" s="112">
        <v>0</v>
      </c>
      <c r="BA771" s="111">
        <v>0.71299999999999997</v>
      </c>
      <c r="BB771" s="112">
        <v>0</v>
      </c>
      <c r="BC771" s="112">
        <v>0</v>
      </c>
      <c r="BD771" s="112">
        <v>0</v>
      </c>
      <c r="BE771" s="112">
        <v>0</v>
      </c>
      <c r="BF771" s="112">
        <v>0</v>
      </c>
      <c r="BG771" s="112">
        <v>0</v>
      </c>
      <c r="BH771" s="112">
        <v>54</v>
      </c>
      <c r="BI771" s="112">
        <v>0</v>
      </c>
      <c r="BJ771" s="112">
        <v>0</v>
      </c>
      <c r="BK771" s="111">
        <v>0.71299999999999997</v>
      </c>
      <c r="BL771" s="112">
        <v>0</v>
      </c>
      <c r="BM771" s="112">
        <v>0</v>
      </c>
      <c r="BN771" s="112">
        <v>0</v>
      </c>
      <c r="BO771" s="112">
        <v>1.8333333333333335</v>
      </c>
      <c r="BP771" s="112">
        <v>56.468666666666664</v>
      </c>
      <c r="BQ771" s="112">
        <v>0.3666666666666667</v>
      </c>
      <c r="BR771" s="113">
        <v>21</v>
      </c>
      <c r="BS771" s="112">
        <v>0</v>
      </c>
    </row>
    <row r="772" spans="1:71" hidden="1" x14ac:dyDescent="0.25">
      <c r="A772" s="102" t="s">
        <v>4</v>
      </c>
      <c r="B772" s="103" t="s">
        <v>187</v>
      </c>
      <c r="C772" s="102" t="s">
        <v>188</v>
      </c>
      <c r="D772" s="102" t="s">
        <v>614</v>
      </c>
      <c r="E772" s="102" t="s">
        <v>615</v>
      </c>
      <c r="F772" s="102" t="s">
        <v>151</v>
      </c>
      <c r="G772" s="102" t="s">
        <v>223</v>
      </c>
      <c r="H772" s="104">
        <v>862</v>
      </c>
      <c r="I772" s="104">
        <v>827</v>
      </c>
      <c r="J772" s="104">
        <v>443</v>
      </c>
      <c r="K772" s="104">
        <v>1329</v>
      </c>
      <c r="L772" s="105">
        <v>710.66666666666663</v>
      </c>
      <c r="M772" s="106">
        <v>6281</v>
      </c>
      <c r="N772" s="106">
        <v>7479</v>
      </c>
      <c r="O772" s="106">
        <v>9</v>
      </c>
      <c r="P772" s="106">
        <v>1198</v>
      </c>
      <c r="Q772" s="106">
        <v>10</v>
      </c>
      <c r="R772" s="106">
        <v>9.5</v>
      </c>
      <c r="S772" s="106">
        <v>6537</v>
      </c>
      <c r="T772" s="106">
        <v>6759</v>
      </c>
      <c r="U772" s="106">
        <v>9</v>
      </c>
      <c r="V772" s="106">
        <v>222</v>
      </c>
      <c r="W772" s="106">
        <v>9</v>
      </c>
      <c r="X772" s="106">
        <v>9</v>
      </c>
      <c r="Y772" s="106">
        <v>443</v>
      </c>
      <c r="Z772" s="106">
        <v>7</v>
      </c>
      <c r="AA772" s="107">
        <v>53514</v>
      </c>
      <c r="AB772" s="106">
        <v>5</v>
      </c>
      <c r="AC772" s="108">
        <v>7.1</v>
      </c>
      <c r="AD772" s="109">
        <v>4</v>
      </c>
      <c r="AE772" s="110">
        <v>0</v>
      </c>
      <c r="AF772" s="111">
        <v>0.54</v>
      </c>
      <c r="AG772" s="112">
        <v>0</v>
      </c>
      <c r="AH772" s="112">
        <v>0</v>
      </c>
      <c r="AI772" s="112">
        <v>0</v>
      </c>
      <c r="AJ772" s="111">
        <v>0.9</v>
      </c>
      <c r="AK772" s="112">
        <v>0</v>
      </c>
      <c r="AL772" s="112">
        <v>0</v>
      </c>
      <c r="AM772" s="112">
        <v>0</v>
      </c>
      <c r="AN772" s="112">
        <v>0</v>
      </c>
      <c r="AO772" s="112">
        <v>0</v>
      </c>
      <c r="AP772" s="112">
        <v>0</v>
      </c>
      <c r="AQ772" s="112">
        <v>0</v>
      </c>
      <c r="AR772" s="112">
        <v>0</v>
      </c>
      <c r="AS772" s="112">
        <v>0</v>
      </c>
      <c r="AT772" s="111">
        <v>0.55000000000000004</v>
      </c>
      <c r="AU772" s="112">
        <v>0</v>
      </c>
      <c r="AV772" s="112">
        <v>0</v>
      </c>
      <c r="AW772" s="112">
        <v>0</v>
      </c>
      <c r="AX772" s="112">
        <v>0</v>
      </c>
      <c r="AY772" s="112">
        <v>0</v>
      </c>
      <c r="AZ772" s="112">
        <v>0</v>
      </c>
      <c r="BA772" s="111">
        <v>0.71299999999999997</v>
      </c>
      <c r="BB772" s="112">
        <v>0</v>
      </c>
      <c r="BC772" s="112">
        <v>0</v>
      </c>
      <c r="BD772" s="112">
        <v>0</v>
      </c>
      <c r="BE772" s="112">
        <v>0</v>
      </c>
      <c r="BF772" s="112">
        <v>0</v>
      </c>
      <c r="BG772" s="112">
        <v>0</v>
      </c>
      <c r="BH772" s="112">
        <v>0</v>
      </c>
      <c r="BI772" s="112">
        <v>0</v>
      </c>
      <c r="BJ772" s="112">
        <v>0</v>
      </c>
      <c r="BK772" s="111">
        <v>0.71299999999999997</v>
      </c>
      <c r="BL772" s="112">
        <v>0</v>
      </c>
      <c r="BM772" s="112">
        <v>0</v>
      </c>
      <c r="BN772" s="112">
        <v>0</v>
      </c>
      <c r="BO772" s="112">
        <v>0</v>
      </c>
      <c r="BP772" s="112">
        <v>0</v>
      </c>
      <c r="BQ772" s="112">
        <v>0</v>
      </c>
      <c r="BR772" s="113">
        <v>7</v>
      </c>
      <c r="BS772" s="112">
        <v>0</v>
      </c>
    </row>
    <row r="773" spans="1:71" hidden="1" x14ac:dyDescent="0.25">
      <c r="A773" s="102" t="s">
        <v>4</v>
      </c>
      <c r="B773" s="103" t="s">
        <v>187</v>
      </c>
      <c r="C773" s="102" t="s">
        <v>188</v>
      </c>
      <c r="D773" s="102" t="s">
        <v>933</v>
      </c>
      <c r="E773" s="102" t="s">
        <v>934</v>
      </c>
      <c r="F773" s="102" t="s">
        <v>413</v>
      </c>
      <c r="G773" s="102" t="s">
        <v>227</v>
      </c>
      <c r="H773" s="104">
        <v>30</v>
      </c>
      <c r="I773" s="104">
        <v>30</v>
      </c>
      <c r="J773" s="104">
        <v>50</v>
      </c>
      <c r="K773" s="104">
        <v>150</v>
      </c>
      <c r="L773" s="105">
        <v>36.666666666666664</v>
      </c>
      <c r="M773" s="106">
        <v>243</v>
      </c>
      <c r="N773" s="106">
        <v>284</v>
      </c>
      <c r="O773" s="106">
        <v>2</v>
      </c>
      <c r="P773" s="106">
        <v>41</v>
      </c>
      <c r="Q773" s="106">
        <v>4</v>
      </c>
      <c r="R773" s="106">
        <v>3</v>
      </c>
      <c r="S773" s="106">
        <v>257</v>
      </c>
      <c r="T773" s="106">
        <v>264</v>
      </c>
      <c r="U773" s="106">
        <v>2</v>
      </c>
      <c r="V773" s="106">
        <v>7</v>
      </c>
      <c r="W773" s="106">
        <v>3</v>
      </c>
      <c r="X773" s="106">
        <v>2.5</v>
      </c>
      <c r="Y773" s="106">
        <v>50</v>
      </c>
      <c r="Z773" s="106">
        <v>3</v>
      </c>
      <c r="AA773" s="107">
        <v>67432</v>
      </c>
      <c r="AB773" s="106">
        <v>7</v>
      </c>
      <c r="AC773" s="108">
        <v>4.5</v>
      </c>
      <c r="AD773" s="109">
        <v>3</v>
      </c>
      <c r="AE773" s="110">
        <v>0</v>
      </c>
      <c r="AF773" s="111">
        <v>0.54</v>
      </c>
      <c r="AG773" s="112">
        <v>0</v>
      </c>
      <c r="AH773" s="112">
        <v>0</v>
      </c>
      <c r="AI773" s="112">
        <v>0</v>
      </c>
      <c r="AJ773" s="111">
        <v>0.9</v>
      </c>
      <c r="AK773" s="112">
        <v>0</v>
      </c>
      <c r="AL773" s="112">
        <v>0</v>
      </c>
      <c r="AM773" s="112">
        <v>0</v>
      </c>
      <c r="AN773" s="112">
        <v>0</v>
      </c>
      <c r="AO773" s="112">
        <v>49.666666666666664</v>
      </c>
      <c r="AP773" s="112">
        <v>0</v>
      </c>
      <c r="AQ773" s="112">
        <v>33.333333333333336</v>
      </c>
      <c r="AR773" s="112">
        <v>0</v>
      </c>
      <c r="AS773" s="112">
        <v>6</v>
      </c>
      <c r="AT773" s="111">
        <v>0.55000000000000004</v>
      </c>
      <c r="AU773" s="112">
        <v>0</v>
      </c>
      <c r="AV773" s="112">
        <v>0</v>
      </c>
      <c r="AW773" s="112">
        <v>10</v>
      </c>
      <c r="AX773" s="112">
        <v>0</v>
      </c>
      <c r="AY773" s="112">
        <v>0</v>
      </c>
      <c r="AZ773" s="112">
        <v>0</v>
      </c>
      <c r="BA773" s="111">
        <v>0.71299999999999997</v>
      </c>
      <c r="BB773" s="112">
        <v>0</v>
      </c>
      <c r="BC773" s="112">
        <v>0</v>
      </c>
      <c r="BD773" s="112">
        <v>0</v>
      </c>
      <c r="BE773" s="112">
        <v>0</v>
      </c>
      <c r="BF773" s="112">
        <v>0</v>
      </c>
      <c r="BG773" s="112">
        <v>0</v>
      </c>
      <c r="BH773" s="112">
        <v>0</v>
      </c>
      <c r="BI773" s="112">
        <v>0</v>
      </c>
      <c r="BJ773" s="112">
        <v>0</v>
      </c>
      <c r="BK773" s="111">
        <v>0.71299999999999997</v>
      </c>
      <c r="BL773" s="112">
        <v>0</v>
      </c>
      <c r="BM773" s="112">
        <v>0</v>
      </c>
      <c r="BN773" s="112">
        <v>0</v>
      </c>
      <c r="BO773" s="112">
        <v>34.446666666666665</v>
      </c>
      <c r="BP773" s="112">
        <v>18.333333333333336</v>
      </c>
      <c r="BQ773" s="112">
        <v>3.3000000000000003</v>
      </c>
      <c r="BR773" s="113">
        <v>4</v>
      </c>
      <c r="BS773" s="112">
        <v>0</v>
      </c>
    </row>
    <row r="774" spans="1:71" hidden="1" x14ac:dyDescent="0.25">
      <c r="A774" s="102" t="s">
        <v>4</v>
      </c>
      <c r="B774" s="103" t="s">
        <v>187</v>
      </c>
      <c r="C774" s="102" t="s">
        <v>188</v>
      </c>
      <c r="D774" s="102" t="s">
        <v>935</v>
      </c>
      <c r="E774" s="102" t="s">
        <v>936</v>
      </c>
      <c r="F774" s="102" t="s">
        <v>155</v>
      </c>
      <c r="G774" s="102" t="s">
        <v>227</v>
      </c>
      <c r="H774" s="104">
        <v>17</v>
      </c>
      <c r="I774" s="104">
        <v>17</v>
      </c>
      <c r="J774" s="104"/>
      <c r="K774" s="104" t="s">
        <v>154</v>
      </c>
      <c r="L774" s="105">
        <v>17</v>
      </c>
      <c r="M774" s="106">
        <v>145</v>
      </c>
      <c r="N774" s="106">
        <v>164</v>
      </c>
      <c r="O774" s="106">
        <v>1</v>
      </c>
      <c r="P774" s="106">
        <v>19</v>
      </c>
      <c r="Q774" s="106">
        <v>3</v>
      </c>
      <c r="R774" s="106">
        <v>2</v>
      </c>
      <c r="S774" s="106">
        <v>153</v>
      </c>
      <c r="T774" s="106">
        <v>156</v>
      </c>
      <c r="U774" s="106">
        <v>1</v>
      </c>
      <c r="V774" s="106">
        <v>3</v>
      </c>
      <c r="W774" s="106">
        <v>2</v>
      </c>
      <c r="X774" s="106">
        <v>1.5</v>
      </c>
      <c r="Y774" s="106"/>
      <c r="Z774" s="106"/>
      <c r="AA774" s="107"/>
      <c r="AB774" s="106"/>
      <c r="AC774" s="108">
        <v>1.75</v>
      </c>
      <c r="AD774" s="109">
        <v>1</v>
      </c>
      <c r="AE774" s="110">
        <v>0</v>
      </c>
      <c r="AF774" s="111">
        <v>0.54</v>
      </c>
      <c r="AG774" s="112">
        <v>0</v>
      </c>
      <c r="AH774" s="112">
        <v>0</v>
      </c>
      <c r="AI774" s="112">
        <v>0</v>
      </c>
      <c r="AJ774" s="111">
        <v>0.9</v>
      </c>
      <c r="AK774" s="112">
        <v>0</v>
      </c>
      <c r="AL774" s="112">
        <v>0</v>
      </c>
      <c r="AM774" s="112">
        <v>0</v>
      </c>
      <c r="AN774" s="112">
        <v>0</v>
      </c>
      <c r="AO774" s="112">
        <v>49.666666666666664</v>
      </c>
      <c r="AP774" s="112">
        <v>0</v>
      </c>
      <c r="AQ774" s="112">
        <v>33.333333333333336</v>
      </c>
      <c r="AR774" s="112">
        <v>0</v>
      </c>
      <c r="AS774" s="112">
        <v>6</v>
      </c>
      <c r="AT774" s="111">
        <v>0.55000000000000004</v>
      </c>
      <c r="AU774" s="112">
        <v>0</v>
      </c>
      <c r="AV774" s="112">
        <v>0</v>
      </c>
      <c r="AW774" s="112">
        <v>10</v>
      </c>
      <c r="AX774" s="112">
        <v>0</v>
      </c>
      <c r="AY774" s="112">
        <v>0</v>
      </c>
      <c r="AZ774" s="112">
        <v>0</v>
      </c>
      <c r="BA774" s="111">
        <v>0.71299999999999997</v>
      </c>
      <c r="BB774" s="112">
        <v>0</v>
      </c>
      <c r="BC774" s="112">
        <v>0</v>
      </c>
      <c r="BD774" s="112">
        <v>0</v>
      </c>
      <c r="BE774" s="112">
        <v>0</v>
      </c>
      <c r="BF774" s="112">
        <v>0</v>
      </c>
      <c r="BG774" s="112">
        <v>0</v>
      </c>
      <c r="BH774" s="112">
        <v>0</v>
      </c>
      <c r="BI774" s="112">
        <v>0</v>
      </c>
      <c r="BJ774" s="112">
        <v>0</v>
      </c>
      <c r="BK774" s="111">
        <v>0.71299999999999997</v>
      </c>
      <c r="BL774" s="112">
        <v>0</v>
      </c>
      <c r="BM774" s="112">
        <v>0</v>
      </c>
      <c r="BN774" s="112">
        <v>0</v>
      </c>
      <c r="BO774" s="112">
        <v>34.446666666666665</v>
      </c>
      <c r="BP774" s="112">
        <v>18.333333333333336</v>
      </c>
      <c r="BQ774" s="112">
        <v>3.3000000000000003</v>
      </c>
      <c r="BR774" s="113">
        <v>3</v>
      </c>
      <c r="BS774" s="112">
        <v>0</v>
      </c>
    </row>
    <row r="775" spans="1:71" hidden="1" x14ac:dyDescent="0.25">
      <c r="A775" s="102" t="s">
        <v>4</v>
      </c>
      <c r="B775" s="103" t="s">
        <v>187</v>
      </c>
      <c r="C775" s="102" t="s">
        <v>188</v>
      </c>
      <c r="D775" s="102" t="s">
        <v>682</v>
      </c>
      <c r="E775" s="102" t="s">
        <v>683</v>
      </c>
      <c r="F775" s="102" t="s">
        <v>413</v>
      </c>
      <c r="G775" s="102" t="s">
        <v>227</v>
      </c>
      <c r="H775" s="104">
        <v>230</v>
      </c>
      <c r="I775" s="104">
        <v>234</v>
      </c>
      <c r="J775" s="104">
        <v>239</v>
      </c>
      <c r="K775" s="104">
        <v>717</v>
      </c>
      <c r="L775" s="105">
        <v>234.33333333333334</v>
      </c>
      <c r="M775" s="106">
        <v>2200</v>
      </c>
      <c r="N775" s="106">
        <v>2383</v>
      </c>
      <c r="O775" s="106">
        <v>7</v>
      </c>
      <c r="P775" s="106">
        <v>183</v>
      </c>
      <c r="Q775" s="106">
        <v>7</v>
      </c>
      <c r="R775" s="106">
        <v>7</v>
      </c>
      <c r="S775" s="106">
        <v>2286</v>
      </c>
      <c r="T775" s="106">
        <v>2330</v>
      </c>
      <c r="U775" s="106">
        <v>7</v>
      </c>
      <c r="V775" s="106">
        <v>44</v>
      </c>
      <c r="W775" s="106">
        <v>6</v>
      </c>
      <c r="X775" s="106">
        <v>6.5</v>
      </c>
      <c r="Y775" s="106">
        <v>239</v>
      </c>
      <c r="Z775" s="106">
        <v>6</v>
      </c>
      <c r="AA775" s="107">
        <v>74322</v>
      </c>
      <c r="AB775" s="106">
        <v>7</v>
      </c>
      <c r="AC775" s="108">
        <v>6.7</v>
      </c>
      <c r="AD775" s="109">
        <v>4</v>
      </c>
      <c r="AE775" s="110">
        <v>0</v>
      </c>
      <c r="AF775" s="111">
        <v>0.54</v>
      </c>
      <c r="AG775" s="112">
        <v>0</v>
      </c>
      <c r="AH775" s="112">
        <v>0</v>
      </c>
      <c r="AI775" s="112">
        <v>0</v>
      </c>
      <c r="AJ775" s="111">
        <v>0.9</v>
      </c>
      <c r="AK775" s="112">
        <v>0</v>
      </c>
      <c r="AL775" s="112">
        <v>0</v>
      </c>
      <c r="AM775" s="112">
        <v>0</v>
      </c>
      <c r="AN775" s="112">
        <v>0</v>
      </c>
      <c r="AO775" s="112">
        <v>0</v>
      </c>
      <c r="AP775" s="112">
        <v>0</v>
      </c>
      <c r="AQ775" s="112">
        <v>158</v>
      </c>
      <c r="AR775" s="112">
        <v>6.666666666666667</v>
      </c>
      <c r="AS775" s="112">
        <v>2.3333333333333335</v>
      </c>
      <c r="AT775" s="111">
        <v>0.55000000000000004</v>
      </c>
      <c r="AU775" s="112">
        <v>0</v>
      </c>
      <c r="AV775" s="112">
        <v>0</v>
      </c>
      <c r="AW775" s="112">
        <v>0</v>
      </c>
      <c r="AX775" s="112">
        <v>0</v>
      </c>
      <c r="AY775" s="112">
        <v>0</v>
      </c>
      <c r="AZ775" s="112">
        <v>0</v>
      </c>
      <c r="BA775" s="111">
        <v>0.71299999999999997</v>
      </c>
      <c r="BB775" s="112">
        <v>0</v>
      </c>
      <c r="BC775" s="112">
        <v>0</v>
      </c>
      <c r="BD775" s="112">
        <v>0</v>
      </c>
      <c r="BE775" s="112">
        <v>0</v>
      </c>
      <c r="BF775" s="112">
        <v>0</v>
      </c>
      <c r="BG775" s="112">
        <v>0</v>
      </c>
      <c r="BH775" s="112">
        <v>0</v>
      </c>
      <c r="BI775" s="112">
        <v>0</v>
      </c>
      <c r="BJ775" s="112">
        <v>0</v>
      </c>
      <c r="BK775" s="111">
        <v>0.71299999999999997</v>
      </c>
      <c r="BL775" s="112">
        <v>0</v>
      </c>
      <c r="BM775" s="112">
        <v>0</v>
      </c>
      <c r="BN775" s="112">
        <v>0</v>
      </c>
      <c r="BO775" s="112">
        <v>0</v>
      </c>
      <c r="BP775" s="112">
        <v>86.9</v>
      </c>
      <c r="BQ775" s="112">
        <v>4.95</v>
      </c>
      <c r="BR775" s="113">
        <v>33</v>
      </c>
      <c r="BS775" s="112">
        <v>0</v>
      </c>
    </row>
    <row r="776" spans="1:71" hidden="1" x14ac:dyDescent="0.25">
      <c r="A776" s="102" t="s">
        <v>4</v>
      </c>
      <c r="B776" s="103" t="s">
        <v>187</v>
      </c>
      <c r="C776" s="102" t="s">
        <v>188</v>
      </c>
      <c r="D776" s="102" t="s">
        <v>684</v>
      </c>
      <c r="E776" s="102" t="s">
        <v>685</v>
      </c>
      <c r="F776" s="102" t="s">
        <v>153</v>
      </c>
      <c r="G776" s="102" t="s">
        <v>224</v>
      </c>
      <c r="H776" s="104">
        <v>216</v>
      </c>
      <c r="I776" s="104">
        <v>220</v>
      </c>
      <c r="J776" s="104">
        <v>31</v>
      </c>
      <c r="K776" s="104">
        <v>93</v>
      </c>
      <c r="L776" s="105">
        <v>155.66666666666666</v>
      </c>
      <c r="M776" s="106">
        <v>1518</v>
      </c>
      <c r="N776" s="106">
        <v>1627</v>
      </c>
      <c r="O776" s="106">
        <v>6</v>
      </c>
      <c r="P776" s="106">
        <v>109</v>
      </c>
      <c r="Q776" s="106">
        <v>6</v>
      </c>
      <c r="R776" s="106">
        <v>6</v>
      </c>
      <c r="S776" s="106">
        <v>1565</v>
      </c>
      <c r="T776" s="106">
        <v>1592</v>
      </c>
      <c r="U776" s="106">
        <v>6</v>
      </c>
      <c r="V776" s="106">
        <v>27</v>
      </c>
      <c r="W776" s="106">
        <v>5</v>
      </c>
      <c r="X776" s="106">
        <v>5.5</v>
      </c>
      <c r="Y776" s="106">
        <v>31</v>
      </c>
      <c r="Z776" s="106">
        <v>1</v>
      </c>
      <c r="AA776" s="107">
        <v>51731</v>
      </c>
      <c r="AB776" s="106">
        <v>5</v>
      </c>
      <c r="AC776" s="108">
        <v>4.5</v>
      </c>
      <c r="AD776" s="109">
        <v>3</v>
      </c>
      <c r="AE776" s="110">
        <v>0</v>
      </c>
      <c r="AF776" s="111">
        <v>0.54</v>
      </c>
      <c r="AG776" s="112">
        <v>0</v>
      </c>
      <c r="AH776" s="112">
        <v>0</v>
      </c>
      <c r="AI776" s="112">
        <v>0</v>
      </c>
      <c r="AJ776" s="111">
        <v>0.9</v>
      </c>
      <c r="AK776" s="112">
        <v>0</v>
      </c>
      <c r="AL776" s="112">
        <v>0</v>
      </c>
      <c r="AM776" s="112">
        <v>0</v>
      </c>
      <c r="AN776" s="112">
        <v>0</v>
      </c>
      <c r="AO776" s="112">
        <v>0</v>
      </c>
      <c r="AP776" s="112">
        <v>0</v>
      </c>
      <c r="AQ776" s="112">
        <v>0</v>
      </c>
      <c r="AR776" s="112">
        <v>0</v>
      </c>
      <c r="AS776" s="112">
        <v>0</v>
      </c>
      <c r="AT776" s="111">
        <v>0.55000000000000004</v>
      </c>
      <c r="AU776" s="112">
        <v>0</v>
      </c>
      <c r="AV776" s="112">
        <v>0</v>
      </c>
      <c r="AW776" s="112">
        <v>0</v>
      </c>
      <c r="AX776" s="112">
        <v>0</v>
      </c>
      <c r="AY776" s="112">
        <v>0</v>
      </c>
      <c r="AZ776" s="112">
        <v>0</v>
      </c>
      <c r="BA776" s="111">
        <v>0.71299999999999997</v>
      </c>
      <c r="BB776" s="112">
        <v>0</v>
      </c>
      <c r="BC776" s="112">
        <v>0</v>
      </c>
      <c r="BD776" s="112">
        <v>0</v>
      </c>
      <c r="BE776" s="112">
        <v>0</v>
      </c>
      <c r="BF776" s="112">
        <v>0</v>
      </c>
      <c r="BG776" s="112">
        <v>0</v>
      </c>
      <c r="BH776" s="112">
        <v>0</v>
      </c>
      <c r="BI776" s="112">
        <v>0</v>
      </c>
      <c r="BJ776" s="112">
        <v>0</v>
      </c>
      <c r="BK776" s="111">
        <v>0.71299999999999997</v>
      </c>
      <c r="BL776" s="112">
        <v>0</v>
      </c>
      <c r="BM776" s="112">
        <v>0</v>
      </c>
      <c r="BN776" s="112">
        <v>0</v>
      </c>
      <c r="BO776" s="112">
        <v>0</v>
      </c>
      <c r="BP776" s="112">
        <v>0</v>
      </c>
      <c r="BQ776" s="112">
        <v>0</v>
      </c>
      <c r="BR776" s="113">
        <v>3</v>
      </c>
      <c r="BS776" s="112">
        <v>0</v>
      </c>
    </row>
    <row r="777" spans="1:71" hidden="1" x14ac:dyDescent="0.25">
      <c r="A777" s="102" t="s">
        <v>4</v>
      </c>
      <c r="B777" s="103" t="s">
        <v>187</v>
      </c>
      <c r="C777" s="102" t="s">
        <v>188</v>
      </c>
      <c r="D777" s="102" t="s">
        <v>791</v>
      </c>
      <c r="E777" s="102" t="s">
        <v>792</v>
      </c>
      <c r="F777" s="102" t="s">
        <v>413</v>
      </c>
      <c r="G777" s="102" t="s">
        <v>227</v>
      </c>
      <c r="H777" s="104">
        <v>282</v>
      </c>
      <c r="I777" s="104">
        <v>276</v>
      </c>
      <c r="J777" s="104">
        <v>410</v>
      </c>
      <c r="K777" s="104">
        <v>1230</v>
      </c>
      <c r="L777" s="105">
        <v>322.66666666666669</v>
      </c>
      <c r="M777" s="106">
        <v>2641</v>
      </c>
      <c r="N777" s="106">
        <v>2984</v>
      </c>
      <c r="O777" s="106">
        <v>7</v>
      </c>
      <c r="P777" s="106">
        <v>343</v>
      </c>
      <c r="Q777" s="106">
        <v>8</v>
      </c>
      <c r="R777" s="106">
        <v>7.5</v>
      </c>
      <c r="S777" s="106">
        <v>2735</v>
      </c>
      <c r="T777" s="106">
        <v>2799</v>
      </c>
      <c r="U777" s="106">
        <v>7</v>
      </c>
      <c r="V777" s="106">
        <v>64</v>
      </c>
      <c r="W777" s="106">
        <v>7</v>
      </c>
      <c r="X777" s="106">
        <v>7</v>
      </c>
      <c r="Y777" s="106">
        <v>410</v>
      </c>
      <c r="Z777" s="106">
        <v>7</v>
      </c>
      <c r="AA777" s="107">
        <v>78388</v>
      </c>
      <c r="AB777" s="106">
        <v>8</v>
      </c>
      <c r="AC777" s="108">
        <v>7.5</v>
      </c>
      <c r="AD777" s="109">
        <v>4</v>
      </c>
      <c r="AE777" s="110">
        <v>0</v>
      </c>
      <c r="AF777" s="111">
        <v>0.54</v>
      </c>
      <c r="AG777" s="112">
        <v>0</v>
      </c>
      <c r="AH777" s="112">
        <v>0</v>
      </c>
      <c r="AI777" s="112">
        <v>0</v>
      </c>
      <c r="AJ777" s="111">
        <v>0.9</v>
      </c>
      <c r="AK777" s="112">
        <v>0</v>
      </c>
      <c r="AL777" s="112">
        <v>0</v>
      </c>
      <c r="AM777" s="112">
        <v>0</v>
      </c>
      <c r="AN777" s="112">
        <v>0</v>
      </c>
      <c r="AO777" s="112">
        <v>0</v>
      </c>
      <c r="AP777" s="112">
        <v>0</v>
      </c>
      <c r="AQ777" s="112">
        <v>97.333333333333329</v>
      </c>
      <c r="AR777" s="112">
        <v>0.33333333333333331</v>
      </c>
      <c r="AS777" s="112">
        <v>9</v>
      </c>
      <c r="AT777" s="111">
        <v>0.55000000000000004</v>
      </c>
      <c r="AU777" s="112">
        <v>0</v>
      </c>
      <c r="AV777" s="112">
        <v>0</v>
      </c>
      <c r="AW777" s="112">
        <v>0</v>
      </c>
      <c r="AX777" s="112">
        <v>0</v>
      </c>
      <c r="AY777" s="112">
        <v>0</v>
      </c>
      <c r="AZ777" s="112">
        <v>0</v>
      </c>
      <c r="BA777" s="111">
        <v>0.71299999999999997</v>
      </c>
      <c r="BB777" s="112">
        <v>0</v>
      </c>
      <c r="BC777" s="112">
        <v>0</v>
      </c>
      <c r="BD777" s="112">
        <v>0</v>
      </c>
      <c r="BE777" s="112">
        <v>0</v>
      </c>
      <c r="BF777" s="112">
        <v>0</v>
      </c>
      <c r="BG777" s="112">
        <v>0</v>
      </c>
      <c r="BH777" s="112">
        <v>16.333333333333332</v>
      </c>
      <c r="BI777" s="112">
        <v>35.666666666666664</v>
      </c>
      <c r="BJ777" s="112">
        <v>0</v>
      </c>
      <c r="BK777" s="111">
        <v>0.71299999999999997</v>
      </c>
      <c r="BL777" s="112">
        <v>0</v>
      </c>
      <c r="BM777" s="112">
        <v>0</v>
      </c>
      <c r="BN777" s="112">
        <v>0</v>
      </c>
      <c r="BO777" s="112">
        <v>0</v>
      </c>
      <c r="BP777" s="112">
        <v>90.609333333333339</v>
      </c>
      <c r="BQ777" s="112">
        <v>5.1333333333333337</v>
      </c>
      <c r="BR777" s="113">
        <v>49</v>
      </c>
      <c r="BS777" s="112">
        <v>0</v>
      </c>
    </row>
    <row r="778" spans="1:71" hidden="1" x14ac:dyDescent="0.25">
      <c r="A778" s="102" t="s">
        <v>4</v>
      </c>
      <c r="B778" s="103" t="s">
        <v>187</v>
      </c>
      <c r="C778" s="102" t="s">
        <v>188</v>
      </c>
      <c r="D778" s="102" t="s">
        <v>82</v>
      </c>
      <c r="E778" s="102" t="s">
        <v>83</v>
      </c>
      <c r="F778" s="102" t="s">
        <v>156</v>
      </c>
      <c r="G778" s="102" t="s">
        <v>224</v>
      </c>
      <c r="H778" s="104">
        <v>1380</v>
      </c>
      <c r="I778" s="104">
        <v>1402</v>
      </c>
      <c r="J778" s="104">
        <v>1646</v>
      </c>
      <c r="K778" s="104">
        <v>4938</v>
      </c>
      <c r="L778" s="105">
        <v>1476</v>
      </c>
      <c r="M778" s="106">
        <v>11809</v>
      </c>
      <c r="N778" s="106">
        <v>13092</v>
      </c>
      <c r="O778" s="106">
        <v>10</v>
      </c>
      <c r="P778" s="106">
        <v>1283</v>
      </c>
      <c r="Q778" s="106">
        <v>10</v>
      </c>
      <c r="R778" s="106">
        <v>10</v>
      </c>
      <c r="S778" s="106">
        <v>12398</v>
      </c>
      <c r="T778" s="106">
        <v>12677</v>
      </c>
      <c r="U778" s="106">
        <v>10</v>
      </c>
      <c r="V778" s="106">
        <v>279</v>
      </c>
      <c r="W778" s="106">
        <v>10</v>
      </c>
      <c r="X778" s="106">
        <v>10</v>
      </c>
      <c r="Y778" s="106">
        <v>1646</v>
      </c>
      <c r="Z778" s="106">
        <v>10</v>
      </c>
      <c r="AA778" s="107">
        <v>32993</v>
      </c>
      <c r="AB778" s="106">
        <v>2</v>
      </c>
      <c r="AC778" s="108">
        <v>6.8</v>
      </c>
      <c r="AD778" s="109">
        <v>2</v>
      </c>
      <c r="AE778" s="110">
        <v>0</v>
      </c>
      <c r="AF778" s="111">
        <v>0.54</v>
      </c>
      <c r="AG778" s="112">
        <v>0</v>
      </c>
      <c r="AH778" s="112">
        <v>0</v>
      </c>
      <c r="AI778" s="112">
        <v>0</v>
      </c>
      <c r="AJ778" s="111">
        <v>0.9</v>
      </c>
      <c r="AK778" s="112">
        <v>0</v>
      </c>
      <c r="AL778" s="112">
        <v>0</v>
      </c>
      <c r="AM778" s="112">
        <v>0</v>
      </c>
      <c r="AN778" s="112">
        <v>0</v>
      </c>
      <c r="AO778" s="112">
        <v>0</v>
      </c>
      <c r="AP778" s="112">
        <v>0</v>
      </c>
      <c r="AQ778" s="112">
        <v>0</v>
      </c>
      <c r="AR778" s="112">
        <v>0</v>
      </c>
      <c r="AS778" s="112">
        <v>0</v>
      </c>
      <c r="AT778" s="111">
        <v>0.55000000000000004</v>
      </c>
      <c r="AU778" s="112">
        <v>0</v>
      </c>
      <c r="AV778" s="112">
        <v>0</v>
      </c>
      <c r="AW778" s="112">
        <v>0</v>
      </c>
      <c r="AX778" s="112">
        <v>0</v>
      </c>
      <c r="AY778" s="112">
        <v>0</v>
      </c>
      <c r="AZ778" s="112">
        <v>0</v>
      </c>
      <c r="BA778" s="111">
        <v>0.71299999999999997</v>
      </c>
      <c r="BB778" s="112">
        <v>0</v>
      </c>
      <c r="BC778" s="112">
        <v>0</v>
      </c>
      <c r="BD778" s="112">
        <v>0</v>
      </c>
      <c r="BE778" s="112">
        <v>0</v>
      </c>
      <c r="BF778" s="112">
        <v>0</v>
      </c>
      <c r="BG778" s="112">
        <v>0</v>
      </c>
      <c r="BH778" s="112">
        <v>0</v>
      </c>
      <c r="BI778" s="112">
        <v>0</v>
      </c>
      <c r="BJ778" s="112">
        <v>0</v>
      </c>
      <c r="BK778" s="111">
        <v>0.71299999999999997</v>
      </c>
      <c r="BL778" s="112">
        <v>0</v>
      </c>
      <c r="BM778" s="112">
        <v>0</v>
      </c>
      <c r="BN778" s="112">
        <v>0</v>
      </c>
      <c r="BO778" s="112">
        <v>0</v>
      </c>
      <c r="BP778" s="112">
        <v>0</v>
      </c>
      <c r="BQ778" s="112">
        <v>0</v>
      </c>
      <c r="BR778" s="113">
        <v>208</v>
      </c>
      <c r="BS778" s="112">
        <v>0</v>
      </c>
    </row>
    <row r="779" spans="1:71" hidden="1" x14ac:dyDescent="0.25">
      <c r="A779" s="102" t="s">
        <v>4</v>
      </c>
      <c r="B779" s="103" t="s">
        <v>189</v>
      </c>
      <c r="C779" s="102" t="s">
        <v>190</v>
      </c>
      <c r="D779" s="102" t="s">
        <v>449</v>
      </c>
      <c r="E779" s="102" t="s">
        <v>450</v>
      </c>
      <c r="F779" s="102" t="s">
        <v>155</v>
      </c>
      <c r="G779" s="102" t="s">
        <v>227</v>
      </c>
      <c r="H779" s="104">
        <v>238</v>
      </c>
      <c r="I779" s="104">
        <v>272</v>
      </c>
      <c r="J779" s="104">
        <v>285</v>
      </c>
      <c r="K779" s="104">
        <v>855</v>
      </c>
      <c r="L779" s="105">
        <v>265</v>
      </c>
      <c r="M779" s="106">
        <v>2852</v>
      </c>
      <c r="N779" s="106">
        <v>2964</v>
      </c>
      <c r="O779" s="106">
        <v>7</v>
      </c>
      <c r="P779" s="106">
        <v>112</v>
      </c>
      <c r="Q779" s="106">
        <v>6</v>
      </c>
      <c r="R779" s="106">
        <v>6.5</v>
      </c>
      <c r="S779" s="106">
        <v>2899</v>
      </c>
      <c r="T779" s="106">
        <v>2990</v>
      </c>
      <c r="U779" s="106">
        <v>8</v>
      </c>
      <c r="V779" s="106">
        <v>91</v>
      </c>
      <c r="W779" s="106">
        <v>8</v>
      </c>
      <c r="X779" s="106">
        <v>8</v>
      </c>
      <c r="Y779" s="106">
        <v>285</v>
      </c>
      <c r="Z779" s="106">
        <v>7</v>
      </c>
      <c r="AA779" s="107">
        <v>92729</v>
      </c>
      <c r="AB779" s="106">
        <v>9</v>
      </c>
      <c r="AC779" s="108">
        <v>7.9</v>
      </c>
      <c r="AD779" s="109">
        <v>4</v>
      </c>
      <c r="AE779" s="110">
        <v>0</v>
      </c>
      <c r="AF779" s="111">
        <v>0.54</v>
      </c>
      <c r="AG779" s="112">
        <v>0</v>
      </c>
      <c r="AH779" s="112">
        <v>0</v>
      </c>
      <c r="AI779" s="112">
        <v>0</v>
      </c>
      <c r="AJ779" s="111">
        <v>0.9</v>
      </c>
      <c r="AK779" s="112">
        <v>10.666666666666666</v>
      </c>
      <c r="AL779" s="112">
        <v>1.3333333333333333</v>
      </c>
      <c r="AM779" s="112">
        <v>0</v>
      </c>
      <c r="AN779" s="112">
        <v>0</v>
      </c>
      <c r="AO779" s="112">
        <v>158.33333333333334</v>
      </c>
      <c r="AP779" s="112">
        <v>0</v>
      </c>
      <c r="AQ779" s="112">
        <v>27.666666666666668</v>
      </c>
      <c r="AR779" s="112">
        <v>0</v>
      </c>
      <c r="AS779" s="112">
        <v>0</v>
      </c>
      <c r="AT779" s="111">
        <v>0.55000000000000004</v>
      </c>
      <c r="AU779" s="112">
        <v>0</v>
      </c>
      <c r="AV779" s="112">
        <v>0</v>
      </c>
      <c r="AW779" s="112">
        <v>72.333333333333329</v>
      </c>
      <c r="AX779" s="112">
        <v>0</v>
      </c>
      <c r="AY779" s="112">
        <v>0</v>
      </c>
      <c r="AZ779" s="112">
        <v>0</v>
      </c>
      <c r="BA779" s="111">
        <v>0.71299999999999997</v>
      </c>
      <c r="BB779" s="112">
        <v>0</v>
      </c>
      <c r="BC779" s="112">
        <v>0</v>
      </c>
      <c r="BD779" s="112">
        <v>0</v>
      </c>
      <c r="BE779" s="112">
        <v>0</v>
      </c>
      <c r="BF779" s="112">
        <v>0</v>
      </c>
      <c r="BG779" s="112">
        <v>0</v>
      </c>
      <c r="BH779" s="112">
        <v>0</v>
      </c>
      <c r="BI779" s="112">
        <v>0</v>
      </c>
      <c r="BJ779" s="112">
        <v>0</v>
      </c>
      <c r="BK779" s="111">
        <v>0.71299999999999997</v>
      </c>
      <c r="BL779" s="112">
        <v>0</v>
      </c>
      <c r="BM779" s="112">
        <v>6.6000000000000005</v>
      </c>
      <c r="BN779" s="112">
        <v>0</v>
      </c>
      <c r="BO779" s="112">
        <v>138.65700000000001</v>
      </c>
      <c r="BP779" s="112">
        <v>15.216666666666669</v>
      </c>
      <c r="BQ779" s="112">
        <v>0</v>
      </c>
      <c r="BR779" s="113">
        <v>85</v>
      </c>
      <c r="BS779" s="112">
        <v>0</v>
      </c>
    </row>
    <row r="780" spans="1:71" hidden="1" x14ac:dyDescent="0.25">
      <c r="A780" s="102" t="s">
        <v>4</v>
      </c>
      <c r="B780" s="103" t="s">
        <v>189</v>
      </c>
      <c r="C780" s="102" t="s">
        <v>190</v>
      </c>
      <c r="D780" s="102" t="s">
        <v>451</v>
      </c>
      <c r="E780" s="102" t="s">
        <v>452</v>
      </c>
      <c r="F780" s="102" t="s">
        <v>155</v>
      </c>
      <c r="G780" s="102" t="s">
        <v>227</v>
      </c>
      <c r="H780" s="104">
        <v>11</v>
      </c>
      <c r="I780" s="104">
        <v>12</v>
      </c>
      <c r="J780" s="104">
        <v>118</v>
      </c>
      <c r="K780" s="104">
        <v>354</v>
      </c>
      <c r="L780" s="105">
        <v>47</v>
      </c>
      <c r="M780" s="106">
        <v>153</v>
      </c>
      <c r="N780" s="106">
        <v>151</v>
      </c>
      <c r="O780" s="106">
        <v>1</v>
      </c>
      <c r="P780" s="106">
        <v>-2</v>
      </c>
      <c r="Q780" s="106">
        <v>2</v>
      </c>
      <c r="R780" s="106">
        <v>1.5</v>
      </c>
      <c r="S780" s="106">
        <v>156</v>
      </c>
      <c r="T780" s="106">
        <v>156</v>
      </c>
      <c r="U780" s="106">
        <v>1</v>
      </c>
      <c r="V780" s="106">
        <v>0</v>
      </c>
      <c r="W780" s="106">
        <v>2</v>
      </c>
      <c r="X780" s="106">
        <v>1.5</v>
      </c>
      <c r="Y780" s="106">
        <v>118</v>
      </c>
      <c r="Z780" s="106">
        <v>5</v>
      </c>
      <c r="AA780" s="107"/>
      <c r="AB780" s="106"/>
      <c r="AC780" s="108">
        <v>2.6666666666666665</v>
      </c>
      <c r="AD780" s="109">
        <v>2</v>
      </c>
      <c r="AE780" s="110">
        <v>0</v>
      </c>
      <c r="AF780" s="111">
        <v>0.54</v>
      </c>
      <c r="AG780" s="112">
        <v>0</v>
      </c>
      <c r="AH780" s="112">
        <v>8</v>
      </c>
      <c r="AI780" s="112">
        <v>0</v>
      </c>
      <c r="AJ780" s="111">
        <v>0.9</v>
      </c>
      <c r="AK780" s="112">
        <v>0</v>
      </c>
      <c r="AL780" s="112">
        <v>0</v>
      </c>
      <c r="AM780" s="112">
        <v>2.6666666666666665</v>
      </c>
      <c r="AN780" s="112">
        <v>6.333333333333333</v>
      </c>
      <c r="AO780" s="112">
        <v>159</v>
      </c>
      <c r="AP780" s="112">
        <v>14</v>
      </c>
      <c r="AQ780" s="112">
        <v>63.333333333333336</v>
      </c>
      <c r="AR780" s="112">
        <v>0</v>
      </c>
      <c r="AS780" s="112">
        <v>0</v>
      </c>
      <c r="AT780" s="111">
        <v>0.55000000000000004</v>
      </c>
      <c r="AU780" s="112">
        <v>0</v>
      </c>
      <c r="AV780" s="112">
        <v>0</v>
      </c>
      <c r="AW780" s="112">
        <v>75.333333333333329</v>
      </c>
      <c r="AX780" s="112">
        <v>0</v>
      </c>
      <c r="AY780" s="112">
        <v>0</v>
      </c>
      <c r="AZ780" s="112">
        <v>21</v>
      </c>
      <c r="BA780" s="111">
        <v>0.71299999999999997</v>
      </c>
      <c r="BB780" s="112">
        <v>0</v>
      </c>
      <c r="BC780" s="112">
        <v>0</v>
      </c>
      <c r="BD780" s="112">
        <v>0</v>
      </c>
      <c r="BE780" s="112">
        <v>0</v>
      </c>
      <c r="BF780" s="112">
        <v>23.333333333333332</v>
      </c>
      <c r="BG780" s="112">
        <v>0</v>
      </c>
      <c r="BH780" s="112">
        <v>0</v>
      </c>
      <c r="BI780" s="112">
        <v>8.3333333333333339</v>
      </c>
      <c r="BJ780" s="112">
        <v>0</v>
      </c>
      <c r="BK780" s="111">
        <v>0.71299999999999997</v>
      </c>
      <c r="BL780" s="112">
        <v>0</v>
      </c>
      <c r="BM780" s="112">
        <v>8.6666666666666679</v>
      </c>
      <c r="BN780" s="112">
        <v>3.4833333333333334</v>
      </c>
      <c r="BO780" s="112">
        <v>157.79933333333332</v>
      </c>
      <c r="BP780" s="112">
        <v>63.448000000000008</v>
      </c>
      <c r="BQ780" s="112">
        <v>0</v>
      </c>
      <c r="BR780" s="113">
        <v>12</v>
      </c>
      <c r="BS780" s="112">
        <v>0</v>
      </c>
    </row>
    <row r="781" spans="1:71" hidden="1" x14ac:dyDescent="0.25">
      <c r="A781" s="102" t="s">
        <v>4</v>
      </c>
      <c r="B781" s="103" t="s">
        <v>189</v>
      </c>
      <c r="C781" s="102" t="s">
        <v>190</v>
      </c>
      <c r="D781" s="102" t="s">
        <v>686</v>
      </c>
      <c r="E781" s="102" t="s">
        <v>687</v>
      </c>
      <c r="F781" s="102" t="s">
        <v>155</v>
      </c>
      <c r="G781" s="102" t="s">
        <v>227</v>
      </c>
      <c r="H781" s="104">
        <v>110</v>
      </c>
      <c r="I781" s="104">
        <v>129</v>
      </c>
      <c r="J781" s="104">
        <v>105</v>
      </c>
      <c r="K781" s="104">
        <v>315</v>
      </c>
      <c r="L781" s="105">
        <v>114.66666666666667</v>
      </c>
      <c r="M781" s="106">
        <v>1322</v>
      </c>
      <c r="N781" s="106">
        <v>1367</v>
      </c>
      <c r="O781" s="106">
        <v>6</v>
      </c>
      <c r="P781" s="106">
        <v>45</v>
      </c>
      <c r="Q781" s="106">
        <v>4</v>
      </c>
      <c r="R781" s="106">
        <v>5</v>
      </c>
      <c r="S781" s="106">
        <v>1316</v>
      </c>
      <c r="T781" s="106">
        <v>1364</v>
      </c>
      <c r="U781" s="106">
        <v>6</v>
      </c>
      <c r="V781" s="106">
        <v>48</v>
      </c>
      <c r="W781" s="106">
        <v>6</v>
      </c>
      <c r="X781" s="106">
        <v>6</v>
      </c>
      <c r="Y781" s="106">
        <v>105</v>
      </c>
      <c r="Z781" s="106">
        <v>5</v>
      </c>
      <c r="AA781" s="107"/>
      <c r="AB781" s="106"/>
      <c r="AC781" s="108">
        <v>5.333333333333333</v>
      </c>
      <c r="AD781" s="109">
        <v>3</v>
      </c>
      <c r="AE781" s="110">
        <v>0</v>
      </c>
      <c r="AF781" s="111">
        <v>0.54</v>
      </c>
      <c r="AG781" s="112">
        <v>4.333333333333333</v>
      </c>
      <c r="AH781" s="112">
        <v>4.333333333333333</v>
      </c>
      <c r="AI781" s="112">
        <v>4.333333333333333</v>
      </c>
      <c r="AJ781" s="111">
        <v>0.9</v>
      </c>
      <c r="AK781" s="112">
        <v>13.333333333333334</v>
      </c>
      <c r="AL781" s="112">
        <v>1.3333333333333333</v>
      </c>
      <c r="AM781" s="112">
        <v>0</v>
      </c>
      <c r="AN781" s="112">
        <v>0</v>
      </c>
      <c r="AO781" s="112">
        <v>202.33333333333334</v>
      </c>
      <c r="AP781" s="112">
        <v>0</v>
      </c>
      <c r="AQ781" s="112">
        <v>39.666666666666664</v>
      </c>
      <c r="AR781" s="112">
        <v>0</v>
      </c>
      <c r="AS781" s="112">
        <v>0</v>
      </c>
      <c r="AT781" s="111">
        <v>0.55000000000000004</v>
      </c>
      <c r="AU781" s="112">
        <v>0</v>
      </c>
      <c r="AV781" s="112">
        <v>0</v>
      </c>
      <c r="AW781" s="112">
        <v>97</v>
      </c>
      <c r="AX781" s="112">
        <v>0</v>
      </c>
      <c r="AY781" s="112">
        <v>0</v>
      </c>
      <c r="AZ781" s="112">
        <v>0</v>
      </c>
      <c r="BA781" s="111">
        <v>0.71299999999999997</v>
      </c>
      <c r="BB781" s="112">
        <v>0</v>
      </c>
      <c r="BC781" s="112">
        <v>0</v>
      </c>
      <c r="BD781" s="112">
        <v>0</v>
      </c>
      <c r="BE781" s="112">
        <v>0</v>
      </c>
      <c r="BF781" s="112">
        <v>0</v>
      </c>
      <c r="BG781" s="112">
        <v>0</v>
      </c>
      <c r="BH781" s="112">
        <v>0</v>
      </c>
      <c r="BI781" s="112">
        <v>0</v>
      </c>
      <c r="BJ781" s="112">
        <v>0</v>
      </c>
      <c r="BK781" s="111">
        <v>0.71299999999999997</v>
      </c>
      <c r="BL781" s="112">
        <v>0</v>
      </c>
      <c r="BM781" s="112">
        <v>15.866666666666667</v>
      </c>
      <c r="BN781" s="112">
        <v>3.9</v>
      </c>
      <c r="BO781" s="112">
        <v>180.44433333333336</v>
      </c>
      <c r="BP781" s="112">
        <v>21.816666666666666</v>
      </c>
      <c r="BQ781" s="112">
        <v>0</v>
      </c>
      <c r="BR781" s="113">
        <v>25</v>
      </c>
      <c r="BS781" s="112">
        <v>0</v>
      </c>
    </row>
    <row r="782" spans="1:71" hidden="1" x14ac:dyDescent="0.25">
      <c r="A782" s="102" t="s">
        <v>4</v>
      </c>
      <c r="B782" s="103" t="s">
        <v>189</v>
      </c>
      <c r="C782" s="102" t="s">
        <v>190</v>
      </c>
      <c r="D782" s="102" t="s">
        <v>453</v>
      </c>
      <c r="E782" s="102" t="s">
        <v>454</v>
      </c>
      <c r="F782" s="102" t="s">
        <v>155</v>
      </c>
      <c r="G782" s="102" t="s">
        <v>227</v>
      </c>
      <c r="H782" s="104">
        <v>24</v>
      </c>
      <c r="I782" s="104">
        <v>23</v>
      </c>
      <c r="J782" s="104">
        <v>502</v>
      </c>
      <c r="K782" s="104">
        <v>1506</v>
      </c>
      <c r="L782" s="105">
        <v>183</v>
      </c>
      <c r="M782" s="106">
        <v>243</v>
      </c>
      <c r="N782" s="106">
        <v>250</v>
      </c>
      <c r="O782" s="106">
        <v>2</v>
      </c>
      <c r="P782" s="106">
        <v>7</v>
      </c>
      <c r="Q782" s="106">
        <v>2</v>
      </c>
      <c r="R782" s="106">
        <v>2</v>
      </c>
      <c r="S782" s="106">
        <v>240</v>
      </c>
      <c r="T782" s="106">
        <v>245</v>
      </c>
      <c r="U782" s="106">
        <v>2</v>
      </c>
      <c r="V782" s="106">
        <v>5</v>
      </c>
      <c r="W782" s="106">
        <v>3</v>
      </c>
      <c r="X782" s="106">
        <v>2.5</v>
      </c>
      <c r="Y782" s="106">
        <v>502</v>
      </c>
      <c r="Z782" s="106">
        <v>8</v>
      </c>
      <c r="AA782" s="107"/>
      <c r="AB782" s="106"/>
      <c r="AC782" s="108">
        <v>4.166666666666667</v>
      </c>
      <c r="AD782" s="109">
        <v>3</v>
      </c>
      <c r="AE782" s="110">
        <v>112.33333333333333</v>
      </c>
      <c r="AF782" s="111">
        <v>0.54</v>
      </c>
      <c r="AG782" s="112">
        <v>7.666666666666667</v>
      </c>
      <c r="AH782" s="112">
        <v>18.666666666666668</v>
      </c>
      <c r="AI782" s="112">
        <v>7.666666666666667</v>
      </c>
      <c r="AJ782" s="111">
        <v>0.9</v>
      </c>
      <c r="AK782" s="112">
        <v>0</v>
      </c>
      <c r="AL782" s="112">
        <v>42.666666666666664</v>
      </c>
      <c r="AM782" s="112">
        <v>0</v>
      </c>
      <c r="AN782" s="112">
        <v>0</v>
      </c>
      <c r="AO782" s="112">
        <v>36.333333333333336</v>
      </c>
      <c r="AP782" s="112">
        <v>0</v>
      </c>
      <c r="AQ782" s="112">
        <v>8.3333333333333339</v>
      </c>
      <c r="AR782" s="112">
        <v>0</v>
      </c>
      <c r="AS782" s="112">
        <v>0</v>
      </c>
      <c r="AT782" s="111">
        <v>0.55000000000000004</v>
      </c>
      <c r="AU782" s="112">
        <v>0</v>
      </c>
      <c r="AV782" s="112">
        <v>9.3333333333333339</v>
      </c>
      <c r="AW782" s="112">
        <v>30.666666666666668</v>
      </c>
      <c r="AX782" s="112">
        <v>0</v>
      </c>
      <c r="AY782" s="112">
        <v>4.666666666666667</v>
      </c>
      <c r="AZ782" s="112">
        <v>0</v>
      </c>
      <c r="BA782" s="111">
        <v>0.71299999999999997</v>
      </c>
      <c r="BB782" s="112">
        <v>0</v>
      </c>
      <c r="BC782" s="112">
        <v>0</v>
      </c>
      <c r="BD782" s="112">
        <v>0</v>
      </c>
      <c r="BE782" s="112">
        <v>0</v>
      </c>
      <c r="BF782" s="112">
        <v>0</v>
      </c>
      <c r="BG782" s="112">
        <v>0</v>
      </c>
      <c r="BH782" s="112">
        <v>0</v>
      </c>
      <c r="BI782" s="112">
        <v>0</v>
      </c>
      <c r="BJ782" s="112">
        <v>0</v>
      </c>
      <c r="BK782" s="111">
        <v>0.71299999999999997</v>
      </c>
      <c r="BL782" s="112">
        <v>60.660000000000004</v>
      </c>
      <c r="BM782" s="112">
        <v>53.821333333333335</v>
      </c>
      <c r="BN782" s="112">
        <v>6.9</v>
      </c>
      <c r="BO782" s="112">
        <v>41.848666666666674</v>
      </c>
      <c r="BP782" s="112">
        <v>7.9106666666666676</v>
      </c>
      <c r="BQ782" s="112">
        <v>0</v>
      </c>
      <c r="BR782" s="113">
        <v>15</v>
      </c>
      <c r="BS782" s="112">
        <v>0</v>
      </c>
    </row>
    <row r="783" spans="1:71" hidden="1" x14ac:dyDescent="0.25">
      <c r="A783" s="102" t="s">
        <v>4</v>
      </c>
      <c r="B783" s="103" t="s">
        <v>189</v>
      </c>
      <c r="C783" s="102" t="s">
        <v>190</v>
      </c>
      <c r="D783" s="102" t="s">
        <v>588</v>
      </c>
      <c r="E783" s="102" t="s">
        <v>589</v>
      </c>
      <c r="F783" s="102" t="s">
        <v>155</v>
      </c>
      <c r="G783" s="102" t="s">
        <v>227</v>
      </c>
      <c r="H783" s="104">
        <v>95</v>
      </c>
      <c r="I783" s="104">
        <v>109</v>
      </c>
      <c r="J783" s="104">
        <v>97</v>
      </c>
      <c r="K783" s="104">
        <v>291</v>
      </c>
      <c r="L783" s="105">
        <v>100.33333333333333</v>
      </c>
      <c r="M783" s="106">
        <v>917</v>
      </c>
      <c r="N783" s="106">
        <v>994</v>
      </c>
      <c r="O783" s="106">
        <v>5</v>
      </c>
      <c r="P783" s="106">
        <v>77</v>
      </c>
      <c r="Q783" s="106">
        <v>5</v>
      </c>
      <c r="R783" s="106">
        <v>5</v>
      </c>
      <c r="S783" s="106">
        <v>974</v>
      </c>
      <c r="T783" s="106">
        <v>1011</v>
      </c>
      <c r="U783" s="106">
        <v>5</v>
      </c>
      <c r="V783" s="106">
        <v>37</v>
      </c>
      <c r="W783" s="106">
        <v>6</v>
      </c>
      <c r="X783" s="106">
        <v>5.5</v>
      </c>
      <c r="Y783" s="106">
        <v>97</v>
      </c>
      <c r="Z783" s="106">
        <v>4</v>
      </c>
      <c r="AA783" s="107"/>
      <c r="AB783" s="106"/>
      <c r="AC783" s="108">
        <v>4.833333333333333</v>
      </c>
      <c r="AD783" s="109">
        <v>3</v>
      </c>
      <c r="AE783" s="110">
        <v>0</v>
      </c>
      <c r="AF783" s="111">
        <v>0.54</v>
      </c>
      <c r="AG783" s="112">
        <v>0</v>
      </c>
      <c r="AH783" s="112">
        <v>0</v>
      </c>
      <c r="AI783" s="112">
        <v>0</v>
      </c>
      <c r="AJ783" s="111">
        <v>0.9</v>
      </c>
      <c r="AK783" s="112">
        <v>0</v>
      </c>
      <c r="AL783" s="112">
        <v>0</v>
      </c>
      <c r="AM783" s="112">
        <v>0</v>
      </c>
      <c r="AN783" s="112">
        <v>5.333333333333333</v>
      </c>
      <c r="AO783" s="112">
        <v>0</v>
      </c>
      <c r="AP783" s="112">
        <v>0</v>
      </c>
      <c r="AQ783" s="112">
        <v>0</v>
      </c>
      <c r="AR783" s="112">
        <v>0</v>
      </c>
      <c r="AS783" s="112">
        <v>0</v>
      </c>
      <c r="AT783" s="111">
        <v>0.55000000000000004</v>
      </c>
      <c r="AU783" s="112">
        <v>9</v>
      </c>
      <c r="AV783" s="112">
        <v>0</v>
      </c>
      <c r="AW783" s="112">
        <v>26</v>
      </c>
      <c r="AX783" s="112">
        <v>0</v>
      </c>
      <c r="AY783" s="112">
        <v>0</v>
      </c>
      <c r="AZ783" s="112">
        <v>0</v>
      </c>
      <c r="BA783" s="111">
        <v>0.71299999999999997</v>
      </c>
      <c r="BB783" s="112">
        <v>0</v>
      </c>
      <c r="BC783" s="112">
        <v>0</v>
      </c>
      <c r="BD783" s="112">
        <v>0</v>
      </c>
      <c r="BE783" s="112">
        <v>0</v>
      </c>
      <c r="BF783" s="112">
        <v>0</v>
      </c>
      <c r="BG783" s="112">
        <v>0</v>
      </c>
      <c r="BH783" s="112">
        <v>0</v>
      </c>
      <c r="BI783" s="112">
        <v>0</v>
      </c>
      <c r="BJ783" s="112">
        <v>0</v>
      </c>
      <c r="BK783" s="111">
        <v>0.71299999999999997</v>
      </c>
      <c r="BL783" s="112">
        <v>0</v>
      </c>
      <c r="BM783" s="112">
        <v>6.4169999999999998</v>
      </c>
      <c r="BN783" s="112">
        <v>2.9333333333333336</v>
      </c>
      <c r="BO783" s="112">
        <v>18.538</v>
      </c>
      <c r="BP783" s="112">
        <v>0</v>
      </c>
      <c r="BQ783" s="112">
        <v>0</v>
      </c>
      <c r="BR783" s="113">
        <v>18</v>
      </c>
      <c r="BS783" s="112">
        <v>0</v>
      </c>
    </row>
    <row r="784" spans="1:71" hidden="1" x14ac:dyDescent="0.25">
      <c r="A784" s="102" t="s">
        <v>4</v>
      </c>
      <c r="B784" s="103" t="s">
        <v>189</v>
      </c>
      <c r="C784" s="102" t="s">
        <v>190</v>
      </c>
      <c r="D784" s="102" t="s">
        <v>616</v>
      </c>
      <c r="E784" s="102" t="s">
        <v>617</v>
      </c>
      <c r="F784" s="102" t="s">
        <v>151</v>
      </c>
      <c r="G784" s="102" t="s">
        <v>223</v>
      </c>
      <c r="H784" s="104">
        <v>51</v>
      </c>
      <c r="I784" s="104">
        <v>56</v>
      </c>
      <c r="J784" s="104">
        <v>30</v>
      </c>
      <c r="K784" s="104">
        <v>90</v>
      </c>
      <c r="L784" s="105">
        <v>45.666666666666664</v>
      </c>
      <c r="M784" s="106">
        <v>720</v>
      </c>
      <c r="N784" s="106">
        <v>608</v>
      </c>
      <c r="O784" s="106">
        <v>3</v>
      </c>
      <c r="P784" s="106">
        <v>-112</v>
      </c>
      <c r="Q784" s="106">
        <v>1</v>
      </c>
      <c r="R784" s="106">
        <v>2</v>
      </c>
      <c r="S784" s="106">
        <v>709</v>
      </c>
      <c r="T784" s="106">
        <v>692</v>
      </c>
      <c r="U784" s="106">
        <v>4</v>
      </c>
      <c r="V784" s="106">
        <v>-17</v>
      </c>
      <c r="W784" s="106">
        <v>1</v>
      </c>
      <c r="X784" s="106">
        <v>2.5</v>
      </c>
      <c r="Y784" s="106">
        <v>30</v>
      </c>
      <c r="Z784" s="106">
        <v>1</v>
      </c>
      <c r="AA784" s="107">
        <v>33641</v>
      </c>
      <c r="AB784" s="106">
        <v>2</v>
      </c>
      <c r="AC784" s="108">
        <v>1.9</v>
      </c>
      <c r="AD784" s="109">
        <v>1</v>
      </c>
      <c r="AE784" s="110">
        <v>0</v>
      </c>
      <c r="AF784" s="111">
        <v>0.54</v>
      </c>
      <c r="AG784" s="112">
        <v>0</v>
      </c>
      <c r="AH784" s="112">
        <v>0</v>
      </c>
      <c r="AI784" s="112">
        <v>0</v>
      </c>
      <c r="AJ784" s="111">
        <v>0.9</v>
      </c>
      <c r="AK784" s="112">
        <v>0</v>
      </c>
      <c r="AL784" s="112">
        <v>0</v>
      </c>
      <c r="AM784" s="112">
        <v>0</v>
      </c>
      <c r="AN784" s="112">
        <v>0</v>
      </c>
      <c r="AO784" s="112">
        <v>0</v>
      </c>
      <c r="AP784" s="112">
        <v>0</v>
      </c>
      <c r="AQ784" s="112">
        <v>0</v>
      </c>
      <c r="AR784" s="112">
        <v>0</v>
      </c>
      <c r="AS784" s="112">
        <v>0</v>
      </c>
      <c r="AT784" s="111">
        <v>0.55000000000000004</v>
      </c>
      <c r="AU784" s="112">
        <v>0</v>
      </c>
      <c r="AV784" s="112">
        <v>0</v>
      </c>
      <c r="AW784" s="112">
        <v>0</v>
      </c>
      <c r="AX784" s="112">
        <v>0</v>
      </c>
      <c r="AY784" s="112">
        <v>0</v>
      </c>
      <c r="AZ784" s="112">
        <v>0</v>
      </c>
      <c r="BA784" s="111">
        <v>0.71299999999999997</v>
      </c>
      <c r="BB784" s="112">
        <v>0</v>
      </c>
      <c r="BC784" s="112">
        <v>0</v>
      </c>
      <c r="BD784" s="112">
        <v>0</v>
      </c>
      <c r="BE784" s="112">
        <v>0</v>
      </c>
      <c r="BF784" s="112">
        <v>0</v>
      </c>
      <c r="BG784" s="112">
        <v>0</v>
      </c>
      <c r="BH784" s="112">
        <v>0</v>
      </c>
      <c r="BI784" s="112">
        <v>0</v>
      </c>
      <c r="BJ784" s="112">
        <v>0</v>
      </c>
      <c r="BK784" s="111">
        <v>0.71299999999999997</v>
      </c>
      <c r="BL784" s="112">
        <v>0</v>
      </c>
      <c r="BM784" s="112">
        <v>0</v>
      </c>
      <c r="BN784" s="112">
        <v>0</v>
      </c>
      <c r="BO784" s="112">
        <v>0</v>
      </c>
      <c r="BP784" s="112">
        <v>0</v>
      </c>
      <c r="BQ784" s="112">
        <v>0</v>
      </c>
      <c r="BR784" s="113">
        <v>16</v>
      </c>
      <c r="BS784" s="112">
        <v>0</v>
      </c>
    </row>
    <row r="785" spans="1:71" hidden="1" x14ac:dyDescent="0.25">
      <c r="A785" s="102" t="s">
        <v>4</v>
      </c>
      <c r="B785" s="103" t="s">
        <v>189</v>
      </c>
      <c r="C785" s="102" t="s">
        <v>190</v>
      </c>
      <c r="D785" s="102" t="s">
        <v>455</v>
      </c>
      <c r="E785" s="102" t="s">
        <v>456</v>
      </c>
      <c r="F785" s="102" t="s">
        <v>155</v>
      </c>
      <c r="G785" s="102" t="s">
        <v>227</v>
      </c>
      <c r="H785" s="104">
        <v>419</v>
      </c>
      <c r="I785" s="104">
        <v>443</v>
      </c>
      <c r="J785" s="104">
        <v>827</v>
      </c>
      <c r="K785" s="104">
        <v>2481</v>
      </c>
      <c r="L785" s="105">
        <v>563</v>
      </c>
      <c r="M785" s="106">
        <v>4214</v>
      </c>
      <c r="N785" s="106">
        <v>4433</v>
      </c>
      <c r="O785" s="106">
        <v>8</v>
      </c>
      <c r="P785" s="106">
        <v>219</v>
      </c>
      <c r="Q785" s="106">
        <v>7</v>
      </c>
      <c r="R785" s="106">
        <v>7.5</v>
      </c>
      <c r="S785" s="106">
        <v>4226</v>
      </c>
      <c r="T785" s="106">
        <v>4331</v>
      </c>
      <c r="U785" s="106">
        <v>8</v>
      </c>
      <c r="V785" s="106">
        <v>105</v>
      </c>
      <c r="W785" s="106">
        <v>8</v>
      </c>
      <c r="X785" s="106">
        <v>8</v>
      </c>
      <c r="Y785" s="106">
        <v>827</v>
      </c>
      <c r="Z785" s="106">
        <v>8</v>
      </c>
      <c r="AA785" s="107">
        <v>63724</v>
      </c>
      <c r="AB785" s="106">
        <v>6</v>
      </c>
      <c r="AC785" s="108">
        <v>7.1</v>
      </c>
      <c r="AD785" s="109">
        <v>4</v>
      </c>
      <c r="AE785" s="110">
        <v>112.33333333333333</v>
      </c>
      <c r="AF785" s="111">
        <v>0.54</v>
      </c>
      <c r="AG785" s="112">
        <v>4.333333333333333</v>
      </c>
      <c r="AH785" s="112">
        <v>21.666666666666668</v>
      </c>
      <c r="AI785" s="112">
        <v>4.333333333333333</v>
      </c>
      <c r="AJ785" s="111">
        <v>0.9</v>
      </c>
      <c r="AK785" s="112">
        <v>13.333333333333334</v>
      </c>
      <c r="AL785" s="112">
        <v>1.3333333333333333</v>
      </c>
      <c r="AM785" s="112">
        <v>0</v>
      </c>
      <c r="AN785" s="112">
        <v>0</v>
      </c>
      <c r="AO785" s="112">
        <v>189.33333333333334</v>
      </c>
      <c r="AP785" s="112">
        <v>0</v>
      </c>
      <c r="AQ785" s="112">
        <v>36</v>
      </c>
      <c r="AR785" s="112">
        <v>0</v>
      </c>
      <c r="AS785" s="112">
        <v>0</v>
      </c>
      <c r="AT785" s="111">
        <v>0.55000000000000004</v>
      </c>
      <c r="AU785" s="112">
        <v>0</v>
      </c>
      <c r="AV785" s="112">
        <v>9.3333333333333339</v>
      </c>
      <c r="AW785" s="112">
        <v>85</v>
      </c>
      <c r="AX785" s="112">
        <v>0</v>
      </c>
      <c r="AY785" s="112">
        <v>4.666666666666667</v>
      </c>
      <c r="AZ785" s="112">
        <v>0</v>
      </c>
      <c r="BA785" s="111">
        <v>0.71299999999999997</v>
      </c>
      <c r="BB785" s="112">
        <v>0</v>
      </c>
      <c r="BC785" s="112">
        <v>0</v>
      </c>
      <c r="BD785" s="112">
        <v>0</v>
      </c>
      <c r="BE785" s="112">
        <v>0</v>
      </c>
      <c r="BF785" s="112">
        <v>0</v>
      </c>
      <c r="BG785" s="112">
        <v>0</v>
      </c>
      <c r="BH785" s="112">
        <v>0</v>
      </c>
      <c r="BI785" s="112">
        <v>0</v>
      </c>
      <c r="BJ785" s="112">
        <v>0</v>
      </c>
      <c r="BK785" s="111">
        <v>0.71299999999999997</v>
      </c>
      <c r="BL785" s="112">
        <v>60.660000000000004</v>
      </c>
      <c r="BM785" s="112">
        <v>38.121333333333332</v>
      </c>
      <c r="BN785" s="112">
        <v>3.9</v>
      </c>
      <c r="BO785" s="112">
        <v>164.73833333333334</v>
      </c>
      <c r="BP785" s="112">
        <v>23.127333333333333</v>
      </c>
      <c r="BQ785" s="112">
        <v>0</v>
      </c>
      <c r="BR785" s="113">
        <v>160</v>
      </c>
      <c r="BS785" s="112">
        <v>0</v>
      </c>
    </row>
    <row r="786" spans="1:71" hidden="1" x14ac:dyDescent="0.25">
      <c r="A786" s="102" t="s">
        <v>4</v>
      </c>
      <c r="B786" s="103" t="s">
        <v>189</v>
      </c>
      <c r="C786" s="102" t="s">
        <v>190</v>
      </c>
      <c r="D786" s="102" t="s">
        <v>590</v>
      </c>
      <c r="E786" s="102" t="s">
        <v>591</v>
      </c>
      <c r="F786" s="102" t="s">
        <v>155</v>
      </c>
      <c r="G786" s="102" t="s">
        <v>227</v>
      </c>
      <c r="H786" s="104">
        <v>121</v>
      </c>
      <c r="I786" s="104">
        <v>152</v>
      </c>
      <c r="J786" s="104">
        <v>194</v>
      </c>
      <c r="K786" s="104">
        <v>582</v>
      </c>
      <c r="L786" s="105">
        <v>155.66666666666666</v>
      </c>
      <c r="M786" s="106">
        <v>1226</v>
      </c>
      <c r="N786" s="106">
        <v>1293</v>
      </c>
      <c r="O786" s="106">
        <v>5</v>
      </c>
      <c r="P786" s="106">
        <v>67</v>
      </c>
      <c r="Q786" s="106">
        <v>5</v>
      </c>
      <c r="R786" s="106">
        <v>5</v>
      </c>
      <c r="S786" s="106">
        <v>1329</v>
      </c>
      <c r="T786" s="106">
        <v>1389</v>
      </c>
      <c r="U786" s="106">
        <v>6</v>
      </c>
      <c r="V786" s="106">
        <v>60</v>
      </c>
      <c r="W786" s="106">
        <v>7</v>
      </c>
      <c r="X786" s="106">
        <v>6.5</v>
      </c>
      <c r="Y786" s="106">
        <v>194</v>
      </c>
      <c r="Z786" s="106">
        <v>6</v>
      </c>
      <c r="AA786" s="107">
        <v>64420</v>
      </c>
      <c r="AB786" s="106">
        <v>6</v>
      </c>
      <c r="AC786" s="108">
        <v>5.9</v>
      </c>
      <c r="AD786" s="109">
        <v>3</v>
      </c>
      <c r="AE786" s="110">
        <v>0</v>
      </c>
      <c r="AF786" s="111">
        <v>0.54</v>
      </c>
      <c r="AG786" s="112">
        <v>6</v>
      </c>
      <c r="AH786" s="112">
        <v>0</v>
      </c>
      <c r="AI786" s="112">
        <v>6</v>
      </c>
      <c r="AJ786" s="111">
        <v>0.9</v>
      </c>
      <c r="AK786" s="112">
        <v>6</v>
      </c>
      <c r="AL786" s="112">
        <v>0</v>
      </c>
      <c r="AM786" s="112">
        <v>0</v>
      </c>
      <c r="AN786" s="112">
        <v>0</v>
      </c>
      <c r="AO786" s="112">
        <v>54</v>
      </c>
      <c r="AP786" s="112">
        <v>0</v>
      </c>
      <c r="AQ786" s="112">
        <v>36.333333333333336</v>
      </c>
      <c r="AR786" s="112">
        <v>0</v>
      </c>
      <c r="AS786" s="112">
        <v>0</v>
      </c>
      <c r="AT786" s="111">
        <v>0.55000000000000004</v>
      </c>
      <c r="AU786" s="112">
        <v>0</v>
      </c>
      <c r="AV786" s="112">
        <v>0</v>
      </c>
      <c r="AW786" s="112">
        <v>0</v>
      </c>
      <c r="AX786" s="112">
        <v>0</v>
      </c>
      <c r="AY786" s="112">
        <v>0</v>
      </c>
      <c r="AZ786" s="112">
        <v>0</v>
      </c>
      <c r="BA786" s="111">
        <v>0.71299999999999997</v>
      </c>
      <c r="BB786" s="112">
        <v>0</v>
      </c>
      <c r="BC786" s="112">
        <v>0</v>
      </c>
      <c r="BD786" s="112">
        <v>0</v>
      </c>
      <c r="BE786" s="112">
        <v>0</v>
      </c>
      <c r="BF786" s="112">
        <v>0</v>
      </c>
      <c r="BG786" s="112">
        <v>0</v>
      </c>
      <c r="BH786" s="112">
        <v>0</v>
      </c>
      <c r="BI786" s="112">
        <v>0</v>
      </c>
      <c r="BJ786" s="112">
        <v>0</v>
      </c>
      <c r="BK786" s="111">
        <v>0.71299999999999997</v>
      </c>
      <c r="BL786" s="112">
        <v>0</v>
      </c>
      <c r="BM786" s="112">
        <v>8.7000000000000011</v>
      </c>
      <c r="BN786" s="112">
        <v>5.4</v>
      </c>
      <c r="BO786" s="112">
        <v>29.700000000000003</v>
      </c>
      <c r="BP786" s="112">
        <v>19.983333333333338</v>
      </c>
      <c r="BQ786" s="112">
        <v>0</v>
      </c>
      <c r="BR786" s="113">
        <v>40</v>
      </c>
      <c r="BS786" s="112">
        <v>0</v>
      </c>
    </row>
    <row r="787" spans="1:71" hidden="1" x14ac:dyDescent="0.25">
      <c r="A787" s="102" t="s">
        <v>4</v>
      </c>
      <c r="B787" s="103" t="s">
        <v>189</v>
      </c>
      <c r="C787" s="102" t="s">
        <v>190</v>
      </c>
      <c r="D787" s="102" t="s">
        <v>592</v>
      </c>
      <c r="E787" s="102" t="s">
        <v>593</v>
      </c>
      <c r="F787" s="102" t="s">
        <v>151</v>
      </c>
      <c r="G787" s="102" t="s">
        <v>223</v>
      </c>
      <c r="H787" s="104">
        <v>58</v>
      </c>
      <c r="I787" s="104">
        <v>63</v>
      </c>
      <c r="J787" s="104">
        <v>1265</v>
      </c>
      <c r="K787" s="104">
        <v>3795</v>
      </c>
      <c r="L787" s="105">
        <v>462</v>
      </c>
      <c r="M787" s="106">
        <v>598</v>
      </c>
      <c r="N787" s="106">
        <v>622</v>
      </c>
      <c r="O787" s="106">
        <v>3</v>
      </c>
      <c r="P787" s="106">
        <v>24</v>
      </c>
      <c r="Q787" s="106">
        <v>3</v>
      </c>
      <c r="R787" s="106">
        <v>3</v>
      </c>
      <c r="S787" s="106">
        <v>577</v>
      </c>
      <c r="T787" s="106">
        <v>596</v>
      </c>
      <c r="U787" s="106">
        <v>3</v>
      </c>
      <c r="V787" s="106">
        <v>19</v>
      </c>
      <c r="W787" s="106">
        <v>5</v>
      </c>
      <c r="X787" s="106">
        <v>4</v>
      </c>
      <c r="Y787" s="106">
        <v>1265</v>
      </c>
      <c r="Z787" s="106">
        <v>9</v>
      </c>
      <c r="AA787" s="107"/>
      <c r="AB787" s="106"/>
      <c r="AC787" s="108">
        <v>5.333333333333333</v>
      </c>
      <c r="AD787" s="109">
        <v>3</v>
      </c>
      <c r="AE787" s="110">
        <v>0</v>
      </c>
      <c r="AF787" s="111">
        <v>0.54</v>
      </c>
      <c r="AG787" s="112">
        <v>0</v>
      </c>
      <c r="AH787" s="112">
        <v>0</v>
      </c>
      <c r="AI787" s="112">
        <v>0</v>
      </c>
      <c r="AJ787" s="111">
        <v>0.9</v>
      </c>
      <c r="AK787" s="112">
        <v>0</v>
      </c>
      <c r="AL787" s="112">
        <v>0</v>
      </c>
      <c r="AM787" s="112">
        <v>0</v>
      </c>
      <c r="AN787" s="112">
        <v>0</v>
      </c>
      <c r="AO787" s="112">
        <v>0</v>
      </c>
      <c r="AP787" s="112">
        <v>0</v>
      </c>
      <c r="AQ787" s="112">
        <v>0</v>
      </c>
      <c r="AR787" s="112">
        <v>0</v>
      </c>
      <c r="AS787" s="112">
        <v>0</v>
      </c>
      <c r="AT787" s="111">
        <v>0.55000000000000004</v>
      </c>
      <c r="AU787" s="112">
        <v>0</v>
      </c>
      <c r="AV787" s="112">
        <v>0</v>
      </c>
      <c r="AW787" s="112">
        <v>0</v>
      </c>
      <c r="AX787" s="112">
        <v>0</v>
      </c>
      <c r="AY787" s="112">
        <v>0</v>
      </c>
      <c r="AZ787" s="112">
        <v>0</v>
      </c>
      <c r="BA787" s="111">
        <v>0.71299999999999997</v>
      </c>
      <c r="BB787" s="112">
        <v>0</v>
      </c>
      <c r="BC787" s="112">
        <v>0</v>
      </c>
      <c r="BD787" s="112">
        <v>0</v>
      </c>
      <c r="BE787" s="112">
        <v>0</v>
      </c>
      <c r="BF787" s="112">
        <v>0</v>
      </c>
      <c r="BG787" s="112">
        <v>0</v>
      </c>
      <c r="BH787" s="112">
        <v>0</v>
      </c>
      <c r="BI787" s="112">
        <v>0</v>
      </c>
      <c r="BJ787" s="112">
        <v>0</v>
      </c>
      <c r="BK787" s="111">
        <v>0.71299999999999997</v>
      </c>
      <c r="BL787" s="112">
        <v>0</v>
      </c>
      <c r="BM787" s="112">
        <v>0</v>
      </c>
      <c r="BN787" s="112">
        <v>0</v>
      </c>
      <c r="BO787" s="112">
        <v>0</v>
      </c>
      <c r="BP787" s="112">
        <v>0</v>
      </c>
      <c r="BQ787" s="112">
        <v>0</v>
      </c>
      <c r="BR787" s="113">
        <v>38</v>
      </c>
      <c r="BS787" s="112">
        <v>0</v>
      </c>
    </row>
    <row r="788" spans="1:71" hidden="1" x14ac:dyDescent="0.25">
      <c r="A788" s="102" t="s">
        <v>4</v>
      </c>
      <c r="B788" s="103" t="s">
        <v>189</v>
      </c>
      <c r="C788" s="102" t="s">
        <v>190</v>
      </c>
      <c r="D788" s="102" t="s">
        <v>1030</v>
      </c>
      <c r="E788" s="102" t="s">
        <v>1031</v>
      </c>
      <c r="F788" s="102" t="s">
        <v>155</v>
      </c>
      <c r="G788" s="102" t="s">
        <v>227</v>
      </c>
      <c r="H788" s="104">
        <v>11</v>
      </c>
      <c r="I788" s="104">
        <v>12</v>
      </c>
      <c r="J788" s="104"/>
      <c r="K788" s="104" t="s">
        <v>154</v>
      </c>
      <c r="L788" s="105">
        <v>11.5</v>
      </c>
      <c r="M788" s="106">
        <v>106</v>
      </c>
      <c r="N788" s="106">
        <v>116</v>
      </c>
      <c r="O788" s="106">
        <v>1</v>
      </c>
      <c r="P788" s="106">
        <v>10</v>
      </c>
      <c r="Q788" s="106">
        <v>2</v>
      </c>
      <c r="R788" s="106">
        <v>1.5</v>
      </c>
      <c r="S788" s="106">
        <v>114</v>
      </c>
      <c r="T788" s="106">
        <v>119</v>
      </c>
      <c r="U788" s="106">
        <v>1</v>
      </c>
      <c r="V788" s="106">
        <v>5</v>
      </c>
      <c r="W788" s="106">
        <v>3</v>
      </c>
      <c r="X788" s="106">
        <v>2</v>
      </c>
      <c r="Y788" s="106"/>
      <c r="Z788" s="106"/>
      <c r="AA788" s="107"/>
      <c r="AB788" s="106"/>
      <c r="AC788" s="108">
        <v>1.75</v>
      </c>
      <c r="AD788" s="109">
        <v>1</v>
      </c>
      <c r="AE788" s="110">
        <v>112.33333333333333</v>
      </c>
      <c r="AF788" s="111">
        <v>0.54</v>
      </c>
      <c r="AG788" s="112">
        <v>0</v>
      </c>
      <c r="AH788" s="112">
        <v>15</v>
      </c>
      <c r="AI788" s="112">
        <v>0</v>
      </c>
      <c r="AJ788" s="111">
        <v>0.9</v>
      </c>
      <c r="AK788" s="112">
        <v>3.3333333333333335</v>
      </c>
      <c r="AL788" s="112">
        <v>0</v>
      </c>
      <c r="AM788" s="112">
        <v>0</v>
      </c>
      <c r="AN788" s="112">
        <v>0</v>
      </c>
      <c r="AO788" s="112">
        <v>32</v>
      </c>
      <c r="AP788" s="112">
        <v>1.6666666666666667</v>
      </c>
      <c r="AQ788" s="112">
        <v>14</v>
      </c>
      <c r="AR788" s="112">
        <v>0</v>
      </c>
      <c r="AS788" s="112">
        <v>0</v>
      </c>
      <c r="AT788" s="111">
        <v>0.55000000000000004</v>
      </c>
      <c r="AU788" s="112">
        <v>0</v>
      </c>
      <c r="AV788" s="112">
        <v>0</v>
      </c>
      <c r="AW788" s="112">
        <v>49.666666666666664</v>
      </c>
      <c r="AX788" s="112">
        <v>0</v>
      </c>
      <c r="AY788" s="112">
        <v>3.6666666666666665</v>
      </c>
      <c r="AZ788" s="112">
        <v>0</v>
      </c>
      <c r="BA788" s="111">
        <v>0.71299999999999997</v>
      </c>
      <c r="BB788" s="112">
        <v>0</v>
      </c>
      <c r="BC788" s="112">
        <v>0</v>
      </c>
      <c r="BD788" s="112">
        <v>0</v>
      </c>
      <c r="BE788" s="112">
        <v>0</v>
      </c>
      <c r="BF788" s="112">
        <v>0</v>
      </c>
      <c r="BG788" s="112">
        <v>0</v>
      </c>
      <c r="BH788" s="112">
        <v>0</v>
      </c>
      <c r="BI788" s="112">
        <v>0</v>
      </c>
      <c r="BJ788" s="112">
        <v>0</v>
      </c>
      <c r="BK788" s="111">
        <v>0.71299999999999997</v>
      </c>
      <c r="BL788" s="112">
        <v>60.660000000000004</v>
      </c>
      <c r="BM788" s="112">
        <v>15.333333333333334</v>
      </c>
      <c r="BN788" s="112">
        <v>0</v>
      </c>
      <c r="BO788" s="112">
        <v>53.012333333333331</v>
      </c>
      <c r="BP788" s="112">
        <v>11.231</v>
      </c>
      <c r="BQ788" s="112">
        <v>0</v>
      </c>
      <c r="BR788" s="113">
        <v>31</v>
      </c>
      <c r="BS788" s="112">
        <v>0</v>
      </c>
    </row>
    <row r="789" spans="1:71" hidden="1" x14ac:dyDescent="0.25">
      <c r="A789" s="102" t="s">
        <v>4</v>
      </c>
      <c r="B789" s="103" t="s">
        <v>189</v>
      </c>
      <c r="C789" s="102" t="s">
        <v>190</v>
      </c>
      <c r="D789" s="102" t="s">
        <v>1032</v>
      </c>
      <c r="E789" s="102" t="s">
        <v>1033</v>
      </c>
      <c r="F789" s="102" t="s">
        <v>156</v>
      </c>
      <c r="G789" s="102" t="s">
        <v>224</v>
      </c>
      <c r="H789" s="104">
        <v>28</v>
      </c>
      <c r="I789" s="104">
        <v>34</v>
      </c>
      <c r="J789" s="104">
        <v>61</v>
      </c>
      <c r="K789" s="104">
        <v>183</v>
      </c>
      <c r="L789" s="105">
        <v>41</v>
      </c>
      <c r="M789" s="106">
        <v>255</v>
      </c>
      <c r="N789" s="106">
        <v>279</v>
      </c>
      <c r="O789" s="106">
        <v>2</v>
      </c>
      <c r="P789" s="106">
        <v>24</v>
      </c>
      <c r="Q789" s="106">
        <v>3</v>
      </c>
      <c r="R789" s="106">
        <v>2.5</v>
      </c>
      <c r="S789" s="106">
        <v>281</v>
      </c>
      <c r="T789" s="106">
        <v>292</v>
      </c>
      <c r="U789" s="106">
        <v>2</v>
      </c>
      <c r="V789" s="106">
        <v>11</v>
      </c>
      <c r="W789" s="106">
        <v>4</v>
      </c>
      <c r="X789" s="106">
        <v>3</v>
      </c>
      <c r="Y789" s="106">
        <v>61</v>
      </c>
      <c r="Z789" s="106">
        <v>3</v>
      </c>
      <c r="AA789" s="107"/>
      <c r="AB789" s="106"/>
      <c r="AC789" s="108">
        <v>2.8333333333333335</v>
      </c>
      <c r="AD789" s="109">
        <v>2</v>
      </c>
      <c r="AE789" s="110">
        <v>0</v>
      </c>
      <c r="AF789" s="111">
        <v>0.54</v>
      </c>
      <c r="AG789" s="112">
        <v>0</v>
      </c>
      <c r="AH789" s="112">
        <v>6</v>
      </c>
      <c r="AI789" s="112">
        <v>0</v>
      </c>
      <c r="AJ789" s="111">
        <v>0.9</v>
      </c>
      <c r="AK789" s="112">
        <v>4.666666666666667</v>
      </c>
      <c r="AL789" s="112">
        <v>0</v>
      </c>
      <c r="AM789" s="112">
        <v>0</v>
      </c>
      <c r="AN789" s="112">
        <v>3</v>
      </c>
      <c r="AO789" s="112">
        <v>217</v>
      </c>
      <c r="AP789" s="112">
        <v>0</v>
      </c>
      <c r="AQ789" s="112">
        <v>13</v>
      </c>
      <c r="AR789" s="112">
        <v>0</v>
      </c>
      <c r="AS789" s="112">
        <v>0</v>
      </c>
      <c r="AT789" s="111">
        <v>0.55000000000000004</v>
      </c>
      <c r="AU789" s="112">
        <v>0</v>
      </c>
      <c r="AV789" s="112">
        <v>0</v>
      </c>
      <c r="AW789" s="112">
        <v>0</v>
      </c>
      <c r="AX789" s="112">
        <v>0</v>
      </c>
      <c r="AY789" s="112">
        <v>0</v>
      </c>
      <c r="AZ789" s="112">
        <v>0</v>
      </c>
      <c r="BA789" s="111">
        <v>0.71299999999999997</v>
      </c>
      <c r="BB789" s="112">
        <v>0</v>
      </c>
      <c r="BC789" s="112">
        <v>0</v>
      </c>
      <c r="BD789" s="112">
        <v>0</v>
      </c>
      <c r="BE789" s="112">
        <v>0</v>
      </c>
      <c r="BF789" s="112">
        <v>11.666666666666666</v>
      </c>
      <c r="BG789" s="112">
        <v>0</v>
      </c>
      <c r="BH789" s="112">
        <v>0</v>
      </c>
      <c r="BI789" s="112">
        <v>0</v>
      </c>
      <c r="BJ789" s="112">
        <v>0</v>
      </c>
      <c r="BK789" s="111">
        <v>0.71299999999999997</v>
      </c>
      <c r="BL789" s="112">
        <v>0</v>
      </c>
      <c r="BM789" s="112">
        <v>7.9666666666666668</v>
      </c>
      <c r="BN789" s="112">
        <v>1.6500000000000001</v>
      </c>
      <c r="BO789" s="112">
        <v>127.66833333333334</v>
      </c>
      <c r="BP789" s="112">
        <v>7.15</v>
      </c>
      <c r="BQ789" s="112">
        <v>0</v>
      </c>
      <c r="BR789" s="113">
        <v>21</v>
      </c>
      <c r="BS789" s="112">
        <v>0</v>
      </c>
    </row>
    <row r="790" spans="1:71" hidden="1" x14ac:dyDescent="0.25">
      <c r="A790" s="102" t="s">
        <v>4</v>
      </c>
      <c r="B790" s="103" t="s">
        <v>189</v>
      </c>
      <c r="C790" s="102" t="s">
        <v>190</v>
      </c>
      <c r="D790" s="102" t="s">
        <v>618</v>
      </c>
      <c r="E790" s="102" t="s">
        <v>619</v>
      </c>
      <c r="F790" s="102" t="s">
        <v>155</v>
      </c>
      <c r="G790" s="102" t="s">
        <v>227</v>
      </c>
      <c r="H790" s="104">
        <v>261</v>
      </c>
      <c r="I790" s="104">
        <v>282</v>
      </c>
      <c r="J790" s="104">
        <v>367</v>
      </c>
      <c r="K790" s="104">
        <v>1101</v>
      </c>
      <c r="L790" s="105">
        <v>303.33333333333331</v>
      </c>
      <c r="M790" s="106">
        <v>2551</v>
      </c>
      <c r="N790" s="106">
        <v>2834</v>
      </c>
      <c r="O790" s="106">
        <v>7</v>
      </c>
      <c r="P790" s="106">
        <v>283</v>
      </c>
      <c r="Q790" s="106">
        <v>8</v>
      </c>
      <c r="R790" s="106">
        <v>7.5</v>
      </c>
      <c r="S790" s="106">
        <v>2625</v>
      </c>
      <c r="T790" s="106">
        <v>2726</v>
      </c>
      <c r="U790" s="106">
        <v>7</v>
      </c>
      <c r="V790" s="106">
        <v>101</v>
      </c>
      <c r="W790" s="106">
        <v>8</v>
      </c>
      <c r="X790" s="106">
        <v>7.5</v>
      </c>
      <c r="Y790" s="106">
        <v>367</v>
      </c>
      <c r="Z790" s="106">
        <v>7</v>
      </c>
      <c r="AA790" s="107">
        <v>65453</v>
      </c>
      <c r="AB790" s="106">
        <v>6</v>
      </c>
      <c r="AC790" s="108">
        <v>6.8</v>
      </c>
      <c r="AD790" s="109">
        <v>4</v>
      </c>
      <c r="AE790" s="110">
        <v>25</v>
      </c>
      <c r="AF790" s="111">
        <v>0.54</v>
      </c>
      <c r="AG790" s="112">
        <v>0</v>
      </c>
      <c r="AH790" s="112">
        <v>6</v>
      </c>
      <c r="AI790" s="112">
        <v>0</v>
      </c>
      <c r="AJ790" s="111">
        <v>0.9</v>
      </c>
      <c r="AK790" s="112">
        <v>4.666666666666667</v>
      </c>
      <c r="AL790" s="112">
        <v>0</v>
      </c>
      <c r="AM790" s="112">
        <v>0</v>
      </c>
      <c r="AN790" s="112">
        <v>3</v>
      </c>
      <c r="AO790" s="112">
        <v>762</v>
      </c>
      <c r="AP790" s="112">
        <v>0</v>
      </c>
      <c r="AQ790" s="112">
        <v>41</v>
      </c>
      <c r="AR790" s="112">
        <v>0</v>
      </c>
      <c r="AS790" s="112">
        <v>0</v>
      </c>
      <c r="AT790" s="111">
        <v>0.55000000000000004</v>
      </c>
      <c r="AU790" s="112">
        <v>0</v>
      </c>
      <c r="AV790" s="112">
        <v>0</v>
      </c>
      <c r="AW790" s="112">
        <v>17</v>
      </c>
      <c r="AX790" s="112">
        <v>0</v>
      </c>
      <c r="AY790" s="112">
        <v>0</v>
      </c>
      <c r="AZ790" s="112">
        <v>0</v>
      </c>
      <c r="BA790" s="111">
        <v>0.71299999999999997</v>
      </c>
      <c r="BB790" s="112">
        <v>0</v>
      </c>
      <c r="BC790" s="112">
        <v>0</v>
      </c>
      <c r="BD790" s="112">
        <v>0</v>
      </c>
      <c r="BE790" s="112">
        <v>0</v>
      </c>
      <c r="BF790" s="112">
        <v>11.666666666666666</v>
      </c>
      <c r="BG790" s="112">
        <v>0</v>
      </c>
      <c r="BH790" s="112">
        <v>0</v>
      </c>
      <c r="BI790" s="112">
        <v>0</v>
      </c>
      <c r="BJ790" s="112">
        <v>0</v>
      </c>
      <c r="BK790" s="111">
        <v>0.71299999999999997</v>
      </c>
      <c r="BL790" s="112">
        <v>13.5</v>
      </c>
      <c r="BM790" s="112">
        <v>7.9666666666666668</v>
      </c>
      <c r="BN790" s="112">
        <v>1.6500000000000001</v>
      </c>
      <c r="BO790" s="112">
        <v>439.53933333333333</v>
      </c>
      <c r="BP790" s="112">
        <v>22.55</v>
      </c>
      <c r="BQ790" s="112">
        <v>0</v>
      </c>
      <c r="BR790" s="113">
        <v>91</v>
      </c>
      <c r="BS790" s="112">
        <v>0</v>
      </c>
    </row>
    <row r="791" spans="1:71" hidden="1" x14ac:dyDescent="0.25">
      <c r="A791" s="102" t="s">
        <v>4</v>
      </c>
      <c r="B791" s="103" t="s">
        <v>189</v>
      </c>
      <c r="C791" s="102" t="s">
        <v>190</v>
      </c>
      <c r="D791" s="102" t="s">
        <v>937</v>
      </c>
      <c r="E791" s="102" t="s">
        <v>938</v>
      </c>
      <c r="F791" s="102" t="s">
        <v>155</v>
      </c>
      <c r="G791" s="102" t="s">
        <v>227</v>
      </c>
      <c r="H791" s="104">
        <v>586</v>
      </c>
      <c r="I791" s="104">
        <v>605</v>
      </c>
      <c r="J791" s="104">
        <v>1299</v>
      </c>
      <c r="K791" s="104">
        <v>3897</v>
      </c>
      <c r="L791" s="105">
        <v>830</v>
      </c>
      <c r="M791" s="106">
        <v>3684</v>
      </c>
      <c r="N791" s="106">
        <v>4302</v>
      </c>
      <c r="O791" s="106">
        <v>8</v>
      </c>
      <c r="P791" s="106">
        <v>618</v>
      </c>
      <c r="Q791" s="106">
        <v>9</v>
      </c>
      <c r="R791" s="106">
        <v>8.5</v>
      </c>
      <c r="S791" s="106">
        <v>4005</v>
      </c>
      <c r="T791" s="106">
        <v>4151</v>
      </c>
      <c r="U791" s="106">
        <v>8</v>
      </c>
      <c r="V791" s="106">
        <v>146</v>
      </c>
      <c r="W791" s="106">
        <v>9</v>
      </c>
      <c r="X791" s="106">
        <v>8.5</v>
      </c>
      <c r="Y791" s="106">
        <v>1299</v>
      </c>
      <c r="Z791" s="106">
        <v>9</v>
      </c>
      <c r="AA791" s="107">
        <v>42706</v>
      </c>
      <c r="AB791" s="106">
        <v>3</v>
      </c>
      <c r="AC791" s="108">
        <v>6.4</v>
      </c>
      <c r="AD791" s="109">
        <v>4</v>
      </c>
      <c r="AE791" s="110">
        <v>0</v>
      </c>
      <c r="AF791" s="111">
        <v>0.54</v>
      </c>
      <c r="AG791" s="112">
        <v>0</v>
      </c>
      <c r="AH791" s="112">
        <v>0</v>
      </c>
      <c r="AI791" s="112">
        <v>0</v>
      </c>
      <c r="AJ791" s="111">
        <v>0.9</v>
      </c>
      <c r="AK791" s="112">
        <v>0</v>
      </c>
      <c r="AL791" s="112">
        <v>0</v>
      </c>
      <c r="AM791" s="112">
        <v>0</v>
      </c>
      <c r="AN791" s="112">
        <v>22.333333333333332</v>
      </c>
      <c r="AO791" s="112">
        <v>24</v>
      </c>
      <c r="AP791" s="112">
        <v>0</v>
      </c>
      <c r="AQ791" s="112">
        <v>69.666666666666671</v>
      </c>
      <c r="AR791" s="112">
        <v>1</v>
      </c>
      <c r="AS791" s="112">
        <v>0</v>
      </c>
      <c r="AT791" s="111">
        <v>0.55000000000000004</v>
      </c>
      <c r="AU791" s="112">
        <v>0</v>
      </c>
      <c r="AV791" s="112">
        <v>0</v>
      </c>
      <c r="AW791" s="112">
        <v>0</v>
      </c>
      <c r="AX791" s="112">
        <v>0</v>
      </c>
      <c r="AY791" s="112">
        <v>0</v>
      </c>
      <c r="AZ791" s="112">
        <v>0</v>
      </c>
      <c r="BA791" s="111">
        <v>0.71299999999999997</v>
      </c>
      <c r="BB791" s="112">
        <v>0</v>
      </c>
      <c r="BC791" s="112">
        <v>0</v>
      </c>
      <c r="BD791" s="112">
        <v>0</v>
      </c>
      <c r="BE791" s="112">
        <v>0</v>
      </c>
      <c r="BF791" s="112">
        <v>151</v>
      </c>
      <c r="BG791" s="112">
        <v>0</v>
      </c>
      <c r="BH791" s="112">
        <v>0</v>
      </c>
      <c r="BI791" s="112">
        <v>5.333333333333333</v>
      </c>
      <c r="BJ791" s="112">
        <v>0</v>
      </c>
      <c r="BK791" s="111">
        <v>0.71299999999999997</v>
      </c>
      <c r="BL791" s="112">
        <v>0</v>
      </c>
      <c r="BM791" s="112">
        <v>0</v>
      </c>
      <c r="BN791" s="112">
        <v>12.283333333333333</v>
      </c>
      <c r="BO791" s="112">
        <v>120.863</v>
      </c>
      <c r="BP791" s="112">
        <v>42.119333333333337</v>
      </c>
      <c r="BQ791" s="112">
        <v>0.55000000000000004</v>
      </c>
      <c r="BR791" s="113">
        <v>65</v>
      </c>
      <c r="BS791" s="112">
        <v>0</v>
      </c>
    </row>
    <row r="792" spans="1:71" hidden="1" x14ac:dyDescent="0.25">
      <c r="A792" s="102" t="s">
        <v>4</v>
      </c>
      <c r="B792" s="103" t="s">
        <v>189</v>
      </c>
      <c r="C792" s="102" t="s">
        <v>190</v>
      </c>
      <c r="D792" s="102" t="s">
        <v>1034</v>
      </c>
      <c r="E792" s="102" t="s">
        <v>1035</v>
      </c>
      <c r="F792" s="102" t="s">
        <v>151</v>
      </c>
      <c r="G792" s="102" t="s">
        <v>223</v>
      </c>
      <c r="H792" s="104">
        <v>18</v>
      </c>
      <c r="I792" s="104">
        <v>17</v>
      </c>
      <c r="J792" s="104">
        <v>46</v>
      </c>
      <c r="K792" s="104">
        <v>138</v>
      </c>
      <c r="L792" s="105">
        <v>27</v>
      </c>
      <c r="M792" s="106">
        <v>124</v>
      </c>
      <c r="N792" s="106">
        <v>138</v>
      </c>
      <c r="O792" s="106">
        <v>1</v>
      </c>
      <c r="P792" s="106">
        <v>14</v>
      </c>
      <c r="Q792" s="106">
        <v>3</v>
      </c>
      <c r="R792" s="106">
        <v>2</v>
      </c>
      <c r="S792" s="106">
        <v>119</v>
      </c>
      <c r="T792" s="106">
        <v>122</v>
      </c>
      <c r="U792" s="106">
        <v>1</v>
      </c>
      <c r="V792" s="106">
        <v>3</v>
      </c>
      <c r="W792" s="106">
        <v>2</v>
      </c>
      <c r="X792" s="106">
        <v>1.5</v>
      </c>
      <c r="Y792" s="106">
        <v>46</v>
      </c>
      <c r="Z792" s="106">
        <v>2</v>
      </c>
      <c r="AA792" s="107">
        <v>67872</v>
      </c>
      <c r="AB792" s="106">
        <v>7</v>
      </c>
      <c r="AC792" s="108">
        <v>3.9</v>
      </c>
      <c r="AD792" s="109">
        <v>2</v>
      </c>
      <c r="AE792" s="110">
        <v>0</v>
      </c>
      <c r="AF792" s="111">
        <v>0.54</v>
      </c>
      <c r="AG792" s="112">
        <v>0</v>
      </c>
      <c r="AH792" s="112">
        <v>0</v>
      </c>
      <c r="AI792" s="112">
        <v>0</v>
      </c>
      <c r="AJ792" s="111">
        <v>0.9</v>
      </c>
      <c r="AK792" s="112">
        <v>0</v>
      </c>
      <c r="AL792" s="112">
        <v>0</v>
      </c>
      <c r="AM792" s="112">
        <v>0</v>
      </c>
      <c r="AN792" s="112">
        <v>0</v>
      </c>
      <c r="AO792" s="112">
        <v>0</v>
      </c>
      <c r="AP792" s="112">
        <v>0</v>
      </c>
      <c r="AQ792" s="112">
        <v>0</v>
      </c>
      <c r="AR792" s="112">
        <v>0</v>
      </c>
      <c r="AS792" s="112">
        <v>0</v>
      </c>
      <c r="AT792" s="111">
        <v>0.55000000000000004</v>
      </c>
      <c r="AU792" s="112">
        <v>0</v>
      </c>
      <c r="AV792" s="112">
        <v>0</v>
      </c>
      <c r="AW792" s="112">
        <v>0</v>
      </c>
      <c r="AX792" s="112">
        <v>0</v>
      </c>
      <c r="AY792" s="112">
        <v>0</v>
      </c>
      <c r="AZ792" s="112">
        <v>0</v>
      </c>
      <c r="BA792" s="111">
        <v>0.71299999999999997</v>
      </c>
      <c r="BB792" s="112">
        <v>0</v>
      </c>
      <c r="BC792" s="112">
        <v>0</v>
      </c>
      <c r="BD792" s="112">
        <v>0</v>
      </c>
      <c r="BE792" s="112">
        <v>0</v>
      </c>
      <c r="BF792" s="112">
        <v>0</v>
      </c>
      <c r="BG792" s="112">
        <v>0</v>
      </c>
      <c r="BH792" s="112">
        <v>0</v>
      </c>
      <c r="BI792" s="112">
        <v>0</v>
      </c>
      <c r="BJ792" s="112">
        <v>0</v>
      </c>
      <c r="BK792" s="111">
        <v>0.71299999999999997</v>
      </c>
      <c r="BL792" s="112">
        <v>0</v>
      </c>
      <c r="BM792" s="112">
        <v>0</v>
      </c>
      <c r="BN792" s="112">
        <v>0</v>
      </c>
      <c r="BO792" s="112">
        <v>0</v>
      </c>
      <c r="BP792" s="112">
        <v>0</v>
      </c>
      <c r="BQ792" s="112">
        <v>0</v>
      </c>
      <c r="BR792" s="113">
        <v>7</v>
      </c>
      <c r="BS792" s="112">
        <v>0</v>
      </c>
    </row>
    <row r="793" spans="1:71" hidden="1" x14ac:dyDescent="0.25">
      <c r="A793" s="102" t="s">
        <v>4</v>
      </c>
      <c r="B793" s="103" t="s">
        <v>189</v>
      </c>
      <c r="C793" s="102" t="s">
        <v>190</v>
      </c>
      <c r="D793" s="102" t="s">
        <v>939</v>
      </c>
      <c r="E793" s="102" t="s">
        <v>940</v>
      </c>
      <c r="F793" s="102" t="s">
        <v>152</v>
      </c>
      <c r="G793" s="102" t="s">
        <v>223</v>
      </c>
      <c r="H793" s="104">
        <v>23</v>
      </c>
      <c r="I793" s="104">
        <v>28</v>
      </c>
      <c r="J793" s="104"/>
      <c r="K793" s="104" t="s">
        <v>154</v>
      </c>
      <c r="L793" s="105">
        <v>25.5</v>
      </c>
      <c r="M793" s="106">
        <v>164</v>
      </c>
      <c r="N793" s="106">
        <v>170</v>
      </c>
      <c r="O793" s="106">
        <v>1</v>
      </c>
      <c r="P793" s="106">
        <v>6</v>
      </c>
      <c r="Q793" s="106">
        <v>2</v>
      </c>
      <c r="R793" s="106">
        <v>1.5</v>
      </c>
      <c r="S793" s="106">
        <v>185</v>
      </c>
      <c r="T793" s="106">
        <v>191</v>
      </c>
      <c r="U793" s="106">
        <v>1</v>
      </c>
      <c r="V793" s="106">
        <v>6</v>
      </c>
      <c r="W793" s="106">
        <v>3</v>
      </c>
      <c r="X793" s="106">
        <v>2</v>
      </c>
      <c r="Y793" s="106"/>
      <c r="Z793" s="106"/>
      <c r="AA793" s="107"/>
      <c r="AB793" s="106"/>
      <c r="AC793" s="108">
        <v>1.75</v>
      </c>
      <c r="AD793" s="109">
        <v>1</v>
      </c>
      <c r="AE793" s="110">
        <v>0</v>
      </c>
      <c r="AF793" s="111">
        <v>0.54</v>
      </c>
      <c r="AG793" s="112">
        <v>0</v>
      </c>
      <c r="AH793" s="112">
        <v>0</v>
      </c>
      <c r="AI793" s="112">
        <v>0</v>
      </c>
      <c r="AJ793" s="111">
        <v>0.9</v>
      </c>
      <c r="AK793" s="112">
        <v>0</v>
      </c>
      <c r="AL793" s="112">
        <v>0</v>
      </c>
      <c r="AM793" s="112">
        <v>0</v>
      </c>
      <c r="AN793" s="112">
        <v>11.666666666666666</v>
      </c>
      <c r="AO793" s="112">
        <v>96</v>
      </c>
      <c r="AP793" s="112">
        <v>0</v>
      </c>
      <c r="AQ793" s="112">
        <v>7.333333333333333</v>
      </c>
      <c r="AR793" s="112">
        <v>0</v>
      </c>
      <c r="AS793" s="112">
        <v>0</v>
      </c>
      <c r="AT793" s="111">
        <v>0.55000000000000004</v>
      </c>
      <c r="AU793" s="112">
        <v>0</v>
      </c>
      <c r="AV793" s="112">
        <v>0</v>
      </c>
      <c r="AW793" s="112">
        <v>0</v>
      </c>
      <c r="AX793" s="112">
        <v>0</v>
      </c>
      <c r="AY793" s="112">
        <v>0</v>
      </c>
      <c r="AZ793" s="112">
        <v>0</v>
      </c>
      <c r="BA793" s="111">
        <v>0.71299999999999997</v>
      </c>
      <c r="BB793" s="112">
        <v>0</v>
      </c>
      <c r="BC793" s="112">
        <v>0</v>
      </c>
      <c r="BD793" s="112">
        <v>0</v>
      </c>
      <c r="BE793" s="112">
        <v>0</v>
      </c>
      <c r="BF793" s="112">
        <v>0</v>
      </c>
      <c r="BG793" s="112">
        <v>0</v>
      </c>
      <c r="BH793" s="112">
        <v>0</v>
      </c>
      <c r="BI793" s="112">
        <v>0</v>
      </c>
      <c r="BJ793" s="112">
        <v>0</v>
      </c>
      <c r="BK793" s="111">
        <v>0.71299999999999997</v>
      </c>
      <c r="BL793" s="112">
        <v>0</v>
      </c>
      <c r="BM793" s="112">
        <v>0</v>
      </c>
      <c r="BN793" s="112">
        <v>6.416666666666667</v>
      </c>
      <c r="BO793" s="112">
        <v>52.800000000000004</v>
      </c>
      <c r="BP793" s="112">
        <v>4.0333333333333332</v>
      </c>
      <c r="BQ793" s="112">
        <v>0</v>
      </c>
      <c r="BR793" s="113">
        <v>50</v>
      </c>
      <c r="BS793" s="112">
        <v>0</v>
      </c>
    </row>
    <row r="794" spans="1:71" hidden="1" x14ac:dyDescent="0.25">
      <c r="A794" s="102" t="s">
        <v>4</v>
      </c>
      <c r="B794" s="103" t="s">
        <v>189</v>
      </c>
      <c r="C794" s="102" t="s">
        <v>190</v>
      </c>
      <c r="D794" s="102" t="s">
        <v>941</v>
      </c>
      <c r="E794" s="102" t="s">
        <v>942</v>
      </c>
      <c r="F794" s="102" t="s">
        <v>155</v>
      </c>
      <c r="G794" s="102" t="s">
        <v>227</v>
      </c>
      <c r="H794" s="104">
        <v>26</v>
      </c>
      <c r="I794" s="104">
        <v>25</v>
      </c>
      <c r="J794" s="104">
        <v>62</v>
      </c>
      <c r="K794" s="104">
        <v>186</v>
      </c>
      <c r="L794" s="105">
        <v>37.666666666666664</v>
      </c>
      <c r="M794" s="106">
        <v>237</v>
      </c>
      <c r="N794" s="106">
        <v>260</v>
      </c>
      <c r="O794" s="106">
        <v>2</v>
      </c>
      <c r="P794" s="106">
        <v>23</v>
      </c>
      <c r="Q794" s="106">
        <v>3</v>
      </c>
      <c r="R794" s="106">
        <v>2.5</v>
      </c>
      <c r="S794" s="106">
        <v>237</v>
      </c>
      <c r="T794" s="106">
        <v>241</v>
      </c>
      <c r="U794" s="106">
        <v>2</v>
      </c>
      <c r="V794" s="106">
        <v>4</v>
      </c>
      <c r="W794" s="106">
        <v>2</v>
      </c>
      <c r="X794" s="106">
        <v>2</v>
      </c>
      <c r="Y794" s="106">
        <v>62</v>
      </c>
      <c r="Z794" s="106">
        <v>3</v>
      </c>
      <c r="AA794" s="107"/>
      <c r="AB794" s="106"/>
      <c r="AC794" s="108">
        <v>2.5</v>
      </c>
      <c r="AD794" s="109">
        <v>2</v>
      </c>
      <c r="AE794" s="110">
        <v>0</v>
      </c>
      <c r="AF794" s="111">
        <v>0.54</v>
      </c>
      <c r="AG794" s="112">
        <v>0</v>
      </c>
      <c r="AH794" s="112">
        <v>0</v>
      </c>
      <c r="AI794" s="112">
        <v>0</v>
      </c>
      <c r="AJ794" s="111">
        <v>0.9</v>
      </c>
      <c r="AK794" s="112">
        <v>0</v>
      </c>
      <c r="AL794" s="112">
        <v>0</v>
      </c>
      <c r="AM794" s="112">
        <v>40</v>
      </c>
      <c r="AN794" s="112">
        <v>0</v>
      </c>
      <c r="AO794" s="112">
        <v>1014</v>
      </c>
      <c r="AP794" s="112">
        <v>40</v>
      </c>
      <c r="AQ794" s="112">
        <v>278</v>
      </c>
      <c r="AR794" s="112">
        <v>0.66666666666666663</v>
      </c>
      <c r="AS794" s="112">
        <v>35</v>
      </c>
      <c r="AT794" s="111">
        <v>0.55000000000000004</v>
      </c>
      <c r="AU794" s="112">
        <v>0</v>
      </c>
      <c r="AV794" s="112">
        <v>0</v>
      </c>
      <c r="AW794" s="112">
        <v>0</v>
      </c>
      <c r="AX794" s="112">
        <v>0</v>
      </c>
      <c r="AY794" s="112">
        <v>0</v>
      </c>
      <c r="AZ794" s="112">
        <v>0</v>
      </c>
      <c r="BA794" s="111">
        <v>0.71299999999999997</v>
      </c>
      <c r="BB794" s="112">
        <v>0</v>
      </c>
      <c r="BC794" s="112">
        <v>0</v>
      </c>
      <c r="BD794" s="112">
        <v>0</v>
      </c>
      <c r="BE794" s="112">
        <v>0</v>
      </c>
      <c r="BF794" s="112">
        <v>0</v>
      </c>
      <c r="BG794" s="112">
        <v>0</v>
      </c>
      <c r="BH794" s="112">
        <v>0</v>
      </c>
      <c r="BI794" s="112">
        <v>0</v>
      </c>
      <c r="BJ794" s="112">
        <v>0</v>
      </c>
      <c r="BK794" s="111">
        <v>0.71299999999999997</v>
      </c>
      <c r="BL794" s="112">
        <v>0</v>
      </c>
      <c r="BM794" s="112">
        <v>22</v>
      </c>
      <c r="BN794" s="112">
        <v>0</v>
      </c>
      <c r="BO794" s="112">
        <v>557.70000000000005</v>
      </c>
      <c r="BP794" s="112">
        <v>174.9</v>
      </c>
      <c r="BQ794" s="112">
        <v>19.616666666666667</v>
      </c>
      <c r="BR794" s="113">
        <v>1</v>
      </c>
      <c r="BS794" s="112">
        <v>0</v>
      </c>
    </row>
    <row r="795" spans="1:71" hidden="1" x14ac:dyDescent="0.25">
      <c r="A795" s="102" t="s">
        <v>4</v>
      </c>
      <c r="B795" s="103" t="s">
        <v>189</v>
      </c>
      <c r="C795" s="102" t="s">
        <v>190</v>
      </c>
      <c r="D795" s="102" t="s">
        <v>943</v>
      </c>
      <c r="E795" s="102" t="s">
        <v>944</v>
      </c>
      <c r="F795" s="102" t="s">
        <v>152</v>
      </c>
      <c r="G795" s="102" t="s">
        <v>223</v>
      </c>
      <c r="H795" s="104">
        <v>79</v>
      </c>
      <c r="I795" s="104">
        <v>86</v>
      </c>
      <c r="J795" s="104">
        <v>99</v>
      </c>
      <c r="K795" s="104">
        <v>297</v>
      </c>
      <c r="L795" s="105">
        <v>88</v>
      </c>
      <c r="M795" s="106">
        <v>707</v>
      </c>
      <c r="N795" s="106">
        <v>785</v>
      </c>
      <c r="O795" s="106">
        <v>4</v>
      </c>
      <c r="P795" s="106">
        <v>78</v>
      </c>
      <c r="Q795" s="106">
        <v>5</v>
      </c>
      <c r="R795" s="106">
        <v>4.5</v>
      </c>
      <c r="S795" s="106">
        <v>754</v>
      </c>
      <c r="T795" s="106">
        <v>781</v>
      </c>
      <c r="U795" s="106">
        <v>4</v>
      </c>
      <c r="V795" s="106">
        <v>27</v>
      </c>
      <c r="W795" s="106">
        <v>5</v>
      </c>
      <c r="X795" s="106">
        <v>4.5</v>
      </c>
      <c r="Y795" s="106">
        <v>99</v>
      </c>
      <c r="Z795" s="106">
        <v>4</v>
      </c>
      <c r="AA795" s="107"/>
      <c r="AB795" s="106"/>
      <c r="AC795" s="108">
        <v>4.333333333333333</v>
      </c>
      <c r="AD795" s="109">
        <v>3</v>
      </c>
      <c r="AE795" s="110">
        <v>0</v>
      </c>
      <c r="AF795" s="111">
        <v>0.54</v>
      </c>
      <c r="AG795" s="112">
        <v>0</v>
      </c>
      <c r="AH795" s="112">
        <v>6</v>
      </c>
      <c r="AI795" s="112">
        <v>0</v>
      </c>
      <c r="AJ795" s="111">
        <v>0.9</v>
      </c>
      <c r="AK795" s="112">
        <v>0</v>
      </c>
      <c r="AL795" s="112">
        <v>0</v>
      </c>
      <c r="AM795" s="112">
        <v>33.333333333333336</v>
      </c>
      <c r="AN795" s="112">
        <v>0</v>
      </c>
      <c r="AO795" s="112">
        <v>766</v>
      </c>
      <c r="AP795" s="112">
        <v>58.666666666666664</v>
      </c>
      <c r="AQ795" s="112">
        <v>284.33333333333331</v>
      </c>
      <c r="AR795" s="112">
        <v>0.66666666666666663</v>
      </c>
      <c r="AS795" s="112">
        <v>32.333333333333336</v>
      </c>
      <c r="AT795" s="111">
        <v>0.55000000000000004</v>
      </c>
      <c r="AU795" s="112">
        <v>0</v>
      </c>
      <c r="AV795" s="112">
        <v>0</v>
      </c>
      <c r="AW795" s="112">
        <v>0</v>
      </c>
      <c r="AX795" s="112">
        <v>0</v>
      </c>
      <c r="AY795" s="112">
        <v>0</v>
      </c>
      <c r="AZ795" s="112">
        <v>0</v>
      </c>
      <c r="BA795" s="111">
        <v>0.71299999999999997</v>
      </c>
      <c r="BB795" s="112">
        <v>0</v>
      </c>
      <c r="BC795" s="112">
        <v>0</v>
      </c>
      <c r="BD795" s="112">
        <v>0</v>
      </c>
      <c r="BE795" s="112">
        <v>0</v>
      </c>
      <c r="BF795" s="112">
        <v>10</v>
      </c>
      <c r="BG795" s="112">
        <v>0</v>
      </c>
      <c r="BH795" s="112">
        <v>0</v>
      </c>
      <c r="BI795" s="112">
        <v>0</v>
      </c>
      <c r="BJ795" s="112">
        <v>0</v>
      </c>
      <c r="BK795" s="111">
        <v>0.71299999999999997</v>
      </c>
      <c r="BL795" s="112">
        <v>0</v>
      </c>
      <c r="BM795" s="112">
        <v>23.733333333333334</v>
      </c>
      <c r="BN795" s="112">
        <v>0</v>
      </c>
      <c r="BO795" s="112">
        <v>428.43</v>
      </c>
      <c r="BP795" s="112">
        <v>188.65</v>
      </c>
      <c r="BQ795" s="112">
        <v>18.150000000000002</v>
      </c>
      <c r="BR795" s="113">
        <v>7</v>
      </c>
      <c r="BS795" s="112">
        <v>0</v>
      </c>
    </row>
    <row r="796" spans="1:71" hidden="1" x14ac:dyDescent="0.25">
      <c r="A796" s="102" t="s">
        <v>4</v>
      </c>
      <c r="B796" s="103" t="s">
        <v>189</v>
      </c>
      <c r="C796" s="102" t="s">
        <v>190</v>
      </c>
      <c r="D796" s="102" t="s">
        <v>688</v>
      </c>
      <c r="E796" s="102" t="s">
        <v>689</v>
      </c>
      <c r="F796" s="102" t="s">
        <v>155</v>
      </c>
      <c r="G796" s="102" t="s">
        <v>227</v>
      </c>
      <c r="H796" s="104">
        <v>39</v>
      </c>
      <c r="I796" s="104">
        <v>46</v>
      </c>
      <c r="J796" s="104">
        <v>167</v>
      </c>
      <c r="K796" s="104">
        <v>501</v>
      </c>
      <c r="L796" s="105">
        <v>84</v>
      </c>
      <c r="M796" s="106">
        <v>544</v>
      </c>
      <c r="N796" s="106">
        <v>452</v>
      </c>
      <c r="O796" s="106">
        <v>3</v>
      </c>
      <c r="P796" s="106">
        <v>-92</v>
      </c>
      <c r="Q796" s="106">
        <v>1</v>
      </c>
      <c r="R796" s="106">
        <v>2</v>
      </c>
      <c r="S796" s="106">
        <v>595</v>
      </c>
      <c r="T796" s="106">
        <v>576</v>
      </c>
      <c r="U796" s="106">
        <v>3</v>
      </c>
      <c r="V796" s="106">
        <v>-19</v>
      </c>
      <c r="W796" s="106">
        <v>1</v>
      </c>
      <c r="X796" s="106">
        <v>2</v>
      </c>
      <c r="Y796" s="106">
        <v>167</v>
      </c>
      <c r="Z796" s="106">
        <v>5</v>
      </c>
      <c r="AA796" s="107"/>
      <c r="AB796" s="106"/>
      <c r="AC796" s="108">
        <v>3</v>
      </c>
      <c r="AD796" s="109">
        <v>2</v>
      </c>
      <c r="AE796" s="110">
        <v>0</v>
      </c>
      <c r="AF796" s="111">
        <v>0.54</v>
      </c>
      <c r="AG796" s="112">
        <v>0.66666666666666663</v>
      </c>
      <c r="AH796" s="112">
        <v>7.333333333333333</v>
      </c>
      <c r="AI796" s="112">
        <v>0.66666666666666663</v>
      </c>
      <c r="AJ796" s="111">
        <v>0.9</v>
      </c>
      <c r="AK796" s="112">
        <v>0.66666666666666663</v>
      </c>
      <c r="AL796" s="112">
        <v>0</v>
      </c>
      <c r="AM796" s="112">
        <v>0</v>
      </c>
      <c r="AN796" s="112">
        <v>9.6666666666666661</v>
      </c>
      <c r="AO796" s="112">
        <v>831</v>
      </c>
      <c r="AP796" s="112">
        <v>0</v>
      </c>
      <c r="AQ796" s="112">
        <v>214.66666666666666</v>
      </c>
      <c r="AR796" s="112">
        <v>0</v>
      </c>
      <c r="AS796" s="112">
        <v>0</v>
      </c>
      <c r="AT796" s="111">
        <v>0.55000000000000004</v>
      </c>
      <c r="AU796" s="112">
        <v>0</v>
      </c>
      <c r="AV796" s="112">
        <v>0</v>
      </c>
      <c r="AW796" s="112">
        <v>0</v>
      </c>
      <c r="AX796" s="112">
        <v>0</v>
      </c>
      <c r="AY796" s="112">
        <v>0</v>
      </c>
      <c r="AZ796" s="112">
        <v>0</v>
      </c>
      <c r="BA796" s="111">
        <v>0.71299999999999997</v>
      </c>
      <c r="BB796" s="112">
        <v>0</v>
      </c>
      <c r="BC796" s="112">
        <v>0</v>
      </c>
      <c r="BD796" s="112">
        <v>0</v>
      </c>
      <c r="BE796" s="112">
        <v>0</v>
      </c>
      <c r="BF796" s="112">
        <v>63.333333333333336</v>
      </c>
      <c r="BG796" s="112">
        <v>0</v>
      </c>
      <c r="BH796" s="112">
        <v>0</v>
      </c>
      <c r="BI796" s="112">
        <v>0</v>
      </c>
      <c r="BJ796" s="112">
        <v>0</v>
      </c>
      <c r="BK796" s="111">
        <v>0.71299999999999997</v>
      </c>
      <c r="BL796" s="112">
        <v>0</v>
      </c>
      <c r="BM796" s="112">
        <v>7.5666666666666664</v>
      </c>
      <c r="BN796" s="112">
        <v>5.9166666666666661</v>
      </c>
      <c r="BO796" s="112">
        <v>502.20666666666671</v>
      </c>
      <c r="BP796" s="112">
        <v>118.06666666666668</v>
      </c>
      <c r="BQ796" s="112">
        <v>0</v>
      </c>
      <c r="BR796" s="113">
        <v>14</v>
      </c>
      <c r="BS796" s="112">
        <v>0</v>
      </c>
    </row>
    <row r="797" spans="1:71" hidden="1" x14ac:dyDescent="0.25">
      <c r="A797" s="102" t="s">
        <v>4</v>
      </c>
      <c r="B797" s="103" t="s">
        <v>189</v>
      </c>
      <c r="C797" s="102" t="s">
        <v>190</v>
      </c>
      <c r="D797" s="102" t="s">
        <v>457</v>
      </c>
      <c r="E797" s="102" t="s">
        <v>458</v>
      </c>
      <c r="F797" s="102" t="s">
        <v>155</v>
      </c>
      <c r="G797" s="102" t="s">
        <v>227</v>
      </c>
      <c r="H797" s="104">
        <v>518</v>
      </c>
      <c r="I797" s="104">
        <v>559</v>
      </c>
      <c r="J797" s="104">
        <v>1582</v>
      </c>
      <c r="K797" s="104">
        <v>4746</v>
      </c>
      <c r="L797" s="105">
        <v>886.33333333333337</v>
      </c>
      <c r="M797" s="106">
        <v>4767</v>
      </c>
      <c r="N797" s="106">
        <v>5187</v>
      </c>
      <c r="O797" s="106">
        <v>9</v>
      </c>
      <c r="P797" s="106">
        <v>420</v>
      </c>
      <c r="Q797" s="106">
        <v>8</v>
      </c>
      <c r="R797" s="106">
        <v>8.5</v>
      </c>
      <c r="S797" s="106">
        <v>4928</v>
      </c>
      <c r="T797" s="106">
        <v>5089</v>
      </c>
      <c r="U797" s="106">
        <v>9</v>
      </c>
      <c r="V797" s="106">
        <v>161</v>
      </c>
      <c r="W797" s="106">
        <v>9</v>
      </c>
      <c r="X797" s="106">
        <v>9</v>
      </c>
      <c r="Y797" s="106">
        <v>1582</v>
      </c>
      <c r="Z797" s="106">
        <v>10</v>
      </c>
      <c r="AA797" s="107">
        <v>65254</v>
      </c>
      <c r="AB797" s="106">
        <v>6</v>
      </c>
      <c r="AC797" s="108">
        <v>7.9</v>
      </c>
      <c r="AD797" s="109">
        <v>4</v>
      </c>
      <c r="AE797" s="110">
        <v>0</v>
      </c>
      <c r="AF797" s="111">
        <v>0.54</v>
      </c>
      <c r="AG797" s="112">
        <v>0.66666666666666663</v>
      </c>
      <c r="AH797" s="112">
        <v>25</v>
      </c>
      <c r="AI797" s="112">
        <v>0.66666666666666663</v>
      </c>
      <c r="AJ797" s="111">
        <v>0.9</v>
      </c>
      <c r="AK797" s="112">
        <v>0.66666666666666663</v>
      </c>
      <c r="AL797" s="112">
        <v>0</v>
      </c>
      <c r="AM797" s="112">
        <v>0</v>
      </c>
      <c r="AN797" s="112">
        <v>0</v>
      </c>
      <c r="AO797" s="112">
        <v>829.66666666666663</v>
      </c>
      <c r="AP797" s="112">
        <v>0</v>
      </c>
      <c r="AQ797" s="112">
        <v>218.33333333333334</v>
      </c>
      <c r="AR797" s="112">
        <v>0</v>
      </c>
      <c r="AS797" s="112">
        <v>0</v>
      </c>
      <c r="AT797" s="111">
        <v>0.55000000000000004</v>
      </c>
      <c r="AU797" s="112">
        <v>0</v>
      </c>
      <c r="AV797" s="112">
        <v>0</v>
      </c>
      <c r="AW797" s="112">
        <v>0</v>
      </c>
      <c r="AX797" s="112">
        <v>0</v>
      </c>
      <c r="AY797" s="112">
        <v>0</v>
      </c>
      <c r="AZ797" s="112">
        <v>0</v>
      </c>
      <c r="BA797" s="111">
        <v>0.71299999999999997</v>
      </c>
      <c r="BB797" s="112">
        <v>0</v>
      </c>
      <c r="BC797" s="112">
        <v>0</v>
      </c>
      <c r="BD797" s="112">
        <v>0</v>
      </c>
      <c r="BE797" s="112">
        <v>0</v>
      </c>
      <c r="BF797" s="112">
        <v>63.333333333333336</v>
      </c>
      <c r="BG797" s="112">
        <v>0</v>
      </c>
      <c r="BH797" s="112">
        <v>0</v>
      </c>
      <c r="BI797" s="112">
        <v>0</v>
      </c>
      <c r="BJ797" s="112">
        <v>0</v>
      </c>
      <c r="BK797" s="111">
        <v>0.71299999999999997</v>
      </c>
      <c r="BL797" s="112">
        <v>0</v>
      </c>
      <c r="BM797" s="112">
        <v>23.466666666666669</v>
      </c>
      <c r="BN797" s="112">
        <v>0.6</v>
      </c>
      <c r="BO797" s="112">
        <v>501.47333333333336</v>
      </c>
      <c r="BP797" s="112">
        <v>120.08333333333334</v>
      </c>
      <c r="BQ797" s="112">
        <v>0</v>
      </c>
      <c r="BR797" s="113">
        <v>100</v>
      </c>
      <c r="BS797" s="112">
        <v>0</v>
      </c>
    </row>
    <row r="798" spans="1:71" hidden="1" x14ac:dyDescent="0.25">
      <c r="A798" s="102" t="s">
        <v>4</v>
      </c>
      <c r="B798" s="103" t="s">
        <v>189</v>
      </c>
      <c r="C798" s="102" t="s">
        <v>190</v>
      </c>
      <c r="D798" s="102" t="s">
        <v>594</v>
      </c>
      <c r="E798" s="102" t="s">
        <v>595</v>
      </c>
      <c r="F798" s="102" t="s">
        <v>155</v>
      </c>
      <c r="G798" s="102" t="s">
        <v>227</v>
      </c>
      <c r="H798" s="104">
        <v>232</v>
      </c>
      <c r="I798" s="104">
        <v>266</v>
      </c>
      <c r="J798" s="104">
        <v>555</v>
      </c>
      <c r="K798" s="104">
        <v>1665</v>
      </c>
      <c r="L798" s="105">
        <v>351</v>
      </c>
      <c r="M798" s="106">
        <v>2528</v>
      </c>
      <c r="N798" s="106">
        <v>2450</v>
      </c>
      <c r="O798" s="106">
        <v>7</v>
      </c>
      <c r="P798" s="106">
        <v>-78</v>
      </c>
      <c r="Q798" s="106">
        <v>1</v>
      </c>
      <c r="R798" s="106">
        <v>4</v>
      </c>
      <c r="S798" s="106">
        <v>2644</v>
      </c>
      <c r="T798" s="106">
        <v>2668</v>
      </c>
      <c r="U798" s="106">
        <v>7</v>
      </c>
      <c r="V798" s="106">
        <v>24</v>
      </c>
      <c r="W798" s="106">
        <v>5</v>
      </c>
      <c r="X798" s="106">
        <v>6</v>
      </c>
      <c r="Y798" s="106">
        <v>555</v>
      </c>
      <c r="Z798" s="106">
        <v>8</v>
      </c>
      <c r="AA798" s="107">
        <v>74100</v>
      </c>
      <c r="AB798" s="106">
        <v>7</v>
      </c>
      <c r="AC798" s="108">
        <v>6.4</v>
      </c>
      <c r="AD798" s="109">
        <v>4</v>
      </c>
      <c r="AE798" s="110">
        <v>0</v>
      </c>
      <c r="AF798" s="111">
        <v>0.54</v>
      </c>
      <c r="AG798" s="112">
        <v>0.66666666666666663</v>
      </c>
      <c r="AH798" s="112">
        <v>7.333333333333333</v>
      </c>
      <c r="AI798" s="112">
        <v>0.66666666666666663</v>
      </c>
      <c r="AJ798" s="111">
        <v>0.9</v>
      </c>
      <c r="AK798" s="112">
        <v>0.66666666666666663</v>
      </c>
      <c r="AL798" s="112">
        <v>15.666666666666666</v>
      </c>
      <c r="AM798" s="112">
        <v>0</v>
      </c>
      <c r="AN798" s="112">
        <v>9.6666666666666661</v>
      </c>
      <c r="AO798" s="112">
        <v>961.66666666666663</v>
      </c>
      <c r="AP798" s="112">
        <v>0</v>
      </c>
      <c r="AQ798" s="112">
        <v>351</v>
      </c>
      <c r="AR798" s="112">
        <v>0</v>
      </c>
      <c r="AS798" s="112">
        <v>0</v>
      </c>
      <c r="AT798" s="111">
        <v>0.55000000000000004</v>
      </c>
      <c r="AU798" s="112">
        <v>0</v>
      </c>
      <c r="AV798" s="112">
        <v>0</v>
      </c>
      <c r="AW798" s="112">
        <v>0</v>
      </c>
      <c r="AX798" s="112">
        <v>0</v>
      </c>
      <c r="AY798" s="112">
        <v>0</v>
      </c>
      <c r="AZ798" s="112">
        <v>0</v>
      </c>
      <c r="BA798" s="111">
        <v>0.71299999999999997</v>
      </c>
      <c r="BB798" s="112">
        <v>0</v>
      </c>
      <c r="BC798" s="112">
        <v>0</v>
      </c>
      <c r="BD798" s="112">
        <v>0</v>
      </c>
      <c r="BE798" s="112">
        <v>0</v>
      </c>
      <c r="BF798" s="112">
        <v>63.333333333333336</v>
      </c>
      <c r="BG798" s="112">
        <v>0</v>
      </c>
      <c r="BH798" s="112">
        <v>0.33333333333333331</v>
      </c>
      <c r="BI798" s="112">
        <v>0</v>
      </c>
      <c r="BJ798" s="112">
        <v>0</v>
      </c>
      <c r="BK798" s="111">
        <v>0.71299999999999997</v>
      </c>
      <c r="BL798" s="112">
        <v>0</v>
      </c>
      <c r="BM798" s="112">
        <v>16.183333333333334</v>
      </c>
      <c r="BN798" s="112">
        <v>5.9166666666666661</v>
      </c>
      <c r="BO798" s="112">
        <v>574.07333333333338</v>
      </c>
      <c r="BP798" s="112">
        <v>193.28766666666667</v>
      </c>
      <c r="BQ798" s="112">
        <v>0</v>
      </c>
      <c r="BR798" s="113">
        <v>95</v>
      </c>
      <c r="BS798" s="112">
        <v>0</v>
      </c>
    </row>
    <row r="799" spans="1:71" hidden="1" x14ac:dyDescent="0.25">
      <c r="A799" s="102" t="s">
        <v>4</v>
      </c>
      <c r="B799" s="103" t="s">
        <v>189</v>
      </c>
      <c r="C799" s="102" t="s">
        <v>190</v>
      </c>
      <c r="D799" s="102" t="s">
        <v>459</v>
      </c>
      <c r="E799" s="102" t="s">
        <v>460</v>
      </c>
      <c r="F799" s="102" t="s">
        <v>155</v>
      </c>
      <c r="G799" s="102" t="s">
        <v>227</v>
      </c>
      <c r="H799" s="104">
        <v>181</v>
      </c>
      <c r="I799" s="104">
        <v>198</v>
      </c>
      <c r="J799" s="104">
        <v>428</v>
      </c>
      <c r="K799" s="104">
        <v>1284</v>
      </c>
      <c r="L799" s="105">
        <v>269</v>
      </c>
      <c r="M799" s="106">
        <v>1784</v>
      </c>
      <c r="N799" s="106">
        <v>1893</v>
      </c>
      <c r="O799" s="106">
        <v>6</v>
      </c>
      <c r="P799" s="106">
        <v>109</v>
      </c>
      <c r="Q799" s="106">
        <v>6</v>
      </c>
      <c r="R799" s="106">
        <v>6</v>
      </c>
      <c r="S799" s="106">
        <v>1850</v>
      </c>
      <c r="T799" s="106">
        <v>1902</v>
      </c>
      <c r="U799" s="106">
        <v>6</v>
      </c>
      <c r="V799" s="106">
        <v>52</v>
      </c>
      <c r="W799" s="106">
        <v>7</v>
      </c>
      <c r="X799" s="106">
        <v>6.5</v>
      </c>
      <c r="Y799" s="106">
        <v>428</v>
      </c>
      <c r="Z799" s="106">
        <v>7</v>
      </c>
      <c r="AA799" s="107"/>
      <c r="AB799" s="106"/>
      <c r="AC799" s="108">
        <v>6.5</v>
      </c>
      <c r="AD799" s="109">
        <v>4</v>
      </c>
      <c r="AE799" s="110">
        <v>0</v>
      </c>
      <c r="AF799" s="111">
        <v>0.54</v>
      </c>
      <c r="AG799" s="112">
        <v>0</v>
      </c>
      <c r="AH799" s="112">
        <v>0</v>
      </c>
      <c r="AI799" s="112">
        <v>0</v>
      </c>
      <c r="AJ799" s="111">
        <v>0.9</v>
      </c>
      <c r="AK799" s="112">
        <v>0</v>
      </c>
      <c r="AL799" s="112">
        <v>0</v>
      </c>
      <c r="AM799" s="112">
        <v>0</v>
      </c>
      <c r="AN799" s="112">
        <v>0</v>
      </c>
      <c r="AO799" s="112">
        <v>7</v>
      </c>
      <c r="AP799" s="112">
        <v>0</v>
      </c>
      <c r="AQ799" s="112">
        <v>37.333333333333336</v>
      </c>
      <c r="AR799" s="112">
        <v>0</v>
      </c>
      <c r="AS799" s="112">
        <v>0</v>
      </c>
      <c r="AT799" s="111">
        <v>0.55000000000000004</v>
      </c>
      <c r="AU799" s="112">
        <v>0</v>
      </c>
      <c r="AV799" s="112">
        <v>0</v>
      </c>
      <c r="AW799" s="112">
        <v>0</v>
      </c>
      <c r="AX799" s="112">
        <v>0</v>
      </c>
      <c r="AY799" s="112">
        <v>0</v>
      </c>
      <c r="AZ799" s="112">
        <v>0</v>
      </c>
      <c r="BA799" s="111">
        <v>0.71299999999999997</v>
      </c>
      <c r="BB799" s="112">
        <v>0</v>
      </c>
      <c r="BC799" s="112">
        <v>0</v>
      </c>
      <c r="BD799" s="112">
        <v>0</v>
      </c>
      <c r="BE799" s="112">
        <v>0</v>
      </c>
      <c r="BF799" s="112">
        <v>0</v>
      </c>
      <c r="BG799" s="112">
        <v>0</v>
      </c>
      <c r="BH799" s="112">
        <v>0.33333333333333331</v>
      </c>
      <c r="BI799" s="112">
        <v>0</v>
      </c>
      <c r="BJ799" s="112">
        <v>0</v>
      </c>
      <c r="BK799" s="111">
        <v>0.71299999999999997</v>
      </c>
      <c r="BL799" s="112">
        <v>0</v>
      </c>
      <c r="BM799" s="112">
        <v>0</v>
      </c>
      <c r="BN799" s="112">
        <v>0</v>
      </c>
      <c r="BO799" s="112">
        <v>3.8500000000000005</v>
      </c>
      <c r="BP799" s="112">
        <v>20.771000000000001</v>
      </c>
      <c r="BQ799" s="112">
        <v>0</v>
      </c>
      <c r="BR799" s="113">
        <v>79</v>
      </c>
      <c r="BS799" s="112">
        <v>0</v>
      </c>
    </row>
    <row r="800" spans="1:71" hidden="1" x14ac:dyDescent="0.25">
      <c r="A800" s="102" t="s">
        <v>4</v>
      </c>
      <c r="B800" s="103" t="s">
        <v>189</v>
      </c>
      <c r="C800" s="102" t="s">
        <v>190</v>
      </c>
      <c r="D800" s="102" t="s">
        <v>690</v>
      </c>
      <c r="E800" s="102" t="s">
        <v>691</v>
      </c>
      <c r="F800" s="102" t="s">
        <v>155</v>
      </c>
      <c r="G800" s="102" t="s">
        <v>227</v>
      </c>
      <c r="H800" s="104">
        <v>337</v>
      </c>
      <c r="I800" s="104">
        <v>394</v>
      </c>
      <c r="J800" s="104">
        <v>717</v>
      </c>
      <c r="K800" s="104">
        <v>2151</v>
      </c>
      <c r="L800" s="105">
        <v>482.66666666666669</v>
      </c>
      <c r="M800" s="106">
        <v>3650</v>
      </c>
      <c r="N800" s="106">
        <v>3844</v>
      </c>
      <c r="O800" s="106">
        <v>8</v>
      </c>
      <c r="P800" s="106">
        <v>194</v>
      </c>
      <c r="Q800" s="106">
        <v>7</v>
      </c>
      <c r="R800" s="106">
        <v>7.5</v>
      </c>
      <c r="S800" s="106">
        <v>3820</v>
      </c>
      <c r="T800" s="106">
        <v>3945</v>
      </c>
      <c r="U800" s="106">
        <v>8</v>
      </c>
      <c r="V800" s="106">
        <v>125</v>
      </c>
      <c r="W800" s="106">
        <v>8</v>
      </c>
      <c r="X800" s="106">
        <v>8</v>
      </c>
      <c r="Y800" s="106">
        <v>717</v>
      </c>
      <c r="Z800" s="106">
        <v>8</v>
      </c>
      <c r="AA800" s="107">
        <v>65899</v>
      </c>
      <c r="AB800" s="106">
        <v>6</v>
      </c>
      <c r="AC800" s="108">
        <v>7.1</v>
      </c>
      <c r="AD800" s="109">
        <v>4</v>
      </c>
      <c r="AE800" s="110">
        <v>0</v>
      </c>
      <c r="AF800" s="111">
        <v>0.54</v>
      </c>
      <c r="AG800" s="112">
        <v>0.66666666666666663</v>
      </c>
      <c r="AH800" s="112">
        <v>32.333333333333336</v>
      </c>
      <c r="AI800" s="112">
        <v>0.66666666666666663</v>
      </c>
      <c r="AJ800" s="111">
        <v>0.9</v>
      </c>
      <c r="AK800" s="112">
        <v>0.66666666666666663</v>
      </c>
      <c r="AL800" s="112">
        <v>15.666666666666666</v>
      </c>
      <c r="AM800" s="112">
        <v>0</v>
      </c>
      <c r="AN800" s="112">
        <v>9.6666666666666661</v>
      </c>
      <c r="AO800" s="112">
        <v>1209.3333333333333</v>
      </c>
      <c r="AP800" s="112">
        <v>0</v>
      </c>
      <c r="AQ800" s="112">
        <v>310.33333333333331</v>
      </c>
      <c r="AR800" s="112">
        <v>0</v>
      </c>
      <c r="AS800" s="112">
        <v>0</v>
      </c>
      <c r="AT800" s="111">
        <v>0.55000000000000004</v>
      </c>
      <c r="AU800" s="112">
        <v>0</v>
      </c>
      <c r="AV800" s="112">
        <v>0</v>
      </c>
      <c r="AW800" s="112">
        <v>0</v>
      </c>
      <c r="AX800" s="112">
        <v>0</v>
      </c>
      <c r="AY800" s="112">
        <v>0</v>
      </c>
      <c r="AZ800" s="112">
        <v>0</v>
      </c>
      <c r="BA800" s="111">
        <v>0.71299999999999997</v>
      </c>
      <c r="BB800" s="112">
        <v>0</v>
      </c>
      <c r="BC800" s="112">
        <v>0</v>
      </c>
      <c r="BD800" s="112">
        <v>0</v>
      </c>
      <c r="BE800" s="112">
        <v>0</v>
      </c>
      <c r="BF800" s="112">
        <v>63.333333333333336</v>
      </c>
      <c r="BG800" s="112">
        <v>0</v>
      </c>
      <c r="BH800" s="112">
        <v>0.33333333333333331</v>
      </c>
      <c r="BI800" s="112">
        <v>0</v>
      </c>
      <c r="BJ800" s="112">
        <v>0</v>
      </c>
      <c r="BK800" s="111">
        <v>0.71299999999999997</v>
      </c>
      <c r="BL800" s="112">
        <v>0</v>
      </c>
      <c r="BM800" s="112">
        <v>38.683333333333337</v>
      </c>
      <c r="BN800" s="112">
        <v>5.9166666666666661</v>
      </c>
      <c r="BO800" s="112">
        <v>710.29</v>
      </c>
      <c r="BP800" s="112">
        <v>170.92099999999999</v>
      </c>
      <c r="BQ800" s="112">
        <v>0</v>
      </c>
      <c r="BR800" s="113">
        <v>66</v>
      </c>
      <c r="BS800" s="112">
        <v>0</v>
      </c>
    </row>
    <row r="801" spans="1:71" hidden="1" x14ac:dyDescent="0.25">
      <c r="A801" s="102" t="s">
        <v>4</v>
      </c>
      <c r="B801" s="103" t="s">
        <v>189</v>
      </c>
      <c r="C801" s="102" t="s">
        <v>190</v>
      </c>
      <c r="D801" s="102" t="s">
        <v>793</v>
      </c>
      <c r="E801" s="102" t="s">
        <v>794</v>
      </c>
      <c r="F801" s="102" t="s">
        <v>155</v>
      </c>
      <c r="G801" s="102" t="s">
        <v>227</v>
      </c>
      <c r="H801" s="104">
        <v>142</v>
      </c>
      <c r="I801" s="104">
        <v>146</v>
      </c>
      <c r="J801" s="104">
        <v>396</v>
      </c>
      <c r="K801" s="104">
        <v>1188</v>
      </c>
      <c r="L801" s="105">
        <v>228</v>
      </c>
      <c r="M801" s="106">
        <v>1285</v>
      </c>
      <c r="N801" s="106">
        <v>1485</v>
      </c>
      <c r="O801" s="106">
        <v>6</v>
      </c>
      <c r="P801" s="106">
        <v>200</v>
      </c>
      <c r="Q801" s="106">
        <v>7</v>
      </c>
      <c r="R801" s="106">
        <v>6.5</v>
      </c>
      <c r="S801" s="106">
        <v>1309</v>
      </c>
      <c r="T801" s="106">
        <v>1364</v>
      </c>
      <c r="U801" s="106">
        <v>6</v>
      </c>
      <c r="V801" s="106">
        <v>55</v>
      </c>
      <c r="W801" s="106">
        <v>7</v>
      </c>
      <c r="X801" s="106">
        <v>6.5</v>
      </c>
      <c r="Y801" s="106">
        <v>396</v>
      </c>
      <c r="Z801" s="106">
        <v>7</v>
      </c>
      <c r="AA801" s="107">
        <v>57901</v>
      </c>
      <c r="AB801" s="106">
        <v>6</v>
      </c>
      <c r="AC801" s="108">
        <v>6.4</v>
      </c>
      <c r="AD801" s="109">
        <v>4</v>
      </c>
      <c r="AE801" s="110">
        <v>0</v>
      </c>
      <c r="AF801" s="111">
        <v>0.54</v>
      </c>
      <c r="AG801" s="112">
        <v>0</v>
      </c>
      <c r="AH801" s="112">
        <v>7.666666666666667</v>
      </c>
      <c r="AI801" s="112">
        <v>0</v>
      </c>
      <c r="AJ801" s="111">
        <v>0.9</v>
      </c>
      <c r="AK801" s="112">
        <v>0</v>
      </c>
      <c r="AL801" s="112">
        <v>0</v>
      </c>
      <c r="AM801" s="112">
        <v>0</v>
      </c>
      <c r="AN801" s="112">
        <v>0</v>
      </c>
      <c r="AO801" s="112">
        <v>153.33333333333334</v>
      </c>
      <c r="AP801" s="112">
        <v>0</v>
      </c>
      <c r="AQ801" s="112">
        <v>11.666666666666666</v>
      </c>
      <c r="AR801" s="112">
        <v>0</v>
      </c>
      <c r="AS801" s="112">
        <v>4.333333333333333</v>
      </c>
      <c r="AT801" s="111">
        <v>0.55000000000000004</v>
      </c>
      <c r="AU801" s="112">
        <v>0</v>
      </c>
      <c r="AV801" s="112">
        <v>0</v>
      </c>
      <c r="AW801" s="112">
        <v>0</v>
      </c>
      <c r="AX801" s="112">
        <v>0</v>
      </c>
      <c r="AY801" s="112">
        <v>0</v>
      </c>
      <c r="AZ801" s="112">
        <v>0</v>
      </c>
      <c r="BA801" s="111">
        <v>0.71299999999999997</v>
      </c>
      <c r="BB801" s="112">
        <v>0</v>
      </c>
      <c r="BC801" s="112">
        <v>0</v>
      </c>
      <c r="BD801" s="112">
        <v>0</v>
      </c>
      <c r="BE801" s="112">
        <v>0</v>
      </c>
      <c r="BF801" s="112">
        <v>20.666666666666668</v>
      </c>
      <c r="BG801" s="112">
        <v>0</v>
      </c>
      <c r="BH801" s="112">
        <v>0</v>
      </c>
      <c r="BI801" s="112">
        <v>52</v>
      </c>
      <c r="BJ801" s="112">
        <v>0</v>
      </c>
      <c r="BK801" s="111">
        <v>0.71299999999999997</v>
      </c>
      <c r="BL801" s="112">
        <v>0</v>
      </c>
      <c r="BM801" s="112">
        <v>6.9</v>
      </c>
      <c r="BN801" s="112">
        <v>0</v>
      </c>
      <c r="BO801" s="112">
        <v>99.068666666666672</v>
      </c>
      <c r="BP801" s="112">
        <v>43.492666666666665</v>
      </c>
      <c r="BQ801" s="112">
        <v>2.3833333333333333</v>
      </c>
      <c r="BR801" s="113">
        <v>19</v>
      </c>
      <c r="BS801" s="112">
        <v>0</v>
      </c>
    </row>
    <row r="802" spans="1:71" hidden="1" x14ac:dyDescent="0.25">
      <c r="A802" s="102" t="s">
        <v>4</v>
      </c>
      <c r="B802" s="103" t="s">
        <v>189</v>
      </c>
      <c r="C802" s="102" t="s">
        <v>190</v>
      </c>
      <c r="D802" s="102" t="s">
        <v>692</v>
      </c>
      <c r="E802" s="102" t="s">
        <v>693</v>
      </c>
      <c r="F802" s="102" t="s">
        <v>153</v>
      </c>
      <c r="G802" s="102" t="s">
        <v>224</v>
      </c>
      <c r="H802" s="104">
        <v>122</v>
      </c>
      <c r="I802" s="104">
        <v>126</v>
      </c>
      <c r="J802" s="104">
        <v>199</v>
      </c>
      <c r="K802" s="104">
        <v>597</v>
      </c>
      <c r="L802" s="105">
        <v>149</v>
      </c>
      <c r="M802" s="106">
        <v>1112</v>
      </c>
      <c r="N802" s="106">
        <v>1262</v>
      </c>
      <c r="O802" s="106">
        <v>5</v>
      </c>
      <c r="P802" s="106">
        <v>150</v>
      </c>
      <c r="Q802" s="106">
        <v>7</v>
      </c>
      <c r="R802" s="106">
        <v>6</v>
      </c>
      <c r="S802" s="106">
        <v>1152</v>
      </c>
      <c r="T802" s="106">
        <v>1192</v>
      </c>
      <c r="U802" s="106">
        <v>5</v>
      </c>
      <c r="V802" s="106">
        <v>40</v>
      </c>
      <c r="W802" s="106">
        <v>6</v>
      </c>
      <c r="X802" s="106">
        <v>5.5</v>
      </c>
      <c r="Y802" s="106">
        <v>199</v>
      </c>
      <c r="Z802" s="106">
        <v>6</v>
      </c>
      <c r="AA802" s="107"/>
      <c r="AB802" s="106"/>
      <c r="AC802" s="108">
        <v>5.833333333333333</v>
      </c>
      <c r="AD802" s="109">
        <v>3</v>
      </c>
      <c r="AE802" s="110">
        <v>0</v>
      </c>
      <c r="AF802" s="111">
        <v>0.54</v>
      </c>
      <c r="AG802" s="112">
        <v>1.6666666666666667</v>
      </c>
      <c r="AH802" s="112">
        <v>1</v>
      </c>
      <c r="AI802" s="112">
        <v>1.6666666666666667</v>
      </c>
      <c r="AJ802" s="111">
        <v>0.9</v>
      </c>
      <c r="AK802" s="112">
        <v>0</v>
      </c>
      <c r="AL802" s="112">
        <v>0.33333333333333331</v>
      </c>
      <c r="AM802" s="112">
        <v>0</v>
      </c>
      <c r="AN802" s="112">
        <v>21.666666666666668</v>
      </c>
      <c r="AO802" s="112">
        <v>21</v>
      </c>
      <c r="AP802" s="112">
        <v>0</v>
      </c>
      <c r="AQ802" s="112">
        <v>0</v>
      </c>
      <c r="AR802" s="112">
        <v>0</v>
      </c>
      <c r="AS802" s="112">
        <v>0</v>
      </c>
      <c r="AT802" s="111">
        <v>0.55000000000000004</v>
      </c>
      <c r="AU802" s="112">
        <v>0</v>
      </c>
      <c r="AV802" s="112">
        <v>0</v>
      </c>
      <c r="AW802" s="112">
        <v>0</v>
      </c>
      <c r="AX802" s="112">
        <v>0</v>
      </c>
      <c r="AY802" s="112">
        <v>0</v>
      </c>
      <c r="AZ802" s="112">
        <v>0</v>
      </c>
      <c r="BA802" s="111">
        <v>0.71299999999999997</v>
      </c>
      <c r="BB802" s="112">
        <v>0</v>
      </c>
      <c r="BC802" s="112">
        <v>0</v>
      </c>
      <c r="BD802" s="112">
        <v>0</v>
      </c>
      <c r="BE802" s="112">
        <v>0</v>
      </c>
      <c r="BF802" s="112">
        <v>0</v>
      </c>
      <c r="BG802" s="112">
        <v>0</v>
      </c>
      <c r="BH802" s="112">
        <v>0</v>
      </c>
      <c r="BI802" s="112">
        <v>0</v>
      </c>
      <c r="BJ802" s="112">
        <v>0</v>
      </c>
      <c r="BK802" s="111">
        <v>0.71299999999999997</v>
      </c>
      <c r="BL802" s="112">
        <v>0</v>
      </c>
      <c r="BM802" s="112">
        <v>2.5833333333333339</v>
      </c>
      <c r="BN802" s="112">
        <v>13.416666666666668</v>
      </c>
      <c r="BO802" s="112">
        <v>11.55</v>
      </c>
      <c r="BP802" s="112">
        <v>0</v>
      </c>
      <c r="BQ802" s="112">
        <v>0</v>
      </c>
      <c r="BR802" s="113">
        <v>65</v>
      </c>
      <c r="BS802" s="112">
        <v>0</v>
      </c>
    </row>
    <row r="803" spans="1:71" hidden="1" x14ac:dyDescent="0.25">
      <c r="A803" s="102" t="s">
        <v>4</v>
      </c>
      <c r="B803" s="103" t="s">
        <v>189</v>
      </c>
      <c r="C803" s="102" t="s">
        <v>190</v>
      </c>
      <c r="D803" s="102" t="s">
        <v>694</v>
      </c>
      <c r="E803" s="102" t="s">
        <v>695</v>
      </c>
      <c r="F803" s="102" t="s">
        <v>244</v>
      </c>
      <c r="G803" s="102" t="s">
        <v>224</v>
      </c>
      <c r="H803" s="104">
        <v>74</v>
      </c>
      <c r="I803" s="104">
        <v>71</v>
      </c>
      <c r="J803" s="104">
        <v>72</v>
      </c>
      <c r="K803" s="104">
        <v>216</v>
      </c>
      <c r="L803" s="105">
        <v>72.333333333333329</v>
      </c>
      <c r="M803" s="106">
        <v>785</v>
      </c>
      <c r="N803" s="106">
        <v>812</v>
      </c>
      <c r="O803" s="106">
        <v>4</v>
      </c>
      <c r="P803" s="106">
        <v>27</v>
      </c>
      <c r="Q803" s="106">
        <v>4</v>
      </c>
      <c r="R803" s="106">
        <v>4</v>
      </c>
      <c r="S803" s="106">
        <v>792</v>
      </c>
      <c r="T803" s="106">
        <v>790</v>
      </c>
      <c r="U803" s="106">
        <v>4</v>
      </c>
      <c r="V803" s="106">
        <v>-2</v>
      </c>
      <c r="W803" s="106">
        <v>1</v>
      </c>
      <c r="X803" s="106">
        <v>2.5</v>
      </c>
      <c r="Y803" s="106">
        <v>72</v>
      </c>
      <c r="Z803" s="106">
        <v>4</v>
      </c>
      <c r="AA803" s="107">
        <v>41526</v>
      </c>
      <c r="AB803" s="106">
        <v>3</v>
      </c>
      <c r="AC803" s="108">
        <v>3.3</v>
      </c>
      <c r="AD803" s="109">
        <v>2</v>
      </c>
      <c r="AE803" s="110">
        <v>0</v>
      </c>
      <c r="AF803" s="111">
        <v>0.54</v>
      </c>
      <c r="AG803" s="112">
        <v>0</v>
      </c>
      <c r="AH803" s="112">
        <v>0</v>
      </c>
      <c r="AI803" s="112">
        <v>0</v>
      </c>
      <c r="AJ803" s="111">
        <v>0.9</v>
      </c>
      <c r="AK803" s="112">
        <v>0</v>
      </c>
      <c r="AL803" s="112">
        <v>0</v>
      </c>
      <c r="AM803" s="112">
        <v>0</v>
      </c>
      <c r="AN803" s="112">
        <v>0.66666666666666663</v>
      </c>
      <c r="AO803" s="112">
        <v>0</v>
      </c>
      <c r="AP803" s="112">
        <v>0</v>
      </c>
      <c r="AQ803" s="112">
        <v>0</v>
      </c>
      <c r="AR803" s="112">
        <v>0</v>
      </c>
      <c r="AS803" s="112">
        <v>0</v>
      </c>
      <c r="AT803" s="111">
        <v>0.55000000000000004</v>
      </c>
      <c r="AU803" s="112">
        <v>0</v>
      </c>
      <c r="AV803" s="112">
        <v>0</v>
      </c>
      <c r="AW803" s="112">
        <v>0</v>
      </c>
      <c r="AX803" s="112">
        <v>0</v>
      </c>
      <c r="AY803" s="112">
        <v>0</v>
      </c>
      <c r="AZ803" s="112">
        <v>0</v>
      </c>
      <c r="BA803" s="111">
        <v>0.71299999999999997</v>
      </c>
      <c r="BB803" s="112">
        <v>0</v>
      </c>
      <c r="BC803" s="112">
        <v>0</v>
      </c>
      <c r="BD803" s="112">
        <v>0</v>
      </c>
      <c r="BE803" s="112">
        <v>0</v>
      </c>
      <c r="BF803" s="112">
        <v>0</v>
      </c>
      <c r="BG803" s="112">
        <v>0</v>
      </c>
      <c r="BH803" s="112">
        <v>0</v>
      </c>
      <c r="BI803" s="112">
        <v>0</v>
      </c>
      <c r="BJ803" s="112">
        <v>0</v>
      </c>
      <c r="BK803" s="111">
        <v>0.71299999999999997</v>
      </c>
      <c r="BL803" s="112">
        <v>0</v>
      </c>
      <c r="BM803" s="112">
        <v>0</v>
      </c>
      <c r="BN803" s="112">
        <v>0.3666666666666667</v>
      </c>
      <c r="BO803" s="112">
        <v>0</v>
      </c>
      <c r="BP803" s="112">
        <v>0</v>
      </c>
      <c r="BQ803" s="112">
        <v>0</v>
      </c>
      <c r="BR803" s="113">
        <v>7</v>
      </c>
      <c r="BS803" s="112">
        <v>0</v>
      </c>
    </row>
    <row r="804" spans="1:71" hidden="1" x14ac:dyDescent="0.25">
      <c r="A804" s="102" t="s">
        <v>4</v>
      </c>
      <c r="B804" s="103" t="s">
        <v>189</v>
      </c>
      <c r="C804" s="102" t="s">
        <v>190</v>
      </c>
      <c r="D804" s="102" t="s">
        <v>696</v>
      </c>
      <c r="E804" s="102" t="s">
        <v>697</v>
      </c>
      <c r="F804" s="102" t="s">
        <v>153</v>
      </c>
      <c r="G804" s="102" t="s">
        <v>224</v>
      </c>
      <c r="H804" s="104">
        <v>11</v>
      </c>
      <c r="I804" s="104">
        <v>11</v>
      </c>
      <c r="J804" s="104">
        <v>39</v>
      </c>
      <c r="K804" s="104">
        <v>117</v>
      </c>
      <c r="L804" s="105">
        <v>20.333333333333332</v>
      </c>
      <c r="M804" s="106">
        <v>102</v>
      </c>
      <c r="N804" s="106">
        <v>111</v>
      </c>
      <c r="O804" s="106">
        <v>1</v>
      </c>
      <c r="P804" s="106">
        <v>9</v>
      </c>
      <c r="Q804" s="106">
        <v>2</v>
      </c>
      <c r="R804" s="106">
        <v>1.5</v>
      </c>
      <c r="S804" s="106">
        <v>106</v>
      </c>
      <c r="T804" s="106">
        <v>110</v>
      </c>
      <c r="U804" s="106">
        <v>1</v>
      </c>
      <c r="V804" s="106">
        <v>4</v>
      </c>
      <c r="W804" s="106">
        <v>2</v>
      </c>
      <c r="X804" s="106">
        <v>1.5</v>
      </c>
      <c r="Y804" s="106">
        <v>39</v>
      </c>
      <c r="Z804" s="106">
        <v>2</v>
      </c>
      <c r="AA804" s="107"/>
      <c r="AB804" s="106"/>
      <c r="AC804" s="108">
        <v>1.6666666666666667</v>
      </c>
      <c r="AD804" s="109">
        <v>1</v>
      </c>
      <c r="AE804" s="110">
        <v>0</v>
      </c>
      <c r="AF804" s="111">
        <v>0.54</v>
      </c>
      <c r="AG804" s="112">
        <v>0</v>
      </c>
      <c r="AH804" s="112">
        <v>0</v>
      </c>
      <c r="AI804" s="112">
        <v>0</v>
      </c>
      <c r="AJ804" s="111">
        <v>0.9</v>
      </c>
      <c r="AK804" s="112">
        <v>0</v>
      </c>
      <c r="AL804" s="112">
        <v>0.33333333333333331</v>
      </c>
      <c r="AM804" s="112">
        <v>7.666666666666667</v>
      </c>
      <c r="AN804" s="112">
        <v>21.666666666666668</v>
      </c>
      <c r="AO804" s="112">
        <v>219.66666666666666</v>
      </c>
      <c r="AP804" s="112">
        <v>0</v>
      </c>
      <c r="AQ804" s="112">
        <v>29.666666666666668</v>
      </c>
      <c r="AR804" s="112">
        <v>0</v>
      </c>
      <c r="AS804" s="112">
        <v>0</v>
      </c>
      <c r="AT804" s="111">
        <v>0.55000000000000004</v>
      </c>
      <c r="AU804" s="112">
        <v>0</v>
      </c>
      <c r="AV804" s="112">
        <v>0</v>
      </c>
      <c r="AW804" s="112">
        <v>0</v>
      </c>
      <c r="AX804" s="112">
        <v>0</v>
      </c>
      <c r="AY804" s="112">
        <v>0</v>
      </c>
      <c r="AZ804" s="112">
        <v>0</v>
      </c>
      <c r="BA804" s="111">
        <v>0.71299999999999997</v>
      </c>
      <c r="BB804" s="112">
        <v>0</v>
      </c>
      <c r="BC804" s="112">
        <v>0</v>
      </c>
      <c r="BD804" s="112">
        <v>0</v>
      </c>
      <c r="BE804" s="112">
        <v>0</v>
      </c>
      <c r="BF804" s="112">
        <v>0</v>
      </c>
      <c r="BG804" s="112">
        <v>0</v>
      </c>
      <c r="BH804" s="112">
        <v>0</v>
      </c>
      <c r="BI804" s="112">
        <v>0</v>
      </c>
      <c r="BJ804" s="112">
        <v>0</v>
      </c>
      <c r="BK804" s="111">
        <v>0.71299999999999997</v>
      </c>
      <c r="BL804" s="112">
        <v>0</v>
      </c>
      <c r="BM804" s="112">
        <v>4.4000000000000004</v>
      </c>
      <c r="BN804" s="112">
        <v>11.916666666666668</v>
      </c>
      <c r="BO804" s="112">
        <v>120.81666666666668</v>
      </c>
      <c r="BP804" s="112">
        <v>16.31666666666667</v>
      </c>
      <c r="BQ804" s="112">
        <v>0</v>
      </c>
      <c r="BR804" s="113">
        <v>9</v>
      </c>
      <c r="BS804" s="112">
        <v>0</v>
      </c>
    </row>
    <row r="805" spans="1:71" hidden="1" x14ac:dyDescent="0.25">
      <c r="A805" s="102" t="s">
        <v>4</v>
      </c>
      <c r="B805" s="103" t="s">
        <v>189</v>
      </c>
      <c r="C805" s="102" t="s">
        <v>190</v>
      </c>
      <c r="D805" s="102" t="s">
        <v>620</v>
      </c>
      <c r="E805" s="102" t="s">
        <v>621</v>
      </c>
      <c r="F805" s="102" t="s">
        <v>151</v>
      </c>
      <c r="G805" s="102" t="s">
        <v>223</v>
      </c>
      <c r="H805" s="104">
        <v>230</v>
      </c>
      <c r="I805" s="104">
        <v>291</v>
      </c>
      <c r="J805" s="104">
        <v>250</v>
      </c>
      <c r="K805" s="104">
        <v>750</v>
      </c>
      <c r="L805" s="105">
        <v>257</v>
      </c>
      <c r="M805" s="106">
        <v>2011</v>
      </c>
      <c r="N805" s="106">
        <v>2536</v>
      </c>
      <c r="O805" s="106">
        <v>7</v>
      </c>
      <c r="P805" s="106">
        <v>525</v>
      </c>
      <c r="Q805" s="106">
        <v>9</v>
      </c>
      <c r="R805" s="106">
        <v>8</v>
      </c>
      <c r="S805" s="106">
        <v>2382</v>
      </c>
      <c r="T805" s="106">
        <v>2577</v>
      </c>
      <c r="U805" s="106">
        <v>7</v>
      </c>
      <c r="V805" s="106">
        <v>195</v>
      </c>
      <c r="W805" s="106">
        <v>9</v>
      </c>
      <c r="X805" s="106">
        <v>8</v>
      </c>
      <c r="Y805" s="106">
        <v>250</v>
      </c>
      <c r="Z805" s="106">
        <v>6</v>
      </c>
      <c r="AA805" s="107">
        <v>54083</v>
      </c>
      <c r="AB805" s="106">
        <v>5</v>
      </c>
      <c r="AC805" s="108">
        <v>6.4</v>
      </c>
      <c r="AD805" s="109">
        <v>4</v>
      </c>
      <c r="AE805" s="110">
        <v>0</v>
      </c>
      <c r="AF805" s="111">
        <v>0.54</v>
      </c>
      <c r="AG805" s="112">
        <v>0</v>
      </c>
      <c r="AH805" s="112">
        <v>5.666666666666667</v>
      </c>
      <c r="AI805" s="112">
        <v>0</v>
      </c>
      <c r="AJ805" s="111">
        <v>0.9</v>
      </c>
      <c r="AK805" s="112">
        <v>0</v>
      </c>
      <c r="AL805" s="112">
        <v>10</v>
      </c>
      <c r="AM805" s="112">
        <v>17</v>
      </c>
      <c r="AN805" s="112">
        <v>2.6666666666666665</v>
      </c>
      <c r="AO805" s="112">
        <v>29.666666666666668</v>
      </c>
      <c r="AP805" s="112">
        <v>0</v>
      </c>
      <c r="AQ805" s="112">
        <v>0</v>
      </c>
      <c r="AR805" s="112">
        <v>0</v>
      </c>
      <c r="AS805" s="112">
        <v>0</v>
      </c>
      <c r="AT805" s="111">
        <v>0.55000000000000004</v>
      </c>
      <c r="AU805" s="112">
        <v>0</v>
      </c>
      <c r="AV805" s="112">
        <v>0</v>
      </c>
      <c r="AW805" s="112">
        <v>35.333333333333336</v>
      </c>
      <c r="AX805" s="112">
        <v>0</v>
      </c>
      <c r="AY805" s="112">
        <v>0</v>
      </c>
      <c r="AZ805" s="112">
        <v>0</v>
      </c>
      <c r="BA805" s="111">
        <v>0.71299999999999997</v>
      </c>
      <c r="BB805" s="112">
        <v>0</v>
      </c>
      <c r="BC805" s="112">
        <v>0</v>
      </c>
      <c r="BD805" s="112">
        <v>0</v>
      </c>
      <c r="BE805" s="112">
        <v>0</v>
      </c>
      <c r="BF805" s="112">
        <v>23.333333333333332</v>
      </c>
      <c r="BG805" s="112">
        <v>0</v>
      </c>
      <c r="BH805" s="112">
        <v>0</v>
      </c>
      <c r="BI805" s="112">
        <v>0</v>
      </c>
      <c r="BJ805" s="112">
        <v>0</v>
      </c>
      <c r="BK805" s="111">
        <v>0.71299999999999997</v>
      </c>
      <c r="BL805" s="112">
        <v>0</v>
      </c>
      <c r="BM805" s="112">
        <v>19.950000000000003</v>
      </c>
      <c r="BN805" s="112">
        <v>1.4666666666666668</v>
      </c>
      <c r="BO805" s="112">
        <v>58.146000000000001</v>
      </c>
      <c r="BP805" s="112">
        <v>0</v>
      </c>
      <c r="BQ805" s="112">
        <v>0</v>
      </c>
      <c r="BR805" s="113">
        <v>20</v>
      </c>
      <c r="BS805" s="112">
        <v>0</v>
      </c>
    </row>
    <row r="806" spans="1:71" hidden="1" x14ac:dyDescent="0.25">
      <c r="A806" s="102" t="s">
        <v>4</v>
      </c>
      <c r="B806" s="103" t="s">
        <v>189</v>
      </c>
      <c r="C806" s="102" t="s">
        <v>190</v>
      </c>
      <c r="D806" s="102" t="s">
        <v>698</v>
      </c>
      <c r="E806" s="102" t="s">
        <v>699</v>
      </c>
      <c r="F806" s="102" t="s">
        <v>155</v>
      </c>
      <c r="G806" s="102" t="s">
        <v>227</v>
      </c>
      <c r="H806" s="104">
        <v>22</v>
      </c>
      <c r="I806" s="104">
        <v>22</v>
      </c>
      <c r="J806" s="104">
        <v>112</v>
      </c>
      <c r="K806" s="104">
        <v>336</v>
      </c>
      <c r="L806" s="105">
        <v>52</v>
      </c>
      <c r="M806" s="106">
        <v>210</v>
      </c>
      <c r="N806" s="106">
        <v>231</v>
      </c>
      <c r="O806" s="106">
        <v>2</v>
      </c>
      <c r="P806" s="106">
        <v>21</v>
      </c>
      <c r="Q806" s="106">
        <v>3</v>
      </c>
      <c r="R806" s="106">
        <v>2.5</v>
      </c>
      <c r="S806" s="106">
        <v>215</v>
      </c>
      <c r="T806" s="106">
        <v>219</v>
      </c>
      <c r="U806" s="106">
        <v>2</v>
      </c>
      <c r="V806" s="106">
        <v>4</v>
      </c>
      <c r="W806" s="106">
        <v>2</v>
      </c>
      <c r="X806" s="106">
        <v>2</v>
      </c>
      <c r="Y806" s="106">
        <v>112</v>
      </c>
      <c r="Z806" s="106">
        <v>5</v>
      </c>
      <c r="AA806" s="107"/>
      <c r="AB806" s="106"/>
      <c r="AC806" s="108">
        <v>3.1666666666666665</v>
      </c>
      <c r="AD806" s="109">
        <v>2</v>
      </c>
      <c r="AE806" s="110">
        <v>0</v>
      </c>
      <c r="AF806" s="111">
        <v>0.54</v>
      </c>
      <c r="AG806" s="112">
        <v>0</v>
      </c>
      <c r="AH806" s="112">
        <v>0</v>
      </c>
      <c r="AI806" s="112">
        <v>0</v>
      </c>
      <c r="AJ806" s="111">
        <v>0.9</v>
      </c>
      <c r="AK806" s="112">
        <v>0</v>
      </c>
      <c r="AL806" s="112">
        <v>0</v>
      </c>
      <c r="AM806" s="112">
        <v>0</v>
      </c>
      <c r="AN806" s="112">
        <v>0.66666666666666663</v>
      </c>
      <c r="AO806" s="112">
        <v>240.33333333333334</v>
      </c>
      <c r="AP806" s="112">
        <v>0</v>
      </c>
      <c r="AQ806" s="112">
        <v>12.333333333333334</v>
      </c>
      <c r="AR806" s="112">
        <v>0</v>
      </c>
      <c r="AS806" s="112">
        <v>0</v>
      </c>
      <c r="AT806" s="111">
        <v>0.55000000000000004</v>
      </c>
      <c r="AU806" s="112">
        <v>0</v>
      </c>
      <c r="AV806" s="112">
        <v>0</v>
      </c>
      <c r="AW806" s="112">
        <v>17</v>
      </c>
      <c r="AX806" s="112">
        <v>0</v>
      </c>
      <c r="AY806" s="112">
        <v>0</v>
      </c>
      <c r="AZ806" s="112">
        <v>0</v>
      </c>
      <c r="BA806" s="111">
        <v>0.71299999999999997</v>
      </c>
      <c r="BB806" s="112">
        <v>0</v>
      </c>
      <c r="BC806" s="112">
        <v>0</v>
      </c>
      <c r="BD806" s="112">
        <v>0</v>
      </c>
      <c r="BE806" s="112">
        <v>0</v>
      </c>
      <c r="BF806" s="112">
        <v>0</v>
      </c>
      <c r="BG806" s="112">
        <v>0</v>
      </c>
      <c r="BH806" s="112">
        <v>0</v>
      </c>
      <c r="BI806" s="112">
        <v>0</v>
      </c>
      <c r="BJ806" s="112">
        <v>0</v>
      </c>
      <c r="BK806" s="111">
        <v>0.71299999999999997</v>
      </c>
      <c r="BL806" s="112">
        <v>0</v>
      </c>
      <c r="BM806" s="112">
        <v>0</v>
      </c>
      <c r="BN806" s="112">
        <v>0.3666666666666667</v>
      </c>
      <c r="BO806" s="112">
        <v>144.30433333333335</v>
      </c>
      <c r="BP806" s="112">
        <v>6.7833333333333341</v>
      </c>
      <c r="BQ806" s="112">
        <v>0</v>
      </c>
      <c r="BR806" s="113">
        <v>20</v>
      </c>
      <c r="BS806" s="112">
        <v>0</v>
      </c>
    </row>
    <row r="807" spans="1:71" hidden="1" x14ac:dyDescent="0.25">
      <c r="A807" s="102" t="s">
        <v>4</v>
      </c>
      <c r="B807" s="103" t="s">
        <v>189</v>
      </c>
      <c r="C807" s="102" t="s">
        <v>190</v>
      </c>
      <c r="D807" s="102" t="s">
        <v>700</v>
      </c>
      <c r="E807" s="102" t="s">
        <v>701</v>
      </c>
      <c r="F807" s="102" t="s">
        <v>155</v>
      </c>
      <c r="G807" s="102" t="s">
        <v>227</v>
      </c>
      <c r="H807" s="104">
        <v>31</v>
      </c>
      <c r="I807" s="104">
        <v>33</v>
      </c>
      <c r="J807" s="104">
        <v>40</v>
      </c>
      <c r="K807" s="104">
        <v>120</v>
      </c>
      <c r="L807" s="105">
        <v>34.666666666666664</v>
      </c>
      <c r="M807" s="106">
        <v>281</v>
      </c>
      <c r="N807" s="106">
        <v>315</v>
      </c>
      <c r="O807" s="106">
        <v>2</v>
      </c>
      <c r="P807" s="106">
        <v>34</v>
      </c>
      <c r="Q807" s="106">
        <v>4</v>
      </c>
      <c r="R807" s="106">
        <v>3</v>
      </c>
      <c r="S807" s="106">
        <v>289</v>
      </c>
      <c r="T807" s="106">
        <v>303</v>
      </c>
      <c r="U807" s="106">
        <v>2</v>
      </c>
      <c r="V807" s="106">
        <v>14</v>
      </c>
      <c r="W807" s="106">
        <v>4</v>
      </c>
      <c r="X807" s="106">
        <v>3</v>
      </c>
      <c r="Y807" s="106">
        <v>40</v>
      </c>
      <c r="Z807" s="106">
        <v>2</v>
      </c>
      <c r="AA807" s="107">
        <v>62012</v>
      </c>
      <c r="AB807" s="106">
        <v>6</v>
      </c>
      <c r="AC807" s="108">
        <v>4</v>
      </c>
      <c r="AD807" s="109">
        <v>2</v>
      </c>
      <c r="AE807" s="110">
        <v>25</v>
      </c>
      <c r="AF807" s="111">
        <v>0.54</v>
      </c>
      <c r="AG807" s="112">
        <v>0</v>
      </c>
      <c r="AH807" s="112">
        <v>0</v>
      </c>
      <c r="AI807" s="112">
        <v>0</v>
      </c>
      <c r="AJ807" s="111">
        <v>0.9</v>
      </c>
      <c r="AK807" s="112">
        <v>0</v>
      </c>
      <c r="AL807" s="112">
        <v>0</v>
      </c>
      <c r="AM807" s="112">
        <v>0</v>
      </c>
      <c r="AN807" s="112">
        <v>0.66666666666666663</v>
      </c>
      <c r="AO807" s="112">
        <v>561</v>
      </c>
      <c r="AP807" s="112">
        <v>0</v>
      </c>
      <c r="AQ807" s="112">
        <v>26.666666666666668</v>
      </c>
      <c r="AR807" s="112">
        <v>0</v>
      </c>
      <c r="AS807" s="112">
        <v>0</v>
      </c>
      <c r="AT807" s="111">
        <v>0.55000000000000004</v>
      </c>
      <c r="AU807" s="112">
        <v>0</v>
      </c>
      <c r="AV807" s="112">
        <v>0</v>
      </c>
      <c r="AW807" s="112">
        <v>17</v>
      </c>
      <c r="AX807" s="112">
        <v>0</v>
      </c>
      <c r="AY807" s="112">
        <v>0</v>
      </c>
      <c r="AZ807" s="112">
        <v>0</v>
      </c>
      <c r="BA807" s="111">
        <v>0.71299999999999997</v>
      </c>
      <c r="BB807" s="112">
        <v>0</v>
      </c>
      <c r="BC807" s="112">
        <v>0</v>
      </c>
      <c r="BD807" s="112">
        <v>0</v>
      </c>
      <c r="BE807" s="112">
        <v>0</v>
      </c>
      <c r="BF807" s="112">
        <v>0</v>
      </c>
      <c r="BG807" s="112">
        <v>0</v>
      </c>
      <c r="BH807" s="112">
        <v>0</v>
      </c>
      <c r="BI807" s="112">
        <v>0</v>
      </c>
      <c r="BJ807" s="112">
        <v>0</v>
      </c>
      <c r="BK807" s="111">
        <v>0.71299999999999997</v>
      </c>
      <c r="BL807" s="112">
        <v>13.5</v>
      </c>
      <c r="BM807" s="112">
        <v>0</v>
      </c>
      <c r="BN807" s="112">
        <v>0.3666666666666667</v>
      </c>
      <c r="BO807" s="112">
        <v>320.67099999999999</v>
      </c>
      <c r="BP807" s="112">
        <v>14.666666666666668</v>
      </c>
      <c r="BQ807" s="112">
        <v>0</v>
      </c>
      <c r="BR807" s="113">
        <v>24</v>
      </c>
      <c r="BS807" s="112">
        <v>0</v>
      </c>
    </row>
    <row r="808" spans="1:71" hidden="1" x14ac:dyDescent="0.25">
      <c r="A808" s="102" t="s">
        <v>4</v>
      </c>
      <c r="B808" s="103" t="s">
        <v>191</v>
      </c>
      <c r="C808" s="102" t="s">
        <v>192</v>
      </c>
      <c r="D808" s="102" t="s">
        <v>975</v>
      </c>
      <c r="E808" s="102" t="s">
        <v>976</v>
      </c>
      <c r="F808" s="102" t="s">
        <v>434</v>
      </c>
      <c r="G808" s="102" t="s">
        <v>227</v>
      </c>
      <c r="H808" s="104">
        <v>3</v>
      </c>
      <c r="I808" s="104">
        <v>4</v>
      </c>
      <c r="J808" s="104">
        <v>46</v>
      </c>
      <c r="K808" s="104">
        <v>138</v>
      </c>
      <c r="L808" s="105">
        <v>17.666666666666668</v>
      </c>
      <c r="M808" s="106">
        <v>116</v>
      </c>
      <c r="N808" s="106">
        <v>120</v>
      </c>
      <c r="O808" s="106">
        <v>1</v>
      </c>
      <c r="P808" s="106">
        <v>4</v>
      </c>
      <c r="Q808" s="106">
        <v>2</v>
      </c>
      <c r="R808" s="106">
        <v>1.5</v>
      </c>
      <c r="S808" s="106">
        <v>116</v>
      </c>
      <c r="T808" s="106">
        <v>118</v>
      </c>
      <c r="U808" s="106">
        <v>1</v>
      </c>
      <c r="V808" s="106">
        <v>2</v>
      </c>
      <c r="W808" s="106">
        <v>2</v>
      </c>
      <c r="X808" s="106">
        <v>1.5</v>
      </c>
      <c r="Y808" s="106">
        <v>46</v>
      </c>
      <c r="Z808" s="106">
        <v>2</v>
      </c>
      <c r="AA808" s="107">
        <v>81286</v>
      </c>
      <c r="AB808" s="106">
        <v>8</v>
      </c>
      <c r="AC808" s="108">
        <v>4.2</v>
      </c>
      <c r="AD808" s="109">
        <v>3</v>
      </c>
      <c r="AE808" s="110">
        <v>0</v>
      </c>
      <c r="AF808" s="111">
        <v>0.54</v>
      </c>
      <c r="AG808" s="112">
        <v>0</v>
      </c>
      <c r="AH808" s="112">
        <v>0</v>
      </c>
      <c r="AI808" s="112">
        <v>0</v>
      </c>
      <c r="AJ808" s="111">
        <v>0.9</v>
      </c>
      <c r="AK808" s="112">
        <v>0</v>
      </c>
      <c r="AL808" s="112">
        <v>0</v>
      </c>
      <c r="AM808" s="112">
        <v>0</v>
      </c>
      <c r="AN808" s="112">
        <v>0</v>
      </c>
      <c r="AO808" s="112">
        <v>0</v>
      </c>
      <c r="AP808" s="112">
        <v>0</v>
      </c>
      <c r="AQ808" s="112">
        <v>0</v>
      </c>
      <c r="AR808" s="112">
        <v>0</v>
      </c>
      <c r="AS808" s="112">
        <v>0</v>
      </c>
      <c r="AT808" s="111">
        <v>0.55000000000000004</v>
      </c>
      <c r="AU808" s="112">
        <v>0</v>
      </c>
      <c r="AV808" s="112">
        <v>0</v>
      </c>
      <c r="AW808" s="112">
        <v>0</v>
      </c>
      <c r="AX808" s="112">
        <v>0</v>
      </c>
      <c r="AY808" s="112">
        <v>0</v>
      </c>
      <c r="AZ808" s="112">
        <v>0</v>
      </c>
      <c r="BA808" s="111">
        <v>0.71299999999999997</v>
      </c>
      <c r="BB808" s="112">
        <v>0</v>
      </c>
      <c r="BC808" s="112">
        <v>0</v>
      </c>
      <c r="BD808" s="112">
        <v>0</v>
      </c>
      <c r="BE808" s="112">
        <v>0</v>
      </c>
      <c r="BF808" s="112">
        <v>0</v>
      </c>
      <c r="BG808" s="112">
        <v>0</v>
      </c>
      <c r="BH808" s="112">
        <v>0</v>
      </c>
      <c r="BI808" s="112">
        <v>0</v>
      </c>
      <c r="BJ808" s="112">
        <v>0</v>
      </c>
      <c r="BK808" s="111">
        <v>0.71299999999999997</v>
      </c>
      <c r="BL808" s="112">
        <v>0</v>
      </c>
      <c r="BM808" s="112">
        <v>0</v>
      </c>
      <c r="BN808" s="112">
        <v>0</v>
      </c>
      <c r="BO808" s="112">
        <v>0</v>
      </c>
      <c r="BP808" s="112">
        <v>0</v>
      </c>
      <c r="BQ808" s="112">
        <v>0</v>
      </c>
      <c r="BR808" s="113">
        <v>2</v>
      </c>
      <c r="BS808" s="112">
        <v>194</v>
      </c>
    </row>
    <row r="809" spans="1:71" hidden="1" x14ac:dyDescent="0.25">
      <c r="A809" s="102" t="s">
        <v>4</v>
      </c>
      <c r="B809" s="103" t="s">
        <v>191</v>
      </c>
      <c r="C809" s="102" t="s">
        <v>192</v>
      </c>
      <c r="D809" s="102" t="s">
        <v>977</v>
      </c>
      <c r="E809" s="102" t="s">
        <v>978</v>
      </c>
      <c r="F809" s="102" t="s">
        <v>434</v>
      </c>
      <c r="G809" s="102" t="s">
        <v>227</v>
      </c>
      <c r="H809" s="104">
        <v>36</v>
      </c>
      <c r="I809" s="104">
        <v>40</v>
      </c>
      <c r="J809" s="104">
        <v>200</v>
      </c>
      <c r="K809" s="104">
        <v>600</v>
      </c>
      <c r="L809" s="105">
        <v>92</v>
      </c>
      <c r="M809" s="106">
        <v>981</v>
      </c>
      <c r="N809" s="106">
        <v>1069</v>
      </c>
      <c r="O809" s="106">
        <v>5</v>
      </c>
      <c r="P809" s="106">
        <v>88</v>
      </c>
      <c r="Q809" s="106">
        <v>5</v>
      </c>
      <c r="R809" s="106">
        <v>5</v>
      </c>
      <c r="S809" s="106">
        <v>996</v>
      </c>
      <c r="T809" s="106">
        <v>1024</v>
      </c>
      <c r="U809" s="106">
        <v>5</v>
      </c>
      <c r="V809" s="106">
        <v>28</v>
      </c>
      <c r="W809" s="106">
        <v>5</v>
      </c>
      <c r="X809" s="106">
        <v>5</v>
      </c>
      <c r="Y809" s="106">
        <v>200</v>
      </c>
      <c r="Z809" s="106">
        <v>6</v>
      </c>
      <c r="AA809" s="107">
        <v>176218</v>
      </c>
      <c r="AB809" s="106">
        <v>10</v>
      </c>
      <c r="AC809" s="108">
        <v>7.2</v>
      </c>
      <c r="AD809" s="109">
        <v>4</v>
      </c>
      <c r="AE809" s="110">
        <v>0</v>
      </c>
      <c r="AF809" s="111">
        <v>0.54</v>
      </c>
      <c r="AG809" s="112">
        <v>0</v>
      </c>
      <c r="AH809" s="112">
        <v>0</v>
      </c>
      <c r="AI809" s="112">
        <v>0</v>
      </c>
      <c r="AJ809" s="111">
        <v>0.9</v>
      </c>
      <c r="AK809" s="112">
        <v>0</v>
      </c>
      <c r="AL809" s="112">
        <v>0</v>
      </c>
      <c r="AM809" s="112">
        <v>0</v>
      </c>
      <c r="AN809" s="112">
        <v>0</v>
      </c>
      <c r="AO809" s="112">
        <v>0</v>
      </c>
      <c r="AP809" s="112">
        <v>0</v>
      </c>
      <c r="AQ809" s="112">
        <v>0</v>
      </c>
      <c r="AR809" s="112">
        <v>21</v>
      </c>
      <c r="AS809" s="112">
        <v>201</v>
      </c>
      <c r="AT809" s="111">
        <v>0.55000000000000004</v>
      </c>
      <c r="AU809" s="112">
        <v>0</v>
      </c>
      <c r="AV809" s="112">
        <v>0</v>
      </c>
      <c r="AW809" s="112">
        <v>0</v>
      </c>
      <c r="AX809" s="112">
        <v>0</v>
      </c>
      <c r="AY809" s="112">
        <v>0</v>
      </c>
      <c r="AZ809" s="112">
        <v>0</v>
      </c>
      <c r="BA809" s="111">
        <v>0.71299999999999997</v>
      </c>
      <c r="BB809" s="112">
        <v>0</v>
      </c>
      <c r="BC809" s="112">
        <v>0</v>
      </c>
      <c r="BD809" s="112">
        <v>0</v>
      </c>
      <c r="BE809" s="112">
        <v>0</v>
      </c>
      <c r="BF809" s="112">
        <v>0</v>
      </c>
      <c r="BG809" s="112">
        <v>0</v>
      </c>
      <c r="BH809" s="112">
        <v>0</v>
      </c>
      <c r="BI809" s="112">
        <v>0</v>
      </c>
      <c r="BJ809" s="112">
        <v>0</v>
      </c>
      <c r="BK809" s="111">
        <v>0.71299999999999997</v>
      </c>
      <c r="BL809" s="112">
        <v>0</v>
      </c>
      <c r="BM809" s="112">
        <v>0</v>
      </c>
      <c r="BN809" s="112">
        <v>0</v>
      </c>
      <c r="BO809" s="112">
        <v>0</v>
      </c>
      <c r="BP809" s="112">
        <v>0</v>
      </c>
      <c r="BQ809" s="112">
        <v>122.10000000000001</v>
      </c>
      <c r="BR809" s="113">
        <v>7</v>
      </c>
      <c r="BS809" s="112">
        <v>0</v>
      </c>
    </row>
    <row r="810" spans="1:71" hidden="1" x14ac:dyDescent="0.25">
      <c r="A810" s="102" t="s">
        <v>4</v>
      </c>
      <c r="B810" s="103" t="s">
        <v>191</v>
      </c>
      <c r="C810" s="102" t="s">
        <v>192</v>
      </c>
      <c r="D810" s="102" t="s">
        <v>945</v>
      </c>
      <c r="E810" s="102" t="s">
        <v>946</v>
      </c>
      <c r="F810" s="102" t="s">
        <v>155</v>
      </c>
      <c r="G810" s="102" t="s">
        <v>227</v>
      </c>
      <c r="H810" s="104">
        <v>72</v>
      </c>
      <c r="I810" s="104">
        <v>75</v>
      </c>
      <c r="J810" s="104">
        <v>318</v>
      </c>
      <c r="K810" s="104">
        <v>954</v>
      </c>
      <c r="L810" s="105">
        <v>155</v>
      </c>
      <c r="M810" s="106">
        <v>917</v>
      </c>
      <c r="N810" s="106">
        <v>1046</v>
      </c>
      <c r="O810" s="106">
        <v>5</v>
      </c>
      <c r="P810" s="106">
        <v>129</v>
      </c>
      <c r="Q810" s="106">
        <v>6</v>
      </c>
      <c r="R810" s="106">
        <v>5.5</v>
      </c>
      <c r="S810" s="106">
        <v>926</v>
      </c>
      <c r="T810" s="106">
        <v>959</v>
      </c>
      <c r="U810" s="106">
        <v>5</v>
      </c>
      <c r="V810" s="106">
        <v>33</v>
      </c>
      <c r="W810" s="106">
        <v>6</v>
      </c>
      <c r="X810" s="106">
        <v>5.5</v>
      </c>
      <c r="Y810" s="106">
        <v>318</v>
      </c>
      <c r="Z810" s="106">
        <v>7</v>
      </c>
      <c r="AA810" s="107">
        <v>66157</v>
      </c>
      <c r="AB810" s="106">
        <v>7</v>
      </c>
      <c r="AC810" s="108">
        <v>6.4</v>
      </c>
      <c r="AD810" s="109">
        <v>4</v>
      </c>
      <c r="AE810" s="110">
        <v>0</v>
      </c>
      <c r="AF810" s="111">
        <v>0.54</v>
      </c>
      <c r="AG810" s="112">
        <v>0</v>
      </c>
      <c r="AH810" s="112">
        <v>0</v>
      </c>
      <c r="AI810" s="112">
        <v>0</v>
      </c>
      <c r="AJ810" s="111">
        <v>0.9</v>
      </c>
      <c r="AK810" s="112">
        <v>0</v>
      </c>
      <c r="AL810" s="112">
        <v>0</v>
      </c>
      <c r="AM810" s="112">
        <v>0</v>
      </c>
      <c r="AN810" s="112">
        <v>0</v>
      </c>
      <c r="AO810" s="112">
        <v>37</v>
      </c>
      <c r="AP810" s="112">
        <v>41.666666666666664</v>
      </c>
      <c r="AQ810" s="112">
        <v>89.333333333333329</v>
      </c>
      <c r="AR810" s="112">
        <v>13</v>
      </c>
      <c r="AS810" s="112">
        <v>3</v>
      </c>
      <c r="AT810" s="111">
        <v>0.55000000000000004</v>
      </c>
      <c r="AU810" s="112">
        <v>0</v>
      </c>
      <c r="AV810" s="112">
        <v>0</v>
      </c>
      <c r="AW810" s="112">
        <v>0</v>
      </c>
      <c r="AX810" s="112">
        <v>0</v>
      </c>
      <c r="AY810" s="112">
        <v>0</v>
      </c>
      <c r="AZ810" s="112">
        <v>0</v>
      </c>
      <c r="BA810" s="111">
        <v>0.71299999999999997</v>
      </c>
      <c r="BB810" s="112">
        <v>0</v>
      </c>
      <c r="BC810" s="112">
        <v>0</v>
      </c>
      <c r="BD810" s="112">
        <v>0</v>
      </c>
      <c r="BE810" s="112">
        <v>0</v>
      </c>
      <c r="BF810" s="112">
        <v>0</v>
      </c>
      <c r="BG810" s="112">
        <v>0</v>
      </c>
      <c r="BH810" s="112">
        <v>0</v>
      </c>
      <c r="BI810" s="112">
        <v>0</v>
      </c>
      <c r="BJ810" s="112">
        <v>0</v>
      </c>
      <c r="BK810" s="111">
        <v>0.71299999999999997</v>
      </c>
      <c r="BL810" s="112">
        <v>0</v>
      </c>
      <c r="BM810" s="112">
        <v>0</v>
      </c>
      <c r="BN810" s="112">
        <v>0</v>
      </c>
      <c r="BO810" s="112">
        <v>20.350000000000001</v>
      </c>
      <c r="BP810" s="112">
        <v>72.050000000000011</v>
      </c>
      <c r="BQ810" s="112">
        <v>8.8000000000000007</v>
      </c>
      <c r="BR810" s="113">
        <v>19</v>
      </c>
      <c r="BS810" s="112">
        <v>0</v>
      </c>
    </row>
    <row r="811" spans="1:71" hidden="1" x14ac:dyDescent="0.25">
      <c r="A811" s="102" t="s">
        <v>4</v>
      </c>
      <c r="B811" s="103" t="s">
        <v>191</v>
      </c>
      <c r="C811" s="102" t="s">
        <v>192</v>
      </c>
      <c r="D811" s="102" t="s">
        <v>979</v>
      </c>
      <c r="E811" s="102" t="s">
        <v>980</v>
      </c>
      <c r="F811" s="102" t="s">
        <v>434</v>
      </c>
      <c r="G811" s="102" t="s">
        <v>227</v>
      </c>
      <c r="H811" s="104">
        <v>24</v>
      </c>
      <c r="I811" s="104">
        <v>26</v>
      </c>
      <c r="J811" s="104">
        <v>148</v>
      </c>
      <c r="K811" s="104">
        <v>444</v>
      </c>
      <c r="L811" s="105">
        <v>66</v>
      </c>
      <c r="M811" s="106">
        <v>567</v>
      </c>
      <c r="N811" s="106">
        <v>618</v>
      </c>
      <c r="O811" s="106">
        <v>3</v>
      </c>
      <c r="P811" s="106">
        <v>51</v>
      </c>
      <c r="Q811" s="106">
        <v>4</v>
      </c>
      <c r="R811" s="106">
        <v>3.5</v>
      </c>
      <c r="S811" s="106">
        <v>575</v>
      </c>
      <c r="T811" s="106">
        <v>591</v>
      </c>
      <c r="U811" s="106">
        <v>3</v>
      </c>
      <c r="V811" s="106">
        <v>16</v>
      </c>
      <c r="W811" s="106">
        <v>4</v>
      </c>
      <c r="X811" s="106">
        <v>3.5</v>
      </c>
      <c r="Y811" s="106">
        <v>148</v>
      </c>
      <c r="Z811" s="106">
        <v>5</v>
      </c>
      <c r="AA811" s="107"/>
      <c r="AB811" s="106"/>
      <c r="AC811" s="108">
        <v>4</v>
      </c>
      <c r="AD811" s="109">
        <v>2</v>
      </c>
      <c r="AE811" s="110">
        <v>0</v>
      </c>
      <c r="AF811" s="111">
        <v>0.54</v>
      </c>
      <c r="AG811" s="112">
        <v>0</v>
      </c>
      <c r="AH811" s="112">
        <v>0</v>
      </c>
      <c r="AI811" s="112">
        <v>0</v>
      </c>
      <c r="AJ811" s="111">
        <v>0.9</v>
      </c>
      <c r="AK811" s="112">
        <v>0</v>
      </c>
      <c r="AL811" s="112">
        <v>0</v>
      </c>
      <c r="AM811" s="112">
        <v>0</v>
      </c>
      <c r="AN811" s="112">
        <v>0</v>
      </c>
      <c r="AO811" s="112">
        <v>0</v>
      </c>
      <c r="AP811" s="112">
        <v>0</v>
      </c>
      <c r="AQ811" s="112">
        <v>0</v>
      </c>
      <c r="AR811" s="112">
        <v>0</v>
      </c>
      <c r="AS811" s="112">
        <v>170.66666666666666</v>
      </c>
      <c r="AT811" s="111">
        <v>0.55000000000000004</v>
      </c>
      <c r="AU811" s="112">
        <v>0</v>
      </c>
      <c r="AV811" s="112">
        <v>0</v>
      </c>
      <c r="AW811" s="112">
        <v>0</v>
      </c>
      <c r="AX811" s="112">
        <v>0</v>
      </c>
      <c r="AY811" s="112">
        <v>0</v>
      </c>
      <c r="AZ811" s="112">
        <v>0</v>
      </c>
      <c r="BA811" s="111">
        <v>0.71299999999999997</v>
      </c>
      <c r="BB811" s="112">
        <v>0</v>
      </c>
      <c r="BC811" s="112">
        <v>0</v>
      </c>
      <c r="BD811" s="112">
        <v>0</v>
      </c>
      <c r="BE811" s="112">
        <v>0</v>
      </c>
      <c r="BF811" s="112">
        <v>0</v>
      </c>
      <c r="BG811" s="112">
        <v>0</v>
      </c>
      <c r="BH811" s="112">
        <v>0</v>
      </c>
      <c r="BI811" s="112">
        <v>0</v>
      </c>
      <c r="BJ811" s="112">
        <v>0</v>
      </c>
      <c r="BK811" s="111">
        <v>0.71299999999999997</v>
      </c>
      <c r="BL811" s="112">
        <v>0</v>
      </c>
      <c r="BM811" s="112">
        <v>0</v>
      </c>
      <c r="BN811" s="112">
        <v>0</v>
      </c>
      <c r="BO811" s="112">
        <v>0</v>
      </c>
      <c r="BP811" s="112">
        <v>0</v>
      </c>
      <c r="BQ811" s="112">
        <v>93.866666666666674</v>
      </c>
      <c r="BR811" s="113">
        <v>0</v>
      </c>
      <c r="BS811" s="112">
        <v>320</v>
      </c>
    </row>
    <row r="812" spans="1:71" hidden="1" x14ac:dyDescent="0.25">
      <c r="A812" s="102" t="s">
        <v>4</v>
      </c>
      <c r="B812" s="103" t="s">
        <v>191</v>
      </c>
      <c r="C812" s="102" t="s">
        <v>192</v>
      </c>
      <c r="D812" s="102" t="s">
        <v>622</v>
      </c>
      <c r="E812" s="102" t="s">
        <v>623</v>
      </c>
      <c r="F812" s="102" t="s">
        <v>434</v>
      </c>
      <c r="G812" s="102" t="s">
        <v>227</v>
      </c>
      <c r="H812" s="104">
        <v>165</v>
      </c>
      <c r="I812" s="104">
        <v>181</v>
      </c>
      <c r="J812" s="104">
        <v>451</v>
      </c>
      <c r="K812" s="104">
        <v>1353</v>
      </c>
      <c r="L812" s="105">
        <v>265.66666666666669</v>
      </c>
      <c r="M812" s="106">
        <v>3482</v>
      </c>
      <c r="N812" s="106">
        <v>3625</v>
      </c>
      <c r="O812" s="106">
        <v>8</v>
      </c>
      <c r="P812" s="106">
        <v>143</v>
      </c>
      <c r="Q812" s="106">
        <v>6</v>
      </c>
      <c r="R812" s="106">
        <v>7</v>
      </c>
      <c r="S812" s="106">
        <v>3445</v>
      </c>
      <c r="T812" s="106">
        <v>3516</v>
      </c>
      <c r="U812" s="106">
        <v>8</v>
      </c>
      <c r="V812" s="106">
        <v>71</v>
      </c>
      <c r="W812" s="106">
        <v>7</v>
      </c>
      <c r="X812" s="106">
        <v>7.5</v>
      </c>
      <c r="Y812" s="106">
        <v>451</v>
      </c>
      <c r="Z812" s="106">
        <v>7</v>
      </c>
      <c r="AA812" s="107">
        <v>118211</v>
      </c>
      <c r="AB812" s="106">
        <v>10</v>
      </c>
      <c r="AC812" s="108">
        <v>8.3000000000000007</v>
      </c>
      <c r="AD812" s="109">
        <v>5</v>
      </c>
      <c r="AE812" s="110">
        <v>0</v>
      </c>
      <c r="AF812" s="111">
        <v>0.54</v>
      </c>
      <c r="AG812" s="112">
        <v>0</v>
      </c>
      <c r="AH812" s="112">
        <v>4.666666666666667</v>
      </c>
      <c r="AI812" s="112">
        <v>0</v>
      </c>
      <c r="AJ812" s="111">
        <v>0.9</v>
      </c>
      <c r="AK812" s="112">
        <v>0</v>
      </c>
      <c r="AL812" s="112">
        <v>0</v>
      </c>
      <c r="AM812" s="112">
        <v>0</v>
      </c>
      <c r="AN812" s="112">
        <v>0</v>
      </c>
      <c r="AO812" s="112">
        <v>343</v>
      </c>
      <c r="AP812" s="112">
        <v>21</v>
      </c>
      <c r="AQ812" s="112">
        <v>281.66666666666669</v>
      </c>
      <c r="AR812" s="112">
        <v>0</v>
      </c>
      <c r="AS812" s="112">
        <v>743</v>
      </c>
      <c r="AT812" s="111">
        <v>0.55000000000000004</v>
      </c>
      <c r="AU812" s="112">
        <v>0</v>
      </c>
      <c r="AV812" s="112">
        <v>0</v>
      </c>
      <c r="AW812" s="112">
        <v>0</v>
      </c>
      <c r="AX812" s="112">
        <v>0</v>
      </c>
      <c r="AY812" s="112">
        <v>0</v>
      </c>
      <c r="AZ812" s="112">
        <v>0</v>
      </c>
      <c r="BA812" s="111">
        <v>0.71299999999999997</v>
      </c>
      <c r="BB812" s="112">
        <v>0</v>
      </c>
      <c r="BC812" s="112">
        <v>0</v>
      </c>
      <c r="BD812" s="112">
        <v>0</v>
      </c>
      <c r="BE812" s="112">
        <v>0</v>
      </c>
      <c r="BF812" s="112">
        <v>0</v>
      </c>
      <c r="BG812" s="112">
        <v>0</v>
      </c>
      <c r="BH812" s="112">
        <v>0</v>
      </c>
      <c r="BI812" s="112">
        <v>0</v>
      </c>
      <c r="BJ812" s="112">
        <v>0</v>
      </c>
      <c r="BK812" s="111">
        <v>0.71299999999999997</v>
      </c>
      <c r="BL812" s="112">
        <v>0</v>
      </c>
      <c r="BM812" s="112">
        <v>4.2</v>
      </c>
      <c r="BN812" s="112">
        <v>0</v>
      </c>
      <c r="BO812" s="112">
        <v>188.65</v>
      </c>
      <c r="BP812" s="112">
        <v>166.4666666666667</v>
      </c>
      <c r="BQ812" s="112">
        <v>408.65000000000003</v>
      </c>
      <c r="BR812" s="113">
        <v>75</v>
      </c>
      <c r="BS812" s="112">
        <v>0</v>
      </c>
    </row>
    <row r="813" spans="1:71" hidden="1" x14ac:dyDescent="0.25">
      <c r="A813" s="102" t="s">
        <v>4</v>
      </c>
      <c r="B813" s="103" t="s">
        <v>191</v>
      </c>
      <c r="C813" s="102" t="s">
        <v>192</v>
      </c>
      <c r="D813" s="102" t="s">
        <v>947</v>
      </c>
      <c r="E813" s="102" t="s">
        <v>948</v>
      </c>
      <c r="F813" s="102" t="s">
        <v>434</v>
      </c>
      <c r="G813" s="102" t="s">
        <v>227</v>
      </c>
      <c r="H813" s="104">
        <v>93</v>
      </c>
      <c r="I813" s="104">
        <v>98</v>
      </c>
      <c r="J813" s="104">
        <v>519</v>
      </c>
      <c r="K813" s="104">
        <v>1557</v>
      </c>
      <c r="L813" s="105">
        <v>236.66666666666666</v>
      </c>
      <c r="M813" s="106">
        <v>2608</v>
      </c>
      <c r="N813" s="106">
        <v>2820</v>
      </c>
      <c r="O813" s="106">
        <v>7</v>
      </c>
      <c r="P813" s="106">
        <v>212</v>
      </c>
      <c r="Q813" s="106">
        <v>7</v>
      </c>
      <c r="R813" s="106">
        <v>7</v>
      </c>
      <c r="S813" s="106">
        <v>2614</v>
      </c>
      <c r="T813" s="106">
        <v>2675</v>
      </c>
      <c r="U813" s="106">
        <v>7</v>
      </c>
      <c r="V813" s="106">
        <v>61</v>
      </c>
      <c r="W813" s="106">
        <v>7</v>
      </c>
      <c r="X813" s="106">
        <v>7</v>
      </c>
      <c r="Y813" s="106">
        <v>519</v>
      </c>
      <c r="Z813" s="106">
        <v>8</v>
      </c>
      <c r="AA813" s="107">
        <v>197623</v>
      </c>
      <c r="AB813" s="106">
        <v>10</v>
      </c>
      <c r="AC813" s="108">
        <v>8.4</v>
      </c>
      <c r="AD813" s="109">
        <v>5</v>
      </c>
      <c r="AE813" s="110">
        <v>0</v>
      </c>
      <c r="AF813" s="111">
        <v>0.54</v>
      </c>
      <c r="AG813" s="112">
        <v>0</v>
      </c>
      <c r="AH813" s="112">
        <v>0</v>
      </c>
      <c r="AI813" s="112">
        <v>0</v>
      </c>
      <c r="AJ813" s="111">
        <v>0.9</v>
      </c>
      <c r="AK813" s="112">
        <v>0</v>
      </c>
      <c r="AL813" s="112">
        <v>0</v>
      </c>
      <c r="AM813" s="112">
        <v>0</v>
      </c>
      <c r="AN813" s="112">
        <v>0</v>
      </c>
      <c r="AO813" s="112">
        <v>0</v>
      </c>
      <c r="AP813" s="112">
        <v>0</v>
      </c>
      <c r="AQ813" s="112">
        <v>0</v>
      </c>
      <c r="AR813" s="112">
        <v>0</v>
      </c>
      <c r="AS813" s="112">
        <v>170.66666666666666</v>
      </c>
      <c r="AT813" s="111">
        <v>0.55000000000000004</v>
      </c>
      <c r="AU813" s="112">
        <v>0</v>
      </c>
      <c r="AV813" s="112">
        <v>0</v>
      </c>
      <c r="AW813" s="112">
        <v>0</v>
      </c>
      <c r="AX813" s="112">
        <v>0</v>
      </c>
      <c r="AY813" s="112">
        <v>0</v>
      </c>
      <c r="AZ813" s="112">
        <v>0</v>
      </c>
      <c r="BA813" s="111">
        <v>0.71299999999999997</v>
      </c>
      <c r="BB813" s="112">
        <v>0</v>
      </c>
      <c r="BC813" s="112">
        <v>0</v>
      </c>
      <c r="BD813" s="112">
        <v>0</v>
      </c>
      <c r="BE813" s="112">
        <v>0</v>
      </c>
      <c r="BF813" s="112">
        <v>0</v>
      </c>
      <c r="BG813" s="112">
        <v>0</v>
      </c>
      <c r="BH813" s="112">
        <v>0</v>
      </c>
      <c r="BI813" s="112">
        <v>0</v>
      </c>
      <c r="BJ813" s="112">
        <v>0</v>
      </c>
      <c r="BK813" s="111">
        <v>0.71299999999999997</v>
      </c>
      <c r="BL813" s="112">
        <v>0</v>
      </c>
      <c r="BM813" s="112">
        <v>0</v>
      </c>
      <c r="BN813" s="112">
        <v>0</v>
      </c>
      <c r="BO813" s="112">
        <v>0</v>
      </c>
      <c r="BP813" s="112">
        <v>0</v>
      </c>
      <c r="BQ813" s="112">
        <v>93.866666666666674</v>
      </c>
      <c r="BR813" s="113">
        <v>4</v>
      </c>
      <c r="BS813" s="112">
        <v>0</v>
      </c>
    </row>
    <row r="814" spans="1:71" hidden="1" x14ac:dyDescent="0.25">
      <c r="A814" s="102" t="s">
        <v>4</v>
      </c>
      <c r="B814" s="103" t="s">
        <v>191</v>
      </c>
      <c r="C814" s="102" t="s">
        <v>192</v>
      </c>
      <c r="D814" s="102" t="s">
        <v>983</v>
      </c>
      <c r="E814" s="102" t="s">
        <v>984</v>
      </c>
      <c r="F814" s="102" t="s">
        <v>434</v>
      </c>
      <c r="G814" s="102" t="s">
        <v>227</v>
      </c>
      <c r="H814" s="104">
        <v>46</v>
      </c>
      <c r="I814" s="104">
        <v>57</v>
      </c>
      <c r="J814" s="104">
        <v>873</v>
      </c>
      <c r="K814" s="104">
        <v>2619</v>
      </c>
      <c r="L814" s="105">
        <v>325.33333333333331</v>
      </c>
      <c r="M814" s="106">
        <v>1441</v>
      </c>
      <c r="N814" s="106">
        <v>1543</v>
      </c>
      <c r="O814" s="106">
        <v>6</v>
      </c>
      <c r="P814" s="106">
        <v>102</v>
      </c>
      <c r="Q814" s="106">
        <v>6</v>
      </c>
      <c r="R814" s="106">
        <v>6</v>
      </c>
      <c r="S814" s="106">
        <v>1451</v>
      </c>
      <c r="T814" s="106">
        <v>1487</v>
      </c>
      <c r="U814" s="106">
        <v>6</v>
      </c>
      <c r="V814" s="106">
        <v>36</v>
      </c>
      <c r="W814" s="106">
        <v>6</v>
      </c>
      <c r="X814" s="106">
        <v>6</v>
      </c>
      <c r="Y814" s="106">
        <v>873</v>
      </c>
      <c r="Z814" s="106">
        <v>9</v>
      </c>
      <c r="AA814" s="107"/>
      <c r="AB814" s="106"/>
      <c r="AC814" s="108">
        <v>7</v>
      </c>
      <c r="AD814" s="109">
        <v>4</v>
      </c>
      <c r="AE814" s="110">
        <v>0</v>
      </c>
      <c r="AF814" s="111">
        <v>0.54</v>
      </c>
      <c r="AG814" s="112">
        <v>0</v>
      </c>
      <c r="AH814" s="112">
        <v>0</v>
      </c>
      <c r="AI814" s="112">
        <v>0</v>
      </c>
      <c r="AJ814" s="111">
        <v>0.9</v>
      </c>
      <c r="AK814" s="112">
        <v>0</v>
      </c>
      <c r="AL814" s="112">
        <v>0</v>
      </c>
      <c r="AM814" s="112">
        <v>0</v>
      </c>
      <c r="AN814" s="112">
        <v>0</v>
      </c>
      <c r="AO814" s="112">
        <v>0</v>
      </c>
      <c r="AP814" s="112">
        <v>0</v>
      </c>
      <c r="AQ814" s="112">
        <v>0</v>
      </c>
      <c r="AR814" s="112">
        <v>0</v>
      </c>
      <c r="AS814" s="112">
        <v>0</v>
      </c>
      <c r="AT814" s="111">
        <v>0.55000000000000004</v>
      </c>
      <c r="AU814" s="112">
        <v>0</v>
      </c>
      <c r="AV814" s="112">
        <v>0</v>
      </c>
      <c r="AW814" s="112">
        <v>0</v>
      </c>
      <c r="AX814" s="112">
        <v>0</v>
      </c>
      <c r="AY814" s="112">
        <v>0</v>
      </c>
      <c r="AZ814" s="112">
        <v>0</v>
      </c>
      <c r="BA814" s="111">
        <v>0.71299999999999997</v>
      </c>
      <c r="BB814" s="112">
        <v>0</v>
      </c>
      <c r="BC814" s="112">
        <v>0</v>
      </c>
      <c r="BD814" s="112">
        <v>0</v>
      </c>
      <c r="BE814" s="112">
        <v>0</v>
      </c>
      <c r="BF814" s="112">
        <v>0</v>
      </c>
      <c r="BG814" s="112">
        <v>0</v>
      </c>
      <c r="BH814" s="112">
        <v>0</v>
      </c>
      <c r="BI814" s="112">
        <v>0</v>
      </c>
      <c r="BJ814" s="112">
        <v>0</v>
      </c>
      <c r="BK814" s="111">
        <v>0.71299999999999997</v>
      </c>
      <c r="BL814" s="112">
        <v>0</v>
      </c>
      <c r="BM814" s="112">
        <v>0</v>
      </c>
      <c r="BN814" s="112">
        <v>0</v>
      </c>
      <c r="BO814" s="112">
        <v>0</v>
      </c>
      <c r="BP814" s="112">
        <v>0</v>
      </c>
      <c r="BQ814" s="112">
        <v>0</v>
      </c>
      <c r="BR814" s="113">
        <v>5</v>
      </c>
      <c r="BS814" s="112">
        <v>0</v>
      </c>
    </row>
    <row r="815" spans="1:71" hidden="1" x14ac:dyDescent="0.25">
      <c r="A815" s="102" t="s">
        <v>4</v>
      </c>
      <c r="B815" s="103" t="s">
        <v>191</v>
      </c>
      <c r="C815" s="102" t="s">
        <v>192</v>
      </c>
      <c r="D815" s="102" t="s">
        <v>985</v>
      </c>
      <c r="E815" s="102" t="s">
        <v>986</v>
      </c>
      <c r="F815" s="102" t="s">
        <v>434</v>
      </c>
      <c r="G815" s="102" t="s">
        <v>227</v>
      </c>
      <c r="H815" s="104">
        <v>4</v>
      </c>
      <c r="I815" s="104">
        <v>5</v>
      </c>
      <c r="J815" s="104">
        <v>287</v>
      </c>
      <c r="K815" s="104">
        <v>861</v>
      </c>
      <c r="L815" s="105">
        <v>98.666666666666671</v>
      </c>
      <c r="M815" s="106">
        <v>126</v>
      </c>
      <c r="N815" s="106">
        <v>135</v>
      </c>
      <c r="O815" s="106">
        <v>1</v>
      </c>
      <c r="P815" s="106">
        <v>9</v>
      </c>
      <c r="Q815" s="106">
        <v>2</v>
      </c>
      <c r="R815" s="106">
        <v>1.5</v>
      </c>
      <c r="S815" s="106">
        <v>124</v>
      </c>
      <c r="T815" s="106">
        <v>126</v>
      </c>
      <c r="U815" s="106">
        <v>1</v>
      </c>
      <c r="V815" s="106">
        <v>2</v>
      </c>
      <c r="W815" s="106">
        <v>2</v>
      </c>
      <c r="X815" s="106">
        <v>1.5</v>
      </c>
      <c r="Y815" s="106">
        <v>287</v>
      </c>
      <c r="Z815" s="106">
        <v>7</v>
      </c>
      <c r="AA815" s="107"/>
      <c r="AB815" s="106"/>
      <c r="AC815" s="108">
        <v>3.3333333333333335</v>
      </c>
      <c r="AD815" s="109">
        <v>2</v>
      </c>
      <c r="AE815" s="110">
        <v>0</v>
      </c>
      <c r="AF815" s="111">
        <v>0.54</v>
      </c>
      <c r="AG815" s="112">
        <v>0</v>
      </c>
      <c r="AH815" s="112">
        <v>0</v>
      </c>
      <c r="AI815" s="112">
        <v>0</v>
      </c>
      <c r="AJ815" s="111">
        <v>0.9</v>
      </c>
      <c r="AK815" s="112">
        <v>0</v>
      </c>
      <c r="AL815" s="112">
        <v>0</v>
      </c>
      <c r="AM815" s="112">
        <v>0</v>
      </c>
      <c r="AN815" s="112">
        <v>0</v>
      </c>
      <c r="AO815" s="112">
        <v>0</v>
      </c>
      <c r="AP815" s="112">
        <v>0</v>
      </c>
      <c r="AQ815" s="112">
        <v>0</v>
      </c>
      <c r="AR815" s="112">
        <v>0</v>
      </c>
      <c r="AS815" s="112">
        <v>0</v>
      </c>
      <c r="AT815" s="111">
        <v>0.55000000000000004</v>
      </c>
      <c r="AU815" s="112">
        <v>0</v>
      </c>
      <c r="AV815" s="112">
        <v>0</v>
      </c>
      <c r="AW815" s="112">
        <v>0</v>
      </c>
      <c r="AX815" s="112">
        <v>0</v>
      </c>
      <c r="AY815" s="112">
        <v>0</v>
      </c>
      <c r="AZ815" s="112">
        <v>0</v>
      </c>
      <c r="BA815" s="111">
        <v>0.71299999999999997</v>
      </c>
      <c r="BB815" s="112">
        <v>0</v>
      </c>
      <c r="BC815" s="112">
        <v>0</v>
      </c>
      <c r="BD815" s="112">
        <v>0</v>
      </c>
      <c r="BE815" s="112">
        <v>0</v>
      </c>
      <c r="BF815" s="112">
        <v>0</v>
      </c>
      <c r="BG815" s="112">
        <v>0</v>
      </c>
      <c r="BH815" s="112">
        <v>0</v>
      </c>
      <c r="BI815" s="112">
        <v>0</v>
      </c>
      <c r="BJ815" s="112">
        <v>0</v>
      </c>
      <c r="BK815" s="111">
        <v>0.71299999999999997</v>
      </c>
      <c r="BL815" s="112">
        <v>0</v>
      </c>
      <c r="BM815" s="112">
        <v>0</v>
      </c>
      <c r="BN815" s="112">
        <v>0</v>
      </c>
      <c r="BO815" s="112">
        <v>0</v>
      </c>
      <c r="BP815" s="112">
        <v>0</v>
      </c>
      <c r="BQ815" s="112">
        <v>0</v>
      </c>
      <c r="BR815" s="113">
        <v>1</v>
      </c>
      <c r="BS815" s="112">
        <v>0</v>
      </c>
    </row>
    <row r="816" spans="1:71" hidden="1" x14ac:dyDescent="0.25">
      <c r="A816" s="102" t="s">
        <v>4</v>
      </c>
      <c r="B816" s="103" t="s">
        <v>191</v>
      </c>
      <c r="C816" s="102" t="s">
        <v>192</v>
      </c>
      <c r="D816" s="102" t="s">
        <v>987</v>
      </c>
      <c r="E816" s="102" t="s">
        <v>988</v>
      </c>
      <c r="F816" s="102" t="s">
        <v>434</v>
      </c>
      <c r="G816" s="102" t="s">
        <v>227</v>
      </c>
      <c r="H816" s="104">
        <v>24</v>
      </c>
      <c r="I816" s="104">
        <v>28</v>
      </c>
      <c r="J816" s="104">
        <v>98</v>
      </c>
      <c r="K816" s="104">
        <v>294</v>
      </c>
      <c r="L816" s="105">
        <v>50</v>
      </c>
      <c r="M816" s="106">
        <v>702</v>
      </c>
      <c r="N816" s="106">
        <v>751</v>
      </c>
      <c r="O816" s="106">
        <v>4</v>
      </c>
      <c r="P816" s="106">
        <v>49</v>
      </c>
      <c r="Q816" s="106">
        <v>4</v>
      </c>
      <c r="R816" s="106">
        <v>4</v>
      </c>
      <c r="S816" s="106">
        <v>714</v>
      </c>
      <c r="T816" s="106">
        <v>734</v>
      </c>
      <c r="U816" s="106">
        <v>4</v>
      </c>
      <c r="V816" s="106">
        <v>20</v>
      </c>
      <c r="W816" s="106">
        <v>5</v>
      </c>
      <c r="X816" s="106">
        <v>4.5</v>
      </c>
      <c r="Y816" s="106">
        <v>98</v>
      </c>
      <c r="Z816" s="106">
        <v>4</v>
      </c>
      <c r="AA816" s="107">
        <v>166935</v>
      </c>
      <c r="AB816" s="106">
        <v>10</v>
      </c>
      <c r="AC816" s="108">
        <v>6.5</v>
      </c>
      <c r="AD816" s="109">
        <v>4</v>
      </c>
      <c r="AE816" s="110">
        <v>0</v>
      </c>
      <c r="AF816" s="111">
        <v>0.54</v>
      </c>
      <c r="AG816" s="112">
        <v>0</v>
      </c>
      <c r="AH816" s="112">
        <v>0</v>
      </c>
      <c r="AI816" s="112">
        <v>0</v>
      </c>
      <c r="AJ816" s="111">
        <v>0.9</v>
      </c>
      <c r="AK816" s="112">
        <v>0</v>
      </c>
      <c r="AL816" s="112">
        <v>0</v>
      </c>
      <c r="AM816" s="112">
        <v>0</v>
      </c>
      <c r="AN816" s="112">
        <v>0</v>
      </c>
      <c r="AO816" s="112">
        <v>0</v>
      </c>
      <c r="AP816" s="112">
        <v>0</v>
      </c>
      <c r="AQ816" s="112">
        <v>0</v>
      </c>
      <c r="AR816" s="112">
        <v>0</v>
      </c>
      <c r="AS816" s="112">
        <v>0</v>
      </c>
      <c r="AT816" s="111">
        <v>0.55000000000000004</v>
      </c>
      <c r="AU816" s="112">
        <v>0</v>
      </c>
      <c r="AV816" s="112">
        <v>0</v>
      </c>
      <c r="AW816" s="112">
        <v>0</v>
      </c>
      <c r="AX816" s="112">
        <v>0</v>
      </c>
      <c r="AY816" s="112">
        <v>0</v>
      </c>
      <c r="AZ816" s="112">
        <v>0</v>
      </c>
      <c r="BA816" s="111">
        <v>0.71299999999999997</v>
      </c>
      <c r="BB816" s="112">
        <v>0</v>
      </c>
      <c r="BC816" s="112">
        <v>0</v>
      </c>
      <c r="BD816" s="112">
        <v>0</v>
      </c>
      <c r="BE816" s="112">
        <v>0</v>
      </c>
      <c r="BF816" s="112">
        <v>0</v>
      </c>
      <c r="BG816" s="112">
        <v>0</v>
      </c>
      <c r="BH816" s="112">
        <v>0</v>
      </c>
      <c r="BI816" s="112">
        <v>0</v>
      </c>
      <c r="BJ816" s="112">
        <v>0</v>
      </c>
      <c r="BK816" s="111">
        <v>0.71299999999999997</v>
      </c>
      <c r="BL816" s="112">
        <v>0</v>
      </c>
      <c r="BM816" s="112">
        <v>0</v>
      </c>
      <c r="BN816" s="112">
        <v>0</v>
      </c>
      <c r="BO816" s="112">
        <v>0</v>
      </c>
      <c r="BP816" s="112">
        <v>0</v>
      </c>
      <c r="BQ816" s="112">
        <v>0</v>
      </c>
      <c r="BR816" s="113">
        <v>1</v>
      </c>
      <c r="BS816" s="112">
        <v>0</v>
      </c>
    </row>
    <row r="817" spans="1:71" hidden="1" x14ac:dyDescent="0.25">
      <c r="A817" s="102" t="s">
        <v>4</v>
      </c>
      <c r="B817" s="103" t="s">
        <v>191</v>
      </c>
      <c r="C817" s="102" t="s">
        <v>192</v>
      </c>
      <c r="D817" s="102" t="s">
        <v>949</v>
      </c>
      <c r="E817" s="102" t="s">
        <v>950</v>
      </c>
      <c r="F817" s="102" t="s">
        <v>434</v>
      </c>
      <c r="G817" s="102" t="s">
        <v>227</v>
      </c>
      <c r="H817" s="104">
        <v>19</v>
      </c>
      <c r="I817" s="104">
        <v>24</v>
      </c>
      <c r="J817" s="104">
        <v>789</v>
      </c>
      <c r="K817" s="104">
        <v>2367</v>
      </c>
      <c r="L817" s="105">
        <v>277.33333333333331</v>
      </c>
      <c r="M817" s="106">
        <v>648</v>
      </c>
      <c r="N817" s="106">
        <v>680</v>
      </c>
      <c r="O817" s="106">
        <v>4</v>
      </c>
      <c r="P817" s="106">
        <v>32</v>
      </c>
      <c r="Q817" s="106">
        <v>4</v>
      </c>
      <c r="R817" s="106">
        <v>4</v>
      </c>
      <c r="S817" s="106">
        <v>653</v>
      </c>
      <c r="T817" s="106">
        <v>666</v>
      </c>
      <c r="U817" s="106">
        <v>4</v>
      </c>
      <c r="V817" s="106">
        <v>13</v>
      </c>
      <c r="W817" s="106">
        <v>4</v>
      </c>
      <c r="X817" s="106">
        <v>4</v>
      </c>
      <c r="Y817" s="106">
        <v>789</v>
      </c>
      <c r="Z817" s="106">
        <v>8</v>
      </c>
      <c r="AA817" s="107">
        <v>181604</v>
      </c>
      <c r="AB817" s="106">
        <v>10</v>
      </c>
      <c r="AC817" s="108">
        <v>7.2</v>
      </c>
      <c r="AD817" s="109">
        <v>4</v>
      </c>
      <c r="AE817" s="110">
        <v>0</v>
      </c>
      <c r="AF817" s="111">
        <v>0.54</v>
      </c>
      <c r="AG817" s="112">
        <v>0</v>
      </c>
      <c r="AH817" s="112">
        <v>0</v>
      </c>
      <c r="AI817" s="112">
        <v>0</v>
      </c>
      <c r="AJ817" s="111">
        <v>0.9</v>
      </c>
      <c r="AK817" s="112">
        <v>0</v>
      </c>
      <c r="AL817" s="112">
        <v>0</v>
      </c>
      <c r="AM817" s="112">
        <v>0</v>
      </c>
      <c r="AN817" s="112">
        <v>0</v>
      </c>
      <c r="AO817" s="112">
        <v>0</v>
      </c>
      <c r="AP817" s="112">
        <v>0</v>
      </c>
      <c r="AQ817" s="112">
        <v>0</v>
      </c>
      <c r="AR817" s="112">
        <v>0</v>
      </c>
      <c r="AS817" s="112">
        <v>0</v>
      </c>
      <c r="AT817" s="111">
        <v>0.55000000000000004</v>
      </c>
      <c r="AU817" s="112">
        <v>0</v>
      </c>
      <c r="AV817" s="112">
        <v>0</v>
      </c>
      <c r="AW817" s="112">
        <v>0</v>
      </c>
      <c r="AX817" s="112">
        <v>0</v>
      </c>
      <c r="AY817" s="112">
        <v>0</v>
      </c>
      <c r="AZ817" s="112">
        <v>0</v>
      </c>
      <c r="BA817" s="111">
        <v>0.71299999999999997</v>
      </c>
      <c r="BB817" s="112">
        <v>0</v>
      </c>
      <c r="BC817" s="112">
        <v>0</v>
      </c>
      <c r="BD817" s="112">
        <v>0</v>
      </c>
      <c r="BE817" s="112">
        <v>0</v>
      </c>
      <c r="BF817" s="112">
        <v>0</v>
      </c>
      <c r="BG817" s="112">
        <v>0</v>
      </c>
      <c r="BH817" s="112">
        <v>0</v>
      </c>
      <c r="BI817" s="112">
        <v>0</v>
      </c>
      <c r="BJ817" s="112">
        <v>0</v>
      </c>
      <c r="BK817" s="111">
        <v>0.71299999999999997</v>
      </c>
      <c r="BL817" s="112">
        <v>0</v>
      </c>
      <c r="BM817" s="112">
        <v>0</v>
      </c>
      <c r="BN817" s="112">
        <v>0</v>
      </c>
      <c r="BO817" s="112">
        <v>0</v>
      </c>
      <c r="BP817" s="112">
        <v>0</v>
      </c>
      <c r="BQ817" s="112">
        <v>0</v>
      </c>
      <c r="BR817" s="113">
        <v>3</v>
      </c>
      <c r="BS817" s="112">
        <v>0</v>
      </c>
    </row>
    <row r="818" spans="1:71" hidden="1" x14ac:dyDescent="0.25">
      <c r="A818" s="102" t="s">
        <v>4</v>
      </c>
      <c r="B818" s="103" t="s">
        <v>191</v>
      </c>
      <c r="C818" s="102" t="s">
        <v>192</v>
      </c>
      <c r="D818" s="102" t="s">
        <v>989</v>
      </c>
      <c r="E818" s="102" t="s">
        <v>990</v>
      </c>
      <c r="F818" s="102" t="s">
        <v>434</v>
      </c>
      <c r="G818" s="102" t="s">
        <v>227</v>
      </c>
      <c r="H818" s="104">
        <v>6</v>
      </c>
      <c r="I818" s="104">
        <v>6</v>
      </c>
      <c r="J818" s="104">
        <v>174</v>
      </c>
      <c r="K818" s="104">
        <v>522</v>
      </c>
      <c r="L818" s="105">
        <v>62</v>
      </c>
      <c r="M818" s="106">
        <v>183</v>
      </c>
      <c r="N818" s="106">
        <v>195</v>
      </c>
      <c r="O818" s="106">
        <v>2</v>
      </c>
      <c r="P818" s="106">
        <v>12</v>
      </c>
      <c r="Q818" s="106">
        <v>3</v>
      </c>
      <c r="R818" s="106">
        <v>2.5</v>
      </c>
      <c r="S818" s="106">
        <v>184</v>
      </c>
      <c r="T818" s="106">
        <v>188</v>
      </c>
      <c r="U818" s="106">
        <v>1</v>
      </c>
      <c r="V818" s="106">
        <v>4</v>
      </c>
      <c r="W818" s="106">
        <v>2</v>
      </c>
      <c r="X818" s="106">
        <v>1.5</v>
      </c>
      <c r="Y818" s="106">
        <v>174</v>
      </c>
      <c r="Z818" s="106">
        <v>6</v>
      </c>
      <c r="AA818" s="107"/>
      <c r="AB818" s="106"/>
      <c r="AC818" s="108">
        <v>3.3333333333333335</v>
      </c>
      <c r="AD818" s="109">
        <v>2</v>
      </c>
      <c r="AE818" s="110">
        <v>0</v>
      </c>
      <c r="AF818" s="111">
        <v>0.54</v>
      </c>
      <c r="AG818" s="112">
        <v>0</v>
      </c>
      <c r="AH818" s="112">
        <v>0</v>
      </c>
      <c r="AI818" s="112">
        <v>0</v>
      </c>
      <c r="AJ818" s="111">
        <v>0.9</v>
      </c>
      <c r="AK818" s="112">
        <v>0</v>
      </c>
      <c r="AL818" s="112">
        <v>0</v>
      </c>
      <c r="AM818" s="112">
        <v>0</v>
      </c>
      <c r="AN818" s="112">
        <v>0</v>
      </c>
      <c r="AO818" s="112">
        <v>0</v>
      </c>
      <c r="AP818" s="112">
        <v>0</v>
      </c>
      <c r="AQ818" s="112">
        <v>0</v>
      </c>
      <c r="AR818" s="112">
        <v>0</v>
      </c>
      <c r="AS818" s="112">
        <v>0</v>
      </c>
      <c r="AT818" s="111">
        <v>0.55000000000000004</v>
      </c>
      <c r="AU818" s="112">
        <v>0</v>
      </c>
      <c r="AV818" s="112">
        <v>0</v>
      </c>
      <c r="AW818" s="112">
        <v>0</v>
      </c>
      <c r="AX818" s="112">
        <v>0</v>
      </c>
      <c r="AY818" s="112">
        <v>0</v>
      </c>
      <c r="AZ818" s="112">
        <v>0</v>
      </c>
      <c r="BA818" s="111">
        <v>0.71299999999999997</v>
      </c>
      <c r="BB818" s="112">
        <v>0</v>
      </c>
      <c r="BC818" s="112">
        <v>0</v>
      </c>
      <c r="BD818" s="112">
        <v>0</v>
      </c>
      <c r="BE818" s="112">
        <v>0</v>
      </c>
      <c r="BF818" s="112">
        <v>0</v>
      </c>
      <c r="BG818" s="112">
        <v>0</v>
      </c>
      <c r="BH818" s="112">
        <v>0</v>
      </c>
      <c r="BI818" s="112">
        <v>0</v>
      </c>
      <c r="BJ818" s="112">
        <v>0</v>
      </c>
      <c r="BK818" s="111">
        <v>0.71299999999999997</v>
      </c>
      <c r="BL818" s="112">
        <v>0</v>
      </c>
      <c r="BM818" s="112">
        <v>0</v>
      </c>
      <c r="BN818" s="112">
        <v>0</v>
      </c>
      <c r="BO818" s="112">
        <v>0</v>
      </c>
      <c r="BP818" s="112">
        <v>0</v>
      </c>
      <c r="BQ818" s="112">
        <v>0</v>
      </c>
      <c r="BR818" s="113">
        <v>1</v>
      </c>
      <c r="BS818" s="112">
        <v>0</v>
      </c>
    </row>
    <row r="819" spans="1:71" hidden="1" x14ac:dyDescent="0.25">
      <c r="A819" s="102" t="s">
        <v>4</v>
      </c>
      <c r="B819" s="103" t="s">
        <v>191</v>
      </c>
      <c r="C819" s="102" t="s">
        <v>192</v>
      </c>
      <c r="D819" s="102" t="s">
        <v>991</v>
      </c>
      <c r="E819" s="102" t="s">
        <v>992</v>
      </c>
      <c r="F819" s="102" t="s">
        <v>413</v>
      </c>
      <c r="G819" s="102" t="s">
        <v>227</v>
      </c>
      <c r="H819" s="104">
        <v>139</v>
      </c>
      <c r="I819" s="104">
        <v>130</v>
      </c>
      <c r="J819" s="104">
        <v>733</v>
      </c>
      <c r="K819" s="104">
        <v>2199</v>
      </c>
      <c r="L819" s="105">
        <v>334</v>
      </c>
      <c r="M819" s="106">
        <v>1513</v>
      </c>
      <c r="N819" s="106">
        <v>1968</v>
      </c>
      <c r="O819" s="106">
        <v>6</v>
      </c>
      <c r="P819" s="106">
        <v>455</v>
      </c>
      <c r="Q819" s="106">
        <v>9</v>
      </c>
      <c r="R819" s="106">
        <v>7.5</v>
      </c>
      <c r="S819" s="106">
        <v>1502</v>
      </c>
      <c r="T819" s="106">
        <v>1602</v>
      </c>
      <c r="U819" s="106">
        <v>6</v>
      </c>
      <c r="V819" s="106">
        <v>100</v>
      </c>
      <c r="W819" s="106">
        <v>8</v>
      </c>
      <c r="X819" s="106">
        <v>7</v>
      </c>
      <c r="Y819" s="106">
        <v>733</v>
      </c>
      <c r="Z819" s="106">
        <v>8</v>
      </c>
      <c r="AA819" s="107">
        <v>109061</v>
      </c>
      <c r="AB819" s="106">
        <v>10</v>
      </c>
      <c r="AC819" s="108">
        <v>8.5</v>
      </c>
      <c r="AD819" s="109">
        <v>5</v>
      </c>
      <c r="AE819" s="110">
        <v>0</v>
      </c>
      <c r="AF819" s="111">
        <v>0.54</v>
      </c>
      <c r="AG819" s="112">
        <v>0</v>
      </c>
      <c r="AH819" s="112">
        <v>0</v>
      </c>
      <c r="AI819" s="112">
        <v>0</v>
      </c>
      <c r="AJ819" s="111">
        <v>0.9</v>
      </c>
      <c r="AK819" s="112">
        <v>0</v>
      </c>
      <c r="AL819" s="112">
        <v>0</v>
      </c>
      <c r="AM819" s="112">
        <v>0</v>
      </c>
      <c r="AN819" s="112">
        <v>0</v>
      </c>
      <c r="AO819" s="112">
        <v>0</v>
      </c>
      <c r="AP819" s="112">
        <v>0</v>
      </c>
      <c r="AQ819" s="112">
        <v>259.33333333333331</v>
      </c>
      <c r="AR819" s="112">
        <v>0</v>
      </c>
      <c r="AS819" s="112">
        <v>0</v>
      </c>
      <c r="AT819" s="111">
        <v>0.55000000000000004</v>
      </c>
      <c r="AU819" s="112">
        <v>0</v>
      </c>
      <c r="AV819" s="112">
        <v>0</v>
      </c>
      <c r="AW819" s="112">
        <v>0</v>
      </c>
      <c r="AX819" s="112">
        <v>0</v>
      </c>
      <c r="AY819" s="112">
        <v>0</v>
      </c>
      <c r="AZ819" s="112">
        <v>0</v>
      </c>
      <c r="BA819" s="111">
        <v>0.71299999999999997</v>
      </c>
      <c r="BB819" s="112">
        <v>0</v>
      </c>
      <c r="BC819" s="112">
        <v>0</v>
      </c>
      <c r="BD819" s="112">
        <v>0</v>
      </c>
      <c r="BE819" s="112">
        <v>0</v>
      </c>
      <c r="BF819" s="112">
        <v>0</v>
      </c>
      <c r="BG819" s="112">
        <v>0</v>
      </c>
      <c r="BH819" s="112">
        <v>0</v>
      </c>
      <c r="BI819" s="112">
        <v>0</v>
      </c>
      <c r="BJ819" s="112">
        <v>0</v>
      </c>
      <c r="BK819" s="111">
        <v>0.71299999999999997</v>
      </c>
      <c r="BL819" s="112">
        <v>0</v>
      </c>
      <c r="BM819" s="112">
        <v>0</v>
      </c>
      <c r="BN819" s="112">
        <v>0</v>
      </c>
      <c r="BO819" s="112">
        <v>0</v>
      </c>
      <c r="BP819" s="112">
        <v>142.63333333333333</v>
      </c>
      <c r="BQ819" s="112">
        <v>0</v>
      </c>
      <c r="BR819" s="113">
        <v>10</v>
      </c>
      <c r="BS819" s="112">
        <v>0</v>
      </c>
    </row>
    <row r="820" spans="1:71" hidden="1" x14ac:dyDescent="0.25">
      <c r="A820" s="102" t="s">
        <v>4</v>
      </c>
      <c r="B820" s="103" t="s">
        <v>191</v>
      </c>
      <c r="C820" s="102" t="s">
        <v>192</v>
      </c>
      <c r="D820" s="102" t="s">
        <v>831</v>
      </c>
      <c r="E820" s="102" t="s">
        <v>832</v>
      </c>
      <c r="F820" s="102" t="s">
        <v>413</v>
      </c>
      <c r="G820" s="102" t="s">
        <v>227</v>
      </c>
      <c r="H820" s="104">
        <v>134</v>
      </c>
      <c r="I820" s="104">
        <v>136</v>
      </c>
      <c r="J820" s="104">
        <v>461</v>
      </c>
      <c r="K820" s="104">
        <v>1383</v>
      </c>
      <c r="L820" s="105">
        <v>243.66666666666666</v>
      </c>
      <c r="M820" s="106">
        <v>1916</v>
      </c>
      <c r="N820" s="106">
        <v>2235</v>
      </c>
      <c r="O820" s="106">
        <v>7</v>
      </c>
      <c r="P820" s="106">
        <v>319</v>
      </c>
      <c r="Q820" s="106">
        <v>8</v>
      </c>
      <c r="R820" s="106">
        <v>7.5</v>
      </c>
      <c r="S820" s="106">
        <v>1972</v>
      </c>
      <c r="T820" s="106">
        <v>2047</v>
      </c>
      <c r="U820" s="106">
        <v>7</v>
      </c>
      <c r="V820" s="106">
        <v>75</v>
      </c>
      <c r="W820" s="106">
        <v>7</v>
      </c>
      <c r="X820" s="106">
        <v>7</v>
      </c>
      <c r="Y820" s="106">
        <v>461</v>
      </c>
      <c r="Z820" s="106">
        <v>8</v>
      </c>
      <c r="AA820" s="107">
        <v>89168</v>
      </c>
      <c r="AB820" s="106">
        <v>9</v>
      </c>
      <c r="AC820" s="108">
        <v>8.1</v>
      </c>
      <c r="AD820" s="109">
        <v>5</v>
      </c>
      <c r="AE820" s="110">
        <v>0</v>
      </c>
      <c r="AF820" s="111">
        <v>0.54</v>
      </c>
      <c r="AG820" s="112">
        <v>0</v>
      </c>
      <c r="AH820" s="112">
        <v>0</v>
      </c>
      <c r="AI820" s="112">
        <v>0</v>
      </c>
      <c r="AJ820" s="111">
        <v>0.9</v>
      </c>
      <c r="AK820" s="112">
        <v>0</v>
      </c>
      <c r="AL820" s="112">
        <v>0</v>
      </c>
      <c r="AM820" s="112">
        <v>0</v>
      </c>
      <c r="AN820" s="112">
        <v>0</v>
      </c>
      <c r="AO820" s="112">
        <v>0</v>
      </c>
      <c r="AP820" s="112">
        <v>0</v>
      </c>
      <c r="AQ820" s="112">
        <v>54</v>
      </c>
      <c r="AR820" s="112">
        <v>0</v>
      </c>
      <c r="AS820" s="112">
        <v>17</v>
      </c>
      <c r="AT820" s="111">
        <v>0.55000000000000004</v>
      </c>
      <c r="AU820" s="112">
        <v>0</v>
      </c>
      <c r="AV820" s="112">
        <v>0</v>
      </c>
      <c r="AW820" s="112">
        <v>0</v>
      </c>
      <c r="AX820" s="112">
        <v>0</v>
      </c>
      <c r="AY820" s="112">
        <v>0</v>
      </c>
      <c r="AZ820" s="112">
        <v>0</v>
      </c>
      <c r="BA820" s="111">
        <v>0.71299999999999997</v>
      </c>
      <c r="BB820" s="112">
        <v>0</v>
      </c>
      <c r="BC820" s="112">
        <v>0</v>
      </c>
      <c r="BD820" s="112">
        <v>0</v>
      </c>
      <c r="BE820" s="112">
        <v>0</v>
      </c>
      <c r="BF820" s="112">
        <v>0</v>
      </c>
      <c r="BG820" s="112">
        <v>0</v>
      </c>
      <c r="BH820" s="112">
        <v>0</v>
      </c>
      <c r="BI820" s="112">
        <v>0</v>
      </c>
      <c r="BJ820" s="112">
        <v>0</v>
      </c>
      <c r="BK820" s="111">
        <v>0.71299999999999997</v>
      </c>
      <c r="BL820" s="112">
        <v>0</v>
      </c>
      <c r="BM820" s="112">
        <v>0</v>
      </c>
      <c r="BN820" s="112">
        <v>0</v>
      </c>
      <c r="BO820" s="112">
        <v>0</v>
      </c>
      <c r="BP820" s="112">
        <v>29.700000000000003</v>
      </c>
      <c r="BQ820" s="112">
        <v>9.3500000000000014</v>
      </c>
      <c r="BR820" s="113">
        <v>18</v>
      </c>
      <c r="BS820" s="112">
        <v>1114</v>
      </c>
    </row>
    <row r="821" spans="1:71" hidden="1" x14ac:dyDescent="0.25">
      <c r="A821" s="102" t="s">
        <v>4</v>
      </c>
      <c r="B821" s="103" t="s">
        <v>191</v>
      </c>
      <c r="C821" s="102" t="s">
        <v>192</v>
      </c>
      <c r="D821" s="102" t="s">
        <v>833</v>
      </c>
      <c r="E821" s="102" t="s">
        <v>834</v>
      </c>
      <c r="F821" s="102" t="s">
        <v>434</v>
      </c>
      <c r="G821" s="102" t="s">
        <v>227</v>
      </c>
      <c r="H821" s="104">
        <v>237</v>
      </c>
      <c r="I821" s="104">
        <v>239</v>
      </c>
      <c r="J821" s="104">
        <v>1233</v>
      </c>
      <c r="K821" s="104">
        <v>3699</v>
      </c>
      <c r="L821" s="105">
        <v>569.66666666666663</v>
      </c>
      <c r="M821" s="106">
        <v>3806</v>
      </c>
      <c r="N821" s="106">
        <v>4518</v>
      </c>
      <c r="O821" s="106">
        <v>8</v>
      </c>
      <c r="P821" s="106">
        <v>712</v>
      </c>
      <c r="Q821" s="106">
        <v>9</v>
      </c>
      <c r="R821" s="106">
        <v>8.5</v>
      </c>
      <c r="S821" s="106">
        <v>3850</v>
      </c>
      <c r="T821" s="106">
        <v>4016</v>
      </c>
      <c r="U821" s="106">
        <v>8</v>
      </c>
      <c r="V821" s="106">
        <v>166</v>
      </c>
      <c r="W821" s="106">
        <v>9</v>
      </c>
      <c r="X821" s="106">
        <v>8.5</v>
      </c>
      <c r="Y821" s="106">
        <v>1233</v>
      </c>
      <c r="Z821" s="106">
        <v>9</v>
      </c>
      <c r="AA821" s="107">
        <v>91762</v>
      </c>
      <c r="AB821" s="106">
        <v>9</v>
      </c>
      <c r="AC821" s="108">
        <v>8.8000000000000007</v>
      </c>
      <c r="AD821" s="109">
        <v>5</v>
      </c>
      <c r="AE821" s="110">
        <v>0</v>
      </c>
      <c r="AF821" s="111">
        <v>0.54</v>
      </c>
      <c r="AG821" s="112">
        <v>0</v>
      </c>
      <c r="AH821" s="112">
        <v>0</v>
      </c>
      <c r="AI821" s="112">
        <v>0</v>
      </c>
      <c r="AJ821" s="111">
        <v>0.9</v>
      </c>
      <c r="AK821" s="112">
        <v>0</v>
      </c>
      <c r="AL821" s="112">
        <v>0</v>
      </c>
      <c r="AM821" s="112">
        <v>0</v>
      </c>
      <c r="AN821" s="112">
        <v>0</v>
      </c>
      <c r="AO821" s="112">
        <v>0.33333333333333331</v>
      </c>
      <c r="AP821" s="112">
        <v>0</v>
      </c>
      <c r="AQ821" s="112">
        <v>16.666666666666668</v>
      </c>
      <c r="AR821" s="112">
        <v>0.66666666666666663</v>
      </c>
      <c r="AS821" s="112">
        <v>401.66666666666669</v>
      </c>
      <c r="AT821" s="111">
        <v>0.55000000000000004</v>
      </c>
      <c r="AU821" s="112">
        <v>0</v>
      </c>
      <c r="AV821" s="112">
        <v>0</v>
      </c>
      <c r="AW821" s="112">
        <v>0</v>
      </c>
      <c r="AX821" s="112">
        <v>0</v>
      </c>
      <c r="AY821" s="112">
        <v>0</v>
      </c>
      <c r="AZ821" s="112">
        <v>0</v>
      </c>
      <c r="BA821" s="111">
        <v>0.71299999999999997</v>
      </c>
      <c r="BB821" s="112">
        <v>0</v>
      </c>
      <c r="BC821" s="112">
        <v>0</v>
      </c>
      <c r="BD821" s="112">
        <v>0</v>
      </c>
      <c r="BE821" s="112">
        <v>0</v>
      </c>
      <c r="BF821" s="112">
        <v>0</v>
      </c>
      <c r="BG821" s="112">
        <v>0</v>
      </c>
      <c r="BH821" s="112">
        <v>0</v>
      </c>
      <c r="BI821" s="112">
        <v>0</v>
      </c>
      <c r="BJ821" s="112">
        <v>0</v>
      </c>
      <c r="BK821" s="111">
        <v>0.71299999999999997</v>
      </c>
      <c r="BL821" s="112">
        <v>0</v>
      </c>
      <c r="BM821" s="112">
        <v>0</v>
      </c>
      <c r="BN821" s="112">
        <v>0</v>
      </c>
      <c r="BO821" s="112">
        <v>0.18333333333333335</v>
      </c>
      <c r="BP821" s="112">
        <v>9.1666666666666679</v>
      </c>
      <c r="BQ821" s="112">
        <v>221.28333333333336</v>
      </c>
      <c r="BR821" s="113">
        <v>18</v>
      </c>
      <c r="BS821" s="112">
        <v>1985</v>
      </c>
    </row>
    <row r="822" spans="1:71" hidden="1" x14ac:dyDescent="0.25">
      <c r="A822" s="102" t="s">
        <v>4</v>
      </c>
      <c r="B822" s="103" t="s">
        <v>191</v>
      </c>
      <c r="C822" s="102" t="s">
        <v>192</v>
      </c>
      <c r="D822" s="102" t="s">
        <v>951</v>
      </c>
      <c r="E822" s="102" t="s">
        <v>952</v>
      </c>
      <c r="F822" s="102" t="s">
        <v>155</v>
      </c>
      <c r="G822" s="102" t="s">
        <v>227</v>
      </c>
      <c r="H822" s="104">
        <v>15</v>
      </c>
      <c r="I822" s="104">
        <v>15</v>
      </c>
      <c r="J822" s="104">
        <v>112</v>
      </c>
      <c r="K822" s="104">
        <v>336</v>
      </c>
      <c r="L822" s="105">
        <v>47.333333333333336</v>
      </c>
      <c r="M822" s="106">
        <v>239</v>
      </c>
      <c r="N822" s="106">
        <v>258</v>
      </c>
      <c r="O822" s="106">
        <v>2</v>
      </c>
      <c r="P822" s="106">
        <v>19</v>
      </c>
      <c r="Q822" s="106">
        <v>3</v>
      </c>
      <c r="R822" s="106">
        <v>2.5</v>
      </c>
      <c r="S822" s="106">
        <v>234</v>
      </c>
      <c r="T822" s="106">
        <v>237</v>
      </c>
      <c r="U822" s="106">
        <v>2</v>
      </c>
      <c r="V822" s="106">
        <v>3</v>
      </c>
      <c r="W822" s="106">
        <v>2</v>
      </c>
      <c r="X822" s="106">
        <v>2</v>
      </c>
      <c r="Y822" s="106">
        <v>112</v>
      </c>
      <c r="Z822" s="106">
        <v>5</v>
      </c>
      <c r="AA822" s="107">
        <v>59255</v>
      </c>
      <c r="AB822" s="106">
        <v>6</v>
      </c>
      <c r="AC822" s="108">
        <v>4.3</v>
      </c>
      <c r="AD822" s="109">
        <v>3</v>
      </c>
      <c r="AE822" s="110">
        <v>0</v>
      </c>
      <c r="AF822" s="111">
        <v>0.54</v>
      </c>
      <c r="AG822" s="112">
        <v>0</v>
      </c>
      <c r="AH822" s="112">
        <v>0</v>
      </c>
      <c r="AI822" s="112">
        <v>0</v>
      </c>
      <c r="AJ822" s="111">
        <v>0.9</v>
      </c>
      <c r="AK822" s="112">
        <v>0</v>
      </c>
      <c r="AL822" s="112">
        <v>0</v>
      </c>
      <c r="AM822" s="112">
        <v>0</v>
      </c>
      <c r="AN822" s="112">
        <v>0</v>
      </c>
      <c r="AO822" s="112">
        <v>0</v>
      </c>
      <c r="AP822" s="112">
        <v>0</v>
      </c>
      <c r="AQ822" s="112">
        <v>0</v>
      </c>
      <c r="AR822" s="112">
        <v>0</v>
      </c>
      <c r="AS822" s="112">
        <v>0</v>
      </c>
      <c r="AT822" s="111">
        <v>0.55000000000000004</v>
      </c>
      <c r="AU822" s="112">
        <v>0</v>
      </c>
      <c r="AV822" s="112">
        <v>0</v>
      </c>
      <c r="AW822" s="112">
        <v>0</v>
      </c>
      <c r="AX822" s="112">
        <v>0</v>
      </c>
      <c r="AY822" s="112">
        <v>0</v>
      </c>
      <c r="AZ822" s="112">
        <v>0</v>
      </c>
      <c r="BA822" s="111">
        <v>0.71299999999999997</v>
      </c>
      <c r="BB822" s="112">
        <v>0</v>
      </c>
      <c r="BC822" s="112">
        <v>0</v>
      </c>
      <c r="BD822" s="112">
        <v>0</v>
      </c>
      <c r="BE822" s="112">
        <v>0</v>
      </c>
      <c r="BF822" s="112">
        <v>0</v>
      </c>
      <c r="BG822" s="112">
        <v>0</v>
      </c>
      <c r="BH822" s="112">
        <v>0</v>
      </c>
      <c r="BI822" s="112">
        <v>0</v>
      </c>
      <c r="BJ822" s="112">
        <v>0</v>
      </c>
      <c r="BK822" s="111">
        <v>0.71299999999999997</v>
      </c>
      <c r="BL822" s="112">
        <v>0</v>
      </c>
      <c r="BM822" s="112">
        <v>0</v>
      </c>
      <c r="BN822" s="112">
        <v>0</v>
      </c>
      <c r="BO822" s="112">
        <v>0</v>
      </c>
      <c r="BP822" s="112">
        <v>0</v>
      </c>
      <c r="BQ822" s="112">
        <v>0</v>
      </c>
      <c r="BR822" s="113">
        <v>15</v>
      </c>
      <c r="BS822" s="112">
        <v>0</v>
      </c>
    </row>
    <row r="823" spans="1:71" hidden="1" x14ac:dyDescent="0.25">
      <c r="A823" s="102" t="s">
        <v>4</v>
      </c>
      <c r="B823" s="103" t="s">
        <v>191</v>
      </c>
      <c r="C823" s="102" t="s">
        <v>192</v>
      </c>
      <c r="D823" s="102" t="s">
        <v>993</v>
      </c>
      <c r="E823" s="102" t="s">
        <v>994</v>
      </c>
      <c r="F823" s="102" t="s">
        <v>244</v>
      </c>
      <c r="G823" s="102" t="s">
        <v>224</v>
      </c>
      <c r="H823" s="104">
        <v>83</v>
      </c>
      <c r="I823" s="104">
        <v>79</v>
      </c>
      <c r="J823" s="104">
        <v>214</v>
      </c>
      <c r="K823" s="104">
        <v>642</v>
      </c>
      <c r="L823" s="105">
        <v>125.33333333333333</v>
      </c>
      <c r="M823" s="106">
        <v>1064</v>
      </c>
      <c r="N823" s="106">
        <v>1338</v>
      </c>
      <c r="O823" s="106">
        <v>5</v>
      </c>
      <c r="P823" s="106">
        <v>274</v>
      </c>
      <c r="Q823" s="106">
        <v>8</v>
      </c>
      <c r="R823" s="106">
        <v>6.5</v>
      </c>
      <c r="S823" s="106">
        <v>1048</v>
      </c>
      <c r="T823" s="106">
        <v>1109</v>
      </c>
      <c r="U823" s="106">
        <v>5</v>
      </c>
      <c r="V823" s="106">
        <v>61</v>
      </c>
      <c r="W823" s="106">
        <v>7</v>
      </c>
      <c r="X823" s="106">
        <v>6</v>
      </c>
      <c r="Y823" s="106">
        <v>214</v>
      </c>
      <c r="Z823" s="106">
        <v>6</v>
      </c>
      <c r="AA823" s="107">
        <v>76253</v>
      </c>
      <c r="AB823" s="106">
        <v>8</v>
      </c>
      <c r="AC823" s="108">
        <v>6.9</v>
      </c>
      <c r="AD823" s="109">
        <v>4</v>
      </c>
      <c r="AE823" s="110">
        <v>0</v>
      </c>
      <c r="AF823" s="111">
        <v>0.54</v>
      </c>
      <c r="AG823" s="112">
        <v>0</v>
      </c>
      <c r="AH823" s="112">
        <v>0</v>
      </c>
      <c r="AI823" s="112">
        <v>0</v>
      </c>
      <c r="AJ823" s="111">
        <v>0.9</v>
      </c>
      <c r="AK823" s="112">
        <v>0</v>
      </c>
      <c r="AL823" s="112">
        <v>0</v>
      </c>
      <c r="AM823" s="112">
        <v>0</v>
      </c>
      <c r="AN823" s="112">
        <v>0</v>
      </c>
      <c r="AO823" s="112">
        <v>0</v>
      </c>
      <c r="AP823" s="112">
        <v>0</v>
      </c>
      <c r="AQ823" s="112">
        <v>14</v>
      </c>
      <c r="AR823" s="112">
        <v>0</v>
      </c>
      <c r="AS823" s="112">
        <v>0</v>
      </c>
      <c r="AT823" s="111">
        <v>0.55000000000000004</v>
      </c>
      <c r="AU823" s="112">
        <v>0</v>
      </c>
      <c r="AV823" s="112">
        <v>0</v>
      </c>
      <c r="AW823" s="112">
        <v>0</v>
      </c>
      <c r="AX823" s="112">
        <v>0</v>
      </c>
      <c r="AY823" s="112">
        <v>0</v>
      </c>
      <c r="AZ823" s="112">
        <v>0</v>
      </c>
      <c r="BA823" s="111">
        <v>0.71299999999999997</v>
      </c>
      <c r="BB823" s="112">
        <v>0</v>
      </c>
      <c r="BC823" s="112">
        <v>0</v>
      </c>
      <c r="BD823" s="112">
        <v>0</v>
      </c>
      <c r="BE823" s="112">
        <v>0</v>
      </c>
      <c r="BF823" s="112">
        <v>0</v>
      </c>
      <c r="BG823" s="112">
        <v>0</v>
      </c>
      <c r="BH823" s="112">
        <v>0</v>
      </c>
      <c r="BI823" s="112">
        <v>0</v>
      </c>
      <c r="BJ823" s="112">
        <v>0</v>
      </c>
      <c r="BK823" s="111">
        <v>0.71299999999999997</v>
      </c>
      <c r="BL823" s="112">
        <v>0</v>
      </c>
      <c r="BM823" s="112">
        <v>0</v>
      </c>
      <c r="BN823" s="112">
        <v>0</v>
      </c>
      <c r="BO823" s="112">
        <v>0</v>
      </c>
      <c r="BP823" s="112">
        <v>7.7000000000000011</v>
      </c>
      <c r="BQ823" s="112">
        <v>0</v>
      </c>
      <c r="BR823" s="113">
        <v>9</v>
      </c>
      <c r="BS823" s="112">
        <v>0</v>
      </c>
    </row>
    <row r="824" spans="1:71" hidden="1" x14ac:dyDescent="0.25">
      <c r="A824" s="102" t="s">
        <v>4</v>
      </c>
      <c r="B824" s="103" t="s">
        <v>191</v>
      </c>
      <c r="C824" s="102" t="s">
        <v>192</v>
      </c>
      <c r="D824" s="102" t="s">
        <v>835</v>
      </c>
      <c r="E824" s="102" t="s">
        <v>836</v>
      </c>
      <c r="F824" s="102" t="s">
        <v>413</v>
      </c>
      <c r="G824" s="102" t="s">
        <v>227</v>
      </c>
      <c r="H824" s="104">
        <v>109</v>
      </c>
      <c r="I824" s="104">
        <v>112</v>
      </c>
      <c r="J824" s="104">
        <v>660</v>
      </c>
      <c r="K824" s="104">
        <v>1980</v>
      </c>
      <c r="L824" s="105">
        <v>293.66666666666669</v>
      </c>
      <c r="M824" s="106">
        <v>1626</v>
      </c>
      <c r="N824" s="106">
        <v>1853</v>
      </c>
      <c r="O824" s="106">
        <v>6</v>
      </c>
      <c r="P824" s="106">
        <v>227</v>
      </c>
      <c r="Q824" s="106">
        <v>7</v>
      </c>
      <c r="R824" s="106">
        <v>6.5</v>
      </c>
      <c r="S824" s="106">
        <v>1665</v>
      </c>
      <c r="T824" s="106">
        <v>1720</v>
      </c>
      <c r="U824" s="106">
        <v>6</v>
      </c>
      <c r="V824" s="106">
        <v>55</v>
      </c>
      <c r="W824" s="106">
        <v>7</v>
      </c>
      <c r="X824" s="106">
        <v>6.5</v>
      </c>
      <c r="Y824" s="106">
        <v>660</v>
      </c>
      <c r="Z824" s="106">
        <v>8</v>
      </c>
      <c r="AA824" s="107">
        <v>85341</v>
      </c>
      <c r="AB824" s="106">
        <v>8</v>
      </c>
      <c r="AC824" s="108">
        <v>7.4</v>
      </c>
      <c r="AD824" s="109">
        <v>4</v>
      </c>
      <c r="AE824" s="110">
        <v>0</v>
      </c>
      <c r="AF824" s="111">
        <v>0.54</v>
      </c>
      <c r="AG824" s="112">
        <v>0</v>
      </c>
      <c r="AH824" s="112">
        <v>0</v>
      </c>
      <c r="AI824" s="112">
        <v>0</v>
      </c>
      <c r="AJ824" s="111">
        <v>0.9</v>
      </c>
      <c r="AK824" s="112">
        <v>0</v>
      </c>
      <c r="AL824" s="112">
        <v>0</v>
      </c>
      <c r="AM824" s="112">
        <v>0</v>
      </c>
      <c r="AN824" s="112">
        <v>0</v>
      </c>
      <c r="AO824" s="112">
        <v>58.666666666666664</v>
      </c>
      <c r="AP824" s="112">
        <v>0</v>
      </c>
      <c r="AQ824" s="112">
        <v>185.66666666666666</v>
      </c>
      <c r="AR824" s="112">
        <v>15.333333333333334</v>
      </c>
      <c r="AS824" s="112">
        <v>2</v>
      </c>
      <c r="AT824" s="111">
        <v>0.55000000000000004</v>
      </c>
      <c r="AU824" s="112">
        <v>0</v>
      </c>
      <c r="AV824" s="112">
        <v>0</v>
      </c>
      <c r="AW824" s="112">
        <v>0</v>
      </c>
      <c r="AX824" s="112">
        <v>0</v>
      </c>
      <c r="AY824" s="112">
        <v>0</v>
      </c>
      <c r="AZ824" s="112">
        <v>0</v>
      </c>
      <c r="BA824" s="111">
        <v>0.71299999999999997</v>
      </c>
      <c r="BB824" s="112">
        <v>0</v>
      </c>
      <c r="BC824" s="112">
        <v>0</v>
      </c>
      <c r="BD824" s="112">
        <v>0</v>
      </c>
      <c r="BE824" s="112">
        <v>0</v>
      </c>
      <c r="BF824" s="112">
        <v>0</v>
      </c>
      <c r="BG824" s="112">
        <v>0</v>
      </c>
      <c r="BH824" s="112">
        <v>0</v>
      </c>
      <c r="BI824" s="112">
        <v>0</v>
      </c>
      <c r="BJ824" s="112">
        <v>0</v>
      </c>
      <c r="BK824" s="111">
        <v>0.71299999999999997</v>
      </c>
      <c r="BL824" s="112">
        <v>0</v>
      </c>
      <c r="BM824" s="112">
        <v>0</v>
      </c>
      <c r="BN824" s="112">
        <v>0</v>
      </c>
      <c r="BO824" s="112">
        <v>32.266666666666666</v>
      </c>
      <c r="BP824" s="112">
        <v>102.11666666666667</v>
      </c>
      <c r="BQ824" s="112">
        <v>9.533333333333335</v>
      </c>
      <c r="BR824" s="113">
        <v>18</v>
      </c>
      <c r="BS824" s="112">
        <v>1639</v>
      </c>
    </row>
    <row r="825" spans="1:71" hidden="1" x14ac:dyDescent="0.25">
      <c r="A825" s="102" t="s">
        <v>4</v>
      </c>
      <c r="B825" s="103" t="s">
        <v>191</v>
      </c>
      <c r="C825" s="102" t="s">
        <v>192</v>
      </c>
      <c r="D825" s="102" t="s">
        <v>995</v>
      </c>
      <c r="E825" s="102" t="s">
        <v>996</v>
      </c>
      <c r="F825" s="102" t="s">
        <v>155</v>
      </c>
      <c r="G825" s="102" t="s">
        <v>227</v>
      </c>
      <c r="H825" s="104">
        <v>9</v>
      </c>
      <c r="I825" s="104">
        <v>9</v>
      </c>
      <c r="J825" s="104">
        <v>33</v>
      </c>
      <c r="K825" s="104">
        <v>99</v>
      </c>
      <c r="L825" s="105">
        <v>17</v>
      </c>
      <c r="M825" s="106">
        <v>132</v>
      </c>
      <c r="N825" s="106">
        <v>147</v>
      </c>
      <c r="O825" s="106">
        <v>1</v>
      </c>
      <c r="P825" s="106">
        <v>15</v>
      </c>
      <c r="Q825" s="106">
        <v>3</v>
      </c>
      <c r="R825" s="106">
        <v>2</v>
      </c>
      <c r="S825" s="106">
        <v>131</v>
      </c>
      <c r="T825" s="106">
        <v>135</v>
      </c>
      <c r="U825" s="106">
        <v>1</v>
      </c>
      <c r="V825" s="106">
        <v>4</v>
      </c>
      <c r="W825" s="106">
        <v>2</v>
      </c>
      <c r="X825" s="106">
        <v>1.5</v>
      </c>
      <c r="Y825" s="106">
        <v>33</v>
      </c>
      <c r="Z825" s="106">
        <v>1</v>
      </c>
      <c r="AA825" s="107"/>
      <c r="AB825" s="106"/>
      <c r="AC825" s="108">
        <v>1.5</v>
      </c>
      <c r="AD825" s="109">
        <v>1</v>
      </c>
      <c r="AE825" s="110">
        <v>0</v>
      </c>
      <c r="AF825" s="111">
        <v>0.54</v>
      </c>
      <c r="AG825" s="112">
        <v>0</v>
      </c>
      <c r="AH825" s="112">
        <v>0</v>
      </c>
      <c r="AI825" s="112">
        <v>0</v>
      </c>
      <c r="AJ825" s="111">
        <v>0.9</v>
      </c>
      <c r="AK825" s="112">
        <v>2.6666666666666665</v>
      </c>
      <c r="AL825" s="112">
        <v>0</v>
      </c>
      <c r="AM825" s="112">
        <v>0</v>
      </c>
      <c r="AN825" s="112">
        <v>8.3333333333333339</v>
      </c>
      <c r="AO825" s="112">
        <v>33.666666666666664</v>
      </c>
      <c r="AP825" s="112">
        <v>0</v>
      </c>
      <c r="AQ825" s="112">
        <v>8.3333333333333339</v>
      </c>
      <c r="AR825" s="112">
        <v>0</v>
      </c>
      <c r="AS825" s="112">
        <v>0</v>
      </c>
      <c r="AT825" s="111">
        <v>0.55000000000000004</v>
      </c>
      <c r="AU825" s="112">
        <v>0</v>
      </c>
      <c r="AV825" s="112">
        <v>0</v>
      </c>
      <c r="AW825" s="112">
        <v>0</v>
      </c>
      <c r="AX825" s="112">
        <v>0</v>
      </c>
      <c r="AY825" s="112">
        <v>0</v>
      </c>
      <c r="AZ825" s="112">
        <v>0</v>
      </c>
      <c r="BA825" s="111">
        <v>0.71299999999999997</v>
      </c>
      <c r="BB825" s="112">
        <v>0</v>
      </c>
      <c r="BC825" s="112">
        <v>0</v>
      </c>
      <c r="BD825" s="112">
        <v>0</v>
      </c>
      <c r="BE825" s="112">
        <v>0</v>
      </c>
      <c r="BF825" s="112">
        <v>0</v>
      </c>
      <c r="BG825" s="112">
        <v>0</v>
      </c>
      <c r="BH825" s="112">
        <v>0</v>
      </c>
      <c r="BI825" s="112">
        <v>0</v>
      </c>
      <c r="BJ825" s="112">
        <v>0</v>
      </c>
      <c r="BK825" s="111">
        <v>0.71299999999999997</v>
      </c>
      <c r="BL825" s="112">
        <v>0</v>
      </c>
      <c r="BM825" s="112">
        <v>1.4666666666666668</v>
      </c>
      <c r="BN825" s="112">
        <v>4.5833333333333339</v>
      </c>
      <c r="BO825" s="112">
        <v>18.516666666666666</v>
      </c>
      <c r="BP825" s="112">
        <v>4.5833333333333339</v>
      </c>
      <c r="BQ825" s="112">
        <v>0</v>
      </c>
      <c r="BR825" s="113">
        <v>3</v>
      </c>
      <c r="BS825" s="112">
        <v>0</v>
      </c>
    </row>
    <row r="826" spans="1:71" hidden="1" x14ac:dyDescent="0.25">
      <c r="A826" s="102" t="s">
        <v>4</v>
      </c>
      <c r="B826" s="103" t="s">
        <v>191</v>
      </c>
      <c r="C826" s="102" t="s">
        <v>192</v>
      </c>
      <c r="D826" s="102" t="s">
        <v>795</v>
      </c>
      <c r="E826" s="102" t="s">
        <v>796</v>
      </c>
      <c r="F826" s="102" t="s">
        <v>434</v>
      </c>
      <c r="G826" s="102" t="s">
        <v>227</v>
      </c>
      <c r="H826" s="104">
        <v>8</v>
      </c>
      <c r="I826" s="104">
        <v>16</v>
      </c>
      <c r="J826" s="104">
        <v>73</v>
      </c>
      <c r="K826" s="104">
        <v>219</v>
      </c>
      <c r="L826" s="105">
        <v>32.333333333333336</v>
      </c>
      <c r="M826" s="106">
        <v>124</v>
      </c>
      <c r="N826" s="106">
        <v>151</v>
      </c>
      <c r="O826" s="106">
        <v>1</v>
      </c>
      <c r="P826" s="106">
        <v>27</v>
      </c>
      <c r="Q826" s="106">
        <v>4</v>
      </c>
      <c r="R826" s="106">
        <v>2.5</v>
      </c>
      <c r="S826" s="106">
        <v>233</v>
      </c>
      <c r="T826" s="106">
        <v>247</v>
      </c>
      <c r="U826" s="106">
        <v>2</v>
      </c>
      <c r="V826" s="106">
        <v>14</v>
      </c>
      <c r="W826" s="106">
        <v>4</v>
      </c>
      <c r="X826" s="106">
        <v>3</v>
      </c>
      <c r="Y826" s="106">
        <v>73</v>
      </c>
      <c r="Z826" s="106">
        <v>4</v>
      </c>
      <c r="AA826" s="107">
        <v>103472</v>
      </c>
      <c r="AB826" s="106">
        <v>9</v>
      </c>
      <c r="AC826" s="108">
        <v>5.5</v>
      </c>
      <c r="AD826" s="109">
        <v>3</v>
      </c>
      <c r="AE826" s="110">
        <v>0</v>
      </c>
      <c r="AF826" s="111">
        <v>0.54</v>
      </c>
      <c r="AG826" s="112">
        <v>0</v>
      </c>
      <c r="AH826" s="112">
        <v>0</v>
      </c>
      <c r="AI826" s="112">
        <v>0</v>
      </c>
      <c r="AJ826" s="111">
        <v>0.9</v>
      </c>
      <c r="AK826" s="112">
        <v>0</v>
      </c>
      <c r="AL826" s="112">
        <v>0</v>
      </c>
      <c r="AM826" s="112">
        <v>0</v>
      </c>
      <c r="AN826" s="112">
        <v>0</v>
      </c>
      <c r="AO826" s="112">
        <v>0</v>
      </c>
      <c r="AP826" s="112">
        <v>0</v>
      </c>
      <c r="AQ826" s="112">
        <v>0</v>
      </c>
      <c r="AR826" s="112">
        <v>0</v>
      </c>
      <c r="AS826" s="112">
        <v>0</v>
      </c>
      <c r="AT826" s="111">
        <v>0.55000000000000004</v>
      </c>
      <c r="AU826" s="112">
        <v>0</v>
      </c>
      <c r="AV826" s="112">
        <v>0</v>
      </c>
      <c r="AW826" s="112">
        <v>0</v>
      </c>
      <c r="AX826" s="112">
        <v>0</v>
      </c>
      <c r="AY826" s="112">
        <v>0</v>
      </c>
      <c r="AZ826" s="112">
        <v>0</v>
      </c>
      <c r="BA826" s="111">
        <v>0.71299999999999997</v>
      </c>
      <c r="BB826" s="112">
        <v>0</v>
      </c>
      <c r="BC826" s="112">
        <v>0</v>
      </c>
      <c r="BD826" s="112">
        <v>0</v>
      </c>
      <c r="BE826" s="112">
        <v>0</v>
      </c>
      <c r="BF826" s="112">
        <v>0</v>
      </c>
      <c r="BG826" s="112">
        <v>0</v>
      </c>
      <c r="BH826" s="112">
        <v>0</v>
      </c>
      <c r="BI826" s="112">
        <v>0</v>
      </c>
      <c r="BJ826" s="112">
        <v>0</v>
      </c>
      <c r="BK826" s="111">
        <v>0.71299999999999997</v>
      </c>
      <c r="BL826" s="112">
        <v>0</v>
      </c>
      <c r="BM826" s="112">
        <v>0</v>
      </c>
      <c r="BN826" s="112">
        <v>0</v>
      </c>
      <c r="BO826" s="112">
        <v>0</v>
      </c>
      <c r="BP826" s="112">
        <v>0</v>
      </c>
      <c r="BQ826" s="112">
        <v>0</v>
      </c>
      <c r="BR826" s="113">
        <v>4</v>
      </c>
      <c r="BS826" s="112">
        <v>590</v>
      </c>
    </row>
    <row r="827" spans="1:71" hidden="1" x14ac:dyDescent="0.25">
      <c r="A827" s="102" t="s">
        <v>4</v>
      </c>
      <c r="B827" s="103" t="s">
        <v>191</v>
      </c>
      <c r="C827" s="102" t="s">
        <v>192</v>
      </c>
      <c r="D827" s="102" t="s">
        <v>727</v>
      </c>
      <c r="E827" s="102" t="s">
        <v>728</v>
      </c>
      <c r="F827" s="102" t="s">
        <v>155</v>
      </c>
      <c r="G827" s="102" t="s">
        <v>227</v>
      </c>
      <c r="H827" s="104">
        <v>2678</v>
      </c>
      <c r="I827" s="104">
        <v>2674</v>
      </c>
      <c r="J827" s="104">
        <v>12813</v>
      </c>
      <c r="K827" s="104">
        <v>38439</v>
      </c>
      <c r="L827" s="105">
        <v>6055</v>
      </c>
      <c r="M827" s="106">
        <v>39069</v>
      </c>
      <c r="N827" s="106">
        <v>44729</v>
      </c>
      <c r="O827" s="106">
        <v>10</v>
      </c>
      <c r="P827" s="106">
        <v>5660</v>
      </c>
      <c r="Q827" s="106">
        <v>10</v>
      </c>
      <c r="R827" s="106">
        <v>10</v>
      </c>
      <c r="S827" s="106">
        <v>38790</v>
      </c>
      <c r="T827" s="106">
        <v>40161</v>
      </c>
      <c r="U827" s="106">
        <v>10</v>
      </c>
      <c r="V827" s="106">
        <v>1371</v>
      </c>
      <c r="W827" s="106">
        <v>10</v>
      </c>
      <c r="X827" s="106">
        <v>10</v>
      </c>
      <c r="Y827" s="106">
        <v>12813</v>
      </c>
      <c r="Z827" s="106">
        <v>10</v>
      </c>
      <c r="AA827" s="107">
        <v>95128</v>
      </c>
      <c r="AB827" s="106">
        <v>9</v>
      </c>
      <c r="AC827" s="108">
        <v>9.6</v>
      </c>
      <c r="AD827" s="109">
        <v>5</v>
      </c>
      <c r="AE827" s="110">
        <v>0</v>
      </c>
      <c r="AF827" s="111">
        <v>0.54</v>
      </c>
      <c r="AG827" s="112">
        <v>0</v>
      </c>
      <c r="AH827" s="112">
        <v>156.66666666666666</v>
      </c>
      <c r="AI827" s="112">
        <v>0</v>
      </c>
      <c r="AJ827" s="111">
        <v>0.9</v>
      </c>
      <c r="AK827" s="112">
        <v>0</v>
      </c>
      <c r="AL827" s="112">
        <v>0</v>
      </c>
      <c r="AM827" s="112">
        <v>0</v>
      </c>
      <c r="AN827" s="112">
        <v>376.33333333333331</v>
      </c>
      <c r="AO827" s="112">
        <v>1249.6666666666667</v>
      </c>
      <c r="AP827" s="112">
        <v>0</v>
      </c>
      <c r="AQ827" s="112">
        <v>518</v>
      </c>
      <c r="AR827" s="112">
        <v>11.666666666666666</v>
      </c>
      <c r="AS827" s="112">
        <v>44</v>
      </c>
      <c r="AT827" s="111">
        <v>0.55000000000000004</v>
      </c>
      <c r="AU827" s="112">
        <v>0</v>
      </c>
      <c r="AV827" s="112">
        <v>0</v>
      </c>
      <c r="AW827" s="112">
        <v>0</v>
      </c>
      <c r="AX827" s="112">
        <v>0</v>
      </c>
      <c r="AY827" s="112">
        <v>0</v>
      </c>
      <c r="AZ827" s="112">
        <v>0</v>
      </c>
      <c r="BA827" s="111">
        <v>0.71299999999999997</v>
      </c>
      <c r="BB827" s="112">
        <v>0</v>
      </c>
      <c r="BC827" s="112">
        <v>0</v>
      </c>
      <c r="BD827" s="112">
        <v>0</v>
      </c>
      <c r="BE827" s="112">
        <v>0</v>
      </c>
      <c r="BF827" s="112">
        <v>389.66666666666669</v>
      </c>
      <c r="BG827" s="112">
        <v>0</v>
      </c>
      <c r="BH827" s="112">
        <v>95.333333333333329</v>
      </c>
      <c r="BI827" s="112">
        <v>54.333333333333336</v>
      </c>
      <c r="BJ827" s="112">
        <v>15.666666666666666</v>
      </c>
      <c r="BK827" s="111">
        <v>0.71299999999999997</v>
      </c>
      <c r="BL827" s="112">
        <v>0</v>
      </c>
      <c r="BM827" s="112">
        <v>141</v>
      </c>
      <c r="BN827" s="112">
        <v>206.98333333333335</v>
      </c>
      <c r="BO827" s="112">
        <v>965.14900000000011</v>
      </c>
      <c r="BP827" s="112">
        <v>391.61233333333337</v>
      </c>
      <c r="BQ827" s="112">
        <v>41.786999999999999</v>
      </c>
      <c r="BR827" s="113">
        <v>267</v>
      </c>
      <c r="BS827" s="112">
        <v>0</v>
      </c>
    </row>
    <row r="828" spans="1:71" hidden="1" x14ac:dyDescent="0.25">
      <c r="A828" s="102" t="s">
        <v>4</v>
      </c>
      <c r="B828" s="103" t="s">
        <v>191</v>
      </c>
      <c r="C828" s="102" t="s">
        <v>192</v>
      </c>
      <c r="D828" s="102" t="s">
        <v>997</v>
      </c>
      <c r="E828" s="102" t="s">
        <v>998</v>
      </c>
      <c r="F828" s="102" t="s">
        <v>413</v>
      </c>
      <c r="G828" s="102" t="s">
        <v>227</v>
      </c>
      <c r="H828" s="104">
        <v>22</v>
      </c>
      <c r="I828" s="104">
        <v>22</v>
      </c>
      <c r="J828" s="104">
        <v>178</v>
      </c>
      <c r="K828" s="104">
        <v>534</v>
      </c>
      <c r="L828" s="105">
        <v>74</v>
      </c>
      <c r="M828" s="106">
        <v>363</v>
      </c>
      <c r="N828" s="106">
        <v>401</v>
      </c>
      <c r="O828" s="106">
        <v>3</v>
      </c>
      <c r="P828" s="106">
        <v>38</v>
      </c>
      <c r="Q828" s="106">
        <v>4</v>
      </c>
      <c r="R828" s="106">
        <v>3.5</v>
      </c>
      <c r="S828" s="106">
        <v>364</v>
      </c>
      <c r="T828" s="106">
        <v>374</v>
      </c>
      <c r="U828" s="106">
        <v>3</v>
      </c>
      <c r="V828" s="106">
        <v>10</v>
      </c>
      <c r="W828" s="106">
        <v>3</v>
      </c>
      <c r="X828" s="106">
        <v>3</v>
      </c>
      <c r="Y828" s="106">
        <v>178</v>
      </c>
      <c r="Z828" s="106">
        <v>6</v>
      </c>
      <c r="AA828" s="107">
        <v>188181</v>
      </c>
      <c r="AB828" s="106">
        <v>10</v>
      </c>
      <c r="AC828" s="108">
        <v>6.5</v>
      </c>
      <c r="AD828" s="109">
        <v>4</v>
      </c>
      <c r="AE828" s="110">
        <v>0</v>
      </c>
      <c r="AF828" s="111">
        <v>0.54</v>
      </c>
      <c r="AG828" s="112">
        <v>0</v>
      </c>
      <c r="AH828" s="112">
        <v>0</v>
      </c>
      <c r="AI828" s="112">
        <v>0</v>
      </c>
      <c r="AJ828" s="111">
        <v>0.9</v>
      </c>
      <c r="AK828" s="112">
        <v>0</v>
      </c>
      <c r="AL828" s="112">
        <v>0</v>
      </c>
      <c r="AM828" s="112">
        <v>0</v>
      </c>
      <c r="AN828" s="112">
        <v>0</v>
      </c>
      <c r="AO828" s="112">
        <v>0</v>
      </c>
      <c r="AP828" s="112">
        <v>0</v>
      </c>
      <c r="AQ828" s="112">
        <v>20.333333333333332</v>
      </c>
      <c r="AR828" s="112">
        <v>1.3333333333333333</v>
      </c>
      <c r="AS828" s="112">
        <v>32</v>
      </c>
      <c r="AT828" s="111">
        <v>0.55000000000000004</v>
      </c>
      <c r="AU828" s="112">
        <v>0</v>
      </c>
      <c r="AV828" s="112">
        <v>0</v>
      </c>
      <c r="AW828" s="112">
        <v>0</v>
      </c>
      <c r="AX828" s="112">
        <v>0</v>
      </c>
      <c r="AY828" s="112">
        <v>0</v>
      </c>
      <c r="AZ828" s="112">
        <v>0</v>
      </c>
      <c r="BA828" s="111">
        <v>0.71299999999999997</v>
      </c>
      <c r="BB828" s="112">
        <v>0</v>
      </c>
      <c r="BC828" s="112">
        <v>0</v>
      </c>
      <c r="BD828" s="112">
        <v>0</v>
      </c>
      <c r="BE828" s="112">
        <v>0</v>
      </c>
      <c r="BF828" s="112">
        <v>0</v>
      </c>
      <c r="BG828" s="112">
        <v>0</v>
      </c>
      <c r="BH828" s="112">
        <v>0</v>
      </c>
      <c r="BI828" s="112">
        <v>0</v>
      </c>
      <c r="BJ828" s="112">
        <v>0</v>
      </c>
      <c r="BK828" s="111">
        <v>0.71299999999999997</v>
      </c>
      <c r="BL828" s="112">
        <v>0</v>
      </c>
      <c r="BM828" s="112">
        <v>0</v>
      </c>
      <c r="BN828" s="112">
        <v>0</v>
      </c>
      <c r="BO828" s="112">
        <v>0</v>
      </c>
      <c r="BP828" s="112">
        <v>11.183333333333334</v>
      </c>
      <c r="BQ828" s="112">
        <v>18.333333333333336</v>
      </c>
      <c r="BR828" s="113">
        <v>0</v>
      </c>
      <c r="BS828" s="112">
        <v>0</v>
      </c>
    </row>
    <row r="829" spans="1:71" hidden="1" x14ac:dyDescent="0.25">
      <c r="A829" s="102" t="s">
        <v>4</v>
      </c>
      <c r="B829" s="103" t="s">
        <v>191</v>
      </c>
      <c r="C829" s="102" t="s">
        <v>192</v>
      </c>
      <c r="D829" s="102" t="s">
        <v>953</v>
      </c>
      <c r="E829" s="102" t="s">
        <v>954</v>
      </c>
      <c r="F829" s="102" t="s">
        <v>413</v>
      </c>
      <c r="G829" s="102" t="s">
        <v>227</v>
      </c>
      <c r="H829" s="104">
        <v>262</v>
      </c>
      <c r="I829" s="104">
        <v>248</v>
      </c>
      <c r="J829" s="104">
        <v>1191</v>
      </c>
      <c r="K829" s="104">
        <v>3573</v>
      </c>
      <c r="L829" s="105">
        <v>567</v>
      </c>
      <c r="M829" s="106">
        <v>3045</v>
      </c>
      <c r="N829" s="106">
        <v>3970</v>
      </c>
      <c r="O829" s="106">
        <v>8</v>
      </c>
      <c r="P829" s="106">
        <v>925</v>
      </c>
      <c r="Q829" s="106">
        <v>10</v>
      </c>
      <c r="R829" s="106">
        <v>9</v>
      </c>
      <c r="S829" s="106">
        <v>3033</v>
      </c>
      <c r="T829" s="106">
        <v>3230</v>
      </c>
      <c r="U829" s="106">
        <v>8</v>
      </c>
      <c r="V829" s="106">
        <v>197</v>
      </c>
      <c r="W829" s="106">
        <v>9</v>
      </c>
      <c r="X829" s="106">
        <v>8.5</v>
      </c>
      <c r="Y829" s="106">
        <v>1191</v>
      </c>
      <c r="Z829" s="106">
        <v>9</v>
      </c>
      <c r="AA829" s="107">
        <v>122804</v>
      </c>
      <c r="AB829" s="106">
        <v>10</v>
      </c>
      <c r="AC829" s="108">
        <v>9.3000000000000007</v>
      </c>
      <c r="AD829" s="109">
        <v>5</v>
      </c>
      <c r="AE829" s="110">
        <v>0</v>
      </c>
      <c r="AF829" s="111">
        <v>0.54</v>
      </c>
      <c r="AG829" s="112">
        <v>0</v>
      </c>
      <c r="AH829" s="112">
        <v>0</v>
      </c>
      <c r="AI829" s="112">
        <v>0</v>
      </c>
      <c r="AJ829" s="111">
        <v>0.9</v>
      </c>
      <c r="AK829" s="112">
        <v>0</v>
      </c>
      <c r="AL829" s="112">
        <v>0</v>
      </c>
      <c r="AM829" s="112">
        <v>0</v>
      </c>
      <c r="AN829" s="112">
        <v>0</v>
      </c>
      <c r="AO829" s="112">
        <v>181.33333333333334</v>
      </c>
      <c r="AP829" s="112">
        <v>0</v>
      </c>
      <c r="AQ829" s="112">
        <v>388.33333333333331</v>
      </c>
      <c r="AR829" s="112">
        <v>3</v>
      </c>
      <c r="AS829" s="112">
        <v>13</v>
      </c>
      <c r="AT829" s="111">
        <v>0.55000000000000004</v>
      </c>
      <c r="AU829" s="112">
        <v>0</v>
      </c>
      <c r="AV829" s="112">
        <v>0</v>
      </c>
      <c r="AW829" s="112">
        <v>0</v>
      </c>
      <c r="AX829" s="112">
        <v>0</v>
      </c>
      <c r="AY829" s="112">
        <v>0</v>
      </c>
      <c r="AZ829" s="112">
        <v>0</v>
      </c>
      <c r="BA829" s="111">
        <v>0.71299999999999997</v>
      </c>
      <c r="BB829" s="112">
        <v>0</v>
      </c>
      <c r="BC829" s="112">
        <v>0</v>
      </c>
      <c r="BD829" s="112">
        <v>0</v>
      </c>
      <c r="BE829" s="112">
        <v>0</v>
      </c>
      <c r="BF829" s="112">
        <v>0</v>
      </c>
      <c r="BG829" s="112">
        <v>0</v>
      </c>
      <c r="BH829" s="112">
        <v>94.666666666666671</v>
      </c>
      <c r="BI829" s="112">
        <v>0</v>
      </c>
      <c r="BJ829" s="112">
        <v>12</v>
      </c>
      <c r="BK829" s="111">
        <v>0.71299999999999997</v>
      </c>
      <c r="BL829" s="112">
        <v>0</v>
      </c>
      <c r="BM829" s="112">
        <v>0</v>
      </c>
      <c r="BN829" s="112">
        <v>0</v>
      </c>
      <c r="BO829" s="112">
        <v>99.733333333333348</v>
      </c>
      <c r="BP829" s="112">
        <v>281.08066666666667</v>
      </c>
      <c r="BQ829" s="112">
        <v>17.356000000000002</v>
      </c>
      <c r="BR829" s="113">
        <v>40</v>
      </c>
      <c r="BS829" s="112">
        <v>0</v>
      </c>
    </row>
    <row r="830" spans="1:71" hidden="1" x14ac:dyDescent="0.25">
      <c r="A830" s="102" t="s">
        <v>4</v>
      </c>
      <c r="B830" s="103" t="s">
        <v>191</v>
      </c>
      <c r="C830" s="102" t="s">
        <v>192</v>
      </c>
      <c r="D830" s="102" t="s">
        <v>797</v>
      </c>
      <c r="E830" s="102" t="s">
        <v>798</v>
      </c>
      <c r="F830" s="102" t="s">
        <v>155</v>
      </c>
      <c r="G830" s="102" t="s">
        <v>154</v>
      </c>
      <c r="H830" s="104">
        <v>111</v>
      </c>
      <c r="I830" s="104">
        <v>113</v>
      </c>
      <c r="J830" s="104">
        <v>449</v>
      </c>
      <c r="K830" s="104">
        <v>1347</v>
      </c>
      <c r="L830" s="105">
        <v>224.33333333333334</v>
      </c>
      <c r="M830" s="106">
        <v>1474</v>
      </c>
      <c r="N830" s="106">
        <v>1642</v>
      </c>
      <c r="O830" s="106">
        <v>6</v>
      </c>
      <c r="P830" s="106">
        <v>168</v>
      </c>
      <c r="Q830" s="106">
        <v>7</v>
      </c>
      <c r="R830" s="106">
        <v>6.5</v>
      </c>
      <c r="S830" s="106">
        <v>1480</v>
      </c>
      <c r="T830" s="106">
        <v>1525</v>
      </c>
      <c r="U830" s="106">
        <v>6</v>
      </c>
      <c r="V830" s="106">
        <v>45</v>
      </c>
      <c r="W830" s="106">
        <v>6</v>
      </c>
      <c r="X830" s="106">
        <v>6</v>
      </c>
      <c r="Y830" s="106">
        <v>449</v>
      </c>
      <c r="Z830" s="106">
        <v>7</v>
      </c>
      <c r="AA830" s="107">
        <v>74389</v>
      </c>
      <c r="AB830" s="106">
        <v>7</v>
      </c>
      <c r="AC830" s="108">
        <v>6.7</v>
      </c>
      <c r="AD830" s="109">
        <v>4</v>
      </c>
      <c r="AE830" s="110">
        <v>0</v>
      </c>
      <c r="AF830" s="111">
        <v>0.54</v>
      </c>
      <c r="AG830" s="112">
        <v>0</v>
      </c>
      <c r="AH830" s="112">
        <v>0</v>
      </c>
      <c r="AI830" s="112">
        <v>0</v>
      </c>
      <c r="AJ830" s="111">
        <v>0.9</v>
      </c>
      <c r="AK830" s="112">
        <v>0</v>
      </c>
      <c r="AL830" s="112">
        <v>6</v>
      </c>
      <c r="AM830" s="112">
        <v>0</v>
      </c>
      <c r="AN830" s="112">
        <v>0</v>
      </c>
      <c r="AO830" s="112">
        <v>0</v>
      </c>
      <c r="AP830" s="112">
        <v>0</v>
      </c>
      <c r="AQ830" s="112">
        <v>0</v>
      </c>
      <c r="AR830" s="112">
        <v>0</v>
      </c>
      <c r="AS830" s="112">
        <v>0</v>
      </c>
      <c r="AT830" s="111">
        <v>0.55000000000000004</v>
      </c>
      <c r="AU830" s="112">
        <v>0</v>
      </c>
      <c r="AV830" s="112">
        <v>0</v>
      </c>
      <c r="AW830" s="112">
        <v>0</v>
      </c>
      <c r="AX830" s="112">
        <v>0</v>
      </c>
      <c r="AY830" s="112">
        <v>0</v>
      </c>
      <c r="AZ830" s="112">
        <v>0</v>
      </c>
      <c r="BA830" s="111">
        <v>0.71299999999999997</v>
      </c>
      <c r="BB830" s="112">
        <v>0</v>
      </c>
      <c r="BC830" s="112">
        <v>0</v>
      </c>
      <c r="BD830" s="112">
        <v>0</v>
      </c>
      <c r="BE830" s="112">
        <v>0</v>
      </c>
      <c r="BF830" s="112">
        <v>0</v>
      </c>
      <c r="BG830" s="112">
        <v>0</v>
      </c>
      <c r="BH830" s="112">
        <v>0</v>
      </c>
      <c r="BI830" s="112">
        <v>0</v>
      </c>
      <c r="BJ830" s="112">
        <v>0</v>
      </c>
      <c r="BK830" s="111">
        <v>0.71299999999999997</v>
      </c>
      <c r="BL830" s="112">
        <v>0</v>
      </c>
      <c r="BM830" s="112">
        <v>3.3000000000000003</v>
      </c>
      <c r="BN830" s="112">
        <v>0</v>
      </c>
      <c r="BO830" s="112">
        <v>0</v>
      </c>
      <c r="BP830" s="112">
        <v>0</v>
      </c>
      <c r="BQ830" s="112">
        <v>0</v>
      </c>
      <c r="BR830" s="113">
        <v>23</v>
      </c>
      <c r="BS830" s="112">
        <v>0</v>
      </c>
    </row>
    <row r="831" spans="1:71" hidden="1" x14ac:dyDescent="0.25">
      <c r="A831" s="102" t="s">
        <v>4</v>
      </c>
      <c r="B831" s="103" t="s">
        <v>191</v>
      </c>
      <c r="C831" s="102" t="s">
        <v>192</v>
      </c>
      <c r="D831" s="102" t="s">
        <v>799</v>
      </c>
      <c r="E831" s="102" t="s">
        <v>800</v>
      </c>
      <c r="F831" s="102" t="s">
        <v>244</v>
      </c>
      <c r="G831" s="102" t="s">
        <v>154</v>
      </c>
      <c r="H831" s="104">
        <v>159</v>
      </c>
      <c r="I831" s="104">
        <v>159</v>
      </c>
      <c r="J831" s="104">
        <v>816</v>
      </c>
      <c r="K831" s="104">
        <v>2448</v>
      </c>
      <c r="L831" s="105">
        <v>378</v>
      </c>
      <c r="M831" s="106">
        <v>2073</v>
      </c>
      <c r="N831" s="106">
        <v>2315</v>
      </c>
      <c r="O831" s="106">
        <v>7</v>
      </c>
      <c r="P831" s="106">
        <v>242</v>
      </c>
      <c r="Q831" s="106">
        <v>8</v>
      </c>
      <c r="R831" s="106">
        <v>7.5</v>
      </c>
      <c r="S831" s="106">
        <v>2076</v>
      </c>
      <c r="T831" s="106">
        <v>2141</v>
      </c>
      <c r="U831" s="106">
        <v>7</v>
      </c>
      <c r="V831" s="106">
        <v>65</v>
      </c>
      <c r="W831" s="106">
        <v>7</v>
      </c>
      <c r="X831" s="106">
        <v>7</v>
      </c>
      <c r="Y831" s="106">
        <v>816</v>
      </c>
      <c r="Z831" s="106">
        <v>8</v>
      </c>
      <c r="AA831" s="107">
        <v>43469</v>
      </c>
      <c r="AB831" s="106">
        <v>4</v>
      </c>
      <c r="AC831" s="108">
        <v>6.1</v>
      </c>
      <c r="AD831" s="109">
        <v>4</v>
      </c>
      <c r="AE831" s="110">
        <v>0</v>
      </c>
      <c r="AF831" s="111">
        <v>0.54</v>
      </c>
      <c r="AG831" s="112">
        <v>0</v>
      </c>
      <c r="AH831" s="112">
        <v>2.6666666666666665</v>
      </c>
      <c r="AI831" s="112">
        <v>0</v>
      </c>
      <c r="AJ831" s="111">
        <v>0.9</v>
      </c>
      <c r="AK831" s="112">
        <v>0</v>
      </c>
      <c r="AL831" s="112">
        <v>6</v>
      </c>
      <c r="AM831" s="112">
        <v>0</v>
      </c>
      <c r="AN831" s="112">
        <v>19</v>
      </c>
      <c r="AO831" s="112">
        <v>22.666666666666668</v>
      </c>
      <c r="AP831" s="112">
        <v>0</v>
      </c>
      <c r="AQ831" s="112">
        <v>0</v>
      </c>
      <c r="AR831" s="112">
        <v>0</v>
      </c>
      <c r="AS831" s="112">
        <v>0</v>
      </c>
      <c r="AT831" s="111">
        <v>0.55000000000000004</v>
      </c>
      <c r="AU831" s="112">
        <v>0</v>
      </c>
      <c r="AV831" s="112">
        <v>0</v>
      </c>
      <c r="AW831" s="112">
        <v>0</v>
      </c>
      <c r="AX831" s="112">
        <v>0</v>
      </c>
      <c r="AY831" s="112">
        <v>0</v>
      </c>
      <c r="AZ831" s="112">
        <v>0</v>
      </c>
      <c r="BA831" s="111">
        <v>0.71299999999999997</v>
      </c>
      <c r="BB831" s="112">
        <v>0</v>
      </c>
      <c r="BC831" s="112">
        <v>0</v>
      </c>
      <c r="BD831" s="112">
        <v>0</v>
      </c>
      <c r="BE831" s="112">
        <v>0</v>
      </c>
      <c r="BF831" s="112">
        <v>0</v>
      </c>
      <c r="BG831" s="112">
        <v>0</v>
      </c>
      <c r="BH831" s="112">
        <v>0</v>
      </c>
      <c r="BI831" s="112">
        <v>0</v>
      </c>
      <c r="BJ831" s="112">
        <v>0</v>
      </c>
      <c r="BK831" s="111">
        <v>0.71299999999999997</v>
      </c>
      <c r="BL831" s="112">
        <v>0</v>
      </c>
      <c r="BM831" s="112">
        <v>5.7</v>
      </c>
      <c r="BN831" s="112">
        <v>10.450000000000001</v>
      </c>
      <c r="BO831" s="112">
        <v>12.466666666666669</v>
      </c>
      <c r="BP831" s="112">
        <v>0</v>
      </c>
      <c r="BQ831" s="112">
        <v>0</v>
      </c>
      <c r="BR831" s="113">
        <v>41</v>
      </c>
      <c r="BS831" s="112">
        <v>0</v>
      </c>
    </row>
    <row r="832" spans="1:71" hidden="1" x14ac:dyDescent="0.25">
      <c r="A832" s="102" t="s">
        <v>4</v>
      </c>
      <c r="B832" s="103" t="s">
        <v>191</v>
      </c>
      <c r="C832" s="102" t="s">
        <v>192</v>
      </c>
      <c r="D832" s="102" t="s">
        <v>837</v>
      </c>
      <c r="E832" s="102" t="s">
        <v>838</v>
      </c>
      <c r="F832" s="102" t="s">
        <v>244</v>
      </c>
      <c r="G832" s="102" t="s">
        <v>224</v>
      </c>
      <c r="H832" s="104">
        <v>142</v>
      </c>
      <c r="I832" s="104">
        <v>151</v>
      </c>
      <c r="J832" s="104">
        <v>79</v>
      </c>
      <c r="K832" s="104">
        <v>237</v>
      </c>
      <c r="L832" s="105">
        <v>124</v>
      </c>
      <c r="M832" s="106">
        <v>2019</v>
      </c>
      <c r="N832" s="106">
        <v>2205</v>
      </c>
      <c r="O832" s="106">
        <v>7</v>
      </c>
      <c r="P832" s="106">
        <v>186</v>
      </c>
      <c r="Q832" s="106">
        <v>7</v>
      </c>
      <c r="R832" s="106">
        <v>7</v>
      </c>
      <c r="S832" s="106">
        <v>2048</v>
      </c>
      <c r="T832" s="106">
        <v>2106</v>
      </c>
      <c r="U832" s="106">
        <v>7</v>
      </c>
      <c r="V832" s="106">
        <v>58</v>
      </c>
      <c r="W832" s="106">
        <v>7</v>
      </c>
      <c r="X832" s="106">
        <v>7</v>
      </c>
      <c r="Y832" s="106">
        <v>79</v>
      </c>
      <c r="Z832" s="106">
        <v>4</v>
      </c>
      <c r="AA832" s="107"/>
      <c r="AB832" s="106"/>
      <c r="AC832" s="108">
        <v>6</v>
      </c>
      <c r="AD832" s="109">
        <v>3</v>
      </c>
      <c r="AE832" s="110">
        <v>0</v>
      </c>
      <c r="AF832" s="111">
        <v>0.54</v>
      </c>
      <c r="AG832" s="112">
        <v>0</v>
      </c>
      <c r="AH832" s="112">
        <v>0</v>
      </c>
      <c r="AI832" s="112">
        <v>0</v>
      </c>
      <c r="AJ832" s="111">
        <v>0.9</v>
      </c>
      <c r="AK832" s="112">
        <v>0</v>
      </c>
      <c r="AL832" s="112">
        <v>0</v>
      </c>
      <c r="AM832" s="112">
        <v>0</v>
      </c>
      <c r="AN832" s="112">
        <v>0</v>
      </c>
      <c r="AO832" s="112">
        <v>56</v>
      </c>
      <c r="AP832" s="112">
        <v>0</v>
      </c>
      <c r="AQ832" s="112">
        <v>13</v>
      </c>
      <c r="AR832" s="112">
        <v>0</v>
      </c>
      <c r="AS832" s="112">
        <v>0</v>
      </c>
      <c r="AT832" s="111">
        <v>0.55000000000000004</v>
      </c>
      <c r="AU832" s="112">
        <v>0</v>
      </c>
      <c r="AV832" s="112">
        <v>0</v>
      </c>
      <c r="AW832" s="112">
        <v>0</v>
      </c>
      <c r="AX832" s="112">
        <v>0</v>
      </c>
      <c r="AY832" s="112">
        <v>0</v>
      </c>
      <c r="AZ832" s="112">
        <v>0</v>
      </c>
      <c r="BA832" s="111">
        <v>0.71299999999999997</v>
      </c>
      <c r="BB832" s="112">
        <v>0</v>
      </c>
      <c r="BC832" s="112">
        <v>0</v>
      </c>
      <c r="BD832" s="112">
        <v>0</v>
      </c>
      <c r="BE832" s="112">
        <v>0</v>
      </c>
      <c r="BF832" s="112">
        <v>0</v>
      </c>
      <c r="BG832" s="112">
        <v>0</v>
      </c>
      <c r="BH832" s="112">
        <v>0</v>
      </c>
      <c r="BI832" s="112">
        <v>0</v>
      </c>
      <c r="BJ832" s="112">
        <v>0</v>
      </c>
      <c r="BK832" s="111">
        <v>0.71299999999999997</v>
      </c>
      <c r="BL832" s="112">
        <v>0</v>
      </c>
      <c r="BM832" s="112">
        <v>0</v>
      </c>
      <c r="BN832" s="112">
        <v>0</v>
      </c>
      <c r="BO832" s="112">
        <v>30.800000000000004</v>
      </c>
      <c r="BP832" s="112">
        <v>7.15</v>
      </c>
      <c r="BQ832" s="112">
        <v>0</v>
      </c>
      <c r="BR832" s="113">
        <v>15</v>
      </c>
      <c r="BS832" s="112">
        <v>0</v>
      </c>
    </row>
    <row r="833" spans="1:71" hidden="1" x14ac:dyDescent="0.25">
      <c r="A833" s="102" t="s">
        <v>4</v>
      </c>
      <c r="B833" s="103" t="s">
        <v>191</v>
      </c>
      <c r="C833" s="102" t="s">
        <v>192</v>
      </c>
      <c r="D833" s="102" t="s">
        <v>999</v>
      </c>
      <c r="E833" s="102" t="s">
        <v>1000</v>
      </c>
      <c r="F833" s="102" t="s">
        <v>244</v>
      </c>
      <c r="G833" s="102" t="s">
        <v>224</v>
      </c>
      <c r="H833" s="104">
        <v>39</v>
      </c>
      <c r="I833" s="104">
        <v>39</v>
      </c>
      <c r="J833" s="104">
        <v>323</v>
      </c>
      <c r="K833" s="104">
        <v>969</v>
      </c>
      <c r="L833" s="105">
        <v>133.66666666666666</v>
      </c>
      <c r="M833" s="106">
        <v>594</v>
      </c>
      <c r="N833" s="106">
        <v>665</v>
      </c>
      <c r="O833" s="106">
        <v>4</v>
      </c>
      <c r="P833" s="106">
        <v>71</v>
      </c>
      <c r="Q833" s="106">
        <v>5</v>
      </c>
      <c r="R833" s="106">
        <v>4.5</v>
      </c>
      <c r="S833" s="106">
        <v>581</v>
      </c>
      <c r="T833" s="106">
        <v>597</v>
      </c>
      <c r="U833" s="106">
        <v>4</v>
      </c>
      <c r="V833" s="106">
        <v>16</v>
      </c>
      <c r="W833" s="106">
        <v>4</v>
      </c>
      <c r="X833" s="106">
        <v>4</v>
      </c>
      <c r="Y833" s="106">
        <v>323</v>
      </c>
      <c r="Z833" s="106">
        <v>7</v>
      </c>
      <c r="AA833" s="107">
        <v>79464</v>
      </c>
      <c r="AB833" s="106">
        <v>8</v>
      </c>
      <c r="AC833" s="108">
        <v>6.3</v>
      </c>
      <c r="AD833" s="109">
        <v>4</v>
      </c>
      <c r="AE833" s="110">
        <v>0</v>
      </c>
      <c r="AF833" s="111">
        <v>0.54</v>
      </c>
      <c r="AG833" s="112">
        <v>0</v>
      </c>
      <c r="AH833" s="112">
        <v>8.3333333333333339</v>
      </c>
      <c r="AI833" s="112">
        <v>0</v>
      </c>
      <c r="AJ833" s="111">
        <v>0.9</v>
      </c>
      <c r="AK833" s="112">
        <v>0</v>
      </c>
      <c r="AL833" s="112">
        <v>0</v>
      </c>
      <c r="AM833" s="112">
        <v>0</v>
      </c>
      <c r="AN833" s="112">
        <v>0</v>
      </c>
      <c r="AO833" s="112">
        <v>0</v>
      </c>
      <c r="AP833" s="112">
        <v>0</v>
      </c>
      <c r="AQ833" s="112">
        <v>0</v>
      </c>
      <c r="AR833" s="112">
        <v>0</v>
      </c>
      <c r="AS833" s="112">
        <v>0</v>
      </c>
      <c r="AT833" s="111">
        <v>0.55000000000000004</v>
      </c>
      <c r="AU833" s="112">
        <v>0</v>
      </c>
      <c r="AV833" s="112">
        <v>0</v>
      </c>
      <c r="AW833" s="112">
        <v>0</v>
      </c>
      <c r="AX833" s="112">
        <v>0</v>
      </c>
      <c r="AY833" s="112">
        <v>0</v>
      </c>
      <c r="AZ833" s="112">
        <v>0</v>
      </c>
      <c r="BA833" s="111">
        <v>0.71299999999999997</v>
      </c>
      <c r="BB833" s="112">
        <v>0</v>
      </c>
      <c r="BC833" s="112">
        <v>0</v>
      </c>
      <c r="BD833" s="112">
        <v>0</v>
      </c>
      <c r="BE833" s="112">
        <v>0</v>
      </c>
      <c r="BF833" s="112">
        <v>0</v>
      </c>
      <c r="BG833" s="112">
        <v>0</v>
      </c>
      <c r="BH833" s="112">
        <v>0</v>
      </c>
      <c r="BI833" s="112">
        <v>0</v>
      </c>
      <c r="BJ833" s="112">
        <v>0</v>
      </c>
      <c r="BK833" s="111">
        <v>0.71299999999999997</v>
      </c>
      <c r="BL833" s="112">
        <v>0</v>
      </c>
      <c r="BM833" s="112">
        <v>7.5000000000000009</v>
      </c>
      <c r="BN833" s="112">
        <v>0</v>
      </c>
      <c r="BO833" s="112">
        <v>0</v>
      </c>
      <c r="BP833" s="112">
        <v>0</v>
      </c>
      <c r="BQ833" s="112">
        <v>0</v>
      </c>
      <c r="BR833" s="113">
        <v>4</v>
      </c>
      <c r="BS833" s="112">
        <v>0</v>
      </c>
    </row>
    <row r="834" spans="1:71" hidden="1" x14ac:dyDescent="0.25">
      <c r="A834" s="102" t="s">
        <v>4</v>
      </c>
      <c r="B834" s="103" t="s">
        <v>191</v>
      </c>
      <c r="C834" s="102" t="s">
        <v>192</v>
      </c>
      <c r="D834" s="102" t="s">
        <v>1001</v>
      </c>
      <c r="E834" s="102" t="s">
        <v>1002</v>
      </c>
      <c r="F834" s="102" t="s">
        <v>244</v>
      </c>
      <c r="G834" s="102" t="s">
        <v>224</v>
      </c>
      <c r="H834" s="104">
        <v>51</v>
      </c>
      <c r="I834" s="104">
        <v>51</v>
      </c>
      <c r="J834" s="104">
        <v>297</v>
      </c>
      <c r="K834" s="104">
        <v>891</v>
      </c>
      <c r="L834" s="105">
        <v>133</v>
      </c>
      <c r="M834" s="106">
        <v>663</v>
      </c>
      <c r="N834" s="106">
        <v>798</v>
      </c>
      <c r="O834" s="106">
        <v>4</v>
      </c>
      <c r="P834" s="106">
        <v>135</v>
      </c>
      <c r="Q834" s="106">
        <v>6</v>
      </c>
      <c r="R834" s="106">
        <v>5</v>
      </c>
      <c r="S834" s="106">
        <v>650</v>
      </c>
      <c r="T834" s="106">
        <v>680</v>
      </c>
      <c r="U834" s="106">
        <v>4</v>
      </c>
      <c r="V834" s="106">
        <v>30</v>
      </c>
      <c r="W834" s="106">
        <v>5</v>
      </c>
      <c r="X834" s="106">
        <v>4.5</v>
      </c>
      <c r="Y834" s="106">
        <v>297</v>
      </c>
      <c r="Z834" s="106">
        <v>7</v>
      </c>
      <c r="AA834" s="107">
        <v>83554</v>
      </c>
      <c r="AB834" s="106">
        <v>8</v>
      </c>
      <c r="AC834" s="108">
        <v>6.5</v>
      </c>
      <c r="AD834" s="109">
        <v>4</v>
      </c>
      <c r="AE834" s="110">
        <v>0</v>
      </c>
      <c r="AF834" s="111">
        <v>0.54</v>
      </c>
      <c r="AG834" s="112">
        <v>0</v>
      </c>
      <c r="AH834" s="112">
        <v>12</v>
      </c>
      <c r="AI834" s="112">
        <v>0</v>
      </c>
      <c r="AJ834" s="111">
        <v>0.9</v>
      </c>
      <c r="AK834" s="112">
        <v>0</v>
      </c>
      <c r="AL834" s="112">
        <v>0</v>
      </c>
      <c r="AM834" s="112">
        <v>0</v>
      </c>
      <c r="AN834" s="112">
        <v>0</v>
      </c>
      <c r="AO834" s="112">
        <v>36.333333333333336</v>
      </c>
      <c r="AP834" s="112">
        <v>0</v>
      </c>
      <c r="AQ834" s="112">
        <v>0</v>
      </c>
      <c r="AR834" s="112">
        <v>0</v>
      </c>
      <c r="AS834" s="112">
        <v>0</v>
      </c>
      <c r="AT834" s="111">
        <v>0.55000000000000004</v>
      </c>
      <c r="AU834" s="112">
        <v>0</v>
      </c>
      <c r="AV834" s="112">
        <v>0</v>
      </c>
      <c r="AW834" s="112">
        <v>0</v>
      </c>
      <c r="AX834" s="112">
        <v>0</v>
      </c>
      <c r="AY834" s="112">
        <v>0</v>
      </c>
      <c r="AZ834" s="112">
        <v>0</v>
      </c>
      <c r="BA834" s="111">
        <v>0.71299999999999997</v>
      </c>
      <c r="BB834" s="112">
        <v>0</v>
      </c>
      <c r="BC834" s="112">
        <v>0</v>
      </c>
      <c r="BD834" s="112">
        <v>0</v>
      </c>
      <c r="BE834" s="112">
        <v>0</v>
      </c>
      <c r="BF834" s="112">
        <v>0</v>
      </c>
      <c r="BG834" s="112">
        <v>0</v>
      </c>
      <c r="BH834" s="112">
        <v>0</v>
      </c>
      <c r="BI834" s="112">
        <v>0</v>
      </c>
      <c r="BJ834" s="112">
        <v>0</v>
      </c>
      <c r="BK834" s="111">
        <v>0.71299999999999997</v>
      </c>
      <c r="BL834" s="112">
        <v>0</v>
      </c>
      <c r="BM834" s="112">
        <v>10.8</v>
      </c>
      <c r="BN834" s="112">
        <v>0</v>
      </c>
      <c r="BO834" s="112">
        <v>19.983333333333338</v>
      </c>
      <c r="BP834" s="112">
        <v>0</v>
      </c>
      <c r="BQ834" s="112">
        <v>0</v>
      </c>
      <c r="BR834" s="113">
        <v>7</v>
      </c>
      <c r="BS834" s="112">
        <v>0</v>
      </c>
    </row>
    <row r="835" spans="1:71" hidden="1" x14ac:dyDescent="0.25">
      <c r="A835" s="102" t="s">
        <v>4</v>
      </c>
      <c r="B835" s="103" t="s">
        <v>191</v>
      </c>
      <c r="C835" s="102" t="s">
        <v>192</v>
      </c>
      <c r="D835" s="102" t="s">
        <v>1003</v>
      </c>
      <c r="E835" s="102" t="s">
        <v>1004</v>
      </c>
      <c r="F835" s="102" t="s">
        <v>244</v>
      </c>
      <c r="G835" s="102" t="s">
        <v>224</v>
      </c>
      <c r="H835" s="104">
        <v>12</v>
      </c>
      <c r="I835" s="104">
        <v>10</v>
      </c>
      <c r="J835" s="104">
        <v>30</v>
      </c>
      <c r="K835" s="104">
        <v>90</v>
      </c>
      <c r="L835" s="105">
        <v>17.333333333333332</v>
      </c>
      <c r="M835" s="106">
        <v>175</v>
      </c>
      <c r="N835" s="106">
        <v>193</v>
      </c>
      <c r="O835" s="106">
        <v>1</v>
      </c>
      <c r="P835" s="106">
        <v>18</v>
      </c>
      <c r="Q835" s="106">
        <v>3</v>
      </c>
      <c r="R835" s="106">
        <v>2</v>
      </c>
      <c r="S835" s="106">
        <v>172</v>
      </c>
      <c r="T835" s="106">
        <v>176</v>
      </c>
      <c r="U835" s="106">
        <v>1</v>
      </c>
      <c r="V835" s="106">
        <v>4</v>
      </c>
      <c r="W835" s="106">
        <v>2</v>
      </c>
      <c r="X835" s="106">
        <v>1.5</v>
      </c>
      <c r="Y835" s="106">
        <v>30</v>
      </c>
      <c r="Z835" s="106">
        <v>1</v>
      </c>
      <c r="AA835" s="107">
        <v>80708</v>
      </c>
      <c r="AB835" s="106">
        <v>8</v>
      </c>
      <c r="AC835" s="108">
        <v>4.0999999999999996</v>
      </c>
      <c r="AD835" s="109">
        <v>3</v>
      </c>
      <c r="AE835" s="110">
        <v>0</v>
      </c>
      <c r="AF835" s="111">
        <v>0.54</v>
      </c>
      <c r="AG835" s="112">
        <v>0</v>
      </c>
      <c r="AH835" s="112">
        <v>0</v>
      </c>
      <c r="AI835" s="112">
        <v>0</v>
      </c>
      <c r="AJ835" s="111">
        <v>0.9</v>
      </c>
      <c r="AK835" s="112">
        <v>0</v>
      </c>
      <c r="AL835" s="112">
        <v>0</v>
      </c>
      <c r="AM835" s="112">
        <v>0</v>
      </c>
      <c r="AN835" s="112">
        <v>0</v>
      </c>
      <c r="AO835" s="112">
        <v>11</v>
      </c>
      <c r="AP835" s="112">
        <v>0</v>
      </c>
      <c r="AQ835" s="112">
        <v>0</v>
      </c>
      <c r="AR835" s="112">
        <v>0</v>
      </c>
      <c r="AS835" s="112">
        <v>0</v>
      </c>
      <c r="AT835" s="111">
        <v>0.55000000000000004</v>
      </c>
      <c r="AU835" s="112">
        <v>0</v>
      </c>
      <c r="AV835" s="112">
        <v>0</v>
      </c>
      <c r="AW835" s="112">
        <v>0</v>
      </c>
      <c r="AX835" s="112">
        <v>0</v>
      </c>
      <c r="AY835" s="112">
        <v>0</v>
      </c>
      <c r="AZ835" s="112">
        <v>0</v>
      </c>
      <c r="BA835" s="111">
        <v>0.71299999999999997</v>
      </c>
      <c r="BB835" s="112">
        <v>0</v>
      </c>
      <c r="BC835" s="112">
        <v>0</v>
      </c>
      <c r="BD835" s="112">
        <v>0</v>
      </c>
      <c r="BE835" s="112">
        <v>0</v>
      </c>
      <c r="BF835" s="112">
        <v>0</v>
      </c>
      <c r="BG835" s="112">
        <v>0</v>
      </c>
      <c r="BH835" s="112">
        <v>0</v>
      </c>
      <c r="BI835" s="112">
        <v>0</v>
      </c>
      <c r="BJ835" s="112">
        <v>0</v>
      </c>
      <c r="BK835" s="111">
        <v>0.71299999999999997</v>
      </c>
      <c r="BL835" s="112">
        <v>0</v>
      </c>
      <c r="BM835" s="112">
        <v>0</v>
      </c>
      <c r="BN835" s="112">
        <v>0</v>
      </c>
      <c r="BO835" s="112">
        <v>6.0500000000000007</v>
      </c>
      <c r="BP835" s="112">
        <v>0</v>
      </c>
      <c r="BQ835" s="112">
        <v>0</v>
      </c>
      <c r="BR835" s="113">
        <v>4</v>
      </c>
      <c r="BS835" s="112">
        <v>0</v>
      </c>
    </row>
    <row r="836" spans="1:71" hidden="1" x14ac:dyDescent="0.25">
      <c r="A836" s="102" t="s">
        <v>4</v>
      </c>
      <c r="B836" s="103" t="s">
        <v>191</v>
      </c>
      <c r="C836" s="102" t="s">
        <v>192</v>
      </c>
      <c r="D836" s="102" t="s">
        <v>1005</v>
      </c>
      <c r="E836" s="102" t="s">
        <v>1083</v>
      </c>
      <c r="F836" s="102" t="s">
        <v>244</v>
      </c>
      <c r="G836" s="102" t="s">
        <v>224</v>
      </c>
      <c r="H836" s="104">
        <v>138</v>
      </c>
      <c r="I836" s="104">
        <v>141</v>
      </c>
      <c r="J836" s="104">
        <v>448</v>
      </c>
      <c r="K836" s="104">
        <v>1344</v>
      </c>
      <c r="L836" s="105">
        <v>242.33333333333334</v>
      </c>
      <c r="M836" s="106">
        <v>2194</v>
      </c>
      <c r="N836" s="106">
        <v>2406</v>
      </c>
      <c r="O836" s="106">
        <v>7</v>
      </c>
      <c r="P836" s="106">
        <v>212</v>
      </c>
      <c r="Q836" s="106">
        <v>7</v>
      </c>
      <c r="R836" s="106">
        <v>7</v>
      </c>
      <c r="S836" s="106">
        <v>2153</v>
      </c>
      <c r="T836" s="106">
        <v>2214</v>
      </c>
      <c r="U836" s="106">
        <v>7</v>
      </c>
      <c r="V836" s="106">
        <v>61</v>
      </c>
      <c r="W836" s="106">
        <v>7</v>
      </c>
      <c r="X836" s="106">
        <v>7</v>
      </c>
      <c r="Y836" s="106">
        <v>448</v>
      </c>
      <c r="Z836" s="106">
        <v>7</v>
      </c>
      <c r="AA836" s="107">
        <v>78278</v>
      </c>
      <c r="AB836" s="106">
        <v>8</v>
      </c>
      <c r="AC836" s="108">
        <v>7.4</v>
      </c>
      <c r="AD836" s="109">
        <v>4</v>
      </c>
      <c r="AE836" s="110">
        <v>0</v>
      </c>
      <c r="AF836" s="111">
        <v>0.54</v>
      </c>
      <c r="AG836" s="112">
        <v>13.666666666666666</v>
      </c>
      <c r="AH836" s="112">
        <v>56.666666666666664</v>
      </c>
      <c r="AI836" s="112">
        <v>13.666666666666666</v>
      </c>
      <c r="AJ836" s="111">
        <v>0.9</v>
      </c>
      <c r="AK836" s="112">
        <v>0</v>
      </c>
      <c r="AL836" s="112">
        <v>0</v>
      </c>
      <c r="AM836" s="112">
        <v>0</v>
      </c>
      <c r="AN836" s="112">
        <v>25</v>
      </c>
      <c r="AO836" s="112">
        <v>21.333333333333332</v>
      </c>
      <c r="AP836" s="112">
        <v>5</v>
      </c>
      <c r="AQ836" s="112">
        <v>14.666666666666666</v>
      </c>
      <c r="AR836" s="112">
        <v>0</v>
      </c>
      <c r="AS836" s="112">
        <v>0</v>
      </c>
      <c r="AT836" s="111">
        <v>0.55000000000000004</v>
      </c>
      <c r="AU836" s="112">
        <v>0</v>
      </c>
      <c r="AV836" s="112">
        <v>0</v>
      </c>
      <c r="AW836" s="112">
        <v>0</v>
      </c>
      <c r="AX836" s="112">
        <v>0</v>
      </c>
      <c r="AY836" s="112">
        <v>0</v>
      </c>
      <c r="AZ836" s="112">
        <v>0</v>
      </c>
      <c r="BA836" s="111">
        <v>0.71299999999999997</v>
      </c>
      <c r="BB836" s="112">
        <v>0</v>
      </c>
      <c r="BC836" s="112">
        <v>0</v>
      </c>
      <c r="BD836" s="112">
        <v>0</v>
      </c>
      <c r="BE836" s="112">
        <v>0</v>
      </c>
      <c r="BF836" s="112">
        <v>0</v>
      </c>
      <c r="BG836" s="112">
        <v>0</v>
      </c>
      <c r="BH836" s="112">
        <v>0</v>
      </c>
      <c r="BI836" s="112">
        <v>0</v>
      </c>
      <c r="BJ836" s="112">
        <v>0</v>
      </c>
      <c r="BK836" s="111">
        <v>0.71299999999999997</v>
      </c>
      <c r="BL836" s="112">
        <v>0</v>
      </c>
      <c r="BM836" s="112">
        <v>63.3</v>
      </c>
      <c r="BN836" s="112">
        <v>26.05</v>
      </c>
      <c r="BO836" s="112">
        <v>11.733333333333334</v>
      </c>
      <c r="BP836" s="112">
        <v>10.816666666666666</v>
      </c>
      <c r="BQ836" s="112">
        <v>0</v>
      </c>
      <c r="BR836" s="113">
        <v>20</v>
      </c>
      <c r="BS836" s="112">
        <v>0</v>
      </c>
    </row>
    <row r="837" spans="1:71" hidden="1" x14ac:dyDescent="0.25">
      <c r="A837" s="102" t="s">
        <v>4</v>
      </c>
      <c r="B837" s="103" t="s">
        <v>191</v>
      </c>
      <c r="C837" s="102" t="s">
        <v>192</v>
      </c>
      <c r="D837" s="102" t="s">
        <v>1006</v>
      </c>
      <c r="E837" s="102" t="s">
        <v>1007</v>
      </c>
      <c r="F837" s="102" t="s">
        <v>153</v>
      </c>
      <c r="G837" s="102" t="s">
        <v>224</v>
      </c>
      <c r="H837" s="104">
        <v>123</v>
      </c>
      <c r="I837" s="104">
        <v>129</v>
      </c>
      <c r="J837" s="104">
        <v>90</v>
      </c>
      <c r="K837" s="104">
        <v>270</v>
      </c>
      <c r="L837" s="105">
        <v>114</v>
      </c>
      <c r="M837" s="106">
        <v>1653</v>
      </c>
      <c r="N837" s="106">
        <v>1853</v>
      </c>
      <c r="O837" s="106">
        <v>6</v>
      </c>
      <c r="P837" s="106">
        <v>200</v>
      </c>
      <c r="Q837" s="106">
        <v>7</v>
      </c>
      <c r="R837" s="106">
        <v>6.5</v>
      </c>
      <c r="S837" s="106">
        <v>1715</v>
      </c>
      <c r="T837" s="106">
        <v>1768</v>
      </c>
      <c r="U837" s="106">
        <v>6</v>
      </c>
      <c r="V837" s="106">
        <v>53</v>
      </c>
      <c r="W837" s="106">
        <v>7</v>
      </c>
      <c r="X837" s="106">
        <v>6.5</v>
      </c>
      <c r="Y837" s="106">
        <v>90</v>
      </c>
      <c r="Z837" s="106">
        <v>4</v>
      </c>
      <c r="AA837" s="107">
        <v>38000</v>
      </c>
      <c r="AB837" s="106">
        <v>3</v>
      </c>
      <c r="AC837" s="108">
        <v>4.5999999999999996</v>
      </c>
      <c r="AD837" s="109">
        <v>3</v>
      </c>
      <c r="AE837" s="110">
        <v>0</v>
      </c>
      <c r="AF837" s="111">
        <v>0.54</v>
      </c>
      <c r="AG837" s="112">
        <v>52.333333333333336</v>
      </c>
      <c r="AH837" s="112">
        <v>0</v>
      </c>
      <c r="AI837" s="112">
        <v>52.333333333333336</v>
      </c>
      <c r="AJ837" s="111">
        <v>0.9</v>
      </c>
      <c r="AK837" s="112">
        <v>48.333333333333336</v>
      </c>
      <c r="AL837" s="112">
        <v>0</v>
      </c>
      <c r="AM837" s="112">
        <v>0</v>
      </c>
      <c r="AN837" s="112">
        <v>0</v>
      </c>
      <c r="AO837" s="112">
        <v>0</v>
      </c>
      <c r="AP837" s="112">
        <v>0</v>
      </c>
      <c r="AQ837" s="112">
        <v>0</v>
      </c>
      <c r="AR837" s="112">
        <v>0</v>
      </c>
      <c r="AS837" s="112">
        <v>0</v>
      </c>
      <c r="AT837" s="111">
        <v>0.55000000000000004</v>
      </c>
      <c r="AU837" s="112">
        <v>0</v>
      </c>
      <c r="AV837" s="112">
        <v>0</v>
      </c>
      <c r="AW837" s="112">
        <v>0</v>
      </c>
      <c r="AX837" s="112">
        <v>0</v>
      </c>
      <c r="AY837" s="112">
        <v>0</v>
      </c>
      <c r="AZ837" s="112">
        <v>0</v>
      </c>
      <c r="BA837" s="111">
        <v>0.71299999999999997</v>
      </c>
      <c r="BB837" s="112">
        <v>0</v>
      </c>
      <c r="BC837" s="112">
        <v>0</v>
      </c>
      <c r="BD837" s="112">
        <v>0</v>
      </c>
      <c r="BE837" s="112">
        <v>0</v>
      </c>
      <c r="BF837" s="112">
        <v>0</v>
      </c>
      <c r="BG837" s="112">
        <v>0</v>
      </c>
      <c r="BH837" s="112">
        <v>0</v>
      </c>
      <c r="BI837" s="112">
        <v>0</v>
      </c>
      <c r="BJ837" s="112">
        <v>0</v>
      </c>
      <c r="BK837" s="111">
        <v>0.71299999999999997</v>
      </c>
      <c r="BL837" s="112">
        <v>0</v>
      </c>
      <c r="BM837" s="112">
        <v>73.683333333333337</v>
      </c>
      <c r="BN837" s="112">
        <v>47.1</v>
      </c>
      <c r="BO837" s="112">
        <v>0</v>
      </c>
      <c r="BP837" s="112">
        <v>0</v>
      </c>
      <c r="BQ837" s="112">
        <v>0</v>
      </c>
      <c r="BR837" s="113">
        <v>21</v>
      </c>
      <c r="BS837" s="112">
        <v>0</v>
      </c>
    </row>
    <row r="838" spans="1:71" hidden="1" x14ac:dyDescent="0.25">
      <c r="A838" s="102" t="s">
        <v>4</v>
      </c>
      <c r="B838" s="103" t="s">
        <v>191</v>
      </c>
      <c r="C838" s="102" t="s">
        <v>192</v>
      </c>
      <c r="D838" s="102" t="s">
        <v>1008</v>
      </c>
      <c r="E838" s="102" t="s">
        <v>1009</v>
      </c>
      <c r="F838" s="102" t="s">
        <v>244</v>
      </c>
      <c r="G838" s="102" t="s">
        <v>224</v>
      </c>
      <c r="H838" s="104">
        <v>46</v>
      </c>
      <c r="I838" s="104">
        <v>46</v>
      </c>
      <c r="J838" s="104">
        <v>60</v>
      </c>
      <c r="K838" s="104">
        <v>180</v>
      </c>
      <c r="L838" s="105">
        <v>50.666666666666664</v>
      </c>
      <c r="M838" s="106">
        <v>491</v>
      </c>
      <c r="N838" s="106">
        <v>549</v>
      </c>
      <c r="O838" s="106">
        <v>3</v>
      </c>
      <c r="P838" s="106">
        <v>58</v>
      </c>
      <c r="Q838" s="106">
        <v>5</v>
      </c>
      <c r="R838" s="106">
        <v>4</v>
      </c>
      <c r="S838" s="106">
        <v>481</v>
      </c>
      <c r="T838" s="106">
        <v>496</v>
      </c>
      <c r="U838" s="106">
        <v>3</v>
      </c>
      <c r="V838" s="106">
        <v>15</v>
      </c>
      <c r="W838" s="106">
        <v>4</v>
      </c>
      <c r="X838" s="106">
        <v>3.5</v>
      </c>
      <c r="Y838" s="106">
        <v>60</v>
      </c>
      <c r="Z838" s="106">
        <v>3</v>
      </c>
      <c r="AA838" s="107"/>
      <c r="AB838" s="106"/>
      <c r="AC838" s="108">
        <v>3.5</v>
      </c>
      <c r="AD838" s="109">
        <v>2</v>
      </c>
      <c r="AE838" s="110">
        <v>0</v>
      </c>
      <c r="AF838" s="111">
        <v>0.54</v>
      </c>
      <c r="AG838" s="112">
        <v>0</v>
      </c>
      <c r="AH838" s="112">
        <v>0</v>
      </c>
      <c r="AI838" s="112">
        <v>0</v>
      </c>
      <c r="AJ838" s="111">
        <v>0.9</v>
      </c>
      <c r="AK838" s="112">
        <v>0</v>
      </c>
      <c r="AL838" s="112">
        <v>0</v>
      </c>
      <c r="AM838" s="112">
        <v>0</v>
      </c>
      <c r="AN838" s="112">
        <v>0</v>
      </c>
      <c r="AO838" s="112">
        <v>34.333333333333336</v>
      </c>
      <c r="AP838" s="112">
        <v>41.333333333333336</v>
      </c>
      <c r="AQ838" s="112">
        <v>83.333333333333329</v>
      </c>
      <c r="AR838" s="112">
        <v>12.666666666666666</v>
      </c>
      <c r="AS838" s="112">
        <v>3</v>
      </c>
      <c r="AT838" s="111">
        <v>0.55000000000000004</v>
      </c>
      <c r="AU838" s="112">
        <v>0</v>
      </c>
      <c r="AV838" s="112">
        <v>0</v>
      </c>
      <c r="AW838" s="112">
        <v>0</v>
      </c>
      <c r="AX838" s="112">
        <v>0</v>
      </c>
      <c r="AY838" s="112">
        <v>0</v>
      </c>
      <c r="AZ838" s="112">
        <v>0</v>
      </c>
      <c r="BA838" s="111">
        <v>0.71299999999999997</v>
      </c>
      <c r="BB838" s="112">
        <v>0</v>
      </c>
      <c r="BC838" s="112">
        <v>0</v>
      </c>
      <c r="BD838" s="112">
        <v>0</v>
      </c>
      <c r="BE838" s="112">
        <v>0</v>
      </c>
      <c r="BF838" s="112">
        <v>0</v>
      </c>
      <c r="BG838" s="112">
        <v>0</v>
      </c>
      <c r="BH838" s="112">
        <v>0</v>
      </c>
      <c r="BI838" s="112">
        <v>0</v>
      </c>
      <c r="BJ838" s="112">
        <v>0</v>
      </c>
      <c r="BK838" s="111">
        <v>0.71299999999999997</v>
      </c>
      <c r="BL838" s="112">
        <v>0</v>
      </c>
      <c r="BM838" s="112">
        <v>0</v>
      </c>
      <c r="BN838" s="112">
        <v>0</v>
      </c>
      <c r="BO838" s="112">
        <v>18.883333333333336</v>
      </c>
      <c r="BP838" s="112">
        <v>68.566666666666663</v>
      </c>
      <c r="BQ838" s="112">
        <v>8.6166666666666671</v>
      </c>
      <c r="BR838" s="113">
        <v>11</v>
      </c>
      <c r="BS838" s="112">
        <v>0</v>
      </c>
    </row>
    <row r="839" spans="1:71" hidden="1" x14ac:dyDescent="0.25">
      <c r="A839" s="102" t="s">
        <v>4</v>
      </c>
      <c r="B839" s="103" t="s">
        <v>191</v>
      </c>
      <c r="C839" s="102" t="s">
        <v>192</v>
      </c>
      <c r="D839" s="102" t="s">
        <v>98</v>
      </c>
      <c r="E839" s="102" t="s">
        <v>99</v>
      </c>
      <c r="F839" s="102" t="s">
        <v>151</v>
      </c>
      <c r="G839" s="102" t="s">
        <v>223</v>
      </c>
      <c r="H839" s="104">
        <v>253</v>
      </c>
      <c r="I839" s="104">
        <v>258</v>
      </c>
      <c r="J839" s="104">
        <v>829</v>
      </c>
      <c r="K839" s="104">
        <v>2487</v>
      </c>
      <c r="L839" s="105">
        <v>446.66666666666669</v>
      </c>
      <c r="M839" s="106">
        <v>2801</v>
      </c>
      <c r="N839" s="106">
        <v>3082</v>
      </c>
      <c r="O839" s="106">
        <v>8</v>
      </c>
      <c r="P839" s="106">
        <v>281</v>
      </c>
      <c r="Q839" s="106">
        <v>8</v>
      </c>
      <c r="R839" s="106">
        <v>8</v>
      </c>
      <c r="S839" s="106">
        <v>2771</v>
      </c>
      <c r="T839" s="106">
        <v>2853</v>
      </c>
      <c r="U839" s="106">
        <v>7</v>
      </c>
      <c r="V839" s="106">
        <v>82</v>
      </c>
      <c r="W839" s="106">
        <v>8</v>
      </c>
      <c r="X839" s="106">
        <v>7.5</v>
      </c>
      <c r="Y839" s="106">
        <v>829</v>
      </c>
      <c r="Z839" s="106">
        <v>8</v>
      </c>
      <c r="AA839" s="107">
        <v>38598</v>
      </c>
      <c r="AB839" s="106">
        <v>3</v>
      </c>
      <c r="AC839" s="108">
        <v>5.9</v>
      </c>
      <c r="AD839" s="109">
        <v>3</v>
      </c>
      <c r="AE839" s="110">
        <v>0</v>
      </c>
      <c r="AF839" s="111">
        <v>0.54</v>
      </c>
      <c r="AG839" s="112">
        <v>0</v>
      </c>
      <c r="AH839" s="112">
        <v>0</v>
      </c>
      <c r="AI839" s="112">
        <v>0</v>
      </c>
      <c r="AJ839" s="111">
        <v>0.9</v>
      </c>
      <c r="AK839" s="112">
        <v>0</v>
      </c>
      <c r="AL839" s="112">
        <v>0</v>
      </c>
      <c r="AM839" s="112">
        <v>0</v>
      </c>
      <c r="AN839" s="112">
        <v>0</v>
      </c>
      <c r="AO839" s="112">
        <v>0</v>
      </c>
      <c r="AP839" s="112">
        <v>0</v>
      </c>
      <c r="AQ839" s="112">
        <v>0</v>
      </c>
      <c r="AR839" s="112">
        <v>0</v>
      </c>
      <c r="AS839" s="112">
        <v>0</v>
      </c>
      <c r="AT839" s="111">
        <v>0.55000000000000004</v>
      </c>
      <c r="AU839" s="112">
        <v>0</v>
      </c>
      <c r="AV839" s="112">
        <v>0</v>
      </c>
      <c r="AW839" s="112">
        <v>0</v>
      </c>
      <c r="AX839" s="112">
        <v>0</v>
      </c>
      <c r="AY839" s="112">
        <v>0</v>
      </c>
      <c r="AZ839" s="112">
        <v>0</v>
      </c>
      <c r="BA839" s="111">
        <v>0.71299999999999997</v>
      </c>
      <c r="BB839" s="112">
        <v>0</v>
      </c>
      <c r="BC839" s="112">
        <v>0</v>
      </c>
      <c r="BD839" s="112">
        <v>0</v>
      </c>
      <c r="BE839" s="112">
        <v>0</v>
      </c>
      <c r="BF839" s="112">
        <v>0</v>
      </c>
      <c r="BG839" s="112">
        <v>0</v>
      </c>
      <c r="BH839" s="112">
        <v>0</v>
      </c>
      <c r="BI839" s="112">
        <v>0</v>
      </c>
      <c r="BJ839" s="112">
        <v>0</v>
      </c>
      <c r="BK839" s="111">
        <v>0.71299999999999997</v>
      </c>
      <c r="BL839" s="112">
        <v>0</v>
      </c>
      <c r="BM839" s="112">
        <v>0</v>
      </c>
      <c r="BN839" s="112">
        <v>0</v>
      </c>
      <c r="BO839" s="112">
        <v>0</v>
      </c>
      <c r="BP839" s="112">
        <v>0</v>
      </c>
      <c r="BQ839" s="112">
        <v>0</v>
      </c>
      <c r="BR839" s="113">
        <v>38</v>
      </c>
      <c r="BS839" s="112">
        <v>0</v>
      </c>
    </row>
    <row r="840" spans="1:71" hidden="1" x14ac:dyDescent="0.25">
      <c r="A840" s="102" t="s">
        <v>4</v>
      </c>
      <c r="B840" s="103" t="s">
        <v>191</v>
      </c>
      <c r="C840" s="102" t="s">
        <v>192</v>
      </c>
      <c r="D840" s="102" t="s">
        <v>1010</v>
      </c>
      <c r="E840" s="102" t="s">
        <v>1011</v>
      </c>
      <c r="F840" s="102" t="s">
        <v>153</v>
      </c>
      <c r="G840" s="102" t="s">
        <v>224</v>
      </c>
      <c r="H840" s="104">
        <v>32</v>
      </c>
      <c r="I840" s="104">
        <v>30</v>
      </c>
      <c r="J840" s="104">
        <v>52</v>
      </c>
      <c r="K840" s="104">
        <v>156</v>
      </c>
      <c r="L840" s="105">
        <v>38</v>
      </c>
      <c r="M840" s="106">
        <v>366</v>
      </c>
      <c r="N840" s="106">
        <v>393</v>
      </c>
      <c r="O840" s="106">
        <v>3</v>
      </c>
      <c r="P840" s="106">
        <v>27</v>
      </c>
      <c r="Q840" s="106">
        <v>4</v>
      </c>
      <c r="R840" s="106">
        <v>3.5</v>
      </c>
      <c r="S840" s="106">
        <v>366</v>
      </c>
      <c r="T840" s="106">
        <v>369</v>
      </c>
      <c r="U840" s="106">
        <v>3</v>
      </c>
      <c r="V840" s="106">
        <v>3</v>
      </c>
      <c r="W840" s="106">
        <v>2</v>
      </c>
      <c r="X840" s="106">
        <v>2.5</v>
      </c>
      <c r="Y840" s="106">
        <v>52</v>
      </c>
      <c r="Z840" s="106">
        <v>3</v>
      </c>
      <c r="AA840" s="107">
        <v>39084</v>
      </c>
      <c r="AB840" s="106">
        <v>3</v>
      </c>
      <c r="AC840" s="108">
        <v>3</v>
      </c>
      <c r="AD840" s="109">
        <v>2</v>
      </c>
      <c r="AE840" s="110">
        <v>0</v>
      </c>
      <c r="AF840" s="111">
        <v>0.54</v>
      </c>
      <c r="AG840" s="112">
        <v>2.6666666666666665</v>
      </c>
      <c r="AH840" s="112">
        <v>0</v>
      </c>
      <c r="AI840" s="112">
        <v>2.6666666666666665</v>
      </c>
      <c r="AJ840" s="111">
        <v>0.9</v>
      </c>
      <c r="AK840" s="112">
        <v>0</v>
      </c>
      <c r="AL840" s="112">
        <v>0</v>
      </c>
      <c r="AM840" s="112">
        <v>0</v>
      </c>
      <c r="AN840" s="112">
        <v>0</v>
      </c>
      <c r="AO840" s="112">
        <v>0</v>
      </c>
      <c r="AP840" s="112">
        <v>0</v>
      </c>
      <c r="AQ840" s="112">
        <v>0</v>
      </c>
      <c r="AR840" s="112">
        <v>0</v>
      </c>
      <c r="AS840" s="112">
        <v>0</v>
      </c>
      <c r="AT840" s="111">
        <v>0.55000000000000004</v>
      </c>
      <c r="AU840" s="112">
        <v>0</v>
      </c>
      <c r="AV840" s="112">
        <v>0</v>
      </c>
      <c r="AW840" s="112">
        <v>0</v>
      </c>
      <c r="AX840" s="112">
        <v>0</v>
      </c>
      <c r="AY840" s="112">
        <v>0</v>
      </c>
      <c r="AZ840" s="112">
        <v>0</v>
      </c>
      <c r="BA840" s="111">
        <v>0.71299999999999997</v>
      </c>
      <c r="BB840" s="112">
        <v>0</v>
      </c>
      <c r="BC840" s="112">
        <v>0</v>
      </c>
      <c r="BD840" s="112">
        <v>0</v>
      </c>
      <c r="BE840" s="112">
        <v>0</v>
      </c>
      <c r="BF840" s="112">
        <v>0</v>
      </c>
      <c r="BG840" s="112">
        <v>0</v>
      </c>
      <c r="BH840" s="112">
        <v>0</v>
      </c>
      <c r="BI840" s="112">
        <v>0</v>
      </c>
      <c r="BJ840" s="112">
        <v>0</v>
      </c>
      <c r="BK840" s="111">
        <v>0.71299999999999997</v>
      </c>
      <c r="BL840" s="112">
        <v>0</v>
      </c>
      <c r="BM840" s="112">
        <v>2.4</v>
      </c>
      <c r="BN840" s="112">
        <v>2.4</v>
      </c>
      <c r="BO840" s="112">
        <v>0</v>
      </c>
      <c r="BP840" s="112">
        <v>0</v>
      </c>
      <c r="BQ840" s="112">
        <v>0</v>
      </c>
      <c r="BR840" s="113">
        <v>7</v>
      </c>
      <c r="BS840" s="112">
        <v>0</v>
      </c>
    </row>
    <row r="841" spans="1:71" hidden="1" x14ac:dyDescent="0.25">
      <c r="A841" s="102" t="s">
        <v>4</v>
      </c>
      <c r="B841" s="103" t="s">
        <v>191</v>
      </c>
      <c r="C841" s="102" t="s">
        <v>192</v>
      </c>
      <c r="D841" s="102" t="s">
        <v>1012</v>
      </c>
      <c r="E841" s="102" t="s">
        <v>1013</v>
      </c>
      <c r="F841" s="102" t="s">
        <v>153</v>
      </c>
      <c r="G841" s="102" t="s">
        <v>224</v>
      </c>
      <c r="H841" s="104">
        <v>114</v>
      </c>
      <c r="I841" s="104">
        <v>112</v>
      </c>
      <c r="J841" s="104">
        <v>489</v>
      </c>
      <c r="K841" s="104">
        <v>1467</v>
      </c>
      <c r="L841" s="105">
        <v>238.33333333333334</v>
      </c>
      <c r="M841" s="106">
        <v>1258</v>
      </c>
      <c r="N841" s="106">
        <v>1387</v>
      </c>
      <c r="O841" s="106">
        <v>6</v>
      </c>
      <c r="P841" s="106">
        <v>129</v>
      </c>
      <c r="Q841" s="106">
        <v>6</v>
      </c>
      <c r="R841" s="106">
        <v>6</v>
      </c>
      <c r="S841" s="106">
        <v>1232</v>
      </c>
      <c r="T841" s="106">
        <v>1265</v>
      </c>
      <c r="U841" s="106">
        <v>5</v>
      </c>
      <c r="V841" s="106">
        <v>33</v>
      </c>
      <c r="W841" s="106">
        <v>6</v>
      </c>
      <c r="X841" s="106">
        <v>5.5</v>
      </c>
      <c r="Y841" s="106">
        <v>489</v>
      </c>
      <c r="Z841" s="106">
        <v>8</v>
      </c>
      <c r="AA841" s="107">
        <v>57975</v>
      </c>
      <c r="AB841" s="106">
        <v>6</v>
      </c>
      <c r="AC841" s="108">
        <v>6.3</v>
      </c>
      <c r="AD841" s="109">
        <v>4</v>
      </c>
      <c r="AE841" s="110">
        <v>163</v>
      </c>
      <c r="AF841" s="111">
        <v>0.54</v>
      </c>
      <c r="AG841" s="112">
        <v>63</v>
      </c>
      <c r="AH841" s="112">
        <v>56</v>
      </c>
      <c r="AI841" s="112">
        <v>63</v>
      </c>
      <c r="AJ841" s="111">
        <v>0.9</v>
      </c>
      <c r="AK841" s="112">
        <v>26</v>
      </c>
      <c r="AL841" s="112">
        <v>57.666666666666664</v>
      </c>
      <c r="AM841" s="112">
        <v>0</v>
      </c>
      <c r="AN841" s="112">
        <v>10.333333333333334</v>
      </c>
      <c r="AO841" s="112">
        <v>155.33333333333334</v>
      </c>
      <c r="AP841" s="112">
        <v>1</v>
      </c>
      <c r="AQ841" s="112">
        <v>0.33333333333333331</v>
      </c>
      <c r="AR841" s="112">
        <v>0</v>
      </c>
      <c r="AS841" s="112">
        <v>0</v>
      </c>
      <c r="AT841" s="111">
        <v>0.55000000000000004</v>
      </c>
      <c r="AU841" s="112">
        <v>0</v>
      </c>
      <c r="AV841" s="112">
        <v>0</v>
      </c>
      <c r="AW841" s="112">
        <v>0</v>
      </c>
      <c r="AX841" s="112">
        <v>0</v>
      </c>
      <c r="AY841" s="112">
        <v>0</v>
      </c>
      <c r="AZ841" s="112">
        <v>0</v>
      </c>
      <c r="BA841" s="111">
        <v>0.71299999999999997</v>
      </c>
      <c r="BB841" s="112">
        <v>0</v>
      </c>
      <c r="BC841" s="112">
        <v>0</v>
      </c>
      <c r="BD841" s="112">
        <v>0</v>
      </c>
      <c r="BE841" s="112">
        <v>0</v>
      </c>
      <c r="BF841" s="112">
        <v>0</v>
      </c>
      <c r="BG841" s="112">
        <v>0</v>
      </c>
      <c r="BH841" s="112">
        <v>0</v>
      </c>
      <c r="BI841" s="112">
        <v>0</v>
      </c>
      <c r="BJ841" s="112">
        <v>0</v>
      </c>
      <c r="BK841" s="111">
        <v>0.71299999999999997</v>
      </c>
      <c r="BL841" s="112">
        <v>88.02000000000001</v>
      </c>
      <c r="BM841" s="112">
        <v>153.11666666666667</v>
      </c>
      <c r="BN841" s="112">
        <v>62.38333333333334</v>
      </c>
      <c r="BO841" s="112">
        <v>85.433333333333351</v>
      </c>
      <c r="BP841" s="112">
        <v>0.73333333333333339</v>
      </c>
      <c r="BQ841" s="112">
        <v>0</v>
      </c>
      <c r="BR841" s="113">
        <v>11</v>
      </c>
      <c r="BS841" s="112">
        <v>0</v>
      </c>
    </row>
    <row r="842" spans="1:71" hidden="1" x14ac:dyDescent="0.25">
      <c r="A842" s="102" t="s">
        <v>4</v>
      </c>
      <c r="B842" s="103" t="s">
        <v>191</v>
      </c>
      <c r="C842" s="102" t="s">
        <v>192</v>
      </c>
      <c r="D842" s="102" t="s">
        <v>801</v>
      </c>
      <c r="E842" s="102" t="s">
        <v>802</v>
      </c>
      <c r="F842" s="102" t="s">
        <v>244</v>
      </c>
      <c r="G842" s="102" t="s">
        <v>224</v>
      </c>
      <c r="H842" s="104">
        <v>48</v>
      </c>
      <c r="I842" s="104">
        <v>53</v>
      </c>
      <c r="J842" s="104">
        <v>146</v>
      </c>
      <c r="K842" s="104">
        <v>438</v>
      </c>
      <c r="L842" s="105">
        <v>82.333333333333329</v>
      </c>
      <c r="M842" s="106">
        <v>449</v>
      </c>
      <c r="N842" s="106">
        <v>548</v>
      </c>
      <c r="O842" s="106">
        <v>3</v>
      </c>
      <c r="P842" s="106">
        <v>99</v>
      </c>
      <c r="Q842" s="106">
        <v>6</v>
      </c>
      <c r="R842" s="106">
        <v>4.5</v>
      </c>
      <c r="S842" s="106">
        <v>485</v>
      </c>
      <c r="T842" s="106">
        <v>515</v>
      </c>
      <c r="U842" s="106">
        <v>3</v>
      </c>
      <c r="V842" s="106">
        <v>30</v>
      </c>
      <c r="W842" s="106">
        <v>5</v>
      </c>
      <c r="X842" s="106">
        <v>4</v>
      </c>
      <c r="Y842" s="106">
        <v>146</v>
      </c>
      <c r="Z842" s="106">
        <v>5</v>
      </c>
      <c r="AA842" s="107">
        <v>42565</v>
      </c>
      <c r="AB842" s="106">
        <v>3</v>
      </c>
      <c r="AC842" s="108">
        <v>3.9</v>
      </c>
      <c r="AD842" s="109">
        <v>2</v>
      </c>
      <c r="AE842" s="110">
        <v>0</v>
      </c>
      <c r="AF842" s="111">
        <v>0.54</v>
      </c>
      <c r="AG842" s="112">
        <v>0</v>
      </c>
      <c r="AH842" s="112">
        <v>0</v>
      </c>
      <c r="AI842" s="112">
        <v>0</v>
      </c>
      <c r="AJ842" s="111">
        <v>0.9</v>
      </c>
      <c r="AK842" s="112">
        <v>0</v>
      </c>
      <c r="AL842" s="112">
        <v>0</v>
      </c>
      <c r="AM842" s="112">
        <v>0</v>
      </c>
      <c r="AN842" s="112">
        <v>0</v>
      </c>
      <c r="AO842" s="112">
        <v>0</v>
      </c>
      <c r="AP842" s="112">
        <v>0</v>
      </c>
      <c r="AQ842" s="112">
        <v>0</v>
      </c>
      <c r="AR842" s="112">
        <v>0</v>
      </c>
      <c r="AS842" s="112">
        <v>0</v>
      </c>
      <c r="AT842" s="111">
        <v>0.55000000000000004</v>
      </c>
      <c r="AU842" s="112">
        <v>0</v>
      </c>
      <c r="AV842" s="112">
        <v>0</v>
      </c>
      <c r="AW842" s="112">
        <v>0</v>
      </c>
      <c r="AX842" s="112">
        <v>0</v>
      </c>
      <c r="AY842" s="112">
        <v>0</v>
      </c>
      <c r="AZ842" s="112">
        <v>0</v>
      </c>
      <c r="BA842" s="111">
        <v>0.71299999999999997</v>
      </c>
      <c r="BB842" s="112">
        <v>0</v>
      </c>
      <c r="BC842" s="112">
        <v>0</v>
      </c>
      <c r="BD842" s="112">
        <v>0</v>
      </c>
      <c r="BE842" s="112">
        <v>0</v>
      </c>
      <c r="BF842" s="112">
        <v>0</v>
      </c>
      <c r="BG842" s="112">
        <v>0</v>
      </c>
      <c r="BH842" s="112">
        <v>0</v>
      </c>
      <c r="BI842" s="112">
        <v>0</v>
      </c>
      <c r="BJ842" s="112">
        <v>0</v>
      </c>
      <c r="BK842" s="111">
        <v>0.71299999999999997</v>
      </c>
      <c r="BL842" s="112">
        <v>0</v>
      </c>
      <c r="BM842" s="112">
        <v>0</v>
      </c>
      <c r="BN842" s="112">
        <v>0</v>
      </c>
      <c r="BO842" s="112">
        <v>0</v>
      </c>
      <c r="BP842" s="112">
        <v>0</v>
      </c>
      <c r="BQ842" s="112">
        <v>0</v>
      </c>
      <c r="BR842" s="113">
        <v>16</v>
      </c>
      <c r="BS842" s="112">
        <v>0</v>
      </c>
    </row>
    <row r="843" spans="1:71" hidden="1" x14ac:dyDescent="0.25">
      <c r="A843" s="102" t="s">
        <v>4</v>
      </c>
      <c r="B843" s="103" t="s">
        <v>191</v>
      </c>
      <c r="C843" s="102" t="s">
        <v>192</v>
      </c>
      <c r="D843" s="102" t="s">
        <v>1014</v>
      </c>
      <c r="E843" s="102" t="s">
        <v>1015</v>
      </c>
      <c r="F843" s="102" t="s">
        <v>153</v>
      </c>
      <c r="G843" s="102" t="s">
        <v>224</v>
      </c>
      <c r="H843" s="104">
        <v>24</v>
      </c>
      <c r="I843" s="104">
        <v>24</v>
      </c>
      <c r="J843" s="104">
        <v>96</v>
      </c>
      <c r="K843" s="104">
        <v>288</v>
      </c>
      <c r="L843" s="105">
        <v>48</v>
      </c>
      <c r="M843" s="106">
        <v>251</v>
      </c>
      <c r="N843" s="106">
        <v>277</v>
      </c>
      <c r="O843" s="106">
        <v>2</v>
      </c>
      <c r="P843" s="106">
        <v>26</v>
      </c>
      <c r="Q843" s="106">
        <v>3</v>
      </c>
      <c r="R843" s="106">
        <v>2.5</v>
      </c>
      <c r="S843" s="106">
        <v>256</v>
      </c>
      <c r="T843" s="106">
        <v>264</v>
      </c>
      <c r="U843" s="106">
        <v>2</v>
      </c>
      <c r="V843" s="106">
        <v>8</v>
      </c>
      <c r="W843" s="106">
        <v>3</v>
      </c>
      <c r="X843" s="106">
        <v>2.5</v>
      </c>
      <c r="Y843" s="106">
        <v>96</v>
      </c>
      <c r="Z843" s="106">
        <v>4</v>
      </c>
      <c r="AA843" s="107">
        <v>48782</v>
      </c>
      <c r="AB843" s="106">
        <v>4</v>
      </c>
      <c r="AC843" s="108">
        <v>3.4</v>
      </c>
      <c r="AD843" s="109">
        <v>2</v>
      </c>
      <c r="AE843" s="110">
        <v>0</v>
      </c>
      <c r="AF843" s="111">
        <v>0.54</v>
      </c>
      <c r="AG843" s="112">
        <v>0</v>
      </c>
      <c r="AH843" s="112">
        <v>0</v>
      </c>
      <c r="AI843" s="112">
        <v>0</v>
      </c>
      <c r="AJ843" s="111">
        <v>0.9</v>
      </c>
      <c r="AK843" s="112">
        <v>1</v>
      </c>
      <c r="AL843" s="112">
        <v>0</v>
      </c>
      <c r="AM843" s="112">
        <v>0</v>
      </c>
      <c r="AN843" s="112">
        <v>0</v>
      </c>
      <c r="AO843" s="112">
        <v>0</v>
      </c>
      <c r="AP843" s="112">
        <v>0</v>
      </c>
      <c r="AQ843" s="112">
        <v>0</v>
      </c>
      <c r="AR843" s="112">
        <v>0</v>
      </c>
      <c r="AS843" s="112">
        <v>0</v>
      </c>
      <c r="AT843" s="111">
        <v>0.55000000000000004</v>
      </c>
      <c r="AU843" s="112">
        <v>0</v>
      </c>
      <c r="AV843" s="112">
        <v>0</v>
      </c>
      <c r="AW843" s="112">
        <v>0</v>
      </c>
      <c r="AX843" s="112">
        <v>0</v>
      </c>
      <c r="AY843" s="112">
        <v>0</v>
      </c>
      <c r="AZ843" s="112">
        <v>0</v>
      </c>
      <c r="BA843" s="111">
        <v>0.71299999999999997</v>
      </c>
      <c r="BB843" s="112">
        <v>0</v>
      </c>
      <c r="BC843" s="112">
        <v>0</v>
      </c>
      <c r="BD843" s="112">
        <v>0</v>
      </c>
      <c r="BE843" s="112">
        <v>0</v>
      </c>
      <c r="BF843" s="112">
        <v>0</v>
      </c>
      <c r="BG843" s="112">
        <v>0</v>
      </c>
      <c r="BH843" s="112">
        <v>0</v>
      </c>
      <c r="BI843" s="112">
        <v>0</v>
      </c>
      <c r="BJ843" s="112">
        <v>0</v>
      </c>
      <c r="BK843" s="111">
        <v>0.71299999999999997</v>
      </c>
      <c r="BL843" s="112">
        <v>0</v>
      </c>
      <c r="BM843" s="112">
        <v>0.55000000000000004</v>
      </c>
      <c r="BN843" s="112">
        <v>0</v>
      </c>
      <c r="BO843" s="112">
        <v>0</v>
      </c>
      <c r="BP843" s="112">
        <v>0</v>
      </c>
      <c r="BQ843" s="112">
        <v>0</v>
      </c>
      <c r="BR843" s="113">
        <v>10</v>
      </c>
      <c r="BS843" s="112">
        <v>0</v>
      </c>
    </row>
    <row r="844" spans="1:71" hidden="1" x14ac:dyDescent="0.25">
      <c r="A844" s="102" t="s">
        <v>4</v>
      </c>
      <c r="B844" s="103" t="s">
        <v>191</v>
      </c>
      <c r="C844" s="102" t="s">
        <v>192</v>
      </c>
      <c r="D844" s="102" t="s">
        <v>827</v>
      </c>
      <c r="E844" s="102" t="s">
        <v>828</v>
      </c>
      <c r="F844" s="102" t="s">
        <v>153</v>
      </c>
      <c r="G844" s="102" t="s">
        <v>224</v>
      </c>
      <c r="H844" s="104">
        <v>447</v>
      </c>
      <c r="I844" s="104">
        <v>469</v>
      </c>
      <c r="J844" s="104">
        <v>1079</v>
      </c>
      <c r="K844" s="104">
        <v>3237</v>
      </c>
      <c r="L844" s="105">
        <v>665</v>
      </c>
      <c r="M844" s="106">
        <v>5658</v>
      </c>
      <c r="N844" s="106">
        <v>6039</v>
      </c>
      <c r="O844" s="106">
        <v>9</v>
      </c>
      <c r="P844" s="106">
        <v>381</v>
      </c>
      <c r="Q844" s="106">
        <v>8</v>
      </c>
      <c r="R844" s="106">
        <v>8.5</v>
      </c>
      <c r="S844" s="106">
        <v>5850</v>
      </c>
      <c r="T844" s="106">
        <v>5961</v>
      </c>
      <c r="U844" s="106">
        <v>9</v>
      </c>
      <c r="V844" s="106">
        <v>111</v>
      </c>
      <c r="W844" s="106">
        <v>8</v>
      </c>
      <c r="X844" s="106">
        <v>8.5</v>
      </c>
      <c r="Y844" s="106">
        <v>1079</v>
      </c>
      <c r="Z844" s="106">
        <v>9</v>
      </c>
      <c r="AA844" s="107">
        <v>60315</v>
      </c>
      <c r="AB844" s="106">
        <v>6</v>
      </c>
      <c r="AC844" s="108">
        <v>7.6</v>
      </c>
      <c r="AD844" s="109">
        <v>4</v>
      </c>
      <c r="AE844" s="110">
        <v>0</v>
      </c>
      <c r="AF844" s="111">
        <v>0.54</v>
      </c>
      <c r="AG844" s="112">
        <v>16</v>
      </c>
      <c r="AH844" s="112">
        <v>0</v>
      </c>
      <c r="AI844" s="112">
        <v>16</v>
      </c>
      <c r="AJ844" s="111">
        <v>0.9</v>
      </c>
      <c r="AK844" s="112">
        <v>0</v>
      </c>
      <c r="AL844" s="112">
        <v>168</v>
      </c>
      <c r="AM844" s="112">
        <v>0</v>
      </c>
      <c r="AN844" s="112">
        <v>0</v>
      </c>
      <c r="AO844" s="112">
        <v>0</v>
      </c>
      <c r="AP844" s="112">
        <v>0</v>
      </c>
      <c r="AQ844" s="112">
        <v>0</v>
      </c>
      <c r="AR844" s="112">
        <v>0</v>
      </c>
      <c r="AS844" s="112">
        <v>0</v>
      </c>
      <c r="AT844" s="111">
        <v>0.55000000000000004</v>
      </c>
      <c r="AU844" s="112">
        <v>0</v>
      </c>
      <c r="AV844" s="112">
        <v>0</v>
      </c>
      <c r="AW844" s="112">
        <v>0</v>
      </c>
      <c r="AX844" s="112">
        <v>0</v>
      </c>
      <c r="AY844" s="112">
        <v>0</v>
      </c>
      <c r="AZ844" s="112">
        <v>0</v>
      </c>
      <c r="BA844" s="111">
        <v>0.71299999999999997</v>
      </c>
      <c r="BB844" s="112">
        <v>0</v>
      </c>
      <c r="BC844" s="112">
        <v>0</v>
      </c>
      <c r="BD844" s="112">
        <v>0</v>
      </c>
      <c r="BE844" s="112">
        <v>0</v>
      </c>
      <c r="BF844" s="112">
        <v>0</v>
      </c>
      <c r="BG844" s="112">
        <v>0</v>
      </c>
      <c r="BH844" s="112">
        <v>0</v>
      </c>
      <c r="BI844" s="112">
        <v>0</v>
      </c>
      <c r="BJ844" s="112">
        <v>0</v>
      </c>
      <c r="BK844" s="111">
        <v>0.71299999999999997</v>
      </c>
      <c r="BL844" s="112">
        <v>0</v>
      </c>
      <c r="BM844" s="112">
        <v>106.80000000000001</v>
      </c>
      <c r="BN844" s="112">
        <v>14.4</v>
      </c>
      <c r="BO844" s="112">
        <v>0</v>
      </c>
      <c r="BP844" s="112">
        <v>0</v>
      </c>
      <c r="BQ844" s="112">
        <v>0</v>
      </c>
      <c r="BR844" s="113">
        <v>79</v>
      </c>
      <c r="BS844" s="112">
        <v>0</v>
      </c>
    </row>
    <row r="845" spans="1:71" hidden="1" x14ac:dyDescent="0.25">
      <c r="A845" s="102" t="s">
        <v>4</v>
      </c>
      <c r="B845" s="103" t="s">
        <v>191</v>
      </c>
      <c r="C845" s="102" t="s">
        <v>192</v>
      </c>
      <c r="D845" s="102" t="s">
        <v>36</v>
      </c>
      <c r="E845" s="102" t="s">
        <v>37</v>
      </c>
      <c r="F845" s="102" t="s">
        <v>153</v>
      </c>
      <c r="G845" s="102" t="s">
        <v>224</v>
      </c>
      <c r="H845" s="104">
        <v>174</v>
      </c>
      <c r="I845" s="104">
        <v>177</v>
      </c>
      <c r="J845" s="104">
        <v>1388</v>
      </c>
      <c r="K845" s="104">
        <v>4164</v>
      </c>
      <c r="L845" s="105">
        <v>579.66666666666663</v>
      </c>
      <c r="M845" s="106">
        <v>2321</v>
      </c>
      <c r="N845" s="106">
        <v>2608</v>
      </c>
      <c r="O845" s="106">
        <v>7</v>
      </c>
      <c r="P845" s="106">
        <v>287</v>
      </c>
      <c r="Q845" s="106">
        <v>8</v>
      </c>
      <c r="R845" s="106">
        <v>7.5</v>
      </c>
      <c r="S845" s="106">
        <v>2319</v>
      </c>
      <c r="T845" s="106">
        <v>2397</v>
      </c>
      <c r="U845" s="106">
        <v>7</v>
      </c>
      <c r="V845" s="106">
        <v>78</v>
      </c>
      <c r="W845" s="106">
        <v>8</v>
      </c>
      <c r="X845" s="106">
        <v>7.5</v>
      </c>
      <c r="Y845" s="106">
        <v>1388</v>
      </c>
      <c r="Z845" s="106">
        <v>9</v>
      </c>
      <c r="AA845" s="107">
        <v>53043</v>
      </c>
      <c r="AB845" s="106">
        <v>5</v>
      </c>
      <c r="AC845" s="108">
        <v>6.8</v>
      </c>
      <c r="AD845" s="109">
        <v>4</v>
      </c>
      <c r="AE845" s="110">
        <v>0</v>
      </c>
      <c r="AF845" s="111">
        <v>0.54</v>
      </c>
      <c r="AG845" s="112">
        <v>16.333333333333332</v>
      </c>
      <c r="AH845" s="112">
        <v>0</v>
      </c>
      <c r="AI845" s="112">
        <v>16.333333333333332</v>
      </c>
      <c r="AJ845" s="111">
        <v>0.9</v>
      </c>
      <c r="AK845" s="112">
        <v>20.333333333333332</v>
      </c>
      <c r="AL845" s="112">
        <v>13.333333333333334</v>
      </c>
      <c r="AM845" s="112">
        <v>0</v>
      </c>
      <c r="AN845" s="112">
        <v>30.666666666666668</v>
      </c>
      <c r="AO845" s="112">
        <v>6</v>
      </c>
      <c r="AP845" s="112">
        <v>0</v>
      </c>
      <c r="AQ845" s="112">
        <v>0</v>
      </c>
      <c r="AR845" s="112">
        <v>0</v>
      </c>
      <c r="AS845" s="112">
        <v>0</v>
      </c>
      <c r="AT845" s="111">
        <v>0.55000000000000004</v>
      </c>
      <c r="AU845" s="112">
        <v>0</v>
      </c>
      <c r="AV845" s="112">
        <v>0</v>
      </c>
      <c r="AW845" s="112">
        <v>0</v>
      </c>
      <c r="AX845" s="112">
        <v>0</v>
      </c>
      <c r="AY845" s="112">
        <v>0</v>
      </c>
      <c r="AZ845" s="112">
        <v>0</v>
      </c>
      <c r="BA845" s="111">
        <v>0.71299999999999997</v>
      </c>
      <c r="BB845" s="112">
        <v>0</v>
      </c>
      <c r="BC845" s="112">
        <v>0</v>
      </c>
      <c r="BD845" s="112">
        <v>0</v>
      </c>
      <c r="BE845" s="112">
        <v>0</v>
      </c>
      <c r="BF845" s="112">
        <v>0</v>
      </c>
      <c r="BG845" s="112">
        <v>0</v>
      </c>
      <c r="BH845" s="112">
        <v>1.3333333333333333</v>
      </c>
      <c r="BI845" s="112">
        <v>0</v>
      </c>
      <c r="BJ845" s="112">
        <v>0</v>
      </c>
      <c r="BK845" s="111">
        <v>0.71299999999999997</v>
      </c>
      <c r="BL845" s="112">
        <v>0</v>
      </c>
      <c r="BM845" s="112">
        <v>33.216666666666669</v>
      </c>
      <c r="BN845" s="112">
        <v>31.566666666666666</v>
      </c>
      <c r="BO845" s="112">
        <v>3.3000000000000003</v>
      </c>
      <c r="BP845" s="112">
        <v>0.95066666666666655</v>
      </c>
      <c r="BQ845" s="112">
        <v>0</v>
      </c>
      <c r="BR845" s="113">
        <v>76</v>
      </c>
      <c r="BS845" s="112">
        <v>0</v>
      </c>
    </row>
    <row r="846" spans="1:71" hidden="1" x14ac:dyDescent="0.25">
      <c r="A846" s="102" t="s">
        <v>4</v>
      </c>
      <c r="B846" s="103" t="s">
        <v>191</v>
      </c>
      <c r="C846" s="102" t="s">
        <v>192</v>
      </c>
      <c r="D846" s="102" t="s">
        <v>308</v>
      </c>
      <c r="E846" s="102" t="s">
        <v>309</v>
      </c>
      <c r="F846" s="102" t="s">
        <v>155</v>
      </c>
      <c r="G846" s="102" t="s">
        <v>227</v>
      </c>
      <c r="H846" s="104">
        <v>43</v>
      </c>
      <c r="I846" s="104">
        <v>40</v>
      </c>
      <c r="J846" s="104">
        <v>274</v>
      </c>
      <c r="K846" s="104">
        <v>822</v>
      </c>
      <c r="L846" s="105">
        <v>119</v>
      </c>
      <c r="M846" s="106">
        <v>667</v>
      </c>
      <c r="N846" s="106">
        <v>744</v>
      </c>
      <c r="O846" s="106">
        <v>4</v>
      </c>
      <c r="P846" s="106">
        <v>77</v>
      </c>
      <c r="Q846" s="106">
        <v>5</v>
      </c>
      <c r="R846" s="106">
        <v>4.5</v>
      </c>
      <c r="S846" s="106">
        <v>687</v>
      </c>
      <c r="T846" s="106">
        <v>702</v>
      </c>
      <c r="U846" s="106">
        <v>4</v>
      </c>
      <c r="V846" s="106">
        <v>15</v>
      </c>
      <c r="W846" s="106">
        <v>4</v>
      </c>
      <c r="X846" s="106">
        <v>4</v>
      </c>
      <c r="Y846" s="106">
        <v>274</v>
      </c>
      <c r="Z846" s="106">
        <v>6</v>
      </c>
      <c r="AA846" s="107">
        <v>89187</v>
      </c>
      <c r="AB846" s="106">
        <v>9</v>
      </c>
      <c r="AC846" s="108">
        <v>6.5</v>
      </c>
      <c r="AD846" s="109">
        <v>4</v>
      </c>
      <c r="AE846" s="110">
        <v>0</v>
      </c>
      <c r="AF846" s="111">
        <v>0.54</v>
      </c>
      <c r="AG846" s="112">
        <v>0</v>
      </c>
      <c r="AH846" s="112">
        <v>0</v>
      </c>
      <c r="AI846" s="112">
        <v>0</v>
      </c>
      <c r="AJ846" s="111">
        <v>0.9</v>
      </c>
      <c r="AK846" s="112">
        <v>0</v>
      </c>
      <c r="AL846" s="112">
        <v>0</v>
      </c>
      <c r="AM846" s="112">
        <v>0</v>
      </c>
      <c r="AN846" s="112">
        <v>0</v>
      </c>
      <c r="AO846" s="112">
        <v>0</v>
      </c>
      <c r="AP846" s="112">
        <v>0</v>
      </c>
      <c r="AQ846" s="112">
        <v>15.333333333333334</v>
      </c>
      <c r="AR846" s="112">
        <v>0</v>
      </c>
      <c r="AS846" s="112">
        <v>2.3333333333333335</v>
      </c>
      <c r="AT846" s="111">
        <v>0.55000000000000004</v>
      </c>
      <c r="AU846" s="112">
        <v>0</v>
      </c>
      <c r="AV846" s="112">
        <v>0</v>
      </c>
      <c r="AW846" s="112">
        <v>0</v>
      </c>
      <c r="AX846" s="112">
        <v>0</v>
      </c>
      <c r="AY846" s="112">
        <v>0</v>
      </c>
      <c r="AZ846" s="112">
        <v>0</v>
      </c>
      <c r="BA846" s="111">
        <v>0.71299999999999997</v>
      </c>
      <c r="BB846" s="112">
        <v>0</v>
      </c>
      <c r="BC846" s="112">
        <v>0</v>
      </c>
      <c r="BD846" s="112">
        <v>0</v>
      </c>
      <c r="BE846" s="112">
        <v>0</v>
      </c>
      <c r="BF846" s="112">
        <v>0</v>
      </c>
      <c r="BG846" s="112">
        <v>0</v>
      </c>
      <c r="BH846" s="112">
        <v>0</v>
      </c>
      <c r="BI846" s="112">
        <v>0</v>
      </c>
      <c r="BJ846" s="112">
        <v>0</v>
      </c>
      <c r="BK846" s="111">
        <v>0.71299999999999997</v>
      </c>
      <c r="BL846" s="112">
        <v>0</v>
      </c>
      <c r="BM846" s="112">
        <v>0</v>
      </c>
      <c r="BN846" s="112">
        <v>0</v>
      </c>
      <c r="BO846" s="112">
        <v>0</v>
      </c>
      <c r="BP846" s="112">
        <v>8.4333333333333336</v>
      </c>
      <c r="BQ846" s="112">
        <v>1.2833333333333334</v>
      </c>
      <c r="BR846" s="113">
        <v>18</v>
      </c>
      <c r="BS846" s="112">
        <v>30</v>
      </c>
    </row>
    <row r="847" spans="1:71" hidden="1" x14ac:dyDescent="0.25">
      <c r="A847" s="102" t="s">
        <v>4</v>
      </c>
      <c r="B847" s="103" t="s">
        <v>193</v>
      </c>
      <c r="C847" s="102" t="s">
        <v>194</v>
      </c>
      <c r="D847" s="102" t="s">
        <v>839</v>
      </c>
      <c r="E847" s="102" t="s">
        <v>840</v>
      </c>
      <c r="F847" s="102" t="s">
        <v>152</v>
      </c>
      <c r="G847" s="102" t="s">
        <v>223</v>
      </c>
      <c r="H847" s="104">
        <v>1460</v>
      </c>
      <c r="I847" s="104">
        <v>1334</v>
      </c>
      <c r="J847" s="104">
        <v>695</v>
      </c>
      <c r="K847" s="104">
        <v>2085</v>
      </c>
      <c r="L847" s="105">
        <v>1163</v>
      </c>
      <c r="M847" s="106">
        <v>8309</v>
      </c>
      <c r="N847" s="106">
        <v>11738</v>
      </c>
      <c r="O847" s="106">
        <v>10</v>
      </c>
      <c r="P847" s="106">
        <v>3429</v>
      </c>
      <c r="Q847" s="106">
        <v>10</v>
      </c>
      <c r="R847" s="106">
        <v>10</v>
      </c>
      <c r="S847" s="106">
        <v>8422</v>
      </c>
      <c r="T847" s="106">
        <v>9137</v>
      </c>
      <c r="U847" s="106">
        <v>9</v>
      </c>
      <c r="V847" s="106">
        <v>715</v>
      </c>
      <c r="W847" s="106">
        <v>10</v>
      </c>
      <c r="X847" s="106">
        <v>9.5</v>
      </c>
      <c r="Y847" s="106">
        <v>695</v>
      </c>
      <c r="Z847" s="106">
        <v>8</v>
      </c>
      <c r="AA847" s="107">
        <v>30263</v>
      </c>
      <c r="AB847" s="106">
        <v>1</v>
      </c>
      <c r="AC847" s="108">
        <v>5.9</v>
      </c>
      <c r="AD847" s="109">
        <v>1</v>
      </c>
      <c r="AE847" s="110">
        <v>0</v>
      </c>
      <c r="AF847" s="111">
        <v>0.54</v>
      </c>
      <c r="AG847" s="112">
        <v>0</v>
      </c>
      <c r="AH847" s="112">
        <v>0</v>
      </c>
      <c r="AI847" s="112">
        <v>0</v>
      </c>
      <c r="AJ847" s="111">
        <v>0.9</v>
      </c>
      <c r="AK847" s="112">
        <v>0</v>
      </c>
      <c r="AL847" s="112">
        <v>0</v>
      </c>
      <c r="AM847" s="112">
        <v>0</v>
      </c>
      <c r="AN847" s="112">
        <v>0</v>
      </c>
      <c r="AO847" s="112">
        <v>0</v>
      </c>
      <c r="AP847" s="112">
        <v>0</v>
      </c>
      <c r="AQ847" s="112">
        <v>0</v>
      </c>
      <c r="AR847" s="112">
        <v>0</v>
      </c>
      <c r="AS847" s="112">
        <v>0</v>
      </c>
      <c r="AT847" s="111">
        <v>0.55000000000000004</v>
      </c>
      <c r="AU847" s="112">
        <v>0</v>
      </c>
      <c r="AV847" s="112">
        <v>0</v>
      </c>
      <c r="AW847" s="112">
        <v>0</v>
      </c>
      <c r="AX847" s="112">
        <v>0</v>
      </c>
      <c r="AY847" s="112">
        <v>0</v>
      </c>
      <c r="AZ847" s="112">
        <v>0</v>
      </c>
      <c r="BA847" s="111">
        <v>0.71299999999999997</v>
      </c>
      <c r="BB847" s="112">
        <v>0</v>
      </c>
      <c r="BC847" s="112">
        <v>0</v>
      </c>
      <c r="BD847" s="112">
        <v>0</v>
      </c>
      <c r="BE847" s="112">
        <v>0</v>
      </c>
      <c r="BF847" s="112">
        <v>0</v>
      </c>
      <c r="BG847" s="112">
        <v>0</v>
      </c>
      <c r="BH847" s="112">
        <v>0</v>
      </c>
      <c r="BI847" s="112">
        <v>0</v>
      </c>
      <c r="BJ847" s="112">
        <v>0</v>
      </c>
      <c r="BK847" s="111">
        <v>0.71299999999999997</v>
      </c>
      <c r="BL847" s="112">
        <v>0</v>
      </c>
      <c r="BM847" s="112">
        <v>0</v>
      </c>
      <c r="BN847" s="112">
        <v>0</v>
      </c>
      <c r="BO847" s="112">
        <v>0</v>
      </c>
      <c r="BP847" s="112">
        <v>0</v>
      </c>
      <c r="BQ847" s="112">
        <v>0</v>
      </c>
      <c r="BR847" s="113">
        <v>118</v>
      </c>
      <c r="BS847" s="112">
        <v>0</v>
      </c>
    </row>
    <row r="848" spans="1:71" hidden="1" x14ac:dyDescent="0.25">
      <c r="A848" s="102" t="s">
        <v>4</v>
      </c>
      <c r="B848" s="103" t="s">
        <v>193</v>
      </c>
      <c r="C848" s="102" t="s">
        <v>194</v>
      </c>
      <c r="D848" s="102" t="s">
        <v>841</v>
      </c>
      <c r="E848" s="102" t="s">
        <v>842</v>
      </c>
      <c r="F848" s="102" t="s">
        <v>153</v>
      </c>
      <c r="G848" s="102" t="s">
        <v>224</v>
      </c>
      <c r="H848" s="104">
        <v>1673</v>
      </c>
      <c r="I848" s="104">
        <v>1715</v>
      </c>
      <c r="J848" s="104">
        <v>1614</v>
      </c>
      <c r="K848" s="104">
        <v>4842</v>
      </c>
      <c r="L848" s="105">
        <v>1667.3333333333333</v>
      </c>
      <c r="M848" s="106">
        <v>13130</v>
      </c>
      <c r="N848" s="106">
        <v>14491</v>
      </c>
      <c r="O848" s="106">
        <v>10</v>
      </c>
      <c r="P848" s="106">
        <v>1361</v>
      </c>
      <c r="Q848" s="106">
        <v>10</v>
      </c>
      <c r="R848" s="106">
        <v>10</v>
      </c>
      <c r="S848" s="106">
        <v>13535</v>
      </c>
      <c r="T848" s="106">
        <v>13908</v>
      </c>
      <c r="U848" s="106">
        <v>10</v>
      </c>
      <c r="V848" s="106">
        <v>373</v>
      </c>
      <c r="W848" s="106">
        <v>10</v>
      </c>
      <c r="X848" s="106">
        <v>10</v>
      </c>
      <c r="Y848" s="106">
        <v>1614</v>
      </c>
      <c r="Z848" s="106">
        <v>10</v>
      </c>
      <c r="AA848" s="107">
        <v>35029</v>
      </c>
      <c r="AB848" s="106">
        <v>2</v>
      </c>
      <c r="AC848" s="108">
        <v>6.8</v>
      </c>
      <c r="AD848" s="109">
        <v>2</v>
      </c>
      <c r="AE848" s="110">
        <v>0</v>
      </c>
      <c r="AF848" s="111">
        <v>0.54</v>
      </c>
      <c r="AG848" s="112">
        <v>17</v>
      </c>
      <c r="AH848" s="112">
        <v>0</v>
      </c>
      <c r="AI848" s="112">
        <v>17</v>
      </c>
      <c r="AJ848" s="111">
        <v>0.9</v>
      </c>
      <c r="AK848" s="112">
        <v>0</v>
      </c>
      <c r="AL848" s="112">
        <v>34.666666666666664</v>
      </c>
      <c r="AM848" s="112">
        <v>0</v>
      </c>
      <c r="AN848" s="112">
        <v>0</v>
      </c>
      <c r="AO848" s="112">
        <v>0</v>
      </c>
      <c r="AP848" s="112">
        <v>0</v>
      </c>
      <c r="AQ848" s="112">
        <v>0</v>
      </c>
      <c r="AR848" s="112">
        <v>0</v>
      </c>
      <c r="AS848" s="112">
        <v>0</v>
      </c>
      <c r="AT848" s="111">
        <v>0.55000000000000004</v>
      </c>
      <c r="AU848" s="112">
        <v>0</v>
      </c>
      <c r="AV848" s="112">
        <v>0</v>
      </c>
      <c r="AW848" s="112">
        <v>0</v>
      </c>
      <c r="AX848" s="112">
        <v>0</v>
      </c>
      <c r="AY848" s="112">
        <v>0</v>
      </c>
      <c r="AZ848" s="112">
        <v>0</v>
      </c>
      <c r="BA848" s="111">
        <v>0.71299999999999997</v>
      </c>
      <c r="BB848" s="112">
        <v>0</v>
      </c>
      <c r="BC848" s="112">
        <v>0</v>
      </c>
      <c r="BD848" s="112">
        <v>0</v>
      </c>
      <c r="BE848" s="112">
        <v>0</v>
      </c>
      <c r="BF848" s="112">
        <v>0</v>
      </c>
      <c r="BG848" s="112">
        <v>0</v>
      </c>
      <c r="BH848" s="112">
        <v>0</v>
      </c>
      <c r="BI848" s="112">
        <v>0</v>
      </c>
      <c r="BJ848" s="112">
        <v>0</v>
      </c>
      <c r="BK848" s="111">
        <v>0.71299999999999997</v>
      </c>
      <c r="BL848" s="112">
        <v>0</v>
      </c>
      <c r="BM848" s="112">
        <v>34.366666666666667</v>
      </c>
      <c r="BN848" s="112">
        <v>15.3</v>
      </c>
      <c r="BO848" s="112">
        <v>0</v>
      </c>
      <c r="BP848" s="112">
        <v>0</v>
      </c>
      <c r="BQ848" s="112">
        <v>0</v>
      </c>
      <c r="BR848" s="113">
        <v>204</v>
      </c>
      <c r="BS848" s="112">
        <v>0</v>
      </c>
    </row>
    <row r="849" spans="1:71" hidden="1" x14ac:dyDescent="0.25">
      <c r="A849" s="102" t="s">
        <v>4</v>
      </c>
      <c r="B849" s="103" t="s">
        <v>193</v>
      </c>
      <c r="C849" s="102" t="s">
        <v>194</v>
      </c>
      <c r="D849" s="102" t="s">
        <v>1018</v>
      </c>
      <c r="E849" s="102" t="s">
        <v>1019</v>
      </c>
      <c r="F849" s="102" t="s">
        <v>151</v>
      </c>
      <c r="G849" s="102" t="s">
        <v>223</v>
      </c>
      <c r="H849" s="104">
        <v>108</v>
      </c>
      <c r="I849" s="104">
        <v>105</v>
      </c>
      <c r="J849" s="104">
        <v>54</v>
      </c>
      <c r="K849" s="104">
        <v>162</v>
      </c>
      <c r="L849" s="105">
        <v>89</v>
      </c>
      <c r="M849" s="106">
        <v>842</v>
      </c>
      <c r="N849" s="106">
        <v>934</v>
      </c>
      <c r="O849" s="106">
        <v>5</v>
      </c>
      <c r="P849" s="106">
        <v>92</v>
      </c>
      <c r="Q849" s="106">
        <v>6</v>
      </c>
      <c r="R849" s="106">
        <v>5.5</v>
      </c>
      <c r="S849" s="106">
        <v>824</v>
      </c>
      <c r="T849" s="106">
        <v>848</v>
      </c>
      <c r="U849" s="106">
        <v>4</v>
      </c>
      <c r="V849" s="106">
        <v>24</v>
      </c>
      <c r="W849" s="106">
        <v>5</v>
      </c>
      <c r="X849" s="106">
        <v>4.5</v>
      </c>
      <c r="Y849" s="106">
        <v>54</v>
      </c>
      <c r="Z849" s="106">
        <v>3</v>
      </c>
      <c r="AA849" s="107">
        <v>38276</v>
      </c>
      <c r="AB849" s="106">
        <v>3</v>
      </c>
      <c r="AC849" s="108">
        <v>3.8</v>
      </c>
      <c r="AD849" s="109">
        <v>2</v>
      </c>
      <c r="AE849" s="110">
        <v>0</v>
      </c>
      <c r="AF849" s="111">
        <v>0.54</v>
      </c>
      <c r="AG849" s="112">
        <v>0</v>
      </c>
      <c r="AH849" s="112">
        <v>0</v>
      </c>
      <c r="AI849" s="112">
        <v>0</v>
      </c>
      <c r="AJ849" s="111">
        <v>0.9</v>
      </c>
      <c r="AK849" s="112">
        <v>0</v>
      </c>
      <c r="AL849" s="112">
        <v>0</v>
      </c>
      <c r="AM849" s="112">
        <v>0</v>
      </c>
      <c r="AN849" s="112">
        <v>0</v>
      </c>
      <c r="AO849" s="112">
        <v>0</v>
      </c>
      <c r="AP849" s="112">
        <v>0</v>
      </c>
      <c r="AQ849" s="112">
        <v>0</v>
      </c>
      <c r="AR849" s="112">
        <v>0</v>
      </c>
      <c r="AS849" s="112">
        <v>0</v>
      </c>
      <c r="AT849" s="111">
        <v>0.55000000000000004</v>
      </c>
      <c r="AU849" s="112">
        <v>0</v>
      </c>
      <c r="AV849" s="112">
        <v>0</v>
      </c>
      <c r="AW849" s="112">
        <v>0</v>
      </c>
      <c r="AX849" s="112">
        <v>0</v>
      </c>
      <c r="AY849" s="112">
        <v>0</v>
      </c>
      <c r="AZ849" s="112">
        <v>0</v>
      </c>
      <c r="BA849" s="111">
        <v>0.71299999999999997</v>
      </c>
      <c r="BB849" s="112">
        <v>0</v>
      </c>
      <c r="BC849" s="112">
        <v>0</v>
      </c>
      <c r="BD849" s="112">
        <v>0</v>
      </c>
      <c r="BE849" s="112">
        <v>0</v>
      </c>
      <c r="BF849" s="112">
        <v>0</v>
      </c>
      <c r="BG849" s="112">
        <v>0</v>
      </c>
      <c r="BH849" s="112">
        <v>0</v>
      </c>
      <c r="BI849" s="112">
        <v>0</v>
      </c>
      <c r="BJ849" s="112">
        <v>0</v>
      </c>
      <c r="BK849" s="111">
        <v>0.71299999999999997</v>
      </c>
      <c r="BL849" s="112">
        <v>0</v>
      </c>
      <c r="BM849" s="112">
        <v>0</v>
      </c>
      <c r="BN849" s="112">
        <v>0</v>
      </c>
      <c r="BO849" s="112">
        <v>0</v>
      </c>
      <c r="BP849" s="112">
        <v>0</v>
      </c>
      <c r="BQ849" s="112">
        <v>0</v>
      </c>
      <c r="BR849" s="113">
        <v>10</v>
      </c>
      <c r="BS849" s="112">
        <v>0</v>
      </c>
    </row>
    <row r="850" spans="1:71" hidden="1" x14ac:dyDescent="0.25">
      <c r="A850" s="102" t="s">
        <v>4</v>
      </c>
      <c r="B850" s="103" t="s">
        <v>193</v>
      </c>
      <c r="C850" s="102" t="s">
        <v>194</v>
      </c>
      <c r="D850" s="102" t="s">
        <v>955</v>
      </c>
      <c r="E850" s="102" t="s">
        <v>956</v>
      </c>
      <c r="F850" s="102" t="s">
        <v>244</v>
      </c>
      <c r="G850" s="102" t="s">
        <v>224</v>
      </c>
      <c r="H850" s="104">
        <v>25</v>
      </c>
      <c r="I850" s="104">
        <v>24</v>
      </c>
      <c r="J850" s="104">
        <v>101</v>
      </c>
      <c r="K850" s="104">
        <v>303</v>
      </c>
      <c r="L850" s="105">
        <v>50</v>
      </c>
      <c r="M850" s="106">
        <v>157</v>
      </c>
      <c r="N850" s="106">
        <v>193</v>
      </c>
      <c r="O850" s="106">
        <v>1</v>
      </c>
      <c r="P850" s="106">
        <v>36</v>
      </c>
      <c r="Q850" s="106">
        <v>4</v>
      </c>
      <c r="R850" s="106">
        <v>2.5</v>
      </c>
      <c r="S850" s="106">
        <v>167</v>
      </c>
      <c r="T850" s="106">
        <v>175</v>
      </c>
      <c r="U850" s="106">
        <v>1</v>
      </c>
      <c r="V850" s="106">
        <v>8</v>
      </c>
      <c r="W850" s="106">
        <v>3</v>
      </c>
      <c r="X850" s="106">
        <v>2</v>
      </c>
      <c r="Y850" s="106">
        <v>101</v>
      </c>
      <c r="Z850" s="106">
        <v>4</v>
      </c>
      <c r="AA850" s="107"/>
      <c r="AB850" s="106"/>
      <c r="AC850" s="108">
        <v>2.8333333333333335</v>
      </c>
      <c r="AD850" s="109">
        <v>2</v>
      </c>
      <c r="AE850" s="110">
        <v>0</v>
      </c>
      <c r="AF850" s="111">
        <v>0.54</v>
      </c>
      <c r="AG850" s="112">
        <v>0</v>
      </c>
      <c r="AH850" s="112">
        <v>0</v>
      </c>
      <c r="AI850" s="112">
        <v>0</v>
      </c>
      <c r="AJ850" s="111">
        <v>0.9</v>
      </c>
      <c r="AK850" s="112">
        <v>0</v>
      </c>
      <c r="AL850" s="112">
        <v>0</v>
      </c>
      <c r="AM850" s="112">
        <v>0</v>
      </c>
      <c r="AN850" s="112">
        <v>0</v>
      </c>
      <c r="AO850" s="112">
        <v>0</v>
      </c>
      <c r="AP850" s="112">
        <v>0</v>
      </c>
      <c r="AQ850" s="112">
        <v>0</v>
      </c>
      <c r="AR850" s="112">
        <v>0</v>
      </c>
      <c r="AS850" s="112">
        <v>0</v>
      </c>
      <c r="AT850" s="111">
        <v>0.55000000000000004</v>
      </c>
      <c r="AU850" s="112">
        <v>0</v>
      </c>
      <c r="AV850" s="112">
        <v>0</v>
      </c>
      <c r="AW850" s="112">
        <v>0</v>
      </c>
      <c r="AX850" s="112">
        <v>0</v>
      </c>
      <c r="AY850" s="112">
        <v>0</v>
      </c>
      <c r="AZ850" s="112">
        <v>0</v>
      </c>
      <c r="BA850" s="111">
        <v>0.71299999999999997</v>
      </c>
      <c r="BB850" s="112">
        <v>0</v>
      </c>
      <c r="BC850" s="112">
        <v>0</v>
      </c>
      <c r="BD850" s="112">
        <v>0</v>
      </c>
      <c r="BE850" s="112">
        <v>0</v>
      </c>
      <c r="BF850" s="112">
        <v>0</v>
      </c>
      <c r="BG850" s="112">
        <v>0</v>
      </c>
      <c r="BH850" s="112">
        <v>0</v>
      </c>
      <c r="BI850" s="112">
        <v>0</v>
      </c>
      <c r="BJ850" s="112">
        <v>0</v>
      </c>
      <c r="BK850" s="111">
        <v>0.71299999999999997</v>
      </c>
      <c r="BL850" s="112">
        <v>0</v>
      </c>
      <c r="BM850" s="112">
        <v>0</v>
      </c>
      <c r="BN850" s="112">
        <v>0</v>
      </c>
      <c r="BO850" s="112">
        <v>0</v>
      </c>
      <c r="BP850" s="112">
        <v>0</v>
      </c>
      <c r="BQ850" s="112">
        <v>0</v>
      </c>
      <c r="BR850" s="113">
        <v>10</v>
      </c>
      <c r="BS850" s="112">
        <v>152</v>
      </c>
    </row>
    <row r="851" spans="1:71" hidden="1" x14ac:dyDescent="0.25">
      <c r="A851" s="102" t="s">
        <v>4</v>
      </c>
      <c r="B851" s="103" t="s">
        <v>193</v>
      </c>
      <c r="C851" s="102" t="s">
        <v>194</v>
      </c>
      <c r="D851" s="102" t="s">
        <v>957</v>
      </c>
      <c r="E851" s="102" t="s">
        <v>958</v>
      </c>
      <c r="F851" s="102" t="s">
        <v>244</v>
      </c>
      <c r="G851" s="102" t="s">
        <v>224</v>
      </c>
      <c r="H851" s="104">
        <v>112</v>
      </c>
      <c r="I851" s="104">
        <v>104</v>
      </c>
      <c r="J851" s="104">
        <v>259</v>
      </c>
      <c r="K851" s="104">
        <v>777</v>
      </c>
      <c r="L851" s="105">
        <v>158.33333333333334</v>
      </c>
      <c r="M851" s="106">
        <v>712</v>
      </c>
      <c r="N851" s="106">
        <v>880</v>
      </c>
      <c r="O851" s="106">
        <v>4</v>
      </c>
      <c r="P851" s="106">
        <v>168</v>
      </c>
      <c r="Q851" s="106">
        <v>7</v>
      </c>
      <c r="R851" s="106">
        <v>5.5</v>
      </c>
      <c r="S851" s="106">
        <v>729</v>
      </c>
      <c r="T851" s="106">
        <v>765</v>
      </c>
      <c r="U851" s="106">
        <v>4</v>
      </c>
      <c r="V851" s="106">
        <v>36</v>
      </c>
      <c r="W851" s="106">
        <v>6</v>
      </c>
      <c r="X851" s="106">
        <v>5</v>
      </c>
      <c r="Y851" s="106">
        <v>259</v>
      </c>
      <c r="Z851" s="106">
        <v>6</v>
      </c>
      <c r="AA851" s="107">
        <v>68761</v>
      </c>
      <c r="AB851" s="106">
        <v>7</v>
      </c>
      <c r="AC851" s="108">
        <v>6.1</v>
      </c>
      <c r="AD851" s="109">
        <v>4</v>
      </c>
      <c r="AE851" s="110">
        <v>0</v>
      </c>
      <c r="AF851" s="111">
        <v>0.54</v>
      </c>
      <c r="AG851" s="112">
        <v>0</v>
      </c>
      <c r="AH851" s="112">
        <v>0</v>
      </c>
      <c r="AI851" s="112">
        <v>0</v>
      </c>
      <c r="AJ851" s="111">
        <v>0.9</v>
      </c>
      <c r="AK851" s="112">
        <v>0</v>
      </c>
      <c r="AL851" s="112">
        <v>0</v>
      </c>
      <c r="AM851" s="112">
        <v>0</v>
      </c>
      <c r="AN851" s="112">
        <v>34</v>
      </c>
      <c r="AO851" s="112">
        <v>0</v>
      </c>
      <c r="AP851" s="112">
        <v>0</v>
      </c>
      <c r="AQ851" s="112">
        <v>0</v>
      </c>
      <c r="AR851" s="112">
        <v>0</v>
      </c>
      <c r="AS851" s="112">
        <v>0</v>
      </c>
      <c r="AT851" s="111">
        <v>0.55000000000000004</v>
      </c>
      <c r="AU851" s="112">
        <v>0</v>
      </c>
      <c r="AV851" s="112">
        <v>0</v>
      </c>
      <c r="AW851" s="112">
        <v>0</v>
      </c>
      <c r="AX851" s="112">
        <v>0</v>
      </c>
      <c r="AY851" s="112">
        <v>0</v>
      </c>
      <c r="AZ851" s="112">
        <v>0</v>
      </c>
      <c r="BA851" s="111">
        <v>0.71299999999999997</v>
      </c>
      <c r="BB851" s="112">
        <v>0</v>
      </c>
      <c r="BC851" s="112">
        <v>0</v>
      </c>
      <c r="BD851" s="112">
        <v>0</v>
      </c>
      <c r="BE851" s="112">
        <v>0</v>
      </c>
      <c r="BF851" s="112">
        <v>0</v>
      </c>
      <c r="BG851" s="112">
        <v>0</v>
      </c>
      <c r="BH851" s="112">
        <v>0</v>
      </c>
      <c r="BI851" s="112">
        <v>0</v>
      </c>
      <c r="BJ851" s="112">
        <v>0</v>
      </c>
      <c r="BK851" s="111">
        <v>0.71299999999999997</v>
      </c>
      <c r="BL851" s="112">
        <v>0</v>
      </c>
      <c r="BM851" s="112">
        <v>0</v>
      </c>
      <c r="BN851" s="112">
        <v>18.700000000000003</v>
      </c>
      <c r="BO851" s="112">
        <v>0</v>
      </c>
      <c r="BP851" s="112">
        <v>0</v>
      </c>
      <c r="BQ851" s="112">
        <v>0</v>
      </c>
      <c r="BR851" s="113">
        <v>13</v>
      </c>
      <c r="BS851" s="112">
        <v>0</v>
      </c>
    </row>
    <row r="852" spans="1:71" hidden="1" x14ac:dyDescent="0.25">
      <c r="A852" s="102" t="s">
        <v>4</v>
      </c>
      <c r="B852" s="103" t="s">
        <v>193</v>
      </c>
      <c r="C852" s="102" t="s">
        <v>194</v>
      </c>
      <c r="D852" s="102" t="s">
        <v>1020</v>
      </c>
      <c r="E852" s="102" t="s">
        <v>1021</v>
      </c>
      <c r="F852" s="102" t="s">
        <v>151</v>
      </c>
      <c r="G852" s="102" t="s">
        <v>223</v>
      </c>
      <c r="H852" s="104">
        <v>41</v>
      </c>
      <c r="I852" s="104">
        <v>38</v>
      </c>
      <c r="J852" s="104">
        <v>40</v>
      </c>
      <c r="K852" s="104">
        <v>120</v>
      </c>
      <c r="L852" s="105">
        <v>39.666666666666664</v>
      </c>
      <c r="M852" s="106">
        <v>269</v>
      </c>
      <c r="N852" s="106">
        <v>323</v>
      </c>
      <c r="O852" s="106">
        <v>2</v>
      </c>
      <c r="P852" s="106">
        <v>54</v>
      </c>
      <c r="Q852" s="106">
        <v>5</v>
      </c>
      <c r="R852" s="106">
        <v>3.5</v>
      </c>
      <c r="S852" s="106">
        <v>267</v>
      </c>
      <c r="T852" s="106">
        <v>280</v>
      </c>
      <c r="U852" s="106">
        <v>2</v>
      </c>
      <c r="V852" s="106">
        <v>13</v>
      </c>
      <c r="W852" s="106">
        <v>4</v>
      </c>
      <c r="X852" s="106">
        <v>3</v>
      </c>
      <c r="Y852" s="106">
        <v>40</v>
      </c>
      <c r="Z852" s="106">
        <v>2</v>
      </c>
      <c r="AA852" s="107">
        <v>32509</v>
      </c>
      <c r="AB852" s="106">
        <v>2</v>
      </c>
      <c r="AC852" s="108">
        <v>2.5</v>
      </c>
      <c r="AD852" s="109">
        <v>2</v>
      </c>
      <c r="AE852" s="110">
        <v>0</v>
      </c>
      <c r="AF852" s="111">
        <v>0.54</v>
      </c>
      <c r="AG852" s="112">
        <v>0</v>
      </c>
      <c r="AH852" s="112">
        <v>0</v>
      </c>
      <c r="AI852" s="112">
        <v>0</v>
      </c>
      <c r="AJ852" s="111">
        <v>0.9</v>
      </c>
      <c r="AK852" s="112">
        <v>0</v>
      </c>
      <c r="AL852" s="112">
        <v>0</v>
      </c>
      <c r="AM852" s="112">
        <v>0</v>
      </c>
      <c r="AN852" s="112">
        <v>0</v>
      </c>
      <c r="AO852" s="112">
        <v>0</v>
      </c>
      <c r="AP852" s="112">
        <v>0</v>
      </c>
      <c r="AQ852" s="112">
        <v>0</v>
      </c>
      <c r="AR852" s="112">
        <v>0</v>
      </c>
      <c r="AS852" s="112">
        <v>0</v>
      </c>
      <c r="AT852" s="111">
        <v>0.55000000000000004</v>
      </c>
      <c r="AU852" s="112">
        <v>0</v>
      </c>
      <c r="AV852" s="112">
        <v>0</v>
      </c>
      <c r="AW852" s="112">
        <v>0</v>
      </c>
      <c r="AX852" s="112">
        <v>0</v>
      </c>
      <c r="AY852" s="112">
        <v>0</v>
      </c>
      <c r="AZ852" s="112">
        <v>0</v>
      </c>
      <c r="BA852" s="111">
        <v>0.71299999999999997</v>
      </c>
      <c r="BB852" s="112">
        <v>0</v>
      </c>
      <c r="BC852" s="112">
        <v>0</v>
      </c>
      <c r="BD852" s="112">
        <v>0</v>
      </c>
      <c r="BE852" s="112">
        <v>0</v>
      </c>
      <c r="BF852" s="112">
        <v>0</v>
      </c>
      <c r="BG852" s="112">
        <v>0</v>
      </c>
      <c r="BH852" s="112">
        <v>0</v>
      </c>
      <c r="BI852" s="112">
        <v>0</v>
      </c>
      <c r="BJ852" s="112">
        <v>0</v>
      </c>
      <c r="BK852" s="111">
        <v>0.71299999999999997</v>
      </c>
      <c r="BL852" s="112">
        <v>0</v>
      </c>
      <c r="BM852" s="112">
        <v>0</v>
      </c>
      <c r="BN852" s="112">
        <v>0</v>
      </c>
      <c r="BO852" s="112">
        <v>0</v>
      </c>
      <c r="BP852" s="112">
        <v>0</v>
      </c>
      <c r="BQ852" s="112">
        <v>0</v>
      </c>
      <c r="BR852" s="113">
        <v>6</v>
      </c>
      <c r="BS852" s="112">
        <v>0</v>
      </c>
    </row>
    <row r="853" spans="1:71" hidden="1" x14ac:dyDescent="0.25">
      <c r="A853" s="102" t="s">
        <v>4</v>
      </c>
      <c r="B853" s="103" t="s">
        <v>193</v>
      </c>
      <c r="C853" s="102" t="s">
        <v>194</v>
      </c>
      <c r="D853" s="102" t="s">
        <v>1022</v>
      </c>
      <c r="E853" s="102" t="s">
        <v>1023</v>
      </c>
      <c r="F853" s="102" t="s">
        <v>153</v>
      </c>
      <c r="G853" s="102" t="s">
        <v>224</v>
      </c>
      <c r="H853" s="104">
        <v>141</v>
      </c>
      <c r="I853" s="104">
        <v>148</v>
      </c>
      <c r="J853" s="104">
        <v>196</v>
      </c>
      <c r="K853" s="104">
        <v>588</v>
      </c>
      <c r="L853" s="105">
        <v>161.66666666666666</v>
      </c>
      <c r="M853" s="106">
        <v>1101</v>
      </c>
      <c r="N853" s="106">
        <v>1301</v>
      </c>
      <c r="O853" s="106">
        <v>5</v>
      </c>
      <c r="P853" s="106">
        <v>200</v>
      </c>
      <c r="Q853" s="106">
        <v>7</v>
      </c>
      <c r="R853" s="106">
        <v>6</v>
      </c>
      <c r="S853" s="106">
        <v>1130</v>
      </c>
      <c r="T853" s="106">
        <v>1193</v>
      </c>
      <c r="U853" s="106">
        <v>5</v>
      </c>
      <c r="V853" s="106">
        <v>63</v>
      </c>
      <c r="W853" s="106">
        <v>7</v>
      </c>
      <c r="X853" s="106">
        <v>6</v>
      </c>
      <c r="Y853" s="106">
        <v>196</v>
      </c>
      <c r="Z853" s="106">
        <v>6</v>
      </c>
      <c r="AA853" s="107"/>
      <c r="AB853" s="106"/>
      <c r="AC853" s="108">
        <v>6</v>
      </c>
      <c r="AD853" s="109">
        <v>3</v>
      </c>
      <c r="AE853" s="110">
        <v>0</v>
      </c>
      <c r="AF853" s="111">
        <v>0.54</v>
      </c>
      <c r="AG853" s="112">
        <v>0</v>
      </c>
      <c r="AH853" s="112">
        <v>0</v>
      </c>
      <c r="AI853" s="112">
        <v>0</v>
      </c>
      <c r="AJ853" s="111">
        <v>0.9</v>
      </c>
      <c r="AK853" s="112">
        <v>0</v>
      </c>
      <c r="AL853" s="112">
        <v>0</v>
      </c>
      <c r="AM853" s="112">
        <v>0</v>
      </c>
      <c r="AN853" s="112">
        <v>0</v>
      </c>
      <c r="AO853" s="112">
        <v>0</v>
      </c>
      <c r="AP853" s="112">
        <v>0</v>
      </c>
      <c r="AQ853" s="112">
        <v>0</v>
      </c>
      <c r="AR853" s="112">
        <v>0</v>
      </c>
      <c r="AS853" s="112">
        <v>0</v>
      </c>
      <c r="AT853" s="111">
        <v>0.55000000000000004</v>
      </c>
      <c r="AU853" s="112">
        <v>0</v>
      </c>
      <c r="AV853" s="112">
        <v>0</v>
      </c>
      <c r="AW853" s="112">
        <v>0</v>
      </c>
      <c r="AX853" s="112">
        <v>0</v>
      </c>
      <c r="AY853" s="112">
        <v>0</v>
      </c>
      <c r="AZ853" s="112">
        <v>0</v>
      </c>
      <c r="BA853" s="111">
        <v>0.71299999999999997</v>
      </c>
      <c r="BB853" s="112">
        <v>0</v>
      </c>
      <c r="BC853" s="112">
        <v>0</v>
      </c>
      <c r="BD853" s="112">
        <v>0</v>
      </c>
      <c r="BE853" s="112">
        <v>0</v>
      </c>
      <c r="BF853" s="112">
        <v>0</v>
      </c>
      <c r="BG853" s="112">
        <v>0</v>
      </c>
      <c r="BH853" s="112">
        <v>0</v>
      </c>
      <c r="BI853" s="112">
        <v>0</v>
      </c>
      <c r="BJ853" s="112">
        <v>0</v>
      </c>
      <c r="BK853" s="111">
        <v>0.71299999999999997</v>
      </c>
      <c r="BL853" s="112">
        <v>0</v>
      </c>
      <c r="BM853" s="112">
        <v>0</v>
      </c>
      <c r="BN853" s="112">
        <v>0</v>
      </c>
      <c r="BO853" s="112">
        <v>0</v>
      </c>
      <c r="BP853" s="112">
        <v>0</v>
      </c>
      <c r="BQ853" s="112">
        <v>0</v>
      </c>
      <c r="BR853" s="113">
        <v>20</v>
      </c>
      <c r="BS853" s="112">
        <v>0</v>
      </c>
    </row>
    <row r="854" spans="1:71" hidden="1" x14ac:dyDescent="0.25">
      <c r="A854" s="102" t="s">
        <v>4</v>
      </c>
      <c r="B854" s="103" t="s">
        <v>193</v>
      </c>
      <c r="C854" s="102" t="s">
        <v>194</v>
      </c>
      <c r="D854" s="102" t="s">
        <v>843</v>
      </c>
      <c r="E854" s="102" t="s">
        <v>844</v>
      </c>
      <c r="F854" s="102" t="s">
        <v>153</v>
      </c>
      <c r="G854" s="102" t="s">
        <v>224</v>
      </c>
      <c r="H854" s="104">
        <v>397</v>
      </c>
      <c r="I854" s="104">
        <v>406</v>
      </c>
      <c r="J854" s="104">
        <v>245</v>
      </c>
      <c r="K854" s="104">
        <v>735</v>
      </c>
      <c r="L854" s="105">
        <v>349.33333333333331</v>
      </c>
      <c r="M854" s="106">
        <v>3226</v>
      </c>
      <c r="N854" s="106">
        <v>3537</v>
      </c>
      <c r="O854" s="106">
        <v>8</v>
      </c>
      <c r="P854" s="106">
        <v>311</v>
      </c>
      <c r="Q854" s="106">
        <v>8</v>
      </c>
      <c r="R854" s="106">
        <v>8</v>
      </c>
      <c r="S854" s="106">
        <v>3272</v>
      </c>
      <c r="T854" s="106">
        <v>3362</v>
      </c>
      <c r="U854" s="106">
        <v>8</v>
      </c>
      <c r="V854" s="106">
        <v>90</v>
      </c>
      <c r="W854" s="106">
        <v>8</v>
      </c>
      <c r="X854" s="106">
        <v>8</v>
      </c>
      <c r="Y854" s="106">
        <v>245</v>
      </c>
      <c r="Z854" s="106">
        <v>6</v>
      </c>
      <c r="AA854" s="107">
        <v>48218</v>
      </c>
      <c r="AB854" s="106">
        <v>4</v>
      </c>
      <c r="AC854" s="108">
        <v>6</v>
      </c>
      <c r="AD854" s="109">
        <v>3</v>
      </c>
      <c r="AE854" s="110">
        <v>50.333333333333336</v>
      </c>
      <c r="AF854" s="111">
        <v>0.54</v>
      </c>
      <c r="AG854" s="112">
        <v>0</v>
      </c>
      <c r="AH854" s="112">
        <v>0</v>
      </c>
      <c r="AI854" s="112">
        <v>0</v>
      </c>
      <c r="AJ854" s="111">
        <v>0.9</v>
      </c>
      <c r="AK854" s="112">
        <v>0</v>
      </c>
      <c r="AL854" s="112">
        <v>0</v>
      </c>
      <c r="AM854" s="112">
        <v>0</v>
      </c>
      <c r="AN854" s="112">
        <v>0</v>
      </c>
      <c r="AO854" s="112">
        <v>0</v>
      </c>
      <c r="AP854" s="112">
        <v>0</v>
      </c>
      <c r="AQ854" s="112">
        <v>0</v>
      </c>
      <c r="AR854" s="112">
        <v>0</v>
      </c>
      <c r="AS854" s="112">
        <v>0</v>
      </c>
      <c r="AT854" s="111">
        <v>0.55000000000000004</v>
      </c>
      <c r="AU854" s="112">
        <v>0</v>
      </c>
      <c r="AV854" s="112">
        <v>0</v>
      </c>
      <c r="AW854" s="112">
        <v>0</v>
      </c>
      <c r="AX854" s="112">
        <v>0</v>
      </c>
      <c r="AY854" s="112">
        <v>0</v>
      </c>
      <c r="AZ854" s="112">
        <v>0</v>
      </c>
      <c r="BA854" s="111">
        <v>0.71299999999999997</v>
      </c>
      <c r="BB854" s="112">
        <v>0</v>
      </c>
      <c r="BC854" s="112">
        <v>0</v>
      </c>
      <c r="BD854" s="112">
        <v>0</v>
      </c>
      <c r="BE854" s="112">
        <v>0</v>
      </c>
      <c r="BF854" s="112">
        <v>0</v>
      </c>
      <c r="BG854" s="112">
        <v>0</v>
      </c>
      <c r="BH854" s="112">
        <v>0</v>
      </c>
      <c r="BI854" s="112">
        <v>0</v>
      </c>
      <c r="BJ854" s="112">
        <v>0</v>
      </c>
      <c r="BK854" s="111">
        <v>0.71299999999999997</v>
      </c>
      <c r="BL854" s="112">
        <v>27.180000000000003</v>
      </c>
      <c r="BM854" s="112">
        <v>0</v>
      </c>
      <c r="BN854" s="112">
        <v>0</v>
      </c>
      <c r="BO854" s="112">
        <v>0</v>
      </c>
      <c r="BP854" s="112">
        <v>0</v>
      </c>
      <c r="BQ854" s="112">
        <v>0</v>
      </c>
      <c r="BR854" s="113">
        <v>71</v>
      </c>
      <c r="BS854" s="112">
        <v>0</v>
      </c>
    </row>
    <row r="855" spans="1:71" hidden="1" x14ac:dyDescent="0.25">
      <c r="A855" s="102" t="s">
        <v>4</v>
      </c>
      <c r="B855" s="103" t="s">
        <v>193</v>
      </c>
      <c r="C855" s="102" t="s">
        <v>194</v>
      </c>
      <c r="D855" s="102" t="s">
        <v>845</v>
      </c>
      <c r="E855" s="102" t="s">
        <v>846</v>
      </c>
      <c r="F855" s="102" t="s">
        <v>153</v>
      </c>
      <c r="G855" s="102" t="s">
        <v>224</v>
      </c>
      <c r="H855" s="104">
        <v>780</v>
      </c>
      <c r="I855" s="104">
        <v>749</v>
      </c>
      <c r="J855" s="104">
        <v>1359</v>
      </c>
      <c r="K855" s="104">
        <v>4077</v>
      </c>
      <c r="L855" s="105">
        <v>962.66666666666663</v>
      </c>
      <c r="M855" s="106">
        <v>5744</v>
      </c>
      <c r="N855" s="106">
        <v>6891</v>
      </c>
      <c r="O855" s="106">
        <v>9</v>
      </c>
      <c r="P855" s="106">
        <v>1147</v>
      </c>
      <c r="Q855" s="106">
        <v>10</v>
      </c>
      <c r="R855" s="106">
        <v>9.5</v>
      </c>
      <c r="S855" s="106">
        <v>5728</v>
      </c>
      <c r="T855" s="106">
        <v>5993</v>
      </c>
      <c r="U855" s="106">
        <v>9</v>
      </c>
      <c r="V855" s="106">
        <v>265</v>
      </c>
      <c r="W855" s="106">
        <v>10</v>
      </c>
      <c r="X855" s="106">
        <v>9.5</v>
      </c>
      <c r="Y855" s="106">
        <v>1359</v>
      </c>
      <c r="Z855" s="106">
        <v>9</v>
      </c>
      <c r="AA855" s="107">
        <v>40704</v>
      </c>
      <c r="AB855" s="106">
        <v>3</v>
      </c>
      <c r="AC855" s="108">
        <v>6.8</v>
      </c>
      <c r="AD855" s="109">
        <v>4</v>
      </c>
      <c r="AE855" s="110">
        <v>4.666666666666667</v>
      </c>
      <c r="AF855" s="111">
        <v>0.54</v>
      </c>
      <c r="AG855" s="112">
        <v>57.333333333333336</v>
      </c>
      <c r="AH855" s="112">
        <v>25.666666666666668</v>
      </c>
      <c r="AI855" s="112">
        <v>57.333333333333336</v>
      </c>
      <c r="AJ855" s="111">
        <v>0.9</v>
      </c>
      <c r="AK855" s="112">
        <v>11.333333333333334</v>
      </c>
      <c r="AL855" s="112">
        <v>14</v>
      </c>
      <c r="AM855" s="112">
        <v>0</v>
      </c>
      <c r="AN855" s="112">
        <v>14.333333333333334</v>
      </c>
      <c r="AO855" s="112">
        <v>0</v>
      </c>
      <c r="AP855" s="112">
        <v>0</v>
      </c>
      <c r="AQ855" s="112">
        <v>0</v>
      </c>
      <c r="AR855" s="112">
        <v>0</v>
      </c>
      <c r="AS855" s="112">
        <v>0</v>
      </c>
      <c r="AT855" s="111">
        <v>0.55000000000000004</v>
      </c>
      <c r="AU855" s="112">
        <v>0</v>
      </c>
      <c r="AV855" s="112">
        <v>0</v>
      </c>
      <c r="AW855" s="112">
        <v>0</v>
      </c>
      <c r="AX855" s="112">
        <v>0</v>
      </c>
      <c r="AY855" s="112">
        <v>0</v>
      </c>
      <c r="AZ855" s="112">
        <v>0</v>
      </c>
      <c r="BA855" s="111">
        <v>0.71299999999999997</v>
      </c>
      <c r="BB855" s="112">
        <v>0</v>
      </c>
      <c r="BC855" s="112">
        <v>0</v>
      </c>
      <c r="BD855" s="112">
        <v>0</v>
      </c>
      <c r="BE855" s="112">
        <v>0</v>
      </c>
      <c r="BF855" s="112">
        <v>0</v>
      </c>
      <c r="BG855" s="112">
        <v>0</v>
      </c>
      <c r="BH855" s="112">
        <v>0</v>
      </c>
      <c r="BI855" s="112">
        <v>0</v>
      </c>
      <c r="BJ855" s="112">
        <v>0</v>
      </c>
      <c r="BK855" s="111">
        <v>0.71299999999999997</v>
      </c>
      <c r="BL855" s="112">
        <v>2.5200000000000005</v>
      </c>
      <c r="BM855" s="112">
        <v>88.63333333333334</v>
      </c>
      <c r="BN855" s="112">
        <v>59.483333333333334</v>
      </c>
      <c r="BO855" s="112">
        <v>0</v>
      </c>
      <c r="BP855" s="112">
        <v>0</v>
      </c>
      <c r="BQ855" s="112">
        <v>0</v>
      </c>
      <c r="BR855" s="113">
        <v>171</v>
      </c>
      <c r="BS855" s="112">
        <v>0</v>
      </c>
    </row>
    <row r="856" spans="1:71" hidden="1" x14ac:dyDescent="0.25">
      <c r="A856" s="102" t="s">
        <v>4</v>
      </c>
      <c r="B856" s="103" t="s">
        <v>193</v>
      </c>
      <c r="C856" s="102" t="s">
        <v>194</v>
      </c>
      <c r="D856" s="102" t="s">
        <v>803</v>
      </c>
      <c r="E856" s="102" t="s">
        <v>804</v>
      </c>
      <c r="F856" s="102" t="s">
        <v>151</v>
      </c>
      <c r="G856" s="102" t="s">
        <v>223</v>
      </c>
      <c r="H856" s="104">
        <v>87</v>
      </c>
      <c r="I856" s="104">
        <v>85</v>
      </c>
      <c r="J856" s="104">
        <v>228</v>
      </c>
      <c r="K856" s="104">
        <v>684</v>
      </c>
      <c r="L856" s="105">
        <v>133.33333333333334</v>
      </c>
      <c r="M856" s="106">
        <v>623</v>
      </c>
      <c r="N856" s="106">
        <v>689</v>
      </c>
      <c r="O856" s="106">
        <v>4</v>
      </c>
      <c r="P856" s="106">
        <v>66</v>
      </c>
      <c r="Q856" s="106">
        <v>5</v>
      </c>
      <c r="R856" s="106">
        <v>4.5</v>
      </c>
      <c r="S856" s="106">
        <v>608</v>
      </c>
      <c r="T856" s="106">
        <v>627</v>
      </c>
      <c r="U856" s="106">
        <v>4</v>
      </c>
      <c r="V856" s="106">
        <v>19</v>
      </c>
      <c r="W856" s="106">
        <v>5</v>
      </c>
      <c r="X856" s="106">
        <v>4.5</v>
      </c>
      <c r="Y856" s="106">
        <v>228</v>
      </c>
      <c r="Z856" s="106">
        <v>6</v>
      </c>
      <c r="AA856" s="107">
        <v>47689</v>
      </c>
      <c r="AB856" s="106">
        <v>4</v>
      </c>
      <c r="AC856" s="108">
        <v>4.5999999999999996</v>
      </c>
      <c r="AD856" s="109">
        <v>3</v>
      </c>
      <c r="AE856" s="110">
        <v>163</v>
      </c>
      <c r="AF856" s="111">
        <v>0.54</v>
      </c>
      <c r="AG856" s="112">
        <v>26</v>
      </c>
      <c r="AH856" s="112">
        <v>56</v>
      </c>
      <c r="AI856" s="112">
        <v>26</v>
      </c>
      <c r="AJ856" s="111">
        <v>0.9</v>
      </c>
      <c r="AK856" s="112">
        <v>26</v>
      </c>
      <c r="AL856" s="112">
        <v>23.666666666666668</v>
      </c>
      <c r="AM856" s="112">
        <v>0</v>
      </c>
      <c r="AN856" s="112">
        <v>10.333333333333334</v>
      </c>
      <c r="AO856" s="112">
        <v>155.33333333333334</v>
      </c>
      <c r="AP856" s="112">
        <v>1</v>
      </c>
      <c r="AQ856" s="112">
        <v>0.33333333333333331</v>
      </c>
      <c r="AR856" s="112">
        <v>0</v>
      </c>
      <c r="AS856" s="112">
        <v>0</v>
      </c>
      <c r="AT856" s="111">
        <v>0.55000000000000004</v>
      </c>
      <c r="AU856" s="112">
        <v>0</v>
      </c>
      <c r="AV856" s="112">
        <v>0</v>
      </c>
      <c r="AW856" s="112">
        <v>0</v>
      </c>
      <c r="AX856" s="112">
        <v>0</v>
      </c>
      <c r="AY856" s="112">
        <v>0</v>
      </c>
      <c r="AZ856" s="112">
        <v>0</v>
      </c>
      <c r="BA856" s="111">
        <v>0.71299999999999997</v>
      </c>
      <c r="BB856" s="112">
        <v>0</v>
      </c>
      <c r="BC856" s="112">
        <v>0</v>
      </c>
      <c r="BD856" s="112">
        <v>0</v>
      </c>
      <c r="BE856" s="112">
        <v>0</v>
      </c>
      <c r="BF856" s="112">
        <v>0</v>
      </c>
      <c r="BG856" s="112">
        <v>0</v>
      </c>
      <c r="BH856" s="112">
        <v>0</v>
      </c>
      <c r="BI856" s="112">
        <v>0</v>
      </c>
      <c r="BJ856" s="112">
        <v>0</v>
      </c>
      <c r="BK856" s="111">
        <v>0.71299999999999997</v>
      </c>
      <c r="BL856" s="112">
        <v>88.02000000000001</v>
      </c>
      <c r="BM856" s="112">
        <v>101.11666666666667</v>
      </c>
      <c r="BN856" s="112">
        <v>29.083333333333336</v>
      </c>
      <c r="BO856" s="112">
        <v>85.433333333333351</v>
      </c>
      <c r="BP856" s="112">
        <v>0.73333333333333339</v>
      </c>
      <c r="BQ856" s="112">
        <v>0</v>
      </c>
      <c r="BR856" s="113">
        <v>14</v>
      </c>
      <c r="BS856" s="112">
        <v>0</v>
      </c>
    </row>
    <row r="857" spans="1:71" hidden="1" x14ac:dyDescent="0.25">
      <c r="A857" s="102" t="s">
        <v>4</v>
      </c>
      <c r="B857" s="103" t="s">
        <v>193</v>
      </c>
      <c r="C857" s="102" t="s">
        <v>194</v>
      </c>
      <c r="D857" s="102" t="s">
        <v>805</v>
      </c>
      <c r="E857" s="102" t="s">
        <v>806</v>
      </c>
      <c r="F857" s="102" t="s">
        <v>151</v>
      </c>
      <c r="G857" s="102" t="s">
        <v>223</v>
      </c>
      <c r="H857" s="104">
        <v>100</v>
      </c>
      <c r="I857" s="104">
        <v>98</v>
      </c>
      <c r="J857" s="104">
        <v>63</v>
      </c>
      <c r="K857" s="104">
        <v>189</v>
      </c>
      <c r="L857" s="105">
        <v>87</v>
      </c>
      <c r="M857" s="106">
        <v>568</v>
      </c>
      <c r="N857" s="106">
        <v>649</v>
      </c>
      <c r="O857" s="106">
        <v>4</v>
      </c>
      <c r="P857" s="106">
        <v>81</v>
      </c>
      <c r="Q857" s="106">
        <v>5</v>
      </c>
      <c r="R857" s="106">
        <v>4.5</v>
      </c>
      <c r="S857" s="106">
        <v>576</v>
      </c>
      <c r="T857" s="106">
        <v>595</v>
      </c>
      <c r="U857" s="106">
        <v>3</v>
      </c>
      <c r="V857" s="106">
        <v>19</v>
      </c>
      <c r="W857" s="106">
        <v>5</v>
      </c>
      <c r="X857" s="106">
        <v>4</v>
      </c>
      <c r="Y857" s="106">
        <v>63</v>
      </c>
      <c r="Z857" s="106">
        <v>4</v>
      </c>
      <c r="AA857" s="107">
        <v>42065</v>
      </c>
      <c r="AB857" s="106">
        <v>3</v>
      </c>
      <c r="AC857" s="108">
        <v>3.7</v>
      </c>
      <c r="AD857" s="109">
        <v>2</v>
      </c>
      <c r="AE857" s="110">
        <v>0</v>
      </c>
      <c r="AF857" s="111">
        <v>0.54</v>
      </c>
      <c r="AG857" s="112">
        <v>0</v>
      </c>
      <c r="AH857" s="112">
        <v>0</v>
      </c>
      <c r="AI857" s="112">
        <v>0</v>
      </c>
      <c r="AJ857" s="111">
        <v>0.9</v>
      </c>
      <c r="AK857" s="112">
        <v>0</v>
      </c>
      <c r="AL857" s="112">
        <v>0</v>
      </c>
      <c r="AM857" s="112">
        <v>0</v>
      </c>
      <c r="AN857" s="112">
        <v>0</v>
      </c>
      <c r="AO857" s="112">
        <v>0</v>
      </c>
      <c r="AP857" s="112">
        <v>0</v>
      </c>
      <c r="AQ857" s="112">
        <v>0</v>
      </c>
      <c r="AR857" s="112">
        <v>0</v>
      </c>
      <c r="AS857" s="112">
        <v>0</v>
      </c>
      <c r="AT857" s="111">
        <v>0.55000000000000004</v>
      </c>
      <c r="AU857" s="112">
        <v>0</v>
      </c>
      <c r="AV857" s="112">
        <v>0</v>
      </c>
      <c r="AW857" s="112">
        <v>0</v>
      </c>
      <c r="AX857" s="112">
        <v>0</v>
      </c>
      <c r="AY857" s="112">
        <v>0</v>
      </c>
      <c r="AZ857" s="112">
        <v>0</v>
      </c>
      <c r="BA857" s="111">
        <v>0.71299999999999997</v>
      </c>
      <c r="BB857" s="112">
        <v>0</v>
      </c>
      <c r="BC857" s="112">
        <v>0</v>
      </c>
      <c r="BD857" s="112">
        <v>0</v>
      </c>
      <c r="BE857" s="112">
        <v>0</v>
      </c>
      <c r="BF857" s="112">
        <v>0</v>
      </c>
      <c r="BG857" s="112">
        <v>0</v>
      </c>
      <c r="BH857" s="112">
        <v>0</v>
      </c>
      <c r="BI857" s="112">
        <v>0</v>
      </c>
      <c r="BJ857" s="112">
        <v>0</v>
      </c>
      <c r="BK857" s="111">
        <v>0.71299999999999997</v>
      </c>
      <c r="BL857" s="112">
        <v>0</v>
      </c>
      <c r="BM857" s="112">
        <v>0</v>
      </c>
      <c r="BN857" s="112">
        <v>0</v>
      </c>
      <c r="BO857" s="112">
        <v>0</v>
      </c>
      <c r="BP857" s="112">
        <v>0</v>
      </c>
      <c r="BQ857" s="112">
        <v>0</v>
      </c>
      <c r="BR857" s="113">
        <v>11</v>
      </c>
      <c r="BS857" s="112">
        <v>0</v>
      </c>
    </row>
    <row r="858" spans="1:71" hidden="1" x14ac:dyDescent="0.25">
      <c r="A858" s="102" t="s">
        <v>4</v>
      </c>
      <c r="B858" s="103" t="s">
        <v>193</v>
      </c>
      <c r="C858" s="102" t="s">
        <v>194</v>
      </c>
      <c r="D858" s="102" t="s">
        <v>847</v>
      </c>
      <c r="E858" s="102" t="s">
        <v>848</v>
      </c>
      <c r="F858" s="102" t="s">
        <v>153</v>
      </c>
      <c r="G858" s="102" t="s">
        <v>224</v>
      </c>
      <c r="H858" s="104">
        <v>197</v>
      </c>
      <c r="I858" s="104">
        <v>194</v>
      </c>
      <c r="J858" s="104">
        <v>289</v>
      </c>
      <c r="K858" s="104">
        <v>867</v>
      </c>
      <c r="L858" s="105">
        <v>226.66666666666666</v>
      </c>
      <c r="M858" s="106">
        <v>1546</v>
      </c>
      <c r="N858" s="106">
        <v>1833</v>
      </c>
      <c r="O858" s="106">
        <v>6</v>
      </c>
      <c r="P858" s="106">
        <v>287</v>
      </c>
      <c r="Q858" s="106">
        <v>8</v>
      </c>
      <c r="R858" s="106">
        <v>7</v>
      </c>
      <c r="S858" s="106">
        <v>1538</v>
      </c>
      <c r="T858" s="106">
        <v>1609</v>
      </c>
      <c r="U858" s="106">
        <v>6</v>
      </c>
      <c r="V858" s="106">
        <v>71</v>
      </c>
      <c r="W858" s="106">
        <v>7</v>
      </c>
      <c r="X858" s="106">
        <v>6.5</v>
      </c>
      <c r="Y858" s="106">
        <v>289</v>
      </c>
      <c r="Z858" s="106">
        <v>7</v>
      </c>
      <c r="AA858" s="107">
        <v>39565</v>
      </c>
      <c r="AB858" s="106">
        <v>3</v>
      </c>
      <c r="AC858" s="108">
        <v>5.3</v>
      </c>
      <c r="AD858" s="109">
        <v>3</v>
      </c>
      <c r="AE858" s="110">
        <v>0</v>
      </c>
      <c r="AF858" s="111">
        <v>0.54</v>
      </c>
      <c r="AG858" s="112">
        <v>8</v>
      </c>
      <c r="AH858" s="112">
        <v>0</v>
      </c>
      <c r="AI858" s="112">
        <v>8</v>
      </c>
      <c r="AJ858" s="111">
        <v>0.9</v>
      </c>
      <c r="AK858" s="112">
        <v>24.666666666666668</v>
      </c>
      <c r="AL858" s="112">
        <v>0</v>
      </c>
      <c r="AM858" s="112">
        <v>0</v>
      </c>
      <c r="AN858" s="112">
        <v>0</v>
      </c>
      <c r="AO858" s="112">
        <v>0</v>
      </c>
      <c r="AP858" s="112">
        <v>0</v>
      </c>
      <c r="AQ858" s="112">
        <v>0</v>
      </c>
      <c r="AR858" s="112">
        <v>0</v>
      </c>
      <c r="AS858" s="112">
        <v>0</v>
      </c>
      <c r="AT858" s="111">
        <v>0.55000000000000004</v>
      </c>
      <c r="AU858" s="112">
        <v>0</v>
      </c>
      <c r="AV858" s="112">
        <v>0</v>
      </c>
      <c r="AW858" s="112">
        <v>0</v>
      </c>
      <c r="AX858" s="112">
        <v>0</v>
      </c>
      <c r="AY858" s="112">
        <v>0</v>
      </c>
      <c r="AZ858" s="112">
        <v>0</v>
      </c>
      <c r="BA858" s="111">
        <v>0.71299999999999997</v>
      </c>
      <c r="BB858" s="112">
        <v>0</v>
      </c>
      <c r="BC858" s="112">
        <v>0</v>
      </c>
      <c r="BD858" s="112">
        <v>0</v>
      </c>
      <c r="BE858" s="112">
        <v>0</v>
      </c>
      <c r="BF858" s="112">
        <v>0</v>
      </c>
      <c r="BG858" s="112">
        <v>0</v>
      </c>
      <c r="BH858" s="112">
        <v>0</v>
      </c>
      <c r="BI858" s="112">
        <v>0</v>
      </c>
      <c r="BJ858" s="112">
        <v>0</v>
      </c>
      <c r="BK858" s="111">
        <v>0.71299999999999997</v>
      </c>
      <c r="BL858" s="112">
        <v>0</v>
      </c>
      <c r="BM858" s="112">
        <v>20.766666666666669</v>
      </c>
      <c r="BN858" s="112">
        <v>7.2</v>
      </c>
      <c r="BO858" s="112">
        <v>0</v>
      </c>
      <c r="BP858" s="112">
        <v>0</v>
      </c>
      <c r="BQ858" s="112">
        <v>0</v>
      </c>
      <c r="BR858" s="113">
        <v>30</v>
      </c>
      <c r="BS858" s="112">
        <v>0</v>
      </c>
    </row>
    <row r="859" spans="1:71" hidden="1" x14ac:dyDescent="0.25">
      <c r="A859" s="102" t="s">
        <v>4</v>
      </c>
      <c r="B859" s="103" t="s">
        <v>195</v>
      </c>
      <c r="C859" s="102" t="s">
        <v>196</v>
      </c>
      <c r="D859" s="102" t="s">
        <v>959</v>
      </c>
      <c r="E859" s="102" t="s">
        <v>960</v>
      </c>
      <c r="F859" s="102" t="s">
        <v>151</v>
      </c>
      <c r="G859" s="102" t="s">
        <v>223</v>
      </c>
      <c r="H859" s="104">
        <v>118</v>
      </c>
      <c r="I859" s="104">
        <v>108</v>
      </c>
      <c r="J859" s="104">
        <v>22</v>
      </c>
      <c r="K859" s="104">
        <v>66</v>
      </c>
      <c r="L859" s="105">
        <v>82.666666666666671</v>
      </c>
      <c r="M859" s="106">
        <v>1741</v>
      </c>
      <c r="N859" s="106">
        <v>1856</v>
      </c>
      <c r="O859" s="106">
        <v>6</v>
      </c>
      <c r="P859" s="106">
        <v>115</v>
      </c>
      <c r="Q859" s="106">
        <v>6</v>
      </c>
      <c r="R859" s="106">
        <v>6</v>
      </c>
      <c r="S859" s="106">
        <v>1734</v>
      </c>
      <c r="T859" s="106">
        <v>1746</v>
      </c>
      <c r="U859" s="106">
        <v>6</v>
      </c>
      <c r="V859" s="106">
        <v>12</v>
      </c>
      <c r="W859" s="106">
        <v>4</v>
      </c>
      <c r="X859" s="106">
        <v>5</v>
      </c>
      <c r="Y859" s="106">
        <v>22</v>
      </c>
      <c r="Z859" s="106">
        <v>1</v>
      </c>
      <c r="AA859" s="107">
        <v>97885</v>
      </c>
      <c r="AB859" s="106">
        <v>9</v>
      </c>
      <c r="AC859" s="108">
        <v>6</v>
      </c>
      <c r="AD859" s="109">
        <v>3</v>
      </c>
      <c r="AE859" s="110">
        <v>0</v>
      </c>
      <c r="AF859" s="111">
        <v>0.54</v>
      </c>
      <c r="AG859" s="112">
        <v>16.666666666666668</v>
      </c>
      <c r="AH859" s="112">
        <v>61.666666666666664</v>
      </c>
      <c r="AI859" s="112">
        <v>16.666666666666668</v>
      </c>
      <c r="AJ859" s="111">
        <v>0.9</v>
      </c>
      <c r="AK859" s="112">
        <v>0.66666666666666663</v>
      </c>
      <c r="AL859" s="112">
        <v>0</v>
      </c>
      <c r="AM859" s="112">
        <v>0</v>
      </c>
      <c r="AN859" s="112">
        <v>101.66666666666667</v>
      </c>
      <c r="AO859" s="112">
        <v>195.33333333333334</v>
      </c>
      <c r="AP859" s="112">
        <v>0</v>
      </c>
      <c r="AQ859" s="112">
        <v>265</v>
      </c>
      <c r="AR859" s="112">
        <v>0</v>
      </c>
      <c r="AS859" s="112">
        <v>5</v>
      </c>
      <c r="AT859" s="111">
        <v>0.55000000000000004</v>
      </c>
      <c r="AU859" s="112">
        <v>0</v>
      </c>
      <c r="AV859" s="112">
        <v>0</v>
      </c>
      <c r="AW859" s="112">
        <v>0</v>
      </c>
      <c r="AX859" s="112">
        <v>0</v>
      </c>
      <c r="AY859" s="112">
        <v>0</v>
      </c>
      <c r="AZ859" s="112">
        <v>0</v>
      </c>
      <c r="BA859" s="111">
        <v>0.71299999999999997</v>
      </c>
      <c r="BB859" s="112">
        <v>0</v>
      </c>
      <c r="BC859" s="112">
        <v>0</v>
      </c>
      <c r="BD859" s="112">
        <v>0</v>
      </c>
      <c r="BE859" s="112">
        <v>0</v>
      </c>
      <c r="BF859" s="112">
        <v>144.66666666666666</v>
      </c>
      <c r="BG859" s="112">
        <v>0</v>
      </c>
      <c r="BH859" s="112">
        <v>0</v>
      </c>
      <c r="BI859" s="112">
        <v>0</v>
      </c>
      <c r="BJ859" s="112">
        <v>0</v>
      </c>
      <c r="BK859" s="111">
        <v>0.71299999999999997</v>
      </c>
      <c r="BL859" s="112">
        <v>0</v>
      </c>
      <c r="BM859" s="112">
        <v>70.86666666666666</v>
      </c>
      <c r="BN859" s="112">
        <v>70.916666666666671</v>
      </c>
      <c r="BO859" s="112">
        <v>210.58066666666667</v>
      </c>
      <c r="BP859" s="112">
        <v>145.75</v>
      </c>
      <c r="BQ859" s="112">
        <v>2.75</v>
      </c>
      <c r="BR859" s="113">
        <v>5</v>
      </c>
      <c r="BS859" s="112">
        <v>0</v>
      </c>
    </row>
    <row r="860" spans="1:71" hidden="1" x14ac:dyDescent="0.25">
      <c r="A860" s="102" t="s">
        <v>4</v>
      </c>
      <c r="B860" s="103" t="s">
        <v>195</v>
      </c>
      <c r="C860" s="102" t="s">
        <v>196</v>
      </c>
      <c r="D860" s="102" t="s">
        <v>1058</v>
      </c>
      <c r="E860" s="102" t="s">
        <v>1059</v>
      </c>
      <c r="F860" s="102" t="s">
        <v>153</v>
      </c>
      <c r="G860" s="102" t="s">
        <v>224</v>
      </c>
      <c r="H860" s="104">
        <v>23</v>
      </c>
      <c r="I860" s="104">
        <v>25</v>
      </c>
      <c r="J860" s="104">
        <v>35</v>
      </c>
      <c r="K860" s="104">
        <v>105</v>
      </c>
      <c r="L860" s="105">
        <v>27.666666666666668</v>
      </c>
      <c r="M860" s="106">
        <v>326</v>
      </c>
      <c r="N860" s="106">
        <v>344</v>
      </c>
      <c r="O860" s="106">
        <v>3</v>
      </c>
      <c r="P860" s="106">
        <v>18</v>
      </c>
      <c r="Q860" s="106">
        <v>3</v>
      </c>
      <c r="R860" s="106">
        <v>3</v>
      </c>
      <c r="S860" s="106">
        <v>331</v>
      </c>
      <c r="T860" s="106">
        <v>337</v>
      </c>
      <c r="U860" s="106">
        <v>2</v>
      </c>
      <c r="V860" s="106">
        <v>6</v>
      </c>
      <c r="W860" s="106">
        <v>3</v>
      </c>
      <c r="X860" s="106">
        <v>2.5</v>
      </c>
      <c r="Y860" s="106">
        <v>35</v>
      </c>
      <c r="Z860" s="106">
        <v>2</v>
      </c>
      <c r="AA860" s="107"/>
      <c r="AB860" s="106"/>
      <c r="AC860" s="108">
        <v>2.5</v>
      </c>
      <c r="AD860" s="109">
        <v>2</v>
      </c>
      <c r="AE860" s="110">
        <v>0</v>
      </c>
      <c r="AF860" s="111">
        <v>0.54</v>
      </c>
      <c r="AG860" s="112">
        <v>0</v>
      </c>
      <c r="AH860" s="112">
        <v>0</v>
      </c>
      <c r="AI860" s="112">
        <v>0</v>
      </c>
      <c r="AJ860" s="111">
        <v>0.9</v>
      </c>
      <c r="AK860" s="112">
        <v>0</v>
      </c>
      <c r="AL860" s="112">
        <v>0</v>
      </c>
      <c r="AM860" s="112">
        <v>0</v>
      </c>
      <c r="AN860" s="112">
        <v>0</v>
      </c>
      <c r="AO860" s="112">
        <v>0</v>
      </c>
      <c r="AP860" s="112">
        <v>0</v>
      </c>
      <c r="AQ860" s="112">
        <v>0</v>
      </c>
      <c r="AR860" s="112">
        <v>0</v>
      </c>
      <c r="AS860" s="112">
        <v>0</v>
      </c>
      <c r="AT860" s="111">
        <v>0.55000000000000004</v>
      </c>
      <c r="AU860" s="112">
        <v>0</v>
      </c>
      <c r="AV860" s="112">
        <v>0</v>
      </c>
      <c r="AW860" s="112">
        <v>0</v>
      </c>
      <c r="AX860" s="112">
        <v>0</v>
      </c>
      <c r="AY860" s="112">
        <v>0</v>
      </c>
      <c r="AZ860" s="112">
        <v>0</v>
      </c>
      <c r="BA860" s="111">
        <v>0.71299999999999997</v>
      </c>
      <c r="BB860" s="112">
        <v>0</v>
      </c>
      <c r="BC860" s="112">
        <v>0</v>
      </c>
      <c r="BD860" s="112">
        <v>0</v>
      </c>
      <c r="BE860" s="112">
        <v>0</v>
      </c>
      <c r="BF860" s="112">
        <v>0</v>
      </c>
      <c r="BG860" s="112">
        <v>0</v>
      </c>
      <c r="BH860" s="112">
        <v>0</v>
      </c>
      <c r="BI860" s="112">
        <v>0</v>
      </c>
      <c r="BJ860" s="112">
        <v>0</v>
      </c>
      <c r="BK860" s="111">
        <v>0.71299999999999997</v>
      </c>
      <c r="BL860" s="112">
        <v>0</v>
      </c>
      <c r="BM860" s="112">
        <v>0</v>
      </c>
      <c r="BN860" s="112">
        <v>0</v>
      </c>
      <c r="BO860" s="112">
        <v>0</v>
      </c>
      <c r="BP860" s="112">
        <v>0</v>
      </c>
      <c r="BQ860" s="112">
        <v>0</v>
      </c>
      <c r="BR860" s="113">
        <v>1</v>
      </c>
      <c r="BS860" s="112">
        <v>0</v>
      </c>
    </row>
    <row r="861" spans="1:71" hidden="1" x14ac:dyDescent="0.25">
      <c r="A861" s="102" t="s">
        <v>4</v>
      </c>
      <c r="B861" s="103" t="s">
        <v>195</v>
      </c>
      <c r="C861" s="102" t="s">
        <v>196</v>
      </c>
      <c r="D861" s="102" t="s">
        <v>40</v>
      </c>
      <c r="E861" s="102" t="s">
        <v>41</v>
      </c>
      <c r="F861" s="102" t="s">
        <v>153</v>
      </c>
      <c r="G861" s="102" t="s">
        <v>224</v>
      </c>
      <c r="H861" s="104">
        <v>144</v>
      </c>
      <c r="I861" s="104">
        <v>152</v>
      </c>
      <c r="J861" s="104"/>
      <c r="K861" s="104" t="s">
        <v>154</v>
      </c>
      <c r="L861" s="105">
        <v>148</v>
      </c>
      <c r="M861" s="106">
        <v>2021</v>
      </c>
      <c r="N861" s="106">
        <v>2116</v>
      </c>
      <c r="O861" s="106">
        <v>7</v>
      </c>
      <c r="P861" s="106">
        <v>95</v>
      </c>
      <c r="Q861" s="106">
        <v>6</v>
      </c>
      <c r="R861" s="106">
        <v>6.5</v>
      </c>
      <c r="S861" s="106">
        <v>2024</v>
      </c>
      <c r="T861" s="106">
        <v>2063</v>
      </c>
      <c r="U861" s="106">
        <v>7</v>
      </c>
      <c r="V861" s="106">
        <v>39</v>
      </c>
      <c r="W861" s="106">
        <v>6</v>
      </c>
      <c r="X861" s="106">
        <v>6.5</v>
      </c>
      <c r="Y861" s="106"/>
      <c r="Z861" s="106"/>
      <c r="AA861" s="107"/>
      <c r="AB861" s="106"/>
      <c r="AC861" s="108">
        <v>6.5</v>
      </c>
      <c r="AD861" s="109">
        <v>4</v>
      </c>
      <c r="AE861" s="110">
        <v>0</v>
      </c>
      <c r="AF861" s="111">
        <v>0.54</v>
      </c>
      <c r="AG861" s="112">
        <v>4</v>
      </c>
      <c r="AH861" s="112">
        <v>9.3333333333333339</v>
      </c>
      <c r="AI861" s="112">
        <v>4</v>
      </c>
      <c r="AJ861" s="111">
        <v>0.9</v>
      </c>
      <c r="AK861" s="112">
        <v>0</v>
      </c>
      <c r="AL861" s="112">
        <v>0</v>
      </c>
      <c r="AM861" s="112">
        <v>0</v>
      </c>
      <c r="AN861" s="112">
        <v>0</v>
      </c>
      <c r="AO861" s="112">
        <v>0</v>
      </c>
      <c r="AP861" s="112">
        <v>0</v>
      </c>
      <c r="AQ861" s="112">
        <v>0</v>
      </c>
      <c r="AR861" s="112">
        <v>0</v>
      </c>
      <c r="AS861" s="112">
        <v>0</v>
      </c>
      <c r="AT861" s="111">
        <v>0.55000000000000004</v>
      </c>
      <c r="AU861" s="112">
        <v>0</v>
      </c>
      <c r="AV861" s="112">
        <v>0</v>
      </c>
      <c r="AW861" s="112">
        <v>0</v>
      </c>
      <c r="AX861" s="112">
        <v>0</v>
      </c>
      <c r="AY861" s="112">
        <v>0</v>
      </c>
      <c r="AZ861" s="112">
        <v>0</v>
      </c>
      <c r="BA861" s="111">
        <v>0.71299999999999997</v>
      </c>
      <c r="BB861" s="112">
        <v>0</v>
      </c>
      <c r="BC861" s="112">
        <v>0</v>
      </c>
      <c r="BD861" s="112">
        <v>0</v>
      </c>
      <c r="BE861" s="112">
        <v>0</v>
      </c>
      <c r="BF861" s="112">
        <v>0</v>
      </c>
      <c r="BG861" s="112">
        <v>0</v>
      </c>
      <c r="BH861" s="112">
        <v>0</v>
      </c>
      <c r="BI861" s="112">
        <v>0</v>
      </c>
      <c r="BJ861" s="112">
        <v>0</v>
      </c>
      <c r="BK861" s="111">
        <v>0.71299999999999997</v>
      </c>
      <c r="BL861" s="112">
        <v>0</v>
      </c>
      <c r="BM861" s="112">
        <v>12</v>
      </c>
      <c r="BN861" s="112">
        <v>3.6</v>
      </c>
      <c r="BO861" s="112">
        <v>0</v>
      </c>
      <c r="BP861" s="112">
        <v>0</v>
      </c>
      <c r="BQ861" s="112">
        <v>0</v>
      </c>
      <c r="BR861" s="113">
        <v>13</v>
      </c>
      <c r="BS861" s="112">
        <v>0</v>
      </c>
    </row>
    <row r="862" spans="1:71" hidden="1" x14ac:dyDescent="0.25">
      <c r="A862" s="102" t="s">
        <v>4</v>
      </c>
      <c r="B862" s="103" t="s">
        <v>195</v>
      </c>
      <c r="C862" s="102" t="s">
        <v>196</v>
      </c>
      <c r="D862" s="102" t="s">
        <v>1060</v>
      </c>
      <c r="E862" s="102" t="s">
        <v>1061</v>
      </c>
      <c r="F862" s="102" t="s">
        <v>151</v>
      </c>
      <c r="G862" s="102" t="s">
        <v>223</v>
      </c>
      <c r="H862" s="104">
        <v>87</v>
      </c>
      <c r="I862" s="104">
        <v>78</v>
      </c>
      <c r="J862" s="104">
        <v>178</v>
      </c>
      <c r="K862" s="104">
        <v>534</v>
      </c>
      <c r="L862" s="105">
        <v>114.33333333333333</v>
      </c>
      <c r="M862" s="106">
        <v>1245</v>
      </c>
      <c r="N862" s="106">
        <v>1318</v>
      </c>
      <c r="O862" s="106">
        <v>5</v>
      </c>
      <c r="P862" s="106">
        <v>73</v>
      </c>
      <c r="Q862" s="106">
        <v>5</v>
      </c>
      <c r="R862" s="106">
        <v>5</v>
      </c>
      <c r="S862" s="106">
        <v>1230</v>
      </c>
      <c r="T862" s="106">
        <v>1234</v>
      </c>
      <c r="U862" s="106">
        <v>5</v>
      </c>
      <c r="V862" s="106">
        <v>4</v>
      </c>
      <c r="W862" s="106">
        <v>2</v>
      </c>
      <c r="X862" s="106">
        <v>3.5</v>
      </c>
      <c r="Y862" s="106">
        <v>178</v>
      </c>
      <c r="Z862" s="106">
        <v>6</v>
      </c>
      <c r="AA862" s="107"/>
      <c r="AB862" s="106"/>
      <c r="AC862" s="108">
        <v>4.833333333333333</v>
      </c>
      <c r="AD862" s="109">
        <v>3</v>
      </c>
      <c r="AE862" s="110">
        <v>10</v>
      </c>
      <c r="AF862" s="111">
        <v>0.54</v>
      </c>
      <c r="AG862" s="112">
        <v>0</v>
      </c>
      <c r="AH862" s="112">
        <v>68.333333333333329</v>
      </c>
      <c r="AI862" s="112">
        <v>0</v>
      </c>
      <c r="AJ862" s="111">
        <v>0.9</v>
      </c>
      <c r="AK862" s="112">
        <v>0</v>
      </c>
      <c r="AL862" s="112">
        <v>0</v>
      </c>
      <c r="AM862" s="112">
        <v>0</v>
      </c>
      <c r="AN862" s="112">
        <v>0</v>
      </c>
      <c r="AO862" s="112">
        <v>0</v>
      </c>
      <c r="AP862" s="112">
        <v>0</v>
      </c>
      <c r="AQ862" s="112">
        <v>16.666666666666668</v>
      </c>
      <c r="AR862" s="112">
        <v>0</v>
      </c>
      <c r="AS862" s="112">
        <v>0</v>
      </c>
      <c r="AT862" s="111">
        <v>0.55000000000000004</v>
      </c>
      <c r="AU862" s="112">
        <v>0</v>
      </c>
      <c r="AV862" s="112">
        <v>0</v>
      </c>
      <c r="AW862" s="112">
        <v>0</v>
      </c>
      <c r="AX862" s="112">
        <v>0</v>
      </c>
      <c r="AY862" s="112">
        <v>0</v>
      </c>
      <c r="AZ862" s="112">
        <v>0</v>
      </c>
      <c r="BA862" s="111">
        <v>0.71299999999999997</v>
      </c>
      <c r="BB862" s="112">
        <v>0</v>
      </c>
      <c r="BC862" s="112">
        <v>0</v>
      </c>
      <c r="BD862" s="112">
        <v>0</v>
      </c>
      <c r="BE862" s="112">
        <v>0</v>
      </c>
      <c r="BF862" s="112">
        <v>0</v>
      </c>
      <c r="BG862" s="112">
        <v>0</v>
      </c>
      <c r="BH862" s="112">
        <v>0</v>
      </c>
      <c r="BI862" s="112">
        <v>0</v>
      </c>
      <c r="BJ862" s="112">
        <v>0</v>
      </c>
      <c r="BK862" s="111">
        <v>0.71299999999999997</v>
      </c>
      <c r="BL862" s="112">
        <v>5.4</v>
      </c>
      <c r="BM862" s="112">
        <v>61.5</v>
      </c>
      <c r="BN862" s="112">
        <v>0</v>
      </c>
      <c r="BO862" s="112">
        <v>0</v>
      </c>
      <c r="BP862" s="112">
        <v>9.1666666666666679</v>
      </c>
      <c r="BQ862" s="112">
        <v>0</v>
      </c>
      <c r="BR862" s="113">
        <v>2</v>
      </c>
      <c r="BS862" s="112">
        <v>0</v>
      </c>
    </row>
    <row r="863" spans="1:71" hidden="1" x14ac:dyDescent="0.25">
      <c r="A863" s="102" t="s">
        <v>4</v>
      </c>
      <c r="B863" s="103" t="s">
        <v>195</v>
      </c>
      <c r="C863" s="102" t="s">
        <v>196</v>
      </c>
      <c r="D863" s="102" t="s">
        <v>62</v>
      </c>
      <c r="E863" s="102" t="s">
        <v>63</v>
      </c>
      <c r="F863" s="102" t="s">
        <v>151</v>
      </c>
      <c r="G863" s="102" t="s">
        <v>223</v>
      </c>
      <c r="H863" s="104">
        <v>534</v>
      </c>
      <c r="I863" s="104">
        <v>500</v>
      </c>
      <c r="J863" s="104">
        <v>183</v>
      </c>
      <c r="K863" s="104">
        <v>549</v>
      </c>
      <c r="L863" s="105">
        <v>405.66666666666669</v>
      </c>
      <c r="M863" s="106">
        <v>7435</v>
      </c>
      <c r="N863" s="106">
        <v>7917</v>
      </c>
      <c r="O863" s="106">
        <v>9</v>
      </c>
      <c r="P863" s="106">
        <v>482</v>
      </c>
      <c r="Q863" s="106">
        <v>9</v>
      </c>
      <c r="R863" s="106">
        <v>9</v>
      </c>
      <c r="S863" s="106">
        <v>7422</v>
      </c>
      <c r="T863" s="106">
        <v>7481</v>
      </c>
      <c r="U863" s="106">
        <v>9</v>
      </c>
      <c r="V863" s="106">
        <v>59</v>
      </c>
      <c r="W863" s="106">
        <v>7</v>
      </c>
      <c r="X863" s="106">
        <v>8</v>
      </c>
      <c r="Y863" s="106">
        <v>183</v>
      </c>
      <c r="Z863" s="106">
        <v>6</v>
      </c>
      <c r="AA863" s="107">
        <v>74552</v>
      </c>
      <c r="AB863" s="106">
        <v>7</v>
      </c>
      <c r="AC863" s="108">
        <v>7.4</v>
      </c>
      <c r="AD863" s="109">
        <v>4</v>
      </c>
      <c r="AE863" s="110">
        <v>10</v>
      </c>
      <c r="AF863" s="111">
        <v>0.54</v>
      </c>
      <c r="AG863" s="112">
        <v>0</v>
      </c>
      <c r="AH863" s="112">
        <v>68.333333333333329</v>
      </c>
      <c r="AI863" s="112">
        <v>0</v>
      </c>
      <c r="AJ863" s="111">
        <v>0.9</v>
      </c>
      <c r="AK863" s="112">
        <v>0</v>
      </c>
      <c r="AL863" s="112">
        <v>0</v>
      </c>
      <c r="AM863" s="112">
        <v>0</v>
      </c>
      <c r="AN863" s="112">
        <v>0</v>
      </c>
      <c r="AO863" s="112">
        <v>0</v>
      </c>
      <c r="AP863" s="112">
        <v>0</v>
      </c>
      <c r="AQ863" s="112">
        <v>16.666666666666668</v>
      </c>
      <c r="AR863" s="112">
        <v>0</v>
      </c>
      <c r="AS863" s="112">
        <v>0</v>
      </c>
      <c r="AT863" s="111">
        <v>0.55000000000000004</v>
      </c>
      <c r="AU863" s="112">
        <v>0</v>
      </c>
      <c r="AV863" s="112">
        <v>0</v>
      </c>
      <c r="AW863" s="112">
        <v>0</v>
      </c>
      <c r="AX863" s="112">
        <v>0</v>
      </c>
      <c r="AY863" s="112">
        <v>0</v>
      </c>
      <c r="AZ863" s="112">
        <v>0</v>
      </c>
      <c r="BA863" s="111">
        <v>0.71299999999999997</v>
      </c>
      <c r="BB863" s="112">
        <v>0</v>
      </c>
      <c r="BC863" s="112">
        <v>0</v>
      </c>
      <c r="BD863" s="112">
        <v>0</v>
      </c>
      <c r="BE863" s="112">
        <v>0</v>
      </c>
      <c r="BF863" s="112">
        <v>0</v>
      </c>
      <c r="BG863" s="112">
        <v>0</v>
      </c>
      <c r="BH863" s="112">
        <v>0</v>
      </c>
      <c r="BI863" s="112">
        <v>0</v>
      </c>
      <c r="BJ863" s="112">
        <v>0</v>
      </c>
      <c r="BK863" s="111">
        <v>0.71299999999999997</v>
      </c>
      <c r="BL863" s="112">
        <v>5.4</v>
      </c>
      <c r="BM863" s="112">
        <v>61.5</v>
      </c>
      <c r="BN863" s="112">
        <v>0</v>
      </c>
      <c r="BO863" s="112">
        <v>0</v>
      </c>
      <c r="BP863" s="112">
        <v>9.1666666666666679</v>
      </c>
      <c r="BQ863" s="112">
        <v>0</v>
      </c>
      <c r="BR863" s="113">
        <v>25</v>
      </c>
      <c r="BS863" s="112">
        <v>0</v>
      </c>
    </row>
    <row r="864" spans="1:71" hidden="1" x14ac:dyDescent="0.25">
      <c r="A864" s="102" t="s">
        <v>4</v>
      </c>
      <c r="B864" s="103" t="s">
        <v>195</v>
      </c>
      <c r="C864" s="102" t="s">
        <v>196</v>
      </c>
      <c r="D864" s="102" t="s">
        <v>461</v>
      </c>
      <c r="E864" s="102" t="s">
        <v>462</v>
      </c>
      <c r="F864" s="102" t="s">
        <v>151</v>
      </c>
      <c r="G864" s="102" t="s">
        <v>223</v>
      </c>
      <c r="H864" s="104">
        <v>1671</v>
      </c>
      <c r="I864" s="104">
        <v>1689</v>
      </c>
      <c r="J864" s="104">
        <v>2058</v>
      </c>
      <c r="K864" s="104">
        <v>6174</v>
      </c>
      <c r="L864" s="105">
        <v>1806</v>
      </c>
      <c r="M864" s="106">
        <v>11933</v>
      </c>
      <c r="N864" s="106">
        <v>12664</v>
      </c>
      <c r="O864" s="106">
        <v>10</v>
      </c>
      <c r="P864" s="106">
        <v>731</v>
      </c>
      <c r="Q864" s="106">
        <v>9</v>
      </c>
      <c r="R864" s="106">
        <v>9.5</v>
      </c>
      <c r="S864" s="106">
        <v>12245</v>
      </c>
      <c r="T864" s="106">
        <v>12421</v>
      </c>
      <c r="U864" s="106">
        <v>10</v>
      </c>
      <c r="V864" s="106">
        <v>176</v>
      </c>
      <c r="W864" s="106">
        <v>9</v>
      </c>
      <c r="X864" s="106">
        <v>9.5</v>
      </c>
      <c r="Y864" s="106">
        <v>2058</v>
      </c>
      <c r="Z864" s="106">
        <v>10</v>
      </c>
      <c r="AA864" s="107">
        <v>33492</v>
      </c>
      <c r="AB864" s="106">
        <v>2</v>
      </c>
      <c r="AC864" s="108">
        <v>6.6</v>
      </c>
      <c r="AD864" s="109">
        <v>2</v>
      </c>
      <c r="AE864" s="110">
        <v>0</v>
      </c>
      <c r="AF864" s="111">
        <v>0.54</v>
      </c>
      <c r="AG864" s="112">
        <v>0</v>
      </c>
      <c r="AH864" s="112">
        <v>0</v>
      </c>
      <c r="AI864" s="112">
        <v>0</v>
      </c>
      <c r="AJ864" s="111">
        <v>0.9</v>
      </c>
      <c r="AK864" s="112">
        <v>0</v>
      </c>
      <c r="AL864" s="112">
        <v>0</v>
      </c>
      <c r="AM864" s="112">
        <v>0</v>
      </c>
      <c r="AN864" s="112">
        <v>0</v>
      </c>
      <c r="AO864" s="112">
        <v>0</v>
      </c>
      <c r="AP864" s="112">
        <v>0</v>
      </c>
      <c r="AQ864" s="112">
        <v>0</v>
      </c>
      <c r="AR864" s="112">
        <v>0</v>
      </c>
      <c r="AS864" s="112">
        <v>0</v>
      </c>
      <c r="AT864" s="111">
        <v>0.55000000000000004</v>
      </c>
      <c r="AU864" s="112">
        <v>0</v>
      </c>
      <c r="AV864" s="112">
        <v>0</v>
      </c>
      <c r="AW864" s="112">
        <v>0</v>
      </c>
      <c r="AX864" s="112">
        <v>0</v>
      </c>
      <c r="AY864" s="112">
        <v>0</v>
      </c>
      <c r="AZ864" s="112">
        <v>0</v>
      </c>
      <c r="BA864" s="111">
        <v>0.71299999999999997</v>
      </c>
      <c r="BB864" s="112">
        <v>0</v>
      </c>
      <c r="BC864" s="112">
        <v>0</v>
      </c>
      <c r="BD864" s="112">
        <v>0</v>
      </c>
      <c r="BE864" s="112">
        <v>0</v>
      </c>
      <c r="BF864" s="112">
        <v>0</v>
      </c>
      <c r="BG864" s="112">
        <v>0</v>
      </c>
      <c r="BH864" s="112">
        <v>0</v>
      </c>
      <c r="BI864" s="112">
        <v>0</v>
      </c>
      <c r="BJ864" s="112">
        <v>0</v>
      </c>
      <c r="BK864" s="111">
        <v>0.71299999999999997</v>
      </c>
      <c r="BL864" s="112">
        <v>0</v>
      </c>
      <c r="BM864" s="112">
        <v>0</v>
      </c>
      <c r="BN864" s="112">
        <v>0</v>
      </c>
      <c r="BO864" s="112">
        <v>0</v>
      </c>
      <c r="BP864" s="112">
        <v>0</v>
      </c>
      <c r="BQ864" s="112">
        <v>0</v>
      </c>
      <c r="BR864" s="113">
        <v>287</v>
      </c>
      <c r="BS864" s="112">
        <v>0</v>
      </c>
    </row>
    <row r="865" spans="1:71" hidden="1" x14ac:dyDescent="0.25">
      <c r="A865" s="102" t="s">
        <v>4</v>
      </c>
      <c r="B865" s="103" t="s">
        <v>195</v>
      </c>
      <c r="C865" s="102" t="s">
        <v>196</v>
      </c>
      <c r="D865" s="102" t="s">
        <v>961</v>
      </c>
      <c r="E865" s="102" t="s">
        <v>962</v>
      </c>
      <c r="F865" s="102" t="s">
        <v>152</v>
      </c>
      <c r="G865" s="102" t="s">
        <v>223</v>
      </c>
      <c r="H865" s="104">
        <v>117</v>
      </c>
      <c r="I865" s="104">
        <v>118</v>
      </c>
      <c r="J865" s="104">
        <v>35</v>
      </c>
      <c r="K865" s="104">
        <v>105</v>
      </c>
      <c r="L865" s="105">
        <v>90</v>
      </c>
      <c r="M865" s="106">
        <v>606</v>
      </c>
      <c r="N865" s="106">
        <v>649</v>
      </c>
      <c r="O865" s="106">
        <v>4</v>
      </c>
      <c r="P865" s="106">
        <v>43</v>
      </c>
      <c r="Q865" s="106">
        <v>4</v>
      </c>
      <c r="R865" s="106">
        <v>4</v>
      </c>
      <c r="S865" s="106">
        <v>626</v>
      </c>
      <c r="T865" s="106">
        <v>636</v>
      </c>
      <c r="U865" s="106">
        <v>4</v>
      </c>
      <c r="V865" s="106">
        <v>10</v>
      </c>
      <c r="W865" s="106">
        <v>3</v>
      </c>
      <c r="X865" s="106">
        <v>3.5</v>
      </c>
      <c r="Y865" s="106">
        <v>35</v>
      </c>
      <c r="Z865" s="106">
        <v>2</v>
      </c>
      <c r="AA865" s="107"/>
      <c r="AB865" s="106"/>
      <c r="AC865" s="108">
        <v>3.1666666666666665</v>
      </c>
      <c r="AD865" s="109">
        <v>2</v>
      </c>
      <c r="AE865" s="110">
        <v>0</v>
      </c>
      <c r="AF865" s="111">
        <v>0.54</v>
      </c>
      <c r="AG865" s="112">
        <v>0</v>
      </c>
      <c r="AH865" s="112">
        <v>0</v>
      </c>
      <c r="AI865" s="112">
        <v>0</v>
      </c>
      <c r="AJ865" s="111">
        <v>0.9</v>
      </c>
      <c r="AK865" s="112">
        <v>0</v>
      </c>
      <c r="AL865" s="112">
        <v>0</v>
      </c>
      <c r="AM865" s="112">
        <v>0</v>
      </c>
      <c r="AN865" s="112">
        <v>0</v>
      </c>
      <c r="AO865" s="112">
        <v>0</v>
      </c>
      <c r="AP865" s="112">
        <v>0</v>
      </c>
      <c r="AQ865" s="112">
        <v>0</v>
      </c>
      <c r="AR865" s="112">
        <v>0</v>
      </c>
      <c r="AS865" s="112">
        <v>0</v>
      </c>
      <c r="AT865" s="111">
        <v>0.55000000000000004</v>
      </c>
      <c r="AU865" s="112">
        <v>0</v>
      </c>
      <c r="AV865" s="112">
        <v>0</v>
      </c>
      <c r="AW865" s="112">
        <v>0</v>
      </c>
      <c r="AX865" s="112">
        <v>0</v>
      </c>
      <c r="AY865" s="112">
        <v>0</v>
      </c>
      <c r="AZ865" s="112">
        <v>0</v>
      </c>
      <c r="BA865" s="111">
        <v>0.71299999999999997</v>
      </c>
      <c r="BB865" s="112">
        <v>0</v>
      </c>
      <c r="BC865" s="112">
        <v>0</v>
      </c>
      <c r="BD865" s="112">
        <v>0</v>
      </c>
      <c r="BE865" s="112">
        <v>0</v>
      </c>
      <c r="BF865" s="112">
        <v>0</v>
      </c>
      <c r="BG865" s="112">
        <v>0</v>
      </c>
      <c r="BH865" s="112">
        <v>0</v>
      </c>
      <c r="BI865" s="112">
        <v>0</v>
      </c>
      <c r="BJ865" s="112">
        <v>0</v>
      </c>
      <c r="BK865" s="111">
        <v>0.71299999999999997</v>
      </c>
      <c r="BL865" s="112">
        <v>0</v>
      </c>
      <c r="BM865" s="112">
        <v>0</v>
      </c>
      <c r="BN865" s="112">
        <v>0</v>
      </c>
      <c r="BO865" s="112">
        <v>0</v>
      </c>
      <c r="BP865" s="112">
        <v>0</v>
      </c>
      <c r="BQ865" s="112">
        <v>0</v>
      </c>
      <c r="BR865" s="113">
        <v>73</v>
      </c>
      <c r="BS865" s="112">
        <v>0</v>
      </c>
    </row>
    <row r="866" spans="1:71" hidden="1" x14ac:dyDescent="0.25">
      <c r="A866" s="102" t="s">
        <v>4</v>
      </c>
      <c r="B866" s="103" t="s">
        <v>195</v>
      </c>
      <c r="C866" s="102" t="s">
        <v>196</v>
      </c>
      <c r="D866" s="102" t="s">
        <v>751</v>
      </c>
      <c r="E866" s="102" t="s">
        <v>752</v>
      </c>
      <c r="F866" s="102" t="s">
        <v>152</v>
      </c>
      <c r="G866" s="102" t="s">
        <v>223</v>
      </c>
      <c r="H866" s="104">
        <v>396</v>
      </c>
      <c r="I866" s="104">
        <v>430</v>
      </c>
      <c r="J866" s="104">
        <v>213</v>
      </c>
      <c r="K866" s="104">
        <v>639</v>
      </c>
      <c r="L866" s="105">
        <v>346.33333333333331</v>
      </c>
      <c r="M866" s="106">
        <v>1493</v>
      </c>
      <c r="N866" s="106">
        <v>1631</v>
      </c>
      <c r="O866" s="106">
        <v>6</v>
      </c>
      <c r="P866" s="106">
        <v>138</v>
      </c>
      <c r="Q866" s="106">
        <v>6</v>
      </c>
      <c r="R866" s="106">
        <v>6</v>
      </c>
      <c r="S866" s="106">
        <v>1626</v>
      </c>
      <c r="T866" s="106">
        <v>1679</v>
      </c>
      <c r="U866" s="106">
        <v>6</v>
      </c>
      <c r="V866" s="106">
        <v>53</v>
      </c>
      <c r="W866" s="106">
        <v>7</v>
      </c>
      <c r="X866" s="106">
        <v>6.5</v>
      </c>
      <c r="Y866" s="106">
        <v>213</v>
      </c>
      <c r="Z866" s="106">
        <v>6</v>
      </c>
      <c r="AA866" s="107">
        <v>27441</v>
      </c>
      <c r="AB866" s="106">
        <v>1</v>
      </c>
      <c r="AC866" s="108">
        <v>4.0999999999999996</v>
      </c>
      <c r="AD866" s="109">
        <v>1</v>
      </c>
      <c r="AE866" s="110">
        <v>0</v>
      </c>
      <c r="AF866" s="111">
        <v>0.54</v>
      </c>
      <c r="AG866" s="112">
        <v>0</v>
      </c>
      <c r="AH866" s="112">
        <v>0</v>
      </c>
      <c r="AI866" s="112">
        <v>0</v>
      </c>
      <c r="AJ866" s="111">
        <v>0.9</v>
      </c>
      <c r="AK866" s="112">
        <v>0</v>
      </c>
      <c r="AL866" s="112">
        <v>0</v>
      </c>
      <c r="AM866" s="112">
        <v>0</v>
      </c>
      <c r="AN866" s="112">
        <v>0</v>
      </c>
      <c r="AO866" s="112">
        <v>0</v>
      </c>
      <c r="AP866" s="112">
        <v>0</v>
      </c>
      <c r="AQ866" s="112">
        <v>0</v>
      </c>
      <c r="AR866" s="112">
        <v>0</v>
      </c>
      <c r="AS866" s="112">
        <v>0</v>
      </c>
      <c r="AT866" s="111">
        <v>0.55000000000000004</v>
      </c>
      <c r="AU866" s="112">
        <v>0</v>
      </c>
      <c r="AV866" s="112">
        <v>0</v>
      </c>
      <c r="AW866" s="112">
        <v>0</v>
      </c>
      <c r="AX866" s="112">
        <v>0</v>
      </c>
      <c r="AY866" s="112">
        <v>0</v>
      </c>
      <c r="AZ866" s="112">
        <v>0</v>
      </c>
      <c r="BA866" s="111">
        <v>0.71299999999999997</v>
      </c>
      <c r="BB866" s="112">
        <v>0</v>
      </c>
      <c r="BC866" s="112">
        <v>0</v>
      </c>
      <c r="BD866" s="112">
        <v>0</v>
      </c>
      <c r="BE866" s="112">
        <v>0</v>
      </c>
      <c r="BF866" s="112">
        <v>0</v>
      </c>
      <c r="BG866" s="112">
        <v>0</v>
      </c>
      <c r="BH866" s="112">
        <v>0</v>
      </c>
      <c r="BI866" s="112">
        <v>0</v>
      </c>
      <c r="BJ866" s="112">
        <v>0</v>
      </c>
      <c r="BK866" s="111">
        <v>0.71299999999999997</v>
      </c>
      <c r="BL866" s="112">
        <v>0</v>
      </c>
      <c r="BM866" s="112">
        <v>0</v>
      </c>
      <c r="BN866" s="112">
        <v>0</v>
      </c>
      <c r="BO866" s="112">
        <v>0</v>
      </c>
      <c r="BP866" s="112">
        <v>0</v>
      </c>
      <c r="BQ866" s="112">
        <v>0</v>
      </c>
      <c r="BR866" s="113">
        <v>8</v>
      </c>
      <c r="BS866" s="112">
        <v>0</v>
      </c>
    </row>
    <row r="867" spans="1:71" hidden="1" x14ac:dyDescent="0.25">
      <c r="A867" s="102" t="s">
        <v>4</v>
      </c>
      <c r="B867" s="103" t="s">
        <v>197</v>
      </c>
      <c r="C867" s="102" t="s">
        <v>198</v>
      </c>
      <c r="D867" s="102" t="s">
        <v>463</v>
      </c>
      <c r="E867" s="102" t="s">
        <v>464</v>
      </c>
      <c r="F867" s="102" t="s">
        <v>151</v>
      </c>
      <c r="G867" s="102" t="s">
        <v>223</v>
      </c>
      <c r="H867" s="104">
        <v>336</v>
      </c>
      <c r="I867" s="104">
        <v>341</v>
      </c>
      <c r="J867" s="104">
        <v>773</v>
      </c>
      <c r="K867" s="104">
        <v>2319</v>
      </c>
      <c r="L867" s="105">
        <v>483.33333333333331</v>
      </c>
      <c r="M867" s="106">
        <v>2273</v>
      </c>
      <c r="N867" s="106">
        <v>2622</v>
      </c>
      <c r="O867" s="106">
        <v>7</v>
      </c>
      <c r="P867" s="106">
        <v>349</v>
      </c>
      <c r="Q867" s="106">
        <v>8</v>
      </c>
      <c r="R867" s="106">
        <v>7.5</v>
      </c>
      <c r="S867" s="106">
        <v>2393</v>
      </c>
      <c r="T867" s="106">
        <v>2476</v>
      </c>
      <c r="U867" s="106">
        <v>7</v>
      </c>
      <c r="V867" s="106">
        <v>83</v>
      </c>
      <c r="W867" s="106">
        <v>8</v>
      </c>
      <c r="X867" s="106">
        <v>7.5</v>
      </c>
      <c r="Y867" s="106">
        <v>773</v>
      </c>
      <c r="Z867" s="106">
        <v>8</v>
      </c>
      <c r="AA867" s="107">
        <v>57804</v>
      </c>
      <c r="AB867" s="106">
        <v>5</v>
      </c>
      <c r="AC867" s="108">
        <v>6.6</v>
      </c>
      <c r="AD867" s="109">
        <v>4</v>
      </c>
      <c r="AE867" s="110">
        <v>160.66666666666666</v>
      </c>
      <c r="AF867" s="111">
        <v>0.54</v>
      </c>
      <c r="AG867" s="112">
        <v>9</v>
      </c>
      <c r="AH867" s="112">
        <v>17.333333333333332</v>
      </c>
      <c r="AI867" s="112">
        <v>9</v>
      </c>
      <c r="AJ867" s="111">
        <v>0.9</v>
      </c>
      <c r="AK867" s="112">
        <v>2.6666666666666665</v>
      </c>
      <c r="AL867" s="112">
        <v>0</v>
      </c>
      <c r="AM867" s="112">
        <v>0</v>
      </c>
      <c r="AN867" s="112">
        <v>12.333333333333334</v>
      </c>
      <c r="AO867" s="112">
        <v>9.6666666666666661</v>
      </c>
      <c r="AP867" s="112">
        <v>0</v>
      </c>
      <c r="AQ867" s="112">
        <v>0</v>
      </c>
      <c r="AR867" s="112">
        <v>0</v>
      </c>
      <c r="AS867" s="112">
        <v>0</v>
      </c>
      <c r="AT867" s="111">
        <v>0.55000000000000004</v>
      </c>
      <c r="AU867" s="112">
        <v>0</v>
      </c>
      <c r="AV867" s="112">
        <v>0</v>
      </c>
      <c r="AW867" s="112">
        <v>0</v>
      </c>
      <c r="AX867" s="112">
        <v>0</v>
      </c>
      <c r="AY867" s="112">
        <v>0</v>
      </c>
      <c r="AZ867" s="112">
        <v>0</v>
      </c>
      <c r="BA867" s="111">
        <v>0.71299999999999997</v>
      </c>
      <c r="BB867" s="112">
        <v>0</v>
      </c>
      <c r="BC867" s="112">
        <v>0</v>
      </c>
      <c r="BD867" s="112">
        <v>0</v>
      </c>
      <c r="BE867" s="112">
        <v>0</v>
      </c>
      <c r="BF867" s="112">
        <v>0</v>
      </c>
      <c r="BG867" s="112">
        <v>0</v>
      </c>
      <c r="BH867" s="112">
        <v>0</v>
      </c>
      <c r="BI867" s="112">
        <v>0</v>
      </c>
      <c r="BJ867" s="112">
        <v>0</v>
      </c>
      <c r="BK867" s="111">
        <v>0.71299999999999997</v>
      </c>
      <c r="BL867" s="112">
        <v>86.76</v>
      </c>
      <c r="BM867" s="112">
        <v>25.166666666666664</v>
      </c>
      <c r="BN867" s="112">
        <v>14.883333333333333</v>
      </c>
      <c r="BO867" s="112">
        <v>5.3166666666666664</v>
      </c>
      <c r="BP867" s="112">
        <v>0</v>
      </c>
      <c r="BQ867" s="112">
        <v>0</v>
      </c>
      <c r="BR867" s="113">
        <v>263</v>
      </c>
      <c r="BS867" s="112">
        <v>0</v>
      </c>
    </row>
    <row r="868" spans="1:71" hidden="1" x14ac:dyDescent="0.25">
      <c r="A868" s="102" t="s">
        <v>4</v>
      </c>
      <c r="B868" s="103" t="s">
        <v>197</v>
      </c>
      <c r="C868" s="102" t="s">
        <v>198</v>
      </c>
      <c r="D868" s="102" t="s">
        <v>465</v>
      </c>
      <c r="E868" s="102" t="s">
        <v>466</v>
      </c>
      <c r="F868" s="102" t="s">
        <v>151</v>
      </c>
      <c r="G868" s="102" t="s">
        <v>223</v>
      </c>
      <c r="H868" s="104">
        <v>1238</v>
      </c>
      <c r="I868" s="104">
        <v>1258</v>
      </c>
      <c r="J868" s="104">
        <v>1500</v>
      </c>
      <c r="K868" s="104">
        <v>4500</v>
      </c>
      <c r="L868" s="105">
        <v>1332</v>
      </c>
      <c r="M868" s="106">
        <v>7564</v>
      </c>
      <c r="N868" s="106">
        <v>8607</v>
      </c>
      <c r="O868" s="106">
        <v>9</v>
      </c>
      <c r="P868" s="106">
        <v>1043</v>
      </c>
      <c r="Q868" s="106">
        <v>10</v>
      </c>
      <c r="R868" s="106">
        <v>9.5</v>
      </c>
      <c r="S868" s="106">
        <v>7910</v>
      </c>
      <c r="T868" s="106">
        <v>8170</v>
      </c>
      <c r="U868" s="106">
        <v>9</v>
      </c>
      <c r="V868" s="106">
        <v>260</v>
      </c>
      <c r="W868" s="106">
        <v>10</v>
      </c>
      <c r="X868" s="106">
        <v>9.5</v>
      </c>
      <c r="Y868" s="106">
        <v>1500</v>
      </c>
      <c r="Z868" s="106">
        <v>9</v>
      </c>
      <c r="AA868" s="107">
        <v>41392</v>
      </c>
      <c r="AB868" s="106">
        <v>3</v>
      </c>
      <c r="AC868" s="108">
        <v>6.8</v>
      </c>
      <c r="AD868" s="109">
        <v>4</v>
      </c>
      <c r="AE868" s="110">
        <v>160.66666666666666</v>
      </c>
      <c r="AF868" s="111">
        <v>0.54</v>
      </c>
      <c r="AG868" s="112">
        <v>6.666666666666667</v>
      </c>
      <c r="AH868" s="112">
        <v>13.666666666666666</v>
      </c>
      <c r="AI868" s="112">
        <v>6.666666666666667</v>
      </c>
      <c r="AJ868" s="111">
        <v>0.9</v>
      </c>
      <c r="AK868" s="112">
        <v>2.6666666666666665</v>
      </c>
      <c r="AL868" s="112">
        <v>0</v>
      </c>
      <c r="AM868" s="112">
        <v>0</v>
      </c>
      <c r="AN868" s="112">
        <v>12.333333333333334</v>
      </c>
      <c r="AO868" s="112">
        <v>12.333333333333334</v>
      </c>
      <c r="AP868" s="112">
        <v>0</v>
      </c>
      <c r="AQ868" s="112">
        <v>6</v>
      </c>
      <c r="AR868" s="112">
        <v>0</v>
      </c>
      <c r="AS868" s="112">
        <v>0</v>
      </c>
      <c r="AT868" s="111">
        <v>0.55000000000000004</v>
      </c>
      <c r="AU868" s="112">
        <v>0</v>
      </c>
      <c r="AV868" s="112">
        <v>0</v>
      </c>
      <c r="AW868" s="112">
        <v>0</v>
      </c>
      <c r="AX868" s="112">
        <v>0</v>
      </c>
      <c r="AY868" s="112">
        <v>0</v>
      </c>
      <c r="AZ868" s="112">
        <v>0</v>
      </c>
      <c r="BA868" s="111">
        <v>0.71299999999999997</v>
      </c>
      <c r="BB868" s="112">
        <v>0</v>
      </c>
      <c r="BC868" s="112">
        <v>0</v>
      </c>
      <c r="BD868" s="112">
        <v>0</v>
      </c>
      <c r="BE868" s="112">
        <v>0</v>
      </c>
      <c r="BF868" s="112">
        <v>0</v>
      </c>
      <c r="BG868" s="112">
        <v>0</v>
      </c>
      <c r="BH868" s="112">
        <v>0</v>
      </c>
      <c r="BI868" s="112">
        <v>0</v>
      </c>
      <c r="BJ868" s="112">
        <v>0</v>
      </c>
      <c r="BK868" s="111">
        <v>0.71299999999999997</v>
      </c>
      <c r="BL868" s="112">
        <v>86.76</v>
      </c>
      <c r="BM868" s="112">
        <v>19.766666666666666</v>
      </c>
      <c r="BN868" s="112">
        <v>12.783333333333335</v>
      </c>
      <c r="BO868" s="112">
        <v>6.7833333333333341</v>
      </c>
      <c r="BP868" s="112">
        <v>3.3000000000000003</v>
      </c>
      <c r="BQ868" s="112">
        <v>0</v>
      </c>
      <c r="BR868" s="113">
        <v>217</v>
      </c>
      <c r="BS868" s="112">
        <v>0</v>
      </c>
    </row>
    <row r="869" spans="1:71" hidden="1" x14ac:dyDescent="0.25">
      <c r="A869" s="102" t="s">
        <v>4</v>
      </c>
      <c r="B869" s="103" t="s">
        <v>197</v>
      </c>
      <c r="C869" s="102" t="s">
        <v>198</v>
      </c>
      <c r="D869" s="102" t="s">
        <v>1036</v>
      </c>
      <c r="E869" s="102" t="s">
        <v>1037</v>
      </c>
      <c r="F869" s="102" t="s">
        <v>152</v>
      </c>
      <c r="G869" s="102" t="s">
        <v>223</v>
      </c>
      <c r="H869" s="104">
        <v>441</v>
      </c>
      <c r="I869" s="104">
        <v>477</v>
      </c>
      <c r="J869" s="104"/>
      <c r="K869" s="104" t="s">
        <v>154</v>
      </c>
      <c r="L869" s="105">
        <v>459</v>
      </c>
      <c r="M869" s="106">
        <v>3200</v>
      </c>
      <c r="N869" s="106">
        <v>3182</v>
      </c>
      <c r="O869" s="106">
        <v>8</v>
      </c>
      <c r="P869" s="106">
        <v>-18</v>
      </c>
      <c r="Q869" s="106">
        <v>2</v>
      </c>
      <c r="R869" s="106">
        <v>5</v>
      </c>
      <c r="S869" s="106">
        <v>3363</v>
      </c>
      <c r="T869" s="106">
        <v>3383</v>
      </c>
      <c r="U869" s="106">
        <v>8</v>
      </c>
      <c r="V869" s="106">
        <v>20</v>
      </c>
      <c r="W869" s="106">
        <v>5</v>
      </c>
      <c r="X869" s="106">
        <v>6.5</v>
      </c>
      <c r="Y869" s="106"/>
      <c r="Z869" s="106"/>
      <c r="AA869" s="107">
        <v>27345</v>
      </c>
      <c r="AB869" s="106">
        <v>1</v>
      </c>
      <c r="AC869" s="108">
        <v>3.375</v>
      </c>
      <c r="AD869" s="109">
        <v>1</v>
      </c>
      <c r="AE869" s="110">
        <v>0</v>
      </c>
      <c r="AF869" s="111">
        <v>0.54</v>
      </c>
      <c r="AG869" s="112">
        <v>0</v>
      </c>
      <c r="AH869" s="112">
        <v>0</v>
      </c>
      <c r="AI869" s="112">
        <v>0</v>
      </c>
      <c r="AJ869" s="111">
        <v>0.9</v>
      </c>
      <c r="AK869" s="112">
        <v>0</v>
      </c>
      <c r="AL869" s="112">
        <v>0</v>
      </c>
      <c r="AM869" s="112">
        <v>0</v>
      </c>
      <c r="AN869" s="112">
        <v>0</v>
      </c>
      <c r="AO869" s="112">
        <v>0</v>
      </c>
      <c r="AP869" s="112">
        <v>0</v>
      </c>
      <c r="AQ869" s="112">
        <v>0</v>
      </c>
      <c r="AR869" s="112">
        <v>0</v>
      </c>
      <c r="AS869" s="112">
        <v>0</v>
      </c>
      <c r="AT869" s="111">
        <v>0.55000000000000004</v>
      </c>
      <c r="AU869" s="112">
        <v>0</v>
      </c>
      <c r="AV869" s="112">
        <v>0</v>
      </c>
      <c r="AW869" s="112">
        <v>0</v>
      </c>
      <c r="AX869" s="112">
        <v>0</v>
      </c>
      <c r="AY869" s="112">
        <v>0</v>
      </c>
      <c r="AZ869" s="112">
        <v>0</v>
      </c>
      <c r="BA869" s="111">
        <v>0.71299999999999997</v>
      </c>
      <c r="BB869" s="112">
        <v>0</v>
      </c>
      <c r="BC869" s="112">
        <v>0</v>
      </c>
      <c r="BD869" s="112">
        <v>0</v>
      </c>
      <c r="BE869" s="112">
        <v>0</v>
      </c>
      <c r="BF869" s="112">
        <v>0</v>
      </c>
      <c r="BG869" s="112">
        <v>0</v>
      </c>
      <c r="BH869" s="112">
        <v>0</v>
      </c>
      <c r="BI869" s="112">
        <v>0</v>
      </c>
      <c r="BJ869" s="112">
        <v>0</v>
      </c>
      <c r="BK869" s="111">
        <v>0.71299999999999997</v>
      </c>
      <c r="BL869" s="112">
        <v>0</v>
      </c>
      <c r="BM869" s="112">
        <v>0</v>
      </c>
      <c r="BN869" s="112">
        <v>0</v>
      </c>
      <c r="BO869" s="112">
        <v>0</v>
      </c>
      <c r="BP869" s="112">
        <v>0</v>
      </c>
      <c r="BQ869" s="112">
        <v>0</v>
      </c>
      <c r="BR869" s="113">
        <v>62</v>
      </c>
      <c r="BS869" s="112">
        <v>0</v>
      </c>
    </row>
    <row r="870" spans="1:71" hidden="1" x14ac:dyDescent="0.25">
      <c r="A870" s="102" t="s">
        <v>4</v>
      </c>
      <c r="B870" s="103" t="s">
        <v>197</v>
      </c>
      <c r="C870" s="102" t="s">
        <v>198</v>
      </c>
      <c r="D870" s="102" t="s">
        <v>963</v>
      </c>
      <c r="E870" s="102" t="s">
        <v>964</v>
      </c>
      <c r="F870" s="102" t="s">
        <v>152</v>
      </c>
      <c r="G870" s="102" t="s">
        <v>223</v>
      </c>
      <c r="H870" s="104">
        <v>501</v>
      </c>
      <c r="I870" s="104">
        <v>501</v>
      </c>
      <c r="J870" s="104"/>
      <c r="K870" s="104" t="s">
        <v>154</v>
      </c>
      <c r="L870" s="105">
        <v>501</v>
      </c>
      <c r="M870" s="106">
        <v>3096</v>
      </c>
      <c r="N870" s="106">
        <v>3522</v>
      </c>
      <c r="O870" s="106">
        <v>8</v>
      </c>
      <c r="P870" s="106">
        <v>426</v>
      </c>
      <c r="Q870" s="106">
        <v>8</v>
      </c>
      <c r="R870" s="106">
        <v>8</v>
      </c>
      <c r="S870" s="106">
        <v>3238</v>
      </c>
      <c r="T870" s="106">
        <v>3332</v>
      </c>
      <c r="U870" s="106">
        <v>8</v>
      </c>
      <c r="V870" s="106">
        <v>94</v>
      </c>
      <c r="W870" s="106">
        <v>8</v>
      </c>
      <c r="X870" s="106">
        <v>8</v>
      </c>
      <c r="Y870" s="106"/>
      <c r="Z870" s="106"/>
      <c r="AA870" s="107">
        <v>38022</v>
      </c>
      <c r="AB870" s="106">
        <v>3</v>
      </c>
      <c r="AC870" s="108">
        <v>5.5</v>
      </c>
      <c r="AD870" s="109">
        <v>3</v>
      </c>
      <c r="AE870" s="110">
        <v>160.66666666666666</v>
      </c>
      <c r="AF870" s="111">
        <v>0.54</v>
      </c>
      <c r="AG870" s="112">
        <v>0</v>
      </c>
      <c r="AH870" s="112">
        <v>0</v>
      </c>
      <c r="AI870" s="112">
        <v>0</v>
      </c>
      <c r="AJ870" s="111">
        <v>0.9</v>
      </c>
      <c r="AK870" s="112">
        <v>0</v>
      </c>
      <c r="AL870" s="112">
        <v>0</v>
      </c>
      <c r="AM870" s="112">
        <v>0</v>
      </c>
      <c r="AN870" s="112">
        <v>0</v>
      </c>
      <c r="AO870" s="112">
        <v>2.6666666666666665</v>
      </c>
      <c r="AP870" s="112">
        <v>0</v>
      </c>
      <c r="AQ870" s="112">
        <v>6</v>
      </c>
      <c r="AR870" s="112">
        <v>0</v>
      </c>
      <c r="AS870" s="112">
        <v>0</v>
      </c>
      <c r="AT870" s="111">
        <v>0.55000000000000004</v>
      </c>
      <c r="AU870" s="112">
        <v>0</v>
      </c>
      <c r="AV870" s="112">
        <v>0</v>
      </c>
      <c r="AW870" s="112">
        <v>0</v>
      </c>
      <c r="AX870" s="112">
        <v>0</v>
      </c>
      <c r="AY870" s="112">
        <v>0</v>
      </c>
      <c r="AZ870" s="112">
        <v>0</v>
      </c>
      <c r="BA870" s="111">
        <v>0.71299999999999997</v>
      </c>
      <c r="BB870" s="112">
        <v>0</v>
      </c>
      <c r="BC870" s="112">
        <v>0</v>
      </c>
      <c r="BD870" s="112">
        <v>0</v>
      </c>
      <c r="BE870" s="112">
        <v>0</v>
      </c>
      <c r="BF870" s="112">
        <v>0</v>
      </c>
      <c r="BG870" s="112">
        <v>0</v>
      </c>
      <c r="BH870" s="112">
        <v>0</v>
      </c>
      <c r="BI870" s="112">
        <v>0</v>
      </c>
      <c r="BJ870" s="112">
        <v>0</v>
      </c>
      <c r="BK870" s="111">
        <v>0.71299999999999997</v>
      </c>
      <c r="BL870" s="112">
        <v>86.76</v>
      </c>
      <c r="BM870" s="112">
        <v>0</v>
      </c>
      <c r="BN870" s="112">
        <v>0</v>
      </c>
      <c r="BO870" s="112">
        <v>1.4666666666666668</v>
      </c>
      <c r="BP870" s="112">
        <v>3.3000000000000003</v>
      </c>
      <c r="BQ870" s="112">
        <v>0</v>
      </c>
      <c r="BR870" s="113">
        <v>528</v>
      </c>
      <c r="BS870" s="112">
        <v>0</v>
      </c>
    </row>
    <row r="871" spans="1:71" hidden="1" x14ac:dyDescent="0.25">
      <c r="A871" s="102" t="s">
        <v>4</v>
      </c>
      <c r="B871" s="103" t="s">
        <v>197</v>
      </c>
      <c r="C871" s="102" t="s">
        <v>198</v>
      </c>
      <c r="D871" s="102" t="s">
        <v>96</v>
      </c>
      <c r="E871" s="102" t="s">
        <v>97</v>
      </c>
      <c r="F871" s="102" t="s">
        <v>152</v>
      </c>
      <c r="G871" s="102" t="s">
        <v>223</v>
      </c>
      <c r="H871" s="104">
        <v>2289</v>
      </c>
      <c r="I871" s="104">
        <v>2289</v>
      </c>
      <c r="J871" s="104">
        <v>1568</v>
      </c>
      <c r="K871" s="104">
        <v>4704</v>
      </c>
      <c r="L871" s="105">
        <v>2048.6666666666665</v>
      </c>
      <c r="M871" s="106">
        <v>13549</v>
      </c>
      <c r="N871" s="106">
        <v>15976</v>
      </c>
      <c r="O871" s="106">
        <v>10</v>
      </c>
      <c r="P871" s="106">
        <v>2427</v>
      </c>
      <c r="Q871" s="106">
        <v>10</v>
      </c>
      <c r="R871" s="106">
        <v>10</v>
      </c>
      <c r="S871" s="106">
        <v>14266</v>
      </c>
      <c r="T871" s="106">
        <v>14817</v>
      </c>
      <c r="U871" s="106">
        <v>10</v>
      </c>
      <c r="V871" s="106">
        <v>551</v>
      </c>
      <c r="W871" s="106">
        <v>10</v>
      </c>
      <c r="X871" s="106">
        <v>10</v>
      </c>
      <c r="Y871" s="106">
        <v>1568</v>
      </c>
      <c r="Z871" s="106">
        <v>10</v>
      </c>
      <c r="AA871" s="107">
        <v>30912</v>
      </c>
      <c r="AB871" s="106">
        <v>2</v>
      </c>
      <c r="AC871" s="108">
        <v>6.8</v>
      </c>
      <c r="AD871" s="109">
        <v>2</v>
      </c>
      <c r="AE871" s="110">
        <v>160.66666666666666</v>
      </c>
      <c r="AF871" s="111">
        <v>0.54</v>
      </c>
      <c r="AG871" s="112">
        <v>6.666666666666667</v>
      </c>
      <c r="AH871" s="112">
        <v>13.666666666666666</v>
      </c>
      <c r="AI871" s="112">
        <v>6.666666666666667</v>
      </c>
      <c r="AJ871" s="111">
        <v>0.9</v>
      </c>
      <c r="AK871" s="112">
        <v>2.6666666666666665</v>
      </c>
      <c r="AL871" s="112">
        <v>0</v>
      </c>
      <c r="AM871" s="112">
        <v>0</v>
      </c>
      <c r="AN871" s="112">
        <v>12.333333333333334</v>
      </c>
      <c r="AO871" s="112">
        <v>0</v>
      </c>
      <c r="AP871" s="112">
        <v>0</v>
      </c>
      <c r="AQ871" s="112">
        <v>0</v>
      </c>
      <c r="AR871" s="112">
        <v>0</v>
      </c>
      <c r="AS871" s="112">
        <v>0</v>
      </c>
      <c r="AT871" s="111">
        <v>0.55000000000000004</v>
      </c>
      <c r="AU871" s="112">
        <v>0</v>
      </c>
      <c r="AV871" s="112">
        <v>0</v>
      </c>
      <c r="AW871" s="112">
        <v>0</v>
      </c>
      <c r="AX871" s="112">
        <v>0</v>
      </c>
      <c r="AY871" s="112">
        <v>0</v>
      </c>
      <c r="AZ871" s="112">
        <v>0</v>
      </c>
      <c r="BA871" s="111">
        <v>0.71299999999999997</v>
      </c>
      <c r="BB871" s="112">
        <v>0</v>
      </c>
      <c r="BC871" s="112">
        <v>0</v>
      </c>
      <c r="BD871" s="112">
        <v>0</v>
      </c>
      <c r="BE871" s="112">
        <v>0</v>
      </c>
      <c r="BF871" s="112">
        <v>0</v>
      </c>
      <c r="BG871" s="112">
        <v>0</v>
      </c>
      <c r="BH871" s="112">
        <v>0</v>
      </c>
      <c r="BI871" s="112">
        <v>0</v>
      </c>
      <c r="BJ871" s="112">
        <v>0</v>
      </c>
      <c r="BK871" s="111">
        <v>0.71299999999999997</v>
      </c>
      <c r="BL871" s="112">
        <v>86.76</v>
      </c>
      <c r="BM871" s="112">
        <v>19.766666666666666</v>
      </c>
      <c r="BN871" s="112">
        <v>12.783333333333335</v>
      </c>
      <c r="BO871" s="112">
        <v>0</v>
      </c>
      <c r="BP871" s="112">
        <v>0</v>
      </c>
      <c r="BQ871" s="112">
        <v>0</v>
      </c>
      <c r="BR871" s="113">
        <v>315</v>
      </c>
      <c r="BS871" s="112">
        <v>0</v>
      </c>
    </row>
    <row r="872" spans="1:71" hidden="1" x14ac:dyDescent="0.25">
      <c r="A872" s="102" t="s">
        <v>4</v>
      </c>
      <c r="B872" s="103" t="s">
        <v>197</v>
      </c>
      <c r="C872" s="102" t="s">
        <v>198</v>
      </c>
      <c r="D872" s="102" t="s">
        <v>467</v>
      </c>
      <c r="E872" s="102" t="s">
        <v>468</v>
      </c>
      <c r="F872" s="102" t="s">
        <v>152</v>
      </c>
      <c r="G872" s="102" t="s">
        <v>223</v>
      </c>
      <c r="H872" s="104">
        <v>1015</v>
      </c>
      <c r="I872" s="104">
        <v>1030</v>
      </c>
      <c r="J872" s="104">
        <v>370</v>
      </c>
      <c r="K872" s="104">
        <v>1110</v>
      </c>
      <c r="L872" s="105">
        <v>805</v>
      </c>
      <c r="M872" s="106">
        <v>5356</v>
      </c>
      <c r="N872" s="106">
        <v>6025</v>
      </c>
      <c r="O872" s="106">
        <v>9</v>
      </c>
      <c r="P872" s="106">
        <v>669</v>
      </c>
      <c r="Q872" s="106">
        <v>9</v>
      </c>
      <c r="R872" s="106">
        <v>9</v>
      </c>
      <c r="S872" s="106">
        <v>5632</v>
      </c>
      <c r="T872" s="106">
        <v>5792</v>
      </c>
      <c r="U872" s="106">
        <v>9</v>
      </c>
      <c r="V872" s="106">
        <v>160</v>
      </c>
      <c r="W872" s="106">
        <v>9</v>
      </c>
      <c r="X872" s="106">
        <v>9</v>
      </c>
      <c r="Y872" s="106">
        <v>370</v>
      </c>
      <c r="Z872" s="106">
        <v>7</v>
      </c>
      <c r="AA872" s="107">
        <v>28495</v>
      </c>
      <c r="AB872" s="106">
        <v>1</v>
      </c>
      <c r="AC872" s="108">
        <v>5.4</v>
      </c>
      <c r="AD872" s="109">
        <v>1</v>
      </c>
      <c r="AE872" s="110">
        <v>0</v>
      </c>
      <c r="AF872" s="111">
        <v>0.54</v>
      </c>
      <c r="AG872" s="112">
        <v>0</v>
      </c>
      <c r="AH872" s="112">
        <v>0</v>
      </c>
      <c r="AI872" s="112">
        <v>0</v>
      </c>
      <c r="AJ872" s="111">
        <v>0.9</v>
      </c>
      <c r="AK872" s="112">
        <v>0</v>
      </c>
      <c r="AL872" s="112">
        <v>0</v>
      </c>
      <c r="AM872" s="112">
        <v>0</v>
      </c>
      <c r="AN872" s="112">
        <v>0</v>
      </c>
      <c r="AO872" s="112">
        <v>0</v>
      </c>
      <c r="AP872" s="112">
        <v>0</v>
      </c>
      <c r="AQ872" s="112">
        <v>0</v>
      </c>
      <c r="AR872" s="112">
        <v>0</v>
      </c>
      <c r="AS872" s="112">
        <v>0</v>
      </c>
      <c r="AT872" s="111">
        <v>0.55000000000000004</v>
      </c>
      <c r="AU872" s="112">
        <v>0</v>
      </c>
      <c r="AV872" s="112">
        <v>0</v>
      </c>
      <c r="AW872" s="112">
        <v>0</v>
      </c>
      <c r="AX872" s="112">
        <v>0</v>
      </c>
      <c r="AY872" s="112">
        <v>0</v>
      </c>
      <c r="AZ872" s="112">
        <v>0</v>
      </c>
      <c r="BA872" s="111">
        <v>0.71299999999999997</v>
      </c>
      <c r="BB872" s="112">
        <v>0</v>
      </c>
      <c r="BC872" s="112">
        <v>0</v>
      </c>
      <c r="BD872" s="112">
        <v>0</v>
      </c>
      <c r="BE872" s="112">
        <v>0</v>
      </c>
      <c r="BF872" s="112">
        <v>0</v>
      </c>
      <c r="BG872" s="112">
        <v>0</v>
      </c>
      <c r="BH872" s="112">
        <v>0</v>
      </c>
      <c r="BI872" s="112">
        <v>0</v>
      </c>
      <c r="BJ872" s="112">
        <v>0</v>
      </c>
      <c r="BK872" s="111">
        <v>0.71299999999999997</v>
      </c>
      <c r="BL872" s="112">
        <v>0</v>
      </c>
      <c r="BM872" s="112">
        <v>0</v>
      </c>
      <c r="BN872" s="112">
        <v>0</v>
      </c>
      <c r="BO872" s="112">
        <v>0</v>
      </c>
      <c r="BP872" s="112">
        <v>0</v>
      </c>
      <c r="BQ872" s="112">
        <v>0</v>
      </c>
      <c r="BR872" s="113">
        <v>292</v>
      </c>
      <c r="BS872" s="112">
        <v>0</v>
      </c>
    </row>
    <row r="873" spans="1:71" hidden="1" x14ac:dyDescent="0.25">
      <c r="A873" s="102" t="s">
        <v>4</v>
      </c>
      <c r="B873" s="103" t="s">
        <v>197</v>
      </c>
      <c r="C873" s="102" t="s">
        <v>198</v>
      </c>
      <c r="D873" s="102" t="s">
        <v>469</v>
      </c>
      <c r="E873" s="102" t="s">
        <v>470</v>
      </c>
      <c r="F873" s="102" t="s">
        <v>152</v>
      </c>
      <c r="G873" s="102" t="s">
        <v>223</v>
      </c>
      <c r="H873" s="104">
        <v>1227</v>
      </c>
      <c r="I873" s="104">
        <v>1290</v>
      </c>
      <c r="J873" s="104">
        <v>895</v>
      </c>
      <c r="K873" s="104">
        <v>2685</v>
      </c>
      <c r="L873" s="105">
        <v>1137.3333333333333</v>
      </c>
      <c r="M873" s="106">
        <v>6984</v>
      </c>
      <c r="N873" s="106">
        <v>7468</v>
      </c>
      <c r="O873" s="106">
        <v>9</v>
      </c>
      <c r="P873" s="106">
        <v>484</v>
      </c>
      <c r="Q873" s="106">
        <v>9</v>
      </c>
      <c r="R873" s="106">
        <v>9</v>
      </c>
      <c r="S873" s="106">
        <v>7374</v>
      </c>
      <c r="T873" s="106">
        <v>7527</v>
      </c>
      <c r="U873" s="106">
        <v>9</v>
      </c>
      <c r="V873" s="106">
        <v>153</v>
      </c>
      <c r="W873" s="106">
        <v>9</v>
      </c>
      <c r="X873" s="106">
        <v>9</v>
      </c>
      <c r="Y873" s="106">
        <v>895</v>
      </c>
      <c r="Z873" s="106">
        <v>9</v>
      </c>
      <c r="AA873" s="107">
        <v>26677</v>
      </c>
      <c r="AB873" s="106">
        <v>1</v>
      </c>
      <c r="AC873" s="108">
        <v>5.8</v>
      </c>
      <c r="AD873" s="109">
        <v>1</v>
      </c>
      <c r="AE873" s="110">
        <v>0</v>
      </c>
      <c r="AF873" s="111">
        <v>0.54</v>
      </c>
      <c r="AG873" s="112">
        <v>0</v>
      </c>
      <c r="AH873" s="112">
        <v>0</v>
      </c>
      <c r="AI873" s="112">
        <v>0</v>
      </c>
      <c r="AJ873" s="111">
        <v>0.9</v>
      </c>
      <c r="AK873" s="112">
        <v>0</v>
      </c>
      <c r="AL873" s="112">
        <v>0</v>
      </c>
      <c r="AM873" s="112">
        <v>0</v>
      </c>
      <c r="AN873" s="112">
        <v>0</v>
      </c>
      <c r="AO873" s="112">
        <v>0</v>
      </c>
      <c r="AP873" s="112">
        <v>0</v>
      </c>
      <c r="AQ873" s="112">
        <v>0</v>
      </c>
      <c r="AR873" s="112">
        <v>0</v>
      </c>
      <c r="AS873" s="112">
        <v>0</v>
      </c>
      <c r="AT873" s="111">
        <v>0.55000000000000004</v>
      </c>
      <c r="AU873" s="112">
        <v>0</v>
      </c>
      <c r="AV873" s="112">
        <v>0</v>
      </c>
      <c r="AW873" s="112">
        <v>0</v>
      </c>
      <c r="AX873" s="112">
        <v>0</v>
      </c>
      <c r="AY873" s="112">
        <v>0</v>
      </c>
      <c r="AZ873" s="112">
        <v>0</v>
      </c>
      <c r="BA873" s="111">
        <v>0.71299999999999997</v>
      </c>
      <c r="BB873" s="112">
        <v>0</v>
      </c>
      <c r="BC873" s="112">
        <v>0</v>
      </c>
      <c r="BD873" s="112">
        <v>0</v>
      </c>
      <c r="BE873" s="112">
        <v>0</v>
      </c>
      <c r="BF873" s="112">
        <v>0</v>
      </c>
      <c r="BG873" s="112">
        <v>0</v>
      </c>
      <c r="BH873" s="112">
        <v>0</v>
      </c>
      <c r="BI873" s="112">
        <v>0</v>
      </c>
      <c r="BJ873" s="112">
        <v>0</v>
      </c>
      <c r="BK873" s="111">
        <v>0.71299999999999997</v>
      </c>
      <c r="BL873" s="112">
        <v>0</v>
      </c>
      <c r="BM873" s="112">
        <v>0</v>
      </c>
      <c r="BN873" s="112">
        <v>0</v>
      </c>
      <c r="BO873" s="112">
        <v>0</v>
      </c>
      <c r="BP873" s="112">
        <v>0</v>
      </c>
      <c r="BQ873" s="112">
        <v>0</v>
      </c>
      <c r="BR873" s="113">
        <v>232</v>
      </c>
      <c r="BS873" s="112">
        <v>0</v>
      </c>
    </row>
    <row r="874" spans="1:71" hidden="1" x14ac:dyDescent="0.25">
      <c r="A874" s="102" t="s">
        <v>4</v>
      </c>
      <c r="B874" s="103" t="s">
        <v>197</v>
      </c>
      <c r="C874" s="102" t="s">
        <v>198</v>
      </c>
      <c r="D874" s="102" t="s">
        <v>471</v>
      </c>
      <c r="E874" s="102" t="s">
        <v>472</v>
      </c>
      <c r="F874" s="102" t="s">
        <v>152</v>
      </c>
      <c r="G874" s="102" t="s">
        <v>223</v>
      </c>
      <c r="H874" s="104">
        <v>5569</v>
      </c>
      <c r="I874" s="104">
        <v>5463</v>
      </c>
      <c r="J874" s="104">
        <v>2237</v>
      </c>
      <c r="K874" s="104">
        <v>6711</v>
      </c>
      <c r="L874" s="105">
        <v>4423</v>
      </c>
      <c r="M874" s="106">
        <v>25075</v>
      </c>
      <c r="N874" s="106">
        <v>30459</v>
      </c>
      <c r="O874" s="106">
        <v>10</v>
      </c>
      <c r="P874" s="106">
        <v>5384</v>
      </c>
      <c r="Q874" s="106">
        <v>10</v>
      </c>
      <c r="R874" s="106">
        <v>10</v>
      </c>
      <c r="S874" s="106">
        <v>26127</v>
      </c>
      <c r="T874" s="106">
        <v>27362</v>
      </c>
      <c r="U874" s="106">
        <v>10</v>
      </c>
      <c r="V874" s="106">
        <v>1235</v>
      </c>
      <c r="W874" s="106">
        <v>10</v>
      </c>
      <c r="X874" s="106">
        <v>10</v>
      </c>
      <c r="Y874" s="106">
        <v>2237</v>
      </c>
      <c r="Z874" s="106">
        <v>10</v>
      </c>
      <c r="AA874" s="107">
        <v>25250</v>
      </c>
      <c r="AB874" s="106">
        <v>1</v>
      </c>
      <c r="AC874" s="108">
        <v>6.4</v>
      </c>
      <c r="AD874" s="109">
        <v>1</v>
      </c>
      <c r="AE874" s="110">
        <v>0</v>
      </c>
      <c r="AF874" s="111">
        <v>0.54</v>
      </c>
      <c r="AG874" s="112">
        <v>0</v>
      </c>
      <c r="AH874" s="112">
        <v>0</v>
      </c>
      <c r="AI874" s="112">
        <v>0</v>
      </c>
      <c r="AJ874" s="111">
        <v>0.9</v>
      </c>
      <c r="AK874" s="112">
        <v>0</v>
      </c>
      <c r="AL874" s="112">
        <v>0</v>
      </c>
      <c r="AM874" s="112">
        <v>0</v>
      </c>
      <c r="AN874" s="112">
        <v>0</v>
      </c>
      <c r="AO874" s="112">
        <v>0</v>
      </c>
      <c r="AP874" s="112">
        <v>0</v>
      </c>
      <c r="AQ874" s="112">
        <v>0</v>
      </c>
      <c r="AR874" s="112">
        <v>0</v>
      </c>
      <c r="AS874" s="112">
        <v>0</v>
      </c>
      <c r="AT874" s="111">
        <v>0.55000000000000004</v>
      </c>
      <c r="AU874" s="112">
        <v>0</v>
      </c>
      <c r="AV874" s="112">
        <v>0</v>
      </c>
      <c r="AW874" s="112">
        <v>0</v>
      </c>
      <c r="AX874" s="112">
        <v>0</v>
      </c>
      <c r="AY874" s="112">
        <v>0</v>
      </c>
      <c r="AZ874" s="112">
        <v>0</v>
      </c>
      <c r="BA874" s="111">
        <v>0.71299999999999997</v>
      </c>
      <c r="BB874" s="112">
        <v>0</v>
      </c>
      <c r="BC874" s="112">
        <v>0</v>
      </c>
      <c r="BD874" s="112">
        <v>0</v>
      </c>
      <c r="BE874" s="112">
        <v>0</v>
      </c>
      <c r="BF874" s="112">
        <v>0</v>
      </c>
      <c r="BG874" s="112">
        <v>0</v>
      </c>
      <c r="BH874" s="112">
        <v>0</v>
      </c>
      <c r="BI874" s="112">
        <v>0</v>
      </c>
      <c r="BJ874" s="112">
        <v>0</v>
      </c>
      <c r="BK874" s="111">
        <v>0.71299999999999997</v>
      </c>
      <c r="BL874" s="112">
        <v>0</v>
      </c>
      <c r="BM874" s="112">
        <v>0</v>
      </c>
      <c r="BN874" s="112">
        <v>0</v>
      </c>
      <c r="BO874" s="112">
        <v>0</v>
      </c>
      <c r="BP874" s="112">
        <v>0</v>
      </c>
      <c r="BQ874" s="112">
        <v>0</v>
      </c>
      <c r="BR874" s="113">
        <v>292</v>
      </c>
      <c r="BS874" s="112">
        <v>0</v>
      </c>
    </row>
    <row r="875" spans="1:71" hidden="1" x14ac:dyDescent="0.25">
      <c r="A875" s="102" t="s">
        <v>4</v>
      </c>
      <c r="B875" s="103" t="s">
        <v>197</v>
      </c>
      <c r="C875" s="102" t="s">
        <v>198</v>
      </c>
      <c r="D875" s="102" t="s">
        <v>473</v>
      </c>
      <c r="E875" s="102" t="s">
        <v>474</v>
      </c>
      <c r="F875" s="102" t="s">
        <v>152</v>
      </c>
      <c r="G875" s="102" t="s">
        <v>223</v>
      </c>
      <c r="H875" s="104">
        <v>1850</v>
      </c>
      <c r="I875" s="104">
        <v>1899</v>
      </c>
      <c r="J875" s="104">
        <v>704</v>
      </c>
      <c r="K875" s="104">
        <v>2112</v>
      </c>
      <c r="L875" s="105">
        <v>1484.3333333333333</v>
      </c>
      <c r="M875" s="106">
        <v>8002</v>
      </c>
      <c r="N875" s="106">
        <v>8637</v>
      </c>
      <c r="O875" s="106">
        <v>9</v>
      </c>
      <c r="P875" s="106">
        <v>635</v>
      </c>
      <c r="Q875" s="106">
        <v>9</v>
      </c>
      <c r="R875" s="106">
        <v>9</v>
      </c>
      <c r="S875" s="106">
        <v>8292</v>
      </c>
      <c r="T875" s="106">
        <v>8489</v>
      </c>
      <c r="U875" s="106">
        <v>9</v>
      </c>
      <c r="V875" s="106">
        <v>197</v>
      </c>
      <c r="W875" s="106">
        <v>9</v>
      </c>
      <c r="X875" s="106">
        <v>9</v>
      </c>
      <c r="Y875" s="106">
        <v>704</v>
      </c>
      <c r="Z875" s="106">
        <v>8</v>
      </c>
      <c r="AA875" s="107">
        <v>25696</v>
      </c>
      <c r="AB875" s="106">
        <v>1</v>
      </c>
      <c r="AC875" s="108">
        <v>5.6</v>
      </c>
      <c r="AD875" s="109">
        <v>1</v>
      </c>
      <c r="AE875" s="110">
        <v>0</v>
      </c>
      <c r="AF875" s="111">
        <v>0.54</v>
      </c>
      <c r="AG875" s="112">
        <v>0</v>
      </c>
      <c r="AH875" s="112">
        <v>0</v>
      </c>
      <c r="AI875" s="112">
        <v>0</v>
      </c>
      <c r="AJ875" s="111">
        <v>0.9</v>
      </c>
      <c r="AK875" s="112">
        <v>0</v>
      </c>
      <c r="AL875" s="112">
        <v>0</v>
      </c>
      <c r="AM875" s="112">
        <v>0</v>
      </c>
      <c r="AN875" s="112">
        <v>0</v>
      </c>
      <c r="AO875" s="112">
        <v>0</v>
      </c>
      <c r="AP875" s="112">
        <v>0</v>
      </c>
      <c r="AQ875" s="112">
        <v>0</v>
      </c>
      <c r="AR875" s="112">
        <v>0</v>
      </c>
      <c r="AS875" s="112">
        <v>0</v>
      </c>
      <c r="AT875" s="111">
        <v>0.55000000000000004</v>
      </c>
      <c r="AU875" s="112">
        <v>0</v>
      </c>
      <c r="AV875" s="112">
        <v>0</v>
      </c>
      <c r="AW875" s="112">
        <v>0</v>
      </c>
      <c r="AX875" s="112">
        <v>0</v>
      </c>
      <c r="AY875" s="112">
        <v>0</v>
      </c>
      <c r="AZ875" s="112">
        <v>0</v>
      </c>
      <c r="BA875" s="111">
        <v>0.71299999999999997</v>
      </c>
      <c r="BB875" s="112">
        <v>0</v>
      </c>
      <c r="BC875" s="112">
        <v>0</v>
      </c>
      <c r="BD875" s="112">
        <v>0</v>
      </c>
      <c r="BE875" s="112">
        <v>0</v>
      </c>
      <c r="BF875" s="112">
        <v>0</v>
      </c>
      <c r="BG875" s="112">
        <v>0</v>
      </c>
      <c r="BH875" s="112">
        <v>0</v>
      </c>
      <c r="BI875" s="112">
        <v>0</v>
      </c>
      <c r="BJ875" s="112">
        <v>0</v>
      </c>
      <c r="BK875" s="111">
        <v>0.71299999999999997</v>
      </c>
      <c r="BL875" s="112">
        <v>0</v>
      </c>
      <c r="BM875" s="112">
        <v>0</v>
      </c>
      <c r="BN875" s="112">
        <v>0</v>
      </c>
      <c r="BO875" s="112">
        <v>0</v>
      </c>
      <c r="BP875" s="112">
        <v>0</v>
      </c>
      <c r="BQ875" s="112">
        <v>0</v>
      </c>
      <c r="BR875" s="113">
        <v>167</v>
      </c>
      <c r="BS875" s="112">
        <v>0</v>
      </c>
    </row>
    <row r="876" spans="1:71" hidden="1" x14ac:dyDescent="0.25">
      <c r="A876" s="102" t="s">
        <v>4</v>
      </c>
      <c r="B876" s="103" t="s">
        <v>197</v>
      </c>
      <c r="C876" s="102" t="s">
        <v>198</v>
      </c>
      <c r="D876" s="102" t="s">
        <v>475</v>
      </c>
      <c r="E876" s="102" t="s">
        <v>476</v>
      </c>
      <c r="F876" s="102" t="s">
        <v>152</v>
      </c>
      <c r="G876" s="102" t="s">
        <v>223</v>
      </c>
      <c r="H876" s="104">
        <v>6085</v>
      </c>
      <c r="I876" s="104">
        <v>6225</v>
      </c>
      <c r="J876" s="104">
        <v>2242</v>
      </c>
      <c r="K876" s="104">
        <v>6726</v>
      </c>
      <c r="L876" s="105">
        <v>4850.666666666667</v>
      </c>
      <c r="M876" s="106">
        <v>28711</v>
      </c>
      <c r="N876" s="106">
        <v>32344</v>
      </c>
      <c r="O876" s="106">
        <v>10</v>
      </c>
      <c r="P876" s="106">
        <v>3633</v>
      </c>
      <c r="Q876" s="106">
        <v>10</v>
      </c>
      <c r="R876" s="106">
        <v>10</v>
      </c>
      <c r="S876" s="106">
        <v>30282</v>
      </c>
      <c r="T876" s="106">
        <v>31206</v>
      </c>
      <c r="U876" s="106">
        <v>10</v>
      </c>
      <c r="V876" s="106">
        <v>924</v>
      </c>
      <c r="W876" s="106">
        <v>10</v>
      </c>
      <c r="X876" s="106">
        <v>10</v>
      </c>
      <c r="Y876" s="106">
        <v>2242</v>
      </c>
      <c r="Z876" s="106">
        <v>10</v>
      </c>
      <c r="AA876" s="107">
        <v>28303</v>
      </c>
      <c r="AB876" s="106">
        <v>1</v>
      </c>
      <c r="AC876" s="108">
        <v>6.4</v>
      </c>
      <c r="AD876" s="109">
        <v>1</v>
      </c>
      <c r="AE876" s="110">
        <v>0</v>
      </c>
      <c r="AF876" s="111">
        <v>0.54</v>
      </c>
      <c r="AG876" s="112">
        <v>0</v>
      </c>
      <c r="AH876" s="112">
        <v>0</v>
      </c>
      <c r="AI876" s="112">
        <v>0</v>
      </c>
      <c r="AJ876" s="111">
        <v>0.9</v>
      </c>
      <c r="AK876" s="112">
        <v>0</v>
      </c>
      <c r="AL876" s="112">
        <v>0</v>
      </c>
      <c r="AM876" s="112">
        <v>0</v>
      </c>
      <c r="AN876" s="112">
        <v>0</v>
      </c>
      <c r="AO876" s="112">
        <v>0</v>
      </c>
      <c r="AP876" s="112">
        <v>0</v>
      </c>
      <c r="AQ876" s="112">
        <v>0</v>
      </c>
      <c r="AR876" s="112">
        <v>0</v>
      </c>
      <c r="AS876" s="112">
        <v>0</v>
      </c>
      <c r="AT876" s="111">
        <v>0.55000000000000004</v>
      </c>
      <c r="AU876" s="112">
        <v>0</v>
      </c>
      <c r="AV876" s="112">
        <v>0</v>
      </c>
      <c r="AW876" s="112">
        <v>0</v>
      </c>
      <c r="AX876" s="112">
        <v>0</v>
      </c>
      <c r="AY876" s="112">
        <v>0</v>
      </c>
      <c r="AZ876" s="112">
        <v>0</v>
      </c>
      <c r="BA876" s="111">
        <v>0.71299999999999997</v>
      </c>
      <c r="BB876" s="112">
        <v>0</v>
      </c>
      <c r="BC876" s="112">
        <v>0</v>
      </c>
      <c r="BD876" s="112">
        <v>0</v>
      </c>
      <c r="BE876" s="112">
        <v>0</v>
      </c>
      <c r="BF876" s="112">
        <v>0</v>
      </c>
      <c r="BG876" s="112">
        <v>0</v>
      </c>
      <c r="BH876" s="112">
        <v>0</v>
      </c>
      <c r="BI876" s="112">
        <v>0</v>
      </c>
      <c r="BJ876" s="112">
        <v>0</v>
      </c>
      <c r="BK876" s="111">
        <v>0.71299999999999997</v>
      </c>
      <c r="BL876" s="112">
        <v>0</v>
      </c>
      <c r="BM876" s="112">
        <v>0</v>
      </c>
      <c r="BN876" s="112">
        <v>0</v>
      </c>
      <c r="BO876" s="112">
        <v>0</v>
      </c>
      <c r="BP876" s="112">
        <v>0</v>
      </c>
      <c r="BQ876" s="112">
        <v>0</v>
      </c>
      <c r="BR876" s="113">
        <v>557</v>
      </c>
      <c r="BS876" s="112">
        <v>0</v>
      </c>
    </row>
    <row r="877" spans="1:71" hidden="1" x14ac:dyDescent="0.25">
      <c r="A877" s="102" t="s">
        <v>4</v>
      </c>
      <c r="B877" s="103" t="s">
        <v>197</v>
      </c>
      <c r="C877" s="102" t="s">
        <v>198</v>
      </c>
      <c r="D877" s="102" t="s">
        <v>965</v>
      </c>
      <c r="E877" s="102" t="s">
        <v>966</v>
      </c>
      <c r="F877" s="102" t="s">
        <v>152</v>
      </c>
      <c r="G877" s="102" t="s">
        <v>223</v>
      </c>
      <c r="H877" s="104">
        <v>371</v>
      </c>
      <c r="I877" s="104">
        <v>372</v>
      </c>
      <c r="J877" s="104">
        <v>78</v>
      </c>
      <c r="K877" s="104">
        <v>234</v>
      </c>
      <c r="L877" s="105">
        <v>273.66666666666669</v>
      </c>
      <c r="M877" s="106">
        <v>2281</v>
      </c>
      <c r="N877" s="106">
        <v>2511</v>
      </c>
      <c r="O877" s="106">
        <v>7</v>
      </c>
      <c r="P877" s="106">
        <v>230</v>
      </c>
      <c r="Q877" s="106">
        <v>7</v>
      </c>
      <c r="R877" s="106">
        <v>7</v>
      </c>
      <c r="S877" s="106">
        <v>2339</v>
      </c>
      <c r="T877" s="106">
        <v>2395</v>
      </c>
      <c r="U877" s="106">
        <v>7</v>
      </c>
      <c r="V877" s="106">
        <v>56</v>
      </c>
      <c r="W877" s="106">
        <v>7</v>
      </c>
      <c r="X877" s="106">
        <v>7</v>
      </c>
      <c r="Y877" s="106">
        <v>78</v>
      </c>
      <c r="Z877" s="106">
        <v>4</v>
      </c>
      <c r="AA877" s="107">
        <v>28557</v>
      </c>
      <c r="AB877" s="106">
        <v>1</v>
      </c>
      <c r="AC877" s="108">
        <v>4</v>
      </c>
      <c r="AD877" s="109">
        <v>1</v>
      </c>
      <c r="AE877" s="110">
        <v>0</v>
      </c>
      <c r="AF877" s="111">
        <v>0.54</v>
      </c>
      <c r="AG877" s="112">
        <v>0</v>
      </c>
      <c r="AH877" s="112">
        <v>0</v>
      </c>
      <c r="AI877" s="112">
        <v>0</v>
      </c>
      <c r="AJ877" s="111">
        <v>0.9</v>
      </c>
      <c r="AK877" s="112">
        <v>0</v>
      </c>
      <c r="AL877" s="112">
        <v>0</v>
      </c>
      <c r="AM877" s="112">
        <v>0</v>
      </c>
      <c r="AN877" s="112">
        <v>0</v>
      </c>
      <c r="AO877" s="112">
        <v>0</v>
      </c>
      <c r="AP877" s="112">
        <v>0</v>
      </c>
      <c r="AQ877" s="112">
        <v>0</v>
      </c>
      <c r="AR877" s="112">
        <v>0</v>
      </c>
      <c r="AS877" s="112">
        <v>0</v>
      </c>
      <c r="AT877" s="111">
        <v>0.55000000000000004</v>
      </c>
      <c r="AU877" s="112">
        <v>0</v>
      </c>
      <c r="AV877" s="112">
        <v>0</v>
      </c>
      <c r="AW877" s="112">
        <v>0</v>
      </c>
      <c r="AX877" s="112">
        <v>0</v>
      </c>
      <c r="AY877" s="112">
        <v>0</v>
      </c>
      <c r="AZ877" s="112">
        <v>0</v>
      </c>
      <c r="BA877" s="111">
        <v>0.71299999999999997</v>
      </c>
      <c r="BB877" s="112">
        <v>0</v>
      </c>
      <c r="BC877" s="112">
        <v>0</v>
      </c>
      <c r="BD877" s="112">
        <v>0</v>
      </c>
      <c r="BE877" s="112">
        <v>0</v>
      </c>
      <c r="BF877" s="112">
        <v>0</v>
      </c>
      <c r="BG877" s="112">
        <v>0</v>
      </c>
      <c r="BH877" s="112">
        <v>0</v>
      </c>
      <c r="BI877" s="112">
        <v>0</v>
      </c>
      <c r="BJ877" s="112">
        <v>0</v>
      </c>
      <c r="BK877" s="111">
        <v>0.71299999999999997</v>
      </c>
      <c r="BL877" s="112">
        <v>0</v>
      </c>
      <c r="BM877" s="112">
        <v>0</v>
      </c>
      <c r="BN877" s="112">
        <v>0</v>
      </c>
      <c r="BO877" s="112">
        <v>0</v>
      </c>
      <c r="BP877" s="112">
        <v>0</v>
      </c>
      <c r="BQ877" s="112">
        <v>0</v>
      </c>
      <c r="BR877" s="113">
        <v>220</v>
      </c>
      <c r="BS877" s="112">
        <v>0</v>
      </c>
    </row>
    <row r="878" spans="1:71" hidden="1" x14ac:dyDescent="0.25">
      <c r="A878" s="102" t="s">
        <v>4</v>
      </c>
      <c r="B878" s="103" t="s">
        <v>197</v>
      </c>
      <c r="C878" s="102" t="s">
        <v>198</v>
      </c>
      <c r="D878" s="102" t="s">
        <v>652</v>
      </c>
      <c r="E878" s="102" t="s">
        <v>653</v>
      </c>
      <c r="F878" s="102" t="s">
        <v>152</v>
      </c>
      <c r="G878" s="102" t="s">
        <v>223</v>
      </c>
      <c r="H878" s="104">
        <v>84</v>
      </c>
      <c r="I878" s="104">
        <v>90</v>
      </c>
      <c r="J878" s="104">
        <v>755</v>
      </c>
      <c r="K878" s="104">
        <v>2265</v>
      </c>
      <c r="L878" s="105">
        <v>309.66666666666669</v>
      </c>
      <c r="M878" s="106">
        <v>457</v>
      </c>
      <c r="N878" s="106">
        <v>495</v>
      </c>
      <c r="O878" s="106">
        <v>3</v>
      </c>
      <c r="P878" s="106">
        <v>38</v>
      </c>
      <c r="Q878" s="106">
        <v>4</v>
      </c>
      <c r="R878" s="106">
        <v>3.5</v>
      </c>
      <c r="S878" s="106">
        <v>495</v>
      </c>
      <c r="T878" s="106">
        <v>508</v>
      </c>
      <c r="U878" s="106">
        <v>3</v>
      </c>
      <c r="V878" s="106">
        <v>13</v>
      </c>
      <c r="W878" s="106">
        <v>4</v>
      </c>
      <c r="X878" s="106">
        <v>3.5</v>
      </c>
      <c r="Y878" s="106">
        <v>755</v>
      </c>
      <c r="Z878" s="106">
        <v>8</v>
      </c>
      <c r="AA878" s="107">
        <v>28286</v>
      </c>
      <c r="AB878" s="106">
        <v>1</v>
      </c>
      <c r="AC878" s="108">
        <v>3.4</v>
      </c>
      <c r="AD878" s="109">
        <v>1</v>
      </c>
      <c r="AE878" s="110">
        <v>0</v>
      </c>
      <c r="AF878" s="111">
        <v>0.54</v>
      </c>
      <c r="AG878" s="112">
        <v>0</v>
      </c>
      <c r="AH878" s="112">
        <v>0</v>
      </c>
      <c r="AI878" s="112">
        <v>0</v>
      </c>
      <c r="AJ878" s="111">
        <v>0.9</v>
      </c>
      <c r="AK878" s="112">
        <v>0</v>
      </c>
      <c r="AL878" s="112">
        <v>0</v>
      </c>
      <c r="AM878" s="112">
        <v>0</v>
      </c>
      <c r="AN878" s="112">
        <v>0</v>
      </c>
      <c r="AO878" s="112">
        <v>0</v>
      </c>
      <c r="AP878" s="112">
        <v>0</v>
      </c>
      <c r="AQ878" s="112">
        <v>0</v>
      </c>
      <c r="AR878" s="112">
        <v>0</v>
      </c>
      <c r="AS878" s="112">
        <v>0</v>
      </c>
      <c r="AT878" s="111">
        <v>0.55000000000000004</v>
      </c>
      <c r="AU878" s="112">
        <v>0</v>
      </c>
      <c r="AV878" s="112">
        <v>0</v>
      </c>
      <c r="AW878" s="112">
        <v>0</v>
      </c>
      <c r="AX878" s="112">
        <v>0</v>
      </c>
      <c r="AY878" s="112">
        <v>0</v>
      </c>
      <c r="AZ878" s="112">
        <v>0</v>
      </c>
      <c r="BA878" s="111">
        <v>0.71299999999999997</v>
      </c>
      <c r="BB878" s="112">
        <v>0</v>
      </c>
      <c r="BC878" s="112">
        <v>0</v>
      </c>
      <c r="BD878" s="112">
        <v>0</v>
      </c>
      <c r="BE878" s="112">
        <v>0</v>
      </c>
      <c r="BF878" s="112">
        <v>0</v>
      </c>
      <c r="BG878" s="112">
        <v>0</v>
      </c>
      <c r="BH878" s="112">
        <v>0</v>
      </c>
      <c r="BI878" s="112">
        <v>0</v>
      </c>
      <c r="BJ878" s="112">
        <v>0</v>
      </c>
      <c r="BK878" s="111">
        <v>0.71299999999999997</v>
      </c>
      <c r="BL878" s="112">
        <v>0</v>
      </c>
      <c r="BM878" s="112">
        <v>0</v>
      </c>
      <c r="BN878" s="112">
        <v>0</v>
      </c>
      <c r="BO878" s="112">
        <v>0</v>
      </c>
      <c r="BP878" s="112">
        <v>0</v>
      </c>
      <c r="BQ878" s="112">
        <v>0</v>
      </c>
      <c r="BR878" s="113">
        <v>169</v>
      </c>
      <c r="BS878" s="112">
        <v>0</v>
      </c>
    </row>
    <row r="879" spans="1:71" hidden="1" x14ac:dyDescent="0.25">
      <c r="A879" s="102" t="s">
        <v>4</v>
      </c>
      <c r="B879" s="103" t="s">
        <v>197</v>
      </c>
      <c r="C879" s="102" t="s">
        <v>198</v>
      </c>
      <c r="D879" s="102" t="s">
        <v>624</v>
      </c>
      <c r="E879" s="102" t="s">
        <v>625</v>
      </c>
      <c r="F879" s="102" t="s">
        <v>152</v>
      </c>
      <c r="G879" s="102" t="s">
        <v>223</v>
      </c>
      <c r="H879" s="104">
        <v>1183</v>
      </c>
      <c r="I879" s="104">
        <v>1219</v>
      </c>
      <c r="J879" s="104">
        <v>841</v>
      </c>
      <c r="K879" s="104">
        <v>2523</v>
      </c>
      <c r="L879" s="105">
        <v>1081</v>
      </c>
      <c r="M879" s="106">
        <v>6972</v>
      </c>
      <c r="N879" s="106">
        <v>7604</v>
      </c>
      <c r="O879" s="106">
        <v>9</v>
      </c>
      <c r="P879" s="106">
        <v>632</v>
      </c>
      <c r="Q879" s="106">
        <v>9</v>
      </c>
      <c r="R879" s="106">
        <v>9</v>
      </c>
      <c r="S879" s="106">
        <v>7311</v>
      </c>
      <c r="T879" s="106">
        <v>7479</v>
      </c>
      <c r="U879" s="106">
        <v>9</v>
      </c>
      <c r="V879" s="106">
        <v>168</v>
      </c>
      <c r="W879" s="106">
        <v>9</v>
      </c>
      <c r="X879" s="106">
        <v>9</v>
      </c>
      <c r="Y879" s="106">
        <v>841</v>
      </c>
      <c r="Z879" s="106">
        <v>9</v>
      </c>
      <c r="AA879" s="107">
        <v>26397</v>
      </c>
      <c r="AB879" s="106">
        <v>1</v>
      </c>
      <c r="AC879" s="108">
        <v>5.8</v>
      </c>
      <c r="AD879" s="109">
        <v>1</v>
      </c>
      <c r="AE879" s="110">
        <v>0</v>
      </c>
      <c r="AF879" s="111">
        <v>0.54</v>
      </c>
      <c r="AG879" s="112">
        <v>0</v>
      </c>
      <c r="AH879" s="112">
        <v>0</v>
      </c>
      <c r="AI879" s="112">
        <v>0</v>
      </c>
      <c r="AJ879" s="111">
        <v>0.9</v>
      </c>
      <c r="AK879" s="112">
        <v>0</v>
      </c>
      <c r="AL879" s="112">
        <v>0</v>
      </c>
      <c r="AM879" s="112">
        <v>0</v>
      </c>
      <c r="AN879" s="112">
        <v>0</v>
      </c>
      <c r="AO879" s="112">
        <v>0</v>
      </c>
      <c r="AP879" s="112">
        <v>0</v>
      </c>
      <c r="AQ879" s="112">
        <v>0</v>
      </c>
      <c r="AR879" s="112">
        <v>0</v>
      </c>
      <c r="AS879" s="112">
        <v>0</v>
      </c>
      <c r="AT879" s="111">
        <v>0.55000000000000004</v>
      </c>
      <c r="AU879" s="112">
        <v>0</v>
      </c>
      <c r="AV879" s="112">
        <v>0</v>
      </c>
      <c r="AW879" s="112">
        <v>0</v>
      </c>
      <c r="AX879" s="112">
        <v>0</v>
      </c>
      <c r="AY879" s="112">
        <v>0</v>
      </c>
      <c r="AZ879" s="112">
        <v>0</v>
      </c>
      <c r="BA879" s="111">
        <v>0.71299999999999997</v>
      </c>
      <c r="BB879" s="112">
        <v>0</v>
      </c>
      <c r="BC879" s="112">
        <v>0</v>
      </c>
      <c r="BD879" s="112">
        <v>0</v>
      </c>
      <c r="BE879" s="112">
        <v>0</v>
      </c>
      <c r="BF879" s="112">
        <v>0</v>
      </c>
      <c r="BG879" s="112">
        <v>0</v>
      </c>
      <c r="BH879" s="112">
        <v>0</v>
      </c>
      <c r="BI879" s="112">
        <v>0</v>
      </c>
      <c r="BJ879" s="112">
        <v>0</v>
      </c>
      <c r="BK879" s="111">
        <v>0.71299999999999997</v>
      </c>
      <c r="BL879" s="112">
        <v>0</v>
      </c>
      <c r="BM879" s="112">
        <v>0</v>
      </c>
      <c r="BN879" s="112">
        <v>0</v>
      </c>
      <c r="BO879" s="112">
        <v>0</v>
      </c>
      <c r="BP879" s="112">
        <v>0</v>
      </c>
      <c r="BQ879" s="112">
        <v>0</v>
      </c>
      <c r="BR879" s="113">
        <v>260</v>
      </c>
      <c r="BS879" s="112">
        <v>0</v>
      </c>
    </row>
    <row r="880" spans="1:71" hidden="1" x14ac:dyDescent="0.25">
      <c r="A880" s="102" t="s">
        <v>4</v>
      </c>
      <c r="B880" s="103" t="s">
        <v>197</v>
      </c>
      <c r="C880" s="102" t="s">
        <v>198</v>
      </c>
      <c r="D880" s="102" t="s">
        <v>1026</v>
      </c>
      <c r="E880" s="102" t="s">
        <v>1027</v>
      </c>
      <c r="F880" s="102" t="s">
        <v>152</v>
      </c>
      <c r="G880" s="102" t="s">
        <v>223</v>
      </c>
      <c r="H880" s="104">
        <v>1301</v>
      </c>
      <c r="I880" s="104">
        <v>1318</v>
      </c>
      <c r="J880" s="104">
        <v>1016</v>
      </c>
      <c r="K880" s="104">
        <v>3048</v>
      </c>
      <c r="L880" s="105">
        <v>1211.6666666666667</v>
      </c>
      <c r="M880" s="106">
        <v>5213</v>
      </c>
      <c r="N880" s="106">
        <v>5830</v>
      </c>
      <c r="O880" s="106">
        <v>9</v>
      </c>
      <c r="P880" s="106">
        <v>617</v>
      </c>
      <c r="Q880" s="106">
        <v>9</v>
      </c>
      <c r="R880" s="106">
        <v>9</v>
      </c>
      <c r="S880" s="106">
        <v>5454</v>
      </c>
      <c r="T880" s="106">
        <v>5608</v>
      </c>
      <c r="U880" s="106">
        <v>9</v>
      </c>
      <c r="V880" s="106">
        <v>154</v>
      </c>
      <c r="W880" s="106">
        <v>9</v>
      </c>
      <c r="X880" s="106">
        <v>9</v>
      </c>
      <c r="Y880" s="106">
        <v>1016</v>
      </c>
      <c r="Z880" s="106">
        <v>9</v>
      </c>
      <c r="AA880" s="107">
        <v>28292</v>
      </c>
      <c r="AB880" s="106">
        <v>1</v>
      </c>
      <c r="AC880" s="108">
        <v>5.8</v>
      </c>
      <c r="AD880" s="109">
        <v>1</v>
      </c>
      <c r="AE880" s="110">
        <v>0</v>
      </c>
      <c r="AF880" s="111">
        <v>0.54</v>
      </c>
      <c r="AG880" s="112">
        <v>0</v>
      </c>
      <c r="AH880" s="112">
        <v>0</v>
      </c>
      <c r="AI880" s="112">
        <v>0</v>
      </c>
      <c r="AJ880" s="111">
        <v>0.9</v>
      </c>
      <c r="AK880" s="112">
        <v>0</v>
      </c>
      <c r="AL880" s="112">
        <v>0</v>
      </c>
      <c r="AM880" s="112">
        <v>0</v>
      </c>
      <c r="AN880" s="112">
        <v>0</v>
      </c>
      <c r="AO880" s="112">
        <v>0</v>
      </c>
      <c r="AP880" s="112">
        <v>0</v>
      </c>
      <c r="AQ880" s="112">
        <v>0</v>
      </c>
      <c r="AR880" s="112">
        <v>0</v>
      </c>
      <c r="AS880" s="112">
        <v>0</v>
      </c>
      <c r="AT880" s="111">
        <v>0.55000000000000004</v>
      </c>
      <c r="AU880" s="112">
        <v>0</v>
      </c>
      <c r="AV880" s="112">
        <v>0</v>
      </c>
      <c r="AW880" s="112">
        <v>0</v>
      </c>
      <c r="AX880" s="112">
        <v>0</v>
      </c>
      <c r="AY880" s="112">
        <v>0</v>
      </c>
      <c r="AZ880" s="112">
        <v>0</v>
      </c>
      <c r="BA880" s="111">
        <v>0.71299999999999997</v>
      </c>
      <c r="BB880" s="112">
        <v>0</v>
      </c>
      <c r="BC880" s="112">
        <v>0</v>
      </c>
      <c r="BD880" s="112">
        <v>0</v>
      </c>
      <c r="BE880" s="112">
        <v>0</v>
      </c>
      <c r="BF880" s="112">
        <v>0</v>
      </c>
      <c r="BG880" s="112">
        <v>0</v>
      </c>
      <c r="BH880" s="112">
        <v>0</v>
      </c>
      <c r="BI880" s="112">
        <v>0</v>
      </c>
      <c r="BJ880" s="112">
        <v>0</v>
      </c>
      <c r="BK880" s="111">
        <v>0.71299999999999997</v>
      </c>
      <c r="BL880" s="112">
        <v>0</v>
      </c>
      <c r="BM880" s="112">
        <v>0</v>
      </c>
      <c r="BN880" s="112">
        <v>0</v>
      </c>
      <c r="BO880" s="112">
        <v>0</v>
      </c>
      <c r="BP880" s="112">
        <v>0</v>
      </c>
      <c r="BQ880" s="112">
        <v>0</v>
      </c>
      <c r="BR880" s="113">
        <v>46</v>
      </c>
      <c r="BS880" s="112">
        <v>0</v>
      </c>
    </row>
    <row r="881" spans="1:71" hidden="1" x14ac:dyDescent="0.25">
      <c r="A881" s="102" t="s">
        <v>4</v>
      </c>
      <c r="B881" s="103" t="s">
        <v>199</v>
      </c>
      <c r="C881" s="102" t="s">
        <v>200</v>
      </c>
      <c r="D881" s="102" t="s">
        <v>477</v>
      </c>
      <c r="E881" s="102" t="s">
        <v>478</v>
      </c>
      <c r="F881" s="102" t="s">
        <v>151</v>
      </c>
      <c r="G881" s="102" t="s">
        <v>223</v>
      </c>
      <c r="H881" s="104">
        <v>471</v>
      </c>
      <c r="I881" s="104">
        <v>468</v>
      </c>
      <c r="J881" s="104">
        <v>341</v>
      </c>
      <c r="K881" s="104">
        <v>1023</v>
      </c>
      <c r="L881" s="105">
        <v>426.66666666666669</v>
      </c>
      <c r="M881" s="106">
        <v>3645</v>
      </c>
      <c r="N881" s="106">
        <v>4067</v>
      </c>
      <c r="O881" s="106">
        <v>8</v>
      </c>
      <c r="P881" s="106">
        <v>422</v>
      </c>
      <c r="Q881" s="106">
        <v>8</v>
      </c>
      <c r="R881" s="106">
        <v>8</v>
      </c>
      <c r="S881" s="106">
        <v>3762</v>
      </c>
      <c r="T881" s="106">
        <v>3854</v>
      </c>
      <c r="U881" s="106">
        <v>8</v>
      </c>
      <c r="V881" s="106">
        <v>92</v>
      </c>
      <c r="W881" s="106">
        <v>8</v>
      </c>
      <c r="X881" s="106">
        <v>8</v>
      </c>
      <c r="Y881" s="106">
        <v>341</v>
      </c>
      <c r="Z881" s="106">
        <v>7</v>
      </c>
      <c r="AA881" s="107">
        <v>45375</v>
      </c>
      <c r="AB881" s="106">
        <v>4</v>
      </c>
      <c r="AC881" s="108">
        <v>6.2</v>
      </c>
      <c r="AD881" s="109">
        <v>4</v>
      </c>
      <c r="AE881" s="110">
        <v>10</v>
      </c>
      <c r="AF881" s="111">
        <v>0.54</v>
      </c>
      <c r="AG881" s="112">
        <v>0</v>
      </c>
      <c r="AH881" s="112">
        <v>0</v>
      </c>
      <c r="AI881" s="112">
        <v>0</v>
      </c>
      <c r="AJ881" s="111">
        <v>0.9</v>
      </c>
      <c r="AK881" s="112">
        <v>0</v>
      </c>
      <c r="AL881" s="112">
        <v>0</v>
      </c>
      <c r="AM881" s="112">
        <v>0</v>
      </c>
      <c r="AN881" s="112">
        <v>0</v>
      </c>
      <c r="AO881" s="112">
        <v>0</v>
      </c>
      <c r="AP881" s="112">
        <v>0</v>
      </c>
      <c r="AQ881" s="112">
        <v>0</v>
      </c>
      <c r="AR881" s="112">
        <v>0</v>
      </c>
      <c r="AS881" s="112">
        <v>0</v>
      </c>
      <c r="AT881" s="111">
        <v>0.55000000000000004</v>
      </c>
      <c r="AU881" s="112">
        <v>0</v>
      </c>
      <c r="AV881" s="112">
        <v>0</v>
      </c>
      <c r="AW881" s="112">
        <v>0</v>
      </c>
      <c r="AX881" s="112">
        <v>0</v>
      </c>
      <c r="AY881" s="112">
        <v>0</v>
      </c>
      <c r="AZ881" s="112">
        <v>0</v>
      </c>
      <c r="BA881" s="111">
        <v>0.71299999999999997</v>
      </c>
      <c r="BB881" s="112">
        <v>0</v>
      </c>
      <c r="BC881" s="112">
        <v>0</v>
      </c>
      <c r="BD881" s="112">
        <v>0</v>
      </c>
      <c r="BE881" s="112">
        <v>0</v>
      </c>
      <c r="BF881" s="112">
        <v>0</v>
      </c>
      <c r="BG881" s="112">
        <v>0</v>
      </c>
      <c r="BH881" s="112">
        <v>0</v>
      </c>
      <c r="BI881" s="112">
        <v>0</v>
      </c>
      <c r="BJ881" s="112">
        <v>0</v>
      </c>
      <c r="BK881" s="111">
        <v>0.71299999999999997</v>
      </c>
      <c r="BL881" s="112">
        <v>5.4</v>
      </c>
      <c r="BM881" s="112">
        <v>0</v>
      </c>
      <c r="BN881" s="112">
        <v>0</v>
      </c>
      <c r="BO881" s="112">
        <v>0</v>
      </c>
      <c r="BP881" s="112">
        <v>0</v>
      </c>
      <c r="BQ881" s="112">
        <v>0</v>
      </c>
      <c r="BR881" s="113">
        <v>54</v>
      </c>
      <c r="BS881" s="112">
        <v>0</v>
      </c>
    </row>
    <row r="882" spans="1:71" hidden="1" x14ac:dyDescent="0.25">
      <c r="A882" s="102" t="s">
        <v>4</v>
      </c>
      <c r="B882" s="103" t="s">
        <v>199</v>
      </c>
      <c r="C882" s="102" t="s">
        <v>200</v>
      </c>
      <c r="D882" s="102" t="s">
        <v>849</v>
      </c>
      <c r="E882" s="102" t="s">
        <v>1074</v>
      </c>
      <c r="F882" s="102" t="s">
        <v>151</v>
      </c>
      <c r="G882" s="102" t="s">
        <v>223</v>
      </c>
      <c r="H882" s="104">
        <v>184</v>
      </c>
      <c r="I882" s="104">
        <v>182</v>
      </c>
      <c r="J882" s="104">
        <v>67</v>
      </c>
      <c r="K882" s="104">
        <v>201</v>
      </c>
      <c r="L882" s="105">
        <v>144.33333333333334</v>
      </c>
      <c r="M882" s="106">
        <v>1634</v>
      </c>
      <c r="N882" s="106">
        <v>1858</v>
      </c>
      <c r="O882" s="106">
        <v>6</v>
      </c>
      <c r="P882" s="106">
        <v>224</v>
      </c>
      <c r="Q882" s="106">
        <v>7</v>
      </c>
      <c r="R882" s="106">
        <v>6.5</v>
      </c>
      <c r="S882" s="106">
        <v>1705</v>
      </c>
      <c r="T882" s="106">
        <v>1747</v>
      </c>
      <c r="U882" s="106">
        <v>6</v>
      </c>
      <c r="V882" s="106">
        <v>42</v>
      </c>
      <c r="W882" s="106">
        <v>6</v>
      </c>
      <c r="X882" s="106">
        <v>6</v>
      </c>
      <c r="Y882" s="106">
        <v>67</v>
      </c>
      <c r="Z882" s="106">
        <v>4</v>
      </c>
      <c r="AA882" s="107">
        <v>56533</v>
      </c>
      <c r="AB882" s="106">
        <v>5</v>
      </c>
      <c r="AC882" s="108">
        <v>5.3</v>
      </c>
      <c r="AD882" s="109">
        <v>3</v>
      </c>
      <c r="AE882" s="110">
        <v>40.333333333333336</v>
      </c>
      <c r="AF882" s="111">
        <v>0.54</v>
      </c>
      <c r="AG882" s="112">
        <v>0</v>
      </c>
      <c r="AH882" s="112">
        <v>0</v>
      </c>
      <c r="AI882" s="112">
        <v>0</v>
      </c>
      <c r="AJ882" s="111">
        <v>0.9</v>
      </c>
      <c r="AK882" s="112">
        <v>0</v>
      </c>
      <c r="AL882" s="112">
        <v>0</v>
      </c>
      <c r="AM882" s="112">
        <v>0</v>
      </c>
      <c r="AN882" s="112">
        <v>0</v>
      </c>
      <c r="AO882" s="112">
        <v>0</v>
      </c>
      <c r="AP882" s="112">
        <v>0</v>
      </c>
      <c r="AQ882" s="112">
        <v>0</v>
      </c>
      <c r="AR882" s="112">
        <v>0</v>
      </c>
      <c r="AS882" s="112">
        <v>0</v>
      </c>
      <c r="AT882" s="111">
        <v>0.55000000000000004</v>
      </c>
      <c r="AU882" s="112">
        <v>0</v>
      </c>
      <c r="AV882" s="112">
        <v>0</v>
      </c>
      <c r="AW882" s="112">
        <v>0</v>
      </c>
      <c r="AX882" s="112">
        <v>0</v>
      </c>
      <c r="AY882" s="112">
        <v>0</v>
      </c>
      <c r="AZ882" s="112">
        <v>0</v>
      </c>
      <c r="BA882" s="111">
        <v>0.71299999999999997</v>
      </c>
      <c r="BB882" s="112">
        <v>0</v>
      </c>
      <c r="BC882" s="112">
        <v>0</v>
      </c>
      <c r="BD882" s="112">
        <v>0</v>
      </c>
      <c r="BE882" s="112">
        <v>0</v>
      </c>
      <c r="BF882" s="112">
        <v>0</v>
      </c>
      <c r="BG882" s="112">
        <v>0</v>
      </c>
      <c r="BH882" s="112">
        <v>0</v>
      </c>
      <c r="BI882" s="112">
        <v>0</v>
      </c>
      <c r="BJ882" s="112">
        <v>0</v>
      </c>
      <c r="BK882" s="111">
        <v>0.71299999999999997</v>
      </c>
      <c r="BL882" s="112">
        <v>21.78</v>
      </c>
      <c r="BM882" s="112">
        <v>0</v>
      </c>
      <c r="BN882" s="112">
        <v>0</v>
      </c>
      <c r="BO882" s="112">
        <v>0</v>
      </c>
      <c r="BP882" s="112">
        <v>0</v>
      </c>
      <c r="BQ882" s="112">
        <v>0</v>
      </c>
      <c r="BR882" s="113">
        <v>269</v>
      </c>
      <c r="BS882" s="112">
        <v>0</v>
      </c>
    </row>
    <row r="883" spans="1:71" hidden="1" x14ac:dyDescent="0.25">
      <c r="A883" s="102" t="s">
        <v>4</v>
      </c>
      <c r="B883" s="103" t="s">
        <v>199</v>
      </c>
      <c r="C883" s="102" t="s">
        <v>200</v>
      </c>
      <c r="D883" s="102" t="s">
        <v>479</v>
      </c>
      <c r="E883" s="102" t="s">
        <v>480</v>
      </c>
      <c r="F883" s="102" t="s">
        <v>152</v>
      </c>
      <c r="G883" s="102" t="s">
        <v>223</v>
      </c>
      <c r="H883" s="104">
        <v>4560</v>
      </c>
      <c r="I883" s="104">
        <v>4511</v>
      </c>
      <c r="J883" s="104">
        <v>1387</v>
      </c>
      <c r="K883" s="104">
        <v>4161</v>
      </c>
      <c r="L883" s="105">
        <v>3486</v>
      </c>
      <c r="M883" s="106">
        <v>30724</v>
      </c>
      <c r="N883" s="106">
        <v>34549</v>
      </c>
      <c r="O883" s="106">
        <v>10</v>
      </c>
      <c r="P883" s="106">
        <v>3825</v>
      </c>
      <c r="Q883" s="106">
        <v>10</v>
      </c>
      <c r="R883" s="106">
        <v>10</v>
      </c>
      <c r="S883" s="106">
        <v>31781</v>
      </c>
      <c r="T883" s="106">
        <v>32568</v>
      </c>
      <c r="U883" s="106">
        <v>10</v>
      </c>
      <c r="V883" s="106">
        <v>787</v>
      </c>
      <c r="W883" s="106">
        <v>10</v>
      </c>
      <c r="X883" s="106">
        <v>10</v>
      </c>
      <c r="Y883" s="106">
        <v>1387</v>
      </c>
      <c r="Z883" s="106">
        <v>9</v>
      </c>
      <c r="AA883" s="107">
        <v>35279</v>
      </c>
      <c r="AB883" s="106">
        <v>2</v>
      </c>
      <c r="AC883" s="108">
        <v>6.6</v>
      </c>
      <c r="AD883" s="109">
        <v>2</v>
      </c>
      <c r="AE883" s="110">
        <v>0</v>
      </c>
      <c r="AF883" s="111">
        <v>0.54</v>
      </c>
      <c r="AG883" s="112">
        <v>0</v>
      </c>
      <c r="AH883" s="112">
        <v>0</v>
      </c>
      <c r="AI883" s="112">
        <v>0</v>
      </c>
      <c r="AJ883" s="111">
        <v>0.9</v>
      </c>
      <c r="AK883" s="112">
        <v>0</v>
      </c>
      <c r="AL883" s="112">
        <v>0</v>
      </c>
      <c r="AM883" s="112">
        <v>0</v>
      </c>
      <c r="AN883" s="112">
        <v>0</v>
      </c>
      <c r="AO883" s="112">
        <v>0</v>
      </c>
      <c r="AP883" s="112">
        <v>0</v>
      </c>
      <c r="AQ883" s="112">
        <v>0</v>
      </c>
      <c r="AR883" s="112">
        <v>0</v>
      </c>
      <c r="AS883" s="112">
        <v>0</v>
      </c>
      <c r="AT883" s="111">
        <v>0.55000000000000004</v>
      </c>
      <c r="AU883" s="112">
        <v>0</v>
      </c>
      <c r="AV883" s="112">
        <v>0</v>
      </c>
      <c r="AW883" s="112">
        <v>0</v>
      </c>
      <c r="AX883" s="112">
        <v>0</v>
      </c>
      <c r="AY883" s="112">
        <v>0</v>
      </c>
      <c r="AZ883" s="112">
        <v>0</v>
      </c>
      <c r="BA883" s="111">
        <v>0.71299999999999997</v>
      </c>
      <c r="BB883" s="112">
        <v>0</v>
      </c>
      <c r="BC883" s="112">
        <v>0</v>
      </c>
      <c r="BD883" s="112">
        <v>0</v>
      </c>
      <c r="BE883" s="112">
        <v>0</v>
      </c>
      <c r="BF883" s="112">
        <v>0</v>
      </c>
      <c r="BG883" s="112">
        <v>0</v>
      </c>
      <c r="BH883" s="112">
        <v>0</v>
      </c>
      <c r="BI883" s="112">
        <v>0</v>
      </c>
      <c r="BJ883" s="112">
        <v>0</v>
      </c>
      <c r="BK883" s="111">
        <v>0.71299999999999997</v>
      </c>
      <c r="BL883" s="112">
        <v>0</v>
      </c>
      <c r="BM883" s="112">
        <v>0</v>
      </c>
      <c r="BN883" s="112">
        <v>0</v>
      </c>
      <c r="BO883" s="112">
        <v>0</v>
      </c>
      <c r="BP883" s="112">
        <v>0</v>
      </c>
      <c r="BQ883" s="112">
        <v>0</v>
      </c>
      <c r="BR883" s="113">
        <v>508</v>
      </c>
      <c r="BS883" s="112">
        <v>0</v>
      </c>
    </row>
    <row r="884" spans="1:71" hidden="1" x14ac:dyDescent="0.25">
      <c r="A884" s="102" t="s">
        <v>4</v>
      </c>
      <c r="B884" s="103" t="s">
        <v>199</v>
      </c>
      <c r="C884" s="102" t="s">
        <v>200</v>
      </c>
      <c r="D884" s="102" t="s">
        <v>59</v>
      </c>
      <c r="E884" s="102" t="s">
        <v>60</v>
      </c>
      <c r="F884" s="102" t="s">
        <v>152</v>
      </c>
      <c r="G884" s="102" t="s">
        <v>223</v>
      </c>
      <c r="H884" s="104">
        <v>1929</v>
      </c>
      <c r="I884" s="104">
        <v>1905</v>
      </c>
      <c r="J884" s="104">
        <v>1327</v>
      </c>
      <c r="K884" s="104">
        <v>3981</v>
      </c>
      <c r="L884" s="105">
        <v>1720.3333333333333</v>
      </c>
      <c r="M884" s="106">
        <v>13422</v>
      </c>
      <c r="N884" s="106">
        <v>14547</v>
      </c>
      <c r="O884" s="106">
        <v>10</v>
      </c>
      <c r="P884" s="106">
        <v>1125</v>
      </c>
      <c r="Q884" s="106">
        <v>10</v>
      </c>
      <c r="R884" s="106">
        <v>10</v>
      </c>
      <c r="S884" s="106">
        <v>13508</v>
      </c>
      <c r="T884" s="106">
        <v>13773</v>
      </c>
      <c r="U884" s="106">
        <v>10</v>
      </c>
      <c r="V884" s="106">
        <v>265</v>
      </c>
      <c r="W884" s="106">
        <v>10</v>
      </c>
      <c r="X884" s="106">
        <v>10</v>
      </c>
      <c r="Y884" s="106">
        <v>1327</v>
      </c>
      <c r="Z884" s="106">
        <v>9</v>
      </c>
      <c r="AA884" s="107">
        <v>33393</v>
      </c>
      <c r="AB884" s="106">
        <v>2</v>
      </c>
      <c r="AC884" s="108">
        <v>6.6</v>
      </c>
      <c r="AD884" s="109">
        <v>2</v>
      </c>
      <c r="AE884" s="110">
        <v>0</v>
      </c>
      <c r="AF884" s="111">
        <v>0.54</v>
      </c>
      <c r="AG884" s="112">
        <v>0</v>
      </c>
      <c r="AH884" s="112">
        <v>0</v>
      </c>
      <c r="AI884" s="112">
        <v>0</v>
      </c>
      <c r="AJ884" s="111">
        <v>0.9</v>
      </c>
      <c r="AK884" s="112">
        <v>0</v>
      </c>
      <c r="AL884" s="112">
        <v>0</v>
      </c>
      <c r="AM884" s="112">
        <v>0</v>
      </c>
      <c r="AN884" s="112">
        <v>0</v>
      </c>
      <c r="AO884" s="112">
        <v>0</v>
      </c>
      <c r="AP884" s="112">
        <v>0</v>
      </c>
      <c r="AQ884" s="112">
        <v>0</v>
      </c>
      <c r="AR884" s="112">
        <v>0</v>
      </c>
      <c r="AS884" s="112">
        <v>0</v>
      </c>
      <c r="AT884" s="111">
        <v>0.55000000000000004</v>
      </c>
      <c r="AU884" s="112">
        <v>0</v>
      </c>
      <c r="AV884" s="112">
        <v>0</v>
      </c>
      <c r="AW884" s="112">
        <v>0</v>
      </c>
      <c r="AX884" s="112">
        <v>0</v>
      </c>
      <c r="AY884" s="112">
        <v>0</v>
      </c>
      <c r="AZ884" s="112">
        <v>0</v>
      </c>
      <c r="BA884" s="111">
        <v>0.71299999999999997</v>
      </c>
      <c r="BB884" s="112">
        <v>0</v>
      </c>
      <c r="BC884" s="112">
        <v>0</v>
      </c>
      <c r="BD884" s="112">
        <v>0</v>
      </c>
      <c r="BE884" s="112">
        <v>0</v>
      </c>
      <c r="BF884" s="112">
        <v>0</v>
      </c>
      <c r="BG884" s="112">
        <v>0</v>
      </c>
      <c r="BH884" s="112">
        <v>0</v>
      </c>
      <c r="BI884" s="112">
        <v>0</v>
      </c>
      <c r="BJ884" s="112">
        <v>0</v>
      </c>
      <c r="BK884" s="111">
        <v>0.71299999999999997</v>
      </c>
      <c r="BL884" s="112">
        <v>0</v>
      </c>
      <c r="BM884" s="112">
        <v>0</v>
      </c>
      <c r="BN884" s="112">
        <v>0</v>
      </c>
      <c r="BO884" s="112">
        <v>0</v>
      </c>
      <c r="BP884" s="112">
        <v>0</v>
      </c>
      <c r="BQ884" s="112">
        <v>0</v>
      </c>
      <c r="BR884" s="113">
        <v>556</v>
      </c>
      <c r="BS884" s="112">
        <v>0</v>
      </c>
    </row>
    <row r="885" spans="1:71" hidden="1" x14ac:dyDescent="0.25">
      <c r="A885" s="102" t="s">
        <v>4</v>
      </c>
      <c r="B885" s="103" t="s">
        <v>199</v>
      </c>
      <c r="C885" s="102" t="s">
        <v>200</v>
      </c>
      <c r="D885" s="102" t="s">
        <v>102</v>
      </c>
      <c r="E885" s="102" t="s">
        <v>103</v>
      </c>
      <c r="F885" s="102" t="s">
        <v>152</v>
      </c>
      <c r="G885" s="102" t="s">
        <v>223</v>
      </c>
      <c r="H885" s="104">
        <v>1126</v>
      </c>
      <c r="I885" s="104">
        <v>1140</v>
      </c>
      <c r="J885" s="104">
        <v>292</v>
      </c>
      <c r="K885" s="104">
        <v>876</v>
      </c>
      <c r="L885" s="105">
        <v>852.66666666666663</v>
      </c>
      <c r="M885" s="106">
        <v>8077</v>
      </c>
      <c r="N885" s="106">
        <v>9160</v>
      </c>
      <c r="O885" s="106">
        <v>10</v>
      </c>
      <c r="P885" s="106">
        <v>1083</v>
      </c>
      <c r="Q885" s="106">
        <v>10</v>
      </c>
      <c r="R885" s="106">
        <v>10</v>
      </c>
      <c r="S885" s="106">
        <v>8511</v>
      </c>
      <c r="T885" s="106">
        <v>8751</v>
      </c>
      <c r="U885" s="106">
        <v>9</v>
      </c>
      <c r="V885" s="106">
        <v>240</v>
      </c>
      <c r="W885" s="106">
        <v>9</v>
      </c>
      <c r="X885" s="106">
        <v>9</v>
      </c>
      <c r="Y885" s="106">
        <v>292</v>
      </c>
      <c r="Z885" s="106">
        <v>7</v>
      </c>
      <c r="AA885" s="107">
        <v>35432</v>
      </c>
      <c r="AB885" s="106">
        <v>2</v>
      </c>
      <c r="AC885" s="108">
        <v>6</v>
      </c>
      <c r="AD885" s="109">
        <v>2</v>
      </c>
      <c r="AE885" s="110">
        <v>0</v>
      </c>
      <c r="AF885" s="111">
        <v>0.54</v>
      </c>
      <c r="AG885" s="112">
        <v>0</v>
      </c>
      <c r="AH885" s="112">
        <v>0</v>
      </c>
      <c r="AI885" s="112">
        <v>0</v>
      </c>
      <c r="AJ885" s="111">
        <v>0.9</v>
      </c>
      <c r="AK885" s="112">
        <v>0</v>
      </c>
      <c r="AL885" s="112">
        <v>0</v>
      </c>
      <c r="AM885" s="112">
        <v>0</v>
      </c>
      <c r="AN885" s="112">
        <v>0</v>
      </c>
      <c r="AO885" s="112">
        <v>0</v>
      </c>
      <c r="AP885" s="112">
        <v>0</v>
      </c>
      <c r="AQ885" s="112">
        <v>0</v>
      </c>
      <c r="AR885" s="112">
        <v>0</v>
      </c>
      <c r="AS885" s="112">
        <v>0</v>
      </c>
      <c r="AT885" s="111">
        <v>0.55000000000000004</v>
      </c>
      <c r="AU885" s="112">
        <v>0</v>
      </c>
      <c r="AV885" s="112">
        <v>0</v>
      </c>
      <c r="AW885" s="112">
        <v>0</v>
      </c>
      <c r="AX885" s="112">
        <v>0</v>
      </c>
      <c r="AY885" s="112">
        <v>0</v>
      </c>
      <c r="AZ885" s="112">
        <v>0</v>
      </c>
      <c r="BA885" s="111">
        <v>0.71299999999999997</v>
      </c>
      <c r="BB885" s="112">
        <v>0</v>
      </c>
      <c r="BC885" s="112">
        <v>0</v>
      </c>
      <c r="BD885" s="112">
        <v>0</v>
      </c>
      <c r="BE885" s="112">
        <v>0</v>
      </c>
      <c r="BF885" s="112">
        <v>0</v>
      </c>
      <c r="BG885" s="112">
        <v>0</v>
      </c>
      <c r="BH885" s="112">
        <v>0</v>
      </c>
      <c r="BI885" s="112">
        <v>0</v>
      </c>
      <c r="BJ885" s="112">
        <v>0</v>
      </c>
      <c r="BK885" s="111">
        <v>0.71299999999999997</v>
      </c>
      <c r="BL885" s="112">
        <v>0</v>
      </c>
      <c r="BM885" s="112">
        <v>0</v>
      </c>
      <c r="BN885" s="112">
        <v>0</v>
      </c>
      <c r="BO885" s="112">
        <v>0</v>
      </c>
      <c r="BP885" s="112">
        <v>0</v>
      </c>
      <c r="BQ885" s="112">
        <v>0</v>
      </c>
      <c r="BR885" s="113">
        <v>1642</v>
      </c>
      <c r="BS885" s="112">
        <v>0</v>
      </c>
    </row>
    <row r="886" spans="1:71" hidden="1" x14ac:dyDescent="0.25">
      <c r="A886" s="102" t="s">
        <v>4</v>
      </c>
      <c r="B886" s="103" t="s">
        <v>199</v>
      </c>
      <c r="C886" s="102" t="s">
        <v>200</v>
      </c>
      <c r="D886" s="102" t="s">
        <v>850</v>
      </c>
      <c r="E886" s="102" t="s">
        <v>851</v>
      </c>
      <c r="F886" s="102" t="s">
        <v>151</v>
      </c>
      <c r="G886" s="102" t="s">
        <v>223</v>
      </c>
      <c r="H886" s="104">
        <v>54</v>
      </c>
      <c r="I886" s="104">
        <v>52</v>
      </c>
      <c r="J886" s="104">
        <v>26</v>
      </c>
      <c r="K886" s="104">
        <v>78</v>
      </c>
      <c r="L886" s="105">
        <v>44</v>
      </c>
      <c r="M886" s="106">
        <v>381</v>
      </c>
      <c r="N886" s="106">
        <v>442</v>
      </c>
      <c r="O886" s="106">
        <v>3</v>
      </c>
      <c r="P886" s="106">
        <v>61</v>
      </c>
      <c r="Q886" s="106">
        <v>5</v>
      </c>
      <c r="R886" s="106">
        <v>4</v>
      </c>
      <c r="S886" s="106">
        <v>395</v>
      </c>
      <c r="T886" s="106">
        <v>406</v>
      </c>
      <c r="U886" s="106">
        <v>3</v>
      </c>
      <c r="V886" s="106">
        <v>11</v>
      </c>
      <c r="W886" s="106">
        <v>4</v>
      </c>
      <c r="X886" s="106">
        <v>3.5</v>
      </c>
      <c r="Y886" s="106">
        <v>26</v>
      </c>
      <c r="Z886" s="106">
        <v>1</v>
      </c>
      <c r="AA886" s="107">
        <v>53205</v>
      </c>
      <c r="AB886" s="106">
        <v>5</v>
      </c>
      <c r="AC886" s="108">
        <v>3.7</v>
      </c>
      <c r="AD886" s="109">
        <v>2</v>
      </c>
      <c r="AE886" s="110">
        <v>0</v>
      </c>
      <c r="AF886" s="111">
        <v>0.54</v>
      </c>
      <c r="AG886" s="112">
        <v>0</v>
      </c>
      <c r="AH886" s="112">
        <v>0</v>
      </c>
      <c r="AI886" s="112">
        <v>0</v>
      </c>
      <c r="AJ886" s="111">
        <v>0.9</v>
      </c>
      <c r="AK886" s="112">
        <v>0</v>
      </c>
      <c r="AL886" s="112">
        <v>0</v>
      </c>
      <c r="AM886" s="112">
        <v>0</v>
      </c>
      <c r="AN886" s="112">
        <v>0</v>
      </c>
      <c r="AO886" s="112">
        <v>0</v>
      </c>
      <c r="AP886" s="112">
        <v>0</v>
      </c>
      <c r="AQ886" s="112">
        <v>0</v>
      </c>
      <c r="AR886" s="112">
        <v>0</v>
      </c>
      <c r="AS886" s="112">
        <v>0</v>
      </c>
      <c r="AT886" s="111">
        <v>0.55000000000000004</v>
      </c>
      <c r="AU886" s="112">
        <v>0</v>
      </c>
      <c r="AV886" s="112">
        <v>0</v>
      </c>
      <c r="AW886" s="112">
        <v>0</v>
      </c>
      <c r="AX886" s="112">
        <v>0</v>
      </c>
      <c r="AY886" s="112">
        <v>0</v>
      </c>
      <c r="AZ886" s="112">
        <v>0</v>
      </c>
      <c r="BA886" s="111">
        <v>0.71299999999999997</v>
      </c>
      <c r="BB886" s="112">
        <v>0</v>
      </c>
      <c r="BC886" s="112">
        <v>0</v>
      </c>
      <c r="BD886" s="112">
        <v>0</v>
      </c>
      <c r="BE886" s="112">
        <v>0</v>
      </c>
      <c r="BF886" s="112">
        <v>0</v>
      </c>
      <c r="BG886" s="112">
        <v>0</v>
      </c>
      <c r="BH886" s="112">
        <v>0</v>
      </c>
      <c r="BI886" s="112">
        <v>0</v>
      </c>
      <c r="BJ886" s="112">
        <v>0</v>
      </c>
      <c r="BK886" s="111">
        <v>0.71299999999999997</v>
      </c>
      <c r="BL886" s="112">
        <v>0</v>
      </c>
      <c r="BM886" s="112">
        <v>0</v>
      </c>
      <c r="BN886" s="112">
        <v>0</v>
      </c>
      <c r="BO886" s="112">
        <v>0</v>
      </c>
      <c r="BP886" s="112">
        <v>0</v>
      </c>
      <c r="BQ886" s="112">
        <v>0</v>
      </c>
      <c r="BR886" s="113">
        <v>40</v>
      </c>
      <c r="BS886" s="112">
        <v>0</v>
      </c>
    </row>
    <row r="887" spans="1:71" hidden="1" x14ac:dyDescent="0.25">
      <c r="A887" s="102" t="s">
        <v>4</v>
      </c>
      <c r="B887" s="103" t="s">
        <v>201</v>
      </c>
      <c r="C887" s="102" t="s">
        <v>202</v>
      </c>
      <c r="D887" s="102" t="s">
        <v>626</v>
      </c>
      <c r="E887" s="102" t="s">
        <v>627</v>
      </c>
      <c r="F887" s="102" t="s">
        <v>151</v>
      </c>
      <c r="G887" s="102" t="s">
        <v>223</v>
      </c>
      <c r="H887" s="104">
        <v>184</v>
      </c>
      <c r="I887" s="104">
        <v>204</v>
      </c>
      <c r="J887" s="104">
        <v>94</v>
      </c>
      <c r="K887" s="104">
        <v>282</v>
      </c>
      <c r="L887" s="105">
        <v>160.66666666666666</v>
      </c>
      <c r="M887" s="106">
        <v>1664</v>
      </c>
      <c r="N887" s="106">
        <v>1864</v>
      </c>
      <c r="O887" s="106">
        <v>6</v>
      </c>
      <c r="P887" s="106">
        <v>200</v>
      </c>
      <c r="Q887" s="106">
        <v>7</v>
      </c>
      <c r="R887" s="106">
        <v>6.5</v>
      </c>
      <c r="S887" s="106">
        <v>1758</v>
      </c>
      <c r="T887" s="106">
        <v>1835</v>
      </c>
      <c r="U887" s="106">
        <v>6</v>
      </c>
      <c r="V887" s="106">
        <v>77</v>
      </c>
      <c r="W887" s="106">
        <v>8</v>
      </c>
      <c r="X887" s="106">
        <v>7</v>
      </c>
      <c r="Y887" s="106">
        <v>94</v>
      </c>
      <c r="Z887" s="106">
        <v>4</v>
      </c>
      <c r="AA887" s="107">
        <v>46762</v>
      </c>
      <c r="AB887" s="106">
        <v>4</v>
      </c>
      <c r="AC887" s="108">
        <v>5.0999999999999996</v>
      </c>
      <c r="AD887" s="109">
        <v>3</v>
      </c>
      <c r="AE887" s="110">
        <v>0</v>
      </c>
      <c r="AF887" s="111">
        <v>0.54</v>
      </c>
      <c r="AG887" s="112">
        <v>0</v>
      </c>
      <c r="AH887" s="112">
        <v>0</v>
      </c>
      <c r="AI887" s="112">
        <v>0</v>
      </c>
      <c r="AJ887" s="111">
        <v>0.9</v>
      </c>
      <c r="AK887" s="112">
        <v>0</v>
      </c>
      <c r="AL887" s="112">
        <v>0</v>
      </c>
      <c r="AM887" s="112">
        <v>0</v>
      </c>
      <c r="AN887" s="112">
        <v>0</v>
      </c>
      <c r="AO887" s="112">
        <v>0</v>
      </c>
      <c r="AP887" s="112">
        <v>0</v>
      </c>
      <c r="AQ887" s="112">
        <v>0</v>
      </c>
      <c r="AR887" s="112">
        <v>0</v>
      </c>
      <c r="AS887" s="112">
        <v>0</v>
      </c>
      <c r="AT887" s="111">
        <v>0.55000000000000004</v>
      </c>
      <c r="AU887" s="112">
        <v>0</v>
      </c>
      <c r="AV887" s="112">
        <v>0</v>
      </c>
      <c r="AW887" s="112">
        <v>0</v>
      </c>
      <c r="AX887" s="112">
        <v>0</v>
      </c>
      <c r="AY887" s="112">
        <v>0</v>
      </c>
      <c r="AZ887" s="112">
        <v>0</v>
      </c>
      <c r="BA887" s="111">
        <v>0.71299999999999997</v>
      </c>
      <c r="BB887" s="112">
        <v>0</v>
      </c>
      <c r="BC887" s="112">
        <v>0</v>
      </c>
      <c r="BD887" s="112">
        <v>0</v>
      </c>
      <c r="BE887" s="112">
        <v>0</v>
      </c>
      <c r="BF887" s="112">
        <v>0</v>
      </c>
      <c r="BG887" s="112">
        <v>0</v>
      </c>
      <c r="BH887" s="112">
        <v>0</v>
      </c>
      <c r="BI887" s="112">
        <v>0</v>
      </c>
      <c r="BJ887" s="112">
        <v>0</v>
      </c>
      <c r="BK887" s="111">
        <v>0.71299999999999997</v>
      </c>
      <c r="BL887" s="112">
        <v>0</v>
      </c>
      <c r="BM887" s="112">
        <v>0</v>
      </c>
      <c r="BN887" s="112">
        <v>0</v>
      </c>
      <c r="BO887" s="112">
        <v>0</v>
      </c>
      <c r="BP887" s="112">
        <v>0</v>
      </c>
      <c r="BQ887" s="112">
        <v>0</v>
      </c>
      <c r="BR887" s="113">
        <v>16</v>
      </c>
      <c r="BS887" s="112">
        <v>0</v>
      </c>
    </row>
    <row r="888" spans="1:71" hidden="1" x14ac:dyDescent="0.25">
      <c r="A888" s="102" t="s">
        <v>4</v>
      </c>
      <c r="B888" s="103" t="s">
        <v>201</v>
      </c>
      <c r="C888" s="102" t="s">
        <v>202</v>
      </c>
      <c r="D888" s="102" t="s">
        <v>702</v>
      </c>
      <c r="E888" s="102" t="s">
        <v>703</v>
      </c>
      <c r="F888" s="102" t="s">
        <v>152</v>
      </c>
      <c r="G888" s="102" t="s">
        <v>223</v>
      </c>
      <c r="H888" s="104">
        <v>407</v>
      </c>
      <c r="I888" s="104">
        <v>401</v>
      </c>
      <c r="J888" s="104">
        <v>89</v>
      </c>
      <c r="K888" s="104">
        <v>267</v>
      </c>
      <c r="L888" s="105">
        <v>299</v>
      </c>
      <c r="M888" s="106">
        <v>1477</v>
      </c>
      <c r="N888" s="106">
        <v>1690</v>
      </c>
      <c r="O888" s="106">
        <v>6</v>
      </c>
      <c r="P888" s="106">
        <v>213</v>
      </c>
      <c r="Q888" s="106">
        <v>7</v>
      </c>
      <c r="R888" s="106">
        <v>6.5</v>
      </c>
      <c r="S888" s="106">
        <v>1449</v>
      </c>
      <c r="T888" s="106">
        <v>1528</v>
      </c>
      <c r="U888" s="106">
        <v>6</v>
      </c>
      <c r="V888" s="106">
        <v>79</v>
      </c>
      <c r="W888" s="106">
        <v>8</v>
      </c>
      <c r="X888" s="106">
        <v>7</v>
      </c>
      <c r="Y888" s="106">
        <v>89</v>
      </c>
      <c r="Z888" s="106">
        <v>4</v>
      </c>
      <c r="AA888" s="107">
        <v>24982</v>
      </c>
      <c r="AB888" s="106">
        <v>1</v>
      </c>
      <c r="AC888" s="108">
        <v>3.9</v>
      </c>
      <c r="AD888" s="109">
        <v>1</v>
      </c>
      <c r="AE888" s="110">
        <v>0</v>
      </c>
      <c r="AF888" s="111">
        <v>0.54</v>
      </c>
      <c r="AG888" s="112">
        <v>0</v>
      </c>
      <c r="AH888" s="112">
        <v>0</v>
      </c>
      <c r="AI888" s="112">
        <v>0</v>
      </c>
      <c r="AJ888" s="111">
        <v>0.9</v>
      </c>
      <c r="AK888" s="112">
        <v>0</v>
      </c>
      <c r="AL888" s="112">
        <v>0</v>
      </c>
      <c r="AM888" s="112">
        <v>0</v>
      </c>
      <c r="AN888" s="112">
        <v>0</v>
      </c>
      <c r="AO888" s="112">
        <v>0</v>
      </c>
      <c r="AP888" s="112">
        <v>0</v>
      </c>
      <c r="AQ888" s="112">
        <v>0</v>
      </c>
      <c r="AR888" s="112">
        <v>0</v>
      </c>
      <c r="AS888" s="112">
        <v>0</v>
      </c>
      <c r="AT888" s="111">
        <v>0.55000000000000004</v>
      </c>
      <c r="AU888" s="112">
        <v>0</v>
      </c>
      <c r="AV888" s="112">
        <v>0</v>
      </c>
      <c r="AW888" s="112">
        <v>0</v>
      </c>
      <c r="AX888" s="112">
        <v>0</v>
      </c>
      <c r="AY888" s="112">
        <v>0</v>
      </c>
      <c r="AZ888" s="112">
        <v>0</v>
      </c>
      <c r="BA888" s="111">
        <v>0.71299999999999997</v>
      </c>
      <c r="BB888" s="112">
        <v>0</v>
      </c>
      <c r="BC888" s="112">
        <v>0</v>
      </c>
      <c r="BD888" s="112">
        <v>0</v>
      </c>
      <c r="BE888" s="112">
        <v>0</v>
      </c>
      <c r="BF888" s="112">
        <v>0</v>
      </c>
      <c r="BG888" s="112">
        <v>0</v>
      </c>
      <c r="BH888" s="112">
        <v>0</v>
      </c>
      <c r="BI888" s="112">
        <v>0</v>
      </c>
      <c r="BJ888" s="112">
        <v>0</v>
      </c>
      <c r="BK888" s="111">
        <v>0.71299999999999997</v>
      </c>
      <c r="BL888" s="112">
        <v>0</v>
      </c>
      <c r="BM888" s="112">
        <v>0</v>
      </c>
      <c r="BN888" s="112">
        <v>0</v>
      </c>
      <c r="BO888" s="112">
        <v>0</v>
      </c>
      <c r="BP888" s="112">
        <v>0</v>
      </c>
      <c r="BQ888" s="112">
        <v>0</v>
      </c>
      <c r="BR888" s="113">
        <v>19</v>
      </c>
      <c r="BS888" s="112">
        <v>0</v>
      </c>
    </row>
    <row r="889" spans="1:71" hidden="1" x14ac:dyDescent="0.25">
      <c r="A889" s="102" t="s">
        <v>4</v>
      </c>
      <c r="B889" s="103" t="s">
        <v>201</v>
      </c>
      <c r="C889" s="102" t="s">
        <v>202</v>
      </c>
      <c r="D889" s="102" t="s">
        <v>753</v>
      </c>
      <c r="E889" s="102" t="s">
        <v>754</v>
      </c>
      <c r="F889" s="102" t="s">
        <v>152</v>
      </c>
      <c r="G889" s="102" t="s">
        <v>223</v>
      </c>
      <c r="H889" s="104">
        <v>366</v>
      </c>
      <c r="I889" s="104">
        <v>410</v>
      </c>
      <c r="J889" s="104">
        <v>200</v>
      </c>
      <c r="K889" s="104">
        <v>600</v>
      </c>
      <c r="L889" s="105">
        <v>325.33333333333331</v>
      </c>
      <c r="M889" s="106">
        <v>1468</v>
      </c>
      <c r="N889" s="106">
        <v>1639</v>
      </c>
      <c r="O889" s="106">
        <v>6</v>
      </c>
      <c r="P889" s="106">
        <v>171</v>
      </c>
      <c r="Q889" s="106">
        <v>7</v>
      </c>
      <c r="R889" s="106">
        <v>6.5</v>
      </c>
      <c r="S889" s="106">
        <v>1648</v>
      </c>
      <c r="T889" s="106">
        <v>1718</v>
      </c>
      <c r="U889" s="106">
        <v>6</v>
      </c>
      <c r="V889" s="106">
        <v>70</v>
      </c>
      <c r="W889" s="106">
        <v>7</v>
      </c>
      <c r="X889" s="106">
        <v>6.5</v>
      </c>
      <c r="Y889" s="106">
        <v>200</v>
      </c>
      <c r="Z889" s="106">
        <v>6</v>
      </c>
      <c r="AA889" s="107">
        <v>26397</v>
      </c>
      <c r="AB889" s="106">
        <v>1</v>
      </c>
      <c r="AC889" s="108">
        <v>4.2</v>
      </c>
      <c r="AD889" s="109">
        <v>1</v>
      </c>
      <c r="AE889" s="110">
        <v>0</v>
      </c>
      <c r="AF889" s="111">
        <v>0.54</v>
      </c>
      <c r="AG889" s="112">
        <v>0</v>
      </c>
      <c r="AH889" s="112">
        <v>0</v>
      </c>
      <c r="AI889" s="112">
        <v>0</v>
      </c>
      <c r="AJ889" s="111">
        <v>0.9</v>
      </c>
      <c r="AK889" s="112">
        <v>0</v>
      </c>
      <c r="AL889" s="112">
        <v>0</v>
      </c>
      <c r="AM889" s="112">
        <v>0</v>
      </c>
      <c r="AN889" s="112">
        <v>0</v>
      </c>
      <c r="AO889" s="112">
        <v>0</v>
      </c>
      <c r="AP889" s="112">
        <v>0</v>
      </c>
      <c r="AQ889" s="112">
        <v>0</v>
      </c>
      <c r="AR889" s="112">
        <v>0</v>
      </c>
      <c r="AS889" s="112">
        <v>0</v>
      </c>
      <c r="AT889" s="111">
        <v>0.55000000000000004</v>
      </c>
      <c r="AU889" s="112">
        <v>0</v>
      </c>
      <c r="AV889" s="112">
        <v>0</v>
      </c>
      <c r="AW889" s="112">
        <v>0</v>
      </c>
      <c r="AX889" s="112">
        <v>0</v>
      </c>
      <c r="AY889" s="112">
        <v>0</v>
      </c>
      <c r="AZ889" s="112">
        <v>0</v>
      </c>
      <c r="BA889" s="111">
        <v>0.71299999999999997</v>
      </c>
      <c r="BB889" s="112">
        <v>0</v>
      </c>
      <c r="BC889" s="112">
        <v>0</v>
      </c>
      <c r="BD889" s="112">
        <v>0</v>
      </c>
      <c r="BE889" s="112">
        <v>0</v>
      </c>
      <c r="BF889" s="112">
        <v>0</v>
      </c>
      <c r="BG889" s="112">
        <v>0</v>
      </c>
      <c r="BH889" s="112">
        <v>0</v>
      </c>
      <c r="BI889" s="112">
        <v>0</v>
      </c>
      <c r="BJ889" s="112">
        <v>0</v>
      </c>
      <c r="BK889" s="111">
        <v>0.71299999999999997</v>
      </c>
      <c r="BL889" s="112">
        <v>0</v>
      </c>
      <c r="BM889" s="112">
        <v>0</v>
      </c>
      <c r="BN889" s="112">
        <v>0</v>
      </c>
      <c r="BO889" s="112">
        <v>0</v>
      </c>
      <c r="BP889" s="112">
        <v>0</v>
      </c>
      <c r="BQ889" s="112">
        <v>0</v>
      </c>
      <c r="BR889" s="113">
        <v>69</v>
      </c>
      <c r="BS889" s="112">
        <v>0</v>
      </c>
    </row>
    <row r="890" spans="1:71" hidden="1" x14ac:dyDescent="0.25">
      <c r="A890" s="102" t="s">
        <v>4</v>
      </c>
      <c r="B890" s="103" t="s">
        <v>201</v>
      </c>
      <c r="C890" s="102" t="s">
        <v>202</v>
      </c>
      <c r="D890" s="102" t="s">
        <v>630</v>
      </c>
      <c r="E890" s="102" t="s">
        <v>631</v>
      </c>
      <c r="F890" s="102" t="s">
        <v>153</v>
      </c>
      <c r="G890" s="102" t="s">
        <v>224</v>
      </c>
      <c r="H890" s="104">
        <v>1071</v>
      </c>
      <c r="I890" s="104">
        <v>1268</v>
      </c>
      <c r="J890" s="104">
        <v>281</v>
      </c>
      <c r="K890" s="104">
        <v>843</v>
      </c>
      <c r="L890" s="105">
        <v>873.33333333333337</v>
      </c>
      <c r="M890" s="106">
        <v>8178</v>
      </c>
      <c r="N890" s="106">
        <v>8911</v>
      </c>
      <c r="O890" s="106">
        <v>9</v>
      </c>
      <c r="P890" s="106">
        <v>733</v>
      </c>
      <c r="Q890" s="106">
        <v>9</v>
      </c>
      <c r="R890" s="106">
        <v>9</v>
      </c>
      <c r="S890" s="106">
        <v>8705</v>
      </c>
      <c r="T890" s="106">
        <v>9158</v>
      </c>
      <c r="U890" s="106">
        <v>9</v>
      </c>
      <c r="V890" s="106">
        <v>453</v>
      </c>
      <c r="W890" s="106">
        <v>10</v>
      </c>
      <c r="X890" s="106">
        <v>9.5</v>
      </c>
      <c r="Y890" s="106">
        <v>281</v>
      </c>
      <c r="Z890" s="106">
        <v>7</v>
      </c>
      <c r="AA890" s="107">
        <v>40772</v>
      </c>
      <c r="AB890" s="106">
        <v>3</v>
      </c>
      <c r="AC890" s="108">
        <v>6.3</v>
      </c>
      <c r="AD890" s="109">
        <v>4</v>
      </c>
      <c r="AE890" s="110">
        <v>105.33333333333333</v>
      </c>
      <c r="AF890" s="111">
        <v>0.54</v>
      </c>
      <c r="AG890" s="112">
        <v>0</v>
      </c>
      <c r="AH890" s="112">
        <v>0</v>
      </c>
      <c r="AI890" s="112">
        <v>0</v>
      </c>
      <c r="AJ890" s="111">
        <v>0.9</v>
      </c>
      <c r="AK890" s="112">
        <v>4</v>
      </c>
      <c r="AL890" s="112">
        <v>172.33333333333334</v>
      </c>
      <c r="AM890" s="112">
        <v>0</v>
      </c>
      <c r="AN890" s="112">
        <v>0</v>
      </c>
      <c r="AO890" s="112">
        <v>0</v>
      </c>
      <c r="AP890" s="112">
        <v>0</v>
      </c>
      <c r="AQ890" s="112">
        <v>0</v>
      </c>
      <c r="AR890" s="112">
        <v>0</v>
      </c>
      <c r="AS890" s="112">
        <v>0</v>
      </c>
      <c r="AT890" s="111">
        <v>0.55000000000000004</v>
      </c>
      <c r="AU890" s="112">
        <v>0</v>
      </c>
      <c r="AV890" s="112">
        <v>0</v>
      </c>
      <c r="AW890" s="112">
        <v>0</v>
      </c>
      <c r="AX890" s="112">
        <v>0</v>
      </c>
      <c r="AY890" s="112">
        <v>0</v>
      </c>
      <c r="AZ890" s="112">
        <v>0</v>
      </c>
      <c r="BA890" s="111">
        <v>0.71299999999999997</v>
      </c>
      <c r="BB890" s="112">
        <v>0</v>
      </c>
      <c r="BC890" s="112">
        <v>0</v>
      </c>
      <c r="BD890" s="112">
        <v>0</v>
      </c>
      <c r="BE890" s="112">
        <v>0</v>
      </c>
      <c r="BF890" s="112">
        <v>0</v>
      </c>
      <c r="BG890" s="112">
        <v>0</v>
      </c>
      <c r="BH890" s="112">
        <v>0</v>
      </c>
      <c r="BI890" s="112">
        <v>0</v>
      </c>
      <c r="BJ890" s="112">
        <v>0</v>
      </c>
      <c r="BK890" s="111">
        <v>0.71299999999999997</v>
      </c>
      <c r="BL890" s="112">
        <v>56.88</v>
      </c>
      <c r="BM890" s="112">
        <v>96.983333333333348</v>
      </c>
      <c r="BN890" s="112">
        <v>0</v>
      </c>
      <c r="BO890" s="112">
        <v>0</v>
      </c>
      <c r="BP890" s="112">
        <v>0</v>
      </c>
      <c r="BQ890" s="112">
        <v>0</v>
      </c>
      <c r="BR890" s="113">
        <v>67</v>
      </c>
      <c r="BS890" s="112">
        <v>6408</v>
      </c>
    </row>
    <row r="891" spans="1:71" hidden="1" x14ac:dyDescent="0.25">
      <c r="A891" s="102" t="s">
        <v>4</v>
      </c>
      <c r="B891" s="103" t="s">
        <v>201</v>
      </c>
      <c r="C891" s="102" t="s">
        <v>202</v>
      </c>
      <c r="D891" s="102" t="s">
        <v>1048</v>
      </c>
      <c r="E891" s="102" t="s">
        <v>1049</v>
      </c>
      <c r="F891" s="102" t="s">
        <v>153</v>
      </c>
      <c r="G891" s="102" t="s">
        <v>224</v>
      </c>
      <c r="H891" s="104">
        <v>362</v>
      </c>
      <c r="I891" s="104">
        <v>423</v>
      </c>
      <c r="J891" s="104">
        <v>43</v>
      </c>
      <c r="K891" s="104">
        <v>129</v>
      </c>
      <c r="L891" s="105">
        <v>276</v>
      </c>
      <c r="M891" s="106">
        <v>2913</v>
      </c>
      <c r="N891" s="106">
        <v>3170</v>
      </c>
      <c r="O891" s="106">
        <v>8</v>
      </c>
      <c r="P891" s="106">
        <v>257</v>
      </c>
      <c r="Q891" s="106">
        <v>8</v>
      </c>
      <c r="R891" s="106">
        <v>8</v>
      </c>
      <c r="S891" s="106">
        <v>3040</v>
      </c>
      <c r="T891" s="106">
        <v>3196</v>
      </c>
      <c r="U891" s="106">
        <v>8</v>
      </c>
      <c r="V891" s="106">
        <v>156</v>
      </c>
      <c r="W891" s="106">
        <v>9</v>
      </c>
      <c r="X891" s="106">
        <v>8.5</v>
      </c>
      <c r="Y891" s="106">
        <v>43</v>
      </c>
      <c r="Z891" s="106">
        <v>2</v>
      </c>
      <c r="AA891" s="107">
        <v>25524</v>
      </c>
      <c r="AB891" s="106">
        <v>1</v>
      </c>
      <c r="AC891" s="108">
        <v>4.0999999999999996</v>
      </c>
      <c r="AD891" s="109">
        <v>1</v>
      </c>
      <c r="AE891" s="110">
        <v>105.33333333333333</v>
      </c>
      <c r="AF891" s="111">
        <v>0.54</v>
      </c>
      <c r="AG891" s="112">
        <v>0</v>
      </c>
      <c r="AH891" s="112">
        <v>0</v>
      </c>
      <c r="AI891" s="112">
        <v>0</v>
      </c>
      <c r="AJ891" s="111">
        <v>0.9</v>
      </c>
      <c r="AK891" s="112">
        <v>147</v>
      </c>
      <c r="AL891" s="112">
        <v>172.33333333333334</v>
      </c>
      <c r="AM891" s="112">
        <v>0</v>
      </c>
      <c r="AN891" s="112">
        <v>0</v>
      </c>
      <c r="AO891" s="112">
        <v>0</v>
      </c>
      <c r="AP891" s="112">
        <v>0</v>
      </c>
      <c r="AQ891" s="112">
        <v>0</v>
      </c>
      <c r="AR891" s="112">
        <v>0</v>
      </c>
      <c r="AS891" s="112">
        <v>0</v>
      </c>
      <c r="AT891" s="111">
        <v>0.55000000000000004</v>
      </c>
      <c r="AU891" s="112">
        <v>0</v>
      </c>
      <c r="AV891" s="112">
        <v>0</v>
      </c>
      <c r="AW891" s="112">
        <v>0</v>
      </c>
      <c r="AX891" s="112">
        <v>0</v>
      </c>
      <c r="AY891" s="112">
        <v>0</v>
      </c>
      <c r="AZ891" s="112">
        <v>0</v>
      </c>
      <c r="BA891" s="111">
        <v>0.71299999999999997</v>
      </c>
      <c r="BB891" s="112">
        <v>0</v>
      </c>
      <c r="BC891" s="112">
        <v>0</v>
      </c>
      <c r="BD891" s="112">
        <v>0</v>
      </c>
      <c r="BE891" s="112">
        <v>0</v>
      </c>
      <c r="BF891" s="112">
        <v>0</v>
      </c>
      <c r="BG891" s="112">
        <v>0</v>
      </c>
      <c r="BH891" s="112">
        <v>0</v>
      </c>
      <c r="BI891" s="112">
        <v>0</v>
      </c>
      <c r="BJ891" s="112">
        <v>0</v>
      </c>
      <c r="BK891" s="111">
        <v>0.71299999999999997</v>
      </c>
      <c r="BL891" s="112">
        <v>56.88</v>
      </c>
      <c r="BM891" s="112">
        <v>175.63333333333335</v>
      </c>
      <c r="BN891" s="112">
        <v>0</v>
      </c>
      <c r="BO891" s="112">
        <v>0</v>
      </c>
      <c r="BP891" s="112">
        <v>0</v>
      </c>
      <c r="BQ891" s="112">
        <v>0</v>
      </c>
      <c r="BR891" s="113">
        <v>15</v>
      </c>
      <c r="BS891" s="112">
        <v>4511</v>
      </c>
    </row>
    <row r="892" spans="1:71" hidden="1" x14ac:dyDescent="0.25">
      <c r="A892" s="102" t="s">
        <v>4</v>
      </c>
      <c r="B892" s="103" t="s">
        <v>201</v>
      </c>
      <c r="C892" s="102" t="s">
        <v>202</v>
      </c>
      <c r="D892" s="102" t="s">
        <v>1050</v>
      </c>
      <c r="E892" s="102" t="s">
        <v>1051</v>
      </c>
      <c r="F892" s="102" t="s">
        <v>152</v>
      </c>
      <c r="G892" s="102" t="s">
        <v>223</v>
      </c>
      <c r="H892" s="104">
        <v>31</v>
      </c>
      <c r="I892" s="104">
        <v>36</v>
      </c>
      <c r="J892" s="104"/>
      <c r="K892" s="104" t="s">
        <v>154</v>
      </c>
      <c r="L892" s="105">
        <v>33.5</v>
      </c>
      <c r="M892" s="106">
        <v>250</v>
      </c>
      <c r="N892" s="106">
        <v>265</v>
      </c>
      <c r="O892" s="106">
        <v>2</v>
      </c>
      <c r="P892" s="106">
        <v>15</v>
      </c>
      <c r="Q892" s="106">
        <v>3</v>
      </c>
      <c r="R892" s="106">
        <v>2.5</v>
      </c>
      <c r="S892" s="106">
        <v>272</v>
      </c>
      <c r="T892" s="106">
        <v>284</v>
      </c>
      <c r="U892" s="106">
        <v>2</v>
      </c>
      <c r="V892" s="106">
        <v>12</v>
      </c>
      <c r="W892" s="106">
        <v>4</v>
      </c>
      <c r="X892" s="106">
        <v>3</v>
      </c>
      <c r="Y892" s="106"/>
      <c r="Z892" s="106"/>
      <c r="AA892" s="107">
        <v>24521</v>
      </c>
      <c r="AB892" s="106">
        <v>1</v>
      </c>
      <c r="AC892" s="108">
        <v>1.875</v>
      </c>
      <c r="AD892" s="109">
        <v>1</v>
      </c>
      <c r="AE892" s="110">
        <v>0</v>
      </c>
      <c r="AF892" s="111">
        <v>0.54</v>
      </c>
      <c r="AG892" s="112">
        <v>0</v>
      </c>
      <c r="AH892" s="112">
        <v>0</v>
      </c>
      <c r="AI892" s="112">
        <v>0</v>
      </c>
      <c r="AJ892" s="111">
        <v>0.9</v>
      </c>
      <c r="AK892" s="112">
        <v>0</v>
      </c>
      <c r="AL892" s="112">
        <v>0</v>
      </c>
      <c r="AM892" s="112">
        <v>0</v>
      </c>
      <c r="AN892" s="112">
        <v>0</v>
      </c>
      <c r="AO892" s="112">
        <v>0</v>
      </c>
      <c r="AP892" s="112">
        <v>0</v>
      </c>
      <c r="AQ892" s="112">
        <v>0</v>
      </c>
      <c r="AR892" s="112">
        <v>0</v>
      </c>
      <c r="AS892" s="112">
        <v>0</v>
      </c>
      <c r="AT892" s="111">
        <v>0.55000000000000004</v>
      </c>
      <c r="AU892" s="112">
        <v>0</v>
      </c>
      <c r="AV892" s="112">
        <v>0</v>
      </c>
      <c r="AW892" s="112">
        <v>0</v>
      </c>
      <c r="AX892" s="112">
        <v>0</v>
      </c>
      <c r="AY892" s="112">
        <v>0</v>
      </c>
      <c r="AZ892" s="112">
        <v>0</v>
      </c>
      <c r="BA892" s="111">
        <v>0.71299999999999997</v>
      </c>
      <c r="BB892" s="112">
        <v>0</v>
      </c>
      <c r="BC892" s="112">
        <v>0</v>
      </c>
      <c r="BD892" s="112">
        <v>0</v>
      </c>
      <c r="BE892" s="112">
        <v>0</v>
      </c>
      <c r="BF892" s="112">
        <v>0</v>
      </c>
      <c r="BG892" s="112">
        <v>0</v>
      </c>
      <c r="BH892" s="112">
        <v>0</v>
      </c>
      <c r="BI892" s="112">
        <v>0</v>
      </c>
      <c r="BJ892" s="112">
        <v>0</v>
      </c>
      <c r="BK892" s="111">
        <v>0.71299999999999997</v>
      </c>
      <c r="BL892" s="112">
        <v>0</v>
      </c>
      <c r="BM892" s="112">
        <v>0</v>
      </c>
      <c r="BN892" s="112">
        <v>0</v>
      </c>
      <c r="BO892" s="112">
        <v>0</v>
      </c>
      <c r="BP892" s="112">
        <v>0</v>
      </c>
      <c r="BQ892" s="112">
        <v>0</v>
      </c>
      <c r="BR892" s="113">
        <v>0</v>
      </c>
      <c r="BS892" s="112">
        <v>0</v>
      </c>
    </row>
    <row r="893" spans="1:71" hidden="1" x14ac:dyDescent="0.25">
      <c r="A893" s="102" t="s">
        <v>4</v>
      </c>
      <c r="B893" s="103" t="s">
        <v>201</v>
      </c>
      <c r="C893" s="102" t="s">
        <v>202</v>
      </c>
      <c r="D893" s="102" t="s">
        <v>632</v>
      </c>
      <c r="E893" s="102" t="s">
        <v>633</v>
      </c>
      <c r="F893" s="102" t="s">
        <v>153</v>
      </c>
      <c r="G893" s="102" t="s">
        <v>224</v>
      </c>
      <c r="H893" s="104">
        <v>65</v>
      </c>
      <c r="I893" s="104">
        <v>79</v>
      </c>
      <c r="J893" s="104">
        <v>38</v>
      </c>
      <c r="K893" s="104">
        <v>114</v>
      </c>
      <c r="L893" s="105">
        <v>60.666666666666664</v>
      </c>
      <c r="M893" s="106">
        <v>537</v>
      </c>
      <c r="N893" s="106">
        <v>575</v>
      </c>
      <c r="O893" s="106">
        <v>3</v>
      </c>
      <c r="P893" s="106">
        <v>38</v>
      </c>
      <c r="Q893" s="106">
        <v>4</v>
      </c>
      <c r="R893" s="106">
        <v>3.5</v>
      </c>
      <c r="S893" s="106">
        <v>569</v>
      </c>
      <c r="T893" s="106">
        <v>594</v>
      </c>
      <c r="U893" s="106">
        <v>3</v>
      </c>
      <c r="V893" s="106">
        <v>25</v>
      </c>
      <c r="W893" s="106">
        <v>5</v>
      </c>
      <c r="X893" s="106">
        <v>4</v>
      </c>
      <c r="Y893" s="106">
        <v>38</v>
      </c>
      <c r="Z893" s="106">
        <v>2</v>
      </c>
      <c r="AA893" s="107"/>
      <c r="AB893" s="106"/>
      <c r="AC893" s="108">
        <v>3.1666666666666665</v>
      </c>
      <c r="AD893" s="109">
        <v>2</v>
      </c>
      <c r="AE893" s="110">
        <v>105.33333333333333</v>
      </c>
      <c r="AF893" s="111">
        <v>0.54</v>
      </c>
      <c r="AG893" s="112">
        <v>0</v>
      </c>
      <c r="AH893" s="112">
        <v>0</v>
      </c>
      <c r="AI893" s="112">
        <v>0</v>
      </c>
      <c r="AJ893" s="111">
        <v>0.9</v>
      </c>
      <c r="AK893" s="112">
        <v>98.333333333333329</v>
      </c>
      <c r="AL893" s="112">
        <v>172.33333333333334</v>
      </c>
      <c r="AM893" s="112">
        <v>0</v>
      </c>
      <c r="AN893" s="112">
        <v>0</v>
      </c>
      <c r="AO893" s="112">
        <v>0</v>
      </c>
      <c r="AP893" s="112">
        <v>0</v>
      </c>
      <c r="AQ893" s="112">
        <v>0</v>
      </c>
      <c r="AR893" s="112">
        <v>0</v>
      </c>
      <c r="AS893" s="112">
        <v>0</v>
      </c>
      <c r="AT893" s="111">
        <v>0.55000000000000004</v>
      </c>
      <c r="AU893" s="112">
        <v>0</v>
      </c>
      <c r="AV893" s="112">
        <v>0</v>
      </c>
      <c r="AW893" s="112">
        <v>0</v>
      </c>
      <c r="AX893" s="112">
        <v>0</v>
      </c>
      <c r="AY893" s="112">
        <v>0</v>
      </c>
      <c r="AZ893" s="112">
        <v>0</v>
      </c>
      <c r="BA893" s="111">
        <v>0.71299999999999997</v>
      </c>
      <c r="BB893" s="112">
        <v>0</v>
      </c>
      <c r="BC893" s="112">
        <v>0</v>
      </c>
      <c r="BD893" s="112">
        <v>0</v>
      </c>
      <c r="BE893" s="112">
        <v>0</v>
      </c>
      <c r="BF893" s="112">
        <v>0</v>
      </c>
      <c r="BG893" s="112">
        <v>0</v>
      </c>
      <c r="BH893" s="112">
        <v>0</v>
      </c>
      <c r="BI893" s="112">
        <v>0</v>
      </c>
      <c r="BJ893" s="112">
        <v>0</v>
      </c>
      <c r="BK893" s="111">
        <v>0.71299999999999997</v>
      </c>
      <c r="BL893" s="112">
        <v>56.88</v>
      </c>
      <c r="BM893" s="112">
        <v>148.8666666666667</v>
      </c>
      <c r="BN893" s="112">
        <v>0</v>
      </c>
      <c r="BO893" s="112">
        <v>0</v>
      </c>
      <c r="BP893" s="112">
        <v>0</v>
      </c>
      <c r="BQ893" s="112">
        <v>0</v>
      </c>
      <c r="BR893" s="113">
        <v>27</v>
      </c>
      <c r="BS893" s="112">
        <v>3570</v>
      </c>
    </row>
    <row r="894" spans="1:71" hidden="1" x14ac:dyDescent="0.25">
      <c r="A894" s="102" t="s">
        <v>4</v>
      </c>
      <c r="B894" s="103" t="s">
        <v>201</v>
      </c>
      <c r="C894" s="102" t="s">
        <v>202</v>
      </c>
      <c r="D894" s="102" t="s">
        <v>654</v>
      </c>
      <c r="E894" s="102" t="s">
        <v>655</v>
      </c>
      <c r="F894" s="102" t="s">
        <v>151</v>
      </c>
      <c r="G894" s="102" t="s">
        <v>223</v>
      </c>
      <c r="H894" s="104">
        <v>72</v>
      </c>
      <c r="I894" s="104">
        <v>75</v>
      </c>
      <c r="J894" s="104">
        <v>147</v>
      </c>
      <c r="K894" s="104">
        <v>441</v>
      </c>
      <c r="L894" s="105">
        <v>98</v>
      </c>
      <c r="M894" s="106">
        <v>479</v>
      </c>
      <c r="N894" s="106">
        <v>520</v>
      </c>
      <c r="O894" s="106">
        <v>3</v>
      </c>
      <c r="P894" s="106">
        <v>41</v>
      </c>
      <c r="Q894" s="106">
        <v>4</v>
      </c>
      <c r="R894" s="106">
        <v>3.5</v>
      </c>
      <c r="S894" s="106">
        <v>499</v>
      </c>
      <c r="T894" s="106">
        <v>513</v>
      </c>
      <c r="U894" s="106">
        <v>3</v>
      </c>
      <c r="V894" s="106">
        <v>14</v>
      </c>
      <c r="W894" s="106">
        <v>4</v>
      </c>
      <c r="X894" s="106">
        <v>3.5</v>
      </c>
      <c r="Y894" s="106">
        <v>147</v>
      </c>
      <c r="Z894" s="106">
        <v>5</v>
      </c>
      <c r="AA894" s="107">
        <v>25515</v>
      </c>
      <c r="AB894" s="106">
        <v>1</v>
      </c>
      <c r="AC894" s="108">
        <v>2.8</v>
      </c>
      <c r="AD894" s="109">
        <v>1</v>
      </c>
      <c r="AE894" s="110">
        <v>0</v>
      </c>
      <c r="AF894" s="111">
        <v>0.54</v>
      </c>
      <c r="AG894" s="112">
        <v>0</v>
      </c>
      <c r="AH894" s="112">
        <v>0</v>
      </c>
      <c r="AI894" s="112">
        <v>0</v>
      </c>
      <c r="AJ894" s="111">
        <v>0.9</v>
      </c>
      <c r="AK894" s="112">
        <v>0</v>
      </c>
      <c r="AL894" s="112">
        <v>0</v>
      </c>
      <c r="AM894" s="112">
        <v>0</v>
      </c>
      <c r="AN894" s="112">
        <v>0</v>
      </c>
      <c r="AO894" s="112">
        <v>0</v>
      </c>
      <c r="AP894" s="112">
        <v>0</v>
      </c>
      <c r="AQ894" s="112">
        <v>0</v>
      </c>
      <c r="AR894" s="112">
        <v>0</v>
      </c>
      <c r="AS894" s="112">
        <v>0</v>
      </c>
      <c r="AT894" s="111">
        <v>0.55000000000000004</v>
      </c>
      <c r="AU894" s="112">
        <v>0</v>
      </c>
      <c r="AV894" s="112">
        <v>0</v>
      </c>
      <c r="AW894" s="112">
        <v>0</v>
      </c>
      <c r="AX894" s="112">
        <v>0</v>
      </c>
      <c r="AY894" s="112">
        <v>0</v>
      </c>
      <c r="AZ894" s="112">
        <v>0</v>
      </c>
      <c r="BA894" s="111">
        <v>0.71299999999999997</v>
      </c>
      <c r="BB894" s="112">
        <v>0</v>
      </c>
      <c r="BC894" s="112">
        <v>0</v>
      </c>
      <c r="BD894" s="112">
        <v>0</v>
      </c>
      <c r="BE894" s="112">
        <v>0</v>
      </c>
      <c r="BF894" s="112">
        <v>0</v>
      </c>
      <c r="BG894" s="112">
        <v>0</v>
      </c>
      <c r="BH894" s="112">
        <v>0</v>
      </c>
      <c r="BI894" s="112">
        <v>0</v>
      </c>
      <c r="BJ894" s="112">
        <v>0</v>
      </c>
      <c r="BK894" s="111">
        <v>0.71299999999999997</v>
      </c>
      <c r="BL894" s="112">
        <v>0</v>
      </c>
      <c r="BM894" s="112">
        <v>0</v>
      </c>
      <c r="BN894" s="112">
        <v>0</v>
      </c>
      <c r="BO894" s="112">
        <v>0</v>
      </c>
      <c r="BP894" s="112">
        <v>0</v>
      </c>
      <c r="BQ894" s="112">
        <v>0</v>
      </c>
      <c r="BR894" s="113">
        <v>24</v>
      </c>
      <c r="BS894" s="112">
        <v>0</v>
      </c>
    </row>
    <row r="895" spans="1:71" hidden="1" x14ac:dyDescent="0.25">
      <c r="A895" s="102" t="s">
        <v>4</v>
      </c>
      <c r="B895" s="103" t="s">
        <v>201</v>
      </c>
      <c r="C895" s="102" t="s">
        <v>202</v>
      </c>
      <c r="D895" s="102" t="s">
        <v>755</v>
      </c>
      <c r="E895" s="102" t="s">
        <v>756</v>
      </c>
      <c r="F895" s="102" t="s">
        <v>151</v>
      </c>
      <c r="G895" s="102" t="s">
        <v>223</v>
      </c>
      <c r="H895" s="104">
        <v>106</v>
      </c>
      <c r="I895" s="104">
        <v>110</v>
      </c>
      <c r="J895" s="104">
        <v>499</v>
      </c>
      <c r="K895" s="104">
        <v>1497</v>
      </c>
      <c r="L895" s="105">
        <v>238.33333333333334</v>
      </c>
      <c r="M895" s="106">
        <v>651</v>
      </c>
      <c r="N895" s="106">
        <v>755</v>
      </c>
      <c r="O895" s="106">
        <v>4</v>
      </c>
      <c r="P895" s="106">
        <v>104</v>
      </c>
      <c r="Q895" s="106">
        <v>6</v>
      </c>
      <c r="R895" s="106">
        <v>5</v>
      </c>
      <c r="S895" s="106">
        <v>665</v>
      </c>
      <c r="T895" s="106">
        <v>700</v>
      </c>
      <c r="U895" s="106">
        <v>4</v>
      </c>
      <c r="V895" s="106">
        <v>35</v>
      </c>
      <c r="W895" s="106">
        <v>6</v>
      </c>
      <c r="X895" s="106">
        <v>5</v>
      </c>
      <c r="Y895" s="106">
        <v>499</v>
      </c>
      <c r="Z895" s="106">
        <v>8</v>
      </c>
      <c r="AA895" s="107"/>
      <c r="AB895" s="106"/>
      <c r="AC895" s="108">
        <v>6</v>
      </c>
      <c r="AD895" s="109">
        <v>3</v>
      </c>
      <c r="AE895" s="110">
        <v>0</v>
      </c>
      <c r="AF895" s="111">
        <v>0.54</v>
      </c>
      <c r="AG895" s="112">
        <v>0</v>
      </c>
      <c r="AH895" s="112">
        <v>0</v>
      </c>
      <c r="AI895" s="112">
        <v>0</v>
      </c>
      <c r="AJ895" s="111">
        <v>0.9</v>
      </c>
      <c r="AK895" s="112">
        <v>0</v>
      </c>
      <c r="AL895" s="112">
        <v>0</v>
      </c>
      <c r="AM895" s="112">
        <v>0</v>
      </c>
      <c r="AN895" s="112">
        <v>0</v>
      </c>
      <c r="AO895" s="112">
        <v>0</v>
      </c>
      <c r="AP895" s="112">
        <v>0</v>
      </c>
      <c r="AQ895" s="112">
        <v>0</v>
      </c>
      <c r="AR895" s="112">
        <v>0</v>
      </c>
      <c r="AS895" s="112">
        <v>0</v>
      </c>
      <c r="AT895" s="111">
        <v>0.55000000000000004</v>
      </c>
      <c r="AU895" s="112">
        <v>0</v>
      </c>
      <c r="AV895" s="112">
        <v>0</v>
      </c>
      <c r="AW895" s="112">
        <v>0</v>
      </c>
      <c r="AX895" s="112">
        <v>0</v>
      </c>
      <c r="AY895" s="112">
        <v>0</v>
      </c>
      <c r="AZ895" s="112">
        <v>0</v>
      </c>
      <c r="BA895" s="111">
        <v>0.71299999999999997</v>
      </c>
      <c r="BB895" s="112">
        <v>0</v>
      </c>
      <c r="BC895" s="112">
        <v>0</v>
      </c>
      <c r="BD895" s="112">
        <v>0</v>
      </c>
      <c r="BE895" s="112">
        <v>0</v>
      </c>
      <c r="BF895" s="112">
        <v>0</v>
      </c>
      <c r="BG895" s="112">
        <v>0</v>
      </c>
      <c r="BH895" s="112">
        <v>0</v>
      </c>
      <c r="BI895" s="112">
        <v>0</v>
      </c>
      <c r="BJ895" s="112">
        <v>0</v>
      </c>
      <c r="BK895" s="111">
        <v>0.71299999999999997</v>
      </c>
      <c r="BL895" s="112">
        <v>0</v>
      </c>
      <c r="BM895" s="112">
        <v>0</v>
      </c>
      <c r="BN895" s="112">
        <v>0</v>
      </c>
      <c r="BO895" s="112">
        <v>0</v>
      </c>
      <c r="BP895" s="112">
        <v>0</v>
      </c>
      <c r="BQ895" s="112">
        <v>0</v>
      </c>
      <c r="BR895" s="113">
        <v>49</v>
      </c>
      <c r="BS895" s="112">
        <v>0</v>
      </c>
    </row>
    <row r="896" spans="1:71" hidden="1" x14ac:dyDescent="0.25">
      <c r="A896" s="102" t="s">
        <v>4</v>
      </c>
      <c r="B896" s="103" t="s">
        <v>201</v>
      </c>
      <c r="C896" s="102" t="s">
        <v>202</v>
      </c>
      <c r="D896" s="102" t="s">
        <v>829</v>
      </c>
      <c r="E896" s="102" t="s">
        <v>830</v>
      </c>
      <c r="F896" s="102" t="s">
        <v>151</v>
      </c>
      <c r="G896" s="102" t="s">
        <v>223</v>
      </c>
      <c r="H896" s="104">
        <v>1367</v>
      </c>
      <c r="I896" s="104">
        <v>1430</v>
      </c>
      <c r="J896" s="104">
        <v>2667</v>
      </c>
      <c r="K896" s="104">
        <v>8001</v>
      </c>
      <c r="L896" s="105">
        <v>1821.3333333333333</v>
      </c>
      <c r="M896" s="106">
        <v>8749</v>
      </c>
      <c r="N896" s="106">
        <v>9394</v>
      </c>
      <c r="O896" s="106">
        <v>10</v>
      </c>
      <c r="P896" s="106">
        <v>645</v>
      </c>
      <c r="Q896" s="106">
        <v>9</v>
      </c>
      <c r="R896" s="106">
        <v>9.5</v>
      </c>
      <c r="S896" s="106">
        <v>9004</v>
      </c>
      <c r="T896" s="106">
        <v>9245</v>
      </c>
      <c r="U896" s="106">
        <v>10</v>
      </c>
      <c r="V896" s="106">
        <v>241</v>
      </c>
      <c r="W896" s="106">
        <v>9</v>
      </c>
      <c r="X896" s="106">
        <v>9.5</v>
      </c>
      <c r="Y896" s="106">
        <v>2667</v>
      </c>
      <c r="Z896" s="106">
        <v>10</v>
      </c>
      <c r="AA896" s="107">
        <v>32455</v>
      </c>
      <c r="AB896" s="106">
        <v>2</v>
      </c>
      <c r="AC896" s="108">
        <v>6.6</v>
      </c>
      <c r="AD896" s="109">
        <v>2</v>
      </c>
      <c r="AE896" s="110">
        <v>0</v>
      </c>
      <c r="AF896" s="111">
        <v>0.54</v>
      </c>
      <c r="AG896" s="112">
        <v>7.333333333333333</v>
      </c>
      <c r="AH896" s="112">
        <v>0</v>
      </c>
      <c r="AI896" s="112">
        <v>7.333333333333333</v>
      </c>
      <c r="AJ896" s="111">
        <v>0.9</v>
      </c>
      <c r="AK896" s="112">
        <v>7.333333333333333</v>
      </c>
      <c r="AL896" s="112">
        <v>0</v>
      </c>
      <c r="AM896" s="112">
        <v>0</v>
      </c>
      <c r="AN896" s="112">
        <v>0.33333333333333331</v>
      </c>
      <c r="AO896" s="112">
        <v>0</v>
      </c>
      <c r="AP896" s="112">
        <v>0</v>
      </c>
      <c r="AQ896" s="112">
        <v>0</v>
      </c>
      <c r="AR896" s="112">
        <v>0</v>
      </c>
      <c r="AS896" s="112">
        <v>0</v>
      </c>
      <c r="AT896" s="111">
        <v>0.55000000000000004</v>
      </c>
      <c r="AU896" s="112">
        <v>0</v>
      </c>
      <c r="AV896" s="112">
        <v>0</v>
      </c>
      <c r="AW896" s="112">
        <v>0</v>
      </c>
      <c r="AX896" s="112">
        <v>0</v>
      </c>
      <c r="AY896" s="112">
        <v>0</v>
      </c>
      <c r="AZ896" s="112">
        <v>0</v>
      </c>
      <c r="BA896" s="111">
        <v>0.71299999999999997</v>
      </c>
      <c r="BB896" s="112">
        <v>0</v>
      </c>
      <c r="BC896" s="112">
        <v>0</v>
      </c>
      <c r="BD896" s="112">
        <v>0</v>
      </c>
      <c r="BE896" s="112">
        <v>0</v>
      </c>
      <c r="BF896" s="112">
        <v>0</v>
      </c>
      <c r="BG896" s="112">
        <v>0</v>
      </c>
      <c r="BH896" s="112">
        <v>0</v>
      </c>
      <c r="BI896" s="112">
        <v>0</v>
      </c>
      <c r="BJ896" s="112">
        <v>0</v>
      </c>
      <c r="BK896" s="111">
        <v>0.71299999999999997</v>
      </c>
      <c r="BL896" s="112">
        <v>0</v>
      </c>
      <c r="BM896" s="112">
        <v>10.633333333333333</v>
      </c>
      <c r="BN896" s="112">
        <v>6.7833333333333332</v>
      </c>
      <c r="BO896" s="112">
        <v>0</v>
      </c>
      <c r="BP896" s="112">
        <v>0</v>
      </c>
      <c r="BQ896" s="112">
        <v>0</v>
      </c>
      <c r="BR896" s="113">
        <v>152</v>
      </c>
      <c r="BS896" s="112">
        <v>0</v>
      </c>
    </row>
    <row r="897" spans="1:71" hidden="1" x14ac:dyDescent="0.25">
      <c r="A897" s="102" t="s">
        <v>4</v>
      </c>
      <c r="B897" s="103" t="s">
        <v>201</v>
      </c>
      <c r="C897" s="102" t="s">
        <v>202</v>
      </c>
      <c r="D897" s="102" t="s">
        <v>757</v>
      </c>
      <c r="E897" s="102" t="s">
        <v>758</v>
      </c>
      <c r="F897" s="102" t="s">
        <v>152</v>
      </c>
      <c r="G897" s="102" t="s">
        <v>223</v>
      </c>
      <c r="H897" s="104">
        <v>3942</v>
      </c>
      <c r="I897" s="104">
        <v>3802</v>
      </c>
      <c r="J897" s="104">
        <v>1141</v>
      </c>
      <c r="K897" s="104">
        <v>3423</v>
      </c>
      <c r="L897" s="105">
        <v>2961.6666666666665</v>
      </c>
      <c r="M897" s="106">
        <v>20922</v>
      </c>
      <c r="N897" s="106">
        <v>26889</v>
      </c>
      <c r="O897" s="106">
        <v>10</v>
      </c>
      <c r="P897" s="106">
        <v>5967</v>
      </c>
      <c r="Q897" s="106">
        <v>10</v>
      </c>
      <c r="R897" s="106">
        <v>10</v>
      </c>
      <c r="S897" s="106">
        <v>20682</v>
      </c>
      <c r="T897" s="106">
        <v>22275</v>
      </c>
      <c r="U897" s="106">
        <v>10</v>
      </c>
      <c r="V897" s="106">
        <v>1593</v>
      </c>
      <c r="W897" s="106">
        <v>10</v>
      </c>
      <c r="X897" s="106">
        <v>10</v>
      </c>
      <c r="Y897" s="106">
        <v>1141</v>
      </c>
      <c r="Z897" s="106">
        <v>9</v>
      </c>
      <c r="AA897" s="107">
        <v>29057</v>
      </c>
      <c r="AB897" s="106">
        <v>1</v>
      </c>
      <c r="AC897" s="108">
        <v>6.2</v>
      </c>
      <c r="AD897" s="109">
        <v>1</v>
      </c>
      <c r="AE897" s="110">
        <v>0</v>
      </c>
      <c r="AF897" s="111">
        <v>0.54</v>
      </c>
      <c r="AG897" s="112">
        <v>0</v>
      </c>
      <c r="AH897" s="112">
        <v>0</v>
      </c>
      <c r="AI897" s="112">
        <v>0</v>
      </c>
      <c r="AJ897" s="111">
        <v>0.9</v>
      </c>
      <c r="AK897" s="112">
        <v>0</v>
      </c>
      <c r="AL897" s="112">
        <v>0</v>
      </c>
      <c r="AM897" s="112">
        <v>0</v>
      </c>
      <c r="AN897" s="112">
        <v>0</v>
      </c>
      <c r="AO897" s="112">
        <v>0</v>
      </c>
      <c r="AP897" s="112">
        <v>0</v>
      </c>
      <c r="AQ897" s="112">
        <v>0</v>
      </c>
      <c r="AR897" s="112">
        <v>0</v>
      </c>
      <c r="AS897" s="112">
        <v>0</v>
      </c>
      <c r="AT897" s="111">
        <v>0.55000000000000004</v>
      </c>
      <c r="AU897" s="112">
        <v>0</v>
      </c>
      <c r="AV897" s="112">
        <v>0</v>
      </c>
      <c r="AW897" s="112">
        <v>0</v>
      </c>
      <c r="AX897" s="112">
        <v>0</v>
      </c>
      <c r="AY897" s="112">
        <v>0</v>
      </c>
      <c r="AZ897" s="112">
        <v>0</v>
      </c>
      <c r="BA897" s="111">
        <v>0.71299999999999997</v>
      </c>
      <c r="BB897" s="112">
        <v>0</v>
      </c>
      <c r="BC897" s="112">
        <v>0</v>
      </c>
      <c r="BD897" s="112">
        <v>0</v>
      </c>
      <c r="BE897" s="112">
        <v>0</v>
      </c>
      <c r="BF897" s="112">
        <v>0</v>
      </c>
      <c r="BG897" s="112">
        <v>0</v>
      </c>
      <c r="BH897" s="112">
        <v>0</v>
      </c>
      <c r="BI897" s="112">
        <v>0</v>
      </c>
      <c r="BJ897" s="112">
        <v>0</v>
      </c>
      <c r="BK897" s="111">
        <v>0.71299999999999997</v>
      </c>
      <c r="BL897" s="112">
        <v>0</v>
      </c>
      <c r="BM897" s="112">
        <v>0</v>
      </c>
      <c r="BN897" s="112">
        <v>0</v>
      </c>
      <c r="BO897" s="112">
        <v>0</v>
      </c>
      <c r="BP897" s="112">
        <v>0</v>
      </c>
      <c r="BQ897" s="112">
        <v>0</v>
      </c>
      <c r="BR897" s="113">
        <v>403</v>
      </c>
      <c r="BS897" s="112">
        <v>0</v>
      </c>
    </row>
    <row r="898" spans="1:71" hidden="1" x14ac:dyDescent="0.25">
      <c r="A898" s="102" t="s">
        <v>4</v>
      </c>
      <c r="B898" s="103" t="s">
        <v>201</v>
      </c>
      <c r="C898" s="102" t="s">
        <v>202</v>
      </c>
      <c r="D898" s="102" t="s">
        <v>967</v>
      </c>
      <c r="E898" s="102" t="s">
        <v>968</v>
      </c>
      <c r="F898" s="102" t="s">
        <v>151</v>
      </c>
      <c r="G898" s="102" t="s">
        <v>223</v>
      </c>
      <c r="H898" s="104">
        <v>1150</v>
      </c>
      <c r="I898" s="104">
        <v>1346</v>
      </c>
      <c r="J898" s="104">
        <v>650</v>
      </c>
      <c r="K898" s="104">
        <v>1950</v>
      </c>
      <c r="L898" s="105">
        <v>1048.6666666666667</v>
      </c>
      <c r="M898" s="106">
        <v>6200</v>
      </c>
      <c r="N898" s="106">
        <v>6874</v>
      </c>
      <c r="O898" s="106">
        <v>9</v>
      </c>
      <c r="P898" s="106">
        <v>674</v>
      </c>
      <c r="Q898" s="106">
        <v>9</v>
      </c>
      <c r="R898" s="106">
        <v>9</v>
      </c>
      <c r="S898" s="106">
        <v>7183</v>
      </c>
      <c r="T898" s="106">
        <v>7452</v>
      </c>
      <c r="U898" s="106">
        <v>9</v>
      </c>
      <c r="V898" s="106">
        <v>269</v>
      </c>
      <c r="W898" s="106">
        <v>10</v>
      </c>
      <c r="X898" s="106">
        <v>9.5</v>
      </c>
      <c r="Y898" s="106">
        <v>650</v>
      </c>
      <c r="Z898" s="106">
        <v>8</v>
      </c>
      <c r="AA898" s="107">
        <v>60176</v>
      </c>
      <c r="AB898" s="106">
        <v>6</v>
      </c>
      <c r="AC898" s="108">
        <v>7.7</v>
      </c>
      <c r="AD898" s="109">
        <v>4</v>
      </c>
      <c r="AE898" s="110">
        <v>0</v>
      </c>
      <c r="AF898" s="111">
        <v>0.54</v>
      </c>
      <c r="AG898" s="112">
        <v>0</v>
      </c>
      <c r="AH898" s="112">
        <v>0</v>
      </c>
      <c r="AI898" s="112">
        <v>0</v>
      </c>
      <c r="AJ898" s="111">
        <v>0.9</v>
      </c>
      <c r="AK898" s="112">
        <v>81</v>
      </c>
      <c r="AL898" s="112">
        <v>0</v>
      </c>
      <c r="AM898" s="112">
        <v>0</v>
      </c>
      <c r="AN898" s="112">
        <v>22.333333333333332</v>
      </c>
      <c r="AO898" s="112">
        <v>24</v>
      </c>
      <c r="AP898" s="112">
        <v>0</v>
      </c>
      <c r="AQ898" s="112">
        <v>69.666666666666671</v>
      </c>
      <c r="AR898" s="112">
        <v>1</v>
      </c>
      <c r="AS898" s="112">
        <v>0</v>
      </c>
      <c r="AT898" s="111">
        <v>0.55000000000000004</v>
      </c>
      <c r="AU898" s="112">
        <v>0</v>
      </c>
      <c r="AV898" s="112">
        <v>0</v>
      </c>
      <c r="AW898" s="112">
        <v>0</v>
      </c>
      <c r="AX898" s="112">
        <v>0</v>
      </c>
      <c r="AY898" s="112">
        <v>0</v>
      </c>
      <c r="AZ898" s="112">
        <v>0</v>
      </c>
      <c r="BA898" s="111">
        <v>0.71299999999999997</v>
      </c>
      <c r="BB898" s="112">
        <v>0</v>
      </c>
      <c r="BC898" s="112">
        <v>0</v>
      </c>
      <c r="BD898" s="112">
        <v>0</v>
      </c>
      <c r="BE898" s="112">
        <v>0</v>
      </c>
      <c r="BF898" s="112">
        <v>151</v>
      </c>
      <c r="BG898" s="112">
        <v>0</v>
      </c>
      <c r="BH898" s="112">
        <v>0</v>
      </c>
      <c r="BI898" s="112">
        <v>5.333333333333333</v>
      </c>
      <c r="BJ898" s="112">
        <v>0</v>
      </c>
      <c r="BK898" s="111">
        <v>0.71299999999999997</v>
      </c>
      <c r="BL898" s="112">
        <v>0</v>
      </c>
      <c r="BM898" s="112">
        <v>44.550000000000004</v>
      </c>
      <c r="BN898" s="112">
        <v>12.283333333333333</v>
      </c>
      <c r="BO898" s="112">
        <v>120.863</v>
      </c>
      <c r="BP898" s="112">
        <v>42.119333333333337</v>
      </c>
      <c r="BQ898" s="112">
        <v>0.55000000000000004</v>
      </c>
      <c r="BR898" s="113">
        <v>23</v>
      </c>
      <c r="BS898" s="112">
        <v>0</v>
      </c>
    </row>
    <row r="899" spans="1:71" hidden="1" x14ac:dyDescent="0.25">
      <c r="A899" s="102" t="s">
        <v>4</v>
      </c>
      <c r="B899" s="103" t="s">
        <v>201</v>
      </c>
      <c r="C899" s="102" t="s">
        <v>202</v>
      </c>
      <c r="D899" s="102" t="s">
        <v>969</v>
      </c>
      <c r="E899" s="102" t="s">
        <v>970</v>
      </c>
      <c r="F899" s="102" t="s">
        <v>151</v>
      </c>
      <c r="G899" s="102" t="s">
        <v>223</v>
      </c>
      <c r="H899" s="104">
        <v>343</v>
      </c>
      <c r="I899" s="104">
        <v>354</v>
      </c>
      <c r="J899" s="104">
        <v>495</v>
      </c>
      <c r="K899" s="104">
        <v>1485</v>
      </c>
      <c r="L899" s="105">
        <v>397.33333333333331</v>
      </c>
      <c r="M899" s="106">
        <v>1916</v>
      </c>
      <c r="N899" s="106">
        <v>2056</v>
      </c>
      <c r="O899" s="106">
        <v>7</v>
      </c>
      <c r="P899" s="106">
        <v>140</v>
      </c>
      <c r="Q899" s="106">
        <v>6</v>
      </c>
      <c r="R899" s="106">
        <v>6.5</v>
      </c>
      <c r="S899" s="106">
        <v>1958</v>
      </c>
      <c r="T899" s="106">
        <v>2010</v>
      </c>
      <c r="U899" s="106">
        <v>7</v>
      </c>
      <c r="V899" s="106">
        <v>52</v>
      </c>
      <c r="W899" s="106">
        <v>7</v>
      </c>
      <c r="X899" s="106">
        <v>7</v>
      </c>
      <c r="Y899" s="106">
        <v>495</v>
      </c>
      <c r="Z899" s="106">
        <v>8</v>
      </c>
      <c r="AA899" s="107">
        <v>28729</v>
      </c>
      <c r="AB899" s="106">
        <v>1</v>
      </c>
      <c r="AC899" s="108">
        <v>4.7</v>
      </c>
      <c r="AD899" s="109">
        <v>1</v>
      </c>
      <c r="AE899" s="110">
        <v>0</v>
      </c>
      <c r="AF899" s="111">
        <v>0.54</v>
      </c>
      <c r="AG899" s="112">
        <v>0</v>
      </c>
      <c r="AH899" s="112">
        <v>0</v>
      </c>
      <c r="AI899" s="112">
        <v>0</v>
      </c>
      <c r="AJ899" s="111">
        <v>0.9</v>
      </c>
      <c r="AK899" s="112">
        <v>0</v>
      </c>
      <c r="AL899" s="112">
        <v>0</v>
      </c>
      <c r="AM899" s="112">
        <v>0</v>
      </c>
      <c r="AN899" s="112">
        <v>0</v>
      </c>
      <c r="AO899" s="112">
        <v>0</v>
      </c>
      <c r="AP899" s="112">
        <v>0</v>
      </c>
      <c r="AQ899" s="112">
        <v>0</v>
      </c>
      <c r="AR899" s="112">
        <v>0</v>
      </c>
      <c r="AS899" s="112">
        <v>0</v>
      </c>
      <c r="AT899" s="111">
        <v>0.55000000000000004</v>
      </c>
      <c r="AU899" s="112">
        <v>0</v>
      </c>
      <c r="AV899" s="112">
        <v>0</v>
      </c>
      <c r="AW899" s="112">
        <v>0</v>
      </c>
      <c r="AX899" s="112">
        <v>0</v>
      </c>
      <c r="AY899" s="112">
        <v>0</v>
      </c>
      <c r="AZ899" s="112">
        <v>0</v>
      </c>
      <c r="BA899" s="111">
        <v>0.71299999999999997</v>
      </c>
      <c r="BB899" s="112">
        <v>0</v>
      </c>
      <c r="BC899" s="112">
        <v>0</v>
      </c>
      <c r="BD899" s="112">
        <v>0</v>
      </c>
      <c r="BE899" s="112">
        <v>0</v>
      </c>
      <c r="BF899" s="112">
        <v>0</v>
      </c>
      <c r="BG899" s="112">
        <v>0</v>
      </c>
      <c r="BH899" s="112">
        <v>0</v>
      </c>
      <c r="BI899" s="112">
        <v>0</v>
      </c>
      <c r="BJ899" s="112">
        <v>0</v>
      </c>
      <c r="BK899" s="111">
        <v>0.71299999999999997</v>
      </c>
      <c r="BL899" s="112">
        <v>0</v>
      </c>
      <c r="BM899" s="112">
        <v>0</v>
      </c>
      <c r="BN899" s="112">
        <v>0</v>
      </c>
      <c r="BO899" s="112">
        <v>0</v>
      </c>
      <c r="BP899" s="112">
        <v>0</v>
      </c>
      <c r="BQ899" s="112">
        <v>0</v>
      </c>
      <c r="BR899" s="113">
        <v>39</v>
      </c>
      <c r="BS899" s="112">
        <v>0</v>
      </c>
    </row>
    <row r="900" spans="1:71" hidden="1" x14ac:dyDescent="0.25">
      <c r="A900" s="102" t="s">
        <v>4</v>
      </c>
      <c r="B900" s="103" t="s">
        <v>201</v>
      </c>
      <c r="C900" s="102" t="s">
        <v>202</v>
      </c>
      <c r="D900" s="102" t="s">
        <v>971</v>
      </c>
      <c r="E900" s="102" t="s">
        <v>972</v>
      </c>
      <c r="F900" s="102" t="s">
        <v>151</v>
      </c>
      <c r="G900" s="102" t="s">
        <v>223</v>
      </c>
      <c r="H900" s="104">
        <v>494</v>
      </c>
      <c r="I900" s="104">
        <v>513</v>
      </c>
      <c r="J900" s="104">
        <v>488</v>
      </c>
      <c r="K900" s="104">
        <v>1464</v>
      </c>
      <c r="L900" s="105">
        <v>498.33333333333331</v>
      </c>
      <c r="M900" s="106">
        <v>2672</v>
      </c>
      <c r="N900" s="106">
        <v>2949</v>
      </c>
      <c r="O900" s="106">
        <v>7</v>
      </c>
      <c r="P900" s="106">
        <v>277</v>
      </c>
      <c r="Q900" s="106">
        <v>8</v>
      </c>
      <c r="R900" s="106">
        <v>7.5</v>
      </c>
      <c r="S900" s="106">
        <v>2694</v>
      </c>
      <c r="T900" s="106">
        <v>2809</v>
      </c>
      <c r="U900" s="106">
        <v>7</v>
      </c>
      <c r="V900" s="106">
        <v>115</v>
      </c>
      <c r="W900" s="106">
        <v>8</v>
      </c>
      <c r="X900" s="106">
        <v>7.5</v>
      </c>
      <c r="Y900" s="106">
        <v>488</v>
      </c>
      <c r="Z900" s="106">
        <v>8</v>
      </c>
      <c r="AA900" s="107">
        <v>34216</v>
      </c>
      <c r="AB900" s="106">
        <v>2</v>
      </c>
      <c r="AC900" s="108">
        <v>5.4</v>
      </c>
      <c r="AD900" s="109">
        <v>2</v>
      </c>
      <c r="AE900" s="110">
        <v>0</v>
      </c>
      <c r="AF900" s="111">
        <v>0.54</v>
      </c>
      <c r="AG900" s="112">
        <v>0</v>
      </c>
      <c r="AH900" s="112">
        <v>0</v>
      </c>
      <c r="AI900" s="112">
        <v>0</v>
      </c>
      <c r="AJ900" s="111">
        <v>0.9</v>
      </c>
      <c r="AK900" s="112">
        <v>0</v>
      </c>
      <c r="AL900" s="112">
        <v>0</v>
      </c>
      <c r="AM900" s="112">
        <v>0</v>
      </c>
      <c r="AN900" s="112">
        <v>0</v>
      </c>
      <c r="AO900" s="112">
        <v>0</v>
      </c>
      <c r="AP900" s="112">
        <v>0</v>
      </c>
      <c r="AQ900" s="112">
        <v>0</v>
      </c>
      <c r="AR900" s="112">
        <v>0</v>
      </c>
      <c r="AS900" s="112">
        <v>0</v>
      </c>
      <c r="AT900" s="111">
        <v>0.55000000000000004</v>
      </c>
      <c r="AU900" s="112">
        <v>0</v>
      </c>
      <c r="AV900" s="112">
        <v>0</v>
      </c>
      <c r="AW900" s="112">
        <v>0</v>
      </c>
      <c r="AX900" s="112">
        <v>0</v>
      </c>
      <c r="AY900" s="112">
        <v>0</v>
      </c>
      <c r="AZ900" s="112">
        <v>0</v>
      </c>
      <c r="BA900" s="111">
        <v>0.71299999999999997</v>
      </c>
      <c r="BB900" s="112">
        <v>0</v>
      </c>
      <c r="BC900" s="112">
        <v>0</v>
      </c>
      <c r="BD900" s="112">
        <v>0</v>
      </c>
      <c r="BE900" s="112">
        <v>0</v>
      </c>
      <c r="BF900" s="112">
        <v>0</v>
      </c>
      <c r="BG900" s="112">
        <v>0</v>
      </c>
      <c r="BH900" s="112">
        <v>0</v>
      </c>
      <c r="BI900" s="112">
        <v>0</v>
      </c>
      <c r="BJ900" s="112">
        <v>0</v>
      </c>
      <c r="BK900" s="111">
        <v>0.71299999999999997</v>
      </c>
      <c r="BL900" s="112">
        <v>0</v>
      </c>
      <c r="BM900" s="112">
        <v>0</v>
      </c>
      <c r="BN900" s="112">
        <v>0</v>
      </c>
      <c r="BO900" s="112">
        <v>0</v>
      </c>
      <c r="BP900" s="112">
        <v>0</v>
      </c>
      <c r="BQ900" s="112">
        <v>0</v>
      </c>
      <c r="BR900" s="113">
        <v>26</v>
      </c>
      <c r="BS900" s="112">
        <v>0</v>
      </c>
    </row>
    <row r="901" spans="1:71" hidden="1" x14ac:dyDescent="0.25">
      <c r="A901" s="102" t="s">
        <v>4</v>
      </c>
      <c r="B901" s="103" t="s">
        <v>203</v>
      </c>
      <c r="C901" s="102" t="s">
        <v>204</v>
      </c>
      <c r="D901" s="102" t="s">
        <v>481</v>
      </c>
      <c r="E901" s="102" t="s">
        <v>482</v>
      </c>
      <c r="F901" s="102" t="s">
        <v>151</v>
      </c>
      <c r="G901" s="102" t="s">
        <v>223</v>
      </c>
      <c r="H901" s="104">
        <v>1743</v>
      </c>
      <c r="I901" s="104">
        <v>1672</v>
      </c>
      <c r="J901" s="104">
        <v>4222</v>
      </c>
      <c r="K901" s="104">
        <v>12666</v>
      </c>
      <c r="L901" s="105">
        <v>2545.6666666666665</v>
      </c>
      <c r="M901" s="106">
        <v>15866</v>
      </c>
      <c r="N901" s="106">
        <v>16463</v>
      </c>
      <c r="O901" s="106">
        <v>10</v>
      </c>
      <c r="P901" s="106">
        <v>597</v>
      </c>
      <c r="Q901" s="106">
        <v>9</v>
      </c>
      <c r="R901" s="106">
        <v>9.5</v>
      </c>
      <c r="S901" s="106">
        <v>15516</v>
      </c>
      <c r="T901" s="106">
        <v>15614</v>
      </c>
      <c r="U901" s="106">
        <v>10</v>
      </c>
      <c r="V901" s="106">
        <v>98</v>
      </c>
      <c r="W901" s="106">
        <v>8</v>
      </c>
      <c r="X901" s="106">
        <v>9</v>
      </c>
      <c r="Y901" s="106">
        <v>4222</v>
      </c>
      <c r="Z901" s="106">
        <v>10</v>
      </c>
      <c r="AA901" s="107">
        <v>46285</v>
      </c>
      <c r="AB901" s="106">
        <v>4</v>
      </c>
      <c r="AC901" s="108">
        <v>7.3</v>
      </c>
      <c r="AD901" s="109">
        <v>4</v>
      </c>
      <c r="AE901" s="110">
        <v>7.333333333333333</v>
      </c>
      <c r="AF901" s="111">
        <v>0.54</v>
      </c>
      <c r="AG901" s="112">
        <v>0</v>
      </c>
      <c r="AH901" s="112">
        <v>0</v>
      </c>
      <c r="AI901" s="112">
        <v>0</v>
      </c>
      <c r="AJ901" s="111">
        <v>0.9</v>
      </c>
      <c r="AK901" s="112">
        <v>0</v>
      </c>
      <c r="AL901" s="112">
        <v>0</v>
      </c>
      <c r="AM901" s="112">
        <v>0</v>
      </c>
      <c r="AN901" s="112">
        <v>0</v>
      </c>
      <c r="AO901" s="112">
        <v>0.33333333333333331</v>
      </c>
      <c r="AP901" s="112">
        <v>0</v>
      </c>
      <c r="AQ901" s="112">
        <v>0</v>
      </c>
      <c r="AR901" s="112">
        <v>0</v>
      </c>
      <c r="AS901" s="112">
        <v>0</v>
      </c>
      <c r="AT901" s="111">
        <v>0.55000000000000004</v>
      </c>
      <c r="AU901" s="112">
        <v>0</v>
      </c>
      <c r="AV901" s="112">
        <v>0</v>
      </c>
      <c r="AW901" s="112">
        <v>0</v>
      </c>
      <c r="AX901" s="112">
        <v>0</v>
      </c>
      <c r="AY901" s="112">
        <v>0</v>
      </c>
      <c r="AZ901" s="112">
        <v>0</v>
      </c>
      <c r="BA901" s="111">
        <v>0.71299999999999997</v>
      </c>
      <c r="BB901" s="112">
        <v>0</v>
      </c>
      <c r="BC901" s="112">
        <v>0</v>
      </c>
      <c r="BD901" s="112">
        <v>0</v>
      </c>
      <c r="BE901" s="112">
        <v>0</v>
      </c>
      <c r="BF901" s="112">
        <v>0</v>
      </c>
      <c r="BG901" s="112">
        <v>0</v>
      </c>
      <c r="BH901" s="112">
        <v>0</v>
      </c>
      <c r="BI901" s="112">
        <v>0</v>
      </c>
      <c r="BJ901" s="112">
        <v>0</v>
      </c>
      <c r="BK901" s="111">
        <v>0.71299999999999997</v>
      </c>
      <c r="BL901" s="112">
        <v>3.96</v>
      </c>
      <c r="BM901" s="112">
        <v>0</v>
      </c>
      <c r="BN901" s="112">
        <v>0</v>
      </c>
      <c r="BO901" s="112">
        <v>0.18333333333333335</v>
      </c>
      <c r="BP901" s="112">
        <v>0</v>
      </c>
      <c r="BQ901" s="112">
        <v>0</v>
      </c>
      <c r="BR901" s="113">
        <v>354</v>
      </c>
      <c r="BS901" s="112">
        <v>0</v>
      </c>
    </row>
    <row r="902" spans="1:71" hidden="1" x14ac:dyDescent="0.25">
      <c r="A902" s="102" t="s">
        <v>4</v>
      </c>
      <c r="B902" s="103" t="s">
        <v>203</v>
      </c>
      <c r="C902" s="102" t="s">
        <v>204</v>
      </c>
      <c r="D902" s="102" t="s">
        <v>483</v>
      </c>
      <c r="E902" s="102" t="s">
        <v>484</v>
      </c>
      <c r="F902" s="102" t="s">
        <v>151</v>
      </c>
      <c r="G902" s="102" t="s">
        <v>223</v>
      </c>
      <c r="H902" s="104">
        <v>370</v>
      </c>
      <c r="I902" s="104">
        <v>405</v>
      </c>
      <c r="J902" s="104">
        <v>678</v>
      </c>
      <c r="K902" s="104">
        <v>2034</v>
      </c>
      <c r="L902" s="105">
        <v>484.33333333333331</v>
      </c>
      <c r="M902" s="106">
        <v>3875</v>
      </c>
      <c r="N902" s="106">
        <v>4055</v>
      </c>
      <c r="O902" s="106">
        <v>8</v>
      </c>
      <c r="P902" s="106">
        <v>180</v>
      </c>
      <c r="Q902" s="106">
        <v>7</v>
      </c>
      <c r="R902" s="106">
        <v>7.5</v>
      </c>
      <c r="S902" s="106">
        <v>3981</v>
      </c>
      <c r="T902" s="106">
        <v>4073</v>
      </c>
      <c r="U902" s="106">
        <v>8</v>
      </c>
      <c r="V902" s="106">
        <v>92</v>
      </c>
      <c r="W902" s="106">
        <v>8</v>
      </c>
      <c r="X902" s="106">
        <v>8</v>
      </c>
      <c r="Y902" s="106">
        <v>678</v>
      </c>
      <c r="Z902" s="106">
        <v>8</v>
      </c>
      <c r="AA902" s="107">
        <v>82640</v>
      </c>
      <c r="AB902" s="106">
        <v>8</v>
      </c>
      <c r="AC902" s="108">
        <v>7.9</v>
      </c>
      <c r="AD902" s="109">
        <v>4</v>
      </c>
      <c r="AE902" s="110">
        <v>0</v>
      </c>
      <c r="AF902" s="111">
        <v>0.54</v>
      </c>
      <c r="AG902" s="112">
        <v>0</v>
      </c>
      <c r="AH902" s="112">
        <v>0</v>
      </c>
      <c r="AI902" s="112">
        <v>0</v>
      </c>
      <c r="AJ902" s="111">
        <v>0.9</v>
      </c>
      <c r="AK902" s="112">
        <v>0</v>
      </c>
      <c r="AL902" s="112">
        <v>0</v>
      </c>
      <c r="AM902" s="112">
        <v>0</v>
      </c>
      <c r="AN902" s="112">
        <v>0</v>
      </c>
      <c r="AO902" s="112">
        <v>0</v>
      </c>
      <c r="AP902" s="112">
        <v>0</v>
      </c>
      <c r="AQ902" s="112">
        <v>0</v>
      </c>
      <c r="AR902" s="112">
        <v>0</v>
      </c>
      <c r="AS902" s="112">
        <v>0</v>
      </c>
      <c r="AT902" s="111">
        <v>0.55000000000000004</v>
      </c>
      <c r="AU902" s="112">
        <v>0</v>
      </c>
      <c r="AV902" s="112">
        <v>0</v>
      </c>
      <c r="AW902" s="112">
        <v>0</v>
      </c>
      <c r="AX902" s="112">
        <v>0</v>
      </c>
      <c r="AY902" s="112">
        <v>0</v>
      </c>
      <c r="AZ902" s="112">
        <v>0</v>
      </c>
      <c r="BA902" s="111">
        <v>0.71299999999999997</v>
      </c>
      <c r="BB902" s="112">
        <v>0</v>
      </c>
      <c r="BC902" s="112">
        <v>0</v>
      </c>
      <c r="BD902" s="112">
        <v>0</v>
      </c>
      <c r="BE902" s="112">
        <v>0</v>
      </c>
      <c r="BF902" s="112">
        <v>0</v>
      </c>
      <c r="BG902" s="112">
        <v>0</v>
      </c>
      <c r="BH902" s="112">
        <v>0</v>
      </c>
      <c r="BI902" s="112">
        <v>0</v>
      </c>
      <c r="BJ902" s="112">
        <v>0</v>
      </c>
      <c r="BK902" s="111">
        <v>0.71299999999999997</v>
      </c>
      <c r="BL902" s="112">
        <v>0</v>
      </c>
      <c r="BM902" s="112">
        <v>0</v>
      </c>
      <c r="BN902" s="112">
        <v>0</v>
      </c>
      <c r="BO902" s="112">
        <v>0</v>
      </c>
      <c r="BP902" s="112">
        <v>0</v>
      </c>
      <c r="BQ902" s="112">
        <v>0</v>
      </c>
      <c r="BR902" s="113">
        <v>38</v>
      </c>
      <c r="BS902" s="112">
        <v>0</v>
      </c>
    </row>
    <row r="903" spans="1:71" hidden="1" x14ac:dyDescent="0.25">
      <c r="A903" s="102" t="s">
        <v>4</v>
      </c>
      <c r="B903" s="103" t="s">
        <v>203</v>
      </c>
      <c r="C903" s="102" t="s">
        <v>204</v>
      </c>
      <c r="D903" s="102" t="s">
        <v>485</v>
      </c>
      <c r="E903" s="102" t="s">
        <v>486</v>
      </c>
      <c r="F903" s="102" t="s">
        <v>152</v>
      </c>
      <c r="G903" s="102" t="s">
        <v>223</v>
      </c>
      <c r="H903" s="104">
        <v>4996</v>
      </c>
      <c r="I903" s="104">
        <v>4984</v>
      </c>
      <c r="J903" s="104">
        <v>1085</v>
      </c>
      <c r="K903" s="104">
        <v>3255</v>
      </c>
      <c r="L903" s="105">
        <v>3688.3333333333335</v>
      </c>
      <c r="M903" s="106">
        <v>26775</v>
      </c>
      <c r="N903" s="106">
        <v>26916</v>
      </c>
      <c r="O903" s="106">
        <v>10</v>
      </c>
      <c r="P903" s="106">
        <v>141</v>
      </c>
      <c r="Q903" s="106">
        <v>6</v>
      </c>
      <c r="R903" s="106">
        <v>8</v>
      </c>
      <c r="S903" s="106">
        <v>26638</v>
      </c>
      <c r="T903" s="106">
        <v>26710</v>
      </c>
      <c r="U903" s="106">
        <v>10</v>
      </c>
      <c r="V903" s="106">
        <v>72</v>
      </c>
      <c r="W903" s="106">
        <v>7</v>
      </c>
      <c r="X903" s="106">
        <v>8.5</v>
      </c>
      <c r="Y903" s="106">
        <v>1085</v>
      </c>
      <c r="Z903" s="106">
        <v>9</v>
      </c>
      <c r="AA903" s="107">
        <v>24803</v>
      </c>
      <c r="AB903" s="106">
        <v>1</v>
      </c>
      <c r="AC903" s="108">
        <v>5.5</v>
      </c>
      <c r="AD903" s="109">
        <v>1</v>
      </c>
      <c r="AE903" s="110">
        <v>0</v>
      </c>
      <c r="AF903" s="111">
        <v>0.54</v>
      </c>
      <c r="AG903" s="112">
        <v>0</v>
      </c>
      <c r="AH903" s="112">
        <v>0</v>
      </c>
      <c r="AI903" s="112">
        <v>0</v>
      </c>
      <c r="AJ903" s="111">
        <v>0.9</v>
      </c>
      <c r="AK903" s="112">
        <v>0</v>
      </c>
      <c r="AL903" s="112">
        <v>0</v>
      </c>
      <c r="AM903" s="112">
        <v>0</v>
      </c>
      <c r="AN903" s="112">
        <v>0</v>
      </c>
      <c r="AO903" s="112">
        <v>0</v>
      </c>
      <c r="AP903" s="112">
        <v>0</v>
      </c>
      <c r="AQ903" s="112">
        <v>0</v>
      </c>
      <c r="AR903" s="112">
        <v>0</v>
      </c>
      <c r="AS903" s="112">
        <v>0</v>
      </c>
      <c r="AT903" s="111">
        <v>0.55000000000000004</v>
      </c>
      <c r="AU903" s="112">
        <v>0</v>
      </c>
      <c r="AV903" s="112">
        <v>0</v>
      </c>
      <c r="AW903" s="112">
        <v>0</v>
      </c>
      <c r="AX903" s="112">
        <v>0</v>
      </c>
      <c r="AY903" s="112">
        <v>0</v>
      </c>
      <c r="AZ903" s="112">
        <v>0</v>
      </c>
      <c r="BA903" s="111">
        <v>0.71299999999999997</v>
      </c>
      <c r="BB903" s="112">
        <v>0</v>
      </c>
      <c r="BC903" s="112">
        <v>0</v>
      </c>
      <c r="BD903" s="112">
        <v>0</v>
      </c>
      <c r="BE903" s="112">
        <v>0</v>
      </c>
      <c r="BF903" s="112">
        <v>0</v>
      </c>
      <c r="BG903" s="112">
        <v>0</v>
      </c>
      <c r="BH903" s="112">
        <v>0</v>
      </c>
      <c r="BI903" s="112">
        <v>0</v>
      </c>
      <c r="BJ903" s="112">
        <v>0</v>
      </c>
      <c r="BK903" s="111">
        <v>0.71299999999999997</v>
      </c>
      <c r="BL903" s="112">
        <v>0</v>
      </c>
      <c r="BM903" s="112">
        <v>0</v>
      </c>
      <c r="BN903" s="112">
        <v>0</v>
      </c>
      <c r="BO903" s="112">
        <v>0</v>
      </c>
      <c r="BP903" s="112">
        <v>0</v>
      </c>
      <c r="BQ903" s="112">
        <v>0</v>
      </c>
      <c r="BR903" s="113">
        <v>518</v>
      </c>
      <c r="BS903" s="112">
        <v>0</v>
      </c>
    </row>
    <row r="904" spans="1:71" hidden="1" x14ac:dyDescent="0.25">
      <c r="A904" s="102" t="s">
        <v>4</v>
      </c>
      <c r="B904" s="103" t="s">
        <v>203</v>
      </c>
      <c r="C904" s="102" t="s">
        <v>204</v>
      </c>
      <c r="D904" s="102" t="s">
        <v>596</v>
      </c>
      <c r="E904" s="102" t="s">
        <v>597</v>
      </c>
      <c r="F904" s="102" t="s">
        <v>152</v>
      </c>
      <c r="G904" s="102" t="s">
        <v>223</v>
      </c>
      <c r="H904" s="104">
        <v>518</v>
      </c>
      <c r="I904" s="104">
        <v>497</v>
      </c>
      <c r="J904" s="104">
        <v>125</v>
      </c>
      <c r="K904" s="104">
        <v>375</v>
      </c>
      <c r="L904" s="105">
        <v>380</v>
      </c>
      <c r="M904" s="106">
        <v>3785</v>
      </c>
      <c r="N904" s="106">
        <v>4029</v>
      </c>
      <c r="O904" s="106">
        <v>8</v>
      </c>
      <c r="P904" s="106">
        <v>244</v>
      </c>
      <c r="Q904" s="106">
        <v>8</v>
      </c>
      <c r="R904" s="106">
        <v>8</v>
      </c>
      <c r="S904" s="106">
        <v>3898</v>
      </c>
      <c r="T904" s="106">
        <v>3910</v>
      </c>
      <c r="U904" s="106">
        <v>8</v>
      </c>
      <c r="V904" s="106">
        <v>12</v>
      </c>
      <c r="W904" s="106">
        <v>4</v>
      </c>
      <c r="X904" s="106">
        <v>6</v>
      </c>
      <c r="Y904" s="106">
        <v>125</v>
      </c>
      <c r="Z904" s="106">
        <v>5</v>
      </c>
      <c r="AA904" s="107">
        <v>31467</v>
      </c>
      <c r="AB904" s="106">
        <v>2</v>
      </c>
      <c r="AC904" s="108">
        <v>4.5999999999999996</v>
      </c>
      <c r="AD904" s="109">
        <v>2</v>
      </c>
      <c r="AE904" s="110">
        <v>0</v>
      </c>
      <c r="AF904" s="111">
        <v>0.54</v>
      </c>
      <c r="AG904" s="112">
        <v>0</v>
      </c>
      <c r="AH904" s="112">
        <v>0</v>
      </c>
      <c r="AI904" s="112">
        <v>0</v>
      </c>
      <c r="AJ904" s="111">
        <v>0.9</v>
      </c>
      <c r="AK904" s="112">
        <v>0</v>
      </c>
      <c r="AL904" s="112">
        <v>0</v>
      </c>
      <c r="AM904" s="112">
        <v>0</v>
      </c>
      <c r="AN904" s="112">
        <v>0</v>
      </c>
      <c r="AO904" s="112">
        <v>0</v>
      </c>
      <c r="AP904" s="112">
        <v>0</v>
      </c>
      <c r="AQ904" s="112">
        <v>0</v>
      </c>
      <c r="AR904" s="112">
        <v>0</v>
      </c>
      <c r="AS904" s="112">
        <v>0</v>
      </c>
      <c r="AT904" s="111">
        <v>0.55000000000000004</v>
      </c>
      <c r="AU904" s="112">
        <v>0</v>
      </c>
      <c r="AV904" s="112">
        <v>0</v>
      </c>
      <c r="AW904" s="112">
        <v>0</v>
      </c>
      <c r="AX904" s="112">
        <v>0</v>
      </c>
      <c r="AY904" s="112">
        <v>0</v>
      </c>
      <c r="AZ904" s="112">
        <v>0</v>
      </c>
      <c r="BA904" s="111">
        <v>0.71299999999999997</v>
      </c>
      <c r="BB904" s="112">
        <v>0</v>
      </c>
      <c r="BC904" s="112">
        <v>0</v>
      </c>
      <c r="BD904" s="112">
        <v>0</v>
      </c>
      <c r="BE904" s="112">
        <v>0</v>
      </c>
      <c r="BF904" s="112">
        <v>0</v>
      </c>
      <c r="BG904" s="112">
        <v>0</v>
      </c>
      <c r="BH904" s="112">
        <v>0</v>
      </c>
      <c r="BI904" s="112">
        <v>0</v>
      </c>
      <c r="BJ904" s="112">
        <v>0</v>
      </c>
      <c r="BK904" s="111">
        <v>0.71299999999999997</v>
      </c>
      <c r="BL904" s="112">
        <v>0</v>
      </c>
      <c r="BM904" s="112">
        <v>0</v>
      </c>
      <c r="BN904" s="112">
        <v>0</v>
      </c>
      <c r="BO904" s="112">
        <v>0</v>
      </c>
      <c r="BP904" s="112">
        <v>0</v>
      </c>
      <c r="BQ904" s="112">
        <v>0</v>
      </c>
      <c r="BR904" s="113">
        <v>14</v>
      </c>
      <c r="BS904" s="112">
        <v>0</v>
      </c>
    </row>
    <row r="905" spans="1:71" hidden="1" x14ac:dyDescent="0.25">
      <c r="A905" s="102" t="s">
        <v>4</v>
      </c>
      <c r="B905" s="103" t="s">
        <v>203</v>
      </c>
      <c r="C905" s="102" t="s">
        <v>204</v>
      </c>
      <c r="D905" s="102" t="s">
        <v>1080</v>
      </c>
      <c r="E905" s="102" t="s">
        <v>1081</v>
      </c>
      <c r="F905" s="102" t="s">
        <v>152</v>
      </c>
      <c r="G905" s="102" t="s">
        <v>223</v>
      </c>
      <c r="H905" s="104">
        <v>61</v>
      </c>
      <c r="I905" s="104">
        <v>62</v>
      </c>
      <c r="J905" s="104">
        <v>66</v>
      </c>
      <c r="K905" s="104">
        <v>198</v>
      </c>
      <c r="L905" s="105">
        <v>63</v>
      </c>
      <c r="M905" s="106">
        <v>480</v>
      </c>
      <c r="N905" s="106">
        <v>497</v>
      </c>
      <c r="O905" s="106">
        <v>3</v>
      </c>
      <c r="P905" s="106">
        <v>17</v>
      </c>
      <c r="Q905" s="106">
        <v>3</v>
      </c>
      <c r="R905" s="106">
        <v>3</v>
      </c>
      <c r="S905" s="106">
        <v>503</v>
      </c>
      <c r="T905" s="106">
        <v>504</v>
      </c>
      <c r="U905" s="106">
        <v>3</v>
      </c>
      <c r="V905" s="106">
        <v>1</v>
      </c>
      <c r="W905" s="106">
        <v>2</v>
      </c>
      <c r="X905" s="106">
        <v>2.5</v>
      </c>
      <c r="Y905" s="106">
        <v>66</v>
      </c>
      <c r="Z905" s="106">
        <v>4</v>
      </c>
      <c r="AA905" s="107">
        <v>32885</v>
      </c>
      <c r="AB905" s="106">
        <v>2</v>
      </c>
      <c r="AC905" s="108">
        <v>2.7</v>
      </c>
      <c r="AD905" s="109">
        <v>2</v>
      </c>
      <c r="AE905" s="110">
        <v>0</v>
      </c>
      <c r="AF905" s="111">
        <v>0.54</v>
      </c>
      <c r="AG905" s="112">
        <v>0</v>
      </c>
      <c r="AH905" s="112">
        <v>0</v>
      </c>
      <c r="AI905" s="112">
        <v>0</v>
      </c>
      <c r="AJ905" s="111">
        <v>0.9</v>
      </c>
      <c r="AK905" s="112">
        <v>0</v>
      </c>
      <c r="AL905" s="112">
        <v>0</v>
      </c>
      <c r="AM905" s="112">
        <v>0</v>
      </c>
      <c r="AN905" s="112">
        <v>0</v>
      </c>
      <c r="AO905" s="112">
        <v>0</v>
      </c>
      <c r="AP905" s="112">
        <v>0</v>
      </c>
      <c r="AQ905" s="112">
        <v>0</v>
      </c>
      <c r="AR905" s="112">
        <v>0</v>
      </c>
      <c r="AS905" s="112">
        <v>0</v>
      </c>
      <c r="AT905" s="111">
        <v>0.55000000000000004</v>
      </c>
      <c r="AU905" s="112">
        <v>0</v>
      </c>
      <c r="AV905" s="112">
        <v>0</v>
      </c>
      <c r="AW905" s="112">
        <v>0</v>
      </c>
      <c r="AX905" s="112">
        <v>0</v>
      </c>
      <c r="AY905" s="112">
        <v>0</v>
      </c>
      <c r="AZ905" s="112">
        <v>0</v>
      </c>
      <c r="BA905" s="111">
        <v>0.71299999999999997</v>
      </c>
      <c r="BB905" s="112">
        <v>0</v>
      </c>
      <c r="BC905" s="112">
        <v>0</v>
      </c>
      <c r="BD905" s="112">
        <v>0</v>
      </c>
      <c r="BE905" s="112">
        <v>0</v>
      </c>
      <c r="BF905" s="112">
        <v>0</v>
      </c>
      <c r="BG905" s="112">
        <v>0</v>
      </c>
      <c r="BH905" s="112">
        <v>0</v>
      </c>
      <c r="BI905" s="112">
        <v>0</v>
      </c>
      <c r="BJ905" s="112">
        <v>0</v>
      </c>
      <c r="BK905" s="111">
        <v>0.71299999999999997</v>
      </c>
      <c r="BL905" s="112">
        <v>0</v>
      </c>
      <c r="BM905" s="112">
        <v>0</v>
      </c>
      <c r="BN905" s="112">
        <v>0</v>
      </c>
      <c r="BO905" s="112">
        <v>0</v>
      </c>
      <c r="BP905" s="112">
        <v>0</v>
      </c>
      <c r="BQ905" s="112">
        <v>0</v>
      </c>
      <c r="BR905" s="113">
        <v>23</v>
      </c>
      <c r="BS905" s="112">
        <v>0</v>
      </c>
    </row>
    <row r="906" spans="1:71" hidden="1" x14ac:dyDescent="0.25">
      <c r="A906" s="102" t="s">
        <v>4</v>
      </c>
      <c r="B906" s="103" t="s">
        <v>203</v>
      </c>
      <c r="C906" s="102" t="s">
        <v>204</v>
      </c>
      <c r="D906" s="102" t="s">
        <v>310</v>
      </c>
      <c r="E906" s="102" t="s">
        <v>311</v>
      </c>
      <c r="F906" s="102" t="s">
        <v>152</v>
      </c>
      <c r="G906" s="102" t="s">
        <v>223</v>
      </c>
      <c r="H906" s="104">
        <v>6689</v>
      </c>
      <c r="I906" s="104">
        <v>6457</v>
      </c>
      <c r="J906" s="104">
        <v>6437</v>
      </c>
      <c r="K906" s="104">
        <v>19311</v>
      </c>
      <c r="L906" s="105">
        <v>6527.666666666667</v>
      </c>
      <c r="M906" s="106">
        <v>45811</v>
      </c>
      <c r="N906" s="106">
        <v>46706</v>
      </c>
      <c r="O906" s="106">
        <v>10</v>
      </c>
      <c r="P906" s="106">
        <v>895</v>
      </c>
      <c r="Q906" s="106">
        <v>10</v>
      </c>
      <c r="R906" s="106">
        <v>10</v>
      </c>
      <c r="S906" s="106">
        <v>44865</v>
      </c>
      <c r="T906" s="106">
        <v>44965</v>
      </c>
      <c r="U906" s="106">
        <v>10</v>
      </c>
      <c r="V906" s="106">
        <v>100</v>
      </c>
      <c r="W906" s="106">
        <v>8</v>
      </c>
      <c r="X906" s="106">
        <v>9</v>
      </c>
      <c r="Y906" s="106">
        <v>6437</v>
      </c>
      <c r="Z906" s="106">
        <v>10</v>
      </c>
      <c r="AA906" s="107">
        <v>25568</v>
      </c>
      <c r="AB906" s="106">
        <v>1</v>
      </c>
      <c r="AC906" s="108">
        <v>6.2</v>
      </c>
      <c r="AD906" s="109">
        <v>1</v>
      </c>
      <c r="AE906" s="110">
        <v>0</v>
      </c>
      <c r="AF906" s="111">
        <v>0.54</v>
      </c>
      <c r="AG906" s="112">
        <v>0</v>
      </c>
      <c r="AH906" s="112">
        <v>0</v>
      </c>
      <c r="AI906" s="112">
        <v>0</v>
      </c>
      <c r="AJ906" s="111">
        <v>0.9</v>
      </c>
      <c r="AK906" s="112">
        <v>0</v>
      </c>
      <c r="AL906" s="112">
        <v>0</v>
      </c>
      <c r="AM906" s="112">
        <v>0</v>
      </c>
      <c r="AN906" s="112">
        <v>0</v>
      </c>
      <c r="AO906" s="112">
        <v>0</v>
      </c>
      <c r="AP906" s="112">
        <v>0</v>
      </c>
      <c r="AQ906" s="112">
        <v>0</v>
      </c>
      <c r="AR906" s="112">
        <v>0</v>
      </c>
      <c r="AS906" s="112">
        <v>0</v>
      </c>
      <c r="AT906" s="111">
        <v>0.55000000000000004</v>
      </c>
      <c r="AU906" s="112">
        <v>0</v>
      </c>
      <c r="AV906" s="112">
        <v>0</v>
      </c>
      <c r="AW906" s="112">
        <v>0</v>
      </c>
      <c r="AX906" s="112">
        <v>0</v>
      </c>
      <c r="AY906" s="112">
        <v>0</v>
      </c>
      <c r="AZ906" s="112">
        <v>0</v>
      </c>
      <c r="BA906" s="111">
        <v>0.71299999999999997</v>
      </c>
      <c r="BB906" s="112">
        <v>0</v>
      </c>
      <c r="BC906" s="112">
        <v>0</v>
      </c>
      <c r="BD906" s="112">
        <v>0</v>
      </c>
      <c r="BE906" s="112">
        <v>0</v>
      </c>
      <c r="BF906" s="112">
        <v>0</v>
      </c>
      <c r="BG906" s="112">
        <v>0</v>
      </c>
      <c r="BH906" s="112">
        <v>0</v>
      </c>
      <c r="BI906" s="112">
        <v>0</v>
      </c>
      <c r="BJ906" s="112">
        <v>0</v>
      </c>
      <c r="BK906" s="111">
        <v>0.71299999999999997</v>
      </c>
      <c r="BL906" s="112">
        <v>0</v>
      </c>
      <c r="BM906" s="112">
        <v>0</v>
      </c>
      <c r="BN906" s="112">
        <v>0</v>
      </c>
      <c r="BO906" s="112">
        <v>0</v>
      </c>
      <c r="BP906" s="112">
        <v>0</v>
      </c>
      <c r="BQ906" s="112">
        <v>0</v>
      </c>
      <c r="BR906" s="113">
        <v>486</v>
      </c>
      <c r="BS906" s="112">
        <v>0</v>
      </c>
    </row>
    <row r="907" spans="1:71" hidden="1" x14ac:dyDescent="0.25">
      <c r="A907" s="102" t="s">
        <v>4</v>
      </c>
      <c r="B907" s="103" t="s">
        <v>203</v>
      </c>
      <c r="C907" s="102" t="s">
        <v>204</v>
      </c>
      <c r="D907" s="102" t="s">
        <v>704</v>
      </c>
      <c r="E907" s="102" t="s">
        <v>705</v>
      </c>
      <c r="F907" s="102" t="s">
        <v>151</v>
      </c>
      <c r="G907" s="102" t="s">
        <v>223</v>
      </c>
      <c r="H907" s="104">
        <v>220</v>
      </c>
      <c r="I907" s="104">
        <v>271</v>
      </c>
      <c r="J907" s="104">
        <v>102</v>
      </c>
      <c r="K907" s="104">
        <v>306</v>
      </c>
      <c r="L907" s="105">
        <v>197.66666666666666</v>
      </c>
      <c r="M907" s="106">
        <v>1783</v>
      </c>
      <c r="N907" s="106">
        <v>1778</v>
      </c>
      <c r="O907" s="106">
        <v>6</v>
      </c>
      <c r="P907" s="106">
        <v>-5</v>
      </c>
      <c r="Q907" s="106">
        <v>2</v>
      </c>
      <c r="R907" s="106">
        <v>4</v>
      </c>
      <c r="S907" s="106">
        <v>1926</v>
      </c>
      <c r="T907" s="106">
        <v>1986</v>
      </c>
      <c r="U907" s="106">
        <v>7</v>
      </c>
      <c r="V907" s="106">
        <v>60</v>
      </c>
      <c r="W907" s="106">
        <v>7</v>
      </c>
      <c r="X907" s="106">
        <v>7</v>
      </c>
      <c r="Y907" s="106">
        <v>102</v>
      </c>
      <c r="Z907" s="106">
        <v>5</v>
      </c>
      <c r="AA907" s="107">
        <v>57916</v>
      </c>
      <c r="AB907" s="106">
        <v>6</v>
      </c>
      <c r="AC907" s="108">
        <v>5.6</v>
      </c>
      <c r="AD907" s="109">
        <v>3</v>
      </c>
      <c r="AE907" s="110">
        <v>0</v>
      </c>
      <c r="AF907" s="111">
        <v>0.54</v>
      </c>
      <c r="AG907" s="112">
        <v>0</v>
      </c>
      <c r="AH907" s="112">
        <v>0</v>
      </c>
      <c r="AI907" s="112">
        <v>0</v>
      </c>
      <c r="AJ907" s="111">
        <v>0.9</v>
      </c>
      <c r="AK907" s="112">
        <v>0</v>
      </c>
      <c r="AL907" s="112">
        <v>0</v>
      </c>
      <c r="AM907" s="112">
        <v>0</v>
      </c>
      <c r="AN907" s="112">
        <v>0</v>
      </c>
      <c r="AO907" s="112">
        <v>0</v>
      </c>
      <c r="AP907" s="112">
        <v>0</v>
      </c>
      <c r="AQ907" s="112">
        <v>0</v>
      </c>
      <c r="AR907" s="112">
        <v>0</v>
      </c>
      <c r="AS907" s="112">
        <v>0</v>
      </c>
      <c r="AT907" s="111">
        <v>0.55000000000000004</v>
      </c>
      <c r="AU907" s="112">
        <v>0</v>
      </c>
      <c r="AV907" s="112">
        <v>0</v>
      </c>
      <c r="AW907" s="112">
        <v>0</v>
      </c>
      <c r="AX907" s="112">
        <v>0</v>
      </c>
      <c r="AY907" s="112">
        <v>0</v>
      </c>
      <c r="AZ907" s="112">
        <v>0</v>
      </c>
      <c r="BA907" s="111">
        <v>0.71299999999999997</v>
      </c>
      <c r="BB907" s="112">
        <v>0</v>
      </c>
      <c r="BC907" s="112">
        <v>0</v>
      </c>
      <c r="BD907" s="112">
        <v>0</v>
      </c>
      <c r="BE907" s="112">
        <v>0</v>
      </c>
      <c r="BF907" s="112">
        <v>0</v>
      </c>
      <c r="BG907" s="112">
        <v>0</v>
      </c>
      <c r="BH907" s="112">
        <v>0</v>
      </c>
      <c r="BI907" s="112">
        <v>0</v>
      </c>
      <c r="BJ907" s="112">
        <v>0</v>
      </c>
      <c r="BK907" s="111">
        <v>0.71299999999999997</v>
      </c>
      <c r="BL907" s="112">
        <v>0</v>
      </c>
      <c r="BM907" s="112">
        <v>0</v>
      </c>
      <c r="BN907" s="112">
        <v>0</v>
      </c>
      <c r="BO907" s="112">
        <v>0</v>
      </c>
      <c r="BP907" s="112">
        <v>0</v>
      </c>
      <c r="BQ907" s="112">
        <v>0</v>
      </c>
      <c r="BR907" s="113">
        <v>75</v>
      </c>
      <c r="BS907" s="112">
        <v>0</v>
      </c>
    </row>
    <row r="908" spans="1:71" hidden="1" x14ac:dyDescent="0.25">
      <c r="A908" s="102" t="s">
        <v>4</v>
      </c>
      <c r="B908" s="103" t="s">
        <v>203</v>
      </c>
      <c r="C908" s="102" t="s">
        <v>204</v>
      </c>
      <c r="D908" s="102" t="s">
        <v>729</v>
      </c>
      <c r="E908" s="102" t="s">
        <v>730</v>
      </c>
      <c r="F908" s="102" t="s">
        <v>151</v>
      </c>
      <c r="G908" s="102" t="s">
        <v>223</v>
      </c>
      <c r="H908" s="104">
        <v>466</v>
      </c>
      <c r="I908" s="104">
        <v>486</v>
      </c>
      <c r="J908" s="104">
        <v>941</v>
      </c>
      <c r="K908" s="104">
        <v>2823</v>
      </c>
      <c r="L908" s="105">
        <v>631</v>
      </c>
      <c r="M908" s="106">
        <v>4470</v>
      </c>
      <c r="N908" s="106">
        <v>4773</v>
      </c>
      <c r="O908" s="106">
        <v>9</v>
      </c>
      <c r="P908" s="106">
        <v>303</v>
      </c>
      <c r="Q908" s="106">
        <v>8</v>
      </c>
      <c r="R908" s="106">
        <v>8.5</v>
      </c>
      <c r="S908" s="106">
        <v>4723</v>
      </c>
      <c r="T908" s="106">
        <v>4794</v>
      </c>
      <c r="U908" s="106">
        <v>9</v>
      </c>
      <c r="V908" s="106">
        <v>71</v>
      </c>
      <c r="W908" s="106">
        <v>7</v>
      </c>
      <c r="X908" s="106">
        <v>8</v>
      </c>
      <c r="Y908" s="106">
        <v>941</v>
      </c>
      <c r="Z908" s="106">
        <v>9</v>
      </c>
      <c r="AA908" s="107">
        <v>80144</v>
      </c>
      <c r="AB908" s="106">
        <v>8</v>
      </c>
      <c r="AC908" s="108">
        <v>8.3000000000000007</v>
      </c>
      <c r="AD908" s="109">
        <v>5</v>
      </c>
      <c r="AE908" s="110">
        <v>0</v>
      </c>
      <c r="AF908" s="111">
        <v>0.54</v>
      </c>
      <c r="AG908" s="112">
        <v>0</v>
      </c>
      <c r="AH908" s="112">
        <v>0</v>
      </c>
      <c r="AI908" s="112">
        <v>0</v>
      </c>
      <c r="AJ908" s="111">
        <v>0.9</v>
      </c>
      <c r="AK908" s="112">
        <v>0</v>
      </c>
      <c r="AL908" s="112">
        <v>0</v>
      </c>
      <c r="AM908" s="112">
        <v>0</v>
      </c>
      <c r="AN908" s="112">
        <v>0</v>
      </c>
      <c r="AO908" s="112">
        <v>0</v>
      </c>
      <c r="AP908" s="112">
        <v>0</v>
      </c>
      <c r="AQ908" s="112">
        <v>23.333333333333332</v>
      </c>
      <c r="AR908" s="112">
        <v>0</v>
      </c>
      <c r="AS908" s="112">
        <v>0</v>
      </c>
      <c r="AT908" s="111">
        <v>0.55000000000000004</v>
      </c>
      <c r="AU908" s="112">
        <v>0</v>
      </c>
      <c r="AV908" s="112">
        <v>0</v>
      </c>
      <c r="AW908" s="112">
        <v>0</v>
      </c>
      <c r="AX908" s="112">
        <v>0</v>
      </c>
      <c r="AY908" s="112">
        <v>0</v>
      </c>
      <c r="AZ908" s="112">
        <v>0</v>
      </c>
      <c r="BA908" s="111">
        <v>0.71299999999999997</v>
      </c>
      <c r="BB908" s="112">
        <v>0</v>
      </c>
      <c r="BC908" s="112">
        <v>0</v>
      </c>
      <c r="BD908" s="112">
        <v>0</v>
      </c>
      <c r="BE908" s="112">
        <v>0</v>
      </c>
      <c r="BF908" s="112">
        <v>0</v>
      </c>
      <c r="BG908" s="112">
        <v>0</v>
      </c>
      <c r="BH908" s="112">
        <v>0</v>
      </c>
      <c r="BI908" s="112">
        <v>0</v>
      </c>
      <c r="BJ908" s="112">
        <v>0</v>
      </c>
      <c r="BK908" s="111">
        <v>0.71299999999999997</v>
      </c>
      <c r="BL908" s="112">
        <v>0</v>
      </c>
      <c r="BM908" s="112">
        <v>0</v>
      </c>
      <c r="BN908" s="112">
        <v>0</v>
      </c>
      <c r="BO908" s="112">
        <v>0</v>
      </c>
      <c r="BP908" s="112">
        <v>12.833333333333334</v>
      </c>
      <c r="BQ908" s="112">
        <v>0</v>
      </c>
      <c r="BR908" s="113">
        <v>84</v>
      </c>
      <c r="BS908" s="112">
        <v>0</v>
      </c>
    </row>
    <row r="909" spans="1:71" hidden="1" x14ac:dyDescent="0.25">
      <c r="A909" s="102" t="s">
        <v>4</v>
      </c>
      <c r="B909" s="103" t="s">
        <v>203</v>
      </c>
      <c r="C909" s="102" t="s">
        <v>204</v>
      </c>
      <c r="D909" s="102" t="s">
        <v>731</v>
      </c>
      <c r="E909" s="102" t="s">
        <v>732</v>
      </c>
      <c r="F909" s="102" t="s">
        <v>155</v>
      </c>
      <c r="G909" s="102" t="s">
        <v>227</v>
      </c>
      <c r="H909" s="104">
        <v>656</v>
      </c>
      <c r="I909" s="104">
        <v>682</v>
      </c>
      <c r="J909" s="104">
        <v>1233</v>
      </c>
      <c r="K909" s="104">
        <v>3699</v>
      </c>
      <c r="L909" s="105">
        <v>857</v>
      </c>
      <c r="M909" s="106">
        <v>7502</v>
      </c>
      <c r="N909" s="106">
        <v>7259</v>
      </c>
      <c r="O909" s="106">
        <v>9</v>
      </c>
      <c r="P909" s="106">
        <v>-243</v>
      </c>
      <c r="Q909" s="106">
        <v>1</v>
      </c>
      <c r="R909" s="106">
        <v>5</v>
      </c>
      <c r="S909" s="106">
        <v>7567</v>
      </c>
      <c r="T909" s="106">
        <v>7541</v>
      </c>
      <c r="U909" s="106">
        <v>9</v>
      </c>
      <c r="V909" s="106">
        <v>-26</v>
      </c>
      <c r="W909" s="106">
        <v>1</v>
      </c>
      <c r="X909" s="106">
        <v>5</v>
      </c>
      <c r="Y909" s="106">
        <v>1233</v>
      </c>
      <c r="Z909" s="106">
        <v>9</v>
      </c>
      <c r="AA909" s="107">
        <v>75691</v>
      </c>
      <c r="AB909" s="106">
        <v>8</v>
      </c>
      <c r="AC909" s="108">
        <v>7</v>
      </c>
      <c r="AD909" s="109">
        <v>4</v>
      </c>
      <c r="AE909" s="110">
        <v>0</v>
      </c>
      <c r="AF909" s="111">
        <v>0.54</v>
      </c>
      <c r="AG909" s="112">
        <v>0</v>
      </c>
      <c r="AH909" s="112">
        <v>0</v>
      </c>
      <c r="AI909" s="112">
        <v>0</v>
      </c>
      <c r="AJ909" s="111">
        <v>0.9</v>
      </c>
      <c r="AK909" s="112">
        <v>0</v>
      </c>
      <c r="AL909" s="112">
        <v>0</v>
      </c>
      <c r="AM909" s="112">
        <v>0</v>
      </c>
      <c r="AN909" s="112">
        <v>0</v>
      </c>
      <c r="AO909" s="112">
        <v>0</v>
      </c>
      <c r="AP909" s="112">
        <v>0.33333333333333331</v>
      </c>
      <c r="AQ909" s="112">
        <v>0</v>
      </c>
      <c r="AR909" s="112">
        <v>0</v>
      </c>
      <c r="AS909" s="112">
        <v>0</v>
      </c>
      <c r="AT909" s="111">
        <v>0.55000000000000004</v>
      </c>
      <c r="AU909" s="112">
        <v>0</v>
      </c>
      <c r="AV909" s="112">
        <v>0</v>
      </c>
      <c r="AW909" s="112">
        <v>0</v>
      </c>
      <c r="AX909" s="112">
        <v>0</v>
      </c>
      <c r="AY909" s="112">
        <v>0</v>
      </c>
      <c r="AZ909" s="112">
        <v>0</v>
      </c>
      <c r="BA909" s="111">
        <v>0.71299999999999997</v>
      </c>
      <c r="BB909" s="112">
        <v>0</v>
      </c>
      <c r="BC909" s="112">
        <v>0</v>
      </c>
      <c r="BD909" s="112">
        <v>0</v>
      </c>
      <c r="BE909" s="112">
        <v>0</v>
      </c>
      <c r="BF909" s="112">
        <v>0</v>
      </c>
      <c r="BG909" s="112">
        <v>0</v>
      </c>
      <c r="BH909" s="112">
        <v>0</v>
      </c>
      <c r="BI909" s="112">
        <v>0</v>
      </c>
      <c r="BJ909" s="112">
        <v>0</v>
      </c>
      <c r="BK909" s="111">
        <v>0.71299999999999997</v>
      </c>
      <c r="BL909" s="112">
        <v>0</v>
      </c>
      <c r="BM909" s="112">
        <v>0</v>
      </c>
      <c r="BN909" s="112">
        <v>0</v>
      </c>
      <c r="BO909" s="112">
        <v>0</v>
      </c>
      <c r="BP909" s="112">
        <v>0.18333333333333335</v>
      </c>
      <c r="BQ909" s="112">
        <v>0</v>
      </c>
      <c r="BR909" s="113">
        <v>101</v>
      </c>
      <c r="BS909" s="112">
        <v>0</v>
      </c>
    </row>
    <row r="910" spans="1:71" hidden="1" x14ac:dyDescent="0.25">
      <c r="A910" s="102" t="s">
        <v>4</v>
      </c>
      <c r="B910" s="103" t="s">
        <v>203</v>
      </c>
      <c r="C910" s="102" t="s">
        <v>204</v>
      </c>
      <c r="D910" s="102" t="s">
        <v>852</v>
      </c>
      <c r="E910" s="102" t="s">
        <v>853</v>
      </c>
      <c r="F910" s="102" t="s">
        <v>151</v>
      </c>
      <c r="G910" s="102" t="s">
        <v>223</v>
      </c>
      <c r="H910" s="104">
        <v>147</v>
      </c>
      <c r="I910" s="104">
        <v>163</v>
      </c>
      <c r="J910" s="104">
        <v>138</v>
      </c>
      <c r="K910" s="104">
        <v>414</v>
      </c>
      <c r="L910" s="105">
        <v>149.33333333333334</v>
      </c>
      <c r="M910" s="106">
        <v>1555</v>
      </c>
      <c r="N910" s="106">
        <v>1355</v>
      </c>
      <c r="O910" s="106">
        <v>5</v>
      </c>
      <c r="P910" s="106">
        <v>-200</v>
      </c>
      <c r="Q910" s="106">
        <v>1</v>
      </c>
      <c r="R910" s="106">
        <v>3</v>
      </c>
      <c r="S910" s="106">
        <v>1608</v>
      </c>
      <c r="T910" s="106">
        <v>1573</v>
      </c>
      <c r="U910" s="106">
        <v>6</v>
      </c>
      <c r="V910" s="106">
        <v>-35</v>
      </c>
      <c r="W910" s="106">
        <v>1</v>
      </c>
      <c r="X910" s="106">
        <v>3.5</v>
      </c>
      <c r="Y910" s="106">
        <v>138</v>
      </c>
      <c r="Z910" s="106">
        <v>5</v>
      </c>
      <c r="AA910" s="107">
        <v>50608</v>
      </c>
      <c r="AB910" s="106">
        <v>5</v>
      </c>
      <c r="AC910" s="108">
        <v>4.3</v>
      </c>
      <c r="AD910" s="109">
        <v>3</v>
      </c>
      <c r="AE910" s="110">
        <v>0</v>
      </c>
      <c r="AF910" s="111">
        <v>0.54</v>
      </c>
      <c r="AG910" s="112">
        <v>0</v>
      </c>
      <c r="AH910" s="112">
        <v>0</v>
      </c>
      <c r="AI910" s="112">
        <v>0</v>
      </c>
      <c r="AJ910" s="111">
        <v>0.9</v>
      </c>
      <c r="AK910" s="112">
        <v>0</v>
      </c>
      <c r="AL910" s="112">
        <v>0</v>
      </c>
      <c r="AM910" s="112">
        <v>0</v>
      </c>
      <c r="AN910" s="112">
        <v>0</v>
      </c>
      <c r="AO910" s="112">
        <v>0</v>
      </c>
      <c r="AP910" s="112">
        <v>0</v>
      </c>
      <c r="AQ910" s="112">
        <v>0</v>
      </c>
      <c r="AR910" s="112">
        <v>0</v>
      </c>
      <c r="AS910" s="112">
        <v>0</v>
      </c>
      <c r="AT910" s="111">
        <v>0.55000000000000004</v>
      </c>
      <c r="AU910" s="112">
        <v>0</v>
      </c>
      <c r="AV910" s="112">
        <v>0</v>
      </c>
      <c r="AW910" s="112">
        <v>0</v>
      </c>
      <c r="AX910" s="112">
        <v>0</v>
      </c>
      <c r="AY910" s="112">
        <v>0</v>
      </c>
      <c r="AZ910" s="112">
        <v>0</v>
      </c>
      <c r="BA910" s="111">
        <v>0.71299999999999997</v>
      </c>
      <c r="BB910" s="112">
        <v>0</v>
      </c>
      <c r="BC910" s="112">
        <v>0</v>
      </c>
      <c r="BD910" s="112">
        <v>0</v>
      </c>
      <c r="BE910" s="112">
        <v>0</v>
      </c>
      <c r="BF910" s="112">
        <v>0</v>
      </c>
      <c r="BG910" s="112">
        <v>0</v>
      </c>
      <c r="BH910" s="112">
        <v>0</v>
      </c>
      <c r="BI910" s="112">
        <v>0</v>
      </c>
      <c r="BJ910" s="112">
        <v>0</v>
      </c>
      <c r="BK910" s="111">
        <v>0.71299999999999997</v>
      </c>
      <c r="BL910" s="112">
        <v>0</v>
      </c>
      <c r="BM910" s="112">
        <v>0</v>
      </c>
      <c r="BN910" s="112">
        <v>0</v>
      </c>
      <c r="BO910" s="112">
        <v>0</v>
      </c>
      <c r="BP910" s="112">
        <v>0</v>
      </c>
      <c r="BQ910" s="112">
        <v>0</v>
      </c>
      <c r="BR910" s="113">
        <v>24</v>
      </c>
      <c r="BS910" s="112">
        <v>0</v>
      </c>
    </row>
    <row r="911" spans="1:71" hidden="1" x14ac:dyDescent="0.25">
      <c r="A911" s="102" t="s">
        <v>4</v>
      </c>
      <c r="B911" s="103" t="s">
        <v>203</v>
      </c>
      <c r="C911" s="102" t="s">
        <v>204</v>
      </c>
      <c r="D911" s="102" t="s">
        <v>312</v>
      </c>
      <c r="E911" s="102" t="s">
        <v>1082</v>
      </c>
      <c r="F911" s="102" t="s">
        <v>155</v>
      </c>
      <c r="G911" s="102" t="s">
        <v>227</v>
      </c>
      <c r="H911" s="104">
        <v>1321</v>
      </c>
      <c r="I911" s="104">
        <v>1377</v>
      </c>
      <c r="J911" s="104">
        <v>1554</v>
      </c>
      <c r="K911" s="104">
        <v>4662</v>
      </c>
      <c r="L911" s="105">
        <v>1417.3333333333333</v>
      </c>
      <c r="M911" s="106">
        <v>11824</v>
      </c>
      <c r="N911" s="106">
        <v>12745</v>
      </c>
      <c r="O911" s="106">
        <v>10</v>
      </c>
      <c r="P911" s="106">
        <v>921</v>
      </c>
      <c r="Q911" s="106">
        <v>10</v>
      </c>
      <c r="R911" s="106">
        <v>10</v>
      </c>
      <c r="S911" s="106">
        <v>12114</v>
      </c>
      <c r="T911" s="106">
        <v>12413</v>
      </c>
      <c r="U911" s="106">
        <v>10</v>
      </c>
      <c r="V911" s="106">
        <v>299</v>
      </c>
      <c r="W911" s="106">
        <v>10</v>
      </c>
      <c r="X911" s="106">
        <v>10</v>
      </c>
      <c r="Y911" s="106">
        <v>1554</v>
      </c>
      <c r="Z911" s="106">
        <v>9</v>
      </c>
      <c r="AA911" s="107">
        <v>83382</v>
      </c>
      <c r="AB911" s="106">
        <v>8</v>
      </c>
      <c r="AC911" s="108">
        <v>9</v>
      </c>
      <c r="AD911" s="109">
        <v>5</v>
      </c>
      <c r="AE911" s="110">
        <v>0</v>
      </c>
      <c r="AF911" s="111">
        <v>0.54</v>
      </c>
      <c r="AG911" s="112">
        <v>0</v>
      </c>
      <c r="AH911" s="112">
        <v>0</v>
      </c>
      <c r="AI911" s="112">
        <v>0</v>
      </c>
      <c r="AJ911" s="111">
        <v>0.9</v>
      </c>
      <c r="AK911" s="112">
        <v>0</v>
      </c>
      <c r="AL911" s="112">
        <v>0</v>
      </c>
      <c r="AM911" s="112">
        <v>0</v>
      </c>
      <c r="AN911" s="112">
        <v>0</v>
      </c>
      <c r="AO911" s="112">
        <v>0</v>
      </c>
      <c r="AP911" s="112">
        <v>0</v>
      </c>
      <c r="AQ911" s="112">
        <v>0</v>
      </c>
      <c r="AR911" s="112">
        <v>0</v>
      </c>
      <c r="AS911" s="112">
        <v>0</v>
      </c>
      <c r="AT911" s="111">
        <v>0.55000000000000004</v>
      </c>
      <c r="AU911" s="112">
        <v>0</v>
      </c>
      <c r="AV911" s="112">
        <v>0</v>
      </c>
      <c r="AW911" s="112">
        <v>0</v>
      </c>
      <c r="AX911" s="112">
        <v>0</v>
      </c>
      <c r="AY911" s="112">
        <v>0</v>
      </c>
      <c r="AZ911" s="112">
        <v>0</v>
      </c>
      <c r="BA911" s="111">
        <v>0.71299999999999997</v>
      </c>
      <c r="BB911" s="112">
        <v>0</v>
      </c>
      <c r="BC911" s="112">
        <v>0</v>
      </c>
      <c r="BD911" s="112">
        <v>0</v>
      </c>
      <c r="BE911" s="112">
        <v>0</v>
      </c>
      <c r="BF911" s="112">
        <v>0</v>
      </c>
      <c r="BG911" s="112">
        <v>0</v>
      </c>
      <c r="BH911" s="112">
        <v>0</v>
      </c>
      <c r="BI911" s="112">
        <v>0</v>
      </c>
      <c r="BJ911" s="112">
        <v>0</v>
      </c>
      <c r="BK911" s="111">
        <v>0.71299999999999997</v>
      </c>
      <c r="BL911" s="112">
        <v>0</v>
      </c>
      <c r="BM911" s="112">
        <v>0</v>
      </c>
      <c r="BN911" s="112">
        <v>0</v>
      </c>
      <c r="BO911" s="112">
        <v>0</v>
      </c>
      <c r="BP911" s="112">
        <v>0</v>
      </c>
      <c r="BQ911" s="112">
        <v>0</v>
      </c>
      <c r="BR911" s="113">
        <v>383</v>
      </c>
      <c r="BS911" s="112">
        <v>0</v>
      </c>
    </row>
    <row r="912" spans="1:71" hidden="1" x14ac:dyDescent="0.25">
      <c r="A912" s="102" t="s">
        <v>4</v>
      </c>
      <c r="B912" s="103" t="s">
        <v>203</v>
      </c>
      <c r="C912" s="102" t="s">
        <v>204</v>
      </c>
      <c r="D912" s="102" t="s">
        <v>313</v>
      </c>
      <c r="E912" s="102" t="s">
        <v>1075</v>
      </c>
      <c r="F912" s="102" t="s">
        <v>151</v>
      </c>
      <c r="G912" s="102" t="s">
        <v>223</v>
      </c>
      <c r="H912" s="104">
        <v>806</v>
      </c>
      <c r="I912" s="104">
        <v>818</v>
      </c>
      <c r="J912" s="104">
        <v>12991</v>
      </c>
      <c r="K912" s="104">
        <v>38973</v>
      </c>
      <c r="L912" s="105">
        <v>4871.666666666667</v>
      </c>
      <c r="M912" s="106">
        <v>7333</v>
      </c>
      <c r="N912" s="106">
        <v>7829</v>
      </c>
      <c r="O912" s="106">
        <v>9</v>
      </c>
      <c r="P912" s="106">
        <v>496</v>
      </c>
      <c r="Q912" s="106">
        <v>9</v>
      </c>
      <c r="R912" s="106">
        <v>9</v>
      </c>
      <c r="S912" s="106">
        <v>7148</v>
      </c>
      <c r="T912" s="106">
        <v>7334</v>
      </c>
      <c r="U912" s="106">
        <v>9</v>
      </c>
      <c r="V912" s="106">
        <v>186</v>
      </c>
      <c r="W912" s="106">
        <v>9</v>
      </c>
      <c r="X912" s="106">
        <v>9</v>
      </c>
      <c r="Y912" s="106">
        <v>12991</v>
      </c>
      <c r="Z912" s="106">
        <v>10</v>
      </c>
      <c r="AA912" s="107">
        <v>69789</v>
      </c>
      <c r="AB912" s="106">
        <v>7</v>
      </c>
      <c r="AC912" s="108">
        <v>8.4</v>
      </c>
      <c r="AD912" s="109">
        <v>5</v>
      </c>
      <c r="AE912" s="110">
        <v>0</v>
      </c>
      <c r="AF912" s="111">
        <v>0.54</v>
      </c>
      <c r="AG912" s="112">
        <v>0</v>
      </c>
      <c r="AH912" s="112">
        <v>0</v>
      </c>
      <c r="AI912" s="112">
        <v>0</v>
      </c>
      <c r="AJ912" s="111">
        <v>0.9</v>
      </c>
      <c r="AK912" s="112">
        <v>0</v>
      </c>
      <c r="AL912" s="112">
        <v>0</v>
      </c>
      <c r="AM912" s="112">
        <v>0</v>
      </c>
      <c r="AN912" s="112">
        <v>14.666666666666666</v>
      </c>
      <c r="AO912" s="112">
        <v>43</v>
      </c>
      <c r="AP912" s="112">
        <v>0</v>
      </c>
      <c r="AQ912" s="112">
        <v>0</v>
      </c>
      <c r="AR912" s="112">
        <v>0</v>
      </c>
      <c r="AS912" s="112">
        <v>0</v>
      </c>
      <c r="AT912" s="111">
        <v>0.55000000000000004</v>
      </c>
      <c r="AU912" s="112">
        <v>0</v>
      </c>
      <c r="AV912" s="112">
        <v>0</v>
      </c>
      <c r="AW912" s="112">
        <v>0</v>
      </c>
      <c r="AX912" s="112">
        <v>0</v>
      </c>
      <c r="AY912" s="112">
        <v>0</v>
      </c>
      <c r="AZ912" s="112">
        <v>0</v>
      </c>
      <c r="BA912" s="111">
        <v>0.71299999999999997</v>
      </c>
      <c r="BB912" s="112">
        <v>0</v>
      </c>
      <c r="BC912" s="112">
        <v>0</v>
      </c>
      <c r="BD912" s="112">
        <v>0</v>
      </c>
      <c r="BE912" s="112">
        <v>0</v>
      </c>
      <c r="BF912" s="112">
        <v>0</v>
      </c>
      <c r="BG912" s="112">
        <v>0</v>
      </c>
      <c r="BH912" s="112">
        <v>0</v>
      </c>
      <c r="BI912" s="112">
        <v>0</v>
      </c>
      <c r="BJ912" s="112">
        <v>0</v>
      </c>
      <c r="BK912" s="111">
        <v>0.71299999999999997</v>
      </c>
      <c r="BL912" s="112">
        <v>0</v>
      </c>
      <c r="BM912" s="112">
        <v>0</v>
      </c>
      <c r="BN912" s="112">
        <v>8.0666666666666664</v>
      </c>
      <c r="BO912" s="112">
        <v>23.650000000000002</v>
      </c>
      <c r="BP912" s="112">
        <v>0</v>
      </c>
      <c r="BQ912" s="112">
        <v>0</v>
      </c>
      <c r="BR912" s="113">
        <v>504</v>
      </c>
      <c r="BS912" s="112">
        <v>0</v>
      </c>
    </row>
    <row r="913" spans="1:71" hidden="1" x14ac:dyDescent="0.25">
      <c r="A913" s="102" t="s">
        <v>4</v>
      </c>
      <c r="B913" s="103" t="s">
        <v>203</v>
      </c>
      <c r="C913" s="102" t="s">
        <v>204</v>
      </c>
      <c r="D913" s="102" t="s">
        <v>733</v>
      </c>
      <c r="E913" s="102" t="s">
        <v>734</v>
      </c>
      <c r="F913" s="102" t="s">
        <v>151</v>
      </c>
      <c r="G913" s="102" t="s">
        <v>223</v>
      </c>
      <c r="H913" s="104">
        <v>124</v>
      </c>
      <c r="I913" s="104">
        <v>147</v>
      </c>
      <c r="J913" s="104">
        <v>35</v>
      </c>
      <c r="K913" s="104">
        <v>105</v>
      </c>
      <c r="L913" s="105">
        <v>102</v>
      </c>
      <c r="M913" s="106">
        <v>1268</v>
      </c>
      <c r="N913" s="106">
        <v>1333</v>
      </c>
      <c r="O913" s="106">
        <v>5</v>
      </c>
      <c r="P913" s="106">
        <v>65</v>
      </c>
      <c r="Q913" s="106">
        <v>5</v>
      </c>
      <c r="R913" s="106">
        <v>5</v>
      </c>
      <c r="S913" s="106">
        <v>1352</v>
      </c>
      <c r="T913" s="106">
        <v>1397</v>
      </c>
      <c r="U913" s="106">
        <v>6</v>
      </c>
      <c r="V913" s="106">
        <v>45</v>
      </c>
      <c r="W913" s="106">
        <v>6</v>
      </c>
      <c r="X913" s="106">
        <v>6</v>
      </c>
      <c r="Y913" s="106">
        <v>35</v>
      </c>
      <c r="Z913" s="106">
        <v>2</v>
      </c>
      <c r="AA913" s="107"/>
      <c r="AB913" s="106"/>
      <c r="AC913" s="108">
        <v>4.333333333333333</v>
      </c>
      <c r="AD913" s="109">
        <v>3</v>
      </c>
      <c r="AE913" s="110">
        <v>0</v>
      </c>
      <c r="AF913" s="111">
        <v>0.54</v>
      </c>
      <c r="AG913" s="112">
        <v>0</v>
      </c>
      <c r="AH913" s="112">
        <v>0</v>
      </c>
      <c r="AI913" s="112">
        <v>0</v>
      </c>
      <c r="AJ913" s="111">
        <v>0.9</v>
      </c>
      <c r="AK913" s="112">
        <v>0</v>
      </c>
      <c r="AL913" s="112">
        <v>0</v>
      </c>
      <c r="AM913" s="112">
        <v>0</v>
      </c>
      <c r="AN913" s="112">
        <v>0</v>
      </c>
      <c r="AO913" s="112">
        <v>0</v>
      </c>
      <c r="AP913" s="112">
        <v>0</v>
      </c>
      <c r="AQ913" s="112">
        <v>0</v>
      </c>
      <c r="AR913" s="112">
        <v>0</v>
      </c>
      <c r="AS913" s="112">
        <v>0</v>
      </c>
      <c r="AT913" s="111">
        <v>0.55000000000000004</v>
      </c>
      <c r="AU913" s="112">
        <v>0</v>
      </c>
      <c r="AV913" s="112">
        <v>0</v>
      </c>
      <c r="AW913" s="112">
        <v>0</v>
      </c>
      <c r="AX913" s="112">
        <v>0</v>
      </c>
      <c r="AY913" s="112">
        <v>0</v>
      </c>
      <c r="AZ913" s="112">
        <v>0</v>
      </c>
      <c r="BA913" s="111">
        <v>0.71299999999999997</v>
      </c>
      <c r="BB913" s="112">
        <v>0</v>
      </c>
      <c r="BC913" s="112">
        <v>0</v>
      </c>
      <c r="BD913" s="112">
        <v>0</v>
      </c>
      <c r="BE913" s="112">
        <v>0</v>
      </c>
      <c r="BF913" s="112">
        <v>0</v>
      </c>
      <c r="BG913" s="112">
        <v>0</v>
      </c>
      <c r="BH913" s="112">
        <v>0</v>
      </c>
      <c r="BI913" s="112">
        <v>0</v>
      </c>
      <c r="BJ913" s="112">
        <v>0</v>
      </c>
      <c r="BK913" s="111">
        <v>0.71299999999999997</v>
      </c>
      <c r="BL913" s="112">
        <v>0</v>
      </c>
      <c r="BM913" s="112">
        <v>0</v>
      </c>
      <c r="BN913" s="112">
        <v>0</v>
      </c>
      <c r="BO913" s="112">
        <v>0</v>
      </c>
      <c r="BP913" s="112">
        <v>0</v>
      </c>
      <c r="BQ913" s="112">
        <v>0</v>
      </c>
      <c r="BR913" s="113">
        <v>5</v>
      </c>
      <c r="BS913" s="112">
        <v>0</v>
      </c>
    </row>
    <row r="914" spans="1:71" hidden="1" x14ac:dyDescent="0.25">
      <c r="A914" s="102" t="s">
        <v>4</v>
      </c>
      <c r="B914" s="103" t="s">
        <v>203</v>
      </c>
      <c r="C914" s="102" t="s">
        <v>204</v>
      </c>
      <c r="D914" s="102" t="s">
        <v>759</v>
      </c>
      <c r="E914" s="102" t="s">
        <v>760</v>
      </c>
      <c r="F914" s="102" t="s">
        <v>151</v>
      </c>
      <c r="G914" s="102" t="s">
        <v>223</v>
      </c>
      <c r="H914" s="104">
        <v>230</v>
      </c>
      <c r="I914" s="104">
        <v>268</v>
      </c>
      <c r="J914" s="104">
        <v>1105</v>
      </c>
      <c r="K914" s="104">
        <v>3315</v>
      </c>
      <c r="L914" s="105">
        <v>534.33333333333337</v>
      </c>
      <c r="M914" s="106">
        <v>2314</v>
      </c>
      <c r="N914" s="106">
        <v>2460</v>
      </c>
      <c r="O914" s="106">
        <v>7</v>
      </c>
      <c r="P914" s="106">
        <v>146</v>
      </c>
      <c r="Q914" s="106">
        <v>7</v>
      </c>
      <c r="R914" s="106">
        <v>7</v>
      </c>
      <c r="S914" s="106">
        <v>2426</v>
      </c>
      <c r="T914" s="106">
        <v>2517</v>
      </c>
      <c r="U914" s="106">
        <v>7</v>
      </c>
      <c r="V914" s="106">
        <v>91</v>
      </c>
      <c r="W914" s="106">
        <v>8</v>
      </c>
      <c r="X914" s="106">
        <v>7.5</v>
      </c>
      <c r="Y914" s="106">
        <v>1105</v>
      </c>
      <c r="Z914" s="106">
        <v>9</v>
      </c>
      <c r="AA914" s="107"/>
      <c r="AB914" s="106"/>
      <c r="AC914" s="108">
        <v>7.833333333333333</v>
      </c>
      <c r="AD914" s="109">
        <v>4</v>
      </c>
      <c r="AE914" s="110">
        <v>0</v>
      </c>
      <c r="AF914" s="111">
        <v>0.54</v>
      </c>
      <c r="AG914" s="112">
        <v>0</v>
      </c>
      <c r="AH914" s="112">
        <v>0</v>
      </c>
      <c r="AI914" s="112">
        <v>0</v>
      </c>
      <c r="AJ914" s="111">
        <v>0.9</v>
      </c>
      <c r="AK914" s="112">
        <v>0</v>
      </c>
      <c r="AL914" s="112">
        <v>0</v>
      </c>
      <c r="AM914" s="112">
        <v>0</v>
      </c>
      <c r="AN914" s="112">
        <v>0</v>
      </c>
      <c r="AO914" s="112">
        <v>0</v>
      </c>
      <c r="AP914" s="112">
        <v>0</v>
      </c>
      <c r="AQ914" s="112">
        <v>0</v>
      </c>
      <c r="AR914" s="112">
        <v>0</v>
      </c>
      <c r="AS914" s="112">
        <v>0</v>
      </c>
      <c r="AT914" s="111">
        <v>0.55000000000000004</v>
      </c>
      <c r="AU914" s="112">
        <v>0</v>
      </c>
      <c r="AV914" s="112">
        <v>0</v>
      </c>
      <c r="AW914" s="112">
        <v>0</v>
      </c>
      <c r="AX914" s="112">
        <v>0</v>
      </c>
      <c r="AY914" s="112">
        <v>0</v>
      </c>
      <c r="AZ914" s="112">
        <v>0</v>
      </c>
      <c r="BA914" s="111">
        <v>0.71299999999999997</v>
      </c>
      <c r="BB914" s="112">
        <v>0</v>
      </c>
      <c r="BC914" s="112">
        <v>0</v>
      </c>
      <c r="BD914" s="112">
        <v>0</v>
      </c>
      <c r="BE914" s="112">
        <v>0</v>
      </c>
      <c r="BF914" s="112">
        <v>0</v>
      </c>
      <c r="BG914" s="112">
        <v>0</v>
      </c>
      <c r="BH914" s="112">
        <v>0</v>
      </c>
      <c r="BI914" s="112">
        <v>0</v>
      </c>
      <c r="BJ914" s="112">
        <v>0</v>
      </c>
      <c r="BK914" s="111">
        <v>0.71299999999999997</v>
      </c>
      <c r="BL914" s="112">
        <v>0</v>
      </c>
      <c r="BM914" s="112">
        <v>0</v>
      </c>
      <c r="BN914" s="112">
        <v>0</v>
      </c>
      <c r="BO914" s="112">
        <v>0</v>
      </c>
      <c r="BP914" s="112">
        <v>0</v>
      </c>
      <c r="BQ914" s="112">
        <v>0</v>
      </c>
      <c r="BR914" s="113">
        <v>8</v>
      </c>
      <c r="BS914" s="112">
        <v>14629</v>
      </c>
    </row>
    <row r="915" spans="1:71" hidden="1" x14ac:dyDescent="0.25">
      <c r="A915" s="102" t="s">
        <v>4</v>
      </c>
      <c r="B915" s="103" t="s">
        <v>203</v>
      </c>
      <c r="C915" s="102" t="s">
        <v>204</v>
      </c>
      <c r="D915" s="102" t="s">
        <v>487</v>
      </c>
      <c r="E915" s="102" t="s">
        <v>488</v>
      </c>
      <c r="F915" s="102" t="s">
        <v>155</v>
      </c>
      <c r="G915" s="102" t="s">
        <v>227</v>
      </c>
      <c r="H915" s="104">
        <v>320</v>
      </c>
      <c r="I915" s="104">
        <v>319</v>
      </c>
      <c r="J915" s="104">
        <v>434</v>
      </c>
      <c r="K915" s="104">
        <v>1302</v>
      </c>
      <c r="L915" s="105">
        <v>357.66666666666669</v>
      </c>
      <c r="M915" s="106">
        <v>2727</v>
      </c>
      <c r="N915" s="106">
        <v>3021</v>
      </c>
      <c r="O915" s="106">
        <v>8</v>
      </c>
      <c r="P915" s="106">
        <v>294</v>
      </c>
      <c r="Q915" s="106">
        <v>8</v>
      </c>
      <c r="R915" s="106">
        <v>8</v>
      </c>
      <c r="S915" s="106">
        <v>2708</v>
      </c>
      <c r="T915" s="106">
        <v>2794</v>
      </c>
      <c r="U915" s="106">
        <v>7</v>
      </c>
      <c r="V915" s="106">
        <v>86</v>
      </c>
      <c r="W915" s="106">
        <v>8</v>
      </c>
      <c r="X915" s="106">
        <v>7.5</v>
      </c>
      <c r="Y915" s="106">
        <v>434</v>
      </c>
      <c r="Z915" s="106">
        <v>7</v>
      </c>
      <c r="AA915" s="107">
        <v>89289</v>
      </c>
      <c r="AB915" s="106">
        <v>9</v>
      </c>
      <c r="AC915" s="108">
        <v>8.1</v>
      </c>
      <c r="AD915" s="109">
        <v>5</v>
      </c>
      <c r="AE915" s="110">
        <v>0</v>
      </c>
      <c r="AF915" s="111">
        <v>0.54</v>
      </c>
      <c r="AG915" s="112">
        <v>0</v>
      </c>
      <c r="AH915" s="112">
        <v>0</v>
      </c>
      <c r="AI915" s="112">
        <v>0</v>
      </c>
      <c r="AJ915" s="111">
        <v>0.9</v>
      </c>
      <c r="AK915" s="112">
        <v>0</v>
      </c>
      <c r="AL915" s="112">
        <v>0</v>
      </c>
      <c r="AM915" s="112">
        <v>0</v>
      </c>
      <c r="AN915" s="112">
        <v>0</v>
      </c>
      <c r="AO915" s="112">
        <v>0</v>
      </c>
      <c r="AP915" s="112">
        <v>0</v>
      </c>
      <c r="AQ915" s="112">
        <v>0</v>
      </c>
      <c r="AR915" s="112">
        <v>0</v>
      </c>
      <c r="AS915" s="112">
        <v>0</v>
      </c>
      <c r="AT915" s="111">
        <v>0.55000000000000004</v>
      </c>
      <c r="AU915" s="112">
        <v>0</v>
      </c>
      <c r="AV915" s="112">
        <v>0</v>
      </c>
      <c r="AW915" s="112">
        <v>0</v>
      </c>
      <c r="AX915" s="112">
        <v>0</v>
      </c>
      <c r="AY915" s="112">
        <v>0</v>
      </c>
      <c r="AZ915" s="112">
        <v>0</v>
      </c>
      <c r="BA915" s="111">
        <v>0.71299999999999997</v>
      </c>
      <c r="BB915" s="112">
        <v>0</v>
      </c>
      <c r="BC915" s="112">
        <v>0</v>
      </c>
      <c r="BD915" s="112">
        <v>0</v>
      </c>
      <c r="BE915" s="112">
        <v>0</v>
      </c>
      <c r="BF915" s="112">
        <v>0</v>
      </c>
      <c r="BG915" s="112">
        <v>0</v>
      </c>
      <c r="BH915" s="112">
        <v>0</v>
      </c>
      <c r="BI915" s="112">
        <v>0</v>
      </c>
      <c r="BJ915" s="112">
        <v>0</v>
      </c>
      <c r="BK915" s="111">
        <v>0.71299999999999997</v>
      </c>
      <c r="BL915" s="112">
        <v>0</v>
      </c>
      <c r="BM915" s="112">
        <v>0</v>
      </c>
      <c r="BN915" s="112">
        <v>0</v>
      </c>
      <c r="BO915" s="112">
        <v>0</v>
      </c>
      <c r="BP915" s="112">
        <v>0</v>
      </c>
      <c r="BQ915" s="112">
        <v>0</v>
      </c>
      <c r="BR915" s="113">
        <v>71</v>
      </c>
      <c r="BS915" s="112">
        <v>0</v>
      </c>
    </row>
    <row r="916" spans="1:71" hidden="1" x14ac:dyDescent="0.25">
      <c r="A916" s="102" t="s">
        <v>4</v>
      </c>
      <c r="B916" s="103" t="s">
        <v>203</v>
      </c>
      <c r="C916" s="102" t="s">
        <v>204</v>
      </c>
      <c r="D916" s="102" t="s">
        <v>598</v>
      </c>
      <c r="E916" s="102" t="s">
        <v>599</v>
      </c>
      <c r="F916" s="102" t="s">
        <v>152</v>
      </c>
      <c r="G916" s="102" t="s">
        <v>223</v>
      </c>
      <c r="H916" s="104">
        <v>181</v>
      </c>
      <c r="I916" s="104">
        <v>205</v>
      </c>
      <c r="J916" s="104">
        <v>63</v>
      </c>
      <c r="K916" s="104">
        <v>189</v>
      </c>
      <c r="L916" s="105">
        <v>149.66666666666666</v>
      </c>
      <c r="M916" s="106">
        <v>1255</v>
      </c>
      <c r="N916" s="106">
        <v>1183</v>
      </c>
      <c r="O916" s="106">
        <v>5</v>
      </c>
      <c r="P916" s="106">
        <v>-72</v>
      </c>
      <c r="Q916" s="106">
        <v>1</v>
      </c>
      <c r="R916" s="106">
        <v>3</v>
      </c>
      <c r="S916" s="106">
        <v>1284</v>
      </c>
      <c r="T916" s="106">
        <v>1299</v>
      </c>
      <c r="U916" s="106">
        <v>5</v>
      </c>
      <c r="V916" s="106">
        <v>15</v>
      </c>
      <c r="W916" s="106">
        <v>4</v>
      </c>
      <c r="X916" s="106">
        <v>4.5</v>
      </c>
      <c r="Y916" s="106">
        <v>63</v>
      </c>
      <c r="Z916" s="106">
        <v>4</v>
      </c>
      <c r="AA916" s="107">
        <v>39767</v>
      </c>
      <c r="AB916" s="106">
        <v>3</v>
      </c>
      <c r="AC916" s="108">
        <v>3.5</v>
      </c>
      <c r="AD916" s="109">
        <v>2</v>
      </c>
      <c r="AE916" s="110">
        <v>0</v>
      </c>
      <c r="AF916" s="111">
        <v>0.54</v>
      </c>
      <c r="AG916" s="112">
        <v>0</v>
      </c>
      <c r="AH916" s="112">
        <v>0</v>
      </c>
      <c r="AI916" s="112">
        <v>0</v>
      </c>
      <c r="AJ916" s="111">
        <v>0.9</v>
      </c>
      <c r="AK916" s="112">
        <v>0</v>
      </c>
      <c r="AL916" s="112">
        <v>0</v>
      </c>
      <c r="AM916" s="112">
        <v>0</v>
      </c>
      <c r="AN916" s="112">
        <v>0</v>
      </c>
      <c r="AO916" s="112">
        <v>0</v>
      </c>
      <c r="AP916" s="112">
        <v>0</v>
      </c>
      <c r="AQ916" s="112">
        <v>0</v>
      </c>
      <c r="AR916" s="112">
        <v>0</v>
      </c>
      <c r="AS916" s="112">
        <v>0</v>
      </c>
      <c r="AT916" s="111">
        <v>0.55000000000000004</v>
      </c>
      <c r="AU916" s="112">
        <v>0</v>
      </c>
      <c r="AV916" s="112">
        <v>0</v>
      </c>
      <c r="AW916" s="112">
        <v>0</v>
      </c>
      <c r="AX916" s="112">
        <v>0</v>
      </c>
      <c r="AY916" s="112">
        <v>0</v>
      </c>
      <c r="AZ916" s="112">
        <v>0</v>
      </c>
      <c r="BA916" s="111">
        <v>0.71299999999999997</v>
      </c>
      <c r="BB916" s="112">
        <v>0</v>
      </c>
      <c r="BC916" s="112">
        <v>0</v>
      </c>
      <c r="BD916" s="112">
        <v>0</v>
      </c>
      <c r="BE916" s="112">
        <v>0</v>
      </c>
      <c r="BF916" s="112">
        <v>0</v>
      </c>
      <c r="BG916" s="112">
        <v>0</v>
      </c>
      <c r="BH916" s="112">
        <v>0</v>
      </c>
      <c r="BI916" s="112">
        <v>0</v>
      </c>
      <c r="BJ916" s="112">
        <v>0</v>
      </c>
      <c r="BK916" s="111">
        <v>0.71299999999999997</v>
      </c>
      <c r="BL916" s="112">
        <v>0</v>
      </c>
      <c r="BM916" s="112">
        <v>0</v>
      </c>
      <c r="BN916" s="112">
        <v>0</v>
      </c>
      <c r="BO916" s="112">
        <v>0</v>
      </c>
      <c r="BP916" s="112">
        <v>0</v>
      </c>
      <c r="BQ916" s="112">
        <v>0</v>
      </c>
      <c r="BR916" s="113">
        <v>26</v>
      </c>
      <c r="BS916" s="112">
        <v>0</v>
      </c>
    </row>
    <row r="917" spans="1:71" hidden="1" x14ac:dyDescent="0.25">
      <c r="A917" s="102" t="s">
        <v>4</v>
      </c>
      <c r="B917" s="103" t="s">
        <v>205</v>
      </c>
      <c r="C917" s="102" t="s">
        <v>206</v>
      </c>
      <c r="D917" s="102" t="s">
        <v>245</v>
      </c>
      <c r="E917" s="102" t="s">
        <v>246</v>
      </c>
      <c r="F917" s="102" t="s">
        <v>151</v>
      </c>
      <c r="G917" s="102" t="s">
        <v>223</v>
      </c>
      <c r="H917" s="104">
        <v>1794</v>
      </c>
      <c r="I917" s="104">
        <v>1933</v>
      </c>
      <c r="J917" s="104">
        <v>3079</v>
      </c>
      <c r="K917" s="104">
        <v>9237</v>
      </c>
      <c r="L917" s="105">
        <v>2268.6666666666665</v>
      </c>
      <c r="M917" s="106">
        <v>17896</v>
      </c>
      <c r="N917" s="106">
        <v>18337</v>
      </c>
      <c r="O917" s="106">
        <v>10</v>
      </c>
      <c r="P917" s="106">
        <v>441</v>
      </c>
      <c r="Q917" s="106">
        <v>9</v>
      </c>
      <c r="R917" s="106">
        <v>9.5</v>
      </c>
      <c r="S917" s="106">
        <v>18422</v>
      </c>
      <c r="T917" s="106">
        <v>18708</v>
      </c>
      <c r="U917" s="106">
        <v>10</v>
      </c>
      <c r="V917" s="106">
        <v>286</v>
      </c>
      <c r="W917" s="106">
        <v>10</v>
      </c>
      <c r="X917" s="106">
        <v>10</v>
      </c>
      <c r="Y917" s="106">
        <v>3079</v>
      </c>
      <c r="Z917" s="106">
        <v>10</v>
      </c>
      <c r="AA917" s="107">
        <v>65685</v>
      </c>
      <c r="AB917" s="106">
        <v>6</v>
      </c>
      <c r="AC917" s="108">
        <v>8.3000000000000007</v>
      </c>
      <c r="AD917" s="109">
        <v>5</v>
      </c>
      <c r="AE917" s="110">
        <v>0</v>
      </c>
      <c r="AF917" s="111">
        <v>0.54</v>
      </c>
      <c r="AG917" s="112">
        <v>0</v>
      </c>
      <c r="AH917" s="112">
        <v>1</v>
      </c>
      <c r="AI917" s="112">
        <v>0</v>
      </c>
      <c r="AJ917" s="111">
        <v>0.9</v>
      </c>
      <c r="AK917" s="112">
        <v>0</v>
      </c>
      <c r="AL917" s="112">
        <v>29.666666666666668</v>
      </c>
      <c r="AM917" s="112">
        <v>0</v>
      </c>
      <c r="AN917" s="112">
        <v>2.3333333333333335</v>
      </c>
      <c r="AO917" s="112">
        <v>0</v>
      </c>
      <c r="AP917" s="112">
        <v>0</v>
      </c>
      <c r="AQ917" s="112">
        <v>0</v>
      </c>
      <c r="AR917" s="112">
        <v>0</v>
      </c>
      <c r="AS917" s="112">
        <v>0</v>
      </c>
      <c r="AT917" s="111">
        <v>0.55000000000000004</v>
      </c>
      <c r="AU917" s="112">
        <v>0</v>
      </c>
      <c r="AV917" s="112">
        <v>0</v>
      </c>
      <c r="AW917" s="112">
        <v>0</v>
      </c>
      <c r="AX917" s="112">
        <v>0</v>
      </c>
      <c r="AY917" s="112">
        <v>0</v>
      </c>
      <c r="AZ917" s="112">
        <v>0</v>
      </c>
      <c r="BA917" s="111">
        <v>0.71299999999999997</v>
      </c>
      <c r="BB917" s="112">
        <v>0</v>
      </c>
      <c r="BC917" s="112">
        <v>0</v>
      </c>
      <c r="BD917" s="112">
        <v>0</v>
      </c>
      <c r="BE917" s="112">
        <v>0</v>
      </c>
      <c r="BF917" s="112">
        <v>0</v>
      </c>
      <c r="BG917" s="112">
        <v>0</v>
      </c>
      <c r="BH917" s="112">
        <v>0</v>
      </c>
      <c r="BI917" s="112">
        <v>0</v>
      </c>
      <c r="BJ917" s="112">
        <v>0</v>
      </c>
      <c r="BK917" s="111">
        <v>0.71299999999999997</v>
      </c>
      <c r="BL917" s="112">
        <v>0</v>
      </c>
      <c r="BM917" s="112">
        <v>17.216666666666669</v>
      </c>
      <c r="BN917" s="112">
        <v>1.2833333333333334</v>
      </c>
      <c r="BO917" s="112">
        <v>0</v>
      </c>
      <c r="BP917" s="112">
        <v>0</v>
      </c>
      <c r="BQ917" s="112">
        <v>0</v>
      </c>
      <c r="BR917" s="113">
        <v>293</v>
      </c>
      <c r="BS917" s="112">
        <v>0</v>
      </c>
    </row>
    <row r="918" spans="1:71" hidden="1" x14ac:dyDescent="0.25">
      <c r="A918" s="102" t="s">
        <v>4</v>
      </c>
      <c r="B918" s="103" t="s">
        <v>205</v>
      </c>
      <c r="C918" s="102" t="s">
        <v>206</v>
      </c>
      <c r="D918" s="102" t="s">
        <v>634</v>
      </c>
      <c r="E918" s="102" t="s">
        <v>635</v>
      </c>
      <c r="F918" s="102" t="s">
        <v>151</v>
      </c>
      <c r="G918" s="102" t="s">
        <v>223</v>
      </c>
      <c r="H918" s="104">
        <v>53</v>
      </c>
      <c r="I918" s="104">
        <v>64</v>
      </c>
      <c r="J918" s="104">
        <v>70</v>
      </c>
      <c r="K918" s="104">
        <v>210</v>
      </c>
      <c r="L918" s="105">
        <v>62.333333333333336</v>
      </c>
      <c r="M918" s="106">
        <v>558</v>
      </c>
      <c r="N918" s="106">
        <v>444</v>
      </c>
      <c r="O918" s="106">
        <v>3</v>
      </c>
      <c r="P918" s="106">
        <v>-114</v>
      </c>
      <c r="Q918" s="106">
        <v>1</v>
      </c>
      <c r="R918" s="106">
        <v>2</v>
      </c>
      <c r="S918" s="106">
        <v>568</v>
      </c>
      <c r="T918" s="106">
        <v>552</v>
      </c>
      <c r="U918" s="106">
        <v>3</v>
      </c>
      <c r="V918" s="106">
        <v>-16</v>
      </c>
      <c r="W918" s="106">
        <v>1</v>
      </c>
      <c r="X918" s="106">
        <v>2</v>
      </c>
      <c r="Y918" s="106">
        <v>70</v>
      </c>
      <c r="Z918" s="106">
        <v>4</v>
      </c>
      <c r="AA918" s="107">
        <v>34912</v>
      </c>
      <c r="AB918" s="106">
        <v>2</v>
      </c>
      <c r="AC918" s="108">
        <v>2.4</v>
      </c>
      <c r="AD918" s="109">
        <v>2</v>
      </c>
      <c r="AE918" s="110">
        <v>0</v>
      </c>
      <c r="AF918" s="111">
        <v>0.54</v>
      </c>
      <c r="AG918" s="112">
        <v>0</v>
      </c>
      <c r="AH918" s="112">
        <v>0</v>
      </c>
      <c r="AI918" s="112">
        <v>0</v>
      </c>
      <c r="AJ918" s="111">
        <v>0.9</v>
      </c>
      <c r="AK918" s="112">
        <v>0</v>
      </c>
      <c r="AL918" s="112">
        <v>0</v>
      </c>
      <c r="AM918" s="112">
        <v>0</v>
      </c>
      <c r="AN918" s="112">
        <v>0</v>
      </c>
      <c r="AO918" s="112">
        <v>0</v>
      </c>
      <c r="AP918" s="112">
        <v>0</v>
      </c>
      <c r="AQ918" s="112">
        <v>0</v>
      </c>
      <c r="AR918" s="112">
        <v>0</v>
      </c>
      <c r="AS918" s="112">
        <v>0</v>
      </c>
      <c r="AT918" s="111">
        <v>0.55000000000000004</v>
      </c>
      <c r="AU918" s="112">
        <v>0</v>
      </c>
      <c r="AV918" s="112">
        <v>0</v>
      </c>
      <c r="AW918" s="112">
        <v>0</v>
      </c>
      <c r="AX918" s="112">
        <v>0</v>
      </c>
      <c r="AY918" s="112">
        <v>0</v>
      </c>
      <c r="AZ918" s="112">
        <v>0</v>
      </c>
      <c r="BA918" s="111">
        <v>0.71299999999999997</v>
      </c>
      <c r="BB918" s="112">
        <v>0</v>
      </c>
      <c r="BC918" s="112">
        <v>0</v>
      </c>
      <c r="BD918" s="112">
        <v>0</v>
      </c>
      <c r="BE918" s="112">
        <v>0</v>
      </c>
      <c r="BF918" s="112">
        <v>0</v>
      </c>
      <c r="BG918" s="112">
        <v>0</v>
      </c>
      <c r="BH918" s="112">
        <v>0</v>
      </c>
      <c r="BI918" s="112">
        <v>0</v>
      </c>
      <c r="BJ918" s="112">
        <v>0</v>
      </c>
      <c r="BK918" s="111">
        <v>0.71299999999999997</v>
      </c>
      <c r="BL918" s="112">
        <v>0</v>
      </c>
      <c r="BM918" s="112">
        <v>0</v>
      </c>
      <c r="BN918" s="112">
        <v>0</v>
      </c>
      <c r="BO918" s="112">
        <v>0</v>
      </c>
      <c r="BP918" s="112">
        <v>0</v>
      </c>
      <c r="BQ918" s="112">
        <v>0</v>
      </c>
      <c r="BR918" s="113">
        <v>24</v>
      </c>
      <c r="BS918" s="112">
        <v>0</v>
      </c>
    </row>
    <row r="919" spans="1:71" hidden="1" x14ac:dyDescent="0.25">
      <c r="A919" s="102" t="s">
        <v>4</v>
      </c>
      <c r="B919" s="103" t="s">
        <v>205</v>
      </c>
      <c r="C919" s="102" t="s">
        <v>206</v>
      </c>
      <c r="D919" s="102" t="s">
        <v>489</v>
      </c>
      <c r="E919" s="102" t="s">
        <v>490</v>
      </c>
      <c r="F919" s="102" t="s">
        <v>151</v>
      </c>
      <c r="G919" s="102" t="s">
        <v>223</v>
      </c>
      <c r="H919" s="104">
        <v>342</v>
      </c>
      <c r="I919" s="104">
        <v>379</v>
      </c>
      <c r="J919" s="104">
        <v>276</v>
      </c>
      <c r="K919" s="104">
        <v>828</v>
      </c>
      <c r="L919" s="105">
        <v>332.33333333333331</v>
      </c>
      <c r="M919" s="106">
        <v>3457</v>
      </c>
      <c r="N919" s="106">
        <v>3355</v>
      </c>
      <c r="O919" s="106">
        <v>8</v>
      </c>
      <c r="P919" s="106">
        <v>-102</v>
      </c>
      <c r="Q919" s="106">
        <v>1</v>
      </c>
      <c r="R919" s="106">
        <v>4.5</v>
      </c>
      <c r="S919" s="106">
        <v>3560</v>
      </c>
      <c r="T919" s="106">
        <v>3582</v>
      </c>
      <c r="U919" s="106">
        <v>8</v>
      </c>
      <c r="V919" s="106">
        <v>22</v>
      </c>
      <c r="W919" s="106">
        <v>5</v>
      </c>
      <c r="X919" s="106">
        <v>6.5</v>
      </c>
      <c r="Y919" s="106">
        <v>276</v>
      </c>
      <c r="Z919" s="106">
        <v>7</v>
      </c>
      <c r="AA919" s="107">
        <v>46702</v>
      </c>
      <c r="AB919" s="106">
        <v>4</v>
      </c>
      <c r="AC919" s="108">
        <v>5.2</v>
      </c>
      <c r="AD919" s="109">
        <v>3</v>
      </c>
      <c r="AE919" s="110">
        <v>0</v>
      </c>
      <c r="AF919" s="111">
        <v>0.54</v>
      </c>
      <c r="AG919" s="112">
        <v>0</v>
      </c>
      <c r="AH919" s="112">
        <v>0</v>
      </c>
      <c r="AI919" s="112">
        <v>0</v>
      </c>
      <c r="AJ919" s="111">
        <v>0.9</v>
      </c>
      <c r="AK919" s="112">
        <v>0</v>
      </c>
      <c r="AL919" s="112">
        <v>0</v>
      </c>
      <c r="AM919" s="112">
        <v>0</v>
      </c>
      <c r="AN919" s="112">
        <v>0</v>
      </c>
      <c r="AO919" s="112">
        <v>0</v>
      </c>
      <c r="AP919" s="112">
        <v>0</v>
      </c>
      <c r="AQ919" s="112">
        <v>33.666666666666664</v>
      </c>
      <c r="AR919" s="112">
        <v>0</v>
      </c>
      <c r="AS919" s="112">
        <v>0</v>
      </c>
      <c r="AT919" s="111">
        <v>0.55000000000000004</v>
      </c>
      <c r="AU919" s="112">
        <v>0</v>
      </c>
      <c r="AV919" s="112">
        <v>0</v>
      </c>
      <c r="AW919" s="112">
        <v>0</v>
      </c>
      <c r="AX919" s="112">
        <v>0</v>
      </c>
      <c r="AY919" s="112">
        <v>0</v>
      </c>
      <c r="AZ919" s="112">
        <v>0</v>
      </c>
      <c r="BA919" s="111">
        <v>0.71299999999999997</v>
      </c>
      <c r="BB919" s="112">
        <v>0</v>
      </c>
      <c r="BC919" s="112">
        <v>0</v>
      </c>
      <c r="BD919" s="112">
        <v>0</v>
      </c>
      <c r="BE919" s="112">
        <v>0</v>
      </c>
      <c r="BF919" s="112">
        <v>0</v>
      </c>
      <c r="BG919" s="112">
        <v>0</v>
      </c>
      <c r="BH919" s="112">
        <v>0</v>
      </c>
      <c r="BI919" s="112">
        <v>0</v>
      </c>
      <c r="BJ919" s="112">
        <v>0</v>
      </c>
      <c r="BK919" s="111">
        <v>0.71299999999999997</v>
      </c>
      <c r="BL919" s="112">
        <v>0</v>
      </c>
      <c r="BM919" s="112">
        <v>0</v>
      </c>
      <c r="BN919" s="112">
        <v>0</v>
      </c>
      <c r="BO919" s="112">
        <v>0</v>
      </c>
      <c r="BP919" s="112">
        <v>18.516666666666666</v>
      </c>
      <c r="BQ919" s="112">
        <v>0</v>
      </c>
      <c r="BR919" s="113">
        <v>105</v>
      </c>
      <c r="BS919" s="112">
        <v>0</v>
      </c>
    </row>
    <row r="920" spans="1:71" hidden="1" x14ac:dyDescent="0.25">
      <c r="A920" s="102" t="s">
        <v>4</v>
      </c>
      <c r="B920" s="103" t="s">
        <v>205</v>
      </c>
      <c r="C920" s="102" t="s">
        <v>206</v>
      </c>
      <c r="D920" s="102" t="s">
        <v>314</v>
      </c>
      <c r="E920" s="102" t="s">
        <v>315</v>
      </c>
      <c r="F920" s="102" t="s">
        <v>151</v>
      </c>
      <c r="G920" s="102" t="s">
        <v>223</v>
      </c>
      <c r="H920" s="104">
        <v>497</v>
      </c>
      <c r="I920" s="104">
        <v>522</v>
      </c>
      <c r="J920" s="104">
        <v>549</v>
      </c>
      <c r="K920" s="104">
        <v>1647</v>
      </c>
      <c r="L920" s="105">
        <v>522.66666666666663</v>
      </c>
      <c r="M920" s="106">
        <v>4370</v>
      </c>
      <c r="N920" s="106">
        <v>4837</v>
      </c>
      <c r="O920" s="106">
        <v>9</v>
      </c>
      <c r="P920" s="106">
        <v>467</v>
      </c>
      <c r="Q920" s="106">
        <v>9</v>
      </c>
      <c r="R920" s="106">
        <v>9</v>
      </c>
      <c r="S920" s="106">
        <v>4508</v>
      </c>
      <c r="T920" s="106">
        <v>4654</v>
      </c>
      <c r="U920" s="106">
        <v>9</v>
      </c>
      <c r="V920" s="106">
        <v>146</v>
      </c>
      <c r="W920" s="106">
        <v>9</v>
      </c>
      <c r="X920" s="106">
        <v>9</v>
      </c>
      <c r="Y920" s="106">
        <v>549</v>
      </c>
      <c r="Z920" s="106">
        <v>8</v>
      </c>
      <c r="AA920" s="107">
        <v>45821</v>
      </c>
      <c r="AB920" s="106">
        <v>4</v>
      </c>
      <c r="AC920" s="108">
        <v>6.8</v>
      </c>
      <c r="AD920" s="109">
        <v>4</v>
      </c>
      <c r="AE920" s="110">
        <v>0</v>
      </c>
      <c r="AF920" s="111">
        <v>0.54</v>
      </c>
      <c r="AG920" s="112">
        <v>0</v>
      </c>
      <c r="AH920" s="112">
        <v>0</v>
      </c>
      <c r="AI920" s="112">
        <v>0</v>
      </c>
      <c r="AJ920" s="111">
        <v>0.9</v>
      </c>
      <c r="AK920" s="112">
        <v>0</v>
      </c>
      <c r="AL920" s="112">
        <v>0</v>
      </c>
      <c r="AM920" s="112">
        <v>0</v>
      </c>
      <c r="AN920" s="112">
        <v>0</v>
      </c>
      <c r="AO920" s="112">
        <v>0</v>
      </c>
      <c r="AP920" s="112">
        <v>0</v>
      </c>
      <c r="AQ920" s="112">
        <v>0</v>
      </c>
      <c r="AR920" s="112">
        <v>0</v>
      </c>
      <c r="AS920" s="112">
        <v>0</v>
      </c>
      <c r="AT920" s="111">
        <v>0.55000000000000004</v>
      </c>
      <c r="AU920" s="112">
        <v>0</v>
      </c>
      <c r="AV920" s="112">
        <v>0</v>
      </c>
      <c r="AW920" s="112">
        <v>0</v>
      </c>
      <c r="AX920" s="112">
        <v>0</v>
      </c>
      <c r="AY920" s="112">
        <v>0</v>
      </c>
      <c r="AZ920" s="112">
        <v>0</v>
      </c>
      <c r="BA920" s="111">
        <v>0.71299999999999997</v>
      </c>
      <c r="BB920" s="112">
        <v>0</v>
      </c>
      <c r="BC920" s="112">
        <v>0</v>
      </c>
      <c r="BD920" s="112">
        <v>0</v>
      </c>
      <c r="BE920" s="112">
        <v>0</v>
      </c>
      <c r="BF920" s="112">
        <v>0</v>
      </c>
      <c r="BG920" s="112">
        <v>0</v>
      </c>
      <c r="BH920" s="112">
        <v>0</v>
      </c>
      <c r="BI920" s="112">
        <v>0</v>
      </c>
      <c r="BJ920" s="112">
        <v>0</v>
      </c>
      <c r="BK920" s="111">
        <v>0.71299999999999997</v>
      </c>
      <c r="BL920" s="112">
        <v>0</v>
      </c>
      <c r="BM920" s="112">
        <v>0</v>
      </c>
      <c r="BN920" s="112">
        <v>0</v>
      </c>
      <c r="BO920" s="112">
        <v>0</v>
      </c>
      <c r="BP920" s="112">
        <v>0</v>
      </c>
      <c r="BQ920" s="112">
        <v>0</v>
      </c>
      <c r="BR920" s="113">
        <v>114</v>
      </c>
      <c r="BS920" s="112">
        <v>0</v>
      </c>
    </row>
    <row r="921" spans="1:71" hidden="1" x14ac:dyDescent="0.25">
      <c r="A921" s="102" t="s">
        <v>4</v>
      </c>
      <c r="B921" s="103" t="s">
        <v>205</v>
      </c>
      <c r="C921" s="102" t="s">
        <v>206</v>
      </c>
      <c r="D921" s="102" t="s">
        <v>247</v>
      </c>
      <c r="E921" s="102" t="s">
        <v>248</v>
      </c>
      <c r="F921" s="102" t="s">
        <v>156</v>
      </c>
      <c r="G921" s="102" t="s">
        <v>224</v>
      </c>
      <c r="H921" s="104">
        <v>2247</v>
      </c>
      <c r="I921" s="104">
        <v>2514</v>
      </c>
      <c r="J921" s="104">
        <v>2728</v>
      </c>
      <c r="K921" s="104">
        <v>8184</v>
      </c>
      <c r="L921" s="105">
        <v>2496.3333333333335</v>
      </c>
      <c r="M921" s="106">
        <v>20832</v>
      </c>
      <c r="N921" s="106">
        <v>20548</v>
      </c>
      <c r="O921" s="106">
        <v>10</v>
      </c>
      <c r="P921" s="106">
        <v>-284</v>
      </c>
      <c r="Q921" s="106">
        <v>1</v>
      </c>
      <c r="R921" s="106">
        <v>5.5</v>
      </c>
      <c r="S921" s="106">
        <v>21754</v>
      </c>
      <c r="T921" s="106">
        <v>21974</v>
      </c>
      <c r="U921" s="106">
        <v>10</v>
      </c>
      <c r="V921" s="106">
        <v>220</v>
      </c>
      <c r="W921" s="106">
        <v>9</v>
      </c>
      <c r="X921" s="106">
        <v>9.5</v>
      </c>
      <c r="Y921" s="106">
        <v>2728</v>
      </c>
      <c r="Z921" s="106">
        <v>10</v>
      </c>
      <c r="AA921" s="107">
        <v>49065</v>
      </c>
      <c r="AB921" s="106">
        <v>4</v>
      </c>
      <c r="AC921" s="108">
        <v>6.6</v>
      </c>
      <c r="AD921" s="109">
        <v>4</v>
      </c>
      <c r="AE921" s="110">
        <v>0</v>
      </c>
      <c r="AF921" s="111">
        <v>0.54</v>
      </c>
      <c r="AG921" s="112">
        <v>16</v>
      </c>
      <c r="AH921" s="112">
        <v>2</v>
      </c>
      <c r="AI921" s="112">
        <v>16</v>
      </c>
      <c r="AJ921" s="111">
        <v>0.9</v>
      </c>
      <c r="AK921" s="112">
        <v>6.666666666666667</v>
      </c>
      <c r="AL921" s="112">
        <v>0</v>
      </c>
      <c r="AM921" s="112">
        <v>0</v>
      </c>
      <c r="AN921" s="112">
        <v>1.6666666666666667</v>
      </c>
      <c r="AO921" s="112">
        <v>0</v>
      </c>
      <c r="AP921" s="112">
        <v>0</v>
      </c>
      <c r="AQ921" s="112">
        <v>0</v>
      </c>
      <c r="AR921" s="112">
        <v>0</v>
      </c>
      <c r="AS921" s="112">
        <v>0</v>
      </c>
      <c r="AT921" s="111">
        <v>0.55000000000000004</v>
      </c>
      <c r="AU921" s="112">
        <v>0</v>
      </c>
      <c r="AV921" s="112">
        <v>0</v>
      </c>
      <c r="AW921" s="112">
        <v>0</v>
      </c>
      <c r="AX921" s="112">
        <v>0</v>
      </c>
      <c r="AY921" s="112">
        <v>0</v>
      </c>
      <c r="AZ921" s="112">
        <v>0</v>
      </c>
      <c r="BA921" s="111">
        <v>0.71299999999999997</v>
      </c>
      <c r="BB921" s="112">
        <v>0</v>
      </c>
      <c r="BC921" s="112">
        <v>0</v>
      </c>
      <c r="BD921" s="112">
        <v>0</v>
      </c>
      <c r="BE921" s="112">
        <v>0</v>
      </c>
      <c r="BF921" s="112">
        <v>0</v>
      </c>
      <c r="BG921" s="112">
        <v>0</v>
      </c>
      <c r="BH921" s="112">
        <v>0</v>
      </c>
      <c r="BI921" s="112">
        <v>0</v>
      </c>
      <c r="BJ921" s="112">
        <v>0</v>
      </c>
      <c r="BK921" s="111">
        <v>0.71299999999999997</v>
      </c>
      <c r="BL921" s="112">
        <v>0</v>
      </c>
      <c r="BM921" s="112">
        <v>19.866666666666667</v>
      </c>
      <c r="BN921" s="112">
        <v>15.316666666666666</v>
      </c>
      <c r="BO921" s="112">
        <v>0</v>
      </c>
      <c r="BP921" s="112">
        <v>0</v>
      </c>
      <c r="BQ921" s="112">
        <v>0</v>
      </c>
      <c r="BR921" s="113">
        <v>374</v>
      </c>
      <c r="BS921" s="112">
        <v>0</v>
      </c>
    </row>
    <row r="922" spans="1:71" hidden="1" x14ac:dyDescent="0.25">
      <c r="A922" s="102" t="s">
        <v>4</v>
      </c>
      <c r="B922" s="103" t="s">
        <v>205</v>
      </c>
      <c r="C922" s="102" t="s">
        <v>206</v>
      </c>
      <c r="D922" s="102" t="s">
        <v>316</v>
      </c>
      <c r="E922" s="102" t="s">
        <v>317</v>
      </c>
      <c r="F922" s="102" t="s">
        <v>151</v>
      </c>
      <c r="G922" s="102" t="s">
        <v>223</v>
      </c>
      <c r="H922" s="104">
        <v>146</v>
      </c>
      <c r="I922" s="104">
        <v>168</v>
      </c>
      <c r="J922" s="104">
        <v>605</v>
      </c>
      <c r="K922" s="104">
        <v>1815</v>
      </c>
      <c r="L922" s="105">
        <v>306.33333333333331</v>
      </c>
      <c r="M922" s="106">
        <v>1489</v>
      </c>
      <c r="N922" s="106">
        <v>1485</v>
      </c>
      <c r="O922" s="106">
        <v>6</v>
      </c>
      <c r="P922" s="106">
        <v>-4</v>
      </c>
      <c r="Q922" s="106">
        <v>2</v>
      </c>
      <c r="R922" s="106">
        <v>4</v>
      </c>
      <c r="S922" s="106">
        <v>1568</v>
      </c>
      <c r="T922" s="106">
        <v>1591</v>
      </c>
      <c r="U922" s="106">
        <v>6</v>
      </c>
      <c r="V922" s="106">
        <v>23</v>
      </c>
      <c r="W922" s="106">
        <v>5</v>
      </c>
      <c r="X922" s="106">
        <v>5.5</v>
      </c>
      <c r="Y922" s="106">
        <v>605</v>
      </c>
      <c r="Z922" s="106">
        <v>8</v>
      </c>
      <c r="AA922" s="107">
        <v>55073</v>
      </c>
      <c r="AB922" s="106">
        <v>5</v>
      </c>
      <c r="AC922" s="108">
        <v>5.5</v>
      </c>
      <c r="AD922" s="109">
        <v>3</v>
      </c>
      <c r="AE922" s="110">
        <v>0</v>
      </c>
      <c r="AF922" s="111">
        <v>0.54</v>
      </c>
      <c r="AG922" s="112">
        <v>16</v>
      </c>
      <c r="AH922" s="112">
        <v>2</v>
      </c>
      <c r="AI922" s="112">
        <v>16</v>
      </c>
      <c r="AJ922" s="111">
        <v>0.9</v>
      </c>
      <c r="AK922" s="112">
        <v>6.666666666666667</v>
      </c>
      <c r="AL922" s="112">
        <v>0</v>
      </c>
      <c r="AM922" s="112">
        <v>0</v>
      </c>
      <c r="AN922" s="112">
        <v>1.6666666666666667</v>
      </c>
      <c r="AO922" s="112">
        <v>0</v>
      </c>
      <c r="AP922" s="112">
        <v>0</v>
      </c>
      <c r="AQ922" s="112">
        <v>0</v>
      </c>
      <c r="AR922" s="112">
        <v>0</v>
      </c>
      <c r="AS922" s="112">
        <v>0</v>
      </c>
      <c r="AT922" s="111">
        <v>0.55000000000000004</v>
      </c>
      <c r="AU922" s="112">
        <v>0</v>
      </c>
      <c r="AV922" s="112">
        <v>0</v>
      </c>
      <c r="AW922" s="112">
        <v>0</v>
      </c>
      <c r="AX922" s="112">
        <v>0</v>
      </c>
      <c r="AY922" s="112">
        <v>0</v>
      </c>
      <c r="AZ922" s="112">
        <v>0</v>
      </c>
      <c r="BA922" s="111">
        <v>0.71299999999999997</v>
      </c>
      <c r="BB922" s="112">
        <v>0</v>
      </c>
      <c r="BC922" s="112">
        <v>0</v>
      </c>
      <c r="BD922" s="112">
        <v>0</v>
      </c>
      <c r="BE922" s="112">
        <v>0</v>
      </c>
      <c r="BF922" s="112">
        <v>0</v>
      </c>
      <c r="BG922" s="112">
        <v>0</v>
      </c>
      <c r="BH922" s="112">
        <v>0</v>
      </c>
      <c r="BI922" s="112">
        <v>0</v>
      </c>
      <c r="BJ922" s="112">
        <v>0</v>
      </c>
      <c r="BK922" s="111">
        <v>0.71299999999999997</v>
      </c>
      <c r="BL922" s="112">
        <v>0</v>
      </c>
      <c r="BM922" s="112">
        <v>19.866666666666667</v>
      </c>
      <c r="BN922" s="112">
        <v>15.316666666666666</v>
      </c>
      <c r="BO922" s="112">
        <v>0</v>
      </c>
      <c r="BP922" s="112">
        <v>0</v>
      </c>
      <c r="BQ922" s="112">
        <v>0</v>
      </c>
      <c r="BR922" s="113">
        <v>58</v>
      </c>
      <c r="BS922" s="112">
        <v>0</v>
      </c>
    </row>
    <row r="923" spans="1:71" hidden="1" x14ac:dyDescent="0.25">
      <c r="A923" s="102" t="s">
        <v>4</v>
      </c>
      <c r="B923" s="103" t="s">
        <v>205</v>
      </c>
      <c r="C923" s="102" t="s">
        <v>206</v>
      </c>
      <c r="D923" s="102" t="s">
        <v>491</v>
      </c>
      <c r="E923" s="102" t="s">
        <v>492</v>
      </c>
      <c r="F923" s="102" t="s">
        <v>151</v>
      </c>
      <c r="G923" s="102" t="s">
        <v>223</v>
      </c>
      <c r="H923" s="104">
        <v>53</v>
      </c>
      <c r="I923" s="104">
        <v>61</v>
      </c>
      <c r="J923" s="104">
        <v>119</v>
      </c>
      <c r="K923" s="104">
        <v>357</v>
      </c>
      <c r="L923" s="105">
        <v>77.666666666666671</v>
      </c>
      <c r="M923" s="106">
        <v>514</v>
      </c>
      <c r="N923" s="106">
        <v>505</v>
      </c>
      <c r="O923" s="106">
        <v>3</v>
      </c>
      <c r="P923" s="106">
        <v>-9</v>
      </c>
      <c r="Q923" s="106">
        <v>2</v>
      </c>
      <c r="R923" s="106">
        <v>2.5</v>
      </c>
      <c r="S923" s="106">
        <v>542</v>
      </c>
      <c r="T923" s="106">
        <v>549</v>
      </c>
      <c r="U923" s="106">
        <v>3</v>
      </c>
      <c r="V923" s="106">
        <v>7</v>
      </c>
      <c r="W923" s="106">
        <v>3</v>
      </c>
      <c r="X923" s="106">
        <v>3</v>
      </c>
      <c r="Y923" s="106">
        <v>119</v>
      </c>
      <c r="Z923" s="106">
        <v>5</v>
      </c>
      <c r="AA923" s="107">
        <v>46366</v>
      </c>
      <c r="AB923" s="106">
        <v>4</v>
      </c>
      <c r="AC923" s="108">
        <v>3.7</v>
      </c>
      <c r="AD923" s="109">
        <v>2</v>
      </c>
      <c r="AE923" s="110">
        <v>0</v>
      </c>
      <c r="AF923" s="111">
        <v>0.54</v>
      </c>
      <c r="AG923" s="112">
        <v>0</v>
      </c>
      <c r="AH923" s="112">
        <v>0</v>
      </c>
      <c r="AI923" s="112">
        <v>0</v>
      </c>
      <c r="AJ923" s="111">
        <v>0.9</v>
      </c>
      <c r="AK923" s="112">
        <v>0</v>
      </c>
      <c r="AL923" s="112">
        <v>0</v>
      </c>
      <c r="AM923" s="112">
        <v>0</v>
      </c>
      <c r="AN923" s="112">
        <v>0</v>
      </c>
      <c r="AO923" s="112">
        <v>0</v>
      </c>
      <c r="AP923" s="112">
        <v>0</v>
      </c>
      <c r="AQ923" s="112">
        <v>0</v>
      </c>
      <c r="AR923" s="112">
        <v>0</v>
      </c>
      <c r="AS923" s="112">
        <v>0</v>
      </c>
      <c r="AT923" s="111">
        <v>0.55000000000000004</v>
      </c>
      <c r="AU923" s="112">
        <v>0</v>
      </c>
      <c r="AV923" s="112">
        <v>0</v>
      </c>
      <c r="AW923" s="112">
        <v>0</v>
      </c>
      <c r="AX923" s="112">
        <v>0</v>
      </c>
      <c r="AY923" s="112">
        <v>0</v>
      </c>
      <c r="AZ923" s="112">
        <v>0</v>
      </c>
      <c r="BA923" s="111">
        <v>0.71299999999999997</v>
      </c>
      <c r="BB923" s="112">
        <v>0</v>
      </c>
      <c r="BC923" s="112">
        <v>0</v>
      </c>
      <c r="BD923" s="112">
        <v>0</v>
      </c>
      <c r="BE923" s="112">
        <v>0</v>
      </c>
      <c r="BF923" s="112">
        <v>0</v>
      </c>
      <c r="BG923" s="112">
        <v>0</v>
      </c>
      <c r="BH923" s="112">
        <v>0</v>
      </c>
      <c r="BI923" s="112">
        <v>0</v>
      </c>
      <c r="BJ923" s="112">
        <v>0</v>
      </c>
      <c r="BK923" s="111">
        <v>0.71299999999999997</v>
      </c>
      <c r="BL923" s="112">
        <v>0</v>
      </c>
      <c r="BM923" s="112">
        <v>0</v>
      </c>
      <c r="BN923" s="112">
        <v>0</v>
      </c>
      <c r="BO923" s="112">
        <v>0</v>
      </c>
      <c r="BP923" s="112">
        <v>0</v>
      </c>
      <c r="BQ923" s="112">
        <v>0</v>
      </c>
      <c r="BR923" s="113">
        <v>8</v>
      </c>
      <c r="BS923" s="112">
        <v>0</v>
      </c>
    </row>
    <row r="924" spans="1:71" hidden="1" x14ac:dyDescent="0.25">
      <c r="A924" s="102" t="s">
        <v>4</v>
      </c>
      <c r="B924" s="103" t="s">
        <v>205</v>
      </c>
      <c r="C924" s="102" t="s">
        <v>206</v>
      </c>
      <c r="D924" s="102" t="s">
        <v>735</v>
      </c>
      <c r="E924" s="102" t="s">
        <v>736</v>
      </c>
      <c r="F924" s="102" t="s">
        <v>151</v>
      </c>
      <c r="G924" s="102" t="s">
        <v>223</v>
      </c>
      <c r="H924" s="104">
        <v>72</v>
      </c>
      <c r="I924" s="104">
        <v>77</v>
      </c>
      <c r="J924" s="104">
        <v>592</v>
      </c>
      <c r="K924" s="104">
        <v>1776</v>
      </c>
      <c r="L924" s="105">
        <v>247</v>
      </c>
      <c r="M924" s="106">
        <v>676</v>
      </c>
      <c r="N924" s="106">
        <v>641</v>
      </c>
      <c r="O924" s="106">
        <v>4</v>
      </c>
      <c r="P924" s="106">
        <v>-35</v>
      </c>
      <c r="Q924" s="106">
        <v>1</v>
      </c>
      <c r="R924" s="106">
        <v>2.5</v>
      </c>
      <c r="S924" s="106">
        <v>669</v>
      </c>
      <c r="T924" s="106">
        <v>670</v>
      </c>
      <c r="U924" s="106">
        <v>4</v>
      </c>
      <c r="V924" s="106">
        <v>1</v>
      </c>
      <c r="W924" s="106">
        <v>2</v>
      </c>
      <c r="X924" s="106">
        <v>3</v>
      </c>
      <c r="Y924" s="106">
        <v>592</v>
      </c>
      <c r="Z924" s="106">
        <v>8</v>
      </c>
      <c r="AA924" s="107"/>
      <c r="AB924" s="106"/>
      <c r="AC924" s="108">
        <v>4.5</v>
      </c>
      <c r="AD924" s="109">
        <v>3</v>
      </c>
      <c r="AE924" s="110">
        <v>0</v>
      </c>
      <c r="AF924" s="111">
        <v>0.54</v>
      </c>
      <c r="AG924" s="112">
        <v>0</v>
      </c>
      <c r="AH924" s="112">
        <v>0</v>
      </c>
      <c r="AI924" s="112">
        <v>0</v>
      </c>
      <c r="AJ924" s="111">
        <v>0.9</v>
      </c>
      <c r="AK924" s="112">
        <v>0</v>
      </c>
      <c r="AL924" s="112">
        <v>0</v>
      </c>
      <c r="AM924" s="112">
        <v>0</v>
      </c>
      <c r="AN924" s="112">
        <v>0</v>
      </c>
      <c r="AO924" s="112">
        <v>0</v>
      </c>
      <c r="AP924" s="112">
        <v>0</v>
      </c>
      <c r="AQ924" s="112">
        <v>33.666666666666664</v>
      </c>
      <c r="AR924" s="112">
        <v>0</v>
      </c>
      <c r="AS924" s="112">
        <v>0</v>
      </c>
      <c r="AT924" s="111">
        <v>0.55000000000000004</v>
      </c>
      <c r="AU924" s="112">
        <v>0</v>
      </c>
      <c r="AV924" s="112">
        <v>0</v>
      </c>
      <c r="AW924" s="112">
        <v>0</v>
      </c>
      <c r="AX924" s="112">
        <v>0</v>
      </c>
      <c r="AY924" s="112">
        <v>0</v>
      </c>
      <c r="AZ924" s="112">
        <v>0</v>
      </c>
      <c r="BA924" s="111">
        <v>0.71299999999999997</v>
      </c>
      <c r="BB924" s="112">
        <v>0</v>
      </c>
      <c r="BC924" s="112">
        <v>0</v>
      </c>
      <c r="BD924" s="112">
        <v>0</v>
      </c>
      <c r="BE924" s="112">
        <v>0</v>
      </c>
      <c r="BF924" s="112">
        <v>0</v>
      </c>
      <c r="BG924" s="112">
        <v>0</v>
      </c>
      <c r="BH924" s="112">
        <v>0</v>
      </c>
      <c r="BI924" s="112">
        <v>0</v>
      </c>
      <c r="BJ924" s="112">
        <v>0</v>
      </c>
      <c r="BK924" s="111">
        <v>0.71299999999999997</v>
      </c>
      <c r="BL924" s="112">
        <v>0</v>
      </c>
      <c r="BM924" s="112">
        <v>0</v>
      </c>
      <c r="BN924" s="112">
        <v>0</v>
      </c>
      <c r="BO924" s="112">
        <v>0</v>
      </c>
      <c r="BP924" s="112">
        <v>18.516666666666666</v>
      </c>
      <c r="BQ924" s="112">
        <v>0</v>
      </c>
      <c r="BR924" s="113">
        <v>52</v>
      </c>
      <c r="BS924" s="112">
        <v>0</v>
      </c>
    </row>
    <row r="925" spans="1:71" hidden="1" x14ac:dyDescent="0.25">
      <c r="A925" s="102" t="s">
        <v>4</v>
      </c>
      <c r="B925" s="103" t="s">
        <v>205</v>
      </c>
      <c r="C925" s="102" t="s">
        <v>206</v>
      </c>
      <c r="D925" s="102" t="s">
        <v>737</v>
      </c>
      <c r="E925" s="102" t="s">
        <v>738</v>
      </c>
      <c r="F925" s="102" t="s">
        <v>151</v>
      </c>
      <c r="G925" s="102" t="s">
        <v>223</v>
      </c>
      <c r="H925" s="104">
        <v>125</v>
      </c>
      <c r="I925" s="104">
        <v>129</v>
      </c>
      <c r="J925" s="104">
        <v>26</v>
      </c>
      <c r="K925" s="104">
        <v>78</v>
      </c>
      <c r="L925" s="105">
        <v>93.333333333333329</v>
      </c>
      <c r="M925" s="106">
        <v>1330</v>
      </c>
      <c r="N925" s="106">
        <v>1265</v>
      </c>
      <c r="O925" s="106">
        <v>5</v>
      </c>
      <c r="P925" s="106">
        <v>-65</v>
      </c>
      <c r="Q925" s="106">
        <v>1</v>
      </c>
      <c r="R925" s="106">
        <v>3</v>
      </c>
      <c r="S925" s="106">
        <v>1335</v>
      </c>
      <c r="T925" s="106">
        <v>1323</v>
      </c>
      <c r="U925" s="106">
        <v>5</v>
      </c>
      <c r="V925" s="106">
        <v>-12</v>
      </c>
      <c r="W925" s="106">
        <v>1</v>
      </c>
      <c r="X925" s="106">
        <v>3</v>
      </c>
      <c r="Y925" s="106">
        <v>26</v>
      </c>
      <c r="Z925" s="106">
        <v>1</v>
      </c>
      <c r="AA925" s="107">
        <v>55807</v>
      </c>
      <c r="AB925" s="106">
        <v>5</v>
      </c>
      <c r="AC925" s="108">
        <v>3.4</v>
      </c>
      <c r="AD925" s="109">
        <v>2</v>
      </c>
      <c r="AE925" s="110">
        <v>0</v>
      </c>
      <c r="AF925" s="111">
        <v>0.54</v>
      </c>
      <c r="AG925" s="112">
        <v>16</v>
      </c>
      <c r="AH925" s="112">
        <v>2</v>
      </c>
      <c r="AI925" s="112">
        <v>16</v>
      </c>
      <c r="AJ925" s="111">
        <v>0.9</v>
      </c>
      <c r="AK925" s="112">
        <v>6.666666666666667</v>
      </c>
      <c r="AL925" s="112">
        <v>0</v>
      </c>
      <c r="AM925" s="112">
        <v>0</v>
      </c>
      <c r="AN925" s="112">
        <v>1.6666666666666667</v>
      </c>
      <c r="AO925" s="112">
        <v>0</v>
      </c>
      <c r="AP925" s="112">
        <v>0</v>
      </c>
      <c r="AQ925" s="112">
        <v>0</v>
      </c>
      <c r="AR925" s="112">
        <v>0</v>
      </c>
      <c r="AS925" s="112">
        <v>0</v>
      </c>
      <c r="AT925" s="111">
        <v>0.55000000000000004</v>
      </c>
      <c r="AU925" s="112">
        <v>0</v>
      </c>
      <c r="AV925" s="112">
        <v>0</v>
      </c>
      <c r="AW925" s="112">
        <v>0</v>
      </c>
      <c r="AX925" s="112">
        <v>0</v>
      </c>
      <c r="AY925" s="112">
        <v>0</v>
      </c>
      <c r="AZ925" s="112">
        <v>0</v>
      </c>
      <c r="BA925" s="111">
        <v>0.71299999999999997</v>
      </c>
      <c r="BB925" s="112">
        <v>0</v>
      </c>
      <c r="BC925" s="112">
        <v>0</v>
      </c>
      <c r="BD925" s="112">
        <v>0</v>
      </c>
      <c r="BE925" s="112">
        <v>0</v>
      </c>
      <c r="BF925" s="112">
        <v>0</v>
      </c>
      <c r="BG925" s="112">
        <v>0</v>
      </c>
      <c r="BH925" s="112">
        <v>0</v>
      </c>
      <c r="BI925" s="112">
        <v>0</v>
      </c>
      <c r="BJ925" s="112">
        <v>0</v>
      </c>
      <c r="BK925" s="111">
        <v>0.71299999999999997</v>
      </c>
      <c r="BL925" s="112">
        <v>0</v>
      </c>
      <c r="BM925" s="112">
        <v>19.866666666666667</v>
      </c>
      <c r="BN925" s="112">
        <v>15.316666666666666</v>
      </c>
      <c r="BO925" s="112">
        <v>0</v>
      </c>
      <c r="BP925" s="112">
        <v>0</v>
      </c>
      <c r="BQ925" s="112">
        <v>0</v>
      </c>
      <c r="BR925" s="113">
        <v>2</v>
      </c>
      <c r="BS925" s="112">
        <v>0</v>
      </c>
    </row>
    <row r="926" spans="1:71" hidden="1" x14ac:dyDescent="0.25">
      <c r="A926" s="102" t="s">
        <v>4</v>
      </c>
      <c r="B926" s="103" t="s">
        <v>205</v>
      </c>
      <c r="C926" s="102" t="s">
        <v>206</v>
      </c>
      <c r="D926" s="102" t="s">
        <v>600</v>
      </c>
      <c r="E926" s="102" t="s">
        <v>601</v>
      </c>
      <c r="F926" s="102" t="s">
        <v>151</v>
      </c>
      <c r="G926" s="102" t="s">
        <v>223</v>
      </c>
      <c r="H926" s="104">
        <v>19</v>
      </c>
      <c r="I926" s="104">
        <v>20</v>
      </c>
      <c r="J926" s="104"/>
      <c r="K926" s="104" t="s">
        <v>154</v>
      </c>
      <c r="L926" s="105">
        <v>19.5</v>
      </c>
      <c r="M926" s="106">
        <v>175</v>
      </c>
      <c r="N926" s="106">
        <v>170</v>
      </c>
      <c r="O926" s="106">
        <v>1</v>
      </c>
      <c r="P926" s="106">
        <v>-5</v>
      </c>
      <c r="Q926" s="106">
        <v>2</v>
      </c>
      <c r="R926" s="106">
        <v>1.5</v>
      </c>
      <c r="S926" s="106">
        <v>178</v>
      </c>
      <c r="T926" s="106">
        <v>178</v>
      </c>
      <c r="U926" s="106">
        <v>1</v>
      </c>
      <c r="V926" s="106">
        <v>0</v>
      </c>
      <c r="W926" s="106">
        <v>2</v>
      </c>
      <c r="X926" s="106">
        <v>1.5</v>
      </c>
      <c r="Y926" s="106"/>
      <c r="Z926" s="106"/>
      <c r="AA926" s="107">
        <v>44125</v>
      </c>
      <c r="AB926" s="106">
        <v>4</v>
      </c>
      <c r="AC926" s="108">
        <v>2.75</v>
      </c>
      <c r="AD926" s="109">
        <v>2</v>
      </c>
      <c r="AE926" s="110">
        <v>0</v>
      </c>
      <c r="AF926" s="111">
        <v>0.54</v>
      </c>
      <c r="AG926" s="112">
        <v>0</v>
      </c>
      <c r="AH926" s="112">
        <v>0</v>
      </c>
      <c r="AI926" s="112">
        <v>0</v>
      </c>
      <c r="AJ926" s="111">
        <v>0.9</v>
      </c>
      <c r="AK926" s="112">
        <v>0</v>
      </c>
      <c r="AL926" s="112">
        <v>0</v>
      </c>
      <c r="AM926" s="112">
        <v>0</v>
      </c>
      <c r="AN926" s="112">
        <v>0</v>
      </c>
      <c r="AO926" s="112">
        <v>0</v>
      </c>
      <c r="AP926" s="112">
        <v>0</v>
      </c>
      <c r="AQ926" s="112">
        <v>0</v>
      </c>
      <c r="AR926" s="112">
        <v>0</v>
      </c>
      <c r="AS926" s="112">
        <v>0</v>
      </c>
      <c r="AT926" s="111">
        <v>0.55000000000000004</v>
      </c>
      <c r="AU926" s="112">
        <v>0</v>
      </c>
      <c r="AV926" s="112">
        <v>0</v>
      </c>
      <c r="AW926" s="112">
        <v>0</v>
      </c>
      <c r="AX926" s="112">
        <v>0</v>
      </c>
      <c r="AY926" s="112">
        <v>0</v>
      </c>
      <c r="AZ926" s="112">
        <v>0</v>
      </c>
      <c r="BA926" s="111">
        <v>0.71299999999999997</v>
      </c>
      <c r="BB926" s="112">
        <v>0</v>
      </c>
      <c r="BC926" s="112">
        <v>0</v>
      </c>
      <c r="BD926" s="112">
        <v>0</v>
      </c>
      <c r="BE926" s="112">
        <v>0</v>
      </c>
      <c r="BF926" s="112">
        <v>0</v>
      </c>
      <c r="BG926" s="112">
        <v>0</v>
      </c>
      <c r="BH926" s="112">
        <v>0</v>
      </c>
      <c r="BI926" s="112">
        <v>0</v>
      </c>
      <c r="BJ926" s="112">
        <v>0</v>
      </c>
      <c r="BK926" s="111">
        <v>0.71299999999999997</v>
      </c>
      <c r="BL926" s="112">
        <v>0</v>
      </c>
      <c r="BM926" s="112">
        <v>0</v>
      </c>
      <c r="BN926" s="112">
        <v>0</v>
      </c>
      <c r="BO926" s="112">
        <v>0</v>
      </c>
      <c r="BP926" s="112">
        <v>0</v>
      </c>
      <c r="BQ926" s="112">
        <v>0</v>
      </c>
      <c r="BR926" s="113">
        <v>1</v>
      </c>
      <c r="BS926" s="112">
        <v>0</v>
      </c>
    </row>
    <row r="927" spans="1:71" hidden="1" x14ac:dyDescent="0.25">
      <c r="A927" s="102" t="s">
        <v>4</v>
      </c>
      <c r="B927" s="103" t="s">
        <v>205</v>
      </c>
      <c r="C927" s="102" t="s">
        <v>206</v>
      </c>
      <c r="D927" s="102" t="s">
        <v>1062</v>
      </c>
      <c r="E927" s="102" t="s">
        <v>1063</v>
      </c>
      <c r="F927" s="102" t="s">
        <v>151</v>
      </c>
      <c r="G927" s="102" t="s">
        <v>223</v>
      </c>
      <c r="H927" s="104">
        <v>45</v>
      </c>
      <c r="I927" s="104">
        <v>48</v>
      </c>
      <c r="J927" s="104">
        <v>57</v>
      </c>
      <c r="K927" s="104">
        <v>171</v>
      </c>
      <c r="L927" s="105">
        <v>50</v>
      </c>
      <c r="M927" s="106">
        <v>503</v>
      </c>
      <c r="N927" s="106">
        <v>529</v>
      </c>
      <c r="O927" s="106">
        <v>3</v>
      </c>
      <c r="P927" s="106">
        <v>26</v>
      </c>
      <c r="Q927" s="106">
        <v>3</v>
      </c>
      <c r="R927" s="106">
        <v>3</v>
      </c>
      <c r="S927" s="106">
        <v>510</v>
      </c>
      <c r="T927" s="106">
        <v>519</v>
      </c>
      <c r="U927" s="106">
        <v>3</v>
      </c>
      <c r="V927" s="106">
        <v>9</v>
      </c>
      <c r="W927" s="106">
        <v>3</v>
      </c>
      <c r="X927" s="106">
        <v>3</v>
      </c>
      <c r="Y927" s="106">
        <v>57</v>
      </c>
      <c r="Z927" s="106">
        <v>3</v>
      </c>
      <c r="AA927" s="107"/>
      <c r="AB927" s="106"/>
      <c r="AC927" s="108">
        <v>3</v>
      </c>
      <c r="AD927" s="109">
        <v>2</v>
      </c>
      <c r="AE927" s="110">
        <v>0</v>
      </c>
      <c r="AF927" s="111">
        <v>0.54</v>
      </c>
      <c r="AG927" s="112">
        <v>0</v>
      </c>
      <c r="AH927" s="112">
        <v>0</v>
      </c>
      <c r="AI927" s="112">
        <v>0</v>
      </c>
      <c r="AJ927" s="111">
        <v>0.9</v>
      </c>
      <c r="AK927" s="112">
        <v>0</v>
      </c>
      <c r="AL927" s="112">
        <v>0</v>
      </c>
      <c r="AM927" s="112">
        <v>0</v>
      </c>
      <c r="AN927" s="112">
        <v>0</v>
      </c>
      <c r="AO927" s="112">
        <v>0</v>
      </c>
      <c r="AP927" s="112">
        <v>0</v>
      </c>
      <c r="AQ927" s="112">
        <v>0</v>
      </c>
      <c r="AR927" s="112">
        <v>0</v>
      </c>
      <c r="AS927" s="112">
        <v>0</v>
      </c>
      <c r="AT927" s="111">
        <v>0.55000000000000004</v>
      </c>
      <c r="AU927" s="112">
        <v>0</v>
      </c>
      <c r="AV927" s="112">
        <v>0</v>
      </c>
      <c r="AW927" s="112">
        <v>0</v>
      </c>
      <c r="AX927" s="112">
        <v>0</v>
      </c>
      <c r="AY927" s="112">
        <v>0</v>
      </c>
      <c r="AZ927" s="112">
        <v>0</v>
      </c>
      <c r="BA927" s="111">
        <v>0.71299999999999997</v>
      </c>
      <c r="BB927" s="112">
        <v>0</v>
      </c>
      <c r="BC927" s="112">
        <v>0</v>
      </c>
      <c r="BD927" s="112">
        <v>0</v>
      </c>
      <c r="BE927" s="112">
        <v>0</v>
      </c>
      <c r="BF927" s="112">
        <v>0</v>
      </c>
      <c r="BG927" s="112">
        <v>0</v>
      </c>
      <c r="BH927" s="112">
        <v>0</v>
      </c>
      <c r="BI927" s="112">
        <v>0</v>
      </c>
      <c r="BJ927" s="112">
        <v>0</v>
      </c>
      <c r="BK927" s="111">
        <v>0.71299999999999997</v>
      </c>
      <c r="BL927" s="112">
        <v>0</v>
      </c>
      <c r="BM927" s="112">
        <v>0</v>
      </c>
      <c r="BN927" s="112">
        <v>0</v>
      </c>
      <c r="BO927" s="112">
        <v>0</v>
      </c>
      <c r="BP927" s="112">
        <v>0</v>
      </c>
      <c r="BQ927" s="112">
        <v>0</v>
      </c>
      <c r="BR927" s="113">
        <v>4</v>
      </c>
      <c r="BS927" s="112">
        <v>0</v>
      </c>
    </row>
    <row r="928" spans="1:71" hidden="1" x14ac:dyDescent="0.25">
      <c r="A928" s="102" t="s">
        <v>4</v>
      </c>
      <c r="B928" s="103" t="s">
        <v>205</v>
      </c>
      <c r="C928" s="102" t="s">
        <v>206</v>
      </c>
      <c r="D928" s="102" t="s">
        <v>493</v>
      </c>
      <c r="E928" s="102" t="s">
        <v>494</v>
      </c>
      <c r="F928" s="102" t="s">
        <v>151</v>
      </c>
      <c r="G928" s="102" t="s">
        <v>223</v>
      </c>
      <c r="H928" s="104">
        <v>10</v>
      </c>
      <c r="I928" s="104">
        <v>11</v>
      </c>
      <c r="J928" s="104">
        <v>37</v>
      </c>
      <c r="K928" s="104">
        <v>111</v>
      </c>
      <c r="L928" s="105">
        <v>19.333333333333332</v>
      </c>
      <c r="M928" s="106">
        <v>114</v>
      </c>
      <c r="N928" s="106">
        <v>108</v>
      </c>
      <c r="O928" s="106">
        <v>1</v>
      </c>
      <c r="P928" s="106">
        <v>-6</v>
      </c>
      <c r="Q928" s="106">
        <v>2</v>
      </c>
      <c r="R928" s="106">
        <v>1.5</v>
      </c>
      <c r="S928" s="106">
        <v>110</v>
      </c>
      <c r="T928" s="106">
        <v>109</v>
      </c>
      <c r="U928" s="106">
        <v>1</v>
      </c>
      <c r="V928" s="106">
        <v>-1</v>
      </c>
      <c r="W928" s="106">
        <v>2</v>
      </c>
      <c r="X928" s="106">
        <v>1.5</v>
      </c>
      <c r="Y928" s="106">
        <v>37</v>
      </c>
      <c r="Z928" s="106">
        <v>2</v>
      </c>
      <c r="AA928" s="107">
        <v>45751</v>
      </c>
      <c r="AB928" s="106">
        <v>4</v>
      </c>
      <c r="AC928" s="108">
        <v>2.6</v>
      </c>
      <c r="AD928" s="109">
        <v>2</v>
      </c>
      <c r="AE928" s="110">
        <v>0</v>
      </c>
      <c r="AF928" s="111">
        <v>0.54</v>
      </c>
      <c r="AG928" s="112">
        <v>0</v>
      </c>
      <c r="AH928" s="112">
        <v>0</v>
      </c>
      <c r="AI928" s="112">
        <v>0</v>
      </c>
      <c r="AJ928" s="111">
        <v>0.9</v>
      </c>
      <c r="AK928" s="112">
        <v>0</v>
      </c>
      <c r="AL928" s="112">
        <v>0</v>
      </c>
      <c r="AM928" s="112">
        <v>0</v>
      </c>
      <c r="AN928" s="112">
        <v>0</v>
      </c>
      <c r="AO928" s="112">
        <v>0</v>
      </c>
      <c r="AP928" s="112">
        <v>0</v>
      </c>
      <c r="AQ928" s="112">
        <v>33.666666666666664</v>
      </c>
      <c r="AR928" s="112">
        <v>0</v>
      </c>
      <c r="AS928" s="112">
        <v>0</v>
      </c>
      <c r="AT928" s="111">
        <v>0.55000000000000004</v>
      </c>
      <c r="AU928" s="112">
        <v>0</v>
      </c>
      <c r="AV928" s="112">
        <v>0</v>
      </c>
      <c r="AW928" s="112">
        <v>0</v>
      </c>
      <c r="AX928" s="112">
        <v>0</v>
      </c>
      <c r="AY928" s="112">
        <v>0</v>
      </c>
      <c r="AZ928" s="112">
        <v>0</v>
      </c>
      <c r="BA928" s="111">
        <v>0.71299999999999997</v>
      </c>
      <c r="BB928" s="112">
        <v>0</v>
      </c>
      <c r="BC928" s="112">
        <v>0</v>
      </c>
      <c r="BD928" s="112">
        <v>0</v>
      </c>
      <c r="BE928" s="112">
        <v>0</v>
      </c>
      <c r="BF928" s="112">
        <v>0</v>
      </c>
      <c r="BG928" s="112">
        <v>0</v>
      </c>
      <c r="BH928" s="112">
        <v>0</v>
      </c>
      <c r="BI928" s="112">
        <v>0</v>
      </c>
      <c r="BJ928" s="112">
        <v>0</v>
      </c>
      <c r="BK928" s="111">
        <v>0.71299999999999997</v>
      </c>
      <c r="BL928" s="112">
        <v>0</v>
      </c>
      <c r="BM928" s="112">
        <v>0</v>
      </c>
      <c r="BN928" s="112">
        <v>0</v>
      </c>
      <c r="BO928" s="112">
        <v>0</v>
      </c>
      <c r="BP928" s="112">
        <v>18.516666666666666</v>
      </c>
      <c r="BQ928" s="112">
        <v>0</v>
      </c>
      <c r="BR928" s="113">
        <v>2</v>
      </c>
      <c r="BS928" s="112">
        <v>0</v>
      </c>
    </row>
    <row r="929" spans="1:71" hidden="1" x14ac:dyDescent="0.25">
      <c r="A929" s="102" t="s">
        <v>4</v>
      </c>
      <c r="B929" s="103" t="s">
        <v>205</v>
      </c>
      <c r="C929" s="102" t="s">
        <v>206</v>
      </c>
      <c r="D929" s="102" t="s">
        <v>249</v>
      </c>
      <c r="E929" s="102" t="s">
        <v>250</v>
      </c>
      <c r="F929" s="102" t="s">
        <v>151</v>
      </c>
      <c r="G929" s="102" t="s">
        <v>223</v>
      </c>
      <c r="H929" s="104">
        <v>3637</v>
      </c>
      <c r="I929" s="104">
        <v>3847</v>
      </c>
      <c r="J929" s="104">
        <v>7916</v>
      </c>
      <c r="K929" s="104">
        <v>23748</v>
      </c>
      <c r="L929" s="105">
        <v>5133.333333333333</v>
      </c>
      <c r="M929" s="106">
        <v>27552</v>
      </c>
      <c r="N929" s="106">
        <v>28547</v>
      </c>
      <c r="O929" s="106">
        <v>10</v>
      </c>
      <c r="P929" s="106">
        <v>995</v>
      </c>
      <c r="Q929" s="106">
        <v>10</v>
      </c>
      <c r="R929" s="106">
        <v>10</v>
      </c>
      <c r="S929" s="106">
        <v>28195</v>
      </c>
      <c r="T929" s="106">
        <v>28712</v>
      </c>
      <c r="U929" s="106">
        <v>10</v>
      </c>
      <c r="V929" s="106">
        <v>517</v>
      </c>
      <c r="W929" s="106">
        <v>10</v>
      </c>
      <c r="X929" s="106">
        <v>10</v>
      </c>
      <c r="Y929" s="106">
        <v>7916</v>
      </c>
      <c r="Z929" s="106">
        <v>10</v>
      </c>
      <c r="AA929" s="107">
        <v>43430</v>
      </c>
      <c r="AB929" s="106">
        <v>4</v>
      </c>
      <c r="AC929" s="108">
        <v>7.6</v>
      </c>
      <c r="AD929" s="109">
        <v>4</v>
      </c>
      <c r="AE929" s="110">
        <v>0</v>
      </c>
      <c r="AF929" s="111">
        <v>0.54</v>
      </c>
      <c r="AG929" s="112">
        <v>0.66666666666666663</v>
      </c>
      <c r="AH929" s="112">
        <v>0</v>
      </c>
      <c r="AI929" s="112">
        <v>0.66666666666666663</v>
      </c>
      <c r="AJ929" s="111">
        <v>0.9</v>
      </c>
      <c r="AK929" s="112">
        <v>0</v>
      </c>
      <c r="AL929" s="112">
        <v>0</v>
      </c>
      <c r="AM929" s="112">
        <v>0</v>
      </c>
      <c r="AN929" s="112">
        <v>0</v>
      </c>
      <c r="AO929" s="112">
        <v>0</v>
      </c>
      <c r="AP929" s="112">
        <v>0</v>
      </c>
      <c r="AQ929" s="112">
        <v>0</v>
      </c>
      <c r="AR929" s="112">
        <v>0</v>
      </c>
      <c r="AS929" s="112">
        <v>0</v>
      </c>
      <c r="AT929" s="111">
        <v>0.55000000000000004</v>
      </c>
      <c r="AU929" s="112">
        <v>0</v>
      </c>
      <c r="AV929" s="112">
        <v>0</v>
      </c>
      <c r="AW929" s="112">
        <v>0</v>
      </c>
      <c r="AX929" s="112">
        <v>0</v>
      </c>
      <c r="AY929" s="112">
        <v>0</v>
      </c>
      <c r="AZ929" s="112">
        <v>0</v>
      </c>
      <c r="BA929" s="111">
        <v>0.71299999999999997</v>
      </c>
      <c r="BB929" s="112">
        <v>0</v>
      </c>
      <c r="BC929" s="112">
        <v>0</v>
      </c>
      <c r="BD929" s="112">
        <v>0</v>
      </c>
      <c r="BE929" s="112">
        <v>0</v>
      </c>
      <c r="BF929" s="112">
        <v>0</v>
      </c>
      <c r="BG929" s="112">
        <v>0</v>
      </c>
      <c r="BH929" s="112">
        <v>0</v>
      </c>
      <c r="BI929" s="112">
        <v>0</v>
      </c>
      <c r="BJ929" s="112">
        <v>0</v>
      </c>
      <c r="BK929" s="111">
        <v>0.71299999999999997</v>
      </c>
      <c r="BL929" s="112">
        <v>0</v>
      </c>
      <c r="BM929" s="112">
        <v>0.6</v>
      </c>
      <c r="BN929" s="112">
        <v>0.6</v>
      </c>
      <c r="BO929" s="112">
        <v>0</v>
      </c>
      <c r="BP929" s="112">
        <v>0</v>
      </c>
      <c r="BQ929" s="112">
        <v>0</v>
      </c>
      <c r="BR929" s="113">
        <v>1200</v>
      </c>
      <c r="BS929" s="112">
        <v>0</v>
      </c>
    </row>
    <row r="930" spans="1:71" hidden="1" x14ac:dyDescent="0.25">
      <c r="A930" s="102" t="s">
        <v>4</v>
      </c>
      <c r="B930" s="103" t="s">
        <v>205</v>
      </c>
      <c r="C930" s="102" t="s">
        <v>206</v>
      </c>
      <c r="D930" s="102" t="s">
        <v>1028</v>
      </c>
      <c r="E930" s="102" t="s">
        <v>1029</v>
      </c>
      <c r="F930" s="102" t="s">
        <v>151</v>
      </c>
      <c r="G930" s="102" t="s">
        <v>223</v>
      </c>
      <c r="H930" s="104">
        <v>78</v>
      </c>
      <c r="I930" s="104">
        <v>70</v>
      </c>
      <c r="J930" s="104">
        <v>116</v>
      </c>
      <c r="K930" s="104">
        <v>348</v>
      </c>
      <c r="L930" s="105">
        <v>88</v>
      </c>
      <c r="M930" s="106">
        <v>823</v>
      </c>
      <c r="N930" s="106">
        <v>881</v>
      </c>
      <c r="O930" s="106">
        <v>4</v>
      </c>
      <c r="P930" s="106">
        <v>58</v>
      </c>
      <c r="Q930" s="106">
        <v>5</v>
      </c>
      <c r="R930" s="106">
        <v>4.5</v>
      </c>
      <c r="S930" s="106">
        <v>808</v>
      </c>
      <c r="T930" s="106">
        <v>808</v>
      </c>
      <c r="U930" s="106">
        <v>4</v>
      </c>
      <c r="V930" s="106">
        <v>0</v>
      </c>
      <c r="W930" s="106">
        <v>2</v>
      </c>
      <c r="X930" s="106">
        <v>3</v>
      </c>
      <c r="Y930" s="106">
        <v>116</v>
      </c>
      <c r="Z930" s="106">
        <v>5</v>
      </c>
      <c r="AA930" s="107">
        <v>53978</v>
      </c>
      <c r="AB930" s="106">
        <v>5</v>
      </c>
      <c r="AC930" s="108">
        <v>4.5</v>
      </c>
      <c r="AD930" s="109">
        <v>3</v>
      </c>
      <c r="AE930" s="110">
        <v>0</v>
      </c>
      <c r="AF930" s="111">
        <v>0.54</v>
      </c>
      <c r="AG930" s="112">
        <v>0</v>
      </c>
      <c r="AH930" s="112">
        <v>0</v>
      </c>
      <c r="AI930" s="112">
        <v>0</v>
      </c>
      <c r="AJ930" s="111">
        <v>0.9</v>
      </c>
      <c r="AK930" s="112">
        <v>0</v>
      </c>
      <c r="AL930" s="112">
        <v>0</v>
      </c>
      <c r="AM930" s="112">
        <v>0</v>
      </c>
      <c r="AN930" s="112">
        <v>0</v>
      </c>
      <c r="AO930" s="112">
        <v>0</v>
      </c>
      <c r="AP930" s="112">
        <v>0</v>
      </c>
      <c r="AQ930" s="112">
        <v>0</v>
      </c>
      <c r="AR930" s="112">
        <v>0</v>
      </c>
      <c r="AS930" s="112">
        <v>0</v>
      </c>
      <c r="AT930" s="111">
        <v>0.55000000000000004</v>
      </c>
      <c r="AU930" s="112">
        <v>0</v>
      </c>
      <c r="AV930" s="112">
        <v>0</v>
      </c>
      <c r="AW930" s="112">
        <v>0</v>
      </c>
      <c r="AX930" s="112">
        <v>0</v>
      </c>
      <c r="AY930" s="112">
        <v>0</v>
      </c>
      <c r="AZ930" s="112">
        <v>0</v>
      </c>
      <c r="BA930" s="111">
        <v>0.71299999999999997</v>
      </c>
      <c r="BB930" s="112">
        <v>0</v>
      </c>
      <c r="BC930" s="112">
        <v>0</v>
      </c>
      <c r="BD930" s="112">
        <v>0</v>
      </c>
      <c r="BE930" s="112">
        <v>0</v>
      </c>
      <c r="BF930" s="112">
        <v>5</v>
      </c>
      <c r="BG930" s="112">
        <v>0</v>
      </c>
      <c r="BH930" s="112">
        <v>0</v>
      </c>
      <c r="BI930" s="112">
        <v>0</v>
      </c>
      <c r="BJ930" s="112">
        <v>0</v>
      </c>
      <c r="BK930" s="111">
        <v>0.71299999999999997</v>
      </c>
      <c r="BL930" s="112">
        <v>0</v>
      </c>
      <c r="BM930" s="112">
        <v>0</v>
      </c>
      <c r="BN930" s="112">
        <v>0</v>
      </c>
      <c r="BO930" s="112">
        <v>3.5649999999999999</v>
      </c>
      <c r="BP930" s="112">
        <v>0</v>
      </c>
      <c r="BQ930" s="112">
        <v>0</v>
      </c>
      <c r="BR930" s="113">
        <v>10</v>
      </c>
      <c r="BS930" s="112">
        <v>0</v>
      </c>
    </row>
    <row r="931" spans="1:71" hidden="1" x14ac:dyDescent="0.25">
      <c r="A931" s="102" t="s">
        <v>4</v>
      </c>
      <c r="B931" s="103" t="s">
        <v>205</v>
      </c>
      <c r="C931" s="102" t="s">
        <v>206</v>
      </c>
      <c r="D931" s="102" t="s">
        <v>495</v>
      </c>
      <c r="E931" s="102" t="s">
        <v>496</v>
      </c>
      <c r="F931" s="102" t="s">
        <v>151</v>
      </c>
      <c r="G931" s="102" t="s">
        <v>223</v>
      </c>
      <c r="H931" s="104">
        <v>92</v>
      </c>
      <c r="I931" s="104">
        <v>106</v>
      </c>
      <c r="J931" s="104">
        <v>98</v>
      </c>
      <c r="K931" s="104">
        <v>294</v>
      </c>
      <c r="L931" s="105">
        <v>98.666666666666671</v>
      </c>
      <c r="M931" s="106">
        <v>887</v>
      </c>
      <c r="N931" s="106">
        <v>783</v>
      </c>
      <c r="O931" s="106">
        <v>4</v>
      </c>
      <c r="P931" s="106">
        <v>-104</v>
      </c>
      <c r="Q931" s="106">
        <v>1</v>
      </c>
      <c r="R931" s="106">
        <v>2.5</v>
      </c>
      <c r="S931" s="106">
        <v>908</v>
      </c>
      <c r="T931" s="106">
        <v>899</v>
      </c>
      <c r="U931" s="106">
        <v>5</v>
      </c>
      <c r="V931" s="106">
        <v>-9</v>
      </c>
      <c r="W931" s="106">
        <v>1</v>
      </c>
      <c r="X931" s="106">
        <v>3</v>
      </c>
      <c r="Y931" s="106">
        <v>98</v>
      </c>
      <c r="Z931" s="106">
        <v>4</v>
      </c>
      <c r="AA931" s="107">
        <v>37554</v>
      </c>
      <c r="AB931" s="106">
        <v>2</v>
      </c>
      <c r="AC931" s="108">
        <v>2.7</v>
      </c>
      <c r="AD931" s="109">
        <v>2</v>
      </c>
      <c r="AE931" s="110">
        <v>0</v>
      </c>
      <c r="AF931" s="111">
        <v>0.54</v>
      </c>
      <c r="AG931" s="112">
        <v>0</v>
      </c>
      <c r="AH931" s="112">
        <v>0</v>
      </c>
      <c r="AI931" s="112">
        <v>0</v>
      </c>
      <c r="AJ931" s="111">
        <v>0.9</v>
      </c>
      <c r="AK931" s="112">
        <v>0</v>
      </c>
      <c r="AL931" s="112">
        <v>0</v>
      </c>
      <c r="AM931" s="112">
        <v>0</v>
      </c>
      <c r="AN931" s="112">
        <v>0</v>
      </c>
      <c r="AO931" s="112">
        <v>0</v>
      </c>
      <c r="AP931" s="112">
        <v>0</v>
      </c>
      <c r="AQ931" s="112">
        <v>0</v>
      </c>
      <c r="AR931" s="112">
        <v>0</v>
      </c>
      <c r="AS931" s="112">
        <v>0</v>
      </c>
      <c r="AT931" s="111">
        <v>0.55000000000000004</v>
      </c>
      <c r="AU931" s="112">
        <v>0</v>
      </c>
      <c r="AV931" s="112">
        <v>0</v>
      </c>
      <c r="AW931" s="112">
        <v>0</v>
      </c>
      <c r="AX931" s="112">
        <v>0</v>
      </c>
      <c r="AY931" s="112">
        <v>0</v>
      </c>
      <c r="AZ931" s="112">
        <v>0</v>
      </c>
      <c r="BA931" s="111">
        <v>0.71299999999999997</v>
      </c>
      <c r="BB931" s="112">
        <v>0</v>
      </c>
      <c r="BC931" s="112">
        <v>0</v>
      </c>
      <c r="BD931" s="112">
        <v>0</v>
      </c>
      <c r="BE931" s="112">
        <v>0</v>
      </c>
      <c r="BF931" s="112">
        <v>0</v>
      </c>
      <c r="BG931" s="112">
        <v>0</v>
      </c>
      <c r="BH931" s="112">
        <v>0</v>
      </c>
      <c r="BI931" s="112">
        <v>0</v>
      </c>
      <c r="BJ931" s="112">
        <v>0</v>
      </c>
      <c r="BK931" s="111">
        <v>0.71299999999999997</v>
      </c>
      <c r="BL931" s="112">
        <v>0</v>
      </c>
      <c r="BM931" s="112">
        <v>0</v>
      </c>
      <c r="BN931" s="112">
        <v>0</v>
      </c>
      <c r="BO931" s="112">
        <v>0</v>
      </c>
      <c r="BP931" s="112">
        <v>0</v>
      </c>
      <c r="BQ931" s="112">
        <v>0</v>
      </c>
      <c r="BR931" s="113">
        <v>12</v>
      </c>
      <c r="BS931" s="112">
        <v>0</v>
      </c>
    </row>
    <row r="932" spans="1:71" hidden="1" x14ac:dyDescent="0.25">
      <c r="A932" s="102" t="s">
        <v>4</v>
      </c>
      <c r="B932" s="103" t="s">
        <v>205</v>
      </c>
      <c r="C932" s="102" t="s">
        <v>206</v>
      </c>
      <c r="D932" s="102" t="s">
        <v>1044</v>
      </c>
      <c r="E932" s="102" t="s">
        <v>1045</v>
      </c>
      <c r="F932" s="102" t="s">
        <v>151</v>
      </c>
      <c r="G932" s="102" t="s">
        <v>223</v>
      </c>
      <c r="H932" s="104">
        <v>195</v>
      </c>
      <c r="I932" s="104">
        <v>188</v>
      </c>
      <c r="J932" s="104">
        <v>1416</v>
      </c>
      <c r="K932" s="104">
        <v>4248</v>
      </c>
      <c r="L932" s="105">
        <v>599.66666666666663</v>
      </c>
      <c r="M932" s="106">
        <v>1185</v>
      </c>
      <c r="N932" s="106">
        <v>1247</v>
      </c>
      <c r="O932" s="106">
        <v>5</v>
      </c>
      <c r="P932" s="106">
        <v>62</v>
      </c>
      <c r="Q932" s="106">
        <v>5</v>
      </c>
      <c r="R932" s="106">
        <v>5</v>
      </c>
      <c r="S932" s="106">
        <v>1198</v>
      </c>
      <c r="T932" s="106">
        <v>1206</v>
      </c>
      <c r="U932" s="106">
        <v>5</v>
      </c>
      <c r="V932" s="106">
        <v>8</v>
      </c>
      <c r="W932" s="106">
        <v>3</v>
      </c>
      <c r="X932" s="106">
        <v>4</v>
      </c>
      <c r="Y932" s="106">
        <v>1416</v>
      </c>
      <c r="Z932" s="106">
        <v>9</v>
      </c>
      <c r="AA932" s="107">
        <v>29094</v>
      </c>
      <c r="AB932" s="106">
        <v>1</v>
      </c>
      <c r="AC932" s="108">
        <v>4</v>
      </c>
      <c r="AD932" s="109">
        <v>1</v>
      </c>
      <c r="AE932" s="110">
        <v>0</v>
      </c>
      <c r="AF932" s="111">
        <v>0.54</v>
      </c>
      <c r="AG932" s="112">
        <v>0</v>
      </c>
      <c r="AH932" s="112">
        <v>0</v>
      </c>
      <c r="AI932" s="112">
        <v>0</v>
      </c>
      <c r="AJ932" s="111">
        <v>0.9</v>
      </c>
      <c r="AK932" s="112">
        <v>0</v>
      </c>
      <c r="AL932" s="112">
        <v>0</v>
      </c>
      <c r="AM932" s="112">
        <v>0</v>
      </c>
      <c r="AN932" s="112">
        <v>0</v>
      </c>
      <c r="AO932" s="112">
        <v>0</v>
      </c>
      <c r="AP932" s="112">
        <v>0</v>
      </c>
      <c r="AQ932" s="112">
        <v>0</v>
      </c>
      <c r="AR932" s="112">
        <v>0</v>
      </c>
      <c r="AS932" s="112">
        <v>0</v>
      </c>
      <c r="AT932" s="111">
        <v>0.55000000000000004</v>
      </c>
      <c r="AU932" s="112">
        <v>0</v>
      </c>
      <c r="AV932" s="112">
        <v>0</v>
      </c>
      <c r="AW932" s="112">
        <v>0</v>
      </c>
      <c r="AX932" s="112">
        <v>0</v>
      </c>
      <c r="AY932" s="112">
        <v>0</v>
      </c>
      <c r="AZ932" s="112">
        <v>0</v>
      </c>
      <c r="BA932" s="111">
        <v>0.71299999999999997</v>
      </c>
      <c r="BB932" s="112">
        <v>0</v>
      </c>
      <c r="BC932" s="112">
        <v>0</v>
      </c>
      <c r="BD932" s="112">
        <v>0</v>
      </c>
      <c r="BE932" s="112">
        <v>0</v>
      </c>
      <c r="BF932" s="112">
        <v>0</v>
      </c>
      <c r="BG932" s="112">
        <v>0</v>
      </c>
      <c r="BH932" s="112">
        <v>0</v>
      </c>
      <c r="BI932" s="112">
        <v>0</v>
      </c>
      <c r="BJ932" s="112">
        <v>0</v>
      </c>
      <c r="BK932" s="111">
        <v>0.71299999999999997</v>
      </c>
      <c r="BL932" s="112">
        <v>0</v>
      </c>
      <c r="BM932" s="112">
        <v>0</v>
      </c>
      <c r="BN932" s="112">
        <v>0</v>
      </c>
      <c r="BO932" s="112">
        <v>0</v>
      </c>
      <c r="BP932" s="112">
        <v>0</v>
      </c>
      <c r="BQ932" s="112">
        <v>0</v>
      </c>
      <c r="BR932" s="113">
        <v>63</v>
      </c>
      <c r="BS932" s="112">
        <v>0</v>
      </c>
    </row>
    <row r="933" spans="1:71" hidden="1" x14ac:dyDescent="0.25">
      <c r="A933" s="102" t="s">
        <v>4</v>
      </c>
      <c r="B933" s="103" t="s">
        <v>205</v>
      </c>
      <c r="C933" s="102" t="s">
        <v>206</v>
      </c>
      <c r="D933" s="102" t="s">
        <v>807</v>
      </c>
      <c r="E933" s="102" t="s">
        <v>808</v>
      </c>
      <c r="F933" s="102" t="s">
        <v>151</v>
      </c>
      <c r="G933" s="102" t="s">
        <v>223</v>
      </c>
      <c r="H933" s="104">
        <v>194</v>
      </c>
      <c r="I933" s="104">
        <v>198</v>
      </c>
      <c r="J933" s="104">
        <v>190</v>
      </c>
      <c r="K933" s="104">
        <v>570</v>
      </c>
      <c r="L933" s="105">
        <v>194</v>
      </c>
      <c r="M933" s="106">
        <v>1538</v>
      </c>
      <c r="N933" s="106">
        <v>1640</v>
      </c>
      <c r="O933" s="106">
        <v>6</v>
      </c>
      <c r="P933" s="106">
        <v>102</v>
      </c>
      <c r="Q933" s="106">
        <v>6</v>
      </c>
      <c r="R933" s="106">
        <v>6</v>
      </c>
      <c r="S933" s="106">
        <v>1563</v>
      </c>
      <c r="T933" s="106">
        <v>1592</v>
      </c>
      <c r="U933" s="106">
        <v>6</v>
      </c>
      <c r="V933" s="106">
        <v>29</v>
      </c>
      <c r="W933" s="106">
        <v>5</v>
      </c>
      <c r="X933" s="106">
        <v>5.5</v>
      </c>
      <c r="Y933" s="106">
        <v>190</v>
      </c>
      <c r="Z933" s="106">
        <v>6</v>
      </c>
      <c r="AA933" s="107">
        <v>42082</v>
      </c>
      <c r="AB933" s="106">
        <v>3</v>
      </c>
      <c r="AC933" s="108">
        <v>4.7</v>
      </c>
      <c r="AD933" s="109">
        <v>3</v>
      </c>
      <c r="AE933" s="110">
        <v>0</v>
      </c>
      <c r="AF933" s="111">
        <v>0.54</v>
      </c>
      <c r="AG933" s="112">
        <v>0</v>
      </c>
      <c r="AH933" s="112">
        <v>0</v>
      </c>
      <c r="AI933" s="112">
        <v>0</v>
      </c>
      <c r="AJ933" s="111">
        <v>0.9</v>
      </c>
      <c r="AK933" s="112">
        <v>0</v>
      </c>
      <c r="AL933" s="112">
        <v>0</v>
      </c>
      <c r="AM933" s="112">
        <v>0</v>
      </c>
      <c r="AN933" s="112">
        <v>0</v>
      </c>
      <c r="AO933" s="112">
        <v>0</v>
      </c>
      <c r="AP933" s="112">
        <v>0</v>
      </c>
      <c r="AQ933" s="112">
        <v>0</v>
      </c>
      <c r="AR933" s="112">
        <v>0</v>
      </c>
      <c r="AS933" s="112">
        <v>0</v>
      </c>
      <c r="AT933" s="111">
        <v>0.55000000000000004</v>
      </c>
      <c r="AU933" s="112">
        <v>0</v>
      </c>
      <c r="AV933" s="112">
        <v>0</v>
      </c>
      <c r="AW933" s="112">
        <v>0</v>
      </c>
      <c r="AX933" s="112">
        <v>0</v>
      </c>
      <c r="AY933" s="112">
        <v>0</v>
      </c>
      <c r="AZ933" s="112">
        <v>0</v>
      </c>
      <c r="BA933" s="111">
        <v>0.71299999999999997</v>
      </c>
      <c r="BB933" s="112">
        <v>0</v>
      </c>
      <c r="BC933" s="112">
        <v>0</v>
      </c>
      <c r="BD933" s="112">
        <v>0</v>
      </c>
      <c r="BE933" s="112">
        <v>0</v>
      </c>
      <c r="BF933" s="112">
        <v>0</v>
      </c>
      <c r="BG933" s="112">
        <v>0</v>
      </c>
      <c r="BH933" s="112">
        <v>0</v>
      </c>
      <c r="BI933" s="112">
        <v>0</v>
      </c>
      <c r="BJ933" s="112">
        <v>0</v>
      </c>
      <c r="BK933" s="111">
        <v>0.71299999999999997</v>
      </c>
      <c r="BL933" s="112">
        <v>0</v>
      </c>
      <c r="BM933" s="112">
        <v>0</v>
      </c>
      <c r="BN933" s="112">
        <v>0</v>
      </c>
      <c r="BO933" s="112">
        <v>0</v>
      </c>
      <c r="BP933" s="112">
        <v>0</v>
      </c>
      <c r="BQ933" s="112">
        <v>0</v>
      </c>
      <c r="BR933" s="113">
        <v>19</v>
      </c>
      <c r="BS933" s="112">
        <v>0</v>
      </c>
    </row>
    <row r="934" spans="1:71" hidden="1" x14ac:dyDescent="0.25">
      <c r="A934" s="102" t="s">
        <v>4</v>
      </c>
      <c r="B934" s="103" t="s">
        <v>205</v>
      </c>
      <c r="C934" s="102" t="s">
        <v>206</v>
      </c>
      <c r="D934" s="102" t="s">
        <v>706</v>
      </c>
      <c r="E934" s="102" t="s">
        <v>707</v>
      </c>
      <c r="F934" s="102" t="s">
        <v>151</v>
      </c>
      <c r="G934" s="102" t="s">
        <v>223</v>
      </c>
      <c r="H934" s="104">
        <v>131</v>
      </c>
      <c r="I934" s="104">
        <v>140</v>
      </c>
      <c r="J934" s="104">
        <v>100</v>
      </c>
      <c r="K934" s="104">
        <v>300</v>
      </c>
      <c r="L934" s="105">
        <v>123.66666666666667</v>
      </c>
      <c r="M934" s="106">
        <v>873</v>
      </c>
      <c r="N934" s="106">
        <v>929</v>
      </c>
      <c r="O934" s="106">
        <v>5</v>
      </c>
      <c r="P934" s="106">
        <v>56</v>
      </c>
      <c r="Q934" s="106">
        <v>5</v>
      </c>
      <c r="R934" s="106">
        <v>5</v>
      </c>
      <c r="S934" s="106">
        <v>940</v>
      </c>
      <c r="T934" s="106">
        <v>959</v>
      </c>
      <c r="U934" s="106">
        <v>5</v>
      </c>
      <c r="V934" s="106">
        <v>19</v>
      </c>
      <c r="W934" s="106">
        <v>5</v>
      </c>
      <c r="X934" s="106">
        <v>5</v>
      </c>
      <c r="Y934" s="106">
        <v>100</v>
      </c>
      <c r="Z934" s="106">
        <v>4</v>
      </c>
      <c r="AA934" s="107">
        <v>31707</v>
      </c>
      <c r="AB934" s="106">
        <v>2</v>
      </c>
      <c r="AC934" s="108">
        <v>3.6</v>
      </c>
      <c r="AD934" s="109">
        <v>2</v>
      </c>
      <c r="AE934" s="110">
        <v>0</v>
      </c>
      <c r="AF934" s="111">
        <v>0.54</v>
      </c>
      <c r="AG934" s="112">
        <v>0</v>
      </c>
      <c r="AH934" s="112">
        <v>0</v>
      </c>
      <c r="AI934" s="112">
        <v>0</v>
      </c>
      <c r="AJ934" s="111">
        <v>0.9</v>
      </c>
      <c r="AK934" s="112">
        <v>0</v>
      </c>
      <c r="AL934" s="112">
        <v>0</v>
      </c>
      <c r="AM934" s="112">
        <v>0</v>
      </c>
      <c r="AN934" s="112">
        <v>0</v>
      </c>
      <c r="AO934" s="112">
        <v>0</v>
      </c>
      <c r="AP934" s="112">
        <v>0</v>
      </c>
      <c r="AQ934" s="112">
        <v>0</v>
      </c>
      <c r="AR934" s="112">
        <v>0</v>
      </c>
      <c r="AS934" s="112">
        <v>0</v>
      </c>
      <c r="AT934" s="111">
        <v>0.55000000000000004</v>
      </c>
      <c r="AU934" s="112">
        <v>0</v>
      </c>
      <c r="AV934" s="112">
        <v>0</v>
      </c>
      <c r="AW934" s="112">
        <v>0</v>
      </c>
      <c r="AX934" s="112">
        <v>0</v>
      </c>
      <c r="AY934" s="112">
        <v>0</v>
      </c>
      <c r="AZ934" s="112">
        <v>0</v>
      </c>
      <c r="BA934" s="111">
        <v>0.71299999999999997</v>
      </c>
      <c r="BB934" s="112">
        <v>0</v>
      </c>
      <c r="BC934" s="112">
        <v>0</v>
      </c>
      <c r="BD934" s="112">
        <v>0</v>
      </c>
      <c r="BE934" s="112">
        <v>0</v>
      </c>
      <c r="BF934" s="112">
        <v>0</v>
      </c>
      <c r="BG934" s="112">
        <v>0</v>
      </c>
      <c r="BH934" s="112">
        <v>0</v>
      </c>
      <c r="BI934" s="112">
        <v>0</v>
      </c>
      <c r="BJ934" s="112">
        <v>0</v>
      </c>
      <c r="BK934" s="111">
        <v>0.71299999999999997</v>
      </c>
      <c r="BL934" s="112">
        <v>0</v>
      </c>
      <c r="BM934" s="112">
        <v>0</v>
      </c>
      <c r="BN934" s="112">
        <v>0</v>
      </c>
      <c r="BO934" s="112">
        <v>0</v>
      </c>
      <c r="BP934" s="112">
        <v>0</v>
      </c>
      <c r="BQ934" s="112">
        <v>0</v>
      </c>
      <c r="BR934" s="113">
        <v>7</v>
      </c>
      <c r="BS934" s="112">
        <v>0</v>
      </c>
    </row>
    <row r="935" spans="1:71" hidden="1" x14ac:dyDescent="0.25">
      <c r="A935" s="102" t="s">
        <v>4</v>
      </c>
      <c r="B935" s="103" t="s">
        <v>205</v>
      </c>
      <c r="C935" s="102" t="s">
        <v>206</v>
      </c>
      <c r="D935" s="102" t="s">
        <v>739</v>
      </c>
      <c r="E935" s="102" t="s">
        <v>740</v>
      </c>
      <c r="F935" s="102" t="s">
        <v>151</v>
      </c>
      <c r="G935" s="102" t="s">
        <v>223</v>
      </c>
      <c r="H935" s="104">
        <v>288</v>
      </c>
      <c r="I935" s="104">
        <v>280</v>
      </c>
      <c r="J935" s="104">
        <v>203</v>
      </c>
      <c r="K935" s="104">
        <v>609</v>
      </c>
      <c r="L935" s="105">
        <v>257</v>
      </c>
      <c r="M935" s="106">
        <v>2715</v>
      </c>
      <c r="N935" s="106">
        <v>2933</v>
      </c>
      <c r="O935" s="106">
        <v>7</v>
      </c>
      <c r="P935" s="106">
        <v>218</v>
      </c>
      <c r="Q935" s="106">
        <v>7</v>
      </c>
      <c r="R935" s="106">
        <v>7</v>
      </c>
      <c r="S935" s="106">
        <v>2691</v>
      </c>
      <c r="T935" s="106">
        <v>2741</v>
      </c>
      <c r="U935" s="106">
        <v>7</v>
      </c>
      <c r="V935" s="106">
        <v>50</v>
      </c>
      <c r="W935" s="106">
        <v>7</v>
      </c>
      <c r="X935" s="106">
        <v>7</v>
      </c>
      <c r="Y935" s="106">
        <v>203</v>
      </c>
      <c r="Z935" s="106">
        <v>6</v>
      </c>
      <c r="AA935" s="107">
        <v>44657</v>
      </c>
      <c r="AB935" s="106">
        <v>4</v>
      </c>
      <c r="AC935" s="108">
        <v>5.6</v>
      </c>
      <c r="AD935" s="109">
        <v>3</v>
      </c>
      <c r="AE935" s="110">
        <v>0</v>
      </c>
      <c r="AF935" s="111">
        <v>0.54</v>
      </c>
      <c r="AG935" s="112">
        <v>0</v>
      </c>
      <c r="AH935" s="112">
        <v>0</v>
      </c>
      <c r="AI935" s="112">
        <v>0</v>
      </c>
      <c r="AJ935" s="111">
        <v>0.9</v>
      </c>
      <c r="AK935" s="112">
        <v>0</v>
      </c>
      <c r="AL935" s="112">
        <v>0</v>
      </c>
      <c r="AM935" s="112">
        <v>0</v>
      </c>
      <c r="AN935" s="112">
        <v>0</v>
      </c>
      <c r="AO935" s="112">
        <v>0</v>
      </c>
      <c r="AP935" s="112">
        <v>0</v>
      </c>
      <c r="AQ935" s="112">
        <v>33.666666666666664</v>
      </c>
      <c r="AR935" s="112">
        <v>0</v>
      </c>
      <c r="AS935" s="112">
        <v>0</v>
      </c>
      <c r="AT935" s="111">
        <v>0.55000000000000004</v>
      </c>
      <c r="AU935" s="112">
        <v>0</v>
      </c>
      <c r="AV935" s="112">
        <v>0</v>
      </c>
      <c r="AW935" s="112">
        <v>0</v>
      </c>
      <c r="AX935" s="112">
        <v>0</v>
      </c>
      <c r="AY935" s="112">
        <v>0</v>
      </c>
      <c r="AZ935" s="112">
        <v>0</v>
      </c>
      <c r="BA935" s="111">
        <v>0.71299999999999997</v>
      </c>
      <c r="BB935" s="112">
        <v>0</v>
      </c>
      <c r="BC935" s="112">
        <v>0</v>
      </c>
      <c r="BD935" s="112">
        <v>0</v>
      </c>
      <c r="BE935" s="112">
        <v>0</v>
      </c>
      <c r="BF935" s="112">
        <v>0</v>
      </c>
      <c r="BG935" s="112">
        <v>0</v>
      </c>
      <c r="BH935" s="112">
        <v>0</v>
      </c>
      <c r="BI935" s="112">
        <v>0</v>
      </c>
      <c r="BJ935" s="112">
        <v>0</v>
      </c>
      <c r="BK935" s="111">
        <v>0.71299999999999997</v>
      </c>
      <c r="BL935" s="112">
        <v>0</v>
      </c>
      <c r="BM935" s="112">
        <v>0</v>
      </c>
      <c r="BN935" s="112">
        <v>0</v>
      </c>
      <c r="BO935" s="112">
        <v>0</v>
      </c>
      <c r="BP935" s="112">
        <v>18.516666666666666</v>
      </c>
      <c r="BQ935" s="112">
        <v>0</v>
      </c>
      <c r="BR935" s="113">
        <v>47</v>
      </c>
      <c r="BS935" s="112">
        <v>0</v>
      </c>
    </row>
    <row r="936" spans="1:71" hidden="1" x14ac:dyDescent="0.25">
      <c r="A936" s="102" t="s">
        <v>4</v>
      </c>
      <c r="B936" s="103" t="s">
        <v>205</v>
      </c>
      <c r="C936" s="102" t="s">
        <v>206</v>
      </c>
      <c r="D936" s="102" t="s">
        <v>741</v>
      </c>
      <c r="E936" s="102" t="s">
        <v>742</v>
      </c>
      <c r="F936" s="102" t="s">
        <v>151</v>
      </c>
      <c r="G936" s="102" t="s">
        <v>223</v>
      </c>
      <c r="H936" s="104">
        <v>33</v>
      </c>
      <c r="I936" s="104">
        <v>37</v>
      </c>
      <c r="J936" s="104"/>
      <c r="K936" s="104" t="s">
        <v>154</v>
      </c>
      <c r="L936" s="105">
        <v>35</v>
      </c>
      <c r="M936" s="106">
        <v>363</v>
      </c>
      <c r="N936" s="106">
        <v>328</v>
      </c>
      <c r="O936" s="106">
        <v>2</v>
      </c>
      <c r="P936" s="106">
        <v>-35</v>
      </c>
      <c r="Q936" s="106">
        <v>1</v>
      </c>
      <c r="R936" s="106">
        <v>1.5</v>
      </c>
      <c r="S936" s="106">
        <v>362</v>
      </c>
      <c r="T936" s="106">
        <v>358</v>
      </c>
      <c r="U936" s="106">
        <v>3</v>
      </c>
      <c r="V936" s="106">
        <v>-4</v>
      </c>
      <c r="W936" s="106">
        <v>1</v>
      </c>
      <c r="X936" s="106">
        <v>2</v>
      </c>
      <c r="Y936" s="106"/>
      <c r="Z936" s="106"/>
      <c r="AA936" s="107"/>
      <c r="AB936" s="106"/>
      <c r="AC936" s="108">
        <v>1.75</v>
      </c>
      <c r="AD936" s="109">
        <v>1</v>
      </c>
      <c r="AE936" s="110">
        <v>0</v>
      </c>
      <c r="AF936" s="111">
        <v>0.54</v>
      </c>
      <c r="AG936" s="112">
        <v>0</v>
      </c>
      <c r="AH936" s="112">
        <v>0</v>
      </c>
      <c r="AI936" s="112">
        <v>0</v>
      </c>
      <c r="AJ936" s="111">
        <v>0.9</v>
      </c>
      <c r="AK936" s="112">
        <v>0</v>
      </c>
      <c r="AL936" s="112">
        <v>0</v>
      </c>
      <c r="AM936" s="112">
        <v>0</v>
      </c>
      <c r="AN936" s="112">
        <v>0</v>
      </c>
      <c r="AO936" s="112">
        <v>0</v>
      </c>
      <c r="AP936" s="112">
        <v>0</v>
      </c>
      <c r="AQ936" s="112">
        <v>33.666666666666664</v>
      </c>
      <c r="AR936" s="112">
        <v>0</v>
      </c>
      <c r="AS936" s="112">
        <v>0</v>
      </c>
      <c r="AT936" s="111">
        <v>0.55000000000000004</v>
      </c>
      <c r="AU936" s="112">
        <v>0</v>
      </c>
      <c r="AV936" s="112">
        <v>0</v>
      </c>
      <c r="AW936" s="112">
        <v>0</v>
      </c>
      <c r="AX936" s="112">
        <v>0</v>
      </c>
      <c r="AY936" s="112">
        <v>0</v>
      </c>
      <c r="AZ936" s="112">
        <v>0</v>
      </c>
      <c r="BA936" s="111">
        <v>0.71299999999999997</v>
      </c>
      <c r="BB936" s="112">
        <v>0</v>
      </c>
      <c r="BC936" s="112">
        <v>0</v>
      </c>
      <c r="BD936" s="112">
        <v>0</v>
      </c>
      <c r="BE936" s="112">
        <v>0</v>
      </c>
      <c r="BF936" s="112">
        <v>0</v>
      </c>
      <c r="BG936" s="112">
        <v>0</v>
      </c>
      <c r="BH936" s="112">
        <v>0</v>
      </c>
      <c r="BI936" s="112">
        <v>0</v>
      </c>
      <c r="BJ936" s="112">
        <v>0</v>
      </c>
      <c r="BK936" s="111">
        <v>0.71299999999999997</v>
      </c>
      <c r="BL936" s="112">
        <v>0</v>
      </c>
      <c r="BM936" s="112">
        <v>0</v>
      </c>
      <c r="BN936" s="112">
        <v>0</v>
      </c>
      <c r="BO936" s="112">
        <v>0</v>
      </c>
      <c r="BP936" s="112">
        <v>18.516666666666666</v>
      </c>
      <c r="BQ936" s="112">
        <v>0</v>
      </c>
      <c r="BR936" s="113">
        <v>31</v>
      </c>
      <c r="BS936" s="112">
        <v>0</v>
      </c>
    </row>
    <row r="937" spans="1:71" hidden="1" x14ac:dyDescent="0.25">
      <c r="A937" s="102" t="s">
        <v>4</v>
      </c>
      <c r="B937" s="103" t="s">
        <v>205</v>
      </c>
      <c r="C937" s="102" t="s">
        <v>206</v>
      </c>
      <c r="D937" s="102" t="s">
        <v>497</v>
      </c>
      <c r="E937" s="102" t="s">
        <v>498</v>
      </c>
      <c r="F937" s="102" t="s">
        <v>151</v>
      </c>
      <c r="G937" s="102" t="s">
        <v>223</v>
      </c>
      <c r="H937" s="104">
        <v>124</v>
      </c>
      <c r="I937" s="104">
        <v>150</v>
      </c>
      <c r="J937" s="104">
        <v>59</v>
      </c>
      <c r="K937" s="104">
        <v>177</v>
      </c>
      <c r="L937" s="105">
        <v>111</v>
      </c>
      <c r="M937" s="106">
        <v>1185</v>
      </c>
      <c r="N937" s="106">
        <v>1138</v>
      </c>
      <c r="O937" s="106">
        <v>5</v>
      </c>
      <c r="P937" s="106">
        <v>-47</v>
      </c>
      <c r="Q937" s="106">
        <v>1</v>
      </c>
      <c r="R937" s="106">
        <v>3</v>
      </c>
      <c r="S937" s="106">
        <v>1274</v>
      </c>
      <c r="T937" s="106">
        <v>1285</v>
      </c>
      <c r="U937" s="106">
        <v>5</v>
      </c>
      <c r="V937" s="106">
        <v>11</v>
      </c>
      <c r="W937" s="106">
        <v>4</v>
      </c>
      <c r="X937" s="106">
        <v>4.5</v>
      </c>
      <c r="Y937" s="106">
        <v>59</v>
      </c>
      <c r="Z937" s="106">
        <v>3</v>
      </c>
      <c r="AA937" s="107"/>
      <c r="AB937" s="106"/>
      <c r="AC937" s="108">
        <v>3.5</v>
      </c>
      <c r="AD937" s="109">
        <v>2</v>
      </c>
      <c r="AE937" s="110">
        <v>0</v>
      </c>
      <c r="AF937" s="111">
        <v>0.54</v>
      </c>
      <c r="AG937" s="112">
        <v>0</v>
      </c>
      <c r="AH937" s="112">
        <v>0</v>
      </c>
      <c r="AI937" s="112">
        <v>0</v>
      </c>
      <c r="AJ937" s="111">
        <v>0.9</v>
      </c>
      <c r="AK937" s="112">
        <v>0</v>
      </c>
      <c r="AL937" s="112">
        <v>0</v>
      </c>
      <c r="AM937" s="112">
        <v>0</v>
      </c>
      <c r="AN937" s="112">
        <v>0</v>
      </c>
      <c r="AO937" s="112">
        <v>0</v>
      </c>
      <c r="AP937" s="112">
        <v>0</v>
      </c>
      <c r="AQ937" s="112">
        <v>0</v>
      </c>
      <c r="AR937" s="112">
        <v>0</v>
      </c>
      <c r="AS937" s="112">
        <v>0</v>
      </c>
      <c r="AT937" s="111">
        <v>0.55000000000000004</v>
      </c>
      <c r="AU937" s="112">
        <v>0</v>
      </c>
      <c r="AV937" s="112">
        <v>0</v>
      </c>
      <c r="AW937" s="112">
        <v>0</v>
      </c>
      <c r="AX937" s="112">
        <v>0</v>
      </c>
      <c r="AY937" s="112">
        <v>0</v>
      </c>
      <c r="AZ937" s="112">
        <v>0</v>
      </c>
      <c r="BA937" s="111">
        <v>0.71299999999999997</v>
      </c>
      <c r="BB937" s="112">
        <v>0</v>
      </c>
      <c r="BC937" s="112">
        <v>0</v>
      </c>
      <c r="BD937" s="112">
        <v>0</v>
      </c>
      <c r="BE937" s="112">
        <v>0</v>
      </c>
      <c r="BF937" s="112">
        <v>0</v>
      </c>
      <c r="BG937" s="112">
        <v>0</v>
      </c>
      <c r="BH937" s="112">
        <v>0</v>
      </c>
      <c r="BI937" s="112">
        <v>0</v>
      </c>
      <c r="BJ937" s="112">
        <v>0</v>
      </c>
      <c r="BK937" s="111">
        <v>0.71299999999999997</v>
      </c>
      <c r="BL937" s="112">
        <v>0</v>
      </c>
      <c r="BM937" s="112">
        <v>0</v>
      </c>
      <c r="BN937" s="112">
        <v>0</v>
      </c>
      <c r="BO937" s="112">
        <v>0</v>
      </c>
      <c r="BP937" s="112">
        <v>0</v>
      </c>
      <c r="BQ937" s="112">
        <v>0</v>
      </c>
      <c r="BR937" s="113">
        <v>13</v>
      </c>
      <c r="BS937" s="112">
        <v>0</v>
      </c>
    </row>
    <row r="938" spans="1:71" hidden="1" x14ac:dyDescent="0.25">
      <c r="A938" s="102" t="s">
        <v>4</v>
      </c>
      <c r="B938" s="103" t="s">
        <v>205</v>
      </c>
      <c r="C938" s="102" t="s">
        <v>206</v>
      </c>
      <c r="D938" s="102" t="s">
        <v>499</v>
      </c>
      <c r="E938" s="102" t="s">
        <v>500</v>
      </c>
      <c r="F938" s="102" t="s">
        <v>244</v>
      </c>
      <c r="G938" s="102" t="s">
        <v>224</v>
      </c>
      <c r="H938" s="104">
        <v>133</v>
      </c>
      <c r="I938" s="104">
        <v>144</v>
      </c>
      <c r="J938" s="104">
        <v>376</v>
      </c>
      <c r="K938" s="104">
        <v>1128</v>
      </c>
      <c r="L938" s="105">
        <v>217.66666666666666</v>
      </c>
      <c r="M938" s="106">
        <v>1251</v>
      </c>
      <c r="N938" s="106">
        <v>1231</v>
      </c>
      <c r="O938" s="106">
        <v>5</v>
      </c>
      <c r="P938" s="106">
        <v>-20</v>
      </c>
      <c r="Q938" s="106">
        <v>2</v>
      </c>
      <c r="R938" s="106">
        <v>3.5</v>
      </c>
      <c r="S938" s="106">
        <v>1303</v>
      </c>
      <c r="T938" s="106">
        <v>1305</v>
      </c>
      <c r="U938" s="106">
        <v>5</v>
      </c>
      <c r="V938" s="106">
        <v>2</v>
      </c>
      <c r="W938" s="106">
        <v>2</v>
      </c>
      <c r="X938" s="106">
        <v>3.5</v>
      </c>
      <c r="Y938" s="106">
        <v>376</v>
      </c>
      <c r="Z938" s="106">
        <v>7</v>
      </c>
      <c r="AA938" s="107">
        <v>49014</v>
      </c>
      <c r="AB938" s="106">
        <v>4</v>
      </c>
      <c r="AC938" s="108">
        <v>4.4000000000000004</v>
      </c>
      <c r="AD938" s="109">
        <v>3</v>
      </c>
      <c r="AE938" s="110">
        <v>0</v>
      </c>
      <c r="AF938" s="111">
        <v>0.54</v>
      </c>
      <c r="AG938" s="112">
        <v>0</v>
      </c>
      <c r="AH938" s="112">
        <v>0</v>
      </c>
      <c r="AI938" s="112">
        <v>0</v>
      </c>
      <c r="AJ938" s="111">
        <v>0.9</v>
      </c>
      <c r="AK938" s="112">
        <v>0</v>
      </c>
      <c r="AL938" s="112">
        <v>0</v>
      </c>
      <c r="AM938" s="112">
        <v>0</v>
      </c>
      <c r="AN938" s="112">
        <v>0</v>
      </c>
      <c r="AO938" s="112">
        <v>0</v>
      </c>
      <c r="AP938" s="112">
        <v>0</v>
      </c>
      <c r="AQ938" s="112">
        <v>0</v>
      </c>
      <c r="AR938" s="112">
        <v>0</v>
      </c>
      <c r="AS938" s="112">
        <v>0</v>
      </c>
      <c r="AT938" s="111">
        <v>0.55000000000000004</v>
      </c>
      <c r="AU938" s="112">
        <v>0</v>
      </c>
      <c r="AV938" s="112">
        <v>0</v>
      </c>
      <c r="AW938" s="112">
        <v>0</v>
      </c>
      <c r="AX938" s="112">
        <v>0</v>
      </c>
      <c r="AY938" s="112">
        <v>0</v>
      </c>
      <c r="AZ938" s="112">
        <v>0</v>
      </c>
      <c r="BA938" s="111">
        <v>0.71299999999999997</v>
      </c>
      <c r="BB938" s="112">
        <v>0</v>
      </c>
      <c r="BC938" s="112">
        <v>0</v>
      </c>
      <c r="BD938" s="112">
        <v>0</v>
      </c>
      <c r="BE938" s="112">
        <v>0</v>
      </c>
      <c r="BF938" s="112">
        <v>0</v>
      </c>
      <c r="BG938" s="112">
        <v>0</v>
      </c>
      <c r="BH938" s="112">
        <v>0</v>
      </c>
      <c r="BI938" s="112">
        <v>0</v>
      </c>
      <c r="BJ938" s="112">
        <v>0</v>
      </c>
      <c r="BK938" s="111">
        <v>0.71299999999999997</v>
      </c>
      <c r="BL938" s="112">
        <v>0</v>
      </c>
      <c r="BM938" s="112">
        <v>0</v>
      </c>
      <c r="BN938" s="112">
        <v>0</v>
      </c>
      <c r="BO938" s="112">
        <v>0</v>
      </c>
      <c r="BP938" s="112">
        <v>0</v>
      </c>
      <c r="BQ938" s="112">
        <v>0</v>
      </c>
      <c r="BR938" s="113">
        <v>55</v>
      </c>
      <c r="BS938" s="112">
        <v>0</v>
      </c>
    </row>
    <row r="939" spans="1:71" hidden="1" x14ac:dyDescent="0.25">
      <c r="A939" s="102" t="s">
        <v>4</v>
      </c>
      <c r="B939" s="103" t="s">
        <v>205</v>
      </c>
      <c r="C939" s="102" t="s">
        <v>206</v>
      </c>
      <c r="D939" s="102" t="s">
        <v>120</v>
      </c>
      <c r="E939" s="102" t="s">
        <v>121</v>
      </c>
      <c r="F939" s="102" t="s">
        <v>151</v>
      </c>
      <c r="G939" s="102" t="s">
        <v>223</v>
      </c>
      <c r="H939" s="104">
        <v>1184</v>
      </c>
      <c r="I939" s="104">
        <v>1300</v>
      </c>
      <c r="J939" s="104">
        <v>1426</v>
      </c>
      <c r="K939" s="104">
        <v>4278</v>
      </c>
      <c r="L939" s="105">
        <v>1303.3333333333333</v>
      </c>
      <c r="M939" s="106">
        <v>8830</v>
      </c>
      <c r="N939" s="106">
        <v>9116</v>
      </c>
      <c r="O939" s="106">
        <v>9</v>
      </c>
      <c r="P939" s="106">
        <v>286</v>
      </c>
      <c r="Q939" s="106">
        <v>8</v>
      </c>
      <c r="R939" s="106">
        <v>8.5</v>
      </c>
      <c r="S939" s="106">
        <v>9344</v>
      </c>
      <c r="T939" s="106">
        <v>9522</v>
      </c>
      <c r="U939" s="106">
        <v>10</v>
      </c>
      <c r="V939" s="106">
        <v>178</v>
      </c>
      <c r="W939" s="106">
        <v>9</v>
      </c>
      <c r="X939" s="106">
        <v>9.5</v>
      </c>
      <c r="Y939" s="106">
        <v>1426</v>
      </c>
      <c r="Z939" s="106">
        <v>9</v>
      </c>
      <c r="AA939" s="107">
        <v>32063</v>
      </c>
      <c r="AB939" s="106">
        <v>2</v>
      </c>
      <c r="AC939" s="108">
        <v>6.2</v>
      </c>
      <c r="AD939" s="109">
        <v>2</v>
      </c>
      <c r="AE939" s="110">
        <v>0</v>
      </c>
      <c r="AF939" s="111">
        <v>0.54</v>
      </c>
      <c r="AG939" s="112">
        <v>0.66666666666666663</v>
      </c>
      <c r="AH939" s="112">
        <v>0</v>
      </c>
      <c r="AI939" s="112">
        <v>0.66666666666666663</v>
      </c>
      <c r="AJ939" s="111">
        <v>0.9</v>
      </c>
      <c r="AK939" s="112">
        <v>0</v>
      </c>
      <c r="AL939" s="112">
        <v>0</v>
      </c>
      <c r="AM939" s="112">
        <v>0</v>
      </c>
      <c r="AN939" s="112">
        <v>0</v>
      </c>
      <c r="AO939" s="112">
        <v>0</v>
      </c>
      <c r="AP939" s="112">
        <v>0</v>
      </c>
      <c r="AQ939" s="112">
        <v>0</v>
      </c>
      <c r="AR939" s="112">
        <v>0</v>
      </c>
      <c r="AS939" s="112">
        <v>0</v>
      </c>
      <c r="AT939" s="111">
        <v>0.55000000000000004</v>
      </c>
      <c r="AU939" s="112">
        <v>0</v>
      </c>
      <c r="AV939" s="112">
        <v>0</v>
      </c>
      <c r="AW939" s="112">
        <v>0</v>
      </c>
      <c r="AX939" s="112">
        <v>0</v>
      </c>
      <c r="AY939" s="112">
        <v>0</v>
      </c>
      <c r="AZ939" s="112">
        <v>0</v>
      </c>
      <c r="BA939" s="111">
        <v>0.71299999999999997</v>
      </c>
      <c r="BB939" s="112">
        <v>0</v>
      </c>
      <c r="BC939" s="112">
        <v>0</v>
      </c>
      <c r="BD939" s="112">
        <v>0</v>
      </c>
      <c r="BE939" s="112">
        <v>0</v>
      </c>
      <c r="BF939" s="112">
        <v>0</v>
      </c>
      <c r="BG939" s="112">
        <v>0</v>
      </c>
      <c r="BH939" s="112">
        <v>0</v>
      </c>
      <c r="BI939" s="112">
        <v>0</v>
      </c>
      <c r="BJ939" s="112">
        <v>0</v>
      </c>
      <c r="BK939" s="111">
        <v>0.71299999999999997</v>
      </c>
      <c r="BL939" s="112">
        <v>0</v>
      </c>
      <c r="BM939" s="112">
        <v>0.6</v>
      </c>
      <c r="BN939" s="112">
        <v>0.6</v>
      </c>
      <c r="BO939" s="112">
        <v>0</v>
      </c>
      <c r="BP939" s="112">
        <v>0</v>
      </c>
      <c r="BQ939" s="112">
        <v>0</v>
      </c>
      <c r="BR939" s="113">
        <v>216</v>
      </c>
      <c r="BS939" s="112">
        <v>0</v>
      </c>
    </row>
    <row r="940" spans="1:71" hidden="1" x14ac:dyDescent="0.25">
      <c r="A940" s="102" t="s">
        <v>4</v>
      </c>
      <c r="B940" s="103" t="s">
        <v>205</v>
      </c>
      <c r="C940" s="102" t="s">
        <v>206</v>
      </c>
      <c r="D940" s="102" t="s">
        <v>656</v>
      </c>
      <c r="E940" s="102" t="s">
        <v>657</v>
      </c>
      <c r="F940" s="102" t="s">
        <v>151</v>
      </c>
      <c r="G940" s="102" t="s">
        <v>223</v>
      </c>
      <c r="H940" s="104">
        <v>261</v>
      </c>
      <c r="I940" s="104">
        <v>296</v>
      </c>
      <c r="J940" s="104">
        <v>111</v>
      </c>
      <c r="K940" s="104">
        <v>333</v>
      </c>
      <c r="L940" s="105">
        <v>222.66666666666666</v>
      </c>
      <c r="M940" s="106">
        <v>2319</v>
      </c>
      <c r="N940" s="106">
        <v>2468</v>
      </c>
      <c r="O940" s="106">
        <v>7</v>
      </c>
      <c r="P940" s="106">
        <v>149</v>
      </c>
      <c r="Q940" s="106">
        <v>7</v>
      </c>
      <c r="R940" s="106">
        <v>7</v>
      </c>
      <c r="S940" s="106">
        <v>2505</v>
      </c>
      <c r="T940" s="106">
        <v>2573</v>
      </c>
      <c r="U940" s="106">
        <v>7</v>
      </c>
      <c r="V940" s="106">
        <v>68</v>
      </c>
      <c r="W940" s="106">
        <v>7</v>
      </c>
      <c r="X940" s="106">
        <v>7</v>
      </c>
      <c r="Y940" s="106">
        <v>111</v>
      </c>
      <c r="Z940" s="106">
        <v>5</v>
      </c>
      <c r="AA940" s="107">
        <v>47919</v>
      </c>
      <c r="AB940" s="106">
        <v>4</v>
      </c>
      <c r="AC940" s="108">
        <v>5.4</v>
      </c>
      <c r="AD940" s="109">
        <v>3</v>
      </c>
      <c r="AE940" s="110">
        <v>0</v>
      </c>
      <c r="AF940" s="111">
        <v>0.54</v>
      </c>
      <c r="AG940" s="112">
        <v>0</v>
      </c>
      <c r="AH940" s="112">
        <v>0</v>
      </c>
      <c r="AI940" s="112">
        <v>0</v>
      </c>
      <c r="AJ940" s="111">
        <v>0.9</v>
      </c>
      <c r="AK940" s="112">
        <v>0</v>
      </c>
      <c r="AL940" s="112">
        <v>0</v>
      </c>
      <c r="AM940" s="112">
        <v>0</v>
      </c>
      <c r="AN940" s="112">
        <v>0</v>
      </c>
      <c r="AO940" s="112">
        <v>0</v>
      </c>
      <c r="AP940" s="112">
        <v>0</v>
      </c>
      <c r="AQ940" s="112">
        <v>0</v>
      </c>
      <c r="AR940" s="112">
        <v>0</v>
      </c>
      <c r="AS940" s="112">
        <v>0</v>
      </c>
      <c r="AT940" s="111">
        <v>0.55000000000000004</v>
      </c>
      <c r="AU940" s="112">
        <v>0</v>
      </c>
      <c r="AV940" s="112">
        <v>0</v>
      </c>
      <c r="AW940" s="112">
        <v>0</v>
      </c>
      <c r="AX940" s="112">
        <v>0</v>
      </c>
      <c r="AY940" s="112">
        <v>0</v>
      </c>
      <c r="AZ940" s="112">
        <v>0</v>
      </c>
      <c r="BA940" s="111">
        <v>0.71299999999999997</v>
      </c>
      <c r="BB940" s="112">
        <v>0</v>
      </c>
      <c r="BC940" s="112">
        <v>0</v>
      </c>
      <c r="BD940" s="112">
        <v>0</v>
      </c>
      <c r="BE940" s="112">
        <v>0</v>
      </c>
      <c r="BF940" s="112">
        <v>0</v>
      </c>
      <c r="BG940" s="112">
        <v>0</v>
      </c>
      <c r="BH940" s="112">
        <v>0</v>
      </c>
      <c r="BI940" s="112">
        <v>0</v>
      </c>
      <c r="BJ940" s="112">
        <v>0</v>
      </c>
      <c r="BK940" s="111">
        <v>0.71299999999999997</v>
      </c>
      <c r="BL940" s="112">
        <v>0</v>
      </c>
      <c r="BM940" s="112">
        <v>0</v>
      </c>
      <c r="BN940" s="112">
        <v>0</v>
      </c>
      <c r="BO940" s="112">
        <v>0</v>
      </c>
      <c r="BP940" s="112">
        <v>0</v>
      </c>
      <c r="BQ940" s="112">
        <v>0</v>
      </c>
      <c r="BR940" s="113">
        <v>29</v>
      </c>
      <c r="BS940" s="112">
        <v>0</v>
      </c>
    </row>
    <row r="941" spans="1:71" hidden="1" x14ac:dyDescent="0.25">
      <c r="A941" s="102" t="s">
        <v>4</v>
      </c>
      <c r="B941" s="103" t="s">
        <v>205</v>
      </c>
      <c r="C941" s="102" t="s">
        <v>206</v>
      </c>
      <c r="D941" s="102" t="s">
        <v>658</v>
      </c>
      <c r="E941" s="102" t="s">
        <v>659</v>
      </c>
      <c r="F941" s="102" t="s">
        <v>151</v>
      </c>
      <c r="G941" s="102" t="s">
        <v>223</v>
      </c>
      <c r="H941" s="104">
        <v>67</v>
      </c>
      <c r="I941" s="104">
        <v>80</v>
      </c>
      <c r="J941" s="104">
        <v>126</v>
      </c>
      <c r="K941" s="104">
        <v>378</v>
      </c>
      <c r="L941" s="105">
        <v>91</v>
      </c>
      <c r="M941" s="106">
        <v>742</v>
      </c>
      <c r="N941" s="106">
        <v>794</v>
      </c>
      <c r="O941" s="106">
        <v>4</v>
      </c>
      <c r="P941" s="106">
        <v>52</v>
      </c>
      <c r="Q941" s="106">
        <v>4</v>
      </c>
      <c r="R941" s="106">
        <v>4</v>
      </c>
      <c r="S941" s="106">
        <v>820</v>
      </c>
      <c r="T941" s="106">
        <v>844</v>
      </c>
      <c r="U941" s="106">
        <v>4</v>
      </c>
      <c r="V941" s="106">
        <v>24</v>
      </c>
      <c r="W941" s="106">
        <v>5</v>
      </c>
      <c r="X941" s="106">
        <v>4.5</v>
      </c>
      <c r="Y941" s="106">
        <v>126</v>
      </c>
      <c r="Z941" s="106">
        <v>5</v>
      </c>
      <c r="AA941" s="107">
        <v>46159</v>
      </c>
      <c r="AB941" s="106">
        <v>4</v>
      </c>
      <c r="AC941" s="108">
        <v>4.3</v>
      </c>
      <c r="AD941" s="109">
        <v>3</v>
      </c>
      <c r="AE941" s="110">
        <v>0</v>
      </c>
      <c r="AF941" s="111">
        <v>0.54</v>
      </c>
      <c r="AG941" s="112">
        <v>0</v>
      </c>
      <c r="AH941" s="112">
        <v>0</v>
      </c>
      <c r="AI941" s="112">
        <v>0</v>
      </c>
      <c r="AJ941" s="111">
        <v>0.9</v>
      </c>
      <c r="AK941" s="112">
        <v>0</v>
      </c>
      <c r="AL941" s="112">
        <v>0</v>
      </c>
      <c r="AM941" s="112">
        <v>0</v>
      </c>
      <c r="AN941" s="112">
        <v>0</v>
      </c>
      <c r="AO941" s="112">
        <v>0</v>
      </c>
      <c r="AP941" s="112">
        <v>0</v>
      </c>
      <c r="AQ941" s="112">
        <v>0</v>
      </c>
      <c r="AR941" s="112">
        <v>0</v>
      </c>
      <c r="AS941" s="112">
        <v>0</v>
      </c>
      <c r="AT941" s="111">
        <v>0.55000000000000004</v>
      </c>
      <c r="AU941" s="112">
        <v>0</v>
      </c>
      <c r="AV941" s="112">
        <v>0</v>
      </c>
      <c r="AW941" s="112">
        <v>0</v>
      </c>
      <c r="AX941" s="112">
        <v>0</v>
      </c>
      <c r="AY941" s="112">
        <v>0</v>
      </c>
      <c r="AZ941" s="112">
        <v>0</v>
      </c>
      <c r="BA941" s="111">
        <v>0.71299999999999997</v>
      </c>
      <c r="BB941" s="112">
        <v>0</v>
      </c>
      <c r="BC941" s="112">
        <v>0</v>
      </c>
      <c r="BD941" s="112">
        <v>0</v>
      </c>
      <c r="BE941" s="112">
        <v>0</v>
      </c>
      <c r="BF941" s="112">
        <v>0</v>
      </c>
      <c r="BG941" s="112">
        <v>0</v>
      </c>
      <c r="BH941" s="112">
        <v>0</v>
      </c>
      <c r="BI941" s="112">
        <v>0</v>
      </c>
      <c r="BJ941" s="112">
        <v>0</v>
      </c>
      <c r="BK941" s="111">
        <v>0.71299999999999997</v>
      </c>
      <c r="BL941" s="112">
        <v>0</v>
      </c>
      <c r="BM941" s="112">
        <v>0</v>
      </c>
      <c r="BN941" s="112">
        <v>0</v>
      </c>
      <c r="BO941" s="112">
        <v>0</v>
      </c>
      <c r="BP941" s="112">
        <v>0</v>
      </c>
      <c r="BQ941" s="112">
        <v>0</v>
      </c>
      <c r="BR941" s="113">
        <v>21</v>
      </c>
      <c r="BS941" s="112">
        <v>0</v>
      </c>
    </row>
    <row r="942" spans="1:71" hidden="1" x14ac:dyDescent="0.25">
      <c r="A942" s="102" t="s">
        <v>4</v>
      </c>
      <c r="B942" s="103" t="s">
        <v>205</v>
      </c>
      <c r="C942" s="102" t="s">
        <v>206</v>
      </c>
      <c r="D942" s="102" t="s">
        <v>636</v>
      </c>
      <c r="E942" s="102" t="s">
        <v>637</v>
      </c>
      <c r="F942" s="102" t="s">
        <v>151</v>
      </c>
      <c r="G942" s="102" t="s">
        <v>223</v>
      </c>
      <c r="H942" s="104">
        <v>154</v>
      </c>
      <c r="I942" s="104">
        <v>168</v>
      </c>
      <c r="J942" s="104">
        <v>134</v>
      </c>
      <c r="K942" s="104">
        <v>402</v>
      </c>
      <c r="L942" s="105">
        <v>152</v>
      </c>
      <c r="M942" s="106">
        <v>1498</v>
      </c>
      <c r="N942" s="106">
        <v>1636</v>
      </c>
      <c r="O942" s="106">
        <v>6</v>
      </c>
      <c r="P942" s="106">
        <v>138</v>
      </c>
      <c r="Q942" s="106">
        <v>6</v>
      </c>
      <c r="R942" s="106">
        <v>6</v>
      </c>
      <c r="S942" s="106">
        <v>1565</v>
      </c>
      <c r="T942" s="106">
        <v>1617</v>
      </c>
      <c r="U942" s="106">
        <v>6</v>
      </c>
      <c r="V942" s="106">
        <v>52</v>
      </c>
      <c r="W942" s="106">
        <v>7</v>
      </c>
      <c r="X942" s="106">
        <v>6.5</v>
      </c>
      <c r="Y942" s="106">
        <v>134</v>
      </c>
      <c r="Z942" s="106">
        <v>5</v>
      </c>
      <c r="AA942" s="107">
        <v>31000</v>
      </c>
      <c r="AB942" s="106">
        <v>2</v>
      </c>
      <c r="AC942" s="108">
        <v>4.3</v>
      </c>
      <c r="AD942" s="109">
        <v>2</v>
      </c>
      <c r="AE942" s="110">
        <v>0</v>
      </c>
      <c r="AF942" s="111">
        <v>0.54</v>
      </c>
      <c r="AG942" s="112">
        <v>0</v>
      </c>
      <c r="AH942" s="112">
        <v>0</v>
      </c>
      <c r="AI942" s="112">
        <v>0</v>
      </c>
      <c r="AJ942" s="111">
        <v>0.9</v>
      </c>
      <c r="AK942" s="112">
        <v>0</v>
      </c>
      <c r="AL942" s="112">
        <v>0</v>
      </c>
      <c r="AM942" s="112">
        <v>0</v>
      </c>
      <c r="AN942" s="112">
        <v>0</v>
      </c>
      <c r="AO942" s="112">
        <v>0</v>
      </c>
      <c r="AP942" s="112">
        <v>0</v>
      </c>
      <c r="AQ942" s="112">
        <v>0</v>
      </c>
      <c r="AR942" s="112">
        <v>0</v>
      </c>
      <c r="AS942" s="112">
        <v>0</v>
      </c>
      <c r="AT942" s="111">
        <v>0.55000000000000004</v>
      </c>
      <c r="AU942" s="112">
        <v>0</v>
      </c>
      <c r="AV942" s="112">
        <v>0</v>
      </c>
      <c r="AW942" s="112">
        <v>0</v>
      </c>
      <c r="AX942" s="112">
        <v>0</v>
      </c>
      <c r="AY942" s="112">
        <v>0</v>
      </c>
      <c r="AZ942" s="112">
        <v>0</v>
      </c>
      <c r="BA942" s="111">
        <v>0.71299999999999997</v>
      </c>
      <c r="BB942" s="112">
        <v>0</v>
      </c>
      <c r="BC942" s="112">
        <v>0</v>
      </c>
      <c r="BD942" s="112">
        <v>0</v>
      </c>
      <c r="BE942" s="112">
        <v>0</v>
      </c>
      <c r="BF942" s="112">
        <v>0</v>
      </c>
      <c r="BG942" s="112">
        <v>0</v>
      </c>
      <c r="BH942" s="112">
        <v>0</v>
      </c>
      <c r="BI942" s="112">
        <v>0</v>
      </c>
      <c r="BJ942" s="112">
        <v>0</v>
      </c>
      <c r="BK942" s="111">
        <v>0.71299999999999997</v>
      </c>
      <c r="BL942" s="112">
        <v>0</v>
      </c>
      <c r="BM942" s="112">
        <v>0</v>
      </c>
      <c r="BN942" s="112">
        <v>0</v>
      </c>
      <c r="BO942" s="112">
        <v>0</v>
      </c>
      <c r="BP942" s="112">
        <v>0</v>
      </c>
      <c r="BQ942" s="112">
        <v>0</v>
      </c>
      <c r="BR942" s="113">
        <v>17</v>
      </c>
      <c r="BS942" s="112">
        <v>0</v>
      </c>
    </row>
    <row r="943" spans="1:71" hidden="1" x14ac:dyDescent="0.25">
      <c r="A943" s="102" t="s">
        <v>4</v>
      </c>
      <c r="B943" s="103" t="s">
        <v>205</v>
      </c>
      <c r="C943" s="102" t="s">
        <v>206</v>
      </c>
      <c r="D943" s="102" t="s">
        <v>973</v>
      </c>
      <c r="E943" s="102" t="s">
        <v>974</v>
      </c>
      <c r="F943" s="102" t="s">
        <v>151</v>
      </c>
      <c r="G943" s="102" t="s">
        <v>223</v>
      </c>
      <c r="H943" s="104">
        <v>87</v>
      </c>
      <c r="I943" s="104">
        <v>85</v>
      </c>
      <c r="J943" s="104">
        <v>137</v>
      </c>
      <c r="K943" s="104">
        <v>411</v>
      </c>
      <c r="L943" s="105">
        <v>103</v>
      </c>
      <c r="M943" s="106">
        <v>863</v>
      </c>
      <c r="N943" s="106">
        <v>927</v>
      </c>
      <c r="O943" s="106">
        <v>5</v>
      </c>
      <c r="P943" s="106">
        <v>64</v>
      </c>
      <c r="Q943" s="106">
        <v>5</v>
      </c>
      <c r="R943" s="106">
        <v>5</v>
      </c>
      <c r="S943" s="106">
        <v>881</v>
      </c>
      <c r="T943" s="106">
        <v>895</v>
      </c>
      <c r="U943" s="106">
        <v>5</v>
      </c>
      <c r="V943" s="106">
        <v>14</v>
      </c>
      <c r="W943" s="106">
        <v>4</v>
      </c>
      <c r="X943" s="106">
        <v>4.5</v>
      </c>
      <c r="Y943" s="106">
        <v>137</v>
      </c>
      <c r="Z943" s="106">
        <v>5</v>
      </c>
      <c r="AA943" s="107">
        <v>52331</v>
      </c>
      <c r="AB943" s="106">
        <v>5</v>
      </c>
      <c r="AC943" s="108">
        <v>4.9000000000000004</v>
      </c>
      <c r="AD943" s="109">
        <v>3</v>
      </c>
      <c r="AE943" s="110">
        <v>0</v>
      </c>
      <c r="AF943" s="111">
        <v>0.54</v>
      </c>
      <c r="AG943" s="112">
        <v>0</v>
      </c>
      <c r="AH943" s="112">
        <v>0</v>
      </c>
      <c r="AI943" s="112">
        <v>0</v>
      </c>
      <c r="AJ943" s="111">
        <v>0.9</v>
      </c>
      <c r="AK943" s="112">
        <v>0</v>
      </c>
      <c r="AL943" s="112">
        <v>0</v>
      </c>
      <c r="AM943" s="112">
        <v>0</v>
      </c>
      <c r="AN943" s="112">
        <v>0</v>
      </c>
      <c r="AO943" s="112">
        <v>0</v>
      </c>
      <c r="AP943" s="112">
        <v>0</v>
      </c>
      <c r="AQ943" s="112">
        <v>0</v>
      </c>
      <c r="AR943" s="112">
        <v>0</v>
      </c>
      <c r="AS943" s="112">
        <v>0</v>
      </c>
      <c r="AT943" s="111">
        <v>0.55000000000000004</v>
      </c>
      <c r="AU943" s="112">
        <v>0</v>
      </c>
      <c r="AV943" s="112">
        <v>0</v>
      </c>
      <c r="AW943" s="112">
        <v>0</v>
      </c>
      <c r="AX943" s="112">
        <v>0</v>
      </c>
      <c r="AY943" s="112">
        <v>0</v>
      </c>
      <c r="AZ943" s="112">
        <v>0</v>
      </c>
      <c r="BA943" s="111">
        <v>0.71299999999999997</v>
      </c>
      <c r="BB943" s="112">
        <v>0</v>
      </c>
      <c r="BC943" s="112">
        <v>0</v>
      </c>
      <c r="BD943" s="112">
        <v>0</v>
      </c>
      <c r="BE943" s="112">
        <v>0</v>
      </c>
      <c r="BF943" s="112">
        <v>0</v>
      </c>
      <c r="BG943" s="112">
        <v>0</v>
      </c>
      <c r="BH943" s="112">
        <v>0</v>
      </c>
      <c r="BI943" s="112">
        <v>0</v>
      </c>
      <c r="BJ943" s="112">
        <v>0</v>
      </c>
      <c r="BK943" s="111">
        <v>0.71299999999999997</v>
      </c>
      <c r="BL943" s="112">
        <v>0</v>
      </c>
      <c r="BM943" s="112">
        <v>0</v>
      </c>
      <c r="BN943" s="112">
        <v>0</v>
      </c>
      <c r="BO943" s="112">
        <v>0</v>
      </c>
      <c r="BP943" s="112">
        <v>0</v>
      </c>
      <c r="BQ943" s="112">
        <v>0</v>
      </c>
      <c r="BR943" s="113">
        <v>14</v>
      </c>
      <c r="BS943" s="112">
        <v>0</v>
      </c>
    </row>
    <row r="944" spans="1:71" hidden="1" x14ac:dyDescent="0.25">
      <c r="A944" s="102" t="s">
        <v>4</v>
      </c>
      <c r="B944" s="103" t="s">
        <v>205</v>
      </c>
      <c r="C944" s="102" t="s">
        <v>206</v>
      </c>
      <c r="D944" s="102" t="s">
        <v>251</v>
      </c>
      <c r="E944" s="102" t="s">
        <v>252</v>
      </c>
      <c r="F944" s="102" t="s">
        <v>151</v>
      </c>
      <c r="G944" s="102" t="s">
        <v>223</v>
      </c>
      <c r="H944" s="104">
        <v>132</v>
      </c>
      <c r="I944" s="104">
        <v>149</v>
      </c>
      <c r="J944" s="104">
        <v>151</v>
      </c>
      <c r="K944" s="104">
        <v>453</v>
      </c>
      <c r="L944" s="105">
        <v>144</v>
      </c>
      <c r="M944" s="106">
        <v>1444</v>
      </c>
      <c r="N944" s="106">
        <v>1474</v>
      </c>
      <c r="O944" s="106">
        <v>6</v>
      </c>
      <c r="P944" s="106">
        <v>30</v>
      </c>
      <c r="Q944" s="106">
        <v>4</v>
      </c>
      <c r="R944" s="106">
        <v>5</v>
      </c>
      <c r="S944" s="106">
        <v>1508</v>
      </c>
      <c r="T944" s="106">
        <v>1529</v>
      </c>
      <c r="U944" s="106">
        <v>6</v>
      </c>
      <c r="V944" s="106">
        <v>21</v>
      </c>
      <c r="W944" s="106">
        <v>5</v>
      </c>
      <c r="X944" s="106">
        <v>5.5</v>
      </c>
      <c r="Y944" s="106">
        <v>151</v>
      </c>
      <c r="Z944" s="106">
        <v>5</v>
      </c>
      <c r="AA944" s="107">
        <v>40579</v>
      </c>
      <c r="AB944" s="106">
        <v>3</v>
      </c>
      <c r="AC944" s="108">
        <v>4.3</v>
      </c>
      <c r="AD944" s="109">
        <v>3</v>
      </c>
      <c r="AE944" s="110">
        <v>0</v>
      </c>
      <c r="AF944" s="111">
        <v>0.54</v>
      </c>
      <c r="AG944" s="112">
        <v>0</v>
      </c>
      <c r="AH944" s="112">
        <v>0</v>
      </c>
      <c r="AI944" s="112">
        <v>0</v>
      </c>
      <c r="AJ944" s="111">
        <v>0.9</v>
      </c>
      <c r="AK944" s="112">
        <v>0</v>
      </c>
      <c r="AL944" s="112">
        <v>0</v>
      </c>
      <c r="AM944" s="112">
        <v>0</v>
      </c>
      <c r="AN944" s="112">
        <v>0</v>
      </c>
      <c r="AO944" s="112">
        <v>0</v>
      </c>
      <c r="AP944" s="112">
        <v>0</v>
      </c>
      <c r="AQ944" s="112">
        <v>0</v>
      </c>
      <c r="AR944" s="112">
        <v>0</v>
      </c>
      <c r="AS944" s="112">
        <v>0</v>
      </c>
      <c r="AT944" s="111">
        <v>0.55000000000000004</v>
      </c>
      <c r="AU944" s="112">
        <v>0</v>
      </c>
      <c r="AV944" s="112">
        <v>0</v>
      </c>
      <c r="AW944" s="112">
        <v>0</v>
      </c>
      <c r="AX944" s="112">
        <v>0</v>
      </c>
      <c r="AY944" s="112">
        <v>0</v>
      </c>
      <c r="AZ944" s="112">
        <v>0</v>
      </c>
      <c r="BA944" s="111">
        <v>0.71299999999999997</v>
      </c>
      <c r="BB944" s="112">
        <v>0</v>
      </c>
      <c r="BC944" s="112">
        <v>0</v>
      </c>
      <c r="BD944" s="112">
        <v>0</v>
      </c>
      <c r="BE944" s="112">
        <v>0</v>
      </c>
      <c r="BF944" s="112">
        <v>0</v>
      </c>
      <c r="BG944" s="112">
        <v>0</v>
      </c>
      <c r="BH944" s="112">
        <v>0</v>
      </c>
      <c r="BI944" s="112">
        <v>0</v>
      </c>
      <c r="BJ944" s="112">
        <v>0</v>
      </c>
      <c r="BK944" s="111">
        <v>0.71299999999999997</v>
      </c>
      <c r="BL944" s="112">
        <v>0</v>
      </c>
      <c r="BM944" s="112">
        <v>0</v>
      </c>
      <c r="BN944" s="112">
        <v>0</v>
      </c>
      <c r="BO944" s="112">
        <v>0</v>
      </c>
      <c r="BP944" s="112">
        <v>0</v>
      </c>
      <c r="BQ944" s="112">
        <v>0</v>
      </c>
      <c r="BR944" s="113">
        <v>68</v>
      </c>
      <c r="BS944" s="112">
        <v>0</v>
      </c>
    </row>
    <row r="945" spans="1:71" hidden="1" x14ac:dyDescent="0.25">
      <c r="A945" s="102" t="s">
        <v>4</v>
      </c>
      <c r="B945" s="103" t="s">
        <v>205</v>
      </c>
      <c r="C945" s="102" t="s">
        <v>206</v>
      </c>
      <c r="D945" s="102" t="s">
        <v>660</v>
      </c>
      <c r="E945" s="102" t="s">
        <v>661</v>
      </c>
      <c r="F945" s="102" t="s">
        <v>151</v>
      </c>
      <c r="G945" s="102" t="s">
        <v>223</v>
      </c>
      <c r="H945" s="104">
        <v>60</v>
      </c>
      <c r="I945" s="104">
        <v>59</v>
      </c>
      <c r="J945" s="104">
        <v>41</v>
      </c>
      <c r="K945" s="104">
        <v>123</v>
      </c>
      <c r="L945" s="105">
        <v>53.333333333333336</v>
      </c>
      <c r="M945" s="106">
        <v>911</v>
      </c>
      <c r="N945" s="106">
        <v>821</v>
      </c>
      <c r="O945" s="106">
        <v>4</v>
      </c>
      <c r="P945" s="106">
        <v>-90</v>
      </c>
      <c r="Q945" s="106">
        <v>1</v>
      </c>
      <c r="R945" s="106">
        <v>2.5</v>
      </c>
      <c r="S945" s="106">
        <v>906</v>
      </c>
      <c r="T945" s="106">
        <v>886</v>
      </c>
      <c r="U945" s="106">
        <v>5</v>
      </c>
      <c r="V945" s="106">
        <v>-20</v>
      </c>
      <c r="W945" s="106">
        <v>1</v>
      </c>
      <c r="X945" s="106">
        <v>3</v>
      </c>
      <c r="Y945" s="106">
        <v>41</v>
      </c>
      <c r="Z945" s="106">
        <v>2</v>
      </c>
      <c r="AA945" s="107">
        <v>60094</v>
      </c>
      <c r="AB945" s="106">
        <v>6</v>
      </c>
      <c r="AC945" s="108">
        <v>3.9</v>
      </c>
      <c r="AD945" s="109">
        <v>2</v>
      </c>
      <c r="AE945" s="110">
        <v>0</v>
      </c>
      <c r="AF945" s="111">
        <v>0.54</v>
      </c>
      <c r="AG945" s="112">
        <v>0</v>
      </c>
      <c r="AH945" s="112">
        <v>0</v>
      </c>
      <c r="AI945" s="112">
        <v>0</v>
      </c>
      <c r="AJ945" s="111">
        <v>0.9</v>
      </c>
      <c r="AK945" s="112">
        <v>0</v>
      </c>
      <c r="AL945" s="112">
        <v>0</v>
      </c>
      <c r="AM945" s="112">
        <v>0</v>
      </c>
      <c r="AN945" s="112">
        <v>0</v>
      </c>
      <c r="AO945" s="112">
        <v>0</v>
      </c>
      <c r="AP945" s="112">
        <v>0</v>
      </c>
      <c r="AQ945" s="112">
        <v>0</v>
      </c>
      <c r="AR945" s="112">
        <v>0</v>
      </c>
      <c r="AS945" s="112">
        <v>0</v>
      </c>
      <c r="AT945" s="111">
        <v>0.55000000000000004</v>
      </c>
      <c r="AU945" s="112">
        <v>0</v>
      </c>
      <c r="AV945" s="112">
        <v>0</v>
      </c>
      <c r="AW945" s="112">
        <v>0</v>
      </c>
      <c r="AX945" s="112">
        <v>0</v>
      </c>
      <c r="AY945" s="112">
        <v>0</v>
      </c>
      <c r="AZ945" s="112">
        <v>0</v>
      </c>
      <c r="BA945" s="111">
        <v>0.71299999999999997</v>
      </c>
      <c r="BB945" s="112">
        <v>0</v>
      </c>
      <c r="BC945" s="112">
        <v>0</v>
      </c>
      <c r="BD945" s="112">
        <v>0</v>
      </c>
      <c r="BE945" s="112">
        <v>0</v>
      </c>
      <c r="BF945" s="112">
        <v>0</v>
      </c>
      <c r="BG945" s="112">
        <v>0</v>
      </c>
      <c r="BH945" s="112">
        <v>0</v>
      </c>
      <c r="BI945" s="112">
        <v>0</v>
      </c>
      <c r="BJ945" s="112">
        <v>0</v>
      </c>
      <c r="BK945" s="111">
        <v>0.71299999999999997</v>
      </c>
      <c r="BL945" s="112">
        <v>0</v>
      </c>
      <c r="BM945" s="112">
        <v>0</v>
      </c>
      <c r="BN945" s="112">
        <v>0</v>
      </c>
      <c r="BO945" s="112">
        <v>0</v>
      </c>
      <c r="BP945" s="112">
        <v>0</v>
      </c>
      <c r="BQ945" s="112">
        <v>0</v>
      </c>
      <c r="BR945" s="113">
        <v>6</v>
      </c>
      <c r="BS945" s="112">
        <v>0</v>
      </c>
    </row>
    <row r="946" spans="1:71" hidden="1" x14ac:dyDescent="0.25">
      <c r="A946" s="102" t="s">
        <v>4</v>
      </c>
      <c r="B946" s="103" t="s">
        <v>205</v>
      </c>
      <c r="C946" s="102" t="s">
        <v>206</v>
      </c>
      <c r="D946" s="102" t="s">
        <v>662</v>
      </c>
      <c r="E946" s="102" t="s">
        <v>663</v>
      </c>
      <c r="F946" s="102" t="s">
        <v>151</v>
      </c>
      <c r="G946" s="102" t="s">
        <v>223</v>
      </c>
      <c r="H946" s="104">
        <v>185</v>
      </c>
      <c r="I946" s="104">
        <v>188</v>
      </c>
      <c r="J946" s="104"/>
      <c r="K946" s="104" t="s">
        <v>154</v>
      </c>
      <c r="L946" s="105">
        <v>186.5</v>
      </c>
      <c r="M946" s="106">
        <v>3405</v>
      </c>
      <c r="N946" s="106">
        <v>3080</v>
      </c>
      <c r="O946" s="106">
        <v>8</v>
      </c>
      <c r="P946" s="106">
        <v>-325</v>
      </c>
      <c r="Q946" s="106">
        <v>1</v>
      </c>
      <c r="R946" s="106">
        <v>4.5</v>
      </c>
      <c r="S946" s="106">
        <v>3380</v>
      </c>
      <c r="T946" s="106">
        <v>3311</v>
      </c>
      <c r="U946" s="106">
        <v>8</v>
      </c>
      <c r="V946" s="106">
        <v>-69</v>
      </c>
      <c r="W946" s="106">
        <v>1</v>
      </c>
      <c r="X946" s="106">
        <v>4.5</v>
      </c>
      <c r="Y946" s="106"/>
      <c r="Z946" s="106"/>
      <c r="AA946" s="107">
        <v>62487</v>
      </c>
      <c r="AB946" s="106">
        <v>6</v>
      </c>
      <c r="AC946" s="108">
        <v>5.25</v>
      </c>
      <c r="AD946" s="109">
        <v>3</v>
      </c>
      <c r="AE946" s="110">
        <v>0</v>
      </c>
      <c r="AF946" s="111">
        <v>0.54</v>
      </c>
      <c r="AG946" s="112">
        <v>0</v>
      </c>
      <c r="AH946" s="112">
        <v>0</v>
      </c>
      <c r="AI946" s="112">
        <v>0</v>
      </c>
      <c r="AJ946" s="111">
        <v>0.9</v>
      </c>
      <c r="AK946" s="112">
        <v>0</v>
      </c>
      <c r="AL946" s="112">
        <v>0</v>
      </c>
      <c r="AM946" s="112">
        <v>0</v>
      </c>
      <c r="AN946" s="112">
        <v>0</v>
      </c>
      <c r="AO946" s="112">
        <v>0</v>
      </c>
      <c r="AP946" s="112">
        <v>0</v>
      </c>
      <c r="AQ946" s="112">
        <v>0</v>
      </c>
      <c r="AR946" s="112">
        <v>0</v>
      </c>
      <c r="AS946" s="112">
        <v>0</v>
      </c>
      <c r="AT946" s="111">
        <v>0.55000000000000004</v>
      </c>
      <c r="AU946" s="112">
        <v>0</v>
      </c>
      <c r="AV946" s="112">
        <v>0</v>
      </c>
      <c r="AW946" s="112">
        <v>0</v>
      </c>
      <c r="AX946" s="112">
        <v>0</v>
      </c>
      <c r="AY946" s="112">
        <v>0</v>
      </c>
      <c r="AZ946" s="112">
        <v>0</v>
      </c>
      <c r="BA946" s="111">
        <v>0.71299999999999997</v>
      </c>
      <c r="BB946" s="112">
        <v>0</v>
      </c>
      <c r="BC946" s="112">
        <v>0</v>
      </c>
      <c r="BD946" s="112">
        <v>0</v>
      </c>
      <c r="BE946" s="112">
        <v>0</v>
      </c>
      <c r="BF946" s="112">
        <v>0</v>
      </c>
      <c r="BG946" s="112">
        <v>0</v>
      </c>
      <c r="BH946" s="112">
        <v>0</v>
      </c>
      <c r="BI946" s="112">
        <v>0</v>
      </c>
      <c r="BJ946" s="112">
        <v>0</v>
      </c>
      <c r="BK946" s="111">
        <v>0.71299999999999997</v>
      </c>
      <c r="BL946" s="112">
        <v>0</v>
      </c>
      <c r="BM946" s="112">
        <v>0</v>
      </c>
      <c r="BN946" s="112">
        <v>0</v>
      </c>
      <c r="BO946" s="112">
        <v>0</v>
      </c>
      <c r="BP946" s="112">
        <v>0</v>
      </c>
      <c r="BQ946" s="112">
        <v>0</v>
      </c>
      <c r="BR946" s="113">
        <v>23</v>
      </c>
      <c r="BS946" s="112">
        <v>0</v>
      </c>
    </row>
    <row r="947" spans="1:71" hidden="1" x14ac:dyDescent="0.25">
      <c r="A947" s="102" t="s">
        <v>4</v>
      </c>
      <c r="B947" s="103" t="s">
        <v>205</v>
      </c>
      <c r="C947" s="102" t="s">
        <v>206</v>
      </c>
      <c r="D947" s="102" t="s">
        <v>664</v>
      </c>
      <c r="E947" s="102" t="s">
        <v>665</v>
      </c>
      <c r="F947" s="102" t="s">
        <v>151</v>
      </c>
      <c r="G947" s="102" t="s">
        <v>223</v>
      </c>
      <c r="H947" s="104">
        <v>80</v>
      </c>
      <c r="I947" s="104">
        <v>84</v>
      </c>
      <c r="J947" s="104"/>
      <c r="K947" s="104" t="s">
        <v>154</v>
      </c>
      <c r="L947" s="105">
        <v>82</v>
      </c>
      <c r="M947" s="106">
        <v>1527</v>
      </c>
      <c r="N947" s="106">
        <v>1318</v>
      </c>
      <c r="O947" s="106">
        <v>5</v>
      </c>
      <c r="P947" s="106">
        <v>-209</v>
      </c>
      <c r="Q947" s="106">
        <v>1</v>
      </c>
      <c r="R947" s="106">
        <v>3</v>
      </c>
      <c r="S947" s="106">
        <v>1507</v>
      </c>
      <c r="T947" s="106">
        <v>1463</v>
      </c>
      <c r="U947" s="106">
        <v>6</v>
      </c>
      <c r="V947" s="106">
        <v>-44</v>
      </c>
      <c r="W947" s="106">
        <v>1</v>
      </c>
      <c r="X947" s="106">
        <v>3.5</v>
      </c>
      <c r="Y947" s="106"/>
      <c r="Z947" s="106"/>
      <c r="AA947" s="107">
        <v>58773</v>
      </c>
      <c r="AB947" s="106">
        <v>6</v>
      </c>
      <c r="AC947" s="108">
        <v>4.625</v>
      </c>
      <c r="AD947" s="109">
        <v>3</v>
      </c>
      <c r="AE947" s="110">
        <v>0</v>
      </c>
      <c r="AF947" s="111">
        <v>0.54</v>
      </c>
      <c r="AG947" s="112">
        <v>0</v>
      </c>
      <c r="AH947" s="112">
        <v>0</v>
      </c>
      <c r="AI947" s="112">
        <v>0</v>
      </c>
      <c r="AJ947" s="111">
        <v>0.9</v>
      </c>
      <c r="AK947" s="112">
        <v>0</v>
      </c>
      <c r="AL947" s="112">
        <v>0</v>
      </c>
      <c r="AM947" s="112">
        <v>0</v>
      </c>
      <c r="AN947" s="112">
        <v>0</v>
      </c>
      <c r="AO947" s="112">
        <v>0</v>
      </c>
      <c r="AP947" s="112">
        <v>0</v>
      </c>
      <c r="AQ947" s="112">
        <v>0</v>
      </c>
      <c r="AR947" s="112">
        <v>0</v>
      </c>
      <c r="AS947" s="112">
        <v>0</v>
      </c>
      <c r="AT947" s="111">
        <v>0.55000000000000004</v>
      </c>
      <c r="AU947" s="112">
        <v>0</v>
      </c>
      <c r="AV947" s="112">
        <v>0</v>
      </c>
      <c r="AW947" s="112">
        <v>0</v>
      </c>
      <c r="AX947" s="112">
        <v>0</v>
      </c>
      <c r="AY947" s="112">
        <v>0</v>
      </c>
      <c r="AZ947" s="112">
        <v>0</v>
      </c>
      <c r="BA947" s="111">
        <v>0.71299999999999997</v>
      </c>
      <c r="BB947" s="112">
        <v>0</v>
      </c>
      <c r="BC947" s="112">
        <v>0</v>
      </c>
      <c r="BD947" s="112">
        <v>0</v>
      </c>
      <c r="BE947" s="112">
        <v>0</v>
      </c>
      <c r="BF947" s="112">
        <v>0</v>
      </c>
      <c r="BG947" s="112">
        <v>0</v>
      </c>
      <c r="BH947" s="112">
        <v>0</v>
      </c>
      <c r="BI947" s="112">
        <v>0</v>
      </c>
      <c r="BJ947" s="112">
        <v>0</v>
      </c>
      <c r="BK947" s="111">
        <v>0.71299999999999997</v>
      </c>
      <c r="BL947" s="112">
        <v>0</v>
      </c>
      <c r="BM947" s="112">
        <v>0</v>
      </c>
      <c r="BN947" s="112">
        <v>0</v>
      </c>
      <c r="BO947" s="112">
        <v>0</v>
      </c>
      <c r="BP947" s="112">
        <v>0</v>
      </c>
      <c r="BQ947" s="112">
        <v>0</v>
      </c>
      <c r="BR947" s="113">
        <v>8</v>
      </c>
      <c r="BS947" s="112">
        <v>0</v>
      </c>
    </row>
    <row r="948" spans="1:71" hidden="1" x14ac:dyDescent="0.25">
      <c r="A948" s="102" t="s">
        <v>4</v>
      </c>
      <c r="B948" s="103" t="s">
        <v>205</v>
      </c>
      <c r="C948" s="102" t="s">
        <v>206</v>
      </c>
      <c r="D948" s="102" t="s">
        <v>255</v>
      </c>
      <c r="E948" s="102" t="s">
        <v>256</v>
      </c>
      <c r="F948" s="102" t="s">
        <v>151</v>
      </c>
      <c r="G948" s="102" t="s">
        <v>223</v>
      </c>
      <c r="H948" s="104">
        <v>272</v>
      </c>
      <c r="I948" s="104">
        <v>286</v>
      </c>
      <c r="J948" s="104">
        <v>727</v>
      </c>
      <c r="K948" s="104">
        <v>2181</v>
      </c>
      <c r="L948" s="105">
        <v>428.33333333333331</v>
      </c>
      <c r="M948" s="106">
        <v>2508</v>
      </c>
      <c r="N948" s="106">
        <v>2651</v>
      </c>
      <c r="O948" s="106">
        <v>7</v>
      </c>
      <c r="P948" s="106">
        <v>143</v>
      </c>
      <c r="Q948" s="106">
        <v>6</v>
      </c>
      <c r="R948" s="106">
        <v>6.5</v>
      </c>
      <c r="S948" s="106">
        <v>2539</v>
      </c>
      <c r="T948" s="106">
        <v>2600</v>
      </c>
      <c r="U948" s="106">
        <v>7</v>
      </c>
      <c r="V948" s="106">
        <v>61</v>
      </c>
      <c r="W948" s="106">
        <v>7</v>
      </c>
      <c r="X948" s="106">
        <v>7</v>
      </c>
      <c r="Y948" s="106">
        <v>727</v>
      </c>
      <c r="Z948" s="106">
        <v>8</v>
      </c>
      <c r="AA948" s="107">
        <v>55028</v>
      </c>
      <c r="AB948" s="106">
        <v>5</v>
      </c>
      <c r="AC948" s="108">
        <v>6.3</v>
      </c>
      <c r="AD948" s="109">
        <v>4</v>
      </c>
      <c r="AE948" s="110">
        <v>0</v>
      </c>
      <c r="AF948" s="111">
        <v>0.54</v>
      </c>
      <c r="AG948" s="112">
        <v>0</v>
      </c>
      <c r="AH948" s="112">
        <v>0</v>
      </c>
      <c r="AI948" s="112">
        <v>0</v>
      </c>
      <c r="AJ948" s="111">
        <v>0.9</v>
      </c>
      <c r="AK948" s="112">
        <v>0</v>
      </c>
      <c r="AL948" s="112">
        <v>0</v>
      </c>
      <c r="AM948" s="112">
        <v>0</v>
      </c>
      <c r="AN948" s="112">
        <v>0</v>
      </c>
      <c r="AO948" s="112">
        <v>0</v>
      </c>
      <c r="AP948" s="112">
        <v>0</v>
      </c>
      <c r="AQ948" s="112">
        <v>0</v>
      </c>
      <c r="AR948" s="112">
        <v>0</v>
      </c>
      <c r="AS948" s="112">
        <v>0</v>
      </c>
      <c r="AT948" s="111">
        <v>0.55000000000000004</v>
      </c>
      <c r="AU948" s="112">
        <v>0</v>
      </c>
      <c r="AV948" s="112">
        <v>0</v>
      </c>
      <c r="AW948" s="112">
        <v>0</v>
      </c>
      <c r="AX948" s="112">
        <v>0</v>
      </c>
      <c r="AY948" s="112">
        <v>0</v>
      </c>
      <c r="AZ948" s="112">
        <v>0</v>
      </c>
      <c r="BA948" s="111">
        <v>0.71299999999999997</v>
      </c>
      <c r="BB948" s="112">
        <v>0</v>
      </c>
      <c r="BC948" s="112">
        <v>0</v>
      </c>
      <c r="BD948" s="112">
        <v>0</v>
      </c>
      <c r="BE948" s="112">
        <v>0</v>
      </c>
      <c r="BF948" s="112">
        <v>0</v>
      </c>
      <c r="BG948" s="112">
        <v>0</v>
      </c>
      <c r="BH948" s="112">
        <v>0</v>
      </c>
      <c r="BI948" s="112">
        <v>0</v>
      </c>
      <c r="BJ948" s="112">
        <v>0</v>
      </c>
      <c r="BK948" s="111">
        <v>0.71299999999999997</v>
      </c>
      <c r="BL948" s="112">
        <v>0</v>
      </c>
      <c r="BM948" s="112">
        <v>0</v>
      </c>
      <c r="BN948" s="112">
        <v>0</v>
      </c>
      <c r="BO948" s="112">
        <v>0</v>
      </c>
      <c r="BP948" s="112">
        <v>0</v>
      </c>
      <c r="BQ948" s="112">
        <v>0</v>
      </c>
      <c r="BR948" s="113">
        <v>84</v>
      </c>
      <c r="BS948" s="112">
        <v>0</v>
      </c>
    </row>
    <row r="949" spans="1:71" hidden="1" x14ac:dyDescent="0.25">
      <c r="A949" s="102" t="s">
        <v>4</v>
      </c>
      <c r="B949" s="103" t="s">
        <v>205</v>
      </c>
      <c r="C949" s="102" t="s">
        <v>206</v>
      </c>
      <c r="D949" s="102" t="s">
        <v>318</v>
      </c>
      <c r="E949" s="102" t="s">
        <v>319</v>
      </c>
      <c r="F949" s="102" t="s">
        <v>151</v>
      </c>
      <c r="G949" s="102" t="s">
        <v>223</v>
      </c>
      <c r="H949" s="104">
        <v>423</v>
      </c>
      <c r="I949" s="104">
        <v>451</v>
      </c>
      <c r="J949" s="104">
        <v>361</v>
      </c>
      <c r="K949" s="104">
        <v>1083</v>
      </c>
      <c r="L949" s="105">
        <v>411.66666666666669</v>
      </c>
      <c r="M949" s="106">
        <v>4293</v>
      </c>
      <c r="N949" s="106">
        <v>4290</v>
      </c>
      <c r="O949" s="106">
        <v>8</v>
      </c>
      <c r="P949" s="106">
        <v>-3</v>
      </c>
      <c r="Q949" s="106">
        <v>2</v>
      </c>
      <c r="R949" s="106">
        <v>5</v>
      </c>
      <c r="S949" s="106">
        <v>4410</v>
      </c>
      <c r="T949" s="106">
        <v>4437</v>
      </c>
      <c r="U949" s="106">
        <v>8</v>
      </c>
      <c r="V949" s="106">
        <v>27</v>
      </c>
      <c r="W949" s="106">
        <v>5</v>
      </c>
      <c r="X949" s="106">
        <v>6.5</v>
      </c>
      <c r="Y949" s="106">
        <v>361</v>
      </c>
      <c r="Z949" s="106">
        <v>7</v>
      </c>
      <c r="AA949" s="107">
        <v>38100</v>
      </c>
      <c r="AB949" s="106">
        <v>3</v>
      </c>
      <c r="AC949" s="108">
        <v>4.9000000000000004</v>
      </c>
      <c r="AD949" s="109">
        <v>3</v>
      </c>
      <c r="AE949" s="110">
        <v>0</v>
      </c>
      <c r="AF949" s="111">
        <v>0.54</v>
      </c>
      <c r="AG949" s="112">
        <v>0</v>
      </c>
      <c r="AH949" s="112">
        <v>0</v>
      </c>
      <c r="AI949" s="112">
        <v>0</v>
      </c>
      <c r="AJ949" s="111">
        <v>0.9</v>
      </c>
      <c r="AK949" s="112">
        <v>0</v>
      </c>
      <c r="AL949" s="112">
        <v>0</v>
      </c>
      <c r="AM949" s="112">
        <v>0</v>
      </c>
      <c r="AN949" s="112">
        <v>0</v>
      </c>
      <c r="AO949" s="112">
        <v>0</v>
      </c>
      <c r="AP949" s="112">
        <v>0</v>
      </c>
      <c r="AQ949" s="112">
        <v>0</v>
      </c>
      <c r="AR949" s="112">
        <v>0</v>
      </c>
      <c r="AS949" s="112">
        <v>0</v>
      </c>
      <c r="AT949" s="111">
        <v>0.55000000000000004</v>
      </c>
      <c r="AU949" s="112">
        <v>0</v>
      </c>
      <c r="AV949" s="112">
        <v>0</v>
      </c>
      <c r="AW949" s="112">
        <v>0</v>
      </c>
      <c r="AX949" s="112">
        <v>0</v>
      </c>
      <c r="AY949" s="112">
        <v>0</v>
      </c>
      <c r="AZ949" s="112">
        <v>0</v>
      </c>
      <c r="BA949" s="111">
        <v>0.71299999999999997</v>
      </c>
      <c r="BB949" s="112">
        <v>0</v>
      </c>
      <c r="BC949" s="112">
        <v>0</v>
      </c>
      <c r="BD949" s="112">
        <v>0</v>
      </c>
      <c r="BE949" s="112">
        <v>0</v>
      </c>
      <c r="BF949" s="112">
        <v>0</v>
      </c>
      <c r="BG949" s="112">
        <v>0</v>
      </c>
      <c r="BH949" s="112">
        <v>0</v>
      </c>
      <c r="BI949" s="112">
        <v>0</v>
      </c>
      <c r="BJ949" s="112">
        <v>0</v>
      </c>
      <c r="BK949" s="111">
        <v>0.71299999999999997</v>
      </c>
      <c r="BL949" s="112">
        <v>0</v>
      </c>
      <c r="BM949" s="112">
        <v>0</v>
      </c>
      <c r="BN949" s="112">
        <v>0</v>
      </c>
      <c r="BO949" s="112">
        <v>0</v>
      </c>
      <c r="BP949" s="112">
        <v>0</v>
      </c>
      <c r="BQ949" s="112">
        <v>0</v>
      </c>
      <c r="BR949" s="113">
        <v>176</v>
      </c>
      <c r="BS949" s="112">
        <v>0</v>
      </c>
    </row>
    <row r="950" spans="1:71" hidden="1" x14ac:dyDescent="0.25">
      <c r="A950" s="102" t="s">
        <v>4</v>
      </c>
      <c r="B950" s="103" t="s">
        <v>205</v>
      </c>
      <c r="C950" s="102" t="s">
        <v>206</v>
      </c>
      <c r="D950" s="102" t="s">
        <v>320</v>
      </c>
      <c r="E950" s="102" t="s">
        <v>321</v>
      </c>
      <c r="F950" s="102" t="s">
        <v>152</v>
      </c>
      <c r="G950" s="102" t="s">
        <v>223</v>
      </c>
      <c r="H950" s="104">
        <v>2392</v>
      </c>
      <c r="I950" s="104">
        <v>2343</v>
      </c>
      <c r="J950" s="104">
        <v>1524</v>
      </c>
      <c r="K950" s="104">
        <v>4572</v>
      </c>
      <c r="L950" s="105">
        <v>2086.3333333333335</v>
      </c>
      <c r="M950" s="106">
        <v>17534</v>
      </c>
      <c r="N950" s="106">
        <v>18680</v>
      </c>
      <c r="O950" s="106">
        <v>10</v>
      </c>
      <c r="P950" s="106">
        <v>1146</v>
      </c>
      <c r="Q950" s="106">
        <v>10</v>
      </c>
      <c r="R950" s="106">
        <v>10</v>
      </c>
      <c r="S950" s="106">
        <v>17343</v>
      </c>
      <c r="T950" s="106">
        <v>17627</v>
      </c>
      <c r="U950" s="106">
        <v>10</v>
      </c>
      <c r="V950" s="106">
        <v>284</v>
      </c>
      <c r="W950" s="106">
        <v>10</v>
      </c>
      <c r="X950" s="106">
        <v>10</v>
      </c>
      <c r="Y950" s="106">
        <v>1524</v>
      </c>
      <c r="Z950" s="106">
        <v>9</v>
      </c>
      <c r="AA950" s="107">
        <v>27600</v>
      </c>
      <c r="AB950" s="106">
        <v>1</v>
      </c>
      <c r="AC950" s="108">
        <v>6.2</v>
      </c>
      <c r="AD950" s="109">
        <v>1</v>
      </c>
      <c r="AE950" s="110">
        <v>0</v>
      </c>
      <c r="AF950" s="111">
        <v>0.54</v>
      </c>
      <c r="AG950" s="112">
        <v>0</v>
      </c>
      <c r="AH950" s="112">
        <v>0</v>
      </c>
      <c r="AI950" s="112">
        <v>0</v>
      </c>
      <c r="AJ950" s="111">
        <v>0.9</v>
      </c>
      <c r="AK950" s="112">
        <v>0</v>
      </c>
      <c r="AL950" s="112">
        <v>0</v>
      </c>
      <c r="AM950" s="112">
        <v>0</v>
      </c>
      <c r="AN950" s="112">
        <v>0</v>
      </c>
      <c r="AO950" s="112">
        <v>0</v>
      </c>
      <c r="AP950" s="112">
        <v>0</v>
      </c>
      <c r="AQ950" s="112">
        <v>0</v>
      </c>
      <c r="AR950" s="112">
        <v>0</v>
      </c>
      <c r="AS950" s="112">
        <v>0</v>
      </c>
      <c r="AT950" s="111">
        <v>0.55000000000000004</v>
      </c>
      <c r="AU950" s="112">
        <v>0</v>
      </c>
      <c r="AV950" s="112">
        <v>0</v>
      </c>
      <c r="AW950" s="112">
        <v>0</v>
      </c>
      <c r="AX950" s="112">
        <v>0</v>
      </c>
      <c r="AY950" s="112">
        <v>0</v>
      </c>
      <c r="AZ950" s="112">
        <v>0</v>
      </c>
      <c r="BA950" s="111">
        <v>0.71299999999999997</v>
      </c>
      <c r="BB950" s="112">
        <v>0</v>
      </c>
      <c r="BC950" s="112">
        <v>0</v>
      </c>
      <c r="BD950" s="112">
        <v>0</v>
      </c>
      <c r="BE950" s="112">
        <v>0</v>
      </c>
      <c r="BF950" s="112">
        <v>0</v>
      </c>
      <c r="BG950" s="112">
        <v>0</v>
      </c>
      <c r="BH950" s="112">
        <v>0</v>
      </c>
      <c r="BI950" s="112">
        <v>0</v>
      </c>
      <c r="BJ950" s="112">
        <v>0</v>
      </c>
      <c r="BK950" s="111">
        <v>0.71299999999999997</v>
      </c>
      <c r="BL950" s="112">
        <v>0</v>
      </c>
      <c r="BM950" s="112">
        <v>0</v>
      </c>
      <c r="BN950" s="112">
        <v>0</v>
      </c>
      <c r="BO950" s="112">
        <v>0</v>
      </c>
      <c r="BP950" s="112">
        <v>0</v>
      </c>
      <c r="BQ950" s="112">
        <v>0</v>
      </c>
      <c r="BR950" s="113">
        <v>210</v>
      </c>
      <c r="BS950" s="112">
        <v>0</v>
      </c>
    </row>
    <row r="951" spans="1:71" hidden="1" x14ac:dyDescent="0.25">
      <c r="A951" s="102" t="s">
        <v>4</v>
      </c>
      <c r="B951" s="103" t="s">
        <v>205</v>
      </c>
      <c r="C951" s="102" t="s">
        <v>206</v>
      </c>
      <c r="D951" s="102" t="s">
        <v>501</v>
      </c>
      <c r="E951" s="102" t="s">
        <v>502</v>
      </c>
      <c r="F951" s="102" t="s">
        <v>151</v>
      </c>
      <c r="G951" s="102" t="s">
        <v>223</v>
      </c>
      <c r="H951" s="104">
        <v>26</v>
      </c>
      <c r="I951" s="104">
        <v>26</v>
      </c>
      <c r="J951" s="104">
        <v>171</v>
      </c>
      <c r="K951" s="104">
        <v>513</v>
      </c>
      <c r="L951" s="105">
        <v>74.333333333333329</v>
      </c>
      <c r="M951" s="106">
        <v>258</v>
      </c>
      <c r="N951" s="106">
        <v>269</v>
      </c>
      <c r="O951" s="106">
        <v>2</v>
      </c>
      <c r="P951" s="106">
        <v>11</v>
      </c>
      <c r="Q951" s="106">
        <v>3</v>
      </c>
      <c r="R951" s="106">
        <v>2.5</v>
      </c>
      <c r="S951" s="106">
        <v>233</v>
      </c>
      <c r="T951" s="106">
        <v>237</v>
      </c>
      <c r="U951" s="106">
        <v>2</v>
      </c>
      <c r="V951" s="106">
        <v>4</v>
      </c>
      <c r="W951" s="106">
        <v>2</v>
      </c>
      <c r="X951" s="106">
        <v>2</v>
      </c>
      <c r="Y951" s="106">
        <v>171</v>
      </c>
      <c r="Z951" s="106">
        <v>6</v>
      </c>
      <c r="AA951" s="107">
        <v>45387</v>
      </c>
      <c r="AB951" s="106">
        <v>4</v>
      </c>
      <c r="AC951" s="108">
        <v>3.7</v>
      </c>
      <c r="AD951" s="109">
        <v>2</v>
      </c>
      <c r="AE951" s="110">
        <v>0</v>
      </c>
      <c r="AF951" s="111">
        <v>0.54</v>
      </c>
      <c r="AG951" s="112">
        <v>0</v>
      </c>
      <c r="AH951" s="112">
        <v>0</v>
      </c>
      <c r="AI951" s="112">
        <v>0</v>
      </c>
      <c r="AJ951" s="111">
        <v>0.9</v>
      </c>
      <c r="AK951" s="112">
        <v>0</v>
      </c>
      <c r="AL951" s="112">
        <v>0</v>
      </c>
      <c r="AM951" s="112">
        <v>0</v>
      </c>
      <c r="AN951" s="112">
        <v>0</v>
      </c>
      <c r="AO951" s="112">
        <v>0</v>
      </c>
      <c r="AP951" s="112">
        <v>0</v>
      </c>
      <c r="AQ951" s="112">
        <v>0</v>
      </c>
      <c r="AR951" s="112">
        <v>0</v>
      </c>
      <c r="AS951" s="112">
        <v>0</v>
      </c>
      <c r="AT951" s="111">
        <v>0.55000000000000004</v>
      </c>
      <c r="AU951" s="112">
        <v>0</v>
      </c>
      <c r="AV951" s="112">
        <v>0</v>
      </c>
      <c r="AW951" s="112">
        <v>0</v>
      </c>
      <c r="AX951" s="112">
        <v>0</v>
      </c>
      <c r="AY951" s="112">
        <v>0</v>
      </c>
      <c r="AZ951" s="112">
        <v>0</v>
      </c>
      <c r="BA951" s="111">
        <v>0.71299999999999997</v>
      </c>
      <c r="BB951" s="112">
        <v>0</v>
      </c>
      <c r="BC951" s="112">
        <v>0</v>
      </c>
      <c r="BD951" s="112">
        <v>0</v>
      </c>
      <c r="BE951" s="112">
        <v>0</v>
      </c>
      <c r="BF951" s="112">
        <v>0</v>
      </c>
      <c r="BG951" s="112">
        <v>0</v>
      </c>
      <c r="BH951" s="112">
        <v>0</v>
      </c>
      <c r="BI951" s="112">
        <v>0</v>
      </c>
      <c r="BJ951" s="112">
        <v>0</v>
      </c>
      <c r="BK951" s="111">
        <v>0.71299999999999997</v>
      </c>
      <c r="BL951" s="112">
        <v>0</v>
      </c>
      <c r="BM951" s="112">
        <v>0</v>
      </c>
      <c r="BN951" s="112">
        <v>0</v>
      </c>
      <c r="BO951" s="112">
        <v>0</v>
      </c>
      <c r="BP951" s="112">
        <v>0</v>
      </c>
      <c r="BQ951" s="112">
        <v>0</v>
      </c>
      <c r="BR951" s="113">
        <v>2</v>
      </c>
      <c r="BS951" s="112">
        <v>0</v>
      </c>
    </row>
    <row r="952" spans="1:71" hidden="1" x14ac:dyDescent="0.25">
      <c r="A952" s="102" t="s">
        <v>4</v>
      </c>
      <c r="B952" s="103" t="s">
        <v>205</v>
      </c>
      <c r="C952" s="102" t="s">
        <v>206</v>
      </c>
      <c r="D952" s="102" t="s">
        <v>257</v>
      </c>
      <c r="E952" s="102" t="s">
        <v>258</v>
      </c>
      <c r="F952" s="102" t="s">
        <v>151</v>
      </c>
      <c r="G952" s="102" t="s">
        <v>223</v>
      </c>
      <c r="H952" s="104">
        <v>744</v>
      </c>
      <c r="I952" s="104">
        <v>887</v>
      </c>
      <c r="J952" s="104">
        <v>1950</v>
      </c>
      <c r="K952" s="104">
        <v>5850</v>
      </c>
      <c r="L952" s="105">
        <v>1193.6666666666667</v>
      </c>
      <c r="M952" s="106">
        <v>9419</v>
      </c>
      <c r="N952" s="106">
        <v>7739</v>
      </c>
      <c r="O952" s="106">
        <v>9</v>
      </c>
      <c r="P952" s="106">
        <v>-1680</v>
      </c>
      <c r="Q952" s="106">
        <v>1</v>
      </c>
      <c r="R952" s="106">
        <v>5</v>
      </c>
      <c r="S952" s="106">
        <v>9561</v>
      </c>
      <c r="T952" s="106">
        <v>9329</v>
      </c>
      <c r="U952" s="106">
        <v>10</v>
      </c>
      <c r="V952" s="106">
        <v>-232</v>
      </c>
      <c r="W952" s="106">
        <v>1</v>
      </c>
      <c r="X952" s="106">
        <v>5.5</v>
      </c>
      <c r="Y952" s="106">
        <v>1950</v>
      </c>
      <c r="Z952" s="106">
        <v>10</v>
      </c>
      <c r="AA952" s="107">
        <v>65134</v>
      </c>
      <c r="AB952" s="106">
        <v>6</v>
      </c>
      <c r="AC952" s="108">
        <v>6.5</v>
      </c>
      <c r="AD952" s="109">
        <v>4</v>
      </c>
      <c r="AE952" s="110">
        <v>0</v>
      </c>
      <c r="AF952" s="111">
        <v>0.54</v>
      </c>
      <c r="AG952" s="112">
        <v>0.33333333333333331</v>
      </c>
      <c r="AH952" s="112">
        <v>0.66666666666666663</v>
      </c>
      <c r="AI952" s="112">
        <v>0.33333333333333331</v>
      </c>
      <c r="AJ952" s="111">
        <v>0.9</v>
      </c>
      <c r="AK952" s="112">
        <v>0</v>
      </c>
      <c r="AL952" s="112">
        <v>0</v>
      </c>
      <c r="AM952" s="112">
        <v>0</v>
      </c>
      <c r="AN952" s="112">
        <v>0</v>
      </c>
      <c r="AO952" s="112">
        <v>0</v>
      </c>
      <c r="AP952" s="112">
        <v>0</v>
      </c>
      <c r="AQ952" s="112">
        <v>0</v>
      </c>
      <c r="AR952" s="112">
        <v>0</v>
      </c>
      <c r="AS952" s="112">
        <v>0</v>
      </c>
      <c r="AT952" s="111">
        <v>0.55000000000000004</v>
      </c>
      <c r="AU952" s="112">
        <v>0</v>
      </c>
      <c r="AV952" s="112">
        <v>0</v>
      </c>
      <c r="AW952" s="112">
        <v>0</v>
      </c>
      <c r="AX952" s="112">
        <v>0</v>
      </c>
      <c r="AY952" s="112">
        <v>0</v>
      </c>
      <c r="AZ952" s="112">
        <v>0</v>
      </c>
      <c r="BA952" s="111">
        <v>0.71299999999999997</v>
      </c>
      <c r="BB952" s="112">
        <v>0</v>
      </c>
      <c r="BC952" s="112">
        <v>0</v>
      </c>
      <c r="BD952" s="112">
        <v>0</v>
      </c>
      <c r="BE952" s="112">
        <v>0</v>
      </c>
      <c r="BF952" s="112">
        <v>0</v>
      </c>
      <c r="BG952" s="112">
        <v>0</v>
      </c>
      <c r="BH952" s="112">
        <v>0</v>
      </c>
      <c r="BI952" s="112">
        <v>0</v>
      </c>
      <c r="BJ952" s="112">
        <v>0</v>
      </c>
      <c r="BK952" s="111">
        <v>0.71299999999999997</v>
      </c>
      <c r="BL952" s="112">
        <v>0</v>
      </c>
      <c r="BM952" s="112">
        <v>0.9</v>
      </c>
      <c r="BN952" s="112">
        <v>0.3</v>
      </c>
      <c r="BO952" s="112">
        <v>0</v>
      </c>
      <c r="BP952" s="112">
        <v>0</v>
      </c>
      <c r="BQ952" s="112">
        <v>0</v>
      </c>
      <c r="BR952" s="113">
        <v>622</v>
      </c>
      <c r="BS952" s="112">
        <v>0</v>
      </c>
    </row>
    <row r="953" spans="1:71" hidden="1" x14ac:dyDescent="0.25">
      <c r="A953" s="102" t="s">
        <v>4</v>
      </c>
      <c r="B953" s="103" t="s">
        <v>205</v>
      </c>
      <c r="C953" s="102" t="s">
        <v>206</v>
      </c>
      <c r="D953" s="102" t="s">
        <v>809</v>
      </c>
      <c r="E953" s="102" t="s">
        <v>810</v>
      </c>
      <c r="F953" s="102" t="s">
        <v>151</v>
      </c>
      <c r="G953" s="102" t="s">
        <v>223</v>
      </c>
      <c r="H953" s="104">
        <v>157</v>
      </c>
      <c r="I953" s="104">
        <v>232</v>
      </c>
      <c r="J953" s="104">
        <v>253</v>
      </c>
      <c r="K953" s="104">
        <v>759</v>
      </c>
      <c r="L953" s="105">
        <v>214</v>
      </c>
      <c r="M953" s="106">
        <v>2062</v>
      </c>
      <c r="N953" s="106">
        <v>1657</v>
      </c>
      <c r="O953" s="106">
        <v>6</v>
      </c>
      <c r="P953" s="106">
        <v>-405</v>
      </c>
      <c r="Q953" s="106">
        <v>1</v>
      </c>
      <c r="R953" s="106">
        <v>3.5</v>
      </c>
      <c r="S953" s="106">
        <v>2187</v>
      </c>
      <c r="T953" s="106">
        <v>2186</v>
      </c>
      <c r="U953" s="106">
        <v>7</v>
      </c>
      <c r="V953" s="106">
        <v>-1</v>
      </c>
      <c r="W953" s="106">
        <v>2</v>
      </c>
      <c r="X953" s="106">
        <v>4.5</v>
      </c>
      <c r="Y953" s="106">
        <v>253</v>
      </c>
      <c r="Z953" s="106">
        <v>6</v>
      </c>
      <c r="AA953" s="107"/>
      <c r="AB953" s="106"/>
      <c r="AC953" s="108">
        <v>4.666666666666667</v>
      </c>
      <c r="AD953" s="109">
        <v>3</v>
      </c>
      <c r="AE953" s="110">
        <v>0</v>
      </c>
      <c r="AF953" s="111">
        <v>0.54</v>
      </c>
      <c r="AG953" s="112">
        <v>0</v>
      </c>
      <c r="AH953" s="112">
        <v>0</v>
      </c>
      <c r="AI953" s="112">
        <v>0</v>
      </c>
      <c r="AJ953" s="111">
        <v>0.9</v>
      </c>
      <c r="AK953" s="112">
        <v>0</v>
      </c>
      <c r="AL953" s="112">
        <v>0</v>
      </c>
      <c r="AM953" s="112">
        <v>0</v>
      </c>
      <c r="AN953" s="112">
        <v>0</v>
      </c>
      <c r="AO953" s="112">
        <v>0</v>
      </c>
      <c r="AP953" s="112">
        <v>0</v>
      </c>
      <c r="AQ953" s="112">
        <v>0</v>
      </c>
      <c r="AR953" s="112">
        <v>0</v>
      </c>
      <c r="AS953" s="112">
        <v>0</v>
      </c>
      <c r="AT953" s="111">
        <v>0.55000000000000004</v>
      </c>
      <c r="AU953" s="112">
        <v>0</v>
      </c>
      <c r="AV953" s="112">
        <v>0</v>
      </c>
      <c r="AW953" s="112">
        <v>0</v>
      </c>
      <c r="AX953" s="112">
        <v>0</v>
      </c>
      <c r="AY953" s="112">
        <v>0</v>
      </c>
      <c r="AZ953" s="112">
        <v>0</v>
      </c>
      <c r="BA953" s="111">
        <v>0.71299999999999997</v>
      </c>
      <c r="BB953" s="112">
        <v>0</v>
      </c>
      <c r="BC953" s="112">
        <v>0</v>
      </c>
      <c r="BD953" s="112">
        <v>0</v>
      </c>
      <c r="BE953" s="112">
        <v>0</v>
      </c>
      <c r="BF953" s="112">
        <v>0</v>
      </c>
      <c r="BG953" s="112">
        <v>0</v>
      </c>
      <c r="BH953" s="112">
        <v>0</v>
      </c>
      <c r="BI953" s="112">
        <v>0</v>
      </c>
      <c r="BJ953" s="112">
        <v>0</v>
      </c>
      <c r="BK953" s="111">
        <v>0.71299999999999997</v>
      </c>
      <c r="BL953" s="112">
        <v>0</v>
      </c>
      <c r="BM953" s="112">
        <v>0</v>
      </c>
      <c r="BN953" s="112">
        <v>0</v>
      </c>
      <c r="BO953" s="112">
        <v>0</v>
      </c>
      <c r="BP953" s="112">
        <v>0</v>
      </c>
      <c r="BQ953" s="112">
        <v>0</v>
      </c>
      <c r="BR953" s="113">
        <v>58</v>
      </c>
      <c r="BS953" s="112">
        <v>0</v>
      </c>
    </row>
    <row r="954" spans="1:71" hidden="1" x14ac:dyDescent="0.25">
      <c r="A954" s="102" t="s">
        <v>4</v>
      </c>
      <c r="B954" s="103" t="s">
        <v>205</v>
      </c>
      <c r="C954" s="102" t="s">
        <v>206</v>
      </c>
      <c r="D954" s="102" t="s">
        <v>811</v>
      </c>
      <c r="E954" s="102" t="s">
        <v>812</v>
      </c>
      <c r="F954" s="102" t="s">
        <v>151</v>
      </c>
      <c r="G954" s="102" t="s">
        <v>223</v>
      </c>
      <c r="H954" s="104">
        <v>1659</v>
      </c>
      <c r="I954" s="104">
        <v>1622</v>
      </c>
      <c r="J954" s="104">
        <v>1643</v>
      </c>
      <c r="K954" s="104">
        <v>4929</v>
      </c>
      <c r="L954" s="105">
        <v>1641.3333333333333</v>
      </c>
      <c r="M954" s="106">
        <v>12723</v>
      </c>
      <c r="N954" s="106">
        <v>14730</v>
      </c>
      <c r="O954" s="106">
        <v>10</v>
      </c>
      <c r="P954" s="106">
        <v>2007</v>
      </c>
      <c r="Q954" s="106">
        <v>10</v>
      </c>
      <c r="R954" s="106">
        <v>10</v>
      </c>
      <c r="S954" s="106">
        <v>12668</v>
      </c>
      <c r="T954" s="106">
        <v>13169</v>
      </c>
      <c r="U954" s="106">
        <v>10</v>
      </c>
      <c r="V954" s="106">
        <v>501</v>
      </c>
      <c r="W954" s="106">
        <v>10</v>
      </c>
      <c r="X954" s="106">
        <v>10</v>
      </c>
      <c r="Y954" s="106">
        <v>1643</v>
      </c>
      <c r="Z954" s="106">
        <v>10</v>
      </c>
      <c r="AA954" s="107">
        <v>44571</v>
      </c>
      <c r="AB954" s="106">
        <v>4</v>
      </c>
      <c r="AC954" s="108">
        <v>7.6</v>
      </c>
      <c r="AD954" s="109">
        <v>4</v>
      </c>
      <c r="AE954" s="110">
        <v>0</v>
      </c>
      <c r="AF954" s="111">
        <v>0.54</v>
      </c>
      <c r="AG954" s="112">
        <v>17.333333333333332</v>
      </c>
      <c r="AH954" s="112">
        <v>25.666666666666668</v>
      </c>
      <c r="AI954" s="112">
        <v>17.333333333333332</v>
      </c>
      <c r="AJ954" s="111">
        <v>0.9</v>
      </c>
      <c r="AK954" s="112">
        <v>9.6666666666666661</v>
      </c>
      <c r="AL954" s="112">
        <v>0</v>
      </c>
      <c r="AM954" s="112">
        <v>0</v>
      </c>
      <c r="AN954" s="112">
        <v>0</v>
      </c>
      <c r="AO954" s="112">
        <v>0</v>
      </c>
      <c r="AP954" s="112">
        <v>0</v>
      </c>
      <c r="AQ954" s="112">
        <v>0</v>
      </c>
      <c r="AR954" s="112">
        <v>0</v>
      </c>
      <c r="AS954" s="112">
        <v>0</v>
      </c>
      <c r="AT954" s="111">
        <v>0.55000000000000004</v>
      </c>
      <c r="AU954" s="112">
        <v>0</v>
      </c>
      <c r="AV954" s="112">
        <v>0</v>
      </c>
      <c r="AW954" s="112">
        <v>0</v>
      </c>
      <c r="AX954" s="112">
        <v>0</v>
      </c>
      <c r="AY954" s="112">
        <v>0</v>
      </c>
      <c r="AZ954" s="112">
        <v>0</v>
      </c>
      <c r="BA954" s="111">
        <v>0.71299999999999997</v>
      </c>
      <c r="BB954" s="112">
        <v>0</v>
      </c>
      <c r="BC954" s="112">
        <v>0</v>
      </c>
      <c r="BD954" s="112">
        <v>0</v>
      </c>
      <c r="BE954" s="112">
        <v>0</v>
      </c>
      <c r="BF954" s="112">
        <v>0</v>
      </c>
      <c r="BG954" s="112">
        <v>0</v>
      </c>
      <c r="BH954" s="112">
        <v>0</v>
      </c>
      <c r="BI954" s="112">
        <v>0</v>
      </c>
      <c r="BJ954" s="112">
        <v>0</v>
      </c>
      <c r="BK954" s="111">
        <v>0.71299999999999997</v>
      </c>
      <c r="BL954" s="112">
        <v>0</v>
      </c>
      <c r="BM954" s="112">
        <v>44.016666666666666</v>
      </c>
      <c r="BN954" s="112">
        <v>15.6</v>
      </c>
      <c r="BO954" s="112">
        <v>0</v>
      </c>
      <c r="BP954" s="112">
        <v>0</v>
      </c>
      <c r="BQ954" s="112">
        <v>0</v>
      </c>
      <c r="BR954" s="113">
        <v>210</v>
      </c>
      <c r="BS954" s="112">
        <v>0</v>
      </c>
    </row>
    <row r="955" spans="1:71" hidden="1" x14ac:dyDescent="0.25">
      <c r="A955" s="102" t="s">
        <v>4</v>
      </c>
      <c r="B955" s="103" t="s">
        <v>205</v>
      </c>
      <c r="C955" s="102" t="s">
        <v>206</v>
      </c>
      <c r="D955" s="102" t="s">
        <v>259</v>
      </c>
      <c r="E955" s="102" t="s">
        <v>1078</v>
      </c>
      <c r="F955" s="102" t="s">
        <v>151</v>
      </c>
      <c r="G955" s="102" t="s">
        <v>223</v>
      </c>
      <c r="H955" s="104">
        <v>2076</v>
      </c>
      <c r="I955" s="104">
        <v>2365</v>
      </c>
      <c r="J955" s="104">
        <v>6377</v>
      </c>
      <c r="K955" s="104">
        <v>19131</v>
      </c>
      <c r="L955" s="105">
        <v>3606</v>
      </c>
      <c r="M955" s="106">
        <v>21765</v>
      </c>
      <c r="N955" s="106">
        <v>20222</v>
      </c>
      <c r="O955" s="106">
        <v>10</v>
      </c>
      <c r="P955" s="106">
        <v>-1543</v>
      </c>
      <c r="Q955" s="106">
        <v>1</v>
      </c>
      <c r="R955" s="106">
        <v>5.5</v>
      </c>
      <c r="S955" s="106">
        <v>22758</v>
      </c>
      <c r="T955" s="106">
        <v>22660</v>
      </c>
      <c r="U955" s="106">
        <v>10</v>
      </c>
      <c r="V955" s="106">
        <v>-98</v>
      </c>
      <c r="W955" s="106">
        <v>1</v>
      </c>
      <c r="X955" s="106">
        <v>5.5</v>
      </c>
      <c r="Y955" s="106">
        <v>6377</v>
      </c>
      <c r="Z955" s="106">
        <v>10</v>
      </c>
      <c r="AA955" s="107">
        <v>48981</v>
      </c>
      <c r="AB955" s="106">
        <v>4</v>
      </c>
      <c r="AC955" s="108">
        <v>5.8</v>
      </c>
      <c r="AD955" s="109">
        <v>3</v>
      </c>
      <c r="AE955" s="110">
        <v>0</v>
      </c>
      <c r="AF955" s="111">
        <v>0.54</v>
      </c>
      <c r="AG955" s="112">
        <v>0.33333333333333331</v>
      </c>
      <c r="AH955" s="112">
        <v>0.66666666666666663</v>
      </c>
      <c r="AI955" s="112">
        <v>0.33333333333333331</v>
      </c>
      <c r="AJ955" s="111">
        <v>0.9</v>
      </c>
      <c r="AK955" s="112">
        <v>0</v>
      </c>
      <c r="AL955" s="112">
        <v>0</v>
      </c>
      <c r="AM955" s="112">
        <v>0</v>
      </c>
      <c r="AN955" s="112">
        <v>0</v>
      </c>
      <c r="AO955" s="112">
        <v>0</v>
      </c>
      <c r="AP955" s="112">
        <v>0</v>
      </c>
      <c r="AQ955" s="112">
        <v>0</v>
      </c>
      <c r="AR955" s="112">
        <v>0</v>
      </c>
      <c r="AS955" s="112">
        <v>0</v>
      </c>
      <c r="AT955" s="111">
        <v>0.55000000000000004</v>
      </c>
      <c r="AU955" s="112">
        <v>0</v>
      </c>
      <c r="AV955" s="112">
        <v>0</v>
      </c>
      <c r="AW955" s="112">
        <v>0</v>
      </c>
      <c r="AX955" s="112">
        <v>0</v>
      </c>
      <c r="AY955" s="112">
        <v>0</v>
      </c>
      <c r="AZ955" s="112">
        <v>0</v>
      </c>
      <c r="BA955" s="111">
        <v>0.71299999999999997</v>
      </c>
      <c r="BB955" s="112">
        <v>0</v>
      </c>
      <c r="BC955" s="112">
        <v>0</v>
      </c>
      <c r="BD955" s="112">
        <v>0</v>
      </c>
      <c r="BE955" s="112">
        <v>0</v>
      </c>
      <c r="BF955" s="112">
        <v>0</v>
      </c>
      <c r="BG955" s="112">
        <v>0</v>
      </c>
      <c r="BH955" s="112">
        <v>0</v>
      </c>
      <c r="BI955" s="112">
        <v>0</v>
      </c>
      <c r="BJ955" s="112">
        <v>0</v>
      </c>
      <c r="BK955" s="111">
        <v>0.71299999999999997</v>
      </c>
      <c r="BL955" s="112">
        <v>0</v>
      </c>
      <c r="BM955" s="112">
        <v>0.9</v>
      </c>
      <c r="BN955" s="112">
        <v>0.3</v>
      </c>
      <c r="BO955" s="112">
        <v>0</v>
      </c>
      <c r="BP955" s="112">
        <v>0</v>
      </c>
      <c r="BQ955" s="112">
        <v>0</v>
      </c>
      <c r="BR955" s="113">
        <v>509</v>
      </c>
      <c r="BS955" s="112">
        <v>0</v>
      </c>
    </row>
    <row r="956" spans="1:71" hidden="1" x14ac:dyDescent="0.25">
      <c r="A956" s="102" t="s">
        <v>4</v>
      </c>
      <c r="B956" s="103" t="s">
        <v>205</v>
      </c>
      <c r="C956" s="102" t="s">
        <v>206</v>
      </c>
      <c r="D956" s="102" t="s">
        <v>602</v>
      </c>
      <c r="E956" s="102" t="s">
        <v>603</v>
      </c>
      <c r="F956" s="102" t="s">
        <v>151</v>
      </c>
      <c r="G956" s="102" t="s">
        <v>223</v>
      </c>
      <c r="H956" s="104">
        <v>27</v>
      </c>
      <c r="I956" s="104">
        <v>36</v>
      </c>
      <c r="J956" s="104">
        <v>41</v>
      </c>
      <c r="K956" s="104">
        <v>123</v>
      </c>
      <c r="L956" s="105">
        <v>34.666666666666664</v>
      </c>
      <c r="M956" s="106">
        <v>436</v>
      </c>
      <c r="N956" s="106">
        <v>330</v>
      </c>
      <c r="O956" s="106">
        <v>2</v>
      </c>
      <c r="P956" s="106">
        <v>-106</v>
      </c>
      <c r="Q956" s="106">
        <v>1</v>
      </c>
      <c r="R956" s="106">
        <v>1.5</v>
      </c>
      <c r="S956" s="106">
        <v>465</v>
      </c>
      <c r="T956" s="106">
        <v>446</v>
      </c>
      <c r="U956" s="106">
        <v>3</v>
      </c>
      <c r="V956" s="106">
        <v>-19</v>
      </c>
      <c r="W956" s="106">
        <v>1</v>
      </c>
      <c r="X956" s="106">
        <v>2</v>
      </c>
      <c r="Y956" s="106">
        <v>41</v>
      </c>
      <c r="Z956" s="106">
        <v>2</v>
      </c>
      <c r="AA956" s="107">
        <v>55021</v>
      </c>
      <c r="AB956" s="106">
        <v>5</v>
      </c>
      <c r="AC956" s="108">
        <v>3.1</v>
      </c>
      <c r="AD956" s="109">
        <v>2</v>
      </c>
      <c r="AE956" s="110">
        <v>0</v>
      </c>
      <c r="AF956" s="111">
        <v>0.54</v>
      </c>
      <c r="AG956" s="112">
        <v>0</v>
      </c>
      <c r="AH956" s="112">
        <v>0</v>
      </c>
      <c r="AI956" s="112">
        <v>0</v>
      </c>
      <c r="AJ956" s="111">
        <v>0.9</v>
      </c>
      <c r="AK956" s="112">
        <v>0</v>
      </c>
      <c r="AL956" s="112">
        <v>0</v>
      </c>
      <c r="AM956" s="112">
        <v>0</v>
      </c>
      <c r="AN956" s="112">
        <v>0</v>
      </c>
      <c r="AO956" s="112">
        <v>0</v>
      </c>
      <c r="AP956" s="112">
        <v>0</v>
      </c>
      <c r="AQ956" s="112">
        <v>0</v>
      </c>
      <c r="AR956" s="112">
        <v>0</v>
      </c>
      <c r="AS956" s="112">
        <v>0</v>
      </c>
      <c r="AT956" s="111">
        <v>0.55000000000000004</v>
      </c>
      <c r="AU956" s="112">
        <v>0</v>
      </c>
      <c r="AV956" s="112">
        <v>0</v>
      </c>
      <c r="AW956" s="112">
        <v>0</v>
      </c>
      <c r="AX956" s="112">
        <v>0</v>
      </c>
      <c r="AY956" s="112">
        <v>0</v>
      </c>
      <c r="AZ956" s="112">
        <v>0</v>
      </c>
      <c r="BA956" s="111">
        <v>0.71299999999999997</v>
      </c>
      <c r="BB956" s="112">
        <v>0</v>
      </c>
      <c r="BC956" s="112">
        <v>0</v>
      </c>
      <c r="BD956" s="112">
        <v>0</v>
      </c>
      <c r="BE956" s="112">
        <v>0</v>
      </c>
      <c r="BF956" s="112">
        <v>0</v>
      </c>
      <c r="BG956" s="112">
        <v>0</v>
      </c>
      <c r="BH956" s="112">
        <v>0</v>
      </c>
      <c r="BI956" s="112">
        <v>0</v>
      </c>
      <c r="BJ956" s="112">
        <v>0</v>
      </c>
      <c r="BK956" s="111">
        <v>0.71299999999999997</v>
      </c>
      <c r="BL956" s="112">
        <v>0</v>
      </c>
      <c r="BM956" s="112">
        <v>0</v>
      </c>
      <c r="BN956" s="112">
        <v>0</v>
      </c>
      <c r="BO956" s="112">
        <v>0</v>
      </c>
      <c r="BP956" s="112">
        <v>0</v>
      </c>
      <c r="BQ956" s="112">
        <v>0</v>
      </c>
      <c r="BR956" s="113">
        <v>20</v>
      </c>
      <c r="BS956" s="112">
        <v>0</v>
      </c>
    </row>
    <row r="957" spans="1:71" hidden="1" x14ac:dyDescent="0.25">
      <c r="A957" s="102" t="s">
        <v>4</v>
      </c>
      <c r="B957" s="103" t="s">
        <v>205</v>
      </c>
      <c r="C957" s="102" t="s">
        <v>206</v>
      </c>
      <c r="D957" s="102" t="s">
        <v>503</v>
      </c>
      <c r="E957" s="102" t="s">
        <v>504</v>
      </c>
      <c r="F957" s="102" t="s">
        <v>151</v>
      </c>
      <c r="G957" s="102" t="s">
        <v>223</v>
      </c>
      <c r="H957" s="104">
        <v>135</v>
      </c>
      <c r="I957" s="104">
        <v>168</v>
      </c>
      <c r="J957" s="104">
        <v>572</v>
      </c>
      <c r="K957" s="104">
        <v>1716</v>
      </c>
      <c r="L957" s="105">
        <v>291.66666666666669</v>
      </c>
      <c r="M957" s="106">
        <v>1625</v>
      </c>
      <c r="N957" s="106">
        <v>1277</v>
      </c>
      <c r="O957" s="106">
        <v>5</v>
      </c>
      <c r="P957" s="106">
        <v>-348</v>
      </c>
      <c r="Q957" s="106">
        <v>1</v>
      </c>
      <c r="R957" s="106">
        <v>3</v>
      </c>
      <c r="S957" s="106">
        <v>1684</v>
      </c>
      <c r="T957" s="106">
        <v>1634</v>
      </c>
      <c r="U957" s="106">
        <v>6</v>
      </c>
      <c r="V957" s="106">
        <v>-50</v>
      </c>
      <c r="W957" s="106">
        <v>1</v>
      </c>
      <c r="X957" s="106">
        <v>3.5</v>
      </c>
      <c r="Y957" s="106">
        <v>572</v>
      </c>
      <c r="Z957" s="106">
        <v>8</v>
      </c>
      <c r="AA957" s="107">
        <v>38217</v>
      </c>
      <c r="AB957" s="106">
        <v>3</v>
      </c>
      <c r="AC957" s="108">
        <v>4.0999999999999996</v>
      </c>
      <c r="AD957" s="109">
        <v>3</v>
      </c>
      <c r="AE957" s="110">
        <v>50.333333333333336</v>
      </c>
      <c r="AF957" s="111">
        <v>0.54</v>
      </c>
      <c r="AG957" s="112">
        <v>5</v>
      </c>
      <c r="AH957" s="112">
        <v>6</v>
      </c>
      <c r="AI957" s="112">
        <v>5</v>
      </c>
      <c r="AJ957" s="111">
        <v>0.9</v>
      </c>
      <c r="AK957" s="112">
        <v>0</v>
      </c>
      <c r="AL957" s="112">
        <v>0</v>
      </c>
      <c r="AM957" s="112">
        <v>0</v>
      </c>
      <c r="AN957" s="112">
        <v>0</v>
      </c>
      <c r="AO957" s="112">
        <v>0</v>
      </c>
      <c r="AP957" s="112">
        <v>0</v>
      </c>
      <c r="AQ957" s="112">
        <v>0</v>
      </c>
      <c r="AR957" s="112">
        <v>0</v>
      </c>
      <c r="AS957" s="112">
        <v>0</v>
      </c>
      <c r="AT957" s="111">
        <v>0.55000000000000004</v>
      </c>
      <c r="AU957" s="112">
        <v>0</v>
      </c>
      <c r="AV957" s="112">
        <v>0</v>
      </c>
      <c r="AW957" s="112">
        <v>0</v>
      </c>
      <c r="AX957" s="112">
        <v>0</v>
      </c>
      <c r="AY957" s="112">
        <v>0</v>
      </c>
      <c r="AZ957" s="112">
        <v>0</v>
      </c>
      <c r="BA957" s="111">
        <v>0.71299999999999997</v>
      </c>
      <c r="BB957" s="112">
        <v>0</v>
      </c>
      <c r="BC957" s="112">
        <v>0</v>
      </c>
      <c r="BD957" s="112">
        <v>0</v>
      </c>
      <c r="BE957" s="112">
        <v>0</v>
      </c>
      <c r="BF957" s="112">
        <v>0</v>
      </c>
      <c r="BG957" s="112">
        <v>0</v>
      </c>
      <c r="BH957" s="112">
        <v>0</v>
      </c>
      <c r="BI957" s="112">
        <v>0</v>
      </c>
      <c r="BJ957" s="112">
        <v>0</v>
      </c>
      <c r="BK957" s="111">
        <v>0.71299999999999997</v>
      </c>
      <c r="BL957" s="112">
        <v>27.180000000000003</v>
      </c>
      <c r="BM957" s="112">
        <v>9.9</v>
      </c>
      <c r="BN957" s="112">
        <v>4.5</v>
      </c>
      <c r="BO957" s="112">
        <v>0</v>
      </c>
      <c r="BP957" s="112">
        <v>0</v>
      </c>
      <c r="BQ957" s="112">
        <v>0</v>
      </c>
      <c r="BR957" s="113">
        <v>58</v>
      </c>
      <c r="BS957" s="112">
        <v>0</v>
      </c>
    </row>
    <row r="958" spans="1:71" hidden="1" x14ac:dyDescent="0.25">
      <c r="A958" s="102" t="s">
        <v>4</v>
      </c>
      <c r="B958" s="103" t="s">
        <v>205</v>
      </c>
      <c r="C958" s="102" t="s">
        <v>206</v>
      </c>
      <c r="D958" s="102" t="s">
        <v>813</v>
      </c>
      <c r="E958" s="102" t="s">
        <v>814</v>
      </c>
      <c r="F958" s="102" t="s">
        <v>151</v>
      </c>
      <c r="G958" s="102" t="s">
        <v>223</v>
      </c>
      <c r="H958" s="104">
        <v>12</v>
      </c>
      <c r="I958" s="104">
        <v>15</v>
      </c>
      <c r="J958" s="104">
        <v>92</v>
      </c>
      <c r="K958" s="104">
        <v>276</v>
      </c>
      <c r="L958" s="105">
        <v>39.666666666666664</v>
      </c>
      <c r="M958" s="106">
        <v>209</v>
      </c>
      <c r="N958" s="106">
        <v>142</v>
      </c>
      <c r="O958" s="106">
        <v>1</v>
      </c>
      <c r="P958" s="106">
        <v>-67</v>
      </c>
      <c r="Q958" s="106">
        <v>1</v>
      </c>
      <c r="R958" s="106">
        <v>1</v>
      </c>
      <c r="S958" s="106">
        <v>212</v>
      </c>
      <c r="T958" s="106">
        <v>197</v>
      </c>
      <c r="U958" s="106">
        <v>1</v>
      </c>
      <c r="V958" s="106">
        <v>-15</v>
      </c>
      <c r="W958" s="106">
        <v>1</v>
      </c>
      <c r="X958" s="106">
        <v>1</v>
      </c>
      <c r="Y958" s="106">
        <v>92</v>
      </c>
      <c r="Z958" s="106">
        <v>4</v>
      </c>
      <c r="AA958" s="107"/>
      <c r="AB958" s="106"/>
      <c r="AC958" s="108">
        <v>2</v>
      </c>
      <c r="AD958" s="109">
        <v>1</v>
      </c>
      <c r="AE958" s="110">
        <v>0</v>
      </c>
      <c r="AF958" s="111">
        <v>0.54</v>
      </c>
      <c r="AG958" s="112">
        <v>0</v>
      </c>
      <c r="AH958" s="112">
        <v>0</v>
      </c>
      <c r="AI958" s="112">
        <v>0</v>
      </c>
      <c r="AJ958" s="111">
        <v>0.9</v>
      </c>
      <c r="AK958" s="112">
        <v>0</v>
      </c>
      <c r="AL958" s="112">
        <v>0</v>
      </c>
      <c r="AM958" s="112">
        <v>0</v>
      </c>
      <c r="AN958" s="112">
        <v>0</v>
      </c>
      <c r="AO958" s="112">
        <v>0</v>
      </c>
      <c r="AP958" s="112">
        <v>0</v>
      </c>
      <c r="AQ958" s="112">
        <v>0</v>
      </c>
      <c r="AR958" s="112">
        <v>0</v>
      </c>
      <c r="AS958" s="112">
        <v>0</v>
      </c>
      <c r="AT958" s="111">
        <v>0.55000000000000004</v>
      </c>
      <c r="AU958" s="112">
        <v>0</v>
      </c>
      <c r="AV958" s="112">
        <v>0</v>
      </c>
      <c r="AW958" s="112">
        <v>0</v>
      </c>
      <c r="AX958" s="112">
        <v>0</v>
      </c>
      <c r="AY958" s="112">
        <v>0</v>
      </c>
      <c r="AZ958" s="112">
        <v>0</v>
      </c>
      <c r="BA958" s="111">
        <v>0.71299999999999997</v>
      </c>
      <c r="BB958" s="112">
        <v>0</v>
      </c>
      <c r="BC958" s="112">
        <v>0</v>
      </c>
      <c r="BD958" s="112">
        <v>0</v>
      </c>
      <c r="BE958" s="112">
        <v>0</v>
      </c>
      <c r="BF958" s="112">
        <v>0</v>
      </c>
      <c r="BG958" s="112">
        <v>0</v>
      </c>
      <c r="BH958" s="112">
        <v>0</v>
      </c>
      <c r="BI958" s="112">
        <v>0</v>
      </c>
      <c r="BJ958" s="112">
        <v>0</v>
      </c>
      <c r="BK958" s="111">
        <v>0.71299999999999997</v>
      </c>
      <c r="BL958" s="112">
        <v>0</v>
      </c>
      <c r="BM958" s="112">
        <v>0</v>
      </c>
      <c r="BN958" s="112">
        <v>0</v>
      </c>
      <c r="BO958" s="112">
        <v>0</v>
      </c>
      <c r="BP958" s="112">
        <v>0</v>
      </c>
      <c r="BQ958" s="112">
        <v>0</v>
      </c>
      <c r="BR958" s="113">
        <v>7</v>
      </c>
      <c r="BS958" s="112">
        <v>0</v>
      </c>
    </row>
    <row r="959" spans="1:71" hidden="1" x14ac:dyDescent="0.25">
      <c r="A959" s="102" t="s">
        <v>4</v>
      </c>
      <c r="B959" s="103" t="s">
        <v>205</v>
      </c>
      <c r="C959" s="102" t="s">
        <v>206</v>
      </c>
      <c r="D959" s="102" t="s">
        <v>743</v>
      </c>
      <c r="E959" s="102" t="s">
        <v>744</v>
      </c>
      <c r="F959" s="102" t="s">
        <v>151</v>
      </c>
      <c r="G959" s="102" t="s">
        <v>223</v>
      </c>
      <c r="H959" s="104">
        <v>284</v>
      </c>
      <c r="I959" s="104">
        <v>282</v>
      </c>
      <c r="J959" s="104">
        <v>246</v>
      </c>
      <c r="K959" s="104">
        <v>738</v>
      </c>
      <c r="L959" s="105">
        <v>270.66666666666669</v>
      </c>
      <c r="M959" s="106">
        <v>2557</v>
      </c>
      <c r="N959" s="106">
        <v>2768</v>
      </c>
      <c r="O959" s="106">
        <v>7</v>
      </c>
      <c r="P959" s="106">
        <v>211</v>
      </c>
      <c r="Q959" s="106">
        <v>7</v>
      </c>
      <c r="R959" s="106">
        <v>7</v>
      </c>
      <c r="S959" s="106">
        <v>2615</v>
      </c>
      <c r="T959" s="106">
        <v>2658</v>
      </c>
      <c r="U959" s="106">
        <v>7</v>
      </c>
      <c r="V959" s="106">
        <v>43</v>
      </c>
      <c r="W959" s="106">
        <v>6</v>
      </c>
      <c r="X959" s="106">
        <v>6.5</v>
      </c>
      <c r="Y959" s="106">
        <v>246</v>
      </c>
      <c r="Z959" s="106">
        <v>6</v>
      </c>
      <c r="AA959" s="107">
        <v>48047</v>
      </c>
      <c r="AB959" s="106">
        <v>4</v>
      </c>
      <c r="AC959" s="108">
        <v>5.5</v>
      </c>
      <c r="AD959" s="109">
        <v>3</v>
      </c>
      <c r="AE959" s="110">
        <v>0</v>
      </c>
      <c r="AF959" s="111">
        <v>0.54</v>
      </c>
      <c r="AG959" s="112">
        <v>0</v>
      </c>
      <c r="AH959" s="112">
        <v>0</v>
      </c>
      <c r="AI959" s="112">
        <v>0</v>
      </c>
      <c r="AJ959" s="111">
        <v>0.9</v>
      </c>
      <c r="AK959" s="112">
        <v>0</v>
      </c>
      <c r="AL959" s="112">
        <v>0</v>
      </c>
      <c r="AM959" s="112">
        <v>0</v>
      </c>
      <c r="AN959" s="112">
        <v>0</v>
      </c>
      <c r="AO959" s="112">
        <v>0</v>
      </c>
      <c r="AP959" s="112">
        <v>0</v>
      </c>
      <c r="AQ959" s="112">
        <v>0</v>
      </c>
      <c r="AR959" s="112">
        <v>0</v>
      </c>
      <c r="AS959" s="112">
        <v>0</v>
      </c>
      <c r="AT959" s="111">
        <v>0.55000000000000004</v>
      </c>
      <c r="AU959" s="112">
        <v>0</v>
      </c>
      <c r="AV959" s="112">
        <v>0</v>
      </c>
      <c r="AW959" s="112">
        <v>0</v>
      </c>
      <c r="AX959" s="112">
        <v>0</v>
      </c>
      <c r="AY959" s="112">
        <v>0</v>
      </c>
      <c r="AZ959" s="112">
        <v>0</v>
      </c>
      <c r="BA959" s="111">
        <v>0.71299999999999997</v>
      </c>
      <c r="BB959" s="112">
        <v>0</v>
      </c>
      <c r="BC959" s="112">
        <v>0</v>
      </c>
      <c r="BD959" s="112">
        <v>0</v>
      </c>
      <c r="BE959" s="112">
        <v>0</v>
      </c>
      <c r="BF959" s="112">
        <v>0</v>
      </c>
      <c r="BG959" s="112">
        <v>0</v>
      </c>
      <c r="BH959" s="112">
        <v>0</v>
      </c>
      <c r="BI959" s="112">
        <v>0</v>
      </c>
      <c r="BJ959" s="112">
        <v>0</v>
      </c>
      <c r="BK959" s="111">
        <v>0.71299999999999997</v>
      </c>
      <c r="BL959" s="112">
        <v>0</v>
      </c>
      <c r="BM959" s="112">
        <v>0</v>
      </c>
      <c r="BN959" s="112">
        <v>0</v>
      </c>
      <c r="BO959" s="112">
        <v>0</v>
      </c>
      <c r="BP959" s="112">
        <v>0</v>
      </c>
      <c r="BQ959" s="112">
        <v>0</v>
      </c>
      <c r="BR959" s="113">
        <v>29</v>
      </c>
      <c r="BS959" s="112">
        <v>0</v>
      </c>
    </row>
    <row r="960" spans="1:71" hidden="1" x14ac:dyDescent="0.25">
      <c r="A960" s="102" t="s">
        <v>4</v>
      </c>
      <c r="B960" s="103" t="s">
        <v>205</v>
      </c>
      <c r="C960" s="102" t="s">
        <v>206</v>
      </c>
      <c r="D960" s="102" t="s">
        <v>505</v>
      </c>
      <c r="E960" s="102" t="s">
        <v>506</v>
      </c>
      <c r="F960" s="102" t="s">
        <v>151</v>
      </c>
      <c r="G960" s="102" t="s">
        <v>223</v>
      </c>
      <c r="H960" s="104">
        <v>110</v>
      </c>
      <c r="I960" s="104">
        <v>121</v>
      </c>
      <c r="J960" s="104">
        <v>214</v>
      </c>
      <c r="K960" s="104">
        <v>642</v>
      </c>
      <c r="L960" s="105">
        <v>148.33333333333334</v>
      </c>
      <c r="M960" s="106">
        <v>1082</v>
      </c>
      <c r="N960" s="106">
        <v>1023</v>
      </c>
      <c r="O960" s="106">
        <v>5</v>
      </c>
      <c r="P960" s="106">
        <v>-59</v>
      </c>
      <c r="Q960" s="106">
        <v>1</v>
      </c>
      <c r="R960" s="106">
        <v>3</v>
      </c>
      <c r="S960" s="106">
        <v>1115</v>
      </c>
      <c r="T960" s="106">
        <v>1110</v>
      </c>
      <c r="U960" s="106">
        <v>5</v>
      </c>
      <c r="V960" s="106">
        <v>-5</v>
      </c>
      <c r="W960" s="106">
        <v>1</v>
      </c>
      <c r="X960" s="106">
        <v>3</v>
      </c>
      <c r="Y960" s="106">
        <v>214</v>
      </c>
      <c r="Z960" s="106">
        <v>6</v>
      </c>
      <c r="AA960" s="107">
        <v>36052</v>
      </c>
      <c r="AB960" s="106">
        <v>2</v>
      </c>
      <c r="AC960" s="108">
        <v>3.2</v>
      </c>
      <c r="AD960" s="109">
        <v>2</v>
      </c>
      <c r="AE960" s="110">
        <v>0</v>
      </c>
      <c r="AF960" s="111">
        <v>0.54</v>
      </c>
      <c r="AG960" s="112">
        <v>0</v>
      </c>
      <c r="AH960" s="112">
        <v>0</v>
      </c>
      <c r="AI960" s="112">
        <v>0</v>
      </c>
      <c r="AJ960" s="111">
        <v>0.9</v>
      </c>
      <c r="AK960" s="112">
        <v>0</v>
      </c>
      <c r="AL960" s="112">
        <v>0</v>
      </c>
      <c r="AM960" s="112">
        <v>0</v>
      </c>
      <c r="AN960" s="112">
        <v>0</v>
      </c>
      <c r="AO960" s="112">
        <v>0</v>
      </c>
      <c r="AP960" s="112">
        <v>0</v>
      </c>
      <c r="AQ960" s="112">
        <v>0</v>
      </c>
      <c r="AR960" s="112">
        <v>0</v>
      </c>
      <c r="AS960" s="112">
        <v>0</v>
      </c>
      <c r="AT960" s="111">
        <v>0.55000000000000004</v>
      </c>
      <c r="AU960" s="112">
        <v>0</v>
      </c>
      <c r="AV960" s="112">
        <v>0</v>
      </c>
      <c r="AW960" s="112">
        <v>0</v>
      </c>
      <c r="AX960" s="112">
        <v>0</v>
      </c>
      <c r="AY960" s="112">
        <v>0</v>
      </c>
      <c r="AZ960" s="112">
        <v>0</v>
      </c>
      <c r="BA960" s="111">
        <v>0.71299999999999997</v>
      </c>
      <c r="BB960" s="112">
        <v>0</v>
      </c>
      <c r="BC960" s="112">
        <v>0</v>
      </c>
      <c r="BD960" s="112">
        <v>0</v>
      </c>
      <c r="BE960" s="112">
        <v>0</v>
      </c>
      <c r="BF960" s="112">
        <v>0</v>
      </c>
      <c r="BG960" s="112">
        <v>0</v>
      </c>
      <c r="BH960" s="112">
        <v>0</v>
      </c>
      <c r="BI960" s="112">
        <v>0</v>
      </c>
      <c r="BJ960" s="112">
        <v>0</v>
      </c>
      <c r="BK960" s="111">
        <v>0.71299999999999997</v>
      </c>
      <c r="BL960" s="112">
        <v>0</v>
      </c>
      <c r="BM960" s="112">
        <v>0</v>
      </c>
      <c r="BN960" s="112">
        <v>0</v>
      </c>
      <c r="BO960" s="112">
        <v>0</v>
      </c>
      <c r="BP960" s="112">
        <v>0</v>
      </c>
      <c r="BQ960" s="112">
        <v>0</v>
      </c>
      <c r="BR960" s="113">
        <v>48</v>
      </c>
      <c r="BS960" s="112">
        <v>0</v>
      </c>
    </row>
    <row r="961" spans="1:71" hidden="1" x14ac:dyDescent="0.25">
      <c r="A961" s="102" t="s">
        <v>4</v>
      </c>
      <c r="B961" s="103" t="s">
        <v>205</v>
      </c>
      <c r="C961" s="102" t="s">
        <v>206</v>
      </c>
      <c r="D961" s="102" t="s">
        <v>221</v>
      </c>
      <c r="E961" s="102" t="s">
        <v>222</v>
      </c>
      <c r="F961" s="102" t="s">
        <v>151</v>
      </c>
      <c r="G961" s="102" t="s">
        <v>223</v>
      </c>
      <c r="H961" s="104">
        <v>2840</v>
      </c>
      <c r="I961" s="104">
        <v>3100</v>
      </c>
      <c r="J961" s="104">
        <v>1642</v>
      </c>
      <c r="K961" s="104">
        <v>4926</v>
      </c>
      <c r="L961" s="105">
        <v>2527.3333333333335</v>
      </c>
      <c r="M961" s="106">
        <v>24818</v>
      </c>
      <c r="N961" s="106">
        <v>24588</v>
      </c>
      <c r="O961" s="106">
        <v>10</v>
      </c>
      <c r="P961" s="106">
        <v>-230</v>
      </c>
      <c r="Q961" s="106">
        <v>1</v>
      </c>
      <c r="R961" s="106">
        <v>5.5</v>
      </c>
      <c r="S961" s="106">
        <v>25678</v>
      </c>
      <c r="T961" s="106">
        <v>25901</v>
      </c>
      <c r="U961" s="106">
        <v>10</v>
      </c>
      <c r="V961" s="106">
        <v>223</v>
      </c>
      <c r="W961" s="106">
        <v>9</v>
      </c>
      <c r="X961" s="106">
        <v>9.5</v>
      </c>
      <c r="Y961" s="106">
        <v>1642</v>
      </c>
      <c r="Z961" s="106">
        <v>10</v>
      </c>
      <c r="AA961" s="107">
        <v>39217</v>
      </c>
      <c r="AB961" s="106">
        <v>3</v>
      </c>
      <c r="AC961" s="108">
        <v>6.2</v>
      </c>
      <c r="AD961" s="109">
        <v>4</v>
      </c>
      <c r="AE961" s="110">
        <v>0</v>
      </c>
      <c r="AF961" s="111">
        <v>0.54</v>
      </c>
      <c r="AG961" s="112">
        <v>0</v>
      </c>
      <c r="AH961" s="112">
        <v>0</v>
      </c>
      <c r="AI961" s="112">
        <v>0</v>
      </c>
      <c r="AJ961" s="111">
        <v>0.9</v>
      </c>
      <c r="AK961" s="112">
        <v>0</v>
      </c>
      <c r="AL961" s="112">
        <v>0</v>
      </c>
      <c r="AM961" s="112">
        <v>0</v>
      </c>
      <c r="AN961" s="112">
        <v>0</v>
      </c>
      <c r="AO961" s="112">
        <v>0</v>
      </c>
      <c r="AP961" s="112">
        <v>0</v>
      </c>
      <c r="AQ961" s="112">
        <v>0</v>
      </c>
      <c r="AR961" s="112">
        <v>0</v>
      </c>
      <c r="AS961" s="112">
        <v>0</v>
      </c>
      <c r="AT961" s="111">
        <v>0.55000000000000004</v>
      </c>
      <c r="AU961" s="112">
        <v>0</v>
      </c>
      <c r="AV961" s="112">
        <v>0</v>
      </c>
      <c r="AW961" s="112">
        <v>0</v>
      </c>
      <c r="AX961" s="112">
        <v>0</v>
      </c>
      <c r="AY961" s="112">
        <v>0</v>
      </c>
      <c r="AZ961" s="112">
        <v>0</v>
      </c>
      <c r="BA961" s="111">
        <v>0.71299999999999997</v>
      </c>
      <c r="BB961" s="112">
        <v>0</v>
      </c>
      <c r="BC961" s="112">
        <v>0</v>
      </c>
      <c r="BD961" s="112">
        <v>0</v>
      </c>
      <c r="BE961" s="112">
        <v>0</v>
      </c>
      <c r="BF961" s="112">
        <v>0</v>
      </c>
      <c r="BG961" s="112">
        <v>0</v>
      </c>
      <c r="BH961" s="112">
        <v>0</v>
      </c>
      <c r="BI961" s="112">
        <v>0</v>
      </c>
      <c r="BJ961" s="112">
        <v>0</v>
      </c>
      <c r="BK961" s="111">
        <v>0.71299999999999997</v>
      </c>
      <c r="BL961" s="112">
        <v>0</v>
      </c>
      <c r="BM961" s="112">
        <v>0</v>
      </c>
      <c r="BN961" s="112">
        <v>0</v>
      </c>
      <c r="BO961" s="112">
        <v>0</v>
      </c>
      <c r="BP961" s="112">
        <v>0</v>
      </c>
      <c r="BQ961" s="112">
        <v>0</v>
      </c>
      <c r="BR961" s="113">
        <v>296</v>
      </c>
      <c r="BS961" s="112">
        <v>0</v>
      </c>
    </row>
    <row r="962" spans="1:71" hidden="1" x14ac:dyDescent="0.25">
      <c r="A962" s="102" t="s">
        <v>4</v>
      </c>
      <c r="B962" s="103" t="s">
        <v>205</v>
      </c>
      <c r="C962" s="102" t="s">
        <v>206</v>
      </c>
      <c r="D962" s="102" t="s">
        <v>745</v>
      </c>
      <c r="E962" s="102" t="s">
        <v>746</v>
      </c>
      <c r="F962" s="102" t="s">
        <v>151</v>
      </c>
      <c r="G962" s="102" t="s">
        <v>223</v>
      </c>
      <c r="H962" s="104">
        <v>19</v>
      </c>
      <c r="I962" s="104">
        <v>22</v>
      </c>
      <c r="J962" s="104">
        <v>40</v>
      </c>
      <c r="K962" s="104">
        <v>120</v>
      </c>
      <c r="L962" s="105">
        <v>27</v>
      </c>
      <c r="M962" s="106">
        <v>227</v>
      </c>
      <c r="N962" s="106">
        <v>184</v>
      </c>
      <c r="O962" s="106">
        <v>1</v>
      </c>
      <c r="P962" s="106">
        <v>-43</v>
      </c>
      <c r="Q962" s="106">
        <v>1</v>
      </c>
      <c r="R962" s="106">
        <v>1</v>
      </c>
      <c r="S962" s="106">
        <v>228</v>
      </c>
      <c r="T962" s="106">
        <v>222</v>
      </c>
      <c r="U962" s="106">
        <v>2</v>
      </c>
      <c r="V962" s="106">
        <v>-6</v>
      </c>
      <c r="W962" s="106">
        <v>1</v>
      </c>
      <c r="X962" s="106">
        <v>1.5</v>
      </c>
      <c r="Y962" s="106">
        <v>40</v>
      </c>
      <c r="Z962" s="106">
        <v>2</v>
      </c>
      <c r="AA962" s="107"/>
      <c r="AB962" s="106"/>
      <c r="AC962" s="108">
        <v>1.5</v>
      </c>
      <c r="AD962" s="109">
        <v>1</v>
      </c>
      <c r="AE962" s="110">
        <v>0</v>
      </c>
      <c r="AF962" s="111">
        <v>0.54</v>
      </c>
      <c r="AG962" s="112">
        <v>0</v>
      </c>
      <c r="AH962" s="112">
        <v>0</v>
      </c>
      <c r="AI962" s="112">
        <v>0</v>
      </c>
      <c r="AJ962" s="111">
        <v>0.9</v>
      </c>
      <c r="AK962" s="112">
        <v>0</v>
      </c>
      <c r="AL962" s="112">
        <v>0</v>
      </c>
      <c r="AM962" s="112">
        <v>0</v>
      </c>
      <c r="AN962" s="112">
        <v>0</v>
      </c>
      <c r="AO962" s="112">
        <v>0</v>
      </c>
      <c r="AP962" s="112">
        <v>0</v>
      </c>
      <c r="AQ962" s="112">
        <v>0</v>
      </c>
      <c r="AR962" s="112">
        <v>0</v>
      </c>
      <c r="AS962" s="112">
        <v>0</v>
      </c>
      <c r="AT962" s="111">
        <v>0.55000000000000004</v>
      </c>
      <c r="AU962" s="112">
        <v>0</v>
      </c>
      <c r="AV962" s="112">
        <v>0</v>
      </c>
      <c r="AW962" s="112">
        <v>0</v>
      </c>
      <c r="AX962" s="112">
        <v>0</v>
      </c>
      <c r="AY962" s="112">
        <v>0</v>
      </c>
      <c r="AZ962" s="112">
        <v>0</v>
      </c>
      <c r="BA962" s="111">
        <v>0.71299999999999997</v>
      </c>
      <c r="BB962" s="112">
        <v>0</v>
      </c>
      <c r="BC962" s="112">
        <v>0</v>
      </c>
      <c r="BD962" s="112">
        <v>0</v>
      </c>
      <c r="BE962" s="112">
        <v>0</v>
      </c>
      <c r="BF962" s="112">
        <v>0</v>
      </c>
      <c r="BG962" s="112">
        <v>0</v>
      </c>
      <c r="BH962" s="112">
        <v>0</v>
      </c>
      <c r="BI962" s="112">
        <v>0</v>
      </c>
      <c r="BJ962" s="112">
        <v>0</v>
      </c>
      <c r="BK962" s="111">
        <v>0.71299999999999997</v>
      </c>
      <c r="BL962" s="112">
        <v>0</v>
      </c>
      <c r="BM962" s="112">
        <v>0</v>
      </c>
      <c r="BN962" s="112">
        <v>0</v>
      </c>
      <c r="BO962" s="112">
        <v>0</v>
      </c>
      <c r="BP962" s="112">
        <v>0</v>
      </c>
      <c r="BQ962" s="112">
        <v>0</v>
      </c>
      <c r="BR962" s="113">
        <v>7</v>
      </c>
      <c r="BS962" s="112">
        <v>0</v>
      </c>
    </row>
    <row r="963" spans="1:71" hidden="1" x14ac:dyDescent="0.25">
      <c r="A963" s="102" t="s">
        <v>4</v>
      </c>
      <c r="B963" s="103" t="s">
        <v>205</v>
      </c>
      <c r="C963" s="102" t="s">
        <v>206</v>
      </c>
      <c r="D963" s="102" t="s">
        <v>708</v>
      </c>
      <c r="E963" s="102" t="s">
        <v>709</v>
      </c>
      <c r="F963" s="102" t="s">
        <v>155</v>
      </c>
      <c r="G963" s="102" t="s">
        <v>227</v>
      </c>
      <c r="H963" s="104">
        <v>23</v>
      </c>
      <c r="I963" s="104">
        <v>28</v>
      </c>
      <c r="J963" s="104">
        <v>42</v>
      </c>
      <c r="K963" s="104">
        <v>126</v>
      </c>
      <c r="L963" s="105">
        <v>31</v>
      </c>
      <c r="M963" s="106">
        <v>168</v>
      </c>
      <c r="N963" s="106">
        <v>158</v>
      </c>
      <c r="O963" s="106">
        <v>1</v>
      </c>
      <c r="P963" s="106">
        <v>-10</v>
      </c>
      <c r="Q963" s="106">
        <v>2</v>
      </c>
      <c r="R963" s="106">
        <v>1.5</v>
      </c>
      <c r="S963" s="106">
        <v>185</v>
      </c>
      <c r="T963" s="106">
        <v>185</v>
      </c>
      <c r="U963" s="106">
        <v>1</v>
      </c>
      <c r="V963" s="106">
        <v>0</v>
      </c>
      <c r="W963" s="106">
        <v>2</v>
      </c>
      <c r="X963" s="106">
        <v>1.5</v>
      </c>
      <c r="Y963" s="106">
        <v>42</v>
      </c>
      <c r="Z963" s="106">
        <v>2</v>
      </c>
      <c r="AA963" s="107">
        <v>44570</v>
      </c>
      <c r="AB963" s="106">
        <v>4</v>
      </c>
      <c r="AC963" s="108">
        <v>2.6</v>
      </c>
      <c r="AD963" s="109">
        <v>2</v>
      </c>
      <c r="AE963" s="110">
        <v>0</v>
      </c>
      <c r="AF963" s="111">
        <v>0.54</v>
      </c>
      <c r="AG963" s="112">
        <v>0</v>
      </c>
      <c r="AH963" s="112">
        <v>0</v>
      </c>
      <c r="AI963" s="112">
        <v>0</v>
      </c>
      <c r="AJ963" s="111">
        <v>0.9</v>
      </c>
      <c r="AK963" s="112">
        <v>0</v>
      </c>
      <c r="AL963" s="112">
        <v>0</v>
      </c>
      <c r="AM963" s="112">
        <v>0</v>
      </c>
      <c r="AN963" s="112">
        <v>0</v>
      </c>
      <c r="AO963" s="112">
        <v>0</v>
      </c>
      <c r="AP963" s="112">
        <v>0</v>
      </c>
      <c r="AQ963" s="112">
        <v>0</v>
      </c>
      <c r="AR963" s="112">
        <v>0</v>
      </c>
      <c r="AS963" s="112">
        <v>0</v>
      </c>
      <c r="AT963" s="111">
        <v>0.55000000000000004</v>
      </c>
      <c r="AU963" s="112">
        <v>0</v>
      </c>
      <c r="AV963" s="112">
        <v>0</v>
      </c>
      <c r="AW963" s="112">
        <v>0</v>
      </c>
      <c r="AX963" s="112">
        <v>0</v>
      </c>
      <c r="AY963" s="112">
        <v>0</v>
      </c>
      <c r="AZ963" s="112">
        <v>0</v>
      </c>
      <c r="BA963" s="111">
        <v>0.71299999999999997</v>
      </c>
      <c r="BB963" s="112">
        <v>0</v>
      </c>
      <c r="BC963" s="112">
        <v>0</v>
      </c>
      <c r="BD963" s="112">
        <v>0</v>
      </c>
      <c r="BE963" s="112">
        <v>0</v>
      </c>
      <c r="BF963" s="112">
        <v>0</v>
      </c>
      <c r="BG963" s="112">
        <v>0</v>
      </c>
      <c r="BH963" s="112">
        <v>0</v>
      </c>
      <c r="BI963" s="112">
        <v>0</v>
      </c>
      <c r="BJ963" s="112">
        <v>0</v>
      </c>
      <c r="BK963" s="111">
        <v>0.71299999999999997</v>
      </c>
      <c r="BL963" s="112">
        <v>0</v>
      </c>
      <c r="BM963" s="112">
        <v>0</v>
      </c>
      <c r="BN963" s="112">
        <v>0</v>
      </c>
      <c r="BO963" s="112">
        <v>0</v>
      </c>
      <c r="BP963" s="112">
        <v>0</v>
      </c>
      <c r="BQ963" s="112">
        <v>0</v>
      </c>
      <c r="BR963" s="113">
        <v>12</v>
      </c>
      <c r="BS963" s="112">
        <v>0</v>
      </c>
    </row>
    <row r="964" spans="1:71" hidden="1" x14ac:dyDescent="0.25">
      <c r="A964" s="102" t="s">
        <v>4</v>
      </c>
      <c r="B964" s="103" t="s">
        <v>205</v>
      </c>
      <c r="C964" s="102" t="s">
        <v>206</v>
      </c>
      <c r="D964" s="102" t="s">
        <v>747</v>
      </c>
      <c r="E964" s="102" t="s">
        <v>748</v>
      </c>
      <c r="F964" s="102" t="s">
        <v>155</v>
      </c>
      <c r="G964" s="102" t="s">
        <v>227</v>
      </c>
      <c r="H964" s="104">
        <v>51</v>
      </c>
      <c r="I964" s="104">
        <v>52</v>
      </c>
      <c r="J964" s="104"/>
      <c r="K964" s="104" t="s">
        <v>154</v>
      </c>
      <c r="L964" s="105">
        <v>51.5</v>
      </c>
      <c r="M964" s="106">
        <v>370</v>
      </c>
      <c r="N964" s="106">
        <v>411</v>
      </c>
      <c r="O964" s="106">
        <v>3</v>
      </c>
      <c r="P964" s="106">
        <v>41</v>
      </c>
      <c r="Q964" s="106">
        <v>4</v>
      </c>
      <c r="R964" s="106">
        <v>3.5</v>
      </c>
      <c r="S964" s="106">
        <v>380</v>
      </c>
      <c r="T964" s="106">
        <v>392</v>
      </c>
      <c r="U964" s="106">
        <v>3</v>
      </c>
      <c r="V964" s="106">
        <v>12</v>
      </c>
      <c r="W964" s="106">
        <v>4</v>
      </c>
      <c r="X964" s="106">
        <v>3.5</v>
      </c>
      <c r="Y964" s="106"/>
      <c r="Z964" s="106"/>
      <c r="AA964" s="107">
        <v>60895</v>
      </c>
      <c r="AB964" s="106">
        <v>6</v>
      </c>
      <c r="AC964" s="108">
        <v>4.75</v>
      </c>
      <c r="AD964" s="109">
        <v>3</v>
      </c>
      <c r="AE964" s="110">
        <v>0</v>
      </c>
      <c r="AF964" s="111">
        <v>0.54</v>
      </c>
      <c r="AG964" s="112">
        <v>16</v>
      </c>
      <c r="AH964" s="112">
        <v>2</v>
      </c>
      <c r="AI964" s="112">
        <v>16</v>
      </c>
      <c r="AJ964" s="111">
        <v>0.9</v>
      </c>
      <c r="AK964" s="112">
        <v>6.666666666666667</v>
      </c>
      <c r="AL964" s="112">
        <v>0</v>
      </c>
      <c r="AM964" s="112">
        <v>0</v>
      </c>
      <c r="AN964" s="112">
        <v>1.6666666666666667</v>
      </c>
      <c r="AO964" s="112">
        <v>0</v>
      </c>
      <c r="AP964" s="112">
        <v>0</v>
      </c>
      <c r="AQ964" s="112">
        <v>0</v>
      </c>
      <c r="AR964" s="112">
        <v>0</v>
      </c>
      <c r="AS964" s="112">
        <v>0</v>
      </c>
      <c r="AT964" s="111">
        <v>0.55000000000000004</v>
      </c>
      <c r="AU964" s="112">
        <v>0</v>
      </c>
      <c r="AV964" s="112">
        <v>0</v>
      </c>
      <c r="AW964" s="112">
        <v>0</v>
      </c>
      <c r="AX964" s="112">
        <v>0</v>
      </c>
      <c r="AY964" s="112">
        <v>0</v>
      </c>
      <c r="AZ964" s="112">
        <v>0</v>
      </c>
      <c r="BA964" s="111">
        <v>0.71299999999999997</v>
      </c>
      <c r="BB964" s="112">
        <v>0</v>
      </c>
      <c r="BC964" s="112">
        <v>0</v>
      </c>
      <c r="BD964" s="112">
        <v>0</v>
      </c>
      <c r="BE964" s="112">
        <v>0</v>
      </c>
      <c r="BF964" s="112">
        <v>0</v>
      </c>
      <c r="BG964" s="112">
        <v>0</v>
      </c>
      <c r="BH964" s="112">
        <v>0</v>
      </c>
      <c r="BI964" s="112">
        <v>0</v>
      </c>
      <c r="BJ964" s="112">
        <v>0</v>
      </c>
      <c r="BK964" s="111">
        <v>0.71299999999999997</v>
      </c>
      <c r="BL964" s="112">
        <v>0</v>
      </c>
      <c r="BM964" s="112">
        <v>19.866666666666667</v>
      </c>
      <c r="BN964" s="112">
        <v>15.316666666666666</v>
      </c>
      <c r="BO964" s="112">
        <v>0</v>
      </c>
      <c r="BP964" s="112">
        <v>0</v>
      </c>
      <c r="BQ964" s="112">
        <v>0</v>
      </c>
      <c r="BR964" s="113">
        <v>2</v>
      </c>
      <c r="BS964" s="112">
        <v>0</v>
      </c>
    </row>
    <row r="965" spans="1:71" hidden="1" x14ac:dyDescent="0.25">
      <c r="A965" s="102" t="s">
        <v>4</v>
      </c>
      <c r="B965" s="103" t="s">
        <v>207</v>
      </c>
      <c r="C965" s="102" t="s">
        <v>208</v>
      </c>
      <c r="D965" s="102" t="s">
        <v>604</v>
      </c>
      <c r="E965" s="102" t="s">
        <v>605</v>
      </c>
      <c r="F965" s="102" t="s">
        <v>152</v>
      </c>
      <c r="G965" s="102" t="s">
        <v>223</v>
      </c>
      <c r="H965" s="104">
        <v>104</v>
      </c>
      <c r="I965" s="104">
        <v>142</v>
      </c>
      <c r="J965" s="104">
        <v>33</v>
      </c>
      <c r="K965" s="104">
        <v>99</v>
      </c>
      <c r="L965" s="105">
        <v>93</v>
      </c>
      <c r="M965" s="106">
        <v>632</v>
      </c>
      <c r="N965" s="106">
        <v>680</v>
      </c>
      <c r="O965" s="106">
        <v>4</v>
      </c>
      <c r="P965" s="106">
        <v>48</v>
      </c>
      <c r="Q965" s="106">
        <v>4</v>
      </c>
      <c r="R965" s="106">
        <v>4</v>
      </c>
      <c r="S965" s="106">
        <v>775</v>
      </c>
      <c r="T965" s="106">
        <v>820</v>
      </c>
      <c r="U965" s="106">
        <v>4</v>
      </c>
      <c r="V965" s="106">
        <v>45</v>
      </c>
      <c r="W965" s="106">
        <v>6</v>
      </c>
      <c r="X965" s="106">
        <v>5</v>
      </c>
      <c r="Y965" s="106">
        <v>33</v>
      </c>
      <c r="Z965" s="106">
        <v>1</v>
      </c>
      <c r="AA965" s="107">
        <v>35182</v>
      </c>
      <c r="AB965" s="106">
        <v>2</v>
      </c>
      <c r="AC965" s="108">
        <v>2.8</v>
      </c>
      <c r="AD965" s="109">
        <v>2</v>
      </c>
      <c r="AE965" s="110">
        <v>0</v>
      </c>
      <c r="AF965" s="111">
        <v>0.54</v>
      </c>
      <c r="AG965" s="112">
        <v>0</v>
      </c>
      <c r="AH965" s="112">
        <v>0</v>
      </c>
      <c r="AI965" s="112">
        <v>0</v>
      </c>
      <c r="AJ965" s="111">
        <v>0.9</v>
      </c>
      <c r="AK965" s="112">
        <v>0</v>
      </c>
      <c r="AL965" s="112">
        <v>0</v>
      </c>
      <c r="AM965" s="112">
        <v>0</v>
      </c>
      <c r="AN965" s="112">
        <v>0</v>
      </c>
      <c r="AO965" s="112">
        <v>0</v>
      </c>
      <c r="AP965" s="112">
        <v>0</v>
      </c>
      <c r="AQ965" s="112">
        <v>0</v>
      </c>
      <c r="AR965" s="112">
        <v>0</v>
      </c>
      <c r="AS965" s="112">
        <v>0</v>
      </c>
      <c r="AT965" s="111">
        <v>0.55000000000000004</v>
      </c>
      <c r="AU965" s="112">
        <v>0</v>
      </c>
      <c r="AV965" s="112">
        <v>0</v>
      </c>
      <c r="AW965" s="112">
        <v>0</v>
      </c>
      <c r="AX965" s="112">
        <v>0</v>
      </c>
      <c r="AY965" s="112">
        <v>0</v>
      </c>
      <c r="AZ965" s="112">
        <v>0</v>
      </c>
      <c r="BA965" s="111">
        <v>0.71299999999999997</v>
      </c>
      <c r="BB965" s="112">
        <v>0</v>
      </c>
      <c r="BC965" s="112">
        <v>0</v>
      </c>
      <c r="BD965" s="112">
        <v>0</v>
      </c>
      <c r="BE965" s="112">
        <v>0</v>
      </c>
      <c r="BF965" s="112">
        <v>0</v>
      </c>
      <c r="BG965" s="112">
        <v>0</v>
      </c>
      <c r="BH965" s="112">
        <v>0</v>
      </c>
      <c r="BI965" s="112">
        <v>0</v>
      </c>
      <c r="BJ965" s="112">
        <v>0</v>
      </c>
      <c r="BK965" s="111">
        <v>0.71299999999999997</v>
      </c>
      <c r="BL965" s="112">
        <v>0</v>
      </c>
      <c r="BM965" s="112">
        <v>0</v>
      </c>
      <c r="BN965" s="112">
        <v>0</v>
      </c>
      <c r="BO965" s="112">
        <v>0</v>
      </c>
      <c r="BP965" s="112">
        <v>0</v>
      </c>
      <c r="BQ965" s="112">
        <v>0</v>
      </c>
      <c r="BR965" s="113">
        <v>63</v>
      </c>
      <c r="BS965" s="112">
        <v>0</v>
      </c>
    </row>
    <row r="966" spans="1:71" hidden="1" x14ac:dyDescent="0.25">
      <c r="A966" s="102" t="s">
        <v>4</v>
      </c>
      <c r="B966" s="103" t="s">
        <v>207</v>
      </c>
      <c r="C966" s="102" t="s">
        <v>208</v>
      </c>
      <c r="D966" s="102" t="s">
        <v>1092</v>
      </c>
      <c r="E966" s="102" t="s">
        <v>1093</v>
      </c>
      <c r="F966" s="102" t="s">
        <v>152</v>
      </c>
      <c r="G966" s="102" t="s">
        <v>223</v>
      </c>
      <c r="H966" s="104">
        <v>96</v>
      </c>
      <c r="I966" s="104">
        <v>115</v>
      </c>
      <c r="J966" s="104"/>
      <c r="K966" s="104" t="s">
        <v>154</v>
      </c>
      <c r="L966" s="105">
        <v>105.5</v>
      </c>
      <c r="M966" s="106">
        <v>542</v>
      </c>
      <c r="N966" s="106">
        <v>626</v>
      </c>
      <c r="O966" s="106">
        <v>3</v>
      </c>
      <c r="P966" s="106">
        <v>84</v>
      </c>
      <c r="Q966" s="106">
        <v>5</v>
      </c>
      <c r="R966" s="106">
        <v>4</v>
      </c>
      <c r="S966" s="106">
        <v>621</v>
      </c>
      <c r="T966" s="106">
        <v>658</v>
      </c>
      <c r="U966" s="106">
        <v>4</v>
      </c>
      <c r="V966" s="106">
        <v>37</v>
      </c>
      <c r="W966" s="106">
        <v>6</v>
      </c>
      <c r="X966" s="106">
        <v>5</v>
      </c>
      <c r="Y966" s="106"/>
      <c r="Z966" s="106"/>
      <c r="AA966" s="107">
        <v>33422</v>
      </c>
      <c r="AB966" s="106">
        <v>2</v>
      </c>
      <c r="AC966" s="108">
        <v>3.25</v>
      </c>
      <c r="AD966" s="109">
        <v>2</v>
      </c>
      <c r="AE966" s="110">
        <v>0</v>
      </c>
      <c r="AF966" s="111">
        <v>0.54</v>
      </c>
      <c r="AG966" s="112">
        <v>0</v>
      </c>
      <c r="AH966" s="112">
        <v>0</v>
      </c>
      <c r="AI966" s="112">
        <v>0</v>
      </c>
      <c r="AJ966" s="111">
        <v>0.9</v>
      </c>
      <c r="AK966" s="112">
        <v>0</v>
      </c>
      <c r="AL966" s="112">
        <v>0</v>
      </c>
      <c r="AM966" s="112">
        <v>0</v>
      </c>
      <c r="AN966" s="112">
        <v>0</v>
      </c>
      <c r="AO966" s="112">
        <v>0</v>
      </c>
      <c r="AP966" s="112">
        <v>0</v>
      </c>
      <c r="AQ966" s="112">
        <v>0</v>
      </c>
      <c r="AR966" s="112">
        <v>0</v>
      </c>
      <c r="AS966" s="112">
        <v>0</v>
      </c>
      <c r="AT966" s="111">
        <v>0.55000000000000004</v>
      </c>
      <c r="AU966" s="112">
        <v>0</v>
      </c>
      <c r="AV966" s="112">
        <v>0</v>
      </c>
      <c r="AW966" s="112">
        <v>0</v>
      </c>
      <c r="AX966" s="112">
        <v>0</v>
      </c>
      <c r="AY966" s="112">
        <v>0</v>
      </c>
      <c r="AZ966" s="112">
        <v>0</v>
      </c>
      <c r="BA966" s="111">
        <v>0.71299999999999997</v>
      </c>
      <c r="BB966" s="112">
        <v>0</v>
      </c>
      <c r="BC966" s="112">
        <v>0</v>
      </c>
      <c r="BD966" s="112">
        <v>0</v>
      </c>
      <c r="BE966" s="112">
        <v>0</v>
      </c>
      <c r="BF966" s="112">
        <v>0</v>
      </c>
      <c r="BG966" s="112">
        <v>0</v>
      </c>
      <c r="BH966" s="112">
        <v>0</v>
      </c>
      <c r="BI966" s="112">
        <v>0</v>
      </c>
      <c r="BJ966" s="112">
        <v>0</v>
      </c>
      <c r="BK966" s="111">
        <v>0.71299999999999997</v>
      </c>
      <c r="BL966" s="112">
        <v>0</v>
      </c>
      <c r="BM966" s="112">
        <v>0</v>
      </c>
      <c r="BN966" s="112">
        <v>0</v>
      </c>
      <c r="BO966" s="112">
        <v>0</v>
      </c>
      <c r="BP966" s="112">
        <v>0</v>
      </c>
      <c r="BQ966" s="112">
        <v>0</v>
      </c>
      <c r="BR966" s="113">
        <v>3</v>
      </c>
      <c r="BS966" s="112">
        <v>0</v>
      </c>
    </row>
    <row r="967" spans="1:71" hidden="1" x14ac:dyDescent="0.25">
      <c r="A967" s="102" t="s">
        <v>4</v>
      </c>
      <c r="B967" s="103" t="s">
        <v>209</v>
      </c>
      <c r="C967" s="102" t="s">
        <v>210</v>
      </c>
      <c r="D967" s="102" t="s">
        <v>260</v>
      </c>
      <c r="E967" s="102" t="s">
        <v>261</v>
      </c>
      <c r="F967" s="102" t="s">
        <v>151</v>
      </c>
      <c r="G967" s="102" t="s">
        <v>223</v>
      </c>
      <c r="H967" s="104">
        <v>542</v>
      </c>
      <c r="I967" s="104">
        <v>622</v>
      </c>
      <c r="J967" s="104">
        <v>322</v>
      </c>
      <c r="K967" s="104">
        <v>966</v>
      </c>
      <c r="L967" s="105">
        <v>495.33333333333331</v>
      </c>
      <c r="M967" s="106">
        <v>4783</v>
      </c>
      <c r="N967" s="106">
        <v>5374</v>
      </c>
      <c r="O967" s="106">
        <v>9</v>
      </c>
      <c r="P967" s="106">
        <v>591</v>
      </c>
      <c r="Q967" s="106">
        <v>9</v>
      </c>
      <c r="R967" s="106">
        <v>9</v>
      </c>
      <c r="S967" s="106">
        <v>5188</v>
      </c>
      <c r="T967" s="106">
        <v>5423</v>
      </c>
      <c r="U967" s="106">
        <v>9</v>
      </c>
      <c r="V967" s="106">
        <v>235</v>
      </c>
      <c r="W967" s="106">
        <v>9</v>
      </c>
      <c r="X967" s="106">
        <v>9</v>
      </c>
      <c r="Y967" s="106">
        <v>322</v>
      </c>
      <c r="Z967" s="106">
        <v>7</v>
      </c>
      <c r="AA967" s="107">
        <v>91756</v>
      </c>
      <c r="AB967" s="106">
        <v>9</v>
      </c>
      <c r="AC967" s="108">
        <v>8.6</v>
      </c>
      <c r="AD967" s="109">
        <v>5</v>
      </c>
      <c r="AE967" s="110">
        <v>317</v>
      </c>
      <c r="AF967" s="111">
        <v>0.54</v>
      </c>
      <c r="AG967" s="112">
        <v>0</v>
      </c>
      <c r="AH967" s="112">
        <v>0</v>
      </c>
      <c r="AI967" s="112">
        <v>0</v>
      </c>
      <c r="AJ967" s="111">
        <v>0.9</v>
      </c>
      <c r="AK967" s="112">
        <v>8</v>
      </c>
      <c r="AL967" s="112">
        <v>18.666666666666668</v>
      </c>
      <c r="AM967" s="112">
        <v>11.666666666666666</v>
      </c>
      <c r="AN967" s="112">
        <v>18.666666666666668</v>
      </c>
      <c r="AO967" s="112">
        <v>0</v>
      </c>
      <c r="AP967" s="112">
        <v>0</v>
      </c>
      <c r="AQ967" s="112">
        <v>0</v>
      </c>
      <c r="AR967" s="112">
        <v>0</v>
      </c>
      <c r="AS967" s="112">
        <v>0</v>
      </c>
      <c r="AT967" s="111">
        <v>0.55000000000000004</v>
      </c>
      <c r="AU967" s="112">
        <v>0</v>
      </c>
      <c r="AV967" s="112">
        <v>0</v>
      </c>
      <c r="AW967" s="112">
        <v>0</v>
      </c>
      <c r="AX967" s="112">
        <v>0</v>
      </c>
      <c r="AY967" s="112">
        <v>0</v>
      </c>
      <c r="AZ967" s="112">
        <v>0</v>
      </c>
      <c r="BA967" s="111">
        <v>0.71299999999999997</v>
      </c>
      <c r="BB967" s="112">
        <v>0</v>
      </c>
      <c r="BC967" s="112">
        <v>0</v>
      </c>
      <c r="BD967" s="112">
        <v>0</v>
      </c>
      <c r="BE967" s="112">
        <v>0</v>
      </c>
      <c r="BF967" s="112">
        <v>0</v>
      </c>
      <c r="BG967" s="112">
        <v>0</v>
      </c>
      <c r="BH967" s="112">
        <v>0</v>
      </c>
      <c r="BI967" s="112">
        <v>0</v>
      </c>
      <c r="BJ967" s="112">
        <v>0</v>
      </c>
      <c r="BK967" s="111">
        <v>0.71299999999999997</v>
      </c>
      <c r="BL967" s="112">
        <v>171.18</v>
      </c>
      <c r="BM967" s="112">
        <v>21.083333333333336</v>
      </c>
      <c r="BN967" s="112">
        <v>10.266666666666667</v>
      </c>
      <c r="BO967" s="112">
        <v>0</v>
      </c>
      <c r="BP967" s="112">
        <v>0</v>
      </c>
      <c r="BQ967" s="112">
        <v>0</v>
      </c>
      <c r="BR967" s="113">
        <v>291</v>
      </c>
      <c r="BS967" s="112">
        <v>0</v>
      </c>
    </row>
    <row r="968" spans="1:71" hidden="1" x14ac:dyDescent="0.25">
      <c r="A968" s="102" t="s">
        <v>4</v>
      </c>
      <c r="B968" s="103" t="s">
        <v>209</v>
      </c>
      <c r="C968" s="102" t="s">
        <v>210</v>
      </c>
      <c r="D968" s="102" t="s">
        <v>28</v>
      </c>
      <c r="E968" s="102" t="s">
        <v>29</v>
      </c>
      <c r="F968" s="102" t="s">
        <v>151</v>
      </c>
      <c r="G968" s="102" t="s">
        <v>223</v>
      </c>
      <c r="H968" s="104">
        <v>33</v>
      </c>
      <c r="I968" s="104">
        <v>40</v>
      </c>
      <c r="J968" s="104"/>
      <c r="K968" s="104" t="s">
        <v>154</v>
      </c>
      <c r="L968" s="105">
        <v>36.5</v>
      </c>
      <c r="M968" s="106">
        <v>318</v>
      </c>
      <c r="N968" s="106">
        <v>354</v>
      </c>
      <c r="O968" s="106">
        <v>3</v>
      </c>
      <c r="P968" s="106">
        <v>36</v>
      </c>
      <c r="Q968" s="106">
        <v>4</v>
      </c>
      <c r="R968" s="106">
        <v>3.5</v>
      </c>
      <c r="S968" s="106">
        <v>353</v>
      </c>
      <c r="T968" s="106">
        <v>374</v>
      </c>
      <c r="U968" s="106">
        <v>3</v>
      </c>
      <c r="V968" s="106">
        <v>21</v>
      </c>
      <c r="W968" s="106">
        <v>5</v>
      </c>
      <c r="X968" s="106">
        <v>4</v>
      </c>
      <c r="Y968" s="106"/>
      <c r="Z968" s="106"/>
      <c r="AA968" s="107">
        <v>62218</v>
      </c>
      <c r="AB968" s="106">
        <v>6</v>
      </c>
      <c r="AC968" s="108">
        <v>4.875</v>
      </c>
      <c r="AD968" s="109">
        <v>3</v>
      </c>
      <c r="AE968" s="110">
        <v>0</v>
      </c>
      <c r="AF968" s="111">
        <v>0.54</v>
      </c>
      <c r="AG968" s="112">
        <v>0</v>
      </c>
      <c r="AH968" s="112">
        <v>0</v>
      </c>
      <c r="AI968" s="112">
        <v>0</v>
      </c>
      <c r="AJ968" s="111">
        <v>0.9</v>
      </c>
      <c r="AK968" s="112">
        <v>0</v>
      </c>
      <c r="AL968" s="112">
        <v>0</v>
      </c>
      <c r="AM968" s="112">
        <v>0</v>
      </c>
      <c r="AN968" s="112">
        <v>0</v>
      </c>
      <c r="AO968" s="112">
        <v>0</v>
      </c>
      <c r="AP968" s="112">
        <v>0</v>
      </c>
      <c r="AQ968" s="112">
        <v>0</v>
      </c>
      <c r="AR968" s="112">
        <v>0</v>
      </c>
      <c r="AS968" s="112">
        <v>0</v>
      </c>
      <c r="AT968" s="111">
        <v>0.55000000000000004</v>
      </c>
      <c r="AU968" s="112">
        <v>0</v>
      </c>
      <c r="AV968" s="112">
        <v>0</v>
      </c>
      <c r="AW968" s="112">
        <v>0</v>
      </c>
      <c r="AX968" s="112">
        <v>0</v>
      </c>
      <c r="AY968" s="112">
        <v>0</v>
      </c>
      <c r="AZ968" s="112">
        <v>0</v>
      </c>
      <c r="BA968" s="111">
        <v>0.71299999999999997</v>
      </c>
      <c r="BB968" s="112">
        <v>0</v>
      </c>
      <c r="BC968" s="112">
        <v>0</v>
      </c>
      <c r="BD968" s="112">
        <v>0</v>
      </c>
      <c r="BE968" s="112">
        <v>0</v>
      </c>
      <c r="BF968" s="112">
        <v>0</v>
      </c>
      <c r="BG968" s="112">
        <v>0</v>
      </c>
      <c r="BH968" s="112">
        <v>0</v>
      </c>
      <c r="BI968" s="112">
        <v>0</v>
      </c>
      <c r="BJ968" s="112">
        <v>0</v>
      </c>
      <c r="BK968" s="111">
        <v>0.71299999999999997</v>
      </c>
      <c r="BL968" s="112">
        <v>0</v>
      </c>
      <c r="BM968" s="112">
        <v>0</v>
      </c>
      <c r="BN968" s="112">
        <v>0</v>
      </c>
      <c r="BO968" s="112">
        <v>0</v>
      </c>
      <c r="BP968" s="112">
        <v>0</v>
      </c>
      <c r="BQ968" s="112">
        <v>0</v>
      </c>
      <c r="BR968" s="113">
        <v>256</v>
      </c>
      <c r="BS968" s="112">
        <v>0</v>
      </c>
    </row>
    <row r="969" spans="1:71" hidden="1" x14ac:dyDescent="0.25">
      <c r="A969" s="102" t="s">
        <v>4</v>
      </c>
      <c r="B969" s="103" t="s">
        <v>209</v>
      </c>
      <c r="C969" s="102" t="s">
        <v>210</v>
      </c>
      <c r="D969" s="102" t="s">
        <v>7</v>
      </c>
      <c r="E969" s="102" t="s">
        <v>8</v>
      </c>
      <c r="F969" s="102" t="s">
        <v>151</v>
      </c>
      <c r="G969" s="102" t="s">
        <v>223</v>
      </c>
      <c r="H969" s="104">
        <v>978</v>
      </c>
      <c r="I969" s="104">
        <v>1168</v>
      </c>
      <c r="J969" s="104">
        <v>166</v>
      </c>
      <c r="K969" s="104">
        <v>498</v>
      </c>
      <c r="L969" s="105">
        <v>770.66666666666663</v>
      </c>
      <c r="M969" s="106">
        <v>9397</v>
      </c>
      <c r="N969" s="106">
        <v>10298</v>
      </c>
      <c r="O969" s="106">
        <v>10</v>
      </c>
      <c r="P969" s="106">
        <v>901</v>
      </c>
      <c r="Q969" s="106">
        <v>10</v>
      </c>
      <c r="R969" s="106">
        <v>10</v>
      </c>
      <c r="S969" s="106">
        <v>10201</v>
      </c>
      <c r="T969" s="106">
        <v>10660</v>
      </c>
      <c r="U969" s="106">
        <v>10</v>
      </c>
      <c r="V969" s="106">
        <v>459</v>
      </c>
      <c r="W969" s="106">
        <v>10</v>
      </c>
      <c r="X969" s="106">
        <v>10</v>
      </c>
      <c r="Y969" s="106">
        <v>166</v>
      </c>
      <c r="Z969" s="106">
        <v>5</v>
      </c>
      <c r="AA969" s="107">
        <v>66448</v>
      </c>
      <c r="AB969" s="106">
        <v>7</v>
      </c>
      <c r="AC969" s="108">
        <v>7.8</v>
      </c>
      <c r="AD969" s="109">
        <v>4</v>
      </c>
      <c r="AE969" s="110">
        <v>101.33333333333333</v>
      </c>
      <c r="AF969" s="111">
        <v>0.54</v>
      </c>
      <c r="AG969" s="112">
        <v>0</v>
      </c>
      <c r="AH969" s="112">
        <v>0</v>
      </c>
      <c r="AI969" s="112">
        <v>0</v>
      </c>
      <c r="AJ969" s="111">
        <v>0.9</v>
      </c>
      <c r="AK969" s="112">
        <v>0</v>
      </c>
      <c r="AL969" s="112">
        <v>4</v>
      </c>
      <c r="AM969" s="112">
        <v>11.666666666666666</v>
      </c>
      <c r="AN969" s="112">
        <v>0</v>
      </c>
      <c r="AO969" s="112">
        <v>0</v>
      </c>
      <c r="AP969" s="112">
        <v>0</v>
      </c>
      <c r="AQ969" s="112">
        <v>0</v>
      </c>
      <c r="AR969" s="112">
        <v>0</v>
      </c>
      <c r="AS969" s="112">
        <v>0</v>
      </c>
      <c r="AT969" s="111">
        <v>0.55000000000000004</v>
      </c>
      <c r="AU969" s="112">
        <v>0</v>
      </c>
      <c r="AV969" s="112">
        <v>0</v>
      </c>
      <c r="AW969" s="112">
        <v>0</v>
      </c>
      <c r="AX969" s="112">
        <v>0</v>
      </c>
      <c r="AY969" s="112">
        <v>0</v>
      </c>
      <c r="AZ969" s="112">
        <v>0</v>
      </c>
      <c r="BA969" s="111">
        <v>0.71299999999999997</v>
      </c>
      <c r="BB969" s="112">
        <v>0</v>
      </c>
      <c r="BC969" s="112">
        <v>0</v>
      </c>
      <c r="BD969" s="112">
        <v>0</v>
      </c>
      <c r="BE969" s="112">
        <v>0</v>
      </c>
      <c r="BF969" s="112">
        <v>0</v>
      </c>
      <c r="BG969" s="112">
        <v>0</v>
      </c>
      <c r="BH969" s="112">
        <v>0</v>
      </c>
      <c r="BI969" s="112">
        <v>0</v>
      </c>
      <c r="BJ969" s="112">
        <v>0</v>
      </c>
      <c r="BK969" s="111">
        <v>0.71299999999999997</v>
      </c>
      <c r="BL969" s="112">
        <v>54.72</v>
      </c>
      <c r="BM969" s="112">
        <v>8.6166666666666671</v>
      </c>
      <c r="BN969" s="112">
        <v>0</v>
      </c>
      <c r="BO969" s="112">
        <v>0</v>
      </c>
      <c r="BP969" s="112">
        <v>0</v>
      </c>
      <c r="BQ969" s="112">
        <v>0</v>
      </c>
      <c r="BR969" s="113">
        <v>960</v>
      </c>
      <c r="BS969" s="112">
        <v>0</v>
      </c>
    </row>
    <row r="970" spans="1:71" hidden="1" x14ac:dyDescent="0.25">
      <c r="A970" s="102" t="s">
        <v>4</v>
      </c>
      <c r="B970" s="103" t="s">
        <v>209</v>
      </c>
      <c r="C970" s="102" t="s">
        <v>210</v>
      </c>
      <c r="D970" s="102" t="s">
        <v>84</v>
      </c>
      <c r="E970" s="102" t="s">
        <v>85</v>
      </c>
      <c r="F970" s="102" t="s">
        <v>152</v>
      </c>
      <c r="G970" s="102" t="s">
        <v>223</v>
      </c>
      <c r="H970" s="104">
        <v>27</v>
      </c>
      <c r="I970" s="104">
        <v>49</v>
      </c>
      <c r="J970" s="104"/>
      <c r="K970" s="104" t="s">
        <v>154</v>
      </c>
      <c r="L970" s="105">
        <v>38</v>
      </c>
      <c r="M970" s="106">
        <v>276</v>
      </c>
      <c r="N970" s="106">
        <v>309</v>
      </c>
      <c r="O970" s="106">
        <v>2</v>
      </c>
      <c r="P970" s="106">
        <v>33</v>
      </c>
      <c r="Q970" s="106">
        <v>4</v>
      </c>
      <c r="R970" s="106">
        <v>3</v>
      </c>
      <c r="S970" s="106">
        <v>415</v>
      </c>
      <c r="T970" s="106">
        <v>440</v>
      </c>
      <c r="U970" s="106">
        <v>3</v>
      </c>
      <c r="V970" s="106">
        <v>25</v>
      </c>
      <c r="W970" s="106">
        <v>5</v>
      </c>
      <c r="X970" s="106">
        <v>4</v>
      </c>
      <c r="Y970" s="106"/>
      <c r="Z970" s="106"/>
      <c r="AA970" s="107">
        <v>62757</v>
      </c>
      <c r="AB970" s="106">
        <v>6</v>
      </c>
      <c r="AC970" s="108">
        <v>4.75</v>
      </c>
      <c r="AD970" s="109">
        <v>3</v>
      </c>
      <c r="AE970" s="110">
        <v>0</v>
      </c>
      <c r="AF970" s="111">
        <v>0.54</v>
      </c>
      <c r="AG970" s="112">
        <v>0</v>
      </c>
      <c r="AH970" s="112">
        <v>0</v>
      </c>
      <c r="AI970" s="112">
        <v>0</v>
      </c>
      <c r="AJ970" s="111">
        <v>0.9</v>
      </c>
      <c r="AK970" s="112">
        <v>0</v>
      </c>
      <c r="AL970" s="112">
        <v>0</v>
      </c>
      <c r="AM970" s="112">
        <v>0</v>
      </c>
      <c r="AN970" s="112">
        <v>0</v>
      </c>
      <c r="AO970" s="112">
        <v>0</v>
      </c>
      <c r="AP970" s="112">
        <v>0</v>
      </c>
      <c r="AQ970" s="112">
        <v>0</v>
      </c>
      <c r="AR970" s="112">
        <v>0</v>
      </c>
      <c r="AS970" s="112">
        <v>0</v>
      </c>
      <c r="AT970" s="111">
        <v>0.55000000000000004</v>
      </c>
      <c r="AU970" s="112">
        <v>0</v>
      </c>
      <c r="AV970" s="112">
        <v>0</v>
      </c>
      <c r="AW970" s="112">
        <v>0</v>
      </c>
      <c r="AX970" s="112">
        <v>0</v>
      </c>
      <c r="AY970" s="112">
        <v>0</v>
      </c>
      <c r="AZ970" s="112">
        <v>0</v>
      </c>
      <c r="BA970" s="111">
        <v>0.71299999999999997</v>
      </c>
      <c r="BB970" s="112">
        <v>0</v>
      </c>
      <c r="BC970" s="112">
        <v>0</v>
      </c>
      <c r="BD970" s="112">
        <v>0</v>
      </c>
      <c r="BE970" s="112">
        <v>0</v>
      </c>
      <c r="BF970" s="112">
        <v>0</v>
      </c>
      <c r="BG970" s="112">
        <v>0</v>
      </c>
      <c r="BH970" s="112">
        <v>0</v>
      </c>
      <c r="BI970" s="112">
        <v>0</v>
      </c>
      <c r="BJ970" s="112">
        <v>0</v>
      </c>
      <c r="BK970" s="111">
        <v>0.71299999999999997</v>
      </c>
      <c r="BL970" s="112">
        <v>0</v>
      </c>
      <c r="BM970" s="112">
        <v>0</v>
      </c>
      <c r="BN970" s="112">
        <v>0</v>
      </c>
      <c r="BO970" s="112">
        <v>0</v>
      </c>
      <c r="BP970" s="112">
        <v>0</v>
      </c>
      <c r="BQ970" s="112">
        <v>0</v>
      </c>
      <c r="BR970" s="113">
        <v>36</v>
      </c>
      <c r="BS970" s="112">
        <v>0</v>
      </c>
    </row>
    <row r="971" spans="1:71" hidden="1" x14ac:dyDescent="0.25">
      <c r="A971" s="102" t="s">
        <v>4</v>
      </c>
      <c r="B971" s="103" t="s">
        <v>209</v>
      </c>
      <c r="C971" s="102" t="s">
        <v>210</v>
      </c>
      <c r="D971" s="102" t="s">
        <v>86</v>
      </c>
      <c r="E971" s="102" t="s">
        <v>87</v>
      </c>
      <c r="F971" s="102" t="s">
        <v>152</v>
      </c>
      <c r="G971" s="102" t="s">
        <v>223</v>
      </c>
      <c r="H971" s="104">
        <v>96</v>
      </c>
      <c r="I971" s="104">
        <v>121</v>
      </c>
      <c r="J971" s="104"/>
      <c r="K971" s="104" t="s">
        <v>154</v>
      </c>
      <c r="L971" s="105">
        <v>108.5</v>
      </c>
      <c r="M971" s="106">
        <v>777</v>
      </c>
      <c r="N971" s="106">
        <v>873</v>
      </c>
      <c r="O971" s="106">
        <v>4</v>
      </c>
      <c r="P971" s="106">
        <v>96</v>
      </c>
      <c r="Q971" s="106">
        <v>6</v>
      </c>
      <c r="R971" s="106">
        <v>5</v>
      </c>
      <c r="S971" s="106">
        <v>861</v>
      </c>
      <c r="T971" s="106">
        <v>913</v>
      </c>
      <c r="U971" s="106">
        <v>5</v>
      </c>
      <c r="V971" s="106">
        <v>52</v>
      </c>
      <c r="W971" s="106">
        <v>7</v>
      </c>
      <c r="X971" s="106">
        <v>6</v>
      </c>
      <c r="Y971" s="106"/>
      <c r="Z971" s="106"/>
      <c r="AA971" s="107"/>
      <c r="AB971" s="106"/>
      <c r="AC971" s="108">
        <v>5.5</v>
      </c>
      <c r="AD971" s="109">
        <v>3</v>
      </c>
      <c r="AE971" s="110">
        <v>0</v>
      </c>
      <c r="AF971" s="111">
        <v>0.54</v>
      </c>
      <c r="AG971" s="112">
        <v>0</v>
      </c>
      <c r="AH971" s="112">
        <v>0</v>
      </c>
      <c r="AI971" s="112">
        <v>0</v>
      </c>
      <c r="AJ971" s="111">
        <v>0.9</v>
      </c>
      <c r="AK971" s="112">
        <v>0</v>
      </c>
      <c r="AL971" s="112">
        <v>0</v>
      </c>
      <c r="AM971" s="112">
        <v>0</v>
      </c>
      <c r="AN971" s="112">
        <v>0</v>
      </c>
      <c r="AO971" s="112">
        <v>0</v>
      </c>
      <c r="AP971" s="112">
        <v>0</v>
      </c>
      <c r="AQ971" s="112">
        <v>0</v>
      </c>
      <c r="AR971" s="112">
        <v>0</v>
      </c>
      <c r="AS971" s="112">
        <v>0</v>
      </c>
      <c r="AT971" s="111">
        <v>0.55000000000000004</v>
      </c>
      <c r="AU971" s="112">
        <v>0</v>
      </c>
      <c r="AV971" s="112">
        <v>0</v>
      </c>
      <c r="AW971" s="112">
        <v>0</v>
      </c>
      <c r="AX971" s="112">
        <v>0</v>
      </c>
      <c r="AY971" s="112">
        <v>0</v>
      </c>
      <c r="AZ971" s="112">
        <v>0</v>
      </c>
      <c r="BA971" s="111">
        <v>0.71299999999999997</v>
      </c>
      <c r="BB971" s="112">
        <v>0</v>
      </c>
      <c r="BC971" s="112">
        <v>0</v>
      </c>
      <c r="BD971" s="112">
        <v>0</v>
      </c>
      <c r="BE971" s="112">
        <v>0</v>
      </c>
      <c r="BF971" s="112">
        <v>0</v>
      </c>
      <c r="BG971" s="112">
        <v>0</v>
      </c>
      <c r="BH971" s="112">
        <v>0</v>
      </c>
      <c r="BI971" s="112">
        <v>0</v>
      </c>
      <c r="BJ971" s="112">
        <v>0</v>
      </c>
      <c r="BK971" s="111">
        <v>0.71299999999999997</v>
      </c>
      <c r="BL971" s="112">
        <v>0</v>
      </c>
      <c r="BM971" s="112">
        <v>0</v>
      </c>
      <c r="BN971" s="112">
        <v>0</v>
      </c>
      <c r="BO971" s="112">
        <v>0</v>
      </c>
      <c r="BP971" s="112">
        <v>0</v>
      </c>
      <c r="BQ971" s="112">
        <v>0</v>
      </c>
      <c r="BR971" s="113">
        <v>95</v>
      </c>
      <c r="BS971" s="112">
        <v>0</v>
      </c>
    </row>
    <row r="972" spans="1:71" hidden="1" x14ac:dyDescent="0.25">
      <c r="A972" s="102" t="s">
        <v>4</v>
      </c>
      <c r="B972" s="103" t="s">
        <v>209</v>
      </c>
      <c r="C972" s="102" t="s">
        <v>210</v>
      </c>
      <c r="D972" s="102" t="s">
        <v>12</v>
      </c>
      <c r="E972" s="102" t="s">
        <v>13</v>
      </c>
      <c r="F972" s="102" t="s">
        <v>152</v>
      </c>
      <c r="G972" s="102" t="s">
        <v>223</v>
      </c>
      <c r="H972" s="104">
        <v>1159</v>
      </c>
      <c r="I972" s="104">
        <v>1339</v>
      </c>
      <c r="J972" s="104">
        <v>382</v>
      </c>
      <c r="K972" s="104">
        <v>1146</v>
      </c>
      <c r="L972" s="105">
        <v>960</v>
      </c>
      <c r="M972" s="106">
        <v>9831</v>
      </c>
      <c r="N972" s="106">
        <v>10954</v>
      </c>
      <c r="O972" s="106">
        <v>10</v>
      </c>
      <c r="P972" s="106">
        <v>1123</v>
      </c>
      <c r="Q972" s="106">
        <v>10</v>
      </c>
      <c r="R972" s="106">
        <v>10</v>
      </c>
      <c r="S972" s="106">
        <v>10668</v>
      </c>
      <c r="T972" s="106">
        <v>11149</v>
      </c>
      <c r="U972" s="106">
        <v>10</v>
      </c>
      <c r="V972" s="106">
        <v>481</v>
      </c>
      <c r="W972" s="106">
        <v>10</v>
      </c>
      <c r="X972" s="106">
        <v>10</v>
      </c>
      <c r="Y972" s="106">
        <v>382</v>
      </c>
      <c r="Z972" s="106">
        <v>7</v>
      </c>
      <c r="AA972" s="107">
        <v>51297</v>
      </c>
      <c r="AB972" s="106">
        <v>5</v>
      </c>
      <c r="AC972" s="108">
        <v>7.4</v>
      </c>
      <c r="AD972" s="109">
        <v>4</v>
      </c>
      <c r="AE972" s="110">
        <v>0</v>
      </c>
      <c r="AF972" s="111">
        <v>0.54</v>
      </c>
      <c r="AG972" s="112">
        <v>0</v>
      </c>
      <c r="AH972" s="112">
        <v>0</v>
      </c>
      <c r="AI972" s="112">
        <v>0</v>
      </c>
      <c r="AJ972" s="111">
        <v>0.9</v>
      </c>
      <c r="AK972" s="112">
        <v>0</v>
      </c>
      <c r="AL972" s="112">
        <v>0</v>
      </c>
      <c r="AM972" s="112">
        <v>0</v>
      </c>
      <c r="AN972" s="112">
        <v>0</v>
      </c>
      <c r="AO972" s="112">
        <v>0</v>
      </c>
      <c r="AP972" s="112">
        <v>0</v>
      </c>
      <c r="AQ972" s="112">
        <v>0</v>
      </c>
      <c r="AR972" s="112">
        <v>0</v>
      </c>
      <c r="AS972" s="112">
        <v>0</v>
      </c>
      <c r="AT972" s="111">
        <v>0.55000000000000004</v>
      </c>
      <c r="AU972" s="112">
        <v>0</v>
      </c>
      <c r="AV972" s="112">
        <v>0</v>
      </c>
      <c r="AW972" s="112">
        <v>0</v>
      </c>
      <c r="AX972" s="112">
        <v>0</v>
      </c>
      <c r="AY972" s="112">
        <v>0</v>
      </c>
      <c r="AZ972" s="112">
        <v>0</v>
      </c>
      <c r="BA972" s="111">
        <v>0.71299999999999997</v>
      </c>
      <c r="BB972" s="112">
        <v>0</v>
      </c>
      <c r="BC972" s="112">
        <v>0</v>
      </c>
      <c r="BD972" s="112">
        <v>0</v>
      </c>
      <c r="BE972" s="112">
        <v>0</v>
      </c>
      <c r="BF972" s="112">
        <v>0</v>
      </c>
      <c r="BG972" s="112">
        <v>0</v>
      </c>
      <c r="BH972" s="112">
        <v>0</v>
      </c>
      <c r="BI972" s="112">
        <v>0</v>
      </c>
      <c r="BJ972" s="112">
        <v>0</v>
      </c>
      <c r="BK972" s="111">
        <v>0.71299999999999997</v>
      </c>
      <c r="BL972" s="112">
        <v>0</v>
      </c>
      <c r="BM972" s="112">
        <v>0</v>
      </c>
      <c r="BN972" s="112">
        <v>0</v>
      </c>
      <c r="BO972" s="112">
        <v>0</v>
      </c>
      <c r="BP972" s="112">
        <v>0</v>
      </c>
      <c r="BQ972" s="112">
        <v>0</v>
      </c>
      <c r="BR972" s="113">
        <v>1702</v>
      </c>
      <c r="BS972" s="112">
        <v>0</v>
      </c>
    </row>
    <row r="973" spans="1:71" hidden="1" x14ac:dyDescent="0.25">
      <c r="A973" s="102" t="s">
        <v>4</v>
      </c>
      <c r="B973" s="103" t="s">
        <v>209</v>
      </c>
      <c r="C973" s="102" t="s">
        <v>210</v>
      </c>
      <c r="D973" s="102" t="s">
        <v>324</v>
      </c>
      <c r="E973" s="102" t="s">
        <v>325</v>
      </c>
      <c r="F973" s="102" t="s">
        <v>151</v>
      </c>
      <c r="G973" s="102" t="s">
        <v>223</v>
      </c>
      <c r="H973" s="104">
        <v>17</v>
      </c>
      <c r="I973" s="104">
        <v>20</v>
      </c>
      <c r="J973" s="104"/>
      <c r="K973" s="104" t="s">
        <v>154</v>
      </c>
      <c r="L973" s="105">
        <v>18.5</v>
      </c>
      <c r="M973" s="106">
        <v>159</v>
      </c>
      <c r="N973" s="106">
        <v>171</v>
      </c>
      <c r="O973" s="106">
        <v>1</v>
      </c>
      <c r="P973" s="106">
        <v>12</v>
      </c>
      <c r="Q973" s="106">
        <v>3</v>
      </c>
      <c r="R973" s="106">
        <v>2</v>
      </c>
      <c r="S973" s="106">
        <v>169</v>
      </c>
      <c r="T973" s="106">
        <v>174</v>
      </c>
      <c r="U973" s="106">
        <v>1</v>
      </c>
      <c r="V973" s="106">
        <v>5</v>
      </c>
      <c r="W973" s="106">
        <v>3</v>
      </c>
      <c r="X973" s="106">
        <v>2</v>
      </c>
      <c r="Y973" s="106"/>
      <c r="Z973" s="106"/>
      <c r="AA973" s="107">
        <v>59394</v>
      </c>
      <c r="AB973" s="106">
        <v>6</v>
      </c>
      <c r="AC973" s="108">
        <v>4</v>
      </c>
      <c r="AD973" s="109">
        <v>2</v>
      </c>
      <c r="AE973" s="110">
        <v>0</v>
      </c>
      <c r="AF973" s="111">
        <v>0.54</v>
      </c>
      <c r="AG973" s="112">
        <v>0</v>
      </c>
      <c r="AH973" s="112">
        <v>0</v>
      </c>
      <c r="AI973" s="112">
        <v>0</v>
      </c>
      <c r="AJ973" s="111">
        <v>0.9</v>
      </c>
      <c r="AK973" s="112">
        <v>0</v>
      </c>
      <c r="AL973" s="112">
        <v>0</v>
      </c>
      <c r="AM973" s="112">
        <v>0</v>
      </c>
      <c r="AN973" s="112">
        <v>0</v>
      </c>
      <c r="AO973" s="112">
        <v>0</v>
      </c>
      <c r="AP973" s="112">
        <v>0</v>
      </c>
      <c r="AQ973" s="112">
        <v>0</v>
      </c>
      <c r="AR973" s="112">
        <v>0</v>
      </c>
      <c r="AS973" s="112">
        <v>0</v>
      </c>
      <c r="AT973" s="111">
        <v>0.55000000000000004</v>
      </c>
      <c r="AU973" s="112">
        <v>0</v>
      </c>
      <c r="AV973" s="112">
        <v>0</v>
      </c>
      <c r="AW973" s="112">
        <v>0</v>
      </c>
      <c r="AX973" s="112">
        <v>0</v>
      </c>
      <c r="AY973" s="112">
        <v>0</v>
      </c>
      <c r="AZ973" s="112">
        <v>0</v>
      </c>
      <c r="BA973" s="111">
        <v>0.71299999999999997</v>
      </c>
      <c r="BB973" s="112">
        <v>0</v>
      </c>
      <c r="BC973" s="112">
        <v>0</v>
      </c>
      <c r="BD973" s="112">
        <v>0</v>
      </c>
      <c r="BE973" s="112">
        <v>0</v>
      </c>
      <c r="BF973" s="112">
        <v>0</v>
      </c>
      <c r="BG973" s="112">
        <v>0</v>
      </c>
      <c r="BH973" s="112">
        <v>0</v>
      </c>
      <c r="BI973" s="112">
        <v>0</v>
      </c>
      <c r="BJ973" s="112">
        <v>0</v>
      </c>
      <c r="BK973" s="111">
        <v>0.71299999999999997</v>
      </c>
      <c r="BL973" s="112">
        <v>0</v>
      </c>
      <c r="BM973" s="112">
        <v>0</v>
      </c>
      <c r="BN973" s="112">
        <v>0</v>
      </c>
      <c r="BO973" s="112">
        <v>0</v>
      </c>
      <c r="BP973" s="112">
        <v>0</v>
      </c>
      <c r="BQ973" s="112">
        <v>0</v>
      </c>
      <c r="BR973" s="113">
        <v>58</v>
      </c>
      <c r="BS973" s="112">
        <v>0</v>
      </c>
    </row>
    <row r="974" spans="1:71" hidden="1" x14ac:dyDescent="0.25">
      <c r="A974" s="102" t="s">
        <v>4</v>
      </c>
      <c r="B974" s="103" t="s">
        <v>209</v>
      </c>
      <c r="C974" s="102" t="s">
        <v>210</v>
      </c>
      <c r="D974" s="102" t="s">
        <v>30</v>
      </c>
      <c r="E974" s="102" t="s">
        <v>31</v>
      </c>
      <c r="F974" s="102" t="s">
        <v>151</v>
      </c>
      <c r="G974" s="102" t="s">
        <v>223</v>
      </c>
      <c r="H974" s="104">
        <v>247</v>
      </c>
      <c r="I974" s="104">
        <v>271</v>
      </c>
      <c r="J974" s="104">
        <v>75</v>
      </c>
      <c r="K974" s="104">
        <v>225</v>
      </c>
      <c r="L974" s="105">
        <v>197.66666666666666</v>
      </c>
      <c r="M974" s="106">
        <v>1994</v>
      </c>
      <c r="N974" s="106">
        <v>2204</v>
      </c>
      <c r="O974" s="106">
        <v>7</v>
      </c>
      <c r="P974" s="106">
        <v>210</v>
      </c>
      <c r="Q974" s="106">
        <v>7</v>
      </c>
      <c r="R974" s="106">
        <v>7</v>
      </c>
      <c r="S974" s="106">
        <v>2121</v>
      </c>
      <c r="T974" s="106">
        <v>2196</v>
      </c>
      <c r="U974" s="106">
        <v>7</v>
      </c>
      <c r="V974" s="106">
        <v>75</v>
      </c>
      <c r="W974" s="106">
        <v>7</v>
      </c>
      <c r="X974" s="106">
        <v>7</v>
      </c>
      <c r="Y974" s="106">
        <v>75</v>
      </c>
      <c r="Z974" s="106">
        <v>4</v>
      </c>
      <c r="AA974" s="107">
        <v>64537</v>
      </c>
      <c r="AB974" s="106">
        <v>6</v>
      </c>
      <c r="AC974" s="108">
        <v>6</v>
      </c>
      <c r="AD974" s="109">
        <v>3</v>
      </c>
      <c r="AE974" s="110">
        <v>0</v>
      </c>
      <c r="AF974" s="111">
        <v>0.54</v>
      </c>
      <c r="AG974" s="112">
        <v>0</v>
      </c>
      <c r="AH974" s="112">
        <v>0</v>
      </c>
      <c r="AI974" s="112">
        <v>0</v>
      </c>
      <c r="AJ974" s="111">
        <v>0.9</v>
      </c>
      <c r="AK974" s="112">
        <v>0</v>
      </c>
      <c r="AL974" s="112">
        <v>0</v>
      </c>
      <c r="AM974" s="112">
        <v>0</v>
      </c>
      <c r="AN974" s="112">
        <v>0</v>
      </c>
      <c r="AO974" s="112">
        <v>0</v>
      </c>
      <c r="AP974" s="112">
        <v>0</v>
      </c>
      <c r="AQ974" s="112">
        <v>0</v>
      </c>
      <c r="AR974" s="112">
        <v>0</v>
      </c>
      <c r="AS974" s="112">
        <v>0</v>
      </c>
      <c r="AT974" s="111">
        <v>0.55000000000000004</v>
      </c>
      <c r="AU974" s="112">
        <v>0</v>
      </c>
      <c r="AV974" s="112">
        <v>0</v>
      </c>
      <c r="AW974" s="112">
        <v>0</v>
      </c>
      <c r="AX974" s="112">
        <v>0</v>
      </c>
      <c r="AY974" s="112">
        <v>0</v>
      </c>
      <c r="AZ974" s="112">
        <v>0</v>
      </c>
      <c r="BA974" s="111">
        <v>0.71299999999999997</v>
      </c>
      <c r="BB974" s="112">
        <v>0</v>
      </c>
      <c r="BC974" s="112">
        <v>0</v>
      </c>
      <c r="BD974" s="112">
        <v>0</v>
      </c>
      <c r="BE974" s="112">
        <v>0</v>
      </c>
      <c r="BF974" s="112">
        <v>0</v>
      </c>
      <c r="BG974" s="112">
        <v>0</v>
      </c>
      <c r="BH974" s="112">
        <v>0</v>
      </c>
      <c r="BI974" s="112">
        <v>0</v>
      </c>
      <c r="BJ974" s="112">
        <v>0</v>
      </c>
      <c r="BK974" s="111">
        <v>0.71299999999999997</v>
      </c>
      <c r="BL974" s="112">
        <v>0</v>
      </c>
      <c r="BM974" s="112">
        <v>0</v>
      </c>
      <c r="BN974" s="112">
        <v>0</v>
      </c>
      <c r="BO974" s="112">
        <v>0</v>
      </c>
      <c r="BP974" s="112">
        <v>0</v>
      </c>
      <c r="BQ974" s="112">
        <v>0</v>
      </c>
      <c r="BR974" s="113">
        <v>330</v>
      </c>
      <c r="BS974" s="112">
        <v>0</v>
      </c>
    </row>
    <row r="975" spans="1:71" hidden="1" x14ac:dyDescent="0.25">
      <c r="A975" s="102" t="s">
        <v>4</v>
      </c>
      <c r="B975" s="103" t="s">
        <v>209</v>
      </c>
      <c r="C975" s="102" t="s">
        <v>210</v>
      </c>
      <c r="D975" s="102" t="s">
        <v>326</v>
      </c>
      <c r="E975" s="102" t="s">
        <v>327</v>
      </c>
      <c r="F975" s="102" t="s">
        <v>152</v>
      </c>
      <c r="G975" s="102" t="s">
        <v>223</v>
      </c>
      <c r="H975" s="104">
        <v>42</v>
      </c>
      <c r="I975" s="104">
        <v>64</v>
      </c>
      <c r="J975" s="104"/>
      <c r="K975" s="104" t="s">
        <v>154</v>
      </c>
      <c r="L975" s="105">
        <v>53</v>
      </c>
      <c r="M975" s="106">
        <v>493</v>
      </c>
      <c r="N975" s="106">
        <v>491</v>
      </c>
      <c r="O975" s="106">
        <v>3</v>
      </c>
      <c r="P975" s="106">
        <v>-2</v>
      </c>
      <c r="Q975" s="106">
        <v>2</v>
      </c>
      <c r="R975" s="106">
        <v>2.5</v>
      </c>
      <c r="S975" s="106">
        <v>556</v>
      </c>
      <c r="T975" s="106">
        <v>585</v>
      </c>
      <c r="U975" s="106">
        <v>3</v>
      </c>
      <c r="V975" s="106">
        <v>29</v>
      </c>
      <c r="W975" s="106">
        <v>5</v>
      </c>
      <c r="X975" s="106">
        <v>4</v>
      </c>
      <c r="Y975" s="106"/>
      <c r="Z975" s="106"/>
      <c r="AA975" s="107">
        <v>45488</v>
      </c>
      <c r="AB975" s="106">
        <v>4</v>
      </c>
      <c r="AC975" s="108">
        <v>3.625</v>
      </c>
      <c r="AD975" s="109">
        <v>2</v>
      </c>
      <c r="AE975" s="110">
        <v>0</v>
      </c>
      <c r="AF975" s="111">
        <v>0.54</v>
      </c>
      <c r="AG975" s="112">
        <v>0</v>
      </c>
      <c r="AH975" s="112">
        <v>0</v>
      </c>
      <c r="AI975" s="112">
        <v>0</v>
      </c>
      <c r="AJ975" s="111">
        <v>0.9</v>
      </c>
      <c r="AK975" s="112">
        <v>0</v>
      </c>
      <c r="AL975" s="112">
        <v>0</v>
      </c>
      <c r="AM975" s="112">
        <v>0</v>
      </c>
      <c r="AN975" s="112">
        <v>0</v>
      </c>
      <c r="AO975" s="112">
        <v>0</v>
      </c>
      <c r="AP975" s="112">
        <v>0</v>
      </c>
      <c r="AQ975" s="112">
        <v>0</v>
      </c>
      <c r="AR975" s="112">
        <v>0</v>
      </c>
      <c r="AS975" s="112">
        <v>0</v>
      </c>
      <c r="AT975" s="111">
        <v>0.55000000000000004</v>
      </c>
      <c r="AU975" s="112">
        <v>0</v>
      </c>
      <c r="AV975" s="112">
        <v>0</v>
      </c>
      <c r="AW975" s="112">
        <v>0</v>
      </c>
      <c r="AX975" s="112">
        <v>0</v>
      </c>
      <c r="AY975" s="112">
        <v>0</v>
      </c>
      <c r="AZ975" s="112">
        <v>0</v>
      </c>
      <c r="BA975" s="111">
        <v>0.71299999999999997</v>
      </c>
      <c r="BB975" s="112">
        <v>0</v>
      </c>
      <c r="BC975" s="112">
        <v>0</v>
      </c>
      <c r="BD975" s="112">
        <v>0</v>
      </c>
      <c r="BE975" s="112">
        <v>0</v>
      </c>
      <c r="BF975" s="112">
        <v>0</v>
      </c>
      <c r="BG975" s="112">
        <v>0</v>
      </c>
      <c r="BH975" s="112">
        <v>0</v>
      </c>
      <c r="BI975" s="112">
        <v>0</v>
      </c>
      <c r="BJ975" s="112">
        <v>0</v>
      </c>
      <c r="BK975" s="111">
        <v>0.71299999999999997</v>
      </c>
      <c r="BL975" s="112">
        <v>0</v>
      </c>
      <c r="BM975" s="112">
        <v>0</v>
      </c>
      <c r="BN975" s="112">
        <v>0</v>
      </c>
      <c r="BO975" s="112">
        <v>0</v>
      </c>
      <c r="BP975" s="112">
        <v>0</v>
      </c>
      <c r="BQ975" s="112">
        <v>0</v>
      </c>
      <c r="BR975" s="113">
        <v>20</v>
      </c>
      <c r="BS975" s="112">
        <v>0</v>
      </c>
    </row>
    <row r="976" spans="1:71" hidden="1" x14ac:dyDescent="0.25">
      <c r="A976" s="102" t="s">
        <v>4</v>
      </c>
      <c r="B976" s="103" t="s">
        <v>209</v>
      </c>
      <c r="C976" s="102" t="s">
        <v>210</v>
      </c>
      <c r="D976" s="102" t="s">
        <v>74</v>
      </c>
      <c r="E976" s="102" t="s">
        <v>75</v>
      </c>
      <c r="F976" s="102" t="s">
        <v>152</v>
      </c>
      <c r="G976" s="102" t="s">
        <v>223</v>
      </c>
      <c r="H976" s="104">
        <v>14</v>
      </c>
      <c r="I976" s="104">
        <v>33</v>
      </c>
      <c r="J976" s="104"/>
      <c r="K976" s="104" t="s">
        <v>154</v>
      </c>
      <c r="L976" s="105">
        <v>23.5</v>
      </c>
      <c r="M976" s="106">
        <v>170</v>
      </c>
      <c r="N976" s="106">
        <v>169</v>
      </c>
      <c r="O976" s="106">
        <v>1</v>
      </c>
      <c r="P976" s="106">
        <v>-1</v>
      </c>
      <c r="Q976" s="106">
        <v>2</v>
      </c>
      <c r="R976" s="106">
        <v>1.5</v>
      </c>
      <c r="S976" s="106">
        <v>297</v>
      </c>
      <c r="T976" s="106">
        <v>308</v>
      </c>
      <c r="U976" s="106">
        <v>2</v>
      </c>
      <c r="V976" s="106">
        <v>11</v>
      </c>
      <c r="W976" s="106">
        <v>4</v>
      </c>
      <c r="X976" s="106">
        <v>3</v>
      </c>
      <c r="Y976" s="106"/>
      <c r="Z976" s="106"/>
      <c r="AA976" s="107">
        <v>57749</v>
      </c>
      <c r="AB976" s="106">
        <v>5</v>
      </c>
      <c r="AC976" s="108">
        <v>3.625</v>
      </c>
      <c r="AD976" s="109">
        <v>2</v>
      </c>
      <c r="AE976" s="110">
        <v>0</v>
      </c>
      <c r="AF976" s="111">
        <v>0.54</v>
      </c>
      <c r="AG976" s="112">
        <v>0</v>
      </c>
      <c r="AH976" s="112">
        <v>0</v>
      </c>
      <c r="AI976" s="112">
        <v>0</v>
      </c>
      <c r="AJ976" s="111">
        <v>0.9</v>
      </c>
      <c r="AK976" s="112">
        <v>0</v>
      </c>
      <c r="AL976" s="112">
        <v>0</v>
      </c>
      <c r="AM976" s="112">
        <v>0</v>
      </c>
      <c r="AN976" s="112">
        <v>0</v>
      </c>
      <c r="AO976" s="112">
        <v>0</v>
      </c>
      <c r="AP976" s="112">
        <v>0</v>
      </c>
      <c r="AQ976" s="112">
        <v>0</v>
      </c>
      <c r="AR976" s="112">
        <v>0</v>
      </c>
      <c r="AS976" s="112">
        <v>0</v>
      </c>
      <c r="AT976" s="111">
        <v>0.55000000000000004</v>
      </c>
      <c r="AU976" s="112">
        <v>0</v>
      </c>
      <c r="AV976" s="112">
        <v>0</v>
      </c>
      <c r="AW976" s="112">
        <v>0</v>
      </c>
      <c r="AX976" s="112">
        <v>0</v>
      </c>
      <c r="AY976" s="112">
        <v>0</v>
      </c>
      <c r="AZ976" s="112">
        <v>0</v>
      </c>
      <c r="BA976" s="111">
        <v>0.71299999999999997</v>
      </c>
      <c r="BB976" s="112">
        <v>0</v>
      </c>
      <c r="BC976" s="112">
        <v>0</v>
      </c>
      <c r="BD976" s="112">
        <v>0</v>
      </c>
      <c r="BE976" s="112">
        <v>0</v>
      </c>
      <c r="BF976" s="112">
        <v>0</v>
      </c>
      <c r="BG976" s="112">
        <v>0</v>
      </c>
      <c r="BH976" s="112">
        <v>0</v>
      </c>
      <c r="BI976" s="112">
        <v>0</v>
      </c>
      <c r="BJ976" s="112">
        <v>0</v>
      </c>
      <c r="BK976" s="111">
        <v>0.71299999999999997</v>
      </c>
      <c r="BL976" s="112">
        <v>0</v>
      </c>
      <c r="BM976" s="112">
        <v>0</v>
      </c>
      <c r="BN976" s="112">
        <v>0</v>
      </c>
      <c r="BO976" s="112">
        <v>0</v>
      </c>
      <c r="BP976" s="112">
        <v>0</v>
      </c>
      <c r="BQ976" s="112">
        <v>0</v>
      </c>
      <c r="BR976" s="113">
        <v>23</v>
      </c>
      <c r="BS976" s="112">
        <v>0</v>
      </c>
    </row>
    <row r="977" spans="1:71" hidden="1" x14ac:dyDescent="0.25">
      <c r="A977" s="102" t="s">
        <v>4</v>
      </c>
      <c r="B977" s="103" t="s">
        <v>209</v>
      </c>
      <c r="C977" s="102" t="s">
        <v>210</v>
      </c>
      <c r="D977" s="102" t="s">
        <v>10</v>
      </c>
      <c r="E977" s="102" t="s">
        <v>11</v>
      </c>
      <c r="F977" s="102" t="s">
        <v>151</v>
      </c>
      <c r="G977" s="102" t="s">
        <v>223</v>
      </c>
      <c r="H977" s="104">
        <v>873</v>
      </c>
      <c r="I977" s="104">
        <v>1097</v>
      </c>
      <c r="J977" s="104">
        <v>283</v>
      </c>
      <c r="K977" s="104">
        <v>849</v>
      </c>
      <c r="L977" s="105">
        <v>751</v>
      </c>
      <c r="M977" s="106">
        <v>6992</v>
      </c>
      <c r="N977" s="106">
        <v>7702</v>
      </c>
      <c r="O977" s="106">
        <v>9</v>
      </c>
      <c r="P977" s="106">
        <v>710</v>
      </c>
      <c r="Q977" s="106">
        <v>9</v>
      </c>
      <c r="R977" s="106">
        <v>9</v>
      </c>
      <c r="S977" s="106">
        <v>7823</v>
      </c>
      <c r="T977" s="106">
        <v>8262</v>
      </c>
      <c r="U977" s="106">
        <v>9</v>
      </c>
      <c r="V977" s="106">
        <v>439</v>
      </c>
      <c r="W977" s="106">
        <v>10</v>
      </c>
      <c r="X977" s="106">
        <v>9.5</v>
      </c>
      <c r="Y977" s="106">
        <v>283</v>
      </c>
      <c r="Z977" s="106">
        <v>7</v>
      </c>
      <c r="AA977" s="107">
        <v>69191</v>
      </c>
      <c r="AB977" s="106">
        <v>7</v>
      </c>
      <c r="AC977" s="108">
        <v>7.9</v>
      </c>
      <c r="AD977" s="109">
        <v>4</v>
      </c>
      <c r="AE977" s="110">
        <v>117.33333333333333</v>
      </c>
      <c r="AF977" s="111">
        <v>0.54</v>
      </c>
      <c r="AG977" s="112">
        <v>0</v>
      </c>
      <c r="AH977" s="112">
        <v>0</v>
      </c>
      <c r="AI977" s="112">
        <v>0</v>
      </c>
      <c r="AJ977" s="111">
        <v>0.9</v>
      </c>
      <c r="AK977" s="112">
        <v>8</v>
      </c>
      <c r="AL977" s="112">
        <v>0</v>
      </c>
      <c r="AM977" s="112">
        <v>0</v>
      </c>
      <c r="AN977" s="112">
        <v>13</v>
      </c>
      <c r="AO977" s="112">
        <v>0</v>
      </c>
      <c r="AP977" s="112">
        <v>0</v>
      </c>
      <c r="AQ977" s="112">
        <v>0</v>
      </c>
      <c r="AR977" s="112">
        <v>0</v>
      </c>
      <c r="AS977" s="112">
        <v>0</v>
      </c>
      <c r="AT977" s="111">
        <v>0.55000000000000004</v>
      </c>
      <c r="AU977" s="112">
        <v>0</v>
      </c>
      <c r="AV977" s="112">
        <v>0</v>
      </c>
      <c r="AW977" s="112">
        <v>0</v>
      </c>
      <c r="AX977" s="112">
        <v>0</v>
      </c>
      <c r="AY977" s="112">
        <v>0</v>
      </c>
      <c r="AZ977" s="112">
        <v>0</v>
      </c>
      <c r="BA977" s="111">
        <v>0.71299999999999997</v>
      </c>
      <c r="BB977" s="112">
        <v>0</v>
      </c>
      <c r="BC977" s="112">
        <v>0</v>
      </c>
      <c r="BD977" s="112">
        <v>0</v>
      </c>
      <c r="BE977" s="112">
        <v>0</v>
      </c>
      <c r="BF977" s="112">
        <v>0</v>
      </c>
      <c r="BG977" s="112">
        <v>0</v>
      </c>
      <c r="BH977" s="112">
        <v>0</v>
      </c>
      <c r="BI977" s="112">
        <v>0</v>
      </c>
      <c r="BJ977" s="112">
        <v>0</v>
      </c>
      <c r="BK977" s="111">
        <v>0.71299999999999997</v>
      </c>
      <c r="BL977" s="112">
        <v>63.36</v>
      </c>
      <c r="BM977" s="112">
        <v>4.4000000000000004</v>
      </c>
      <c r="BN977" s="112">
        <v>7.15</v>
      </c>
      <c r="BO977" s="112">
        <v>0</v>
      </c>
      <c r="BP977" s="112">
        <v>0</v>
      </c>
      <c r="BQ977" s="112">
        <v>0</v>
      </c>
      <c r="BR977" s="113">
        <v>382</v>
      </c>
      <c r="BS977" s="112">
        <v>3033</v>
      </c>
    </row>
    <row r="978" spans="1:71" hidden="1" x14ac:dyDescent="0.25">
      <c r="A978" s="102" t="s">
        <v>4</v>
      </c>
      <c r="B978" s="103" t="s">
        <v>209</v>
      </c>
      <c r="C978" s="102" t="s">
        <v>210</v>
      </c>
      <c r="D978" s="102" t="s">
        <v>53</v>
      </c>
      <c r="E978" s="102" t="s">
        <v>54</v>
      </c>
      <c r="F978" s="102" t="s">
        <v>151</v>
      </c>
      <c r="G978" s="102" t="s">
        <v>223</v>
      </c>
      <c r="H978" s="104">
        <v>21</v>
      </c>
      <c r="I978" s="104">
        <v>42</v>
      </c>
      <c r="J978" s="104">
        <v>28</v>
      </c>
      <c r="K978" s="104">
        <v>84</v>
      </c>
      <c r="L978" s="105">
        <v>30.333333333333332</v>
      </c>
      <c r="M978" s="106">
        <v>157</v>
      </c>
      <c r="N978" s="106">
        <v>178</v>
      </c>
      <c r="O978" s="106">
        <v>1</v>
      </c>
      <c r="P978" s="106">
        <v>21</v>
      </c>
      <c r="Q978" s="106">
        <v>3</v>
      </c>
      <c r="R978" s="106">
        <v>2</v>
      </c>
      <c r="S978" s="106">
        <v>277</v>
      </c>
      <c r="T978" s="106">
        <v>297</v>
      </c>
      <c r="U978" s="106">
        <v>2</v>
      </c>
      <c r="V978" s="106">
        <v>20</v>
      </c>
      <c r="W978" s="106">
        <v>5</v>
      </c>
      <c r="X978" s="106">
        <v>3.5</v>
      </c>
      <c r="Y978" s="106">
        <v>28</v>
      </c>
      <c r="Z978" s="106">
        <v>1</v>
      </c>
      <c r="AA978" s="107"/>
      <c r="AB978" s="106"/>
      <c r="AC978" s="108">
        <v>2.1666666666666665</v>
      </c>
      <c r="AD978" s="109">
        <v>2</v>
      </c>
      <c r="AE978" s="110">
        <v>0</v>
      </c>
      <c r="AF978" s="111">
        <v>0.54</v>
      </c>
      <c r="AG978" s="112">
        <v>0</v>
      </c>
      <c r="AH978" s="112">
        <v>0</v>
      </c>
      <c r="AI978" s="112">
        <v>0</v>
      </c>
      <c r="AJ978" s="111">
        <v>0.9</v>
      </c>
      <c r="AK978" s="112">
        <v>0</v>
      </c>
      <c r="AL978" s="112">
        <v>0</v>
      </c>
      <c r="AM978" s="112">
        <v>0</v>
      </c>
      <c r="AN978" s="112">
        <v>0</v>
      </c>
      <c r="AO978" s="112">
        <v>0</v>
      </c>
      <c r="AP978" s="112">
        <v>0</v>
      </c>
      <c r="AQ978" s="112">
        <v>0</v>
      </c>
      <c r="AR978" s="112">
        <v>0</v>
      </c>
      <c r="AS978" s="112">
        <v>0</v>
      </c>
      <c r="AT978" s="111">
        <v>0.55000000000000004</v>
      </c>
      <c r="AU978" s="112">
        <v>0</v>
      </c>
      <c r="AV978" s="112">
        <v>0</v>
      </c>
      <c r="AW978" s="112">
        <v>0</v>
      </c>
      <c r="AX978" s="112">
        <v>0</v>
      </c>
      <c r="AY978" s="112">
        <v>0</v>
      </c>
      <c r="AZ978" s="112">
        <v>0</v>
      </c>
      <c r="BA978" s="111">
        <v>0.71299999999999997</v>
      </c>
      <c r="BB978" s="112">
        <v>0</v>
      </c>
      <c r="BC978" s="112">
        <v>0</v>
      </c>
      <c r="BD978" s="112">
        <v>0</v>
      </c>
      <c r="BE978" s="112">
        <v>0</v>
      </c>
      <c r="BF978" s="112">
        <v>0</v>
      </c>
      <c r="BG978" s="112">
        <v>0</v>
      </c>
      <c r="BH978" s="112">
        <v>0</v>
      </c>
      <c r="BI978" s="112">
        <v>0</v>
      </c>
      <c r="BJ978" s="112">
        <v>0</v>
      </c>
      <c r="BK978" s="111">
        <v>0.71299999999999997</v>
      </c>
      <c r="BL978" s="112">
        <v>0</v>
      </c>
      <c r="BM978" s="112">
        <v>0</v>
      </c>
      <c r="BN978" s="112">
        <v>0</v>
      </c>
      <c r="BO978" s="112">
        <v>0</v>
      </c>
      <c r="BP978" s="112">
        <v>0</v>
      </c>
      <c r="BQ978" s="112">
        <v>0</v>
      </c>
      <c r="BR978" s="113">
        <v>56</v>
      </c>
      <c r="BS978" s="112">
        <v>0</v>
      </c>
    </row>
    <row r="979" spans="1:71" hidden="1" x14ac:dyDescent="0.25">
      <c r="A979" s="102" t="s">
        <v>4</v>
      </c>
      <c r="B979" s="103" t="s">
        <v>209</v>
      </c>
      <c r="C979" s="102" t="s">
        <v>210</v>
      </c>
      <c r="D979" s="102" t="s">
        <v>64</v>
      </c>
      <c r="E979" s="102" t="s">
        <v>65</v>
      </c>
      <c r="F979" s="102" t="s">
        <v>152</v>
      </c>
      <c r="G979" s="102" t="s">
        <v>223</v>
      </c>
      <c r="H979" s="104">
        <v>295</v>
      </c>
      <c r="I979" s="104">
        <v>381</v>
      </c>
      <c r="J979" s="104">
        <v>87</v>
      </c>
      <c r="K979" s="104">
        <v>261</v>
      </c>
      <c r="L979" s="105">
        <v>254.33333333333334</v>
      </c>
      <c r="M979" s="106">
        <v>3114</v>
      </c>
      <c r="N979" s="106">
        <v>3331</v>
      </c>
      <c r="O979" s="106">
        <v>8</v>
      </c>
      <c r="P979" s="106">
        <v>217</v>
      </c>
      <c r="Q979" s="106">
        <v>7</v>
      </c>
      <c r="R979" s="106">
        <v>7.5</v>
      </c>
      <c r="S979" s="106">
        <v>3485</v>
      </c>
      <c r="T979" s="106">
        <v>3649</v>
      </c>
      <c r="U979" s="106">
        <v>8</v>
      </c>
      <c r="V979" s="106">
        <v>164</v>
      </c>
      <c r="W979" s="106">
        <v>9</v>
      </c>
      <c r="X979" s="106">
        <v>8.5</v>
      </c>
      <c r="Y979" s="106">
        <v>87</v>
      </c>
      <c r="Z979" s="106">
        <v>4</v>
      </c>
      <c r="AA979" s="107">
        <v>40674</v>
      </c>
      <c r="AB979" s="106">
        <v>3</v>
      </c>
      <c r="AC979" s="108">
        <v>5.2</v>
      </c>
      <c r="AD979" s="109">
        <v>3</v>
      </c>
      <c r="AE979" s="110">
        <v>11</v>
      </c>
      <c r="AF979" s="111">
        <v>0.54</v>
      </c>
      <c r="AG979" s="112">
        <v>0</v>
      </c>
      <c r="AH979" s="112">
        <v>0</v>
      </c>
      <c r="AI979" s="112">
        <v>0</v>
      </c>
      <c r="AJ979" s="111">
        <v>0.9</v>
      </c>
      <c r="AK979" s="112">
        <v>0</v>
      </c>
      <c r="AL979" s="112">
        <v>0</v>
      </c>
      <c r="AM979" s="112">
        <v>0</v>
      </c>
      <c r="AN979" s="112">
        <v>0</v>
      </c>
      <c r="AO979" s="112">
        <v>0</v>
      </c>
      <c r="AP979" s="112">
        <v>0</v>
      </c>
      <c r="AQ979" s="112">
        <v>0</v>
      </c>
      <c r="AR979" s="112">
        <v>0</v>
      </c>
      <c r="AS979" s="112">
        <v>0</v>
      </c>
      <c r="AT979" s="111">
        <v>0.55000000000000004</v>
      </c>
      <c r="AU979" s="112">
        <v>0</v>
      </c>
      <c r="AV979" s="112">
        <v>0</v>
      </c>
      <c r="AW979" s="112">
        <v>0</v>
      </c>
      <c r="AX979" s="112">
        <v>0</v>
      </c>
      <c r="AY979" s="112">
        <v>0</v>
      </c>
      <c r="AZ979" s="112">
        <v>0</v>
      </c>
      <c r="BA979" s="111">
        <v>0.71299999999999997</v>
      </c>
      <c r="BB979" s="112">
        <v>0</v>
      </c>
      <c r="BC979" s="112">
        <v>0</v>
      </c>
      <c r="BD979" s="112">
        <v>0</v>
      </c>
      <c r="BE979" s="112">
        <v>0</v>
      </c>
      <c r="BF979" s="112">
        <v>0</v>
      </c>
      <c r="BG979" s="112">
        <v>0</v>
      </c>
      <c r="BH979" s="112">
        <v>0</v>
      </c>
      <c r="BI979" s="112">
        <v>0</v>
      </c>
      <c r="BJ979" s="112">
        <v>0</v>
      </c>
      <c r="BK979" s="111">
        <v>0.71299999999999997</v>
      </c>
      <c r="BL979" s="112">
        <v>5.94</v>
      </c>
      <c r="BM979" s="112">
        <v>0</v>
      </c>
      <c r="BN979" s="112">
        <v>0</v>
      </c>
      <c r="BO979" s="112">
        <v>0</v>
      </c>
      <c r="BP979" s="112">
        <v>0</v>
      </c>
      <c r="BQ979" s="112">
        <v>0</v>
      </c>
      <c r="BR979" s="113">
        <v>292</v>
      </c>
      <c r="BS979" s="112">
        <v>0</v>
      </c>
    </row>
    <row r="980" spans="1:71" hidden="1" x14ac:dyDescent="0.25">
      <c r="A980" s="102" t="s">
        <v>4</v>
      </c>
      <c r="B980" s="103" t="s">
        <v>209</v>
      </c>
      <c r="C980" s="102" t="s">
        <v>210</v>
      </c>
      <c r="D980" s="102" t="s">
        <v>328</v>
      </c>
      <c r="E980" s="102" t="s">
        <v>329</v>
      </c>
      <c r="F980" s="102" t="s">
        <v>152</v>
      </c>
      <c r="G980" s="102" t="s">
        <v>223</v>
      </c>
      <c r="H980" s="104">
        <v>15</v>
      </c>
      <c r="I980" s="104">
        <v>12</v>
      </c>
      <c r="J980" s="104"/>
      <c r="K980" s="104" t="s">
        <v>154</v>
      </c>
      <c r="L980" s="105">
        <v>13.5</v>
      </c>
      <c r="M980" s="106">
        <v>129</v>
      </c>
      <c r="N980" s="106">
        <v>142</v>
      </c>
      <c r="O980" s="106">
        <v>1</v>
      </c>
      <c r="P980" s="106">
        <v>13</v>
      </c>
      <c r="Q980" s="106">
        <v>3</v>
      </c>
      <c r="R980" s="106">
        <v>2</v>
      </c>
      <c r="S980" s="106">
        <v>123</v>
      </c>
      <c r="T980" s="106">
        <v>123</v>
      </c>
      <c r="U980" s="106">
        <v>1</v>
      </c>
      <c r="V980" s="106">
        <v>0</v>
      </c>
      <c r="W980" s="106">
        <v>2</v>
      </c>
      <c r="X980" s="106">
        <v>1.5</v>
      </c>
      <c r="Y980" s="106"/>
      <c r="Z980" s="106"/>
      <c r="AA980" s="107">
        <v>68456</v>
      </c>
      <c r="AB980" s="106">
        <v>7</v>
      </c>
      <c r="AC980" s="108">
        <v>4.375</v>
      </c>
      <c r="AD980" s="109">
        <v>3</v>
      </c>
      <c r="AE980" s="110">
        <v>0</v>
      </c>
      <c r="AF980" s="111">
        <v>0.54</v>
      </c>
      <c r="AG980" s="112">
        <v>0</v>
      </c>
      <c r="AH980" s="112">
        <v>0</v>
      </c>
      <c r="AI980" s="112">
        <v>0</v>
      </c>
      <c r="AJ980" s="111">
        <v>0.9</v>
      </c>
      <c r="AK980" s="112">
        <v>0</v>
      </c>
      <c r="AL980" s="112">
        <v>0</v>
      </c>
      <c r="AM980" s="112">
        <v>0</v>
      </c>
      <c r="AN980" s="112">
        <v>0</v>
      </c>
      <c r="AO980" s="112">
        <v>0</v>
      </c>
      <c r="AP980" s="112">
        <v>0</v>
      </c>
      <c r="AQ980" s="112">
        <v>0</v>
      </c>
      <c r="AR980" s="112">
        <v>0</v>
      </c>
      <c r="AS980" s="112">
        <v>0</v>
      </c>
      <c r="AT980" s="111">
        <v>0.55000000000000004</v>
      </c>
      <c r="AU980" s="112">
        <v>0</v>
      </c>
      <c r="AV980" s="112">
        <v>0</v>
      </c>
      <c r="AW980" s="112">
        <v>0</v>
      </c>
      <c r="AX980" s="112">
        <v>0</v>
      </c>
      <c r="AY980" s="112">
        <v>0</v>
      </c>
      <c r="AZ980" s="112">
        <v>0</v>
      </c>
      <c r="BA980" s="111">
        <v>0.71299999999999997</v>
      </c>
      <c r="BB980" s="112">
        <v>0</v>
      </c>
      <c r="BC980" s="112">
        <v>0</v>
      </c>
      <c r="BD980" s="112">
        <v>0</v>
      </c>
      <c r="BE980" s="112">
        <v>0</v>
      </c>
      <c r="BF980" s="112">
        <v>0</v>
      </c>
      <c r="BG980" s="112">
        <v>0</v>
      </c>
      <c r="BH980" s="112">
        <v>0</v>
      </c>
      <c r="BI980" s="112">
        <v>0</v>
      </c>
      <c r="BJ980" s="112">
        <v>0</v>
      </c>
      <c r="BK980" s="111">
        <v>0.71299999999999997</v>
      </c>
      <c r="BL980" s="112">
        <v>0</v>
      </c>
      <c r="BM980" s="112">
        <v>0</v>
      </c>
      <c r="BN980" s="112">
        <v>0</v>
      </c>
      <c r="BO980" s="112">
        <v>0</v>
      </c>
      <c r="BP980" s="112">
        <v>0</v>
      </c>
      <c r="BQ980" s="112">
        <v>0</v>
      </c>
      <c r="BR980" s="113">
        <v>11</v>
      </c>
      <c r="BS980" s="112">
        <v>0</v>
      </c>
    </row>
    <row r="981" spans="1:71" hidden="1" x14ac:dyDescent="0.25">
      <c r="A981" s="102" t="s">
        <v>4</v>
      </c>
      <c r="B981" s="103" t="s">
        <v>209</v>
      </c>
      <c r="C981" s="102" t="s">
        <v>210</v>
      </c>
      <c r="D981" s="102" t="s">
        <v>5</v>
      </c>
      <c r="E981" s="102" t="s">
        <v>6</v>
      </c>
      <c r="F981" s="102" t="s">
        <v>151</v>
      </c>
      <c r="G981" s="102" t="s">
        <v>223</v>
      </c>
      <c r="H981" s="104">
        <v>622</v>
      </c>
      <c r="I981" s="104">
        <v>762</v>
      </c>
      <c r="J981" s="104">
        <v>180</v>
      </c>
      <c r="K981" s="104">
        <v>540</v>
      </c>
      <c r="L981" s="105">
        <v>521.33333333333337</v>
      </c>
      <c r="M981" s="106">
        <v>4875</v>
      </c>
      <c r="N981" s="106">
        <v>5653</v>
      </c>
      <c r="O981" s="106">
        <v>9</v>
      </c>
      <c r="P981" s="106">
        <v>778</v>
      </c>
      <c r="Q981" s="106">
        <v>9</v>
      </c>
      <c r="R981" s="106">
        <v>9</v>
      </c>
      <c r="S981" s="106">
        <v>5378</v>
      </c>
      <c r="T981" s="106">
        <v>5757</v>
      </c>
      <c r="U981" s="106">
        <v>9</v>
      </c>
      <c r="V981" s="106">
        <v>379</v>
      </c>
      <c r="W981" s="106">
        <v>10</v>
      </c>
      <c r="X981" s="106">
        <v>9.5</v>
      </c>
      <c r="Y981" s="106">
        <v>180</v>
      </c>
      <c r="Z981" s="106">
        <v>6</v>
      </c>
      <c r="AA981" s="107">
        <v>68800</v>
      </c>
      <c r="AB981" s="106">
        <v>7</v>
      </c>
      <c r="AC981" s="108">
        <v>7.7</v>
      </c>
      <c r="AD981" s="109">
        <v>4</v>
      </c>
      <c r="AE981" s="110">
        <v>77.333333333333329</v>
      </c>
      <c r="AF981" s="111">
        <v>0.54</v>
      </c>
      <c r="AG981" s="112">
        <v>0</v>
      </c>
      <c r="AH981" s="112">
        <v>0</v>
      </c>
      <c r="AI981" s="112">
        <v>0</v>
      </c>
      <c r="AJ981" s="111">
        <v>0.9</v>
      </c>
      <c r="AK981" s="112">
        <v>0</v>
      </c>
      <c r="AL981" s="112">
        <v>0</v>
      </c>
      <c r="AM981" s="112">
        <v>0</v>
      </c>
      <c r="AN981" s="112">
        <v>0</v>
      </c>
      <c r="AO981" s="112">
        <v>0</v>
      </c>
      <c r="AP981" s="112">
        <v>0</v>
      </c>
      <c r="AQ981" s="112">
        <v>0</v>
      </c>
      <c r="AR981" s="112">
        <v>0</v>
      </c>
      <c r="AS981" s="112">
        <v>0</v>
      </c>
      <c r="AT981" s="111">
        <v>0.55000000000000004</v>
      </c>
      <c r="AU981" s="112">
        <v>0</v>
      </c>
      <c r="AV981" s="112">
        <v>0</v>
      </c>
      <c r="AW981" s="112">
        <v>0</v>
      </c>
      <c r="AX981" s="112">
        <v>0</v>
      </c>
      <c r="AY981" s="112">
        <v>0</v>
      </c>
      <c r="AZ981" s="112">
        <v>0</v>
      </c>
      <c r="BA981" s="111">
        <v>0.71299999999999997</v>
      </c>
      <c r="BB981" s="112">
        <v>0</v>
      </c>
      <c r="BC981" s="112">
        <v>0</v>
      </c>
      <c r="BD981" s="112">
        <v>0</v>
      </c>
      <c r="BE981" s="112">
        <v>0</v>
      </c>
      <c r="BF981" s="112">
        <v>0</v>
      </c>
      <c r="BG981" s="112">
        <v>0</v>
      </c>
      <c r="BH981" s="112">
        <v>0</v>
      </c>
      <c r="BI981" s="112">
        <v>0</v>
      </c>
      <c r="BJ981" s="112">
        <v>0</v>
      </c>
      <c r="BK981" s="111">
        <v>0.71299999999999997</v>
      </c>
      <c r="BL981" s="112">
        <v>41.76</v>
      </c>
      <c r="BM981" s="112">
        <v>0</v>
      </c>
      <c r="BN981" s="112">
        <v>0</v>
      </c>
      <c r="BO981" s="112">
        <v>0</v>
      </c>
      <c r="BP981" s="112">
        <v>0</v>
      </c>
      <c r="BQ981" s="112">
        <v>0</v>
      </c>
      <c r="BR981" s="113">
        <v>296</v>
      </c>
      <c r="BS981" s="112">
        <v>2867</v>
      </c>
    </row>
    <row r="982" spans="1:71" hidden="1" x14ac:dyDescent="0.25">
      <c r="A982" s="102" t="s">
        <v>4</v>
      </c>
      <c r="B982" s="103" t="s">
        <v>209</v>
      </c>
      <c r="C982" s="102" t="s">
        <v>210</v>
      </c>
      <c r="D982" s="102" t="s">
        <v>14</v>
      </c>
      <c r="E982" s="102" t="s">
        <v>15</v>
      </c>
      <c r="F982" s="102" t="s">
        <v>151</v>
      </c>
      <c r="G982" s="102" t="s">
        <v>223</v>
      </c>
      <c r="H982" s="104">
        <v>40</v>
      </c>
      <c r="I982" s="104">
        <v>54</v>
      </c>
      <c r="J982" s="104">
        <v>51</v>
      </c>
      <c r="K982" s="104">
        <v>153</v>
      </c>
      <c r="L982" s="105">
        <v>48.333333333333336</v>
      </c>
      <c r="M982" s="106">
        <v>335</v>
      </c>
      <c r="N982" s="106">
        <v>374</v>
      </c>
      <c r="O982" s="106">
        <v>3</v>
      </c>
      <c r="P982" s="106">
        <v>39</v>
      </c>
      <c r="Q982" s="106">
        <v>4</v>
      </c>
      <c r="R982" s="106">
        <v>3.5</v>
      </c>
      <c r="S982" s="106">
        <v>374</v>
      </c>
      <c r="T982" s="106">
        <v>401</v>
      </c>
      <c r="U982" s="106">
        <v>3</v>
      </c>
      <c r="V982" s="106">
        <v>27</v>
      </c>
      <c r="W982" s="106">
        <v>5</v>
      </c>
      <c r="X982" s="106">
        <v>4</v>
      </c>
      <c r="Y982" s="106">
        <v>51</v>
      </c>
      <c r="Z982" s="106">
        <v>3</v>
      </c>
      <c r="AA982" s="107"/>
      <c r="AB982" s="106"/>
      <c r="AC982" s="108">
        <v>3.5</v>
      </c>
      <c r="AD982" s="109">
        <v>2</v>
      </c>
      <c r="AE982" s="110">
        <v>1.3333333333333333</v>
      </c>
      <c r="AF982" s="111">
        <v>0.54</v>
      </c>
      <c r="AG982" s="112">
        <v>0</v>
      </c>
      <c r="AH982" s="112">
        <v>0</v>
      </c>
      <c r="AI982" s="112">
        <v>0</v>
      </c>
      <c r="AJ982" s="111">
        <v>0.9</v>
      </c>
      <c r="AK982" s="112">
        <v>0</v>
      </c>
      <c r="AL982" s="112">
        <v>0</v>
      </c>
      <c r="AM982" s="112">
        <v>0</v>
      </c>
      <c r="AN982" s="112">
        <v>0</v>
      </c>
      <c r="AO982" s="112">
        <v>0</v>
      </c>
      <c r="AP982" s="112">
        <v>0</v>
      </c>
      <c r="AQ982" s="112">
        <v>0</v>
      </c>
      <c r="AR982" s="112">
        <v>0</v>
      </c>
      <c r="AS982" s="112">
        <v>0</v>
      </c>
      <c r="AT982" s="111">
        <v>0.55000000000000004</v>
      </c>
      <c r="AU982" s="112">
        <v>0</v>
      </c>
      <c r="AV982" s="112">
        <v>0</v>
      </c>
      <c r="AW982" s="112">
        <v>0</v>
      </c>
      <c r="AX982" s="112">
        <v>0</v>
      </c>
      <c r="AY982" s="112">
        <v>0</v>
      </c>
      <c r="AZ982" s="112">
        <v>0</v>
      </c>
      <c r="BA982" s="111">
        <v>0.71299999999999997</v>
      </c>
      <c r="BB982" s="112">
        <v>0</v>
      </c>
      <c r="BC982" s="112">
        <v>0</v>
      </c>
      <c r="BD982" s="112">
        <v>0</v>
      </c>
      <c r="BE982" s="112">
        <v>0</v>
      </c>
      <c r="BF982" s="112">
        <v>0</v>
      </c>
      <c r="BG982" s="112">
        <v>0</v>
      </c>
      <c r="BH982" s="112">
        <v>0</v>
      </c>
      <c r="BI982" s="112">
        <v>0</v>
      </c>
      <c r="BJ982" s="112">
        <v>0</v>
      </c>
      <c r="BK982" s="111">
        <v>0.71299999999999997</v>
      </c>
      <c r="BL982" s="112">
        <v>0.72</v>
      </c>
      <c r="BM982" s="112">
        <v>0</v>
      </c>
      <c r="BN982" s="112">
        <v>0</v>
      </c>
      <c r="BO982" s="112">
        <v>0</v>
      </c>
      <c r="BP982" s="112">
        <v>0</v>
      </c>
      <c r="BQ982" s="112">
        <v>0</v>
      </c>
      <c r="BR982" s="113">
        <v>59</v>
      </c>
      <c r="BS982" s="112">
        <v>0</v>
      </c>
    </row>
    <row r="983" spans="1:71" hidden="1" x14ac:dyDescent="0.25">
      <c r="A983" s="102" t="s">
        <v>4</v>
      </c>
      <c r="B983" s="103" t="s">
        <v>209</v>
      </c>
      <c r="C983" s="102" t="s">
        <v>210</v>
      </c>
      <c r="D983" s="102" t="s">
        <v>136</v>
      </c>
      <c r="E983" s="102" t="s">
        <v>137</v>
      </c>
      <c r="F983" s="102" t="s">
        <v>151</v>
      </c>
      <c r="G983" s="102" t="s">
        <v>223</v>
      </c>
      <c r="H983" s="104">
        <v>14</v>
      </c>
      <c r="I983" s="104">
        <v>18</v>
      </c>
      <c r="J983" s="104"/>
      <c r="K983" s="104" t="s">
        <v>154</v>
      </c>
      <c r="L983" s="105">
        <v>16</v>
      </c>
      <c r="M983" s="106">
        <v>107</v>
      </c>
      <c r="N983" s="106">
        <v>123</v>
      </c>
      <c r="O983" s="106">
        <v>1</v>
      </c>
      <c r="P983" s="106">
        <v>16</v>
      </c>
      <c r="Q983" s="106">
        <v>3</v>
      </c>
      <c r="R983" s="106">
        <v>2</v>
      </c>
      <c r="S983" s="106">
        <v>131</v>
      </c>
      <c r="T983" s="106">
        <v>140</v>
      </c>
      <c r="U983" s="106">
        <v>1</v>
      </c>
      <c r="V983" s="106">
        <v>9</v>
      </c>
      <c r="W983" s="106">
        <v>3</v>
      </c>
      <c r="X983" s="106">
        <v>2</v>
      </c>
      <c r="Y983" s="106"/>
      <c r="Z983" s="106"/>
      <c r="AA983" s="107"/>
      <c r="AB983" s="106"/>
      <c r="AC983" s="108">
        <v>2</v>
      </c>
      <c r="AD983" s="109">
        <v>1</v>
      </c>
      <c r="AE983" s="110">
        <v>0</v>
      </c>
      <c r="AF983" s="111">
        <v>0.54</v>
      </c>
      <c r="AG983" s="112">
        <v>0</v>
      </c>
      <c r="AH983" s="112">
        <v>0</v>
      </c>
      <c r="AI983" s="112">
        <v>0</v>
      </c>
      <c r="AJ983" s="111">
        <v>0.9</v>
      </c>
      <c r="AK983" s="112">
        <v>0</v>
      </c>
      <c r="AL983" s="112">
        <v>0</v>
      </c>
      <c r="AM983" s="112">
        <v>0</v>
      </c>
      <c r="AN983" s="112">
        <v>0</v>
      </c>
      <c r="AO983" s="112">
        <v>0</v>
      </c>
      <c r="AP983" s="112">
        <v>0</v>
      </c>
      <c r="AQ983" s="112">
        <v>0</v>
      </c>
      <c r="AR983" s="112">
        <v>0</v>
      </c>
      <c r="AS983" s="112">
        <v>0</v>
      </c>
      <c r="AT983" s="111">
        <v>0.55000000000000004</v>
      </c>
      <c r="AU983" s="112">
        <v>0</v>
      </c>
      <c r="AV983" s="112">
        <v>0</v>
      </c>
      <c r="AW983" s="112">
        <v>0</v>
      </c>
      <c r="AX983" s="112">
        <v>0</v>
      </c>
      <c r="AY983" s="112">
        <v>0</v>
      </c>
      <c r="AZ983" s="112">
        <v>0</v>
      </c>
      <c r="BA983" s="111">
        <v>0.71299999999999997</v>
      </c>
      <c r="BB983" s="112">
        <v>0</v>
      </c>
      <c r="BC983" s="112">
        <v>0</v>
      </c>
      <c r="BD983" s="112">
        <v>0</v>
      </c>
      <c r="BE983" s="112">
        <v>0</v>
      </c>
      <c r="BF983" s="112">
        <v>0</v>
      </c>
      <c r="BG983" s="112">
        <v>0</v>
      </c>
      <c r="BH983" s="112">
        <v>0</v>
      </c>
      <c r="BI983" s="112">
        <v>0</v>
      </c>
      <c r="BJ983" s="112">
        <v>0</v>
      </c>
      <c r="BK983" s="111">
        <v>0.71299999999999997</v>
      </c>
      <c r="BL983" s="112">
        <v>0</v>
      </c>
      <c r="BM983" s="112">
        <v>0</v>
      </c>
      <c r="BN983" s="112">
        <v>0</v>
      </c>
      <c r="BO983" s="112">
        <v>0</v>
      </c>
      <c r="BP983" s="112">
        <v>0</v>
      </c>
      <c r="BQ983" s="112">
        <v>0</v>
      </c>
      <c r="BR983" s="113">
        <v>268</v>
      </c>
      <c r="BS983" s="112">
        <v>0</v>
      </c>
    </row>
    <row r="984" spans="1:71" hidden="1" x14ac:dyDescent="0.25">
      <c r="A984" s="102" t="s">
        <v>4</v>
      </c>
      <c r="B984" s="103" t="s">
        <v>209</v>
      </c>
      <c r="C984" s="102" t="s">
        <v>210</v>
      </c>
      <c r="D984" s="102" t="s">
        <v>330</v>
      </c>
      <c r="E984" s="102" t="s">
        <v>331</v>
      </c>
      <c r="F984" s="102" t="s">
        <v>151</v>
      </c>
      <c r="G984" s="102" t="s">
        <v>223</v>
      </c>
      <c r="H984" s="104">
        <v>112</v>
      </c>
      <c r="I984" s="104">
        <v>141</v>
      </c>
      <c r="J984" s="104"/>
      <c r="K984" s="104" t="s">
        <v>154</v>
      </c>
      <c r="L984" s="105">
        <v>126.5</v>
      </c>
      <c r="M984" s="106">
        <v>703</v>
      </c>
      <c r="N984" s="106">
        <v>784</v>
      </c>
      <c r="O984" s="106">
        <v>4</v>
      </c>
      <c r="P984" s="106">
        <v>81</v>
      </c>
      <c r="Q984" s="106">
        <v>5</v>
      </c>
      <c r="R984" s="106">
        <v>4.5</v>
      </c>
      <c r="S984" s="106">
        <v>809</v>
      </c>
      <c r="T984" s="106">
        <v>861</v>
      </c>
      <c r="U984" s="106">
        <v>4</v>
      </c>
      <c r="V984" s="106">
        <v>52</v>
      </c>
      <c r="W984" s="106">
        <v>7</v>
      </c>
      <c r="X984" s="106">
        <v>5.5</v>
      </c>
      <c r="Y984" s="106"/>
      <c r="Z984" s="106"/>
      <c r="AA984" s="107">
        <v>41238</v>
      </c>
      <c r="AB984" s="106">
        <v>3</v>
      </c>
      <c r="AC984" s="108">
        <v>4</v>
      </c>
      <c r="AD984" s="109">
        <v>2</v>
      </c>
      <c r="AE984" s="110">
        <v>0</v>
      </c>
      <c r="AF984" s="111">
        <v>0.54</v>
      </c>
      <c r="AG984" s="112">
        <v>0</v>
      </c>
      <c r="AH984" s="112">
        <v>0</v>
      </c>
      <c r="AI984" s="112">
        <v>0</v>
      </c>
      <c r="AJ984" s="111">
        <v>0.9</v>
      </c>
      <c r="AK984" s="112">
        <v>0</v>
      </c>
      <c r="AL984" s="112">
        <v>0</v>
      </c>
      <c r="AM984" s="112">
        <v>0</v>
      </c>
      <c r="AN984" s="112">
        <v>0</v>
      </c>
      <c r="AO984" s="112">
        <v>0</v>
      </c>
      <c r="AP984" s="112">
        <v>0</v>
      </c>
      <c r="AQ984" s="112">
        <v>0</v>
      </c>
      <c r="AR984" s="112">
        <v>0</v>
      </c>
      <c r="AS984" s="112">
        <v>0</v>
      </c>
      <c r="AT984" s="111">
        <v>0.55000000000000004</v>
      </c>
      <c r="AU984" s="112">
        <v>0</v>
      </c>
      <c r="AV984" s="112">
        <v>0</v>
      </c>
      <c r="AW984" s="112">
        <v>0</v>
      </c>
      <c r="AX984" s="112">
        <v>0</v>
      </c>
      <c r="AY984" s="112">
        <v>0</v>
      </c>
      <c r="AZ984" s="112">
        <v>0</v>
      </c>
      <c r="BA984" s="111">
        <v>0.71299999999999997</v>
      </c>
      <c r="BB984" s="112">
        <v>0</v>
      </c>
      <c r="BC984" s="112">
        <v>0</v>
      </c>
      <c r="BD984" s="112">
        <v>0</v>
      </c>
      <c r="BE984" s="112">
        <v>0</v>
      </c>
      <c r="BF984" s="112">
        <v>0</v>
      </c>
      <c r="BG984" s="112">
        <v>0</v>
      </c>
      <c r="BH984" s="112">
        <v>0</v>
      </c>
      <c r="BI984" s="112">
        <v>0</v>
      </c>
      <c r="BJ984" s="112">
        <v>0</v>
      </c>
      <c r="BK984" s="111">
        <v>0.71299999999999997</v>
      </c>
      <c r="BL984" s="112">
        <v>0</v>
      </c>
      <c r="BM984" s="112">
        <v>0</v>
      </c>
      <c r="BN984" s="112">
        <v>0</v>
      </c>
      <c r="BO984" s="112">
        <v>0</v>
      </c>
      <c r="BP984" s="112">
        <v>0</v>
      </c>
      <c r="BQ984" s="112">
        <v>0</v>
      </c>
      <c r="BR984" s="113">
        <v>30</v>
      </c>
      <c r="BS984" s="112">
        <v>0</v>
      </c>
    </row>
    <row r="985" spans="1:71" hidden="1" x14ac:dyDescent="0.25">
      <c r="A985" s="102" t="s">
        <v>4</v>
      </c>
      <c r="B985" s="103" t="s">
        <v>209</v>
      </c>
      <c r="C985" s="102" t="s">
        <v>210</v>
      </c>
      <c r="D985" s="102" t="s">
        <v>332</v>
      </c>
      <c r="E985" s="102" t="s">
        <v>333</v>
      </c>
      <c r="F985" s="102" t="s">
        <v>151</v>
      </c>
      <c r="G985" s="102" t="s">
        <v>223</v>
      </c>
      <c r="H985" s="104">
        <v>19</v>
      </c>
      <c r="I985" s="104">
        <v>23</v>
      </c>
      <c r="J985" s="104"/>
      <c r="K985" s="104" t="s">
        <v>154</v>
      </c>
      <c r="L985" s="105">
        <v>21</v>
      </c>
      <c r="M985" s="106">
        <v>117</v>
      </c>
      <c r="N985" s="106">
        <v>139</v>
      </c>
      <c r="O985" s="106">
        <v>1</v>
      </c>
      <c r="P985" s="106">
        <v>22</v>
      </c>
      <c r="Q985" s="106">
        <v>3</v>
      </c>
      <c r="R985" s="106">
        <v>2</v>
      </c>
      <c r="S985" s="106">
        <v>129</v>
      </c>
      <c r="T985" s="106">
        <v>138</v>
      </c>
      <c r="U985" s="106">
        <v>1</v>
      </c>
      <c r="V985" s="106">
        <v>9</v>
      </c>
      <c r="W985" s="106">
        <v>3</v>
      </c>
      <c r="X985" s="106">
        <v>2</v>
      </c>
      <c r="Y985" s="106"/>
      <c r="Z985" s="106"/>
      <c r="AA985" s="107">
        <v>31266</v>
      </c>
      <c r="AB985" s="106">
        <v>2</v>
      </c>
      <c r="AC985" s="108">
        <v>2</v>
      </c>
      <c r="AD985" s="109">
        <v>1</v>
      </c>
      <c r="AE985" s="110">
        <v>0</v>
      </c>
      <c r="AF985" s="111">
        <v>0.54</v>
      </c>
      <c r="AG985" s="112">
        <v>0</v>
      </c>
      <c r="AH985" s="112">
        <v>0</v>
      </c>
      <c r="AI985" s="112">
        <v>0</v>
      </c>
      <c r="AJ985" s="111">
        <v>0.9</v>
      </c>
      <c r="AK985" s="112">
        <v>0</v>
      </c>
      <c r="AL985" s="112">
        <v>0</v>
      </c>
      <c r="AM985" s="112">
        <v>0</v>
      </c>
      <c r="AN985" s="112">
        <v>0</v>
      </c>
      <c r="AO985" s="112">
        <v>0</v>
      </c>
      <c r="AP985" s="112">
        <v>0</v>
      </c>
      <c r="AQ985" s="112">
        <v>0</v>
      </c>
      <c r="AR985" s="112">
        <v>0</v>
      </c>
      <c r="AS985" s="112">
        <v>0</v>
      </c>
      <c r="AT985" s="111">
        <v>0.55000000000000004</v>
      </c>
      <c r="AU985" s="112">
        <v>0</v>
      </c>
      <c r="AV985" s="112">
        <v>0</v>
      </c>
      <c r="AW985" s="112">
        <v>0</v>
      </c>
      <c r="AX985" s="112">
        <v>0</v>
      </c>
      <c r="AY985" s="112">
        <v>0</v>
      </c>
      <c r="AZ985" s="112">
        <v>0</v>
      </c>
      <c r="BA985" s="111">
        <v>0.71299999999999997</v>
      </c>
      <c r="BB985" s="112">
        <v>0</v>
      </c>
      <c r="BC985" s="112">
        <v>0</v>
      </c>
      <c r="BD985" s="112">
        <v>0</v>
      </c>
      <c r="BE985" s="112">
        <v>0</v>
      </c>
      <c r="BF985" s="112">
        <v>0</v>
      </c>
      <c r="BG985" s="112">
        <v>0</v>
      </c>
      <c r="BH985" s="112">
        <v>0</v>
      </c>
      <c r="BI985" s="112">
        <v>0</v>
      </c>
      <c r="BJ985" s="112">
        <v>0</v>
      </c>
      <c r="BK985" s="111">
        <v>0.71299999999999997</v>
      </c>
      <c r="BL985" s="112">
        <v>0</v>
      </c>
      <c r="BM985" s="112">
        <v>0</v>
      </c>
      <c r="BN985" s="112">
        <v>0</v>
      </c>
      <c r="BO985" s="112">
        <v>0</v>
      </c>
      <c r="BP985" s="112">
        <v>0</v>
      </c>
      <c r="BQ985" s="112">
        <v>0</v>
      </c>
      <c r="BR985" s="113">
        <v>12</v>
      </c>
      <c r="BS985" s="112">
        <v>0</v>
      </c>
    </row>
    <row r="986" spans="1:71" hidden="1" x14ac:dyDescent="0.25">
      <c r="A986" s="102" t="s">
        <v>4</v>
      </c>
      <c r="B986" s="103" t="s">
        <v>209</v>
      </c>
      <c r="C986" s="102" t="s">
        <v>210</v>
      </c>
      <c r="D986" s="102" t="s">
        <v>262</v>
      </c>
      <c r="E986" s="102" t="s">
        <v>263</v>
      </c>
      <c r="F986" s="102" t="s">
        <v>151</v>
      </c>
      <c r="G986" s="102" t="s">
        <v>223</v>
      </c>
      <c r="H986" s="104">
        <v>117</v>
      </c>
      <c r="I986" s="104">
        <v>109</v>
      </c>
      <c r="J986" s="104">
        <v>85</v>
      </c>
      <c r="K986" s="104">
        <v>255</v>
      </c>
      <c r="L986" s="105">
        <v>103.66666666666667</v>
      </c>
      <c r="M986" s="106">
        <v>1001</v>
      </c>
      <c r="N986" s="106">
        <v>1067</v>
      </c>
      <c r="O986" s="106">
        <v>5</v>
      </c>
      <c r="P986" s="106">
        <v>66</v>
      </c>
      <c r="Q986" s="106">
        <v>5</v>
      </c>
      <c r="R986" s="106">
        <v>5</v>
      </c>
      <c r="S986" s="106">
        <v>999</v>
      </c>
      <c r="T986" s="106">
        <v>1008</v>
      </c>
      <c r="U986" s="106">
        <v>5</v>
      </c>
      <c r="V986" s="106">
        <v>9</v>
      </c>
      <c r="W986" s="106">
        <v>3</v>
      </c>
      <c r="X986" s="106">
        <v>4</v>
      </c>
      <c r="Y986" s="106">
        <v>85</v>
      </c>
      <c r="Z986" s="106">
        <v>4</v>
      </c>
      <c r="AA986" s="107">
        <v>69057</v>
      </c>
      <c r="AB986" s="106">
        <v>7</v>
      </c>
      <c r="AC986" s="108">
        <v>5.4</v>
      </c>
      <c r="AD986" s="109">
        <v>3</v>
      </c>
      <c r="AE986" s="110">
        <v>0</v>
      </c>
      <c r="AF986" s="111">
        <v>0.54</v>
      </c>
      <c r="AG986" s="112">
        <v>0</v>
      </c>
      <c r="AH986" s="112">
        <v>0</v>
      </c>
      <c r="AI986" s="112">
        <v>0</v>
      </c>
      <c r="AJ986" s="111">
        <v>0.9</v>
      </c>
      <c r="AK986" s="112">
        <v>0</v>
      </c>
      <c r="AL986" s="112">
        <v>14.666666666666666</v>
      </c>
      <c r="AM986" s="112">
        <v>0</v>
      </c>
      <c r="AN986" s="112">
        <v>0</v>
      </c>
      <c r="AO986" s="112">
        <v>0</v>
      </c>
      <c r="AP986" s="112">
        <v>0</v>
      </c>
      <c r="AQ986" s="112">
        <v>0</v>
      </c>
      <c r="AR986" s="112">
        <v>0</v>
      </c>
      <c r="AS986" s="112">
        <v>0</v>
      </c>
      <c r="AT986" s="111">
        <v>0.55000000000000004</v>
      </c>
      <c r="AU986" s="112">
        <v>0</v>
      </c>
      <c r="AV986" s="112">
        <v>0</v>
      </c>
      <c r="AW986" s="112">
        <v>0</v>
      </c>
      <c r="AX986" s="112">
        <v>0</v>
      </c>
      <c r="AY986" s="112">
        <v>0</v>
      </c>
      <c r="AZ986" s="112">
        <v>0</v>
      </c>
      <c r="BA986" s="111">
        <v>0.71299999999999997</v>
      </c>
      <c r="BB986" s="112">
        <v>0</v>
      </c>
      <c r="BC986" s="112">
        <v>0</v>
      </c>
      <c r="BD986" s="112">
        <v>0</v>
      </c>
      <c r="BE986" s="112">
        <v>0</v>
      </c>
      <c r="BF986" s="112">
        <v>0</v>
      </c>
      <c r="BG986" s="112">
        <v>0</v>
      </c>
      <c r="BH986" s="112">
        <v>0</v>
      </c>
      <c r="BI986" s="112">
        <v>0</v>
      </c>
      <c r="BJ986" s="112">
        <v>0</v>
      </c>
      <c r="BK986" s="111">
        <v>0.71299999999999997</v>
      </c>
      <c r="BL986" s="112">
        <v>0</v>
      </c>
      <c r="BM986" s="112">
        <v>8.0666666666666664</v>
      </c>
      <c r="BN986" s="112">
        <v>0</v>
      </c>
      <c r="BO986" s="112">
        <v>0</v>
      </c>
      <c r="BP986" s="112">
        <v>0</v>
      </c>
      <c r="BQ986" s="112">
        <v>0</v>
      </c>
      <c r="BR986" s="113">
        <v>25</v>
      </c>
      <c r="BS986" s="112">
        <v>0</v>
      </c>
    </row>
    <row r="987" spans="1:71" hidden="1" x14ac:dyDescent="0.25">
      <c r="A987" s="102" t="s">
        <v>4</v>
      </c>
      <c r="B987" s="103" t="s">
        <v>209</v>
      </c>
      <c r="C987" s="102" t="s">
        <v>210</v>
      </c>
      <c r="D987" s="102" t="s">
        <v>22</v>
      </c>
      <c r="E987" s="102" t="s">
        <v>23</v>
      </c>
      <c r="F987" s="102" t="s">
        <v>151</v>
      </c>
      <c r="G987" s="102" t="s">
        <v>223</v>
      </c>
      <c r="H987" s="104">
        <v>33</v>
      </c>
      <c r="I987" s="104">
        <v>44</v>
      </c>
      <c r="J987" s="104"/>
      <c r="K987" s="104" t="s">
        <v>154</v>
      </c>
      <c r="L987" s="105">
        <v>38.5</v>
      </c>
      <c r="M987" s="106">
        <v>251</v>
      </c>
      <c r="N987" s="106">
        <v>283</v>
      </c>
      <c r="O987" s="106">
        <v>2</v>
      </c>
      <c r="P987" s="106">
        <v>32</v>
      </c>
      <c r="Q987" s="106">
        <v>4</v>
      </c>
      <c r="R987" s="106">
        <v>3</v>
      </c>
      <c r="S987" s="106">
        <v>282</v>
      </c>
      <c r="T987" s="106">
        <v>304</v>
      </c>
      <c r="U987" s="106">
        <v>2</v>
      </c>
      <c r="V987" s="106">
        <v>22</v>
      </c>
      <c r="W987" s="106">
        <v>5</v>
      </c>
      <c r="X987" s="106">
        <v>3.5</v>
      </c>
      <c r="Y987" s="106"/>
      <c r="Z987" s="106"/>
      <c r="AA987" s="107">
        <v>115483</v>
      </c>
      <c r="AB987" s="106">
        <v>10</v>
      </c>
      <c r="AC987" s="108">
        <v>6.625</v>
      </c>
      <c r="AD987" s="109">
        <v>4</v>
      </c>
      <c r="AE987" s="110">
        <v>0</v>
      </c>
      <c r="AF987" s="111">
        <v>0.54</v>
      </c>
      <c r="AG987" s="112">
        <v>0</v>
      </c>
      <c r="AH987" s="112">
        <v>0</v>
      </c>
      <c r="AI987" s="112">
        <v>0</v>
      </c>
      <c r="AJ987" s="111">
        <v>0.9</v>
      </c>
      <c r="AK987" s="112">
        <v>0</v>
      </c>
      <c r="AL987" s="112">
        <v>0</v>
      </c>
      <c r="AM987" s="112">
        <v>0</v>
      </c>
      <c r="AN987" s="112">
        <v>0</v>
      </c>
      <c r="AO987" s="112">
        <v>0</v>
      </c>
      <c r="AP987" s="112">
        <v>0</v>
      </c>
      <c r="AQ987" s="112">
        <v>0</v>
      </c>
      <c r="AR987" s="112">
        <v>0</v>
      </c>
      <c r="AS987" s="112">
        <v>0</v>
      </c>
      <c r="AT987" s="111">
        <v>0.55000000000000004</v>
      </c>
      <c r="AU987" s="112">
        <v>0</v>
      </c>
      <c r="AV987" s="112">
        <v>0</v>
      </c>
      <c r="AW987" s="112">
        <v>0</v>
      </c>
      <c r="AX987" s="112">
        <v>0</v>
      </c>
      <c r="AY987" s="112">
        <v>0</v>
      </c>
      <c r="AZ987" s="112">
        <v>0</v>
      </c>
      <c r="BA987" s="111">
        <v>0.71299999999999997</v>
      </c>
      <c r="BB987" s="112">
        <v>0</v>
      </c>
      <c r="BC987" s="112">
        <v>0</v>
      </c>
      <c r="BD987" s="112">
        <v>0</v>
      </c>
      <c r="BE987" s="112">
        <v>0</v>
      </c>
      <c r="BF987" s="112">
        <v>0</v>
      </c>
      <c r="BG987" s="112">
        <v>0</v>
      </c>
      <c r="BH987" s="112">
        <v>0</v>
      </c>
      <c r="BI987" s="112">
        <v>0</v>
      </c>
      <c r="BJ987" s="112">
        <v>0</v>
      </c>
      <c r="BK987" s="111">
        <v>0.71299999999999997</v>
      </c>
      <c r="BL987" s="112">
        <v>0</v>
      </c>
      <c r="BM987" s="112">
        <v>0</v>
      </c>
      <c r="BN987" s="112">
        <v>0</v>
      </c>
      <c r="BO987" s="112">
        <v>0</v>
      </c>
      <c r="BP987" s="112">
        <v>0</v>
      </c>
      <c r="BQ987" s="112">
        <v>0</v>
      </c>
      <c r="BR987" s="113">
        <v>17</v>
      </c>
      <c r="BS987" s="112">
        <v>0</v>
      </c>
    </row>
    <row r="988" spans="1:71" hidden="1" x14ac:dyDescent="0.25">
      <c r="A988" s="102" t="s">
        <v>4</v>
      </c>
      <c r="B988" s="103" t="s">
        <v>209</v>
      </c>
      <c r="C988" s="102" t="s">
        <v>210</v>
      </c>
      <c r="D988" s="102" t="s">
        <v>336</v>
      </c>
      <c r="E988" s="102" t="s">
        <v>337</v>
      </c>
      <c r="F988" s="102" t="s">
        <v>151</v>
      </c>
      <c r="G988" s="102" t="s">
        <v>223</v>
      </c>
      <c r="H988" s="104">
        <v>20</v>
      </c>
      <c r="I988" s="104">
        <v>20</v>
      </c>
      <c r="J988" s="104">
        <v>32</v>
      </c>
      <c r="K988" s="104">
        <v>96</v>
      </c>
      <c r="L988" s="105">
        <v>24</v>
      </c>
      <c r="M988" s="106">
        <v>142</v>
      </c>
      <c r="N988" s="106">
        <v>164</v>
      </c>
      <c r="O988" s="106">
        <v>1</v>
      </c>
      <c r="P988" s="106">
        <v>22</v>
      </c>
      <c r="Q988" s="106">
        <v>3</v>
      </c>
      <c r="R988" s="106">
        <v>2</v>
      </c>
      <c r="S988" s="106">
        <v>154</v>
      </c>
      <c r="T988" s="106">
        <v>157</v>
      </c>
      <c r="U988" s="106">
        <v>1</v>
      </c>
      <c r="V988" s="106">
        <v>3</v>
      </c>
      <c r="W988" s="106">
        <v>2</v>
      </c>
      <c r="X988" s="106">
        <v>1.5</v>
      </c>
      <c r="Y988" s="106">
        <v>32</v>
      </c>
      <c r="Z988" s="106">
        <v>1</v>
      </c>
      <c r="AA988" s="107"/>
      <c r="AB988" s="106"/>
      <c r="AC988" s="108">
        <v>1.5</v>
      </c>
      <c r="AD988" s="109">
        <v>1</v>
      </c>
      <c r="AE988" s="110">
        <v>0</v>
      </c>
      <c r="AF988" s="111">
        <v>0.54</v>
      </c>
      <c r="AG988" s="112">
        <v>0</v>
      </c>
      <c r="AH988" s="112">
        <v>0</v>
      </c>
      <c r="AI988" s="112">
        <v>0</v>
      </c>
      <c r="AJ988" s="111">
        <v>0.9</v>
      </c>
      <c r="AK988" s="112">
        <v>0</v>
      </c>
      <c r="AL988" s="112">
        <v>0</v>
      </c>
      <c r="AM988" s="112">
        <v>0</v>
      </c>
      <c r="AN988" s="112">
        <v>0</v>
      </c>
      <c r="AO988" s="112">
        <v>0</v>
      </c>
      <c r="AP988" s="112">
        <v>0</v>
      </c>
      <c r="AQ988" s="112">
        <v>0</v>
      </c>
      <c r="AR988" s="112">
        <v>0</v>
      </c>
      <c r="AS988" s="112">
        <v>0</v>
      </c>
      <c r="AT988" s="111">
        <v>0.55000000000000004</v>
      </c>
      <c r="AU988" s="112">
        <v>0</v>
      </c>
      <c r="AV988" s="112">
        <v>0</v>
      </c>
      <c r="AW988" s="112">
        <v>0</v>
      </c>
      <c r="AX988" s="112">
        <v>0</v>
      </c>
      <c r="AY988" s="112">
        <v>0</v>
      </c>
      <c r="AZ988" s="112">
        <v>0</v>
      </c>
      <c r="BA988" s="111">
        <v>0.71299999999999997</v>
      </c>
      <c r="BB988" s="112">
        <v>0</v>
      </c>
      <c r="BC988" s="112">
        <v>0</v>
      </c>
      <c r="BD988" s="112">
        <v>0</v>
      </c>
      <c r="BE988" s="112">
        <v>0</v>
      </c>
      <c r="BF988" s="112">
        <v>0</v>
      </c>
      <c r="BG988" s="112">
        <v>0</v>
      </c>
      <c r="BH988" s="112">
        <v>0</v>
      </c>
      <c r="BI988" s="112">
        <v>0</v>
      </c>
      <c r="BJ988" s="112">
        <v>0</v>
      </c>
      <c r="BK988" s="111">
        <v>0.71299999999999997</v>
      </c>
      <c r="BL988" s="112">
        <v>0</v>
      </c>
      <c r="BM988" s="112">
        <v>0</v>
      </c>
      <c r="BN988" s="112">
        <v>0</v>
      </c>
      <c r="BO988" s="112">
        <v>0</v>
      </c>
      <c r="BP988" s="112">
        <v>0</v>
      </c>
      <c r="BQ988" s="112">
        <v>0</v>
      </c>
      <c r="BR988" s="113">
        <v>29</v>
      </c>
      <c r="BS988" s="112">
        <v>0</v>
      </c>
    </row>
    <row r="989" spans="1:71" hidden="1" x14ac:dyDescent="0.25">
      <c r="A989" s="102" t="s">
        <v>4</v>
      </c>
      <c r="B989" s="103" t="s">
        <v>209</v>
      </c>
      <c r="C989" s="102" t="s">
        <v>210</v>
      </c>
      <c r="D989" s="102" t="s">
        <v>1064</v>
      </c>
      <c r="E989" s="102" t="s">
        <v>1065</v>
      </c>
      <c r="F989" s="102" t="s">
        <v>151</v>
      </c>
      <c r="G989" s="102" t="s">
        <v>223</v>
      </c>
      <c r="H989" s="104">
        <v>64</v>
      </c>
      <c r="I989" s="104">
        <v>67</v>
      </c>
      <c r="J989" s="104"/>
      <c r="K989" s="104" t="s">
        <v>154</v>
      </c>
      <c r="L989" s="105">
        <v>65.5</v>
      </c>
      <c r="M989" s="106">
        <v>611</v>
      </c>
      <c r="N989" s="106">
        <v>639</v>
      </c>
      <c r="O989" s="106">
        <v>4</v>
      </c>
      <c r="P989" s="106">
        <v>28</v>
      </c>
      <c r="Q989" s="106">
        <v>4</v>
      </c>
      <c r="R989" s="106">
        <v>4</v>
      </c>
      <c r="S989" s="106">
        <v>611</v>
      </c>
      <c r="T989" s="106">
        <v>620</v>
      </c>
      <c r="U989" s="106">
        <v>4</v>
      </c>
      <c r="V989" s="106">
        <v>9</v>
      </c>
      <c r="W989" s="106">
        <v>3</v>
      </c>
      <c r="X989" s="106">
        <v>3.5</v>
      </c>
      <c r="Y989" s="106"/>
      <c r="Z989" s="106"/>
      <c r="AA989" s="107"/>
      <c r="AB989" s="106"/>
      <c r="AC989" s="108">
        <v>3.75</v>
      </c>
      <c r="AD989" s="109">
        <v>2</v>
      </c>
      <c r="AE989" s="110">
        <v>0</v>
      </c>
      <c r="AF989" s="111">
        <v>0.54</v>
      </c>
      <c r="AG989" s="112">
        <v>0</v>
      </c>
      <c r="AH989" s="112">
        <v>0</v>
      </c>
      <c r="AI989" s="112">
        <v>0</v>
      </c>
      <c r="AJ989" s="111">
        <v>0.9</v>
      </c>
      <c r="AK989" s="112">
        <v>0</v>
      </c>
      <c r="AL989" s="112">
        <v>0</v>
      </c>
      <c r="AM989" s="112">
        <v>0</v>
      </c>
      <c r="AN989" s="112">
        <v>0</v>
      </c>
      <c r="AO989" s="112">
        <v>0</v>
      </c>
      <c r="AP989" s="112">
        <v>0</v>
      </c>
      <c r="AQ989" s="112">
        <v>0</v>
      </c>
      <c r="AR989" s="112">
        <v>0</v>
      </c>
      <c r="AS989" s="112">
        <v>0</v>
      </c>
      <c r="AT989" s="111">
        <v>0.55000000000000004</v>
      </c>
      <c r="AU989" s="112">
        <v>0</v>
      </c>
      <c r="AV989" s="112">
        <v>0</v>
      </c>
      <c r="AW989" s="112">
        <v>0</v>
      </c>
      <c r="AX989" s="112">
        <v>0</v>
      </c>
      <c r="AY989" s="112">
        <v>0</v>
      </c>
      <c r="AZ989" s="112">
        <v>0</v>
      </c>
      <c r="BA989" s="111">
        <v>0.71299999999999997</v>
      </c>
      <c r="BB989" s="112">
        <v>0</v>
      </c>
      <c r="BC989" s="112">
        <v>0</v>
      </c>
      <c r="BD989" s="112">
        <v>0</v>
      </c>
      <c r="BE989" s="112">
        <v>0</v>
      </c>
      <c r="BF989" s="112">
        <v>0</v>
      </c>
      <c r="BG989" s="112">
        <v>0</v>
      </c>
      <c r="BH989" s="112">
        <v>0</v>
      </c>
      <c r="BI989" s="112">
        <v>0</v>
      </c>
      <c r="BJ989" s="112">
        <v>0</v>
      </c>
      <c r="BK989" s="111">
        <v>0.71299999999999997</v>
      </c>
      <c r="BL989" s="112">
        <v>0</v>
      </c>
      <c r="BM989" s="112">
        <v>0</v>
      </c>
      <c r="BN989" s="112">
        <v>0</v>
      </c>
      <c r="BO989" s="112">
        <v>0</v>
      </c>
      <c r="BP989" s="112">
        <v>0</v>
      </c>
      <c r="BQ989" s="112">
        <v>0</v>
      </c>
      <c r="BR989" s="113">
        <v>7</v>
      </c>
      <c r="BS989" s="112">
        <v>0</v>
      </c>
    </row>
    <row r="990" spans="1:71" hidden="1" x14ac:dyDescent="0.25">
      <c r="A990" s="102" t="s">
        <v>4</v>
      </c>
      <c r="B990" s="103" t="s">
        <v>209</v>
      </c>
      <c r="C990" s="102" t="s">
        <v>210</v>
      </c>
      <c r="D990" s="102" t="s">
        <v>338</v>
      </c>
      <c r="E990" s="102" t="s">
        <v>339</v>
      </c>
      <c r="F990" s="102" t="s">
        <v>152</v>
      </c>
      <c r="G990" s="102" t="s">
        <v>223</v>
      </c>
      <c r="H990" s="104">
        <v>28</v>
      </c>
      <c r="I990" s="104">
        <v>26</v>
      </c>
      <c r="J990" s="104"/>
      <c r="K990" s="104" t="s">
        <v>154</v>
      </c>
      <c r="L990" s="105">
        <v>27</v>
      </c>
      <c r="M990" s="106">
        <v>192</v>
      </c>
      <c r="N990" s="106">
        <v>222</v>
      </c>
      <c r="O990" s="106">
        <v>2</v>
      </c>
      <c r="P990" s="106">
        <v>30</v>
      </c>
      <c r="Q990" s="106">
        <v>4</v>
      </c>
      <c r="R990" s="106">
        <v>3</v>
      </c>
      <c r="S990" s="106">
        <v>211</v>
      </c>
      <c r="T990" s="106">
        <v>210</v>
      </c>
      <c r="U990" s="106">
        <v>1</v>
      </c>
      <c r="V990" s="106">
        <v>-1</v>
      </c>
      <c r="W990" s="106">
        <v>2</v>
      </c>
      <c r="X990" s="106">
        <v>1.5</v>
      </c>
      <c r="Y990" s="106"/>
      <c r="Z990" s="106"/>
      <c r="AA990" s="107"/>
      <c r="AB990" s="106"/>
      <c r="AC990" s="108">
        <v>2.25</v>
      </c>
      <c r="AD990" s="109">
        <v>2</v>
      </c>
      <c r="AE990" s="110">
        <v>77.333333333333329</v>
      </c>
      <c r="AF990" s="111">
        <v>0.54</v>
      </c>
      <c r="AG990" s="112">
        <v>0</v>
      </c>
      <c r="AH990" s="112">
        <v>0</v>
      </c>
      <c r="AI990" s="112">
        <v>0</v>
      </c>
      <c r="AJ990" s="111">
        <v>0.9</v>
      </c>
      <c r="AK990" s="112">
        <v>0</v>
      </c>
      <c r="AL990" s="112">
        <v>0</v>
      </c>
      <c r="AM990" s="112">
        <v>0</v>
      </c>
      <c r="AN990" s="112">
        <v>0</v>
      </c>
      <c r="AO990" s="112">
        <v>0</v>
      </c>
      <c r="AP990" s="112">
        <v>0</v>
      </c>
      <c r="AQ990" s="112">
        <v>0</v>
      </c>
      <c r="AR990" s="112">
        <v>0</v>
      </c>
      <c r="AS990" s="112">
        <v>0</v>
      </c>
      <c r="AT990" s="111">
        <v>0.55000000000000004</v>
      </c>
      <c r="AU990" s="112">
        <v>0</v>
      </c>
      <c r="AV990" s="112">
        <v>0</v>
      </c>
      <c r="AW990" s="112">
        <v>0</v>
      </c>
      <c r="AX990" s="112">
        <v>0</v>
      </c>
      <c r="AY990" s="112">
        <v>0</v>
      </c>
      <c r="AZ990" s="112">
        <v>0</v>
      </c>
      <c r="BA990" s="111">
        <v>0.71299999999999997</v>
      </c>
      <c r="BB990" s="112">
        <v>0</v>
      </c>
      <c r="BC990" s="112">
        <v>0</v>
      </c>
      <c r="BD990" s="112">
        <v>0</v>
      </c>
      <c r="BE990" s="112">
        <v>0</v>
      </c>
      <c r="BF990" s="112">
        <v>0</v>
      </c>
      <c r="BG990" s="112">
        <v>0</v>
      </c>
      <c r="BH990" s="112">
        <v>0</v>
      </c>
      <c r="BI990" s="112">
        <v>0</v>
      </c>
      <c r="BJ990" s="112">
        <v>0</v>
      </c>
      <c r="BK990" s="111">
        <v>0.71299999999999997</v>
      </c>
      <c r="BL990" s="112">
        <v>41.76</v>
      </c>
      <c r="BM990" s="112">
        <v>0</v>
      </c>
      <c r="BN990" s="112">
        <v>0</v>
      </c>
      <c r="BO990" s="112">
        <v>0</v>
      </c>
      <c r="BP990" s="112">
        <v>0</v>
      </c>
      <c r="BQ990" s="112">
        <v>0</v>
      </c>
      <c r="BR990" s="113">
        <v>10</v>
      </c>
      <c r="BS990" s="112">
        <v>0</v>
      </c>
    </row>
    <row r="991" spans="1:71" hidden="1" x14ac:dyDescent="0.25">
      <c r="A991" s="102" t="s">
        <v>4</v>
      </c>
      <c r="B991" s="103" t="s">
        <v>211</v>
      </c>
      <c r="C991" s="102" t="s">
        <v>212</v>
      </c>
      <c r="D991" s="102" t="s">
        <v>264</v>
      </c>
      <c r="E991" s="102" t="s">
        <v>265</v>
      </c>
      <c r="F991" s="102" t="s">
        <v>151</v>
      </c>
      <c r="G991" s="102" t="s">
        <v>223</v>
      </c>
      <c r="H991" s="104">
        <v>419</v>
      </c>
      <c r="I991" s="104">
        <v>448</v>
      </c>
      <c r="J991" s="104">
        <v>844</v>
      </c>
      <c r="K991" s="104">
        <v>2532</v>
      </c>
      <c r="L991" s="105">
        <v>570.33333333333337</v>
      </c>
      <c r="M991" s="106">
        <v>4352</v>
      </c>
      <c r="N991" s="106">
        <v>4728</v>
      </c>
      <c r="O991" s="106">
        <v>8</v>
      </c>
      <c r="P991" s="106">
        <v>376</v>
      </c>
      <c r="Q991" s="106">
        <v>8</v>
      </c>
      <c r="R991" s="106">
        <v>8</v>
      </c>
      <c r="S991" s="106">
        <v>4523</v>
      </c>
      <c r="T991" s="106">
        <v>4648</v>
      </c>
      <c r="U991" s="106">
        <v>8</v>
      </c>
      <c r="V991" s="106">
        <v>125</v>
      </c>
      <c r="W991" s="106">
        <v>8</v>
      </c>
      <c r="X991" s="106">
        <v>8</v>
      </c>
      <c r="Y991" s="106">
        <v>844</v>
      </c>
      <c r="Z991" s="106">
        <v>9</v>
      </c>
      <c r="AA991" s="107">
        <v>72891</v>
      </c>
      <c r="AB991" s="106">
        <v>7</v>
      </c>
      <c r="AC991" s="108">
        <v>7.8</v>
      </c>
      <c r="AD991" s="109">
        <v>4</v>
      </c>
      <c r="AE991" s="110">
        <v>0</v>
      </c>
      <c r="AF991" s="111">
        <v>0.54</v>
      </c>
      <c r="AG991" s="112">
        <v>0</v>
      </c>
      <c r="AH991" s="112">
        <v>27</v>
      </c>
      <c r="AI991" s="112">
        <v>0</v>
      </c>
      <c r="AJ991" s="111">
        <v>0.9</v>
      </c>
      <c r="AK991" s="112">
        <v>0</v>
      </c>
      <c r="AL991" s="112">
        <v>0</v>
      </c>
      <c r="AM991" s="112">
        <v>0</v>
      </c>
      <c r="AN991" s="112">
        <v>0</v>
      </c>
      <c r="AO991" s="112">
        <v>29.333333333333332</v>
      </c>
      <c r="AP991" s="112">
        <v>0</v>
      </c>
      <c r="AQ991" s="112">
        <v>6.333333333333333</v>
      </c>
      <c r="AR991" s="112">
        <v>0</v>
      </c>
      <c r="AS991" s="112">
        <v>0</v>
      </c>
      <c r="AT991" s="111">
        <v>0.55000000000000004</v>
      </c>
      <c r="AU991" s="112">
        <v>0</v>
      </c>
      <c r="AV991" s="112">
        <v>0</v>
      </c>
      <c r="AW991" s="112">
        <v>0</v>
      </c>
      <c r="AX991" s="112">
        <v>0</v>
      </c>
      <c r="AY991" s="112">
        <v>0</v>
      </c>
      <c r="AZ991" s="112">
        <v>0</v>
      </c>
      <c r="BA991" s="111">
        <v>0.71299999999999997</v>
      </c>
      <c r="BB991" s="112">
        <v>0</v>
      </c>
      <c r="BC991" s="112">
        <v>0</v>
      </c>
      <c r="BD991" s="112">
        <v>0</v>
      </c>
      <c r="BE991" s="112">
        <v>0</v>
      </c>
      <c r="BF991" s="112">
        <v>0</v>
      </c>
      <c r="BG991" s="112">
        <v>0</v>
      </c>
      <c r="BH991" s="112">
        <v>0</v>
      </c>
      <c r="BI991" s="112">
        <v>0</v>
      </c>
      <c r="BJ991" s="112">
        <v>0</v>
      </c>
      <c r="BK991" s="111">
        <v>0.71299999999999997</v>
      </c>
      <c r="BL991" s="112">
        <v>0</v>
      </c>
      <c r="BM991" s="112">
        <v>24.3</v>
      </c>
      <c r="BN991" s="112">
        <v>0</v>
      </c>
      <c r="BO991" s="112">
        <v>16.133333333333333</v>
      </c>
      <c r="BP991" s="112">
        <v>3.4833333333333334</v>
      </c>
      <c r="BQ991" s="112">
        <v>0</v>
      </c>
      <c r="BR991" s="113">
        <v>85</v>
      </c>
      <c r="BS991" s="112">
        <v>0</v>
      </c>
    </row>
    <row r="992" spans="1:71" hidden="1" x14ac:dyDescent="0.25">
      <c r="A992" s="102" t="s">
        <v>4</v>
      </c>
      <c r="B992" s="103" t="s">
        <v>211</v>
      </c>
      <c r="C992" s="102" t="s">
        <v>212</v>
      </c>
      <c r="D992" s="102" t="s">
        <v>606</v>
      </c>
      <c r="E992" s="102" t="s">
        <v>607</v>
      </c>
      <c r="F992" s="102" t="s">
        <v>156</v>
      </c>
      <c r="G992" s="102" t="s">
        <v>224</v>
      </c>
      <c r="H992" s="104">
        <v>66</v>
      </c>
      <c r="I992" s="104">
        <v>73</v>
      </c>
      <c r="J992" s="104">
        <v>38</v>
      </c>
      <c r="K992" s="104">
        <v>114</v>
      </c>
      <c r="L992" s="105">
        <v>59</v>
      </c>
      <c r="M992" s="106">
        <v>714</v>
      </c>
      <c r="N992" s="106">
        <v>692</v>
      </c>
      <c r="O992" s="106">
        <v>4</v>
      </c>
      <c r="P992" s="106">
        <v>-22</v>
      </c>
      <c r="Q992" s="106">
        <v>2</v>
      </c>
      <c r="R992" s="106">
        <v>3</v>
      </c>
      <c r="S992" s="106">
        <v>752</v>
      </c>
      <c r="T992" s="106">
        <v>754</v>
      </c>
      <c r="U992" s="106">
        <v>4</v>
      </c>
      <c r="V992" s="106">
        <v>2</v>
      </c>
      <c r="W992" s="106">
        <v>2</v>
      </c>
      <c r="X992" s="106">
        <v>3</v>
      </c>
      <c r="Y992" s="106">
        <v>38</v>
      </c>
      <c r="Z992" s="106">
        <v>2</v>
      </c>
      <c r="AA992" s="107"/>
      <c r="AB992" s="106"/>
      <c r="AC992" s="108">
        <v>2.6666666666666665</v>
      </c>
      <c r="AD992" s="109">
        <v>2</v>
      </c>
      <c r="AE992" s="110">
        <v>0</v>
      </c>
      <c r="AF992" s="111">
        <v>0.54</v>
      </c>
      <c r="AG992" s="112">
        <v>0</v>
      </c>
      <c r="AH992" s="112">
        <v>0</v>
      </c>
      <c r="AI992" s="112">
        <v>0</v>
      </c>
      <c r="AJ992" s="111">
        <v>0.9</v>
      </c>
      <c r="AK992" s="112">
        <v>0</v>
      </c>
      <c r="AL992" s="112">
        <v>0</v>
      </c>
      <c r="AM992" s="112">
        <v>0</v>
      </c>
      <c r="AN992" s="112">
        <v>0</v>
      </c>
      <c r="AO992" s="112">
        <v>0</v>
      </c>
      <c r="AP992" s="112">
        <v>0</v>
      </c>
      <c r="AQ992" s="112">
        <v>0</v>
      </c>
      <c r="AR992" s="112">
        <v>0</v>
      </c>
      <c r="AS992" s="112">
        <v>0</v>
      </c>
      <c r="AT992" s="111">
        <v>0.55000000000000004</v>
      </c>
      <c r="AU992" s="112">
        <v>0</v>
      </c>
      <c r="AV992" s="112">
        <v>0</v>
      </c>
      <c r="AW992" s="112">
        <v>0</v>
      </c>
      <c r="AX992" s="112">
        <v>0</v>
      </c>
      <c r="AY992" s="112">
        <v>0</v>
      </c>
      <c r="AZ992" s="112">
        <v>0</v>
      </c>
      <c r="BA992" s="111">
        <v>0.71299999999999997</v>
      </c>
      <c r="BB992" s="112">
        <v>0</v>
      </c>
      <c r="BC992" s="112">
        <v>0</v>
      </c>
      <c r="BD992" s="112">
        <v>0</v>
      </c>
      <c r="BE992" s="112">
        <v>0</v>
      </c>
      <c r="BF992" s="112">
        <v>0</v>
      </c>
      <c r="BG992" s="112">
        <v>0</v>
      </c>
      <c r="BH992" s="112">
        <v>0</v>
      </c>
      <c r="BI992" s="112">
        <v>0</v>
      </c>
      <c r="BJ992" s="112">
        <v>0</v>
      </c>
      <c r="BK992" s="111">
        <v>0.71299999999999997</v>
      </c>
      <c r="BL992" s="112">
        <v>0</v>
      </c>
      <c r="BM992" s="112">
        <v>0</v>
      </c>
      <c r="BN992" s="112">
        <v>0</v>
      </c>
      <c r="BO992" s="112">
        <v>0</v>
      </c>
      <c r="BP992" s="112">
        <v>0</v>
      </c>
      <c r="BQ992" s="112">
        <v>0</v>
      </c>
      <c r="BR992" s="113">
        <v>5</v>
      </c>
      <c r="BS992" s="112">
        <v>0</v>
      </c>
    </row>
    <row r="993" spans="1:71" hidden="1" x14ac:dyDescent="0.25">
      <c r="A993" s="102" t="s">
        <v>4</v>
      </c>
      <c r="B993" s="103" t="s">
        <v>211</v>
      </c>
      <c r="C993" s="102" t="s">
        <v>212</v>
      </c>
      <c r="D993" s="102" t="s">
        <v>32</v>
      </c>
      <c r="E993" s="102" t="s">
        <v>33</v>
      </c>
      <c r="F993" s="102" t="s">
        <v>153</v>
      </c>
      <c r="G993" s="102" t="s">
        <v>224</v>
      </c>
      <c r="H993" s="104">
        <v>120</v>
      </c>
      <c r="I993" s="104">
        <v>119</v>
      </c>
      <c r="J993" s="104">
        <v>196</v>
      </c>
      <c r="K993" s="104">
        <v>588</v>
      </c>
      <c r="L993" s="105">
        <v>145</v>
      </c>
      <c r="M993" s="106">
        <v>1157</v>
      </c>
      <c r="N993" s="106">
        <v>1156</v>
      </c>
      <c r="O993" s="106">
        <v>5</v>
      </c>
      <c r="P993" s="106">
        <v>-1</v>
      </c>
      <c r="Q993" s="106">
        <v>2</v>
      </c>
      <c r="R993" s="106">
        <v>3.5</v>
      </c>
      <c r="S993" s="106">
        <v>1166</v>
      </c>
      <c r="T993" s="106">
        <v>1162</v>
      </c>
      <c r="U993" s="106">
        <v>5</v>
      </c>
      <c r="V993" s="106">
        <v>-4</v>
      </c>
      <c r="W993" s="106">
        <v>1</v>
      </c>
      <c r="X993" s="106">
        <v>3</v>
      </c>
      <c r="Y993" s="106">
        <v>196</v>
      </c>
      <c r="Z993" s="106">
        <v>6</v>
      </c>
      <c r="AA993" s="107"/>
      <c r="AB993" s="106"/>
      <c r="AC993" s="108">
        <v>4.166666666666667</v>
      </c>
      <c r="AD993" s="109">
        <v>3</v>
      </c>
      <c r="AE993" s="110">
        <v>0</v>
      </c>
      <c r="AF993" s="111">
        <v>0.54</v>
      </c>
      <c r="AG993" s="112">
        <v>0</v>
      </c>
      <c r="AH993" s="112">
        <v>0</v>
      </c>
      <c r="AI993" s="112">
        <v>0</v>
      </c>
      <c r="AJ993" s="111">
        <v>0.9</v>
      </c>
      <c r="AK993" s="112">
        <v>0</v>
      </c>
      <c r="AL993" s="112">
        <v>0</v>
      </c>
      <c r="AM993" s="112">
        <v>0</v>
      </c>
      <c r="AN993" s="112">
        <v>0</v>
      </c>
      <c r="AO993" s="112">
        <v>0</v>
      </c>
      <c r="AP993" s="112">
        <v>0</v>
      </c>
      <c r="AQ993" s="112">
        <v>0</v>
      </c>
      <c r="AR993" s="112">
        <v>0</v>
      </c>
      <c r="AS993" s="112">
        <v>0</v>
      </c>
      <c r="AT993" s="111">
        <v>0.55000000000000004</v>
      </c>
      <c r="AU993" s="112">
        <v>0</v>
      </c>
      <c r="AV993" s="112">
        <v>0</v>
      </c>
      <c r="AW993" s="112">
        <v>0</v>
      </c>
      <c r="AX993" s="112">
        <v>0</v>
      </c>
      <c r="AY993" s="112">
        <v>0</v>
      </c>
      <c r="AZ993" s="112">
        <v>0</v>
      </c>
      <c r="BA993" s="111">
        <v>0.71299999999999997</v>
      </c>
      <c r="BB993" s="112">
        <v>0</v>
      </c>
      <c r="BC993" s="112">
        <v>0</v>
      </c>
      <c r="BD993" s="112">
        <v>0</v>
      </c>
      <c r="BE993" s="112">
        <v>0</v>
      </c>
      <c r="BF993" s="112">
        <v>0</v>
      </c>
      <c r="BG993" s="112">
        <v>0</v>
      </c>
      <c r="BH993" s="112">
        <v>0</v>
      </c>
      <c r="BI993" s="112">
        <v>0</v>
      </c>
      <c r="BJ993" s="112">
        <v>0</v>
      </c>
      <c r="BK993" s="111">
        <v>0.71299999999999997</v>
      </c>
      <c r="BL993" s="112">
        <v>0</v>
      </c>
      <c r="BM993" s="112">
        <v>0</v>
      </c>
      <c r="BN993" s="112">
        <v>0</v>
      </c>
      <c r="BO993" s="112">
        <v>0</v>
      </c>
      <c r="BP993" s="112">
        <v>0</v>
      </c>
      <c r="BQ993" s="112">
        <v>0</v>
      </c>
      <c r="BR993" s="113">
        <v>39</v>
      </c>
      <c r="BS993" s="112">
        <v>0</v>
      </c>
    </row>
    <row r="994" spans="1:71" hidden="1" x14ac:dyDescent="0.25">
      <c r="A994" s="102" t="s">
        <v>4</v>
      </c>
      <c r="B994" s="103" t="s">
        <v>211</v>
      </c>
      <c r="C994" s="102" t="s">
        <v>212</v>
      </c>
      <c r="D994" s="102" t="s">
        <v>110</v>
      </c>
      <c r="E994" s="102" t="s">
        <v>111</v>
      </c>
      <c r="F994" s="102" t="s">
        <v>153</v>
      </c>
      <c r="G994" s="102" t="s">
        <v>224</v>
      </c>
      <c r="H994" s="104">
        <v>58</v>
      </c>
      <c r="I994" s="104">
        <v>63</v>
      </c>
      <c r="J994" s="104"/>
      <c r="K994" s="104" t="s">
        <v>154</v>
      </c>
      <c r="L994" s="105">
        <v>60.5</v>
      </c>
      <c r="M994" s="106">
        <v>670</v>
      </c>
      <c r="N994" s="106">
        <v>681</v>
      </c>
      <c r="O994" s="106">
        <v>4</v>
      </c>
      <c r="P994" s="106">
        <v>11</v>
      </c>
      <c r="Q994" s="106">
        <v>3</v>
      </c>
      <c r="R994" s="106">
        <v>3.5</v>
      </c>
      <c r="S994" s="106">
        <v>676</v>
      </c>
      <c r="T994" s="106">
        <v>684</v>
      </c>
      <c r="U994" s="106">
        <v>4</v>
      </c>
      <c r="V994" s="106">
        <v>8</v>
      </c>
      <c r="W994" s="106">
        <v>3</v>
      </c>
      <c r="X994" s="106">
        <v>3.5</v>
      </c>
      <c r="Y994" s="106"/>
      <c r="Z994" s="106"/>
      <c r="AA994" s="107"/>
      <c r="AB994" s="106"/>
      <c r="AC994" s="108">
        <v>3.5</v>
      </c>
      <c r="AD994" s="109">
        <v>2</v>
      </c>
      <c r="AE994" s="110">
        <v>0</v>
      </c>
      <c r="AF994" s="111">
        <v>0.54</v>
      </c>
      <c r="AG994" s="112">
        <v>0</v>
      </c>
      <c r="AH994" s="112">
        <v>0</v>
      </c>
      <c r="AI994" s="112">
        <v>0</v>
      </c>
      <c r="AJ994" s="111">
        <v>0.9</v>
      </c>
      <c r="AK994" s="112">
        <v>0</v>
      </c>
      <c r="AL994" s="112">
        <v>0</v>
      </c>
      <c r="AM994" s="112">
        <v>0</v>
      </c>
      <c r="AN994" s="112">
        <v>0</v>
      </c>
      <c r="AO994" s="112">
        <v>0</v>
      </c>
      <c r="AP994" s="112">
        <v>0</v>
      </c>
      <c r="AQ994" s="112">
        <v>0</v>
      </c>
      <c r="AR994" s="112">
        <v>0</v>
      </c>
      <c r="AS994" s="112">
        <v>0</v>
      </c>
      <c r="AT994" s="111">
        <v>0.55000000000000004</v>
      </c>
      <c r="AU994" s="112">
        <v>0</v>
      </c>
      <c r="AV994" s="112">
        <v>0</v>
      </c>
      <c r="AW994" s="112">
        <v>0</v>
      </c>
      <c r="AX994" s="112">
        <v>0</v>
      </c>
      <c r="AY994" s="112">
        <v>0</v>
      </c>
      <c r="AZ994" s="112">
        <v>0</v>
      </c>
      <c r="BA994" s="111">
        <v>0.71299999999999997</v>
      </c>
      <c r="BB994" s="112">
        <v>0</v>
      </c>
      <c r="BC994" s="112">
        <v>0</v>
      </c>
      <c r="BD994" s="112">
        <v>0</v>
      </c>
      <c r="BE994" s="112">
        <v>0</v>
      </c>
      <c r="BF994" s="112">
        <v>0</v>
      </c>
      <c r="BG994" s="112">
        <v>0</v>
      </c>
      <c r="BH994" s="112">
        <v>0</v>
      </c>
      <c r="BI994" s="112">
        <v>0</v>
      </c>
      <c r="BJ994" s="112">
        <v>0</v>
      </c>
      <c r="BK994" s="111">
        <v>0.71299999999999997</v>
      </c>
      <c r="BL994" s="112">
        <v>0</v>
      </c>
      <c r="BM994" s="112">
        <v>0</v>
      </c>
      <c r="BN994" s="112">
        <v>0</v>
      </c>
      <c r="BO994" s="112">
        <v>0</v>
      </c>
      <c r="BP994" s="112">
        <v>0</v>
      </c>
      <c r="BQ994" s="112">
        <v>0</v>
      </c>
      <c r="BR994" s="113">
        <v>10</v>
      </c>
      <c r="BS994" s="112">
        <v>0</v>
      </c>
    </row>
    <row r="995" spans="1:71" hidden="1" x14ac:dyDescent="0.25">
      <c r="A995" s="102" t="s">
        <v>4</v>
      </c>
      <c r="B995" s="103" t="s">
        <v>211</v>
      </c>
      <c r="C995" s="102" t="s">
        <v>212</v>
      </c>
      <c r="D995" s="102" t="s">
        <v>340</v>
      </c>
      <c r="E995" s="102" t="s">
        <v>341</v>
      </c>
      <c r="F995" s="102" t="s">
        <v>151</v>
      </c>
      <c r="G995" s="102" t="s">
        <v>223</v>
      </c>
      <c r="H995" s="104">
        <v>100</v>
      </c>
      <c r="I995" s="104">
        <v>108</v>
      </c>
      <c r="J995" s="104">
        <v>104</v>
      </c>
      <c r="K995" s="104">
        <v>312</v>
      </c>
      <c r="L995" s="105">
        <v>104</v>
      </c>
      <c r="M995" s="106">
        <v>769</v>
      </c>
      <c r="N995" s="106">
        <v>893</v>
      </c>
      <c r="O995" s="106">
        <v>4</v>
      </c>
      <c r="P995" s="106">
        <v>124</v>
      </c>
      <c r="Q995" s="106">
        <v>6</v>
      </c>
      <c r="R995" s="106">
        <v>5</v>
      </c>
      <c r="S995" s="106">
        <v>816</v>
      </c>
      <c r="T995" s="106">
        <v>848</v>
      </c>
      <c r="U995" s="106">
        <v>4</v>
      </c>
      <c r="V995" s="106">
        <v>32</v>
      </c>
      <c r="W995" s="106">
        <v>6</v>
      </c>
      <c r="X995" s="106">
        <v>5</v>
      </c>
      <c r="Y995" s="106">
        <v>104</v>
      </c>
      <c r="Z995" s="106">
        <v>5</v>
      </c>
      <c r="AA995" s="107">
        <v>69950</v>
      </c>
      <c r="AB995" s="106">
        <v>7</v>
      </c>
      <c r="AC995" s="108">
        <v>5.8</v>
      </c>
      <c r="AD995" s="109">
        <v>3</v>
      </c>
      <c r="AE995" s="110">
        <v>117.33333333333333</v>
      </c>
      <c r="AF995" s="111">
        <v>0.54</v>
      </c>
      <c r="AG995" s="112">
        <v>0</v>
      </c>
      <c r="AH995" s="112">
        <v>0</v>
      </c>
      <c r="AI995" s="112">
        <v>0</v>
      </c>
      <c r="AJ995" s="111">
        <v>0.9</v>
      </c>
      <c r="AK995" s="112">
        <v>8</v>
      </c>
      <c r="AL995" s="112">
        <v>0</v>
      </c>
      <c r="AM995" s="112">
        <v>0</v>
      </c>
      <c r="AN995" s="112">
        <v>13</v>
      </c>
      <c r="AO995" s="112">
        <v>0</v>
      </c>
      <c r="AP995" s="112">
        <v>0</v>
      </c>
      <c r="AQ995" s="112">
        <v>0</v>
      </c>
      <c r="AR995" s="112">
        <v>0</v>
      </c>
      <c r="AS995" s="112">
        <v>0</v>
      </c>
      <c r="AT995" s="111">
        <v>0.55000000000000004</v>
      </c>
      <c r="AU995" s="112">
        <v>0</v>
      </c>
      <c r="AV995" s="112">
        <v>0</v>
      </c>
      <c r="AW995" s="112">
        <v>0</v>
      </c>
      <c r="AX995" s="112">
        <v>0</v>
      </c>
      <c r="AY995" s="112">
        <v>0</v>
      </c>
      <c r="AZ995" s="112">
        <v>0</v>
      </c>
      <c r="BA995" s="111">
        <v>0.71299999999999997</v>
      </c>
      <c r="BB995" s="112">
        <v>0</v>
      </c>
      <c r="BC995" s="112">
        <v>0</v>
      </c>
      <c r="BD995" s="112">
        <v>0</v>
      </c>
      <c r="BE995" s="112">
        <v>0</v>
      </c>
      <c r="BF995" s="112">
        <v>0</v>
      </c>
      <c r="BG995" s="112">
        <v>0</v>
      </c>
      <c r="BH995" s="112">
        <v>0</v>
      </c>
      <c r="BI995" s="112">
        <v>0</v>
      </c>
      <c r="BJ995" s="112">
        <v>0</v>
      </c>
      <c r="BK995" s="111">
        <v>0.71299999999999997</v>
      </c>
      <c r="BL995" s="112">
        <v>63.36</v>
      </c>
      <c r="BM995" s="112">
        <v>4.4000000000000004</v>
      </c>
      <c r="BN995" s="112">
        <v>7.15</v>
      </c>
      <c r="BO995" s="112">
        <v>0</v>
      </c>
      <c r="BP995" s="112">
        <v>0</v>
      </c>
      <c r="BQ995" s="112">
        <v>0</v>
      </c>
      <c r="BR995" s="113">
        <v>4</v>
      </c>
      <c r="BS995" s="112">
        <v>203</v>
      </c>
    </row>
    <row r="996" spans="1:71" hidden="1" x14ac:dyDescent="0.25">
      <c r="A996" s="102" t="s">
        <v>4</v>
      </c>
      <c r="B996" s="103" t="s">
        <v>211</v>
      </c>
      <c r="C996" s="102" t="s">
        <v>212</v>
      </c>
      <c r="D996" s="102" t="s">
        <v>666</v>
      </c>
      <c r="E996" s="102" t="s">
        <v>667</v>
      </c>
      <c r="F996" s="102" t="s">
        <v>153</v>
      </c>
      <c r="G996" s="102" t="s">
        <v>224</v>
      </c>
      <c r="H996" s="104">
        <v>39</v>
      </c>
      <c r="I996" s="104">
        <v>50</v>
      </c>
      <c r="J996" s="104">
        <v>37</v>
      </c>
      <c r="K996" s="104">
        <v>111</v>
      </c>
      <c r="L996" s="105">
        <v>42</v>
      </c>
      <c r="M996" s="106">
        <v>557</v>
      </c>
      <c r="N996" s="106">
        <v>537</v>
      </c>
      <c r="O996" s="106">
        <v>3</v>
      </c>
      <c r="P996" s="106">
        <v>-20</v>
      </c>
      <c r="Q996" s="106">
        <v>2</v>
      </c>
      <c r="R996" s="106">
        <v>2.5</v>
      </c>
      <c r="S996" s="106">
        <v>609</v>
      </c>
      <c r="T996" s="106">
        <v>616</v>
      </c>
      <c r="U996" s="106">
        <v>4</v>
      </c>
      <c r="V996" s="106">
        <v>7</v>
      </c>
      <c r="W996" s="106">
        <v>3</v>
      </c>
      <c r="X996" s="106">
        <v>3.5</v>
      </c>
      <c r="Y996" s="106">
        <v>37</v>
      </c>
      <c r="Z996" s="106">
        <v>2</v>
      </c>
      <c r="AA996" s="107">
        <v>71587</v>
      </c>
      <c r="AB996" s="106">
        <v>7</v>
      </c>
      <c r="AC996" s="108">
        <v>4.4000000000000004</v>
      </c>
      <c r="AD996" s="109">
        <v>3</v>
      </c>
      <c r="AE996" s="110">
        <v>0</v>
      </c>
      <c r="AF996" s="111">
        <v>0.54</v>
      </c>
      <c r="AG996" s="112">
        <v>0</v>
      </c>
      <c r="AH996" s="112">
        <v>0</v>
      </c>
      <c r="AI996" s="112">
        <v>0</v>
      </c>
      <c r="AJ996" s="111">
        <v>0.9</v>
      </c>
      <c r="AK996" s="112">
        <v>0</v>
      </c>
      <c r="AL996" s="112">
        <v>0</v>
      </c>
      <c r="AM996" s="112">
        <v>0</v>
      </c>
      <c r="AN996" s="112">
        <v>0</v>
      </c>
      <c r="AO996" s="112">
        <v>0</v>
      </c>
      <c r="AP996" s="112">
        <v>0</v>
      </c>
      <c r="AQ996" s="112">
        <v>0</v>
      </c>
      <c r="AR996" s="112">
        <v>0</v>
      </c>
      <c r="AS996" s="112">
        <v>0</v>
      </c>
      <c r="AT996" s="111">
        <v>0.55000000000000004</v>
      </c>
      <c r="AU996" s="112">
        <v>0</v>
      </c>
      <c r="AV996" s="112">
        <v>0</v>
      </c>
      <c r="AW996" s="112">
        <v>0</v>
      </c>
      <c r="AX996" s="112">
        <v>0</v>
      </c>
      <c r="AY996" s="112">
        <v>0</v>
      </c>
      <c r="AZ996" s="112">
        <v>0</v>
      </c>
      <c r="BA996" s="111">
        <v>0.71299999999999997</v>
      </c>
      <c r="BB996" s="112">
        <v>0</v>
      </c>
      <c r="BC996" s="112">
        <v>0</v>
      </c>
      <c r="BD996" s="112">
        <v>0</v>
      </c>
      <c r="BE996" s="112">
        <v>0</v>
      </c>
      <c r="BF996" s="112">
        <v>0</v>
      </c>
      <c r="BG996" s="112">
        <v>0</v>
      </c>
      <c r="BH996" s="112">
        <v>0</v>
      </c>
      <c r="BI996" s="112">
        <v>0</v>
      </c>
      <c r="BJ996" s="112">
        <v>0</v>
      </c>
      <c r="BK996" s="111">
        <v>0.71299999999999997</v>
      </c>
      <c r="BL996" s="112">
        <v>0</v>
      </c>
      <c r="BM996" s="112">
        <v>0</v>
      </c>
      <c r="BN996" s="112">
        <v>0</v>
      </c>
      <c r="BO996" s="112">
        <v>0</v>
      </c>
      <c r="BP996" s="112">
        <v>0</v>
      </c>
      <c r="BQ996" s="112">
        <v>0</v>
      </c>
      <c r="BR996" s="113">
        <v>6</v>
      </c>
      <c r="BS996" s="112">
        <v>0</v>
      </c>
    </row>
    <row r="997" spans="1:71" hidden="1" x14ac:dyDescent="0.25">
      <c r="A997" s="102" t="s">
        <v>4</v>
      </c>
      <c r="B997" s="103" t="s">
        <v>211</v>
      </c>
      <c r="C997" s="102" t="s">
        <v>212</v>
      </c>
      <c r="D997" s="102" t="s">
        <v>638</v>
      </c>
      <c r="E997" s="102" t="s">
        <v>639</v>
      </c>
      <c r="F997" s="102" t="s">
        <v>151</v>
      </c>
      <c r="G997" s="102" t="s">
        <v>223</v>
      </c>
      <c r="H997" s="104">
        <v>116</v>
      </c>
      <c r="I997" s="104">
        <v>122</v>
      </c>
      <c r="J997" s="104">
        <v>104</v>
      </c>
      <c r="K997" s="104">
        <v>312</v>
      </c>
      <c r="L997" s="105">
        <v>114</v>
      </c>
      <c r="M997" s="106">
        <v>1096</v>
      </c>
      <c r="N997" s="106">
        <v>1184</v>
      </c>
      <c r="O997" s="106">
        <v>5</v>
      </c>
      <c r="P997" s="106">
        <v>88</v>
      </c>
      <c r="Q997" s="106">
        <v>5</v>
      </c>
      <c r="R997" s="106">
        <v>5</v>
      </c>
      <c r="S997" s="106">
        <v>1147</v>
      </c>
      <c r="T997" s="106">
        <v>1175</v>
      </c>
      <c r="U997" s="106">
        <v>5</v>
      </c>
      <c r="V997" s="106">
        <v>28</v>
      </c>
      <c r="W997" s="106">
        <v>5</v>
      </c>
      <c r="X997" s="106">
        <v>5</v>
      </c>
      <c r="Y997" s="106">
        <v>104</v>
      </c>
      <c r="Z997" s="106">
        <v>5</v>
      </c>
      <c r="AA997" s="107"/>
      <c r="AB997" s="106"/>
      <c r="AC997" s="108">
        <v>5</v>
      </c>
      <c r="AD997" s="109">
        <v>3</v>
      </c>
      <c r="AE997" s="110">
        <v>56.333333333333336</v>
      </c>
      <c r="AF997" s="111">
        <v>0.54</v>
      </c>
      <c r="AG997" s="112">
        <v>0</v>
      </c>
      <c r="AH997" s="112">
        <v>0</v>
      </c>
      <c r="AI997" s="112">
        <v>0</v>
      </c>
      <c r="AJ997" s="111">
        <v>0.9</v>
      </c>
      <c r="AK997" s="112">
        <v>0</v>
      </c>
      <c r="AL997" s="112">
        <v>0</v>
      </c>
      <c r="AM997" s="112">
        <v>0</v>
      </c>
      <c r="AN997" s="112">
        <v>0</v>
      </c>
      <c r="AO997" s="112">
        <v>0</v>
      </c>
      <c r="AP997" s="112">
        <v>0</v>
      </c>
      <c r="AQ997" s="112">
        <v>0</v>
      </c>
      <c r="AR997" s="112">
        <v>0</v>
      </c>
      <c r="AS997" s="112">
        <v>0</v>
      </c>
      <c r="AT997" s="111">
        <v>0.55000000000000004</v>
      </c>
      <c r="AU997" s="112">
        <v>0</v>
      </c>
      <c r="AV997" s="112">
        <v>0</v>
      </c>
      <c r="AW997" s="112">
        <v>0</v>
      </c>
      <c r="AX997" s="112">
        <v>0</v>
      </c>
      <c r="AY997" s="112">
        <v>0</v>
      </c>
      <c r="AZ997" s="112">
        <v>0</v>
      </c>
      <c r="BA997" s="111">
        <v>0.71299999999999997</v>
      </c>
      <c r="BB997" s="112">
        <v>0</v>
      </c>
      <c r="BC997" s="112">
        <v>0</v>
      </c>
      <c r="BD997" s="112">
        <v>0</v>
      </c>
      <c r="BE997" s="112">
        <v>0</v>
      </c>
      <c r="BF997" s="112">
        <v>0</v>
      </c>
      <c r="BG997" s="112">
        <v>0</v>
      </c>
      <c r="BH997" s="112">
        <v>0</v>
      </c>
      <c r="BI997" s="112">
        <v>0</v>
      </c>
      <c r="BJ997" s="112">
        <v>0</v>
      </c>
      <c r="BK997" s="111">
        <v>0.71299999999999997</v>
      </c>
      <c r="BL997" s="112">
        <v>30.42</v>
      </c>
      <c r="BM997" s="112">
        <v>0</v>
      </c>
      <c r="BN997" s="112">
        <v>0</v>
      </c>
      <c r="BO997" s="112">
        <v>0</v>
      </c>
      <c r="BP997" s="112">
        <v>0</v>
      </c>
      <c r="BQ997" s="112">
        <v>0</v>
      </c>
      <c r="BR997" s="113">
        <v>41</v>
      </c>
      <c r="BS997" s="112">
        <v>0</v>
      </c>
    </row>
    <row r="998" spans="1:71" hidden="1" x14ac:dyDescent="0.25">
      <c r="A998" s="102" t="s">
        <v>4</v>
      </c>
      <c r="B998" s="103" t="s">
        <v>211</v>
      </c>
      <c r="C998" s="102" t="s">
        <v>212</v>
      </c>
      <c r="D998" s="102" t="s">
        <v>92</v>
      </c>
      <c r="E998" s="102" t="s">
        <v>93</v>
      </c>
      <c r="F998" s="102" t="s">
        <v>153</v>
      </c>
      <c r="G998" s="102" t="s">
        <v>224</v>
      </c>
      <c r="H998" s="104">
        <v>673</v>
      </c>
      <c r="I998" s="104">
        <v>685</v>
      </c>
      <c r="J998" s="104">
        <v>860</v>
      </c>
      <c r="K998" s="104">
        <v>2580</v>
      </c>
      <c r="L998" s="105">
        <v>739.33333333333337</v>
      </c>
      <c r="M998" s="106">
        <v>6879</v>
      </c>
      <c r="N998" s="106">
        <v>7155</v>
      </c>
      <c r="O998" s="106">
        <v>9</v>
      </c>
      <c r="P998" s="106">
        <v>276</v>
      </c>
      <c r="Q998" s="106">
        <v>8</v>
      </c>
      <c r="R998" s="106">
        <v>8.5</v>
      </c>
      <c r="S998" s="106">
        <v>7023</v>
      </c>
      <c r="T998" s="106">
        <v>7093</v>
      </c>
      <c r="U998" s="106">
        <v>9</v>
      </c>
      <c r="V998" s="106">
        <v>70</v>
      </c>
      <c r="W998" s="106">
        <v>7</v>
      </c>
      <c r="X998" s="106">
        <v>8</v>
      </c>
      <c r="Y998" s="106">
        <v>860</v>
      </c>
      <c r="Z998" s="106">
        <v>9</v>
      </c>
      <c r="AA998" s="107">
        <v>46816</v>
      </c>
      <c r="AB998" s="106">
        <v>4</v>
      </c>
      <c r="AC998" s="108">
        <v>6.7</v>
      </c>
      <c r="AD998" s="109">
        <v>4</v>
      </c>
      <c r="AE998" s="110">
        <v>137</v>
      </c>
      <c r="AF998" s="111">
        <v>0.54</v>
      </c>
      <c r="AG998" s="112">
        <v>0</v>
      </c>
      <c r="AH998" s="112">
        <v>30.333333333333332</v>
      </c>
      <c r="AI998" s="112">
        <v>0</v>
      </c>
      <c r="AJ998" s="111">
        <v>0.9</v>
      </c>
      <c r="AK998" s="112">
        <v>9.6666666666666661</v>
      </c>
      <c r="AL998" s="112">
        <v>3</v>
      </c>
      <c r="AM998" s="112">
        <v>310.66666666666669</v>
      </c>
      <c r="AN998" s="112">
        <v>74.666666666666671</v>
      </c>
      <c r="AO998" s="112">
        <v>9.6666666666666661</v>
      </c>
      <c r="AP998" s="112">
        <v>0</v>
      </c>
      <c r="AQ998" s="112">
        <v>0</v>
      </c>
      <c r="AR998" s="112">
        <v>0</v>
      </c>
      <c r="AS998" s="112">
        <v>0</v>
      </c>
      <c r="AT998" s="111">
        <v>0.55000000000000004</v>
      </c>
      <c r="AU998" s="112">
        <v>0</v>
      </c>
      <c r="AV998" s="112">
        <v>0</v>
      </c>
      <c r="AW998" s="112">
        <v>0</v>
      </c>
      <c r="AX998" s="112">
        <v>0</v>
      </c>
      <c r="AY998" s="112">
        <v>0</v>
      </c>
      <c r="AZ998" s="112">
        <v>0</v>
      </c>
      <c r="BA998" s="111">
        <v>0.71299999999999997</v>
      </c>
      <c r="BB998" s="112">
        <v>0</v>
      </c>
      <c r="BC998" s="112">
        <v>0</v>
      </c>
      <c r="BD998" s="112">
        <v>0</v>
      </c>
      <c r="BE998" s="112">
        <v>0</v>
      </c>
      <c r="BF998" s="112">
        <v>0</v>
      </c>
      <c r="BG998" s="112">
        <v>0</v>
      </c>
      <c r="BH998" s="112">
        <v>0</v>
      </c>
      <c r="BI998" s="112">
        <v>0</v>
      </c>
      <c r="BJ998" s="112">
        <v>0</v>
      </c>
      <c r="BK998" s="111">
        <v>0.71299999999999997</v>
      </c>
      <c r="BL998" s="112">
        <v>73.98</v>
      </c>
      <c r="BM998" s="112">
        <v>205.13333333333338</v>
      </c>
      <c r="BN998" s="112">
        <v>41.06666666666667</v>
      </c>
      <c r="BO998" s="112">
        <v>5.3166666666666664</v>
      </c>
      <c r="BP998" s="112">
        <v>0</v>
      </c>
      <c r="BQ998" s="112">
        <v>0</v>
      </c>
      <c r="BR998" s="113">
        <v>117</v>
      </c>
      <c r="BS998" s="112">
        <v>0</v>
      </c>
    </row>
    <row r="999" spans="1:71" hidden="1" x14ac:dyDescent="0.25">
      <c r="A999" s="102" t="s">
        <v>4</v>
      </c>
      <c r="B999" s="103" t="s">
        <v>211</v>
      </c>
      <c r="C999" s="102" t="s">
        <v>212</v>
      </c>
      <c r="D999" s="102" t="s">
        <v>108</v>
      </c>
      <c r="E999" s="102" t="s">
        <v>109</v>
      </c>
      <c r="F999" s="102" t="s">
        <v>151</v>
      </c>
      <c r="G999" s="102" t="s">
        <v>223</v>
      </c>
      <c r="H999" s="104">
        <v>160</v>
      </c>
      <c r="I999" s="104">
        <v>159</v>
      </c>
      <c r="J999" s="104">
        <v>155</v>
      </c>
      <c r="K999" s="104">
        <v>465</v>
      </c>
      <c r="L999" s="105">
        <v>158</v>
      </c>
      <c r="M999" s="106">
        <v>1464</v>
      </c>
      <c r="N999" s="106">
        <v>1695</v>
      </c>
      <c r="O999" s="106">
        <v>6</v>
      </c>
      <c r="P999" s="106">
        <v>231</v>
      </c>
      <c r="Q999" s="106">
        <v>7</v>
      </c>
      <c r="R999" s="106">
        <v>6.5</v>
      </c>
      <c r="S999" s="106">
        <v>1513</v>
      </c>
      <c r="T999" s="106">
        <v>1564</v>
      </c>
      <c r="U999" s="106">
        <v>6</v>
      </c>
      <c r="V999" s="106">
        <v>51</v>
      </c>
      <c r="W999" s="106">
        <v>7</v>
      </c>
      <c r="X999" s="106">
        <v>6.5</v>
      </c>
      <c r="Y999" s="106">
        <v>155</v>
      </c>
      <c r="Z999" s="106">
        <v>5</v>
      </c>
      <c r="AA999" s="107">
        <v>61923</v>
      </c>
      <c r="AB999" s="106">
        <v>6</v>
      </c>
      <c r="AC999" s="108">
        <v>6</v>
      </c>
      <c r="AD999" s="109">
        <v>3</v>
      </c>
      <c r="AE999" s="110">
        <v>0</v>
      </c>
      <c r="AF999" s="111">
        <v>0.54</v>
      </c>
      <c r="AG999" s="112">
        <v>0</v>
      </c>
      <c r="AH999" s="112">
        <v>0</v>
      </c>
      <c r="AI999" s="112">
        <v>0</v>
      </c>
      <c r="AJ999" s="111">
        <v>0.9</v>
      </c>
      <c r="AK999" s="112">
        <v>0</v>
      </c>
      <c r="AL999" s="112">
        <v>0</v>
      </c>
      <c r="AM999" s="112">
        <v>110</v>
      </c>
      <c r="AN999" s="112">
        <v>0</v>
      </c>
      <c r="AO999" s="112">
        <v>0</v>
      </c>
      <c r="AP999" s="112">
        <v>0</v>
      </c>
      <c r="AQ999" s="112">
        <v>0</v>
      </c>
      <c r="AR999" s="112">
        <v>0</v>
      </c>
      <c r="AS999" s="112">
        <v>0</v>
      </c>
      <c r="AT999" s="111">
        <v>0.55000000000000004</v>
      </c>
      <c r="AU999" s="112">
        <v>0</v>
      </c>
      <c r="AV999" s="112">
        <v>0</v>
      </c>
      <c r="AW999" s="112">
        <v>0</v>
      </c>
      <c r="AX999" s="112">
        <v>0</v>
      </c>
      <c r="AY999" s="112">
        <v>0</v>
      </c>
      <c r="AZ999" s="112">
        <v>0</v>
      </c>
      <c r="BA999" s="111">
        <v>0.71299999999999997</v>
      </c>
      <c r="BB999" s="112">
        <v>0</v>
      </c>
      <c r="BC999" s="112">
        <v>0</v>
      </c>
      <c r="BD999" s="112">
        <v>0</v>
      </c>
      <c r="BE999" s="112">
        <v>0</v>
      </c>
      <c r="BF999" s="112">
        <v>0</v>
      </c>
      <c r="BG999" s="112">
        <v>0</v>
      </c>
      <c r="BH999" s="112">
        <v>0</v>
      </c>
      <c r="BI999" s="112">
        <v>0</v>
      </c>
      <c r="BJ999" s="112">
        <v>0</v>
      </c>
      <c r="BK999" s="111">
        <v>0.71299999999999997</v>
      </c>
      <c r="BL999" s="112">
        <v>0</v>
      </c>
      <c r="BM999" s="112">
        <v>60.500000000000007</v>
      </c>
      <c r="BN999" s="112">
        <v>0</v>
      </c>
      <c r="BO999" s="112">
        <v>0</v>
      </c>
      <c r="BP999" s="112">
        <v>0</v>
      </c>
      <c r="BQ999" s="112">
        <v>0</v>
      </c>
      <c r="BR999" s="113">
        <v>22</v>
      </c>
      <c r="BS999" s="112">
        <v>0</v>
      </c>
    </row>
    <row r="1000" spans="1:71" hidden="1" x14ac:dyDescent="0.25">
      <c r="A1000" s="102" t="s">
        <v>4</v>
      </c>
      <c r="B1000" s="103" t="s">
        <v>211</v>
      </c>
      <c r="C1000" s="102" t="s">
        <v>212</v>
      </c>
      <c r="D1000" s="102" t="s">
        <v>124</v>
      </c>
      <c r="E1000" s="102" t="s">
        <v>125</v>
      </c>
      <c r="F1000" s="102" t="s">
        <v>151</v>
      </c>
      <c r="G1000" s="102" t="s">
        <v>223</v>
      </c>
      <c r="H1000" s="104">
        <v>74</v>
      </c>
      <c r="I1000" s="104">
        <v>74</v>
      </c>
      <c r="J1000" s="104">
        <v>49</v>
      </c>
      <c r="K1000" s="104">
        <v>147</v>
      </c>
      <c r="L1000" s="105">
        <v>65.666666666666671</v>
      </c>
      <c r="M1000" s="106">
        <v>652</v>
      </c>
      <c r="N1000" s="106">
        <v>725</v>
      </c>
      <c r="O1000" s="106">
        <v>4</v>
      </c>
      <c r="P1000" s="106">
        <v>73</v>
      </c>
      <c r="Q1000" s="106">
        <v>5</v>
      </c>
      <c r="R1000" s="106">
        <v>4.5</v>
      </c>
      <c r="S1000" s="106">
        <v>678</v>
      </c>
      <c r="T1000" s="106">
        <v>699</v>
      </c>
      <c r="U1000" s="106">
        <v>4</v>
      </c>
      <c r="V1000" s="106">
        <v>21</v>
      </c>
      <c r="W1000" s="106">
        <v>5</v>
      </c>
      <c r="X1000" s="106">
        <v>4.5</v>
      </c>
      <c r="Y1000" s="106">
        <v>49</v>
      </c>
      <c r="Z1000" s="106">
        <v>3</v>
      </c>
      <c r="AA1000" s="107"/>
      <c r="AB1000" s="106"/>
      <c r="AC1000" s="108">
        <v>4</v>
      </c>
      <c r="AD1000" s="109">
        <v>2</v>
      </c>
      <c r="AE1000" s="110">
        <v>0</v>
      </c>
      <c r="AF1000" s="111">
        <v>0.54</v>
      </c>
      <c r="AG1000" s="112">
        <v>0</v>
      </c>
      <c r="AH1000" s="112">
        <v>0</v>
      </c>
      <c r="AI1000" s="112">
        <v>0</v>
      </c>
      <c r="AJ1000" s="111">
        <v>0.9</v>
      </c>
      <c r="AK1000" s="112">
        <v>0</v>
      </c>
      <c r="AL1000" s="112">
        <v>0</v>
      </c>
      <c r="AM1000" s="112">
        <v>0</v>
      </c>
      <c r="AN1000" s="112">
        <v>0</v>
      </c>
      <c r="AO1000" s="112">
        <v>0</v>
      </c>
      <c r="AP1000" s="112">
        <v>0</v>
      </c>
      <c r="AQ1000" s="112">
        <v>0</v>
      </c>
      <c r="AR1000" s="112">
        <v>0</v>
      </c>
      <c r="AS1000" s="112">
        <v>0</v>
      </c>
      <c r="AT1000" s="111">
        <v>0.55000000000000004</v>
      </c>
      <c r="AU1000" s="112">
        <v>0</v>
      </c>
      <c r="AV1000" s="112">
        <v>0</v>
      </c>
      <c r="AW1000" s="112">
        <v>0</v>
      </c>
      <c r="AX1000" s="112">
        <v>0</v>
      </c>
      <c r="AY1000" s="112">
        <v>0</v>
      </c>
      <c r="AZ1000" s="112">
        <v>0</v>
      </c>
      <c r="BA1000" s="111">
        <v>0.71299999999999997</v>
      </c>
      <c r="BB1000" s="112">
        <v>0</v>
      </c>
      <c r="BC1000" s="112">
        <v>0</v>
      </c>
      <c r="BD1000" s="112">
        <v>0</v>
      </c>
      <c r="BE1000" s="112">
        <v>0</v>
      </c>
      <c r="BF1000" s="112">
        <v>0</v>
      </c>
      <c r="BG1000" s="112">
        <v>0</v>
      </c>
      <c r="BH1000" s="112">
        <v>0</v>
      </c>
      <c r="BI1000" s="112">
        <v>0</v>
      </c>
      <c r="BJ1000" s="112">
        <v>0</v>
      </c>
      <c r="BK1000" s="111">
        <v>0.71299999999999997</v>
      </c>
      <c r="BL1000" s="112">
        <v>0</v>
      </c>
      <c r="BM1000" s="112">
        <v>0</v>
      </c>
      <c r="BN1000" s="112">
        <v>0</v>
      </c>
      <c r="BO1000" s="112">
        <v>0</v>
      </c>
      <c r="BP1000" s="112">
        <v>0</v>
      </c>
      <c r="BQ1000" s="112">
        <v>0</v>
      </c>
      <c r="BR1000" s="113">
        <v>22</v>
      </c>
      <c r="BS1000" s="112">
        <v>0</v>
      </c>
    </row>
    <row r="1001" spans="1:71" hidden="1" x14ac:dyDescent="0.25">
      <c r="A1001" s="102" t="s">
        <v>4</v>
      </c>
      <c r="B1001" s="103" t="s">
        <v>211</v>
      </c>
      <c r="C1001" s="102" t="s">
        <v>212</v>
      </c>
      <c r="D1001" s="102" t="s">
        <v>642</v>
      </c>
      <c r="E1001" s="102" t="s">
        <v>643</v>
      </c>
      <c r="F1001" s="102" t="s">
        <v>151</v>
      </c>
      <c r="G1001" s="102" t="s">
        <v>223</v>
      </c>
      <c r="H1001" s="104">
        <v>15</v>
      </c>
      <c r="I1001" s="104">
        <v>15</v>
      </c>
      <c r="J1001" s="104"/>
      <c r="K1001" s="104" t="s">
        <v>154</v>
      </c>
      <c r="L1001" s="105">
        <v>15</v>
      </c>
      <c r="M1001" s="106">
        <v>120</v>
      </c>
      <c r="N1001" s="106">
        <v>135</v>
      </c>
      <c r="O1001" s="106">
        <v>1</v>
      </c>
      <c r="P1001" s="106">
        <v>15</v>
      </c>
      <c r="Q1001" s="106">
        <v>3</v>
      </c>
      <c r="R1001" s="106">
        <v>2</v>
      </c>
      <c r="S1001" s="106">
        <v>127</v>
      </c>
      <c r="T1001" s="106">
        <v>131</v>
      </c>
      <c r="U1001" s="106">
        <v>1</v>
      </c>
      <c r="V1001" s="106">
        <v>4</v>
      </c>
      <c r="W1001" s="106">
        <v>2</v>
      </c>
      <c r="X1001" s="106">
        <v>1.5</v>
      </c>
      <c r="Y1001" s="106"/>
      <c r="Z1001" s="106"/>
      <c r="AA1001" s="107"/>
      <c r="AB1001" s="106"/>
      <c r="AC1001" s="108">
        <v>1.75</v>
      </c>
      <c r="AD1001" s="109">
        <v>1</v>
      </c>
      <c r="AE1001" s="110">
        <v>0</v>
      </c>
      <c r="AF1001" s="111">
        <v>0.54</v>
      </c>
      <c r="AG1001" s="112">
        <v>0</v>
      </c>
      <c r="AH1001" s="112">
        <v>0</v>
      </c>
      <c r="AI1001" s="112">
        <v>0</v>
      </c>
      <c r="AJ1001" s="111">
        <v>0.9</v>
      </c>
      <c r="AK1001" s="112">
        <v>0</v>
      </c>
      <c r="AL1001" s="112">
        <v>0</v>
      </c>
      <c r="AM1001" s="112">
        <v>0</v>
      </c>
      <c r="AN1001" s="112">
        <v>0</v>
      </c>
      <c r="AO1001" s="112">
        <v>0</v>
      </c>
      <c r="AP1001" s="112">
        <v>0</v>
      </c>
      <c r="AQ1001" s="112">
        <v>0</v>
      </c>
      <c r="AR1001" s="112">
        <v>0</v>
      </c>
      <c r="AS1001" s="112">
        <v>0</v>
      </c>
      <c r="AT1001" s="111">
        <v>0.55000000000000004</v>
      </c>
      <c r="AU1001" s="112">
        <v>0</v>
      </c>
      <c r="AV1001" s="112">
        <v>0</v>
      </c>
      <c r="AW1001" s="112">
        <v>0</v>
      </c>
      <c r="AX1001" s="112">
        <v>0</v>
      </c>
      <c r="AY1001" s="112">
        <v>0</v>
      </c>
      <c r="AZ1001" s="112">
        <v>0</v>
      </c>
      <c r="BA1001" s="111">
        <v>0.71299999999999997</v>
      </c>
      <c r="BB1001" s="112">
        <v>0</v>
      </c>
      <c r="BC1001" s="112">
        <v>0</v>
      </c>
      <c r="BD1001" s="112">
        <v>0</v>
      </c>
      <c r="BE1001" s="112">
        <v>0</v>
      </c>
      <c r="BF1001" s="112">
        <v>0</v>
      </c>
      <c r="BG1001" s="112">
        <v>0</v>
      </c>
      <c r="BH1001" s="112">
        <v>0</v>
      </c>
      <c r="BI1001" s="112">
        <v>0</v>
      </c>
      <c r="BJ1001" s="112">
        <v>0</v>
      </c>
      <c r="BK1001" s="111">
        <v>0.71299999999999997</v>
      </c>
      <c r="BL1001" s="112">
        <v>0</v>
      </c>
      <c r="BM1001" s="112">
        <v>0</v>
      </c>
      <c r="BN1001" s="112">
        <v>0</v>
      </c>
      <c r="BO1001" s="112">
        <v>0</v>
      </c>
      <c r="BP1001" s="112">
        <v>0</v>
      </c>
      <c r="BQ1001" s="112">
        <v>0</v>
      </c>
      <c r="BR1001" s="113">
        <v>6</v>
      </c>
      <c r="BS1001" s="112">
        <v>0</v>
      </c>
    </row>
    <row r="1002" spans="1:71" hidden="1" x14ac:dyDescent="0.25">
      <c r="A1002" s="102" t="s">
        <v>4</v>
      </c>
      <c r="B1002" s="103" t="s">
        <v>211</v>
      </c>
      <c r="C1002" s="102" t="s">
        <v>212</v>
      </c>
      <c r="D1002" s="102" t="s">
        <v>24</v>
      </c>
      <c r="E1002" s="102" t="s">
        <v>25</v>
      </c>
      <c r="F1002" s="102" t="s">
        <v>153</v>
      </c>
      <c r="G1002" s="102" t="s">
        <v>224</v>
      </c>
      <c r="H1002" s="104">
        <v>272</v>
      </c>
      <c r="I1002" s="104">
        <v>329</v>
      </c>
      <c r="J1002" s="104">
        <v>475</v>
      </c>
      <c r="K1002" s="104">
        <v>1425</v>
      </c>
      <c r="L1002" s="105">
        <v>358.66666666666669</v>
      </c>
      <c r="M1002" s="106">
        <v>2462</v>
      </c>
      <c r="N1002" s="106">
        <v>2720</v>
      </c>
      <c r="O1002" s="106">
        <v>7</v>
      </c>
      <c r="P1002" s="106">
        <v>258</v>
      </c>
      <c r="Q1002" s="106">
        <v>8</v>
      </c>
      <c r="R1002" s="106">
        <v>7.5</v>
      </c>
      <c r="S1002" s="106">
        <v>2670</v>
      </c>
      <c r="T1002" s="106">
        <v>2807</v>
      </c>
      <c r="U1002" s="106">
        <v>7</v>
      </c>
      <c r="V1002" s="106">
        <v>137</v>
      </c>
      <c r="W1002" s="106">
        <v>8</v>
      </c>
      <c r="X1002" s="106">
        <v>7.5</v>
      </c>
      <c r="Y1002" s="106">
        <v>475</v>
      </c>
      <c r="Z1002" s="106">
        <v>8</v>
      </c>
      <c r="AA1002" s="107"/>
      <c r="AB1002" s="106"/>
      <c r="AC1002" s="108">
        <v>7.666666666666667</v>
      </c>
      <c r="AD1002" s="109">
        <v>4</v>
      </c>
      <c r="AE1002" s="110">
        <v>66.666666666666671</v>
      </c>
      <c r="AF1002" s="111">
        <v>0.54</v>
      </c>
      <c r="AG1002" s="112">
        <v>0</v>
      </c>
      <c r="AH1002" s="112">
        <v>0</v>
      </c>
      <c r="AI1002" s="112">
        <v>0</v>
      </c>
      <c r="AJ1002" s="111">
        <v>0.9</v>
      </c>
      <c r="AK1002" s="112">
        <v>32.333333333333336</v>
      </c>
      <c r="AL1002" s="112">
        <v>7.666666666666667</v>
      </c>
      <c r="AM1002" s="112">
        <v>0</v>
      </c>
      <c r="AN1002" s="112">
        <v>0</v>
      </c>
      <c r="AO1002" s="112">
        <v>0</v>
      </c>
      <c r="AP1002" s="112">
        <v>0</v>
      </c>
      <c r="AQ1002" s="112">
        <v>0</v>
      </c>
      <c r="AR1002" s="112">
        <v>0</v>
      </c>
      <c r="AS1002" s="112">
        <v>0</v>
      </c>
      <c r="AT1002" s="111">
        <v>0.55000000000000004</v>
      </c>
      <c r="AU1002" s="112">
        <v>0</v>
      </c>
      <c r="AV1002" s="112">
        <v>0</v>
      </c>
      <c r="AW1002" s="112">
        <v>0</v>
      </c>
      <c r="AX1002" s="112">
        <v>0</v>
      </c>
      <c r="AY1002" s="112">
        <v>0</v>
      </c>
      <c r="AZ1002" s="112">
        <v>0</v>
      </c>
      <c r="BA1002" s="111">
        <v>0.71299999999999997</v>
      </c>
      <c r="BB1002" s="112">
        <v>0</v>
      </c>
      <c r="BC1002" s="112">
        <v>0</v>
      </c>
      <c r="BD1002" s="112">
        <v>0</v>
      </c>
      <c r="BE1002" s="112">
        <v>0</v>
      </c>
      <c r="BF1002" s="112">
        <v>0</v>
      </c>
      <c r="BG1002" s="112">
        <v>0</v>
      </c>
      <c r="BH1002" s="112">
        <v>0</v>
      </c>
      <c r="BI1002" s="112">
        <v>0</v>
      </c>
      <c r="BJ1002" s="112">
        <v>0</v>
      </c>
      <c r="BK1002" s="111">
        <v>0.71299999999999997</v>
      </c>
      <c r="BL1002" s="112">
        <v>36.000000000000007</v>
      </c>
      <c r="BM1002" s="112">
        <v>22</v>
      </c>
      <c r="BN1002" s="112">
        <v>0</v>
      </c>
      <c r="BO1002" s="112">
        <v>0</v>
      </c>
      <c r="BP1002" s="112">
        <v>0</v>
      </c>
      <c r="BQ1002" s="112">
        <v>0</v>
      </c>
      <c r="BR1002" s="113">
        <v>64</v>
      </c>
      <c r="BS1002" s="112">
        <v>0</v>
      </c>
    </row>
    <row r="1003" spans="1:71" hidden="1" x14ac:dyDescent="0.25">
      <c r="A1003" s="102" t="s">
        <v>4</v>
      </c>
      <c r="B1003" s="103" t="s">
        <v>211</v>
      </c>
      <c r="C1003" s="102" t="s">
        <v>212</v>
      </c>
      <c r="D1003" s="102" t="s">
        <v>112</v>
      </c>
      <c r="E1003" s="102" t="s">
        <v>113</v>
      </c>
      <c r="F1003" s="102" t="s">
        <v>151</v>
      </c>
      <c r="G1003" s="102" t="s">
        <v>223</v>
      </c>
      <c r="H1003" s="104">
        <v>126</v>
      </c>
      <c r="I1003" s="104">
        <v>128</v>
      </c>
      <c r="J1003" s="104">
        <v>137</v>
      </c>
      <c r="K1003" s="104">
        <v>411</v>
      </c>
      <c r="L1003" s="105">
        <v>130.33333333333334</v>
      </c>
      <c r="M1003" s="106">
        <v>1294</v>
      </c>
      <c r="N1003" s="106">
        <v>1406</v>
      </c>
      <c r="O1003" s="106">
        <v>6</v>
      </c>
      <c r="P1003" s="106">
        <v>112</v>
      </c>
      <c r="Q1003" s="106">
        <v>6</v>
      </c>
      <c r="R1003" s="106">
        <v>6</v>
      </c>
      <c r="S1003" s="106">
        <v>1290</v>
      </c>
      <c r="T1003" s="106">
        <v>1322</v>
      </c>
      <c r="U1003" s="106">
        <v>5</v>
      </c>
      <c r="V1003" s="106">
        <v>32</v>
      </c>
      <c r="W1003" s="106">
        <v>6</v>
      </c>
      <c r="X1003" s="106">
        <v>5.5</v>
      </c>
      <c r="Y1003" s="106">
        <v>137</v>
      </c>
      <c r="Z1003" s="106">
        <v>5</v>
      </c>
      <c r="AA1003" s="107">
        <v>58796</v>
      </c>
      <c r="AB1003" s="106">
        <v>6</v>
      </c>
      <c r="AC1003" s="108">
        <v>5.7</v>
      </c>
      <c r="AD1003" s="109">
        <v>3</v>
      </c>
      <c r="AE1003" s="110">
        <v>0</v>
      </c>
      <c r="AF1003" s="111">
        <v>0.54</v>
      </c>
      <c r="AG1003" s="112">
        <v>0</v>
      </c>
      <c r="AH1003" s="112">
        <v>0</v>
      </c>
      <c r="AI1003" s="112">
        <v>0</v>
      </c>
      <c r="AJ1003" s="111">
        <v>0.9</v>
      </c>
      <c r="AK1003" s="112">
        <v>0</v>
      </c>
      <c r="AL1003" s="112">
        <v>0</v>
      </c>
      <c r="AM1003" s="112">
        <v>0</v>
      </c>
      <c r="AN1003" s="112">
        <v>0</v>
      </c>
      <c r="AO1003" s="112">
        <v>0</v>
      </c>
      <c r="AP1003" s="112">
        <v>0</v>
      </c>
      <c r="AQ1003" s="112">
        <v>0</v>
      </c>
      <c r="AR1003" s="112">
        <v>0</v>
      </c>
      <c r="AS1003" s="112">
        <v>0</v>
      </c>
      <c r="AT1003" s="111">
        <v>0.55000000000000004</v>
      </c>
      <c r="AU1003" s="112">
        <v>0</v>
      </c>
      <c r="AV1003" s="112">
        <v>0</v>
      </c>
      <c r="AW1003" s="112">
        <v>0</v>
      </c>
      <c r="AX1003" s="112">
        <v>0</v>
      </c>
      <c r="AY1003" s="112">
        <v>0</v>
      </c>
      <c r="AZ1003" s="112">
        <v>0</v>
      </c>
      <c r="BA1003" s="111">
        <v>0.71299999999999997</v>
      </c>
      <c r="BB1003" s="112">
        <v>0</v>
      </c>
      <c r="BC1003" s="112">
        <v>0</v>
      </c>
      <c r="BD1003" s="112">
        <v>0</v>
      </c>
      <c r="BE1003" s="112">
        <v>0</v>
      </c>
      <c r="BF1003" s="112">
        <v>0</v>
      </c>
      <c r="BG1003" s="112">
        <v>0</v>
      </c>
      <c r="BH1003" s="112">
        <v>0</v>
      </c>
      <c r="BI1003" s="112">
        <v>0</v>
      </c>
      <c r="BJ1003" s="112">
        <v>0</v>
      </c>
      <c r="BK1003" s="111">
        <v>0.71299999999999997</v>
      </c>
      <c r="BL1003" s="112">
        <v>0</v>
      </c>
      <c r="BM1003" s="112">
        <v>0</v>
      </c>
      <c r="BN1003" s="112">
        <v>0</v>
      </c>
      <c r="BO1003" s="112">
        <v>0</v>
      </c>
      <c r="BP1003" s="112">
        <v>0</v>
      </c>
      <c r="BQ1003" s="112">
        <v>0</v>
      </c>
      <c r="BR1003" s="113">
        <v>14</v>
      </c>
      <c r="BS1003" s="112">
        <v>0</v>
      </c>
    </row>
    <row r="1004" spans="1:71" hidden="1" x14ac:dyDescent="0.25">
      <c r="A1004" s="102" t="s">
        <v>4</v>
      </c>
      <c r="B1004" s="103" t="s">
        <v>211</v>
      </c>
      <c r="C1004" s="102" t="s">
        <v>212</v>
      </c>
      <c r="D1004" s="102" t="s">
        <v>507</v>
      </c>
      <c r="E1004" s="102" t="s">
        <v>508</v>
      </c>
      <c r="F1004" s="102" t="s">
        <v>151</v>
      </c>
      <c r="G1004" s="102" t="s">
        <v>223</v>
      </c>
      <c r="H1004" s="104">
        <v>49</v>
      </c>
      <c r="I1004" s="104">
        <v>54</v>
      </c>
      <c r="J1004" s="104"/>
      <c r="K1004" s="104" t="s">
        <v>154</v>
      </c>
      <c r="L1004" s="105">
        <v>51.5</v>
      </c>
      <c r="M1004" s="106">
        <v>443</v>
      </c>
      <c r="N1004" s="106">
        <v>476</v>
      </c>
      <c r="O1004" s="106">
        <v>3</v>
      </c>
      <c r="P1004" s="106">
        <v>33</v>
      </c>
      <c r="Q1004" s="106">
        <v>4</v>
      </c>
      <c r="R1004" s="106">
        <v>3.5</v>
      </c>
      <c r="S1004" s="106">
        <v>463</v>
      </c>
      <c r="T1004" s="106">
        <v>478</v>
      </c>
      <c r="U1004" s="106">
        <v>3</v>
      </c>
      <c r="V1004" s="106">
        <v>15</v>
      </c>
      <c r="W1004" s="106">
        <v>4</v>
      </c>
      <c r="X1004" s="106">
        <v>3.5</v>
      </c>
      <c r="Y1004" s="106"/>
      <c r="Z1004" s="106"/>
      <c r="AA1004" s="107">
        <v>56447</v>
      </c>
      <c r="AB1004" s="106">
        <v>5</v>
      </c>
      <c r="AC1004" s="108">
        <v>4.25</v>
      </c>
      <c r="AD1004" s="109">
        <v>3</v>
      </c>
      <c r="AE1004" s="110">
        <v>0</v>
      </c>
      <c r="AF1004" s="111">
        <v>0.54</v>
      </c>
      <c r="AG1004" s="112">
        <v>0</v>
      </c>
      <c r="AH1004" s="112">
        <v>0</v>
      </c>
      <c r="AI1004" s="112">
        <v>0</v>
      </c>
      <c r="AJ1004" s="111">
        <v>0.9</v>
      </c>
      <c r="AK1004" s="112">
        <v>0</v>
      </c>
      <c r="AL1004" s="112">
        <v>0</v>
      </c>
      <c r="AM1004" s="112">
        <v>0</v>
      </c>
      <c r="AN1004" s="112">
        <v>0</v>
      </c>
      <c r="AO1004" s="112">
        <v>0</v>
      </c>
      <c r="AP1004" s="112">
        <v>0</v>
      </c>
      <c r="AQ1004" s="112">
        <v>0</v>
      </c>
      <c r="AR1004" s="112">
        <v>0</v>
      </c>
      <c r="AS1004" s="112">
        <v>0</v>
      </c>
      <c r="AT1004" s="111">
        <v>0.55000000000000004</v>
      </c>
      <c r="AU1004" s="112">
        <v>0</v>
      </c>
      <c r="AV1004" s="112">
        <v>0</v>
      </c>
      <c r="AW1004" s="112">
        <v>0</v>
      </c>
      <c r="AX1004" s="112">
        <v>0</v>
      </c>
      <c r="AY1004" s="112">
        <v>0</v>
      </c>
      <c r="AZ1004" s="112">
        <v>0</v>
      </c>
      <c r="BA1004" s="111">
        <v>0.71299999999999997</v>
      </c>
      <c r="BB1004" s="112">
        <v>0</v>
      </c>
      <c r="BC1004" s="112">
        <v>0</v>
      </c>
      <c r="BD1004" s="112">
        <v>0</v>
      </c>
      <c r="BE1004" s="112">
        <v>0</v>
      </c>
      <c r="BF1004" s="112">
        <v>0</v>
      </c>
      <c r="BG1004" s="112">
        <v>0</v>
      </c>
      <c r="BH1004" s="112">
        <v>0</v>
      </c>
      <c r="BI1004" s="112">
        <v>0</v>
      </c>
      <c r="BJ1004" s="112">
        <v>0</v>
      </c>
      <c r="BK1004" s="111">
        <v>0.71299999999999997</v>
      </c>
      <c r="BL1004" s="112">
        <v>0</v>
      </c>
      <c r="BM1004" s="112">
        <v>0</v>
      </c>
      <c r="BN1004" s="112">
        <v>0</v>
      </c>
      <c r="BO1004" s="112">
        <v>0</v>
      </c>
      <c r="BP1004" s="112">
        <v>0</v>
      </c>
      <c r="BQ1004" s="112">
        <v>0</v>
      </c>
      <c r="BR1004" s="113">
        <v>7</v>
      </c>
      <c r="BS1004" s="112">
        <v>0</v>
      </c>
    </row>
    <row r="1005" spans="1:71" hidden="1" x14ac:dyDescent="0.25">
      <c r="A1005" s="102" t="s">
        <v>4</v>
      </c>
      <c r="B1005" s="103" t="s">
        <v>211</v>
      </c>
      <c r="C1005" s="102" t="s">
        <v>212</v>
      </c>
      <c r="D1005" s="102" t="s">
        <v>26</v>
      </c>
      <c r="E1005" s="102" t="s">
        <v>27</v>
      </c>
      <c r="F1005" s="102" t="s">
        <v>151</v>
      </c>
      <c r="G1005" s="102" t="s">
        <v>223</v>
      </c>
      <c r="H1005" s="104">
        <v>32</v>
      </c>
      <c r="I1005" s="104">
        <v>39</v>
      </c>
      <c r="J1005" s="104">
        <v>35</v>
      </c>
      <c r="K1005" s="104">
        <v>105</v>
      </c>
      <c r="L1005" s="105">
        <v>35.333333333333336</v>
      </c>
      <c r="M1005" s="106">
        <v>377</v>
      </c>
      <c r="N1005" s="106">
        <v>397</v>
      </c>
      <c r="O1005" s="106">
        <v>3</v>
      </c>
      <c r="P1005" s="106">
        <v>20</v>
      </c>
      <c r="Q1005" s="106">
        <v>3</v>
      </c>
      <c r="R1005" s="106">
        <v>3</v>
      </c>
      <c r="S1005" s="106">
        <v>372</v>
      </c>
      <c r="T1005" s="106">
        <v>389</v>
      </c>
      <c r="U1005" s="106">
        <v>3</v>
      </c>
      <c r="V1005" s="106">
        <v>17</v>
      </c>
      <c r="W1005" s="106">
        <v>4</v>
      </c>
      <c r="X1005" s="106">
        <v>3.5</v>
      </c>
      <c r="Y1005" s="106">
        <v>35</v>
      </c>
      <c r="Z1005" s="106">
        <v>2</v>
      </c>
      <c r="AA1005" s="107"/>
      <c r="AB1005" s="106"/>
      <c r="AC1005" s="108">
        <v>2.8333333333333335</v>
      </c>
      <c r="AD1005" s="109">
        <v>2</v>
      </c>
      <c r="AE1005" s="110">
        <v>0</v>
      </c>
      <c r="AF1005" s="111">
        <v>0.54</v>
      </c>
      <c r="AG1005" s="112">
        <v>0</v>
      </c>
      <c r="AH1005" s="112">
        <v>0</v>
      </c>
      <c r="AI1005" s="112">
        <v>0</v>
      </c>
      <c r="AJ1005" s="111">
        <v>0.9</v>
      </c>
      <c r="AK1005" s="112">
        <v>0</v>
      </c>
      <c r="AL1005" s="112">
        <v>0</v>
      </c>
      <c r="AM1005" s="112">
        <v>0</v>
      </c>
      <c r="AN1005" s="112">
        <v>0</v>
      </c>
      <c r="AO1005" s="112">
        <v>0</v>
      </c>
      <c r="AP1005" s="112">
        <v>0</v>
      </c>
      <c r="AQ1005" s="112">
        <v>0</v>
      </c>
      <c r="AR1005" s="112">
        <v>0</v>
      </c>
      <c r="AS1005" s="112">
        <v>0</v>
      </c>
      <c r="AT1005" s="111">
        <v>0.55000000000000004</v>
      </c>
      <c r="AU1005" s="112">
        <v>0</v>
      </c>
      <c r="AV1005" s="112">
        <v>0</v>
      </c>
      <c r="AW1005" s="112">
        <v>0</v>
      </c>
      <c r="AX1005" s="112">
        <v>0</v>
      </c>
      <c r="AY1005" s="112">
        <v>0</v>
      </c>
      <c r="AZ1005" s="112">
        <v>0</v>
      </c>
      <c r="BA1005" s="111">
        <v>0.71299999999999997</v>
      </c>
      <c r="BB1005" s="112">
        <v>0</v>
      </c>
      <c r="BC1005" s="112">
        <v>0</v>
      </c>
      <c r="BD1005" s="112">
        <v>0</v>
      </c>
      <c r="BE1005" s="112">
        <v>0</v>
      </c>
      <c r="BF1005" s="112">
        <v>0</v>
      </c>
      <c r="BG1005" s="112">
        <v>0</v>
      </c>
      <c r="BH1005" s="112">
        <v>0</v>
      </c>
      <c r="BI1005" s="112">
        <v>0</v>
      </c>
      <c r="BJ1005" s="112">
        <v>0</v>
      </c>
      <c r="BK1005" s="111">
        <v>0.71299999999999997</v>
      </c>
      <c r="BL1005" s="112">
        <v>0</v>
      </c>
      <c r="BM1005" s="112">
        <v>0</v>
      </c>
      <c r="BN1005" s="112">
        <v>0</v>
      </c>
      <c r="BO1005" s="112">
        <v>0</v>
      </c>
      <c r="BP1005" s="112">
        <v>0</v>
      </c>
      <c r="BQ1005" s="112">
        <v>0</v>
      </c>
      <c r="BR1005" s="113">
        <v>17</v>
      </c>
      <c r="BS1005" s="112">
        <v>0</v>
      </c>
    </row>
    <row r="1006" spans="1:71" hidden="1" x14ac:dyDescent="0.25">
      <c r="A1006" s="102" t="s">
        <v>4</v>
      </c>
      <c r="B1006" s="103" t="s">
        <v>211</v>
      </c>
      <c r="C1006" s="102" t="s">
        <v>212</v>
      </c>
      <c r="D1006" s="102" t="s">
        <v>100</v>
      </c>
      <c r="E1006" s="102" t="s">
        <v>101</v>
      </c>
      <c r="F1006" s="102" t="s">
        <v>151</v>
      </c>
      <c r="G1006" s="102" t="s">
        <v>223</v>
      </c>
      <c r="H1006" s="104">
        <v>134</v>
      </c>
      <c r="I1006" s="104">
        <v>115</v>
      </c>
      <c r="J1006" s="104">
        <v>87</v>
      </c>
      <c r="K1006" s="104">
        <v>261</v>
      </c>
      <c r="L1006" s="105">
        <v>112</v>
      </c>
      <c r="M1006" s="106">
        <v>1380</v>
      </c>
      <c r="N1006" s="106">
        <v>1365</v>
      </c>
      <c r="O1006" s="106">
        <v>6</v>
      </c>
      <c r="P1006" s="106">
        <v>-15</v>
      </c>
      <c r="Q1006" s="106">
        <v>2</v>
      </c>
      <c r="R1006" s="106">
        <v>4</v>
      </c>
      <c r="S1006" s="106">
        <v>1299</v>
      </c>
      <c r="T1006" s="106">
        <v>1273</v>
      </c>
      <c r="U1006" s="106">
        <v>5</v>
      </c>
      <c r="V1006" s="106">
        <v>-26</v>
      </c>
      <c r="W1006" s="106">
        <v>1</v>
      </c>
      <c r="X1006" s="106">
        <v>3</v>
      </c>
      <c r="Y1006" s="106">
        <v>87</v>
      </c>
      <c r="Z1006" s="106">
        <v>4</v>
      </c>
      <c r="AA1006" s="107">
        <v>84386</v>
      </c>
      <c r="AB1006" s="106">
        <v>8</v>
      </c>
      <c r="AC1006" s="108">
        <v>5.4</v>
      </c>
      <c r="AD1006" s="109">
        <v>3</v>
      </c>
      <c r="AE1006" s="110">
        <v>0</v>
      </c>
      <c r="AF1006" s="111">
        <v>0.54</v>
      </c>
      <c r="AG1006" s="112">
        <v>0</v>
      </c>
      <c r="AH1006" s="112">
        <v>0</v>
      </c>
      <c r="AI1006" s="112">
        <v>0</v>
      </c>
      <c r="AJ1006" s="111">
        <v>0.9</v>
      </c>
      <c r="AK1006" s="112">
        <v>0</v>
      </c>
      <c r="AL1006" s="112">
        <v>0</v>
      </c>
      <c r="AM1006" s="112">
        <v>0</v>
      </c>
      <c r="AN1006" s="112">
        <v>0</v>
      </c>
      <c r="AO1006" s="112">
        <v>0</v>
      </c>
      <c r="AP1006" s="112">
        <v>0</v>
      </c>
      <c r="AQ1006" s="112">
        <v>0</v>
      </c>
      <c r="AR1006" s="112">
        <v>0</v>
      </c>
      <c r="AS1006" s="112">
        <v>0</v>
      </c>
      <c r="AT1006" s="111">
        <v>0.55000000000000004</v>
      </c>
      <c r="AU1006" s="112">
        <v>0</v>
      </c>
      <c r="AV1006" s="112">
        <v>0</v>
      </c>
      <c r="AW1006" s="112">
        <v>0</v>
      </c>
      <c r="AX1006" s="112">
        <v>0</v>
      </c>
      <c r="AY1006" s="112">
        <v>0</v>
      </c>
      <c r="AZ1006" s="112">
        <v>0</v>
      </c>
      <c r="BA1006" s="111">
        <v>0.71299999999999997</v>
      </c>
      <c r="BB1006" s="112">
        <v>0</v>
      </c>
      <c r="BC1006" s="112">
        <v>0</v>
      </c>
      <c r="BD1006" s="112">
        <v>0</v>
      </c>
      <c r="BE1006" s="112">
        <v>0</v>
      </c>
      <c r="BF1006" s="112">
        <v>0</v>
      </c>
      <c r="BG1006" s="112">
        <v>0</v>
      </c>
      <c r="BH1006" s="112">
        <v>0</v>
      </c>
      <c r="BI1006" s="112">
        <v>0</v>
      </c>
      <c r="BJ1006" s="112">
        <v>0</v>
      </c>
      <c r="BK1006" s="111">
        <v>0.71299999999999997</v>
      </c>
      <c r="BL1006" s="112">
        <v>0</v>
      </c>
      <c r="BM1006" s="112">
        <v>0</v>
      </c>
      <c r="BN1006" s="112">
        <v>0</v>
      </c>
      <c r="BO1006" s="112">
        <v>0</v>
      </c>
      <c r="BP1006" s="112">
        <v>0</v>
      </c>
      <c r="BQ1006" s="112">
        <v>0</v>
      </c>
      <c r="BR1006" s="113">
        <v>11</v>
      </c>
      <c r="BS1006" s="112">
        <v>0</v>
      </c>
    </row>
    <row r="1007" spans="1:71" hidden="1" x14ac:dyDescent="0.25">
      <c r="A1007" s="102" t="s">
        <v>4</v>
      </c>
      <c r="B1007" s="103" t="s">
        <v>211</v>
      </c>
      <c r="C1007" s="102" t="s">
        <v>212</v>
      </c>
      <c r="D1007" s="102" t="s">
        <v>608</v>
      </c>
      <c r="E1007" s="102" t="s">
        <v>609</v>
      </c>
      <c r="F1007" s="102" t="s">
        <v>244</v>
      </c>
      <c r="G1007" s="102" t="s">
        <v>224</v>
      </c>
      <c r="H1007" s="104">
        <v>25</v>
      </c>
      <c r="I1007" s="104">
        <v>25</v>
      </c>
      <c r="J1007" s="104">
        <v>111</v>
      </c>
      <c r="K1007" s="104">
        <v>333</v>
      </c>
      <c r="L1007" s="105">
        <v>53.666666666666664</v>
      </c>
      <c r="M1007" s="106">
        <v>272</v>
      </c>
      <c r="N1007" s="106">
        <v>280</v>
      </c>
      <c r="O1007" s="106">
        <v>2</v>
      </c>
      <c r="P1007" s="106">
        <v>8</v>
      </c>
      <c r="Q1007" s="106">
        <v>2</v>
      </c>
      <c r="R1007" s="106">
        <v>2</v>
      </c>
      <c r="S1007" s="106">
        <v>277</v>
      </c>
      <c r="T1007" s="106">
        <v>280</v>
      </c>
      <c r="U1007" s="106">
        <v>2</v>
      </c>
      <c r="V1007" s="106">
        <v>3</v>
      </c>
      <c r="W1007" s="106">
        <v>2</v>
      </c>
      <c r="X1007" s="106">
        <v>2</v>
      </c>
      <c r="Y1007" s="106">
        <v>111</v>
      </c>
      <c r="Z1007" s="106">
        <v>5</v>
      </c>
      <c r="AA1007" s="107"/>
      <c r="AB1007" s="106"/>
      <c r="AC1007" s="108">
        <v>3</v>
      </c>
      <c r="AD1007" s="109">
        <v>2</v>
      </c>
      <c r="AE1007" s="110">
        <v>24</v>
      </c>
      <c r="AF1007" s="111">
        <v>0.54</v>
      </c>
      <c r="AG1007" s="112">
        <v>0</v>
      </c>
      <c r="AH1007" s="112">
        <v>0</v>
      </c>
      <c r="AI1007" s="112">
        <v>0</v>
      </c>
      <c r="AJ1007" s="111">
        <v>0.9</v>
      </c>
      <c r="AK1007" s="112">
        <v>0</v>
      </c>
      <c r="AL1007" s="112">
        <v>0</v>
      </c>
      <c r="AM1007" s="112">
        <v>0</v>
      </c>
      <c r="AN1007" s="112">
        <v>13</v>
      </c>
      <c r="AO1007" s="112">
        <v>0</v>
      </c>
      <c r="AP1007" s="112">
        <v>0</v>
      </c>
      <c r="AQ1007" s="112">
        <v>0</v>
      </c>
      <c r="AR1007" s="112">
        <v>0</v>
      </c>
      <c r="AS1007" s="112">
        <v>0</v>
      </c>
      <c r="AT1007" s="111">
        <v>0.55000000000000004</v>
      </c>
      <c r="AU1007" s="112">
        <v>0</v>
      </c>
      <c r="AV1007" s="112">
        <v>0</v>
      </c>
      <c r="AW1007" s="112">
        <v>0</v>
      </c>
      <c r="AX1007" s="112">
        <v>0</v>
      </c>
      <c r="AY1007" s="112">
        <v>0</v>
      </c>
      <c r="AZ1007" s="112">
        <v>0</v>
      </c>
      <c r="BA1007" s="111">
        <v>0.71299999999999997</v>
      </c>
      <c r="BB1007" s="112">
        <v>0</v>
      </c>
      <c r="BC1007" s="112">
        <v>0</v>
      </c>
      <c r="BD1007" s="112">
        <v>0</v>
      </c>
      <c r="BE1007" s="112">
        <v>0</v>
      </c>
      <c r="BF1007" s="112">
        <v>0</v>
      </c>
      <c r="BG1007" s="112">
        <v>0</v>
      </c>
      <c r="BH1007" s="112">
        <v>0</v>
      </c>
      <c r="BI1007" s="112">
        <v>0</v>
      </c>
      <c r="BJ1007" s="112">
        <v>0</v>
      </c>
      <c r="BK1007" s="111">
        <v>0.71299999999999997</v>
      </c>
      <c r="BL1007" s="112">
        <v>12.96</v>
      </c>
      <c r="BM1007" s="112">
        <v>0</v>
      </c>
      <c r="BN1007" s="112">
        <v>7.15</v>
      </c>
      <c r="BO1007" s="112">
        <v>0</v>
      </c>
      <c r="BP1007" s="112">
        <v>0</v>
      </c>
      <c r="BQ1007" s="112">
        <v>0</v>
      </c>
      <c r="BR1007" s="113">
        <v>5</v>
      </c>
      <c r="BS1007" s="112">
        <v>0</v>
      </c>
    </row>
    <row r="1008" spans="1:71" hidden="1" x14ac:dyDescent="0.25">
      <c r="A1008" s="102" t="s">
        <v>4</v>
      </c>
      <c r="B1008" s="103" t="s">
        <v>211</v>
      </c>
      <c r="C1008" s="102" t="s">
        <v>212</v>
      </c>
      <c r="D1008" s="102" t="s">
        <v>128</v>
      </c>
      <c r="E1008" s="102" t="s">
        <v>129</v>
      </c>
      <c r="F1008" s="102" t="s">
        <v>151</v>
      </c>
      <c r="G1008" s="102" t="s">
        <v>223</v>
      </c>
      <c r="H1008" s="104">
        <v>1080</v>
      </c>
      <c r="I1008" s="104">
        <v>1154</v>
      </c>
      <c r="J1008" s="104">
        <v>2362</v>
      </c>
      <c r="K1008" s="104">
        <v>7086</v>
      </c>
      <c r="L1008" s="105">
        <v>1532</v>
      </c>
      <c r="M1008" s="106">
        <v>9739</v>
      </c>
      <c r="N1008" s="106">
        <v>10693</v>
      </c>
      <c r="O1008" s="106">
        <v>10</v>
      </c>
      <c r="P1008" s="106">
        <v>954</v>
      </c>
      <c r="Q1008" s="106">
        <v>10</v>
      </c>
      <c r="R1008" s="106">
        <v>10</v>
      </c>
      <c r="S1008" s="106">
        <v>10162</v>
      </c>
      <c r="T1008" s="106">
        <v>10482</v>
      </c>
      <c r="U1008" s="106">
        <v>10</v>
      </c>
      <c r="V1008" s="106">
        <v>320</v>
      </c>
      <c r="W1008" s="106">
        <v>10</v>
      </c>
      <c r="X1008" s="106">
        <v>10</v>
      </c>
      <c r="Y1008" s="106">
        <v>2362</v>
      </c>
      <c r="Z1008" s="106">
        <v>10</v>
      </c>
      <c r="AA1008" s="107">
        <v>47858</v>
      </c>
      <c r="AB1008" s="106">
        <v>4</v>
      </c>
      <c r="AC1008" s="108">
        <v>7.6</v>
      </c>
      <c r="AD1008" s="109">
        <v>4</v>
      </c>
      <c r="AE1008" s="110">
        <v>10</v>
      </c>
      <c r="AF1008" s="111">
        <v>0.54</v>
      </c>
      <c r="AG1008" s="112">
        <v>0</v>
      </c>
      <c r="AH1008" s="112">
        <v>0</v>
      </c>
      <c r="AI1008" s="112">
        <v>0</v>
      </c>
      <c r="AJ1008" s="111">
        <v>0.9</v>
      </c>
      <c r="AK1008" s="112">
        <v>0</v>
      </c>
      <c r="AL1008" s="112">
        <v>0</v>
      </c>
      <c r="AM1008" s="112">
        <v>0</v>
      </c>
      <c r="AN1008" s="112">
        <v>0</v>
      </c>
      <c r="AO1008" s="112">
        <v>0</v>
      </c>
      <c r="AP1008" s="112">
        <v>0</v>
      </c>
      <c r="AQ1008" s="112">
        <v>0</v>
      </c>
      <c r="AR1008" s="112">
        <v>0</v>
      </c>
      <c r="AS1008" s="112">
        <v>0</v>
      </c>
      <c r="AT1008" s="111">
        <v>0.55000000000000004</v>
      </c>
      <c r="AU1008" s="112">
        <v>0</v>
      </c>
      <c r="AV1008" s="112">
        <v>0</v>
      </c>
      <c r="AW1008" s="112">
        <v>0</v>
      </c>
      <c r="AX1008" s="112">
        <v>0</v>
      </c>
      <c r="AY1008" s="112">
        <v>0</v>
      </c>
      <c r="AZ1008" s="112">
        <v>0</v>
      </c>
      <c r="BA1008" s="111">
        <v>0.71299999999999997</v>
      </c>
      <c r="BB1008" s="112">
        <v>0</v>
      </c>
      <c r="BC1008" s="112">
        <v>0</v>
      </c>
      <c r="BD1008" s="112">
        <v>0</v>
      </c>
      <c r="BE1008" s="112">
        <v>0</v>
      </c>
      <c r="BF1008" s="112">
        <v>0</v>
      </c>
      <c r="BG1008" s="112">
        <v>0</v>
      </c>
      <c r="BH1008" s="112">
        <v>0</v>
      </c>
      <c r="BI1008" s="112">
        <v>0</v>
      </c>
      <c r="BJ1008" s="112">
        <v>0</v>
      </c>
      <c r="BK1008" s="111">
        <v>0.71299999999999997</v>
      </c>
      <c r="BL1008" s="112">
        <v>5.4</v>
      </c>
      <c r="BM1008" s="112">
        <v>0</v>
      </c>
      <c r="BN1008" s="112">
        <v>0</v>
      </c>
      <c r="BO1008" s="112">
        <v>0</v>
      </c>
      <c r="BP1008" s="112">
        <v>0</v>
      </c>
      <c r="BQ1008" s="112">
        <v>0</v>
      </c>
      <c r="BR1008" s="113">
        <v>327</v>
      </c>
      <c r="BS1008" s="112">
        <v>0</v>
      </c>
    </row>
    <row r="1009" spans="1:71" hidden="1" x14ac:dyDescent="0.25">
      <c r="A1009" s="102" t="s">
        <v>4</v>
      </c>
      <c r="B1009" s="103" t="s">
        <v>211</v>
      </c>
      <c r="C1009" s="102" t="s">
        <v>212</v>
      </c>
      <c r="D1009" s="102" t="s">
        <v>1040</v>
      </c>
      <c r="E1009" s="102" t="s">
        <v>1041</v>
      </c>
      <c r="F1009" s="102" t="s">
        <v>151</v>
      </c>
      <c r="G1009" s="102" t="s">
        <v>223</v>
      </c>
      <c r="H1009" s="104">
        <v>11</v>
      </c>
      <c r="I1009" s="104">
        <v>14</v>
      </c>
      <c r="J1009" s="104"/>
      <c r="K1009" s="104" t="s">
        <v>154</v>
      </c>
      <c r="L1009" s="105">
        <v>12.5</v>
      </c>
      <c r="M1009" s="106">
        <v>105</v>
      </c>
      <c r="N1009" s="106">
        <v>116</v>
      </c>
      <c r="O1009" s="106">
        <v>1</v>
      </c>
      <c r="P1009" s="106">
        <v>11</v>
      </c>
      <c r="Q1009" s="106">
        <v>3</v>
      </c>
      <c r="R1009" s="106">
        <v>2</v>
      </c>
      <c r="S1009" s="106">
        <v>111</v>
      </c>
      <c r="T1009" s="106">
        <v>116</v>
      </c>
      <c r="U1009" s="106">
        <v>1</v>
      </c>
      <c r="V1009" s="106">
        <v>5</v>
      </c>
      <c r="W1009" s="106">
        <v>3</v>
      </c>
      <c r="X1009" s="106">
        <v>2</v>
      </c>
      <c r="Y1009" s="106"/>
      <c r="Z1009" s="106"/>
      <c r="AA1009" s="107">
        <v>41896</v>
      </c>
      <c r="AB1009" s="106">
        <v>3</v>
      </c>
      <c r="AC1009" s="108">
        <v>2.5</v>
      </c>
      <c r="AD1009" s="109">
        <v>2</v>
      </c>
      <c r="AE1009" s="110">
        <v>0</v>
      </c>
      <c r="AF1009" s="111">
        <v>0.54</v>
      </c>
      <c r="AG1009" s="112">
        <v>0</v>
      </c>
      <c r="AH1009" s="112">
        <v>0</v>
      </c>
      <c r="AI1009" s="112">
        <v>0</v>
      </c>
      <c r="AJ1009" s="111">
        <v>0.9</v>
      </c>
      <c r="AK1009" s="112">
        <v>0</v>
      </c>
      <c r="AL1009" s="112">
        <v>0</v>
      </c>
      <c r="AM1009" s="112">
        <v>0</v>
      </c>
      <c r="AN1009" s="112">
        <v>0</v>
      </c>
      <c r="AO1009" s="112">
        <v>0</v>
      </c>
      <c r="AP1009" s="112">
        <v>0</v>
      </c>
      <c r="AQ1009" s="112">
        <v>0</v>
      </c>
      <c r="AR1009" s="112">
        <v>0</v>
      </c>
      <c r="AS1009" s="112">
        <v>0</v>
      </c>
      <c r="AT1009" s="111">
        <v>0.55000000000000004</v>
      </c>
      <c r="AU1009" s="112">
        <v>0</v>
      </c>
      <c r="AV1009" s="112">
        <v>0</v>
      </c>
      <c r="AW1009" s="112">
        <v>0</v>
      </c>
      <c r="AX1009" s="112">
        <v>0</v>
      </c>
      <c r="AY1009" s="112">
        <v>0</v>
      </c>
      <c r="AZ1009" s="112">
        <v>0</v>
      </c>
      <c r="BA1009" s="111">
        <v>0.71299999999999997</v>
      </c>
      <c r="BB1009" s="112">
        <v>0</v>
      </c>
      <c r="BC1009" s="112">
        <v>0</v>
      </c>
      <c r="BD1009" s="112">
        <v>0</v>
      </c>
      <c r="BE1009" s="112">
        <v>0</v>
      </c>
      <c r="BF1009" s="112">
        <v>0</v>
      </c>
      <c r="BG1009" s="112">
        <v>0</v>
      </c>
      <c r="BH1009" s="112">
        <v>0</v>
      </c>
      <c r="BI1009" s="112">
        <v>0</v>
      </c>
      <c r="BJ1009" s="112">
        <v>0</v>
      </c>
      <c r="BK1009" s="111">
        <v>0.71299999999999997</v>
      </c>
      <c r="BL1009" s="112">
        <v>0</v>
      </c>
      <c r="BM1009" s="112">
        <v>0</v>
      </c>
      <c r="BN1009" s="112">
        <v>0</v>
      </c>
      <c r="BO1009" s="112">
        <v>0</v>
      </c>
      <c r="BP1009" s="112">
        <v>0</v>
      </c>
      <c r="BQ1009" s="112">
        <v>0</v>
      </c>
      <c r="BR1009" s="113">
        <v>17</v>
      </c>
      <c r="BS1009" s="112">
        <v>0</v>
      </c>
    </row>
    <row r="1010" spans="1:71" hidden="1" x14ac:dyDescent="0.25">
      <c r="A1010" s="102" t="s">
        <v>4</v>
      </c>
      <c r="B1010" s="103" t="s">
        <v>211</v>
      </c>
      <c r="C1010" s="102" t="s">
        <v>212</v>
      </c>
      <c r="D1010" s="102" t="s">
        <v>342</v>
      </c>
      <c r="E1010" s="102" t="s">
        <v>343</v>
      </c>
      <c r="F1010" s="102" t="s">
        <v>151</v>
      </c>
      <c r="G1010" s="102" t="s">
        <v>223</v>
      </c>
      <c r="H1010" s="104">
        <v>162</v>
      </c>
      <c r="I1010" s="104">
        <v>158</v>
      </c>
      <c r="J1010" s="104">
        <v>68</v>
      </c>
      <c r="K1010" s="104">
        <v>204</v>
      </c>
      <c r="L1010" s="105">
        <v>129.33333333333334</v>
      </c>
      <c r="M1010" s="106">
        <v>1111</v>
      </c>
      <c r="N1010" s="106">
        <v>1268</v>
      </c>
      <c r="O1010" s="106">
        <v>5</v>
      </c>
      <c r="P1010" s="106">
        <v>157</v>
      </c>
      <c r="Q1010" s="106">
        <v>7</v>
      </c>
      <c r="R1010" s="106">
        <v>6</v>
      </c>
      <c r="S1010" s="106">
        <v>1186</v>
      </c>
      <c r="T1010" s="106">
        <v>1204</v>
      </c>
      <c r="U1010" s="106">
        <v>5</v>
      </c>
      <c r="V1010" s="106">
        <v>18</v>
      </c>
      <c r="W1010" s="106">
        <v>5</v>
      </c>
      <c r="X1010" s="106">
        <v>5</v>
      </c>
      <c r="Y1010" s="106">
        <v>68</v>
      </c>
      <c r="Z1010" s="106">
        <v>4</v>
      </c>
      <c r="AA1010" s="107">
        <v>32643</v>
      </c>
      <c r="AB1010" s="106">
        <v>2</v>
      </c>
      <c r="AC1010" s="108">
        <v>3.8</v>
      </c>
      <c r="AD1010" s="109">
        <v>2</v>
      </c>
      <c r="AE1010" s="110">
        <v>0</v>
      </c>
      <c r="AF1010" s="111">
        <v>0.54</v>
      </c>
      <c r="AG1010" s="112">
        <v>0</v>
      </c>
      <c r="AH1010" s="112">
        <v>0</v>
      </c>
      <c r="AI1010" s="112">
        <v>0</v>
      </c>
      <c r="AJ1010" s="111">
        <v>0.9</v>
      </c>
      <c r="AK1010" s="112">
        <v>0</v>
      </c>
      <c r="AL1010" s="112">
        <v>0</v>
      </c>
      <c r="AM1010" s="112">
        <v>0</v>
      </c>
      <c r="AN1010" s="112">
        <v>0</v>
      </c>
      <c r="AO1010" s="112">
        <v>0</v>
      </c>
      <c r="AP1010" s="112">
        <v>0</v>
      </c>
      <c r="AQ1010" s="112">
        <v>0</v>
      </c>
      <c r="AR1010" s="112">
        <v>0</v>
      </c>
      <c r="AS1010" s="112">
        <v>0</v>
      </c>
      <c r="AT1010" s="111">
        <v>0.55000000000000004</v>
      </c>
      <c r="AU1010" s="112">
        <v>0</v>
      </c>
      <c r="AV1010" s="112">
        <v>0</v>
      </c>
      <c r="AW1010" s="112">
        <v>0</v>
      </c>
      <c r="AX1010" s="112">
        <v>0</v>
      </c>
      <c r="AY1010" s="112">
        <v>0</v>
      </c>
      <c r="AZ1010" s="112">
        <v>0</v>
      </c>
      <c r="BA1010" s="111">
        <v>0.71299999999999997</v>
      </c>
      <c r="BB1010" s="112">
        <v>0</v>
      </c>
      <c r="BC1010" s="112">
        <v>0</v>
      </c>
      <c r="BD1010" s="112">
        <v>0</v>
      </c>
      <c r="BE1010" s="112">
        <v>0</v>
      </c>
      <c r="BF1010" s="112">
        <v>0</v>
      </c>
      <c r="BG1010" s="112">
        <v>0</v>
      </c>
      <c r="BH1010" s="112">
        <v>0</v>
      </c>
      <c r="BI1010" s="112">
        <v>0</v>
      </c>
      <c r="BJ1010" s="112">
        <v>0</v>
      </c>
      <c r="BK1010" s="111">
        <v>0.71299999999999997</v>
      </c>
      <c r="BL1010" s="112">
        <v>0</v>
      </c>
      <c r="BM1010" s="112">
        <v>0</v>
      </c>
      <c r="BN1010" s="112">
        <v>0</v>
      </c>
      <c r="BO1010" s="112">
        <v>0</v>
      </c>
      <c r="BP1010" s="112">
        <v>0</v>
      </c>
      <c r="BQ1010" s="112">
        <v>0</v>
      </c>
      <c r="BR1010" s="113">
        <v>26</v>
      </c>
      <c r="BS1010" s="112">
        <v>0</v>
      </c>
    </row>
    <row r="1011" spans="1:71" hidden="1" x14ac:dyDescent="0.25">
      <c r="A1011" s="102" t="s">
        <v>4</v>
      </c>
      <c r="B1011" s="103" t="s">
        <v>213</v>
      </c>
      <c r="C1011" s="102" t="s">
        <v>214</v>
      </c>
      <c r="D1011" s="102" t="s">
        <v>48</v>
      </c>
      <c r="E1011" s="102" t="s">
        <v>49</v>
      </c>
      <c r="F1011" s="102" t="s">
        <v>151</v>
      </c>
      <c r="G1011" s="102" t="s">
        <v>223</v>
      </c>
      <c r="H1011" s="104">
        <v>376</v>
      </c>
      <c r="I1011" s="104">
        <v>383</v>
      </c>
      <c r="J1011" s="104">
        <v>382</v>
      </c>
      <c r="K1011" s="104">
        <v>1146</v>
      </c>
      <c r="L1011" s="105">
        <v>380.33333333333331</v>
      </c>
      <c r="M1011" s="106">
        <v>3820</v>
      </c>
      <c r="N1011" s="106">
        <v>3879</v>
      </c>
      <c r="O1011" s="106">
        <v>8</v>
      </c>
      <c r="P1011" s="106">
        <v>59</v>
      </c>
      <c r="Q1011" s="106">
        <v>5</v>
      </c>
      <c r="R1011" s="106">
        <v>6.5</v>
      </c>
      <c r="S1011" s="106">
        <v>3788</v>
      </c>
      <c r="T1011" s="106">
        <v>3825</v>
      </c>
      <c r="U1011" s="106">
        <v>8</v>
      </c>
      <c r="V1011" s="106">
        <v>37</v>
      </c>
      <c r="W1011" s="106">
        <v>6</v>
      </c>
      <c r="X1011" s="106">
        <v>7</v>
      </c>
      <c r="Y1011" s="106">
        <v>382</v>
      </c>
      <c r="Z1011" s="106">
        <v>7</v>
      </c>
      <c r="AA1011" s="107">
        <v>66477</v>
      </c>
      <c r="AB1011" s="106">
        <v>7</v>
      </c>
      <c r="AC1011" s="108">
        <v>6.9</v>
      </c>
      <c r="AD1011" s="109">
        <v>4</v>
      </c>
      <c r="AE1011" s="110">
        <v>0</v>
      </c>
      <c r="AF1011" s="111">
        <v>0.54</v>
      </c>
      <c r="AG1011" s="112">
        <v>0</v>
      </c>
      <c r="AH1011" s="112">
        <v>27</v>
      </c>
      <c r="AI1011" s="112">
        <v>0</v>
      </c>
      <c r="AJ1011" s="111">
        <v>0.9</v>
      </c>
      <c r="AK1011" s="112">
        <v>0</v>
      </c>
      <c r="AL1011" s="112">
        <v>0</v>
      </c>
      <c r="AM1011" s="112">
        <v>0</v>
      </c>
      <c r="AN1011" s="112">
        <v>0</v>
      </c>
      <c r="AO1011" s="112">
        <v>29.333333333333332</v>
      </c>
      <c r="AP1011" s="112">
        <v>0</v>
      </c>
      <c r="AQ1011" s="112">
        <v>6.333333333333333</v>
      </c>
      <c r="AR1011" s="112">
        <v>0</v>
      </c>
      <c r="AS1011" s="112">
        <v>0</v>
      </c>
      <c r="AT1011" s="111">
        <v>0.55000000000000004</v>
      </c>
      <c r="AU1011" s="112">
        <v>0</v>
      </c>
      <c r="AV1011" s="112">
        <v>0</v>
      </c>
      <c r="AW1011" s="112">
        <v>0</v>
      </c>
      <c r="AX1011" s="112">
        <v>0</v>
      </c>
      <c r="AY1011" s="112">
        <v>0</v>
      </c>
      <c r="AZ1011" s="112">
        <v>0</v>
      </c>
      <c r="BA1011" s="111">
        <v>0.71299999999999997</v>
      </c>
      <c r="BB1011" s="112">
        <v>0</v>
      </c>
      <c r="BC1011" s="112">
        <v>0</v>
      </c>
      <c r="BD1011" s="112">
        <v>0</v>
      </c>
      <c r="BE1011" s="112">
        <v>0</v>
      </c>
      <c r="BF1011" s="112">
        <v>0</v>
      </c>
      <c r="BG1011" s="112">
        <v>0</v>
      </c>
      <c r="BH1011" s="112">
        <v>0</v>
      </c>
      <c r="BI1011" s="112">
        <v>0</v>
      </c>
      <c r="BJ1011" s="112">
        <v>0</v>
      </c>
      <c r="BK1011" s="111">
        <v>0.71299999999999997</v>
      </c>
      <c r="BL1011" s="112">
        <v>0</v>
      </c>
      <c r="BM1011" s="112">
        <v>24.3</v>
      </c>
      <c r="BN1011" s="112">
        <v>0</v>
      </c>
      <c r="BO1011" s="112">
        <v>16.133333333333333</v>
      </c>
      <c r="BP1011" s="112">
        <v>3.4833333333333334</v>
      </c>
      <c r="BQ1011" s="112">
        <v>0</v>
      </c>
      <c r="BR1011" s="113">
        <v>136</v>
      </c>
      <c r="BS1011" s="112">
        <v>0</v>
      </c>
    </row>
    <row r="1012" spans="1:71" hidden="1" x14ac:dyDescent="0.25">
      <c r="A1012" s="102" t="s">
        <v>4</v>
      </c>
      <c r="B1012" s="103" t="s">
        <v>213</v>
      </c>
      <c r="C1012" s="102" t="s">
        <v>214</v>
      </c>
      <c r="D1012" s="102" t="s">
        <v>509</v>
      </c>
      <c r="E1012" s="102" t="s">
        <v>510</v>
      </c>
      <c r="F1012" s="102" t="s">
        <v>151</v>
      </c>
      <c r="G1012" s="102" t="s">
        <v>154</v>
      </c>
      <c r="H1012" s="104">
        <v>162</v>
      </c>
      <c r="I1012" s="104">
        <v>180</v>
      </c>
      <c r="J1012" s="104">
        <v>36</v>
      </c>
      <c r="K1012" s="104">
        <v>108</v>
      </c>
      <c r="L1012" s="105">
        <v>126</v>
      </c>
      <c r="M1012" s="106">
        <v>1900</v>
      </c>
      <c r="N1012" s="106">
        <v>1536</v>
      </c>
      <c r="O1012" s="106">
        <v>6</v>
      </c>
      <c r="P1012" s="106">
        <v>-364</v>
      </c>
      <c r="Q1012" s="106">
        <v>1</v>
      </c>
      <c r="R1012" s="106">
        <v>3.5</v>
      </c>
      <c r="S1012" s="106">
        <v>1901</v>
      </c>
      <c r="T1012" s="106">
        <v>1825</v>
      </c>
      <c r="U1012" s="106">
        <v>6</v>
      </c>
      <c r="V1012" s="106">
        <v>-76</v>
      </c>
      <c r="W1012" s="106">
        <v>1</v>
      </c>
      <c r="X1012" s="106">
        <v>3.5</v>
      </c>
      <c r="Y1012" s="106">
        <v>36</v>
      </c>
      <c r="Z1012" s="106">
        <v>2</v>
      </c>
      <c r="AA1012" s="107"/>
      <c r="AB1012" s="106"/>
      <c r="AC1012" s="108">
        <v>3</v>
      </c>
      <c r="AD1012" s="109">
        <v>2</v>
      </c>
      <c r="AE1012" s="110">
        <v>0</v>
      </c>
      <c r="AF1012" s="111">
        <v>0.54</v>
      </c>
      <c r="AG1012" s="112">
        <v>0</v>
      </c>
      <c r="AH1012" s="112">
        <v>0</v>
      </c>
      <c r="AI1012" s="112">
        <v>0</v>
      </c>
      <c r="AJ1012" s="111">
        <v>0.9</v>
      </c>
      <c r="AK1012" s="112">
        <v>0</v>
      </c>
      <c r="AL1012" s="112">
        <v>0</v>
      </c>
      <c r="AM1012" s="112">
        <v>0</v>
      </c>
      <c r="AN1012" s="112">
        <v>0</v>
      </c>
      <c r="AO1012" s="112">
        <v>0</v>
      </c>
      <c r="AP1012" s="112">
        <v>0</v>
      </c>
      <c r="AQ1012" s="112">
        <v>0</v>
      </c>
      <c r="AR1012" s="112">
        <v>0</v>
      </c>
      <c r="AS1012" s="112">
        <v>0</v>
      </c>
      <c r="AT1012" s="111">
        <v>0.55000000000000004</v>
      </c>
      <c r="AU1012" s="112">
        <v>0</v>
      </c>
      <c r="AV1012" s="112">
        <v>0</v>
      </c>
      <c r="AW1012" s="112">
        <v>0</v>
      </c>
      <c r="AX1012" s="112">
        <v>0</v>
      </c>
      <c r="AY1012" s="112">
        <v>0</v>
      </c>
      <c r="AZ1012" s="112">
        <v>0</v>
      </c>
      <c r="BA1012" s="111">
        <v>0.71299999999999997</v>
      </c>
      <c r="BB1012" s="112">
        <v>0</v>
      </c>
      <c r="BC1012" s="112">
        <v>0</v>
      </c>
      <c r="BD1012" s="112">
        <v>0</v>
      </c>
      <c r="BE1012" s="112">
        <v>0</v>
      </c>
      <c r="BF1012" s="112">
        <v>0</v>
      </c>
      <c r="BG1012" s="112">
        <v>0</v>
      </c>
      <c r="BH1012" s="112">
        <v>0</v>
      </c>
      <c r="BI1012" s="112">
        <v>0</v>
      </c>
      <c r="BJ1012" s="112">
        <v>0</v>
      </c>
      <c r="BK1012" s="111">
        <v>0.71299999999999997</v>
      </c>
      <c r="BL1012" s="112">
        <v>0</v>
      </c>
      <c r="BM1012" s="112">
        <v>0</v>
      </c>
      <c r="BN1012" s="112">
        <v>0</v>
      </c>
      <c r="BO1012" s="112">
        <v>0</v>
      </c>
      <c r="BP1012" s="112">
        <v>0</v>
      </c>
      <c r="BQ1012" s="112">
        <v>0</v>
      </c>
      <c r="BR1012" s="113">
        <v>35</v>
      </c>
      <c r="BS1012" s="112">
        <v>0</v>
      </c>
    </row>
    <row r="1013" spans="1:71" hidden="1" x14ac:dyDescent="0.25">
      <c r="A1013" s="102" t="s">
        <v>4</v>
      </c>
      <c r="B1013" s="103" t="s">
        <v>213</v>
      </c>
      <c r="C1013" s="102" t="s">
        <v>214</v>
      </c>
      <c r="D1013" s="102" t="s">
        <v>511</v>
      </c>
      <c r="E1013" s="102" t="s">
        <v>512</v>
      </c>
      <c r="F1013" s="102" t="s">
        <v>151</v>
      </c>
      <c r="G1013" s="102" t="s">
        <v>154</v>
      </c>
      <c r="H1013" s="104">
        <v>35</v>
      </c>
      <c r="I1013" s="104">
        <v>39</v>
      </c>
      <c r="J1013" s="104"/>
      <c r="K1013" s="104" t="s">
        <v>154</v>
      </c>
      <c r="L1013" s="105">
        <v>37</v>
      </c>
      <c r="M1013" s="106">
        <v>439</v>
      </c>
      <c r="N1013" s="106">
        <v>337</v>
      </c>
      <c r="O1013" s="106">
        <v>2</v>
      </c>
      <c r="P1013" s="106">
        <v>-102</v>
      </c>
      <c r="Q1013" s="106">
        <v>1</v>
      </c>
      <c r="R1013" s="106">
        <v>1.5</v>
      </c>
      <c r="S1013" s="106">
        <v>432</v>
      </c>
      <c r="T1013" s="106">
        <v>410</v>
      </c>
      <c r="U1013" s="106">
        <v>3</v>
      </c>
      <c r="V1013" s="106">
        <v>-22</v>
      </c>
      <c r="W1013" s="106">
        <v>1</v>
      </c>
      <c r="X1013" s="106">
        <v>2</v>
      </c>
      <c r="Y1013" s="106"/>
      <c r="Z1013" s="106"/>
      <c r="AA1013" s="107">
        <v>39638</v>
      </c>
      <c r="AB1013" s="106">
        <v>3</v>
      </c>
      <c r="AC1013" s="108">
        <v>2.375</v>
      </c>
      <c r="AD1013" s="109">
        <v>2</v>
      </c>
      <c r="AE1013" s="110">
        <v>0</v>
      </c>
      <c r="AF1013" s="111">
        <v>0.54</v>
      </c>
      <c r="AG1013" s="112">
        <v>0</v>
      </c>
      <c r="AH1013" s="112">
        <v>0</v>
      </c>
      <c r="AI1013" s="112">
        <v>0</v>
      </c>
      <c r="AJ1013" s="111">
        <v>0.9</v>
      </c>
      <c r="AK1013" s="112">
        <v>0</v>
      </c>
      <c r="AL1013" s="112">
        <v>0</v>
      </c>
      <c r="AM1013" s="112">
        <v>0</v>
      </c>
      <c r="AN1013" s="112">
        <v>0</v>
      </c>
      <c r="AO1013" s="112">
        <v>0</v>
      </c>
      <c r="AP1013" s="112">
        <v>0</v>
      </c>
      <c r="AQ1013" s="112">
        <v>0</v>
      </c>
      <c r="AR1013" s="112">
        <v>0</v>
      </c>
      <c r="AS1013" s="112">
        <v>0</v>
      </c>
      <c r="AT1013" s="111">
        <v>0.55000000000000004</v>
      </c>
      <c r="AU1013" s="112">
        <v>0</v>
      </c>
      <c r="AV1013" s="112">
        <v>0</v>
      </c>
      <c r="AW1013" s="112">
        <v>0</v>
      </c>
      <c r="AX1013" s="112">
        <v>0</v>
      </c>
      <c r="AY1013" s="112">
        <v>0</v>
      </c>
      <c r="AZ1013" s="112">
        <v>0</v>
      </c>
      <c r="BA1013" s="111">
        <v>0.71299999999999997</v>
      </c>
      <c r="BB1013" s="112">
        <v>0</v>
      </c>
      <c r="BC1013" s="112">
        <v>0</v>
      </c>
      <c r="BD1013" s="112">
        <v>0</v>
      </c>
      <c r="BE1013" s="112">
        <v>0</v>
      </c>
      <c r="BF1013" s="112">
        <v>0</v>
      </c>
      <c r="BG1013" s="112">
        <v>0</v>
      </c>
      <c r="BH1013" s="112">
        <v>0</v>
      </c>
      <c r="BI1013" s="112">
        <v>0</v>
      </c>
      <c r="BJ1013" s="112">
        <v>0</v>
      </c>
      <c r="BK1013" s="111">
        <v>0.71299999999999997</v>
      </c>
      <c r="BL1013" s="112">
        <v>0</v>
      </c>
      <c r="BM1013" s="112">
        <v>0</v>
      </c>
      <c r="BN1013" s="112">
        <v>0</v>
      </c>
      <c r="BO1013" s="112">
        <v>0</v>
      </c>
      <c r="BP1013" s="112">
        <v>0</v>
      </c>
      <c r="BQ1013" s="112">
        <v>0</v>
      </c>
      <c r="BR1013" s="113">
        <v>7</v>
      </c>
      <c r="BS1013" s="112">
        <v>0</v>
      </c>
    </row>
    <row r="1014" spans="1:71" hidden="1" x14ac:dyDescent="0.25">
      <c r="A1014" s="102" t="s">
        <v>4</v>
      </c>
      <c r="B1014" s="103" t="s">
        <v>213</v>
      </c>
      <c r="C1014" s="102" t="s">
        <v>214</v>
      </c>
      <c r="D1014" s="102" t="s">
        <v>513</v>
      </c>
      <c r="E1014" s="102" t="s">
        <v>514</v>
      </c>
      <c r="F1014" s="102" t="s">
        <v>151</v>
      </c>
      <c r="G1014" s="102" t="s">
        <v>223</v>
      </c>
      <c r="H1014" s="104"/>
      <c r="I1014" s="104">
        <v>8</v>
      </c>
      <c r="J1014" s="104"/>
      <c r="K1014" s="104" t="s">
        <v>154</v>
      </c>
      <c r="L1014" s="105">
        <v>8</v>
      </c>
      <c r="M1014" s="106"/>
      <c r="N1014" s="106"/>
      <c r="O1014" s="106"/>
      <c r="P1014" s="106"/>
      <c r="Q1014" s="106"/>
      <c r="R1014" s="106"/>
      <c r="S1014" s="106">
        <v>119</v>
      </c>
      <c r="T1014" s="106">
        <v>111</v>
      </c>
      <c r="U1014" s="106">
        <v>1</v>
      </c>
      <c r="V1014" s="106">
        <v>-8</v>
      </c>
      <c r="W1014" s="106">
        <v>1</v>
      </c>
      <c r="X1014" s="106">
        <v>1</v>
      </c>
      <c r="Y1014" s="106"/>
      <c r="Z1014" s="106"/>
      <c r="AA1014" s="107">
        <v>30709</v>
      </c>
      <c r="AB1014" s="106">
        <v>1</v>
      </c>
      <c r="AC1014" s="108">
        <v>1</v>
      </c>
      <c r="AD1014" s="109">
        <v>1</v>
      </c>
      <c r="AE1014" s="110">
        <v>0</v>
      </c>
      <c r="AF1014" s="111">
        <v>0.54</v>
      </c>
      <c r="AG1014" s="112">
        <v>0</v>
      </c>
      <c r="AH1014" s="112">
        <v>0</v>
      </c>
      <c r="AI1014" s="112">
        <v>0</v>
      </c>
      <c r="AJ1014" s="111">
        <v>0.9</v>
      </c>
      <c r="AK1014" s="112">
        <v>0</v>
      </c>
      <c r="AL1014" s="112">
        <v>0</v>
      </c>
      <c r="AM1014" s="112">
        <v>0</v>
      </c>
      <c r="AN1014" s="112">
        <v>0</v>
      </c>
      <c r="AO1014" s="112">
        <v>0</v>
      </c>
      <c r="AP1014" s="112">
        <v>0</v>
      </c>
      <c r="AQ1014" s="112">
        <v>0</v>
      </c>
      <c r="AR1014" s="112">
        <v>0</v>
      </c>
      <c r="AS1014" s="112">
        <v>0</v>
      </c>
      <c r="AT1014" s="111">
        <v>0.55000000000000004</v>
      </c>
      <c r="AU1014" s="112">
        <v>0</v>
      </c>
      <c r="AV1014" s="112">
        <v>0</v>
      </c>
      <c r="AW1014" s="112">
        <v>0</v>
      </c>
      <c r="AX1014" s="112">
        <v>0</v>
      </c>
      <c r="AY1014" s="112">
        <v>0</v>
      </c>
      <c r="AZ1014" s="112">
        <v>0</v>
      </c>
      <c r="BA1014" s="111">
        <v>0.71299999999999997</v>
      </c>
      <c r="BB1014" s="112">
        <v>0</v>
      </c>
      <c r="BC1014" s="112">
        <v>0</v>
      </c>
      <c r="BD1014" s="112">
        <v>0</v>
      </c>
      <c r="BE1014" s="112">
        <v>0</v>
      </c>
      <c r="BF1014" s="112">
        <v>0</v>
      </c>
      <c r="BG1014" s="112">
        <v>0</v>
      </c>
      <c r="BH1014" s="112">
        <v>0</v>
      </c>
      <c r="BI1014" s="112">
        <v>0</v>
      </c>
      <c r="BJ1014" s="112">
        <v>0</v>
      </c>
      <c r="BK1014" s="111">
        <v>0.71299999999999997</v>
      </c>
      <c r="BL1014" s="112">
        <v>0</v>
      </c>
      <c r="BM1014" s="112">
        <v>0</v>
      </c>
      <c r="BN1014" s="112">
        <v>0</v>
      </c>
      <c r="BO1014" s="112">
        <v>0</v>
      </c>
      <c r="BP1014" s="112">
        <v>0</v>
      </c>
      <c r="BQ1014" s="112">
        <v>0</v>
      </c>
      <c r="BR1014" s="113">
        <v>7</v>
      </c>
      <c r="BS1014" s="112">
        <v>0</v>
      </c>
    </row>
    <row r="1015" spans="1:71" hidden="1" x14ac:dyDescent="0.25">
      <c r="A1015" s="102" t="s">
        <v>4</v>
      </c>
      <c r="B1015" s="103" t="s">
        <v>213</v>
      </c>
      <c r="C1015" s="102" t="s">
        <v>214</v>
      </c>
      <c r="D1015" s="102" t="s">
        <v>515</v>
      </c>
      <c r="E1015" s="102" t="s">
        <v>516</v>
      </c>
      <c r="F1015" s="102" t="s">
        <v>151</v>
      </c>
      <c r="G1015" s="102" t="s">
        <v>154</v>
      </c>
      <c r="H1015" s="104">
        <v>312</v>
      </c>
      <c r="I1015" s="104">
        <v>339</v>
      </c>
      <c r="J1015" s="104">
        <v>168</v>
      </c>
      <c r="K1015" s="104">
        <v>504</v>
      </c>
      <c r="L1015" s="105">
        <v>273</v>
      </c>
      <c r="M1015" s="106">
        <v>3378</v>
      </c>
      <c r="N1015" s="106">
        <v>2892</v>
      </c>
      <c r="O1015" s="106">
        <v>7</v>
      </c>
      <c r="P1015" s="106">
        <v>-486</v>
      </c>
      <c r="Q1015" s="106">
        <v>1</v>
      </c>
      <c r="R1015" s="106">
        <v>4</v>
      </c>
      <c r="S1015" s="106">
        <v>3392</v>
      </c>
      <c r="T1015" s="106">
        <v>3301</v>
      </c>
      <c r="U1015" s="106">
        <v>8</v>
      </c>
      <c r="V1015" s="106">
        <v>-91</v>
      </c>
      <c r="W1015" s="106">
        <v>1</v>
      </c>
      <c r="X1015" s="106">
        <v>4.5</v>
      </c>
      <c r="Y1015" s="106">
        <v>168</v>
      </c>
      <c r="Z1015" s="106">
        <v>6</v>
      </c>
      <c r="AA1015" s="107"/>
      <c r="AB1015" s="106"/>
      <c r="AC1015" s="108">
        <v>4.833333333333333</v>
      </c>
      <c r="AD1015" s="109">
        <v>3</v>
      </c>
      <c r="AE1015" s="110">
        <v>0</v>
      </c>
      <c r="AF1015" s="111">
        <v>0.54</v>
      </c>
      <c r="AG1015" s="112">
        <v>0</v>
      </c>
      <c r="AH1015" s="112">
        <v>0</v>
      </c>
      <c r="AI1015" s="112">
        <v>0</v>
      </c>
      <c r="AJ1015" s="111">
        <v>0.9</v>
      </c>
      <c r="AK1015" s="112">
        <v>0</v>
      </c>
      <c r="AL1015" s="112">
        <v>0</v>
      </c>
      <c r="AM1015" s="112">
        <v>0</v>
      </c>
      <c r="AN1015" s="112">
        <v>0</v>
      </c>
      <c r="AO1015" s="112">
        <v>0</v>
      </c>
      <c r="AP1015" s="112">
        <v>0</v>
      </c>
      <c r="AQ1015" s="112">
        <v>0</v>
      </c>
      <c r="AR1015" s="112">
        <v>0</v>
      </c>
      <c r="AS1015" s="112">
        <v>0</v>
      </c>
      <c r="AT1015" s="111">
        <v>0.55000000000000004</v>
      </c>
      <c r="AU1015" s="112">
        <v>0</v>
      </c>
      <c r="AV1015" s="112">
        <v>0</v>
      </c>
      <c r="AW1015" s="112">
        <v>0</v>
      </c>
      <c r="AX1015" s="112">
        <v>0</v>
      </c>
      <c r="AY1015" s="112">
        <v>0</v>
      </c>
      <c r="AZ1015" s="112">
        <v>0</v>
      </c>
      <c r="BA1015" s="111">
        <v>0.71299999999999997</v>
      </c>
      <c r="BB1015" s="112">
        <v>0</v>
      </c>
      <c r="BC1015" s="112">
        <v>0</v>
      </c>
      <c r="BD1015" s="112">
        <v>0</v>
      </c>
      <c r="BE1015" s="112">
        <v>0</v>
      </c>
      <c r="BF1015" s="112">
        <v>0</v>
      </c>
      <c r="BG1015" s="112">
        <v>0</v>
      </c>
      <c r="BH1015" s="112">
        <v>0</v>
      </c>
      <c r="BI1015" s="112">
        <v>0</v>
      </c>
      <c r="BJ1015" s="112">
        <v>0</v>
      </c>
      <c r="BK1015" s="111">
        <v>0.71299999999999997</v>
      </c>
      <c r="BL1015" s="112">
        <v>0</v>
      </c>
      <c r="BM1015" s="112">
        <v>0</v>
      </c>
      <c r="BN1015" s="112">
        <v>0</v>
      </c>
      <c r="BO1015" s="112">
        <v>0</v>
      </c>
      <c r="BP1015" s="112">
        <v>0</v>
      </c>
      <c r="BQ1015" s="112">
        <v>0</v>
      </c>
      <c r="BR1015" s="113">
        <v>142</v>
      </c>
      <c r="BS1015" s="112">
        <v>0</v>
      </c>
    </row>
    <row r="1016" spans="1:71" hidden="1" x14ac:dyDescent="0.25">
      <c r="A1016" s="102" t="s">
        <v>4</v>
      </c>
      <c r="B1016" s="103" t="s">
        <v>213</v>
      </c>
      <c r="C1016" s="102" t="s">
        <v>214</v>
      </c>
      <c r="D1016" s="102" t="s">
        <v>517</v>
      </c>
      <c r="E1016" s="102" t="s">
        <v>518</v>
      </c>
      <c r="F1016" s="102" t="s">
        <v>152</v>
      </c>
      <c r="G1016" s="102" t="s">
        <v>223</v>
      </c>
      <c r="H1016" s="104">
        <v>203</v>
      </c>
      <c r="I1016" s="104">
        <v>211</v>
      </c>
      <c r="J1016" s="104">
        <v>448</v>
      </c>
      <c r="K1016" s="104">
        <v>1344</v>
      </c>
      <c r="L1016" s="105">
        <v>287.33333333333331</v>
      </c>
      <c r="M1016" s="106">
        <v>1262</v>
      </c>
      <c r="N1016" s="106">
        <v>1413</v>
      </c>
      <c r="O1016" s="106">
        <v>6</v>
      </c>
      <c r="P1016" s="106">
        <v>151</v>
      </c>
      <c r="Q1016" s="106">
        <v>7</v>
      </c>
      <c r="R1016" s="106">
        <v>6.5</v>
      </c>
      <c r="S1016" s="106">
        <v>1292</v>
      </c>
      <c r="T1016" s="106">
        <v>1349</v>
      </c>
      <c r="U1016" s="106">
        <v>6</v>
      </c>
      <c r="V1016" s="106">
        <v>57</v>
      </c>
      <c r="W1016" s="106">
        <v>7</v>
      </c>
      <c r="X1016" s="106">
        <v>6.5</v>
      </c>
      <c r="Y1016" s="106">
        <v>448</v>
      </c>
      <c r="Z1016" s="106">
        <v>7</v>
      </c>
      <c r="AA1016" s="107">
        <v>31080</v>
      </c>
      <c r="AB1016" s="106">
        <v>2</v>
      </c>
      <c r="AC1016" s="108">
        <v>4.8</v>
      </c>
      <c r="AD1016" s="109">
        <v>2</v>
      </c>
      <c r="AE1016" s="110">
        <v>0</v>
      </c>
      <c r="AF1016" s="111">
        <v>0.54</v>
      </c>
      <c r="AG1016" s="112">
        <v>2.3333333333333335</v>
      </c>
      <c r="AH1016" s="112">
        <v>3.6666666666666665</v>
      </c>
      <c r="AI1016" s="112">
        <v>2.3333333333333335</v>
      </c>
      <c r="AJ1016" s="111">
        <v>0.9</v>
      </c>
      <c r="AK1016" s="112">
        <v>0</v>
      </c>
      <c r="AL1016" s="112">
        <v>0</v>
      </c>
      <c r="AM1016" s="112">
        <v>0</v>
      </c>
      <c r="AN1016" s="112">
        <v>0</v>
      </c>
      <c r="AO1016" s="112">
        <v>0</v>
      </c>
      <c r="AP1016" s="112">
        <v>0</v>
      </c>
      <c r="AQ1016" s="112">
        <v>0</v>
      </c>
      <c r="AR1016" s="112">
        <v>0</v>
      </c>
      <c r="AS1016" s="112">
        <v>0</v>
      </c>
      <c r="AT1016" s="111">
        <v>0.55000000000000004</v>
      </c>
      <c r="AU1016" s="112">
        <v>0</v>
      </c>
      <c r="AV1016" s="112">
        <v>0</v>
      </c>
      <c r="AW1016" s="112">
        <v>0</v>
      </c>
      <c r="AX1016" s="112">
        <v>0</v>
      </c>
      <c r="AY1016" s="112">
        <v>0</v>
      </c>
      <c r="AZ1016" s="112">
        <v>0</v>
      </c>
      <c r="BA1016" s="111">
        <v>0.71299999999999997</v>
      </c>
      <c r="BB1016" s="112">
        <v>0</v>
      </c>
      <c r="BC1016" s="112">
        <v>0</v>
      </c>
      <c r="BD1016" s="112">
        <v>0</v>
      </c>
      <c r="BE1016" s="112">
        <v>0</v>
      </c>
      <c r="BF1016" s="112">
        <v>0</v>
      </c>
      <c r="BG1016" s="112">
        <v>0</v>
      </c>
      <c r="BH1016" s="112">
        <v>0</v>
      </c>
      <c r="BI1016" s="112">
        <v>0</v>
      </c>
      <c r="BJ1016" s="112">
        <v>0</v>
      </c>
      <c r="BK1016" s="111">
        <v>0.71299999999999997</v>
      </c>
      <c r="BL1016" s="112">
        <v>0</v>
      </c>
      <c r="BM1016" s="112">
        <v>5.4</v>
      </c>
      <c r="BN1016" s="112">
        <v>2.1</v>
      </c>
      <c r="BO1016" s="112">
        <v>0</v>
      </c>
      <c r="BP1016" s="112">
        <v>0</v>
      </c>
      <c r="BQ1016" s="112">
        <v>0</v>
      </c>
      <c r="BR1016" s="113">
        <v>54</v>
      </c>
      <c r="BS1016" s="112">
        <v>0</v>
      </c>
    </row>
    <row r="1017" spans="1:71" hidden="1" x14ac:dyDescent="0.25">
      <c r="A1017" s="102" t="s">
        <v>4</v>
      </c>
      <c r="B1017" s="103" t="s">
        <v>213</v>
      </c>
      <c r="C1017" s="102" t="s">
        <v>214</v>
      </c>
      <c r="D1017" s="102" t="s">
        <v>610</v>
      </c>
      <c r="E1017" s="102" t="s">
        <v>611</v>
      </c>
      <c r="F1017" s="102" t="s">
        <v>152</v>
      </c>
      <c r="G1017" s="102" t="s">
        <v>223</v>
      </c>
      <c r="H1017" s="104">
        <v>13</v>
      </c>
      <c r="I1017" s="104">
        <v>15</v>
      </c>
      <c r="J1017" s="104">
        <v>211</v>
      </c>
      <c r="K1017" s="104">
        <v>633</v>
      </c>
      <c r="L1017" s="105">
        <v>79.666666666666671</v>
      </c>
      <c r="M1017" s="106">
        <v>104</v>
      </c>
      <c r="N1017" s="106">
        <v>107</v>
      </c>
      <c r="O1017" s="106">
        <v>1</v>
      </c>
      <c r="P1017" s="106">
        <v>3</v>
      </c>
      <c r="Q1017" s="106">
        <v>2</v>
      </c>
      <c r="R1017" s="106">
        <v>1.5</v>
      </c>
      <c r="S1017" s="106">
        <v>108</v>
      </c>
      <c r="T1017" s="106">
        <v>112</v>
      </c>
      <c r="U1017" s="106">
        <v>1</v>
      </c>
      <c r="V1017" s="106">
        <v>4</v>
      </c>
      <c r="W1017" s="106">
        <v>2</v>
      </c>
      <c r="X1017" s="106">
        <v>1.5</v>
      </c>
      <c r="Y1017" s="106">
        <v>211</v>
      </c>
      <c r="Z1017" s="106">
        <v>6</v>
      </c>
      <c r="AA1017" s="107"/>
      <c r="AB1017" s="106"/>
      <c r="AC1017" s="108">
        <v>3</v>
      </c>
      <c r="AD1017" s="109">
        <v>2</v>
      </c>
      <c r="AE1017" s="110">
        <v>0</v>
      </c>
      <c r="AF1017" s="111">
        <v>0.54</v>
      </c>
      <c r="AG1017" s="112">
        <v>0</v>
      </c>
      <c r="AH1017" s="112">
        <v>0</v>
      </c>
      <c r="AI1017" s="112">
        <v>0</v>
      </c>
      <c r="AJ1017" s="111">
        <v>0.9</v>
      </c>
      <c r="AK1017" s="112">
        <v>0</v>
      </c>
      <c r="AL1017" s="112">
        <v>0</v>
      </c>
      <c r="AM1017" s="112">
        <v>0</v>
      </c>
      <c r="AN1017" s="112">
        <v>0</v>
      </c>
      <c r="AO1017" s="112">
        <v>0</v>
      </c>
      <c r="AP1017" s="112">
        <v>0</v>
      </c>
      <c r="AQ1017" s="112">
        <v>0</v>
      </c>
      <c r="AR1017" s="112">
        <v>0</v>
      </c>
      <c r="AS1017" s="112">
        <v>0</v>
      </c>
      <c r="AT1017" s="111">
        <v>0.55000000000000004</v>
      </c>
      <c r="AU1017" s="112">
        <v>0</v>
      </c>
      <c r="AV1017" s="112">
        <v>0</v>
      </c>
      <c r="AW1017" s="112">
        <v>0</v>
      </c>
      <c r="AX1017" s="112">
        <v>0</v>
      </c>
      <c r="AY1017" s="112">
        <v>0</v>
      </c>
      <c r="AZ1017" s="112">
        <v>0</v>
      </c>
      <c r="BA1017" s="111">
        <v>0.71299999999999997</v>
      </c>
      <c r="BB1017" s="112">
        <v>0</v>
      </c>
      <c r="BC1017" s="112">
        <v>0</v>
      </c>
      <c r="BD1017" s="112">
        <v>0</v>
      </c>
      <c r="BE1017" s="112">
        <v>0</v>
      </c>
      <c r="BF1017" s="112">
        <v>0</v>
      </c>
      <c r="BG1017" s="112">
        <v>0</v>
      </c>
      <c r="BH1017" s="112">
        <v>0</v>
      </c>
      <c r="BI1017" s="112">
        <v>0</v>
      </c>
      <c r="BJ1017" s="112">
        <v>0</v>
      </c>
      <c r="BK1017" s="111">
        <v>0.71299999999999997</v>
      </c>
      <c r="BL1017" s="112">
        <v>0</v>
      </c>
      <c r="BM1017" s="112">
        <v>0</v>
      </c>
      <c r="BN1017" s="112">
        <v>0</v>
      </c>
      <c r="BO1017" s="112">
        <v>0</v>
      </c>
      <c r="BP1017" s="112">
        <v>0</v>
      </c>
      <c r="BQ1017" s="112">
        <v>0</v>
      </c>
      <c r="BR1017" s="113">
        <v>4</v>
      </c>
      <c r="BS1017" s="112">
        <v>0</v>
      </c>
    </row>
    <row r="1018" spans="1:71" hidden="1" x14ac:dyDescent="0.25">
      <c r="A1018" s="102" t="s">
        <v>4</v>
      </c>
      <c r="B1018" s="103" t="s">
        <v>213</v>
      </c>
      <c r="C1018" s="102" t="s">
        <v>214</v>
      </c>
      <c r="D1018" s="102" t="s">
        <v>519</v>
      </c>
      <c r="E1018" s="102" t="s">
        <v>520</v>
      </c>
      <c r="F1018" s="102" t="s">
        <v>151</v>
      </c>
      <c r="G1018" s="102" t="s">
        <v>223</v>
      </c>
      <c r="H1018" s="104">
        <v>121</v>
      </c>
      <c r="I1018" s="104">
        <v>136</v>
      </c>
      <c r="J1018" s="104">
        <v>60</v>
      </c>
      <c r="K1018" s="104">
        <v>180</v>
      </c>
      <c r="L1018" s="105">
        <v>105.66666666666667</v>
      </c>
      <c r="M1018" s="106">
        <v>765</v>
      </c>
      <c r="N1018" s="106">
        <v>852</v>
      </c>
      <c r="O1018" s="106">
        <v>4</v>
      </c>
      <c r="P1018" s="106">
        <v>87</v>
      </c>
      <c r="Q1018" s="106">
        <v>5</v>
      </c>
      <c r="R1018" s="106">
        <v>4.5</v>
      </c>
      <c r="S1018" s="106">
        <v>781</v>
      </c>
      <c r="T1018" s="106">
        <v>827</v>
      </c>
      <c r="U1018" s="106">
        <v>4</v>
      </c>
      <c r="V1018" s="106">
        <v>46</v>
      </c>
      <c r="W1018" s="106">
        <v>6</v>
      </c>
      <c r="X1018" s="106">
        <v>5</v>
      </c>
      <c r="Y1018" s="106">
        <v>60</v>
      </c>
      <c r="Z1018" s="106">
        <v>3</v>
      </c>
      <c r="AA1018" s="107">
        <v>33452</v>
      </c>
      <c r="AB1018" s="106">
        <v>2</v>
      </c>
      <c r="AC1018" s="108">
        <v>3.3</v>
      </c>
      <c r="AD1018" s="109">
        <v>2</v>
      </c>
      <c r="AE1018" s="110">
        <v>0</v>
      </c>
      <c r="AF1018" s="111">
        <v>0.54</v>
      </c>
      <c r="AG1018" s="112">
        <v>0</v>
      </c>
      <c r="AH1018" s="112">
        <v>0</v>
      </c>
      <c r="AI1018" s="112">
        <v>0</v>
      </c>
      <c r="AJ1018" s="111">
        <v>0.9</v>
      </c>
      <c r="AK1018" s="112">
        <v>0</v>
      </c>
      <c r="AL1018" s="112">
        <v>0</v>
      </c>
      <c r="AM1018" s="112">
        <v>0</v>
      </c>
      <c r="AN1018" s="112">
        <v>0</v>
      </c>
      <c r="AO1018" s="112">
        <v>0</v>
      </c>
      <c r="AP1018" s="112">
        <v>0</v>
      </c>
      <c r="AQ1018" s="112">
        <v>0</v>
      </c>
      <c r="AR1018" s="112">
        <v>0</v>
      </c>
      <c r="AS1018" s="112">
        <v>0</v>
      </c>
      <c r="AT1018" s="111">
        <v>0.55000000000000004</v>
      </c>
      <c r="AU1018" s="112">
        <v>0</v>
      </c>
      <c r="AV1018" s="112">
        <v>0</v>
      </c>
      <c r="AW1018" s="112">
        <v>0</v>
      </c>
      <c r="AX1018" s="112">
        <v>0</v>
      </c>
      <c r="AY1018" s="112">
        <v>0</v>
      </c>
      <c r="AZ1018" s="112">
        <v>0</v>
      </c>
      <c r="BA1018" s="111">
        <v>0.71299999999999997</v>
      </c>
      <c r="BB1018" s="112">
        <v>0</v>
      </c>
      <c r="BC1018" s="112">
        <v>0</v>
      </c>
      <c r="BD1018" s="112">
        <v>0</v>
      </c>
      <c r="BE1018" s="112">
        <v>0</v>
      </c>
      <c r="BF1018" s="112">
        <v>0</v>
      </c>
      <c r="BG1018" s="112">
        <v>0</v>
      </c>
      <c r="BH1018" s="112">
        <v>0</v>
      </c>
      <c r="BI1018" s="112">
        <v>0</v>
      </c>
      <c r="BJ1018" s="112">
        <v>0</v>
      </c>
      <c r="BK1018" s="111">
        <v>0.71299999999999997</v>
      </c>
      <c r="BL1018" s="112">
        <v>0</v>
      </c>
      <c r="BM1018" s="112">
        <v>0</v>
      </c>
      <c r="BN1018" s="112">
        <v>0</v>
      </c>
      <c r="BO1018" s="112">
        <v>0</v>
      </c>
      <c r="BP1018" s="112">
        <v>0</v>
      </c>
      <c r="BQ1018" s="112">
        <v>0</v>
      </c>
      <c r="BR1018" s="113">
        <v>8</v>
      </c>
      <c r="BS1018" s="112">
        <v>0</v>
      </c>
    </row>
    <row r="1019" spans="1:71" hidden="1" x14ac:dyDescent="0.25">
      <c r="A1019" s="102" t="s">
        <v>4</v>
      </c>
      <c r="B1019" s="103" t="s">
        <v>213</v>
      </c>
      <c r="C1019" s="102" t="s">
        <v>214</v>
      </c>
      <c r="D1019" s="102" t="s">
        <v>523</v>
      </c>
      <c r="E1019" s="102" t="s">
        <v>524</v>
      </c>
      <c r="F1019" s="102" t="s">
        <v>151</v>
      </c>
      <c r="G1019" s="102" t="s">
        <v>223</v>
      </c>
      <c r="H1019" s="104">
        <v>63</v>
      </c>
      <c r="I1019" s="104">
        <v>59</v>
      </c>
      <c r="J1019" s="104">
        <v>54</v>
      </c>
      <c r="K1019" s="104">
        <v>162</v>
      </c>
      <c r="L1019" s="105">
        <v>58.666666666666664</v>
      </c>
      <c r="M1019" s="106">
        <v>662</v>
      </c>
      <c r="N1019" s="106">
        <v>651</v>
      </c>
      <c r="O1019" s="106">
        <v>4</v>
      </c>
      <c r="P1019" s="106">
        <v>-11</v>
      </c>
      <c r="Q1019" s="106">
        <v>2</v>
      </c>
      <c r="R1019" s="106">
        <v>3</v>
      </c>
      <c r="S1019" s="106">
        <v>629</v>
      </c>
      <c r="T1019" s="106">
        <v>626</v>
      </c>
      <c r="U1019" s="106">
        <v>4</v>
      </c>
      <c r="V1019" s="106">
        <v>-3</v>
      </c>
      <c r="W1019" s="106">
        <v>1</v>
      </c>
      <c r="X1019" s="106">
        <v>2.5</v>
      </c>
      <c r="Y1019" s="106">
        <v>54</v>
      </c>
      <c r="Z1019" s="106">
        <v>3</v>
      </c>
      <c r="AA1019" s="107">
        <v>49729</v>
      </c>
      <c r="AB1019" s="106">
        <v>5</v>
      </c>
      <c r="AC1019" s="108">
        <v>3.7</v>
      </c>
      <c r="AD1019" s="109">
        <v>2</v>
      </c>
      <c r="AE1019" s="110">
        <v>0</v>
      </c>
      <c r="AF1019" s="111">
        <v>0.54</v>
      </c>
      <c r="AG1019" s="112">
        <v>0</v>
      </c>
      <c r="AH1019" s="112">
        <v>0</v>
      </c>
      <c r="AI1019" s="112">
        <v>0</v>
      </c>
      <c r="AJ1019" s="111">
        <v>0.9</v>
      </c>
      <c r="AK1019" s="112">
        <v>0</v>
      </c>
      <c r="AL1019" s="112">
        <v>0</v>
      </c>
      <c r="AM1019" s="112">
        <v>0</v>
      </c>
      <c r="AN1019" s="112">
        <v>0</v>
      </c>
      <c r="AO1019" s="112">
        <v>0</v>
      </c>
      <c r="AP1019" s="112">
        <v>0</v>
      </c>
      <c r="AQ1019" s="112">
        <v>0</v>
      </c>
      <c r="AR1019" s="112">
        <v>0</v>
      </c>
      <c r="AS1019" s="112">
        <v>0</v>
      </c>
      <c r="AT1019" s="111">
        <v>0.55000000000000004</v>
      </c>
      <c r="AU1019" s="112">
        <v>0</v>
      </c>
      <c r="AV1019" s="112">
        <v>0</v>
      </c>
      <c r="AW1019" s="112">
        <v>0</v>
      </c>
      <c r="AX1019" s="112">
        <v>0</v>
      </c>
      <c r="AY1019" s="112">
        <v>0</v>
      </c>
      <c r="AZ1019" s="112">
        <v>0</v>
      </c>
      <c r="BA1019" s="111">
        <v>0.71299999999999997</v>
      </c>
      <c r="BB1019" s="112">
        <v>0</v>
      </c>
      <c r="BC1019" s="112">
        <v>0</v>
      </c>
      <c r="BD1019" s="112">
        <v>0</v>
      </c>
      <c r="BE1019" s="112">
        <v>0</v>
      </c>
      <c r="BF1019" s="112">
        <v>0</v>
      </c>
      <c r="BG1019" s="112">
        <v>0</v>
      </c>
      <c r="BH1019" s="112">
        <v>0</v>
      </c>
      <c r="BI1019" s="112">
        <v>0</v>
      </c>
      <c r="BJ1019" s="112">
        <v>0</v>
      </c>
      <c r="BK1019" s="111">
        <v>0.71299999999999997</v>
      </c>
      <c r="BL1019" s="112">
        <v>0</v>
      </c>
      <c r="BM1019" s="112">
        <v>0</v>
      </c>
      <c r="BN1019" s="112">
        <v>0</v>
      </c>
      <c r="BO1019" s="112">
        <v>0</v>
      </c>
      <c r="BP1019" s="112">
        <v>0</v>
      </c>
      <c r="BQ1019" s="112">
        <v>0</v>
      </c>
      <c r="BR1019" s="113">
        <v>17</v>
      </c>
      <c r="BS1019" s="112">
        <v>0</v>
      </c>
    </row>
    <row r="1020" spans="1:71" hidden="1" x14ac:dyDescent="0.25">
      <c r="A1020" s="102" t="s">
        <v>4</v>
      </c>
      <c r="B1020" s="103" t="s">
        <v>213</v>
      </c>
      <c r="C1020" s="102" t="s">
        <v>214</v>
      </c>
      <c r="D1020" s="102" t="s">
        <v>525</v>
      </c>
      <c r="E1020" s="102" t="s">
        <v>1085</v>
      </c>
      <c r="F1020" s="102" t="s">
        <v>151</v>
      </c>
      <c r="G1020" s="102" t="s">
        <v>223</v>
      </c>
      <c r="H1020" s="104"/>
      <c r="I1020" s="104">
        <v>8</v>
      </c>
      <c r="J1020" s="104"/>
      <c r="K1020" s="104" t="s">
        <v>154</v>
      </c>
      <c r="L1020" s="105">
        <v>8</v>
      </c>
      <c r="M1020" s="106"/>
      <c r="N1020" s="106"/>
      <c r="O1020" s="106"/>
      <c r="P1020" s="106"/>
      <c r="Q1020" s="106"/>
      <c r="R1020" s="106"/>
      <c r="S1020" s="106">
        <v>112</v>
      </c>
      <c r="T1020" s="106">
        <v>107</v>
      </c>
      <c r="U1020" s="106">
        <v>1</v>
      </c>
      <c r="V1020" s="106">
        <v>-5</v>
      </c>
      <c r="W1020" s="106">
        <v>1</v>
      </c>
      <c r="X1020" s="106">
        <v>1</v>
      </c>
      <c r="Y1020" s="106"/>
      <c r="Z1020" s="106"/>
      <c r="AA1020" s="107">
        <v>36888</v>
      </c>
      <c r="AB1020" s="106">
        <v>2</v>
      </c>
      <c r="AC1020" s="108">
        <v>1.6666666666666667</v>
      </c>
      <c r="AD1020" s="109">
        <v>1</v>
      </c>
      <c r="AE1020" s="110">
        <v>12.666666666666666</v>
      </c>
      <c r="AF1020" s="111">
        <v>0.54</v>
      </c>
      <c r="AG1020" s="112">
        <v>0</v>
      </c>
      <c r="AH1020" s="112">
        <v>0</v>
      </c>
      <c r="AI1020" s="112">
        <v>0</v>
      </c>
      <c r="AJ1020" s="111">
        <v>0.9</v>
      </c>
      <c r="AK1020" s="112">
        <v>0</v>
      </c>
      <c r="AL1020" s="112">
        <v>0</v>
      </c>
      <c r="AM1020" s="112">
        <v>0</v>
      </c>
      <c r="AN1020" s="112">
        <v>0</v>
      </c>
      <c r="AO1020" s="112">
        <v>0</v>
      </c>
      <c r="AP1020" s="112">
        <v>0</v>
      </c>
      <c r="AQ1020" s="112">
        <v>0</v>
      </c>
      <c r="AR1020" s="112">
        <v>0</v>
      </c>
      <c r="AS1020" s="112">
        <v>0</v>
      </c>
      <c r="AT1020" s="111">
        <v>0.55000000000000004</v>
      </c>
      <c r="AU1020" s="112">
        <v>0</v>
      </c>
      <c r="AV1020" s="112">
        <v>0</v>
      </c>
      <c r="AW1020" s="112">
        <v>0</v>
      </c>
      <c r="AX1020" s="112">
        <v>0</v>
      </c>
      <c r="AY1020" s="112">
        <v>0</v>
      </c>
      <c r="AZ1020" s="112">
        <v>0</v>
      </c>
      <c r="BA1020" s="111">
        <v>0.71299999999999997</v>
      </c>
      <c r="BB1020" s="112">
        <v>0</v>
      </c>
      <c r="BC1020" s="112">
        <v>0</v>
      </c>
      <c r="BD1020" s="112">
        <v>0</v>
      </c>
      <c r="BE1020" s="112">
        <v>0</v>
      </c>
      <c r="BF1020" s="112">
        <v>0</v>
      </c>
      <c r="BG1020" s="112">
        <v>0</v>
      </c>
      <c r="BH1020" s="112">
        <v>0</v>
      </c>
      <c r="BI1020" s="112">
        <v>0</v>
      </c>
      <c r="BJ1020" s="112">
        <v>0</v>
      </c>
      <c r="BK1020" s="111">
        <v>0.71299999999999997</v>
      </c>
      <c r="BL1020" s="112">
        <v>6.84</v>
      </c>
      <c r="BM1020" s="112">
        <v>0</v>
      </c>
      <c r="BN1020" s="112">
        <v>0</v>
      </c>
      <c r="BO1020" s="112">
        <v>0</v>
      </c>
      <c r="BP1020" s="112">
        <v>0</v>
      </c>
      <c r="BQ1020" s="112">
        <v>0</v>
      </c>
      <c r="BR1020" s="113">
        <v>4</v>
      </c>
      <c r="BS1020" s="112">
        <v>0</v>
      </c>
    </row>
    <row r="1021" spans="1:71" hidden="1" x14ac:dyDescent="0.25">
      <c r="A1021" s="102" t="s">
        <v>4</v>
      </c>
      <c r="B1021" s="103" t="s">
        <v>213</v>
      </c>
      <c r="C1021" s="102" t="s">
        <v>214</v>
      </c>
      <c r="D1021" s="102" t="s">
        <v>528</v>
      </c>
      <c r="E1021" s="102" t="s">
        <v>1086</v>
      </c>
      <c r="F1021" s="102" t="s">
        <v>151</v>
      </c>
      <c r="G1021" s="102" t="s">
        <v>223</v>
      </c>
      <c r="H1021" s="104">
        <v>42</v>
      </c>
      <c r="I1021" s="104">
        <v>44</v>
      </c>
      <c r="J1021" s="104">
        <v>47</v>
      </c>
      <c r="K1021" s="104">
        <v>141</v>
      </c>
      <c r="L1021" s="105">
        <v>44.333333333333336</v>
      </c>
      <c r="M1021" s="106">
        <v>414</v>
      </c>
      <c r="N1021" s="106">
        <v>387</v>
      </c>
      <c r="O1021" s="106">
        <v>3</v>
      </c>
      <c r="P1021" s="106">
        <v>-27</v>
      </c>
      <c r="Q1021" s="106">
        <v>1</v>
      </c>
      <c r="R1021" s="106">
        <v>2</v>
      </c>
      <c r="S1021" s="106">
        <v>423</v>
      </c>
      <c r="T1021" s="106">
        <v>415</v>
      </c>
      <c r="U1021" s="106">
        <v>3</v>
      </c>
      <c r="V1021" s="106">
        <v>-8</v>
      </c>
      <c r="W1021" s="106">
        <v>1</v>
      </c>
      <c r="X1021" s="106">
        <v>2</v>
      </c>
      <c r="Y1021" s="106">
        <v>47</v>
      </c>
      <c r="Z1021" s="106">
        <v>2</v>
      </c>
      <c r="AA1021" s="107"/>
      <c r="AB1021" s="106"/>
      <c r="AC1021" s="108">
        <v>2</v>
      </c>
      <c r="AD1021" s="109">
        <v>1</v>
      </c>
      <c r="AE1021" s="110">
        <v>14</v>
      </c>
      <c r="AF1021" s="111">
        <v>0.54</v>
      </c>
      <c r="AG1021" s="112">
        <v>0</v>
      </c>
      <c r="AH1021" s="112">
        <v>0</v>
      </c>
      <c r="AI1021" s="112">
        <v>0</v>
      </c>
      <c r="AJ1021" s="111">
        <v>0.9</v>
      </c>
      <c r="AK1021" s="112">
        <v>0</v>
      </c>
      <c r="AL1021" s="112">
        <v>0</v>
      </c>
      <c r="AM1021" s="112">
        <v>0</v>
      </c>
      <c r="AN1021" s="112">
        <v>0</v>
      </c>
      <c r="AO1021" s="112">
        <v>0</v>
      </c>
      <c r="AP1021" s="112">
        <v>0</v>
      </c>
      <c r="AQ1021" s="112">
        <v>0</v>
      </c>
      <c r="AR1021" s="112">
        <v>0</v>
      </c>
      <c r="AS1021" s="112">
        <v>0</v>
      </c>
      <c r="AT1021" s="111">
        <v>0.55000000000000004</v>
      </c>
      <c r="AU1021" s="112">
        <v>0</v>
      </c>
      <c r="AV1021" s="112">
        <v>0</v>
      </c>
      <c r="AW1021" s="112">
        <v>0</v>
      </c>
      <c r="AX1021" s="112">
        <v>0</v>
      </c>
      <c r="AY1021" s="112">
        <v>0</v>
      </c>
      <c r="AZ1021" s="112">
        <v>0</v>
      </c>
      <c r="BA1021" s="111">
        <v>0.71299999999999997</v>
      </c>
      <c r="BB1021" s="112">
        <v>0</v>
      </c>
      <c r="BC1021" s="112">
        <v>0</v>
      </c>
      <c r="BD1021" s="112">
        <v>0</v>
      </c>
      <c r="BE1021" s="112">
        <v>0</v>
      </c>
      <c r="BF1021" s="112">
        <v>0</v>
      </c>
      <c r="BG1021" s="112">
        <v>0</v>
      </c>
      <c r="BH1021" s="112">
        <v>0</v>
      </c>
      <c r="BI1021" s="112">
        <v>0</v>
      </c>
      <c r="BJ1021" s="112">
        <v>0</v>
      </c>
      <c r="BK1021" s="111">
        <v>0.71299999999999997</v>
      </c>
      <c r="BL1021" s="112">
        <v>7.5600000000000005</v>
      </c>
      <c r="BM1021" s="112">
        <v>0</v>
      </c>
      <c r="BN1021" s="112">
        <v>0</v>
      </c>
      <c r="BO1021" s="112">
        <v>0</v>
      </c>
      <c r="BP1021" s="112">
        <v>0</v>
      </c>
      <c r="BQ1021" s="112">
        <v>0</v>
      </c>
      <c r="BR1021" s="113">
        <v>7</v>
      </c>
      <c r="BS1021" s="112">
        <v>0</v>
      </c>
    </row>
    <row r="1022" spans="1:71" hidden="1" x14ac:dyDescent="0.25">
      <c r="A1022" s="102" t="s">
        <v>4</v>
      </c>
      <c r="B1022" s="103" t="s">
        <v>213</v>
      </c>
      <c r="C1022" s="102" t="s">
        <v>214</v>
      </c>
      <c r="D1022" s="102" t="s">
        <v>529</v>
      </c>
      <c r="E1022" s="102" t="s">
        <v>1087</v>
      </c>
      <c r="F1022" s="102" t="s">
        <v>151</v>
      </c>
      <c r="G1022" s="102" t="s">
        <v>223</v>
      </c>
      <c r="H1022" s="104">
        <v>33</v>
      </c>
      <c r="I1022" s="104">
        <v>34</v>
      </c>
      <c r="J1022" s="104"/>
      <c r="K1022" s="104" t="s">
        <v>154</v>
      </c>
      <c r="L1022" s="105">
        <v>33.5</v>
      </c>
      <c r="M1022" s="106">
        <v>360</v>
      </c>
      <c r="N1022" s="106">
        <v>328</v>
      </c>
      <c r="O1022" s="106">
        <v>2</v>
      </c>
      <c r="P1022" s="106">
        <v>-32</v>
      </c>
      <c r="Q1022" s="106">
        <v>1</v>
      </c>
      <c r="R1022" s="106">
        <v>1.5</v>
      </c>
      <c r="S1022" s="106">
        <v>354</v>
      </c>
      <c r="T1022" s="106">
        <v>348</v>
      </c>
      <c r="U1022" s="106">
        <v>2</v>
      </c>
      <c r="V1022" s="106">
        <v>-6</v>
      </c>
      <c r="W1022" s="106">
        <v>1</v>
      </c>
      <c r="X1022" s="106">
        <v>1.5</v>
      </c>
      <c r="Y1022" s="106"/>
      <c r="Z1022" s="106"/>
      <c r="AA1022" s="107"/>
      <c r="AB1022" s="106"/>
      <c r="AC1022" s="108">
        <v>1.5</v>
      </c>
      <c r="AD1022" s="109">
        <v>1</v>
      </c>
      <c r="AE1022" s="110">
        <v>12.666666666666666</v>
      </c>
      <c r="AF1022" s="111">
        <v>0.54</v>
      </c>
      <c r="AG1022" s="112">
        <v>0</v>
      </c>
      <c r="AH1022" s="112">
        <v>0</v>
      </c>
      <c r="AI1022" s="112">
        <v>0</v>
      </c>
      <c r="AJ1022" s="111">
        <v>0.9</v>
      </c>
      <c r="AK1022" s="112">
        <v>0</v>
      </c>
      <c r="AL1022" s="112">
        <v>0</v>
      </c>
      <c r="AM1022" s="112">
        <v>0</v>
      </c>
      <c r="AN1022" s="112">
        <v>0</v>
      </c>
      <c r="AO1022" s="112">
        <v>0</v>
      </c>
      <c r="AP1022" s="112">
        <v>0</v>
      </c>
      <c r="AQ1022" s="112">
        <v>0</v>
      </c>
      <c r="AR1022" s="112">
        <v>0</v>
      </c>
      <c r="AS1022" s="112">
        <v>0</v>
      </c>
      <c r="AT1022" s="111">
        <v>0.55000000000000004</v>
      </c>
      <c r="AU1022" s="112">
        <v>0</v>
      </c>
      <c r="AV1022" s="112">
        <v>0</v>
      </c>
      <c r="AW1022" s="112">
        <v>0</v>
      </c>
      <c r="AX1022" s="112">
        <v>0</v>
      </c>
      <c r="AY1022" s="112">
        <v>0</v>
      </c>
      <c r="AZ1022" s="112">
        <v>0</v>
      </c>
      <c r="BA1022" s="111">
        <v>0.71299999999999997</v>
      </c>
      <c r="BB1022" s="112">
        <v>0</v>
      </c>
      <c r="BC1022" s="112">
        <v>0</v>
      </c>
      <c r="BD1022" s="112">
        <v>0</v>
      </c>
      <c r="BE1022" s="112">
        <v>0</v>
      </c>
      <c r="BF1022" s="112">
        <v>0</v>
      </c>
      <c r="BG1022" s="112">
        <v>0</v>
      </c>
      <c r="BH1022" s="112">
        <v>0</v>
      </c>
      <c r="BI1022" s="112">
        <v>0</v>
      </c>
      <c r="BJ1022" s="112">
        <v>0</v>
      </c>
      <c r="BK1022" s="111">
        <v>0.71299999999999997</v>
      </c>
      <c r="BL1022" s="112">
        <v>6.84</v>
      </c>
      <c r="BM1022" s="112">
        <v>0</v>
      </c>
      <c r="BN1022" s="112">
        <v>0</v>
      </c>
      <c r="BO1022" s="112">
        <v>0</v>
      </c>
      <c r="BP1022" s="112">
        <v>0</v>
      </c>
      <c r="BQ1022" s="112">
        <v>0</v>
      </c>
      <c r="BR1022" s="113">
        <v>6</v>
      </c>
      <c r="BS1022" s="112">
        <v>0</v>
      </c>
    </row>
    <row r="1023" spans="1:71" hidden="1" x14ac:dyDescent="0.25">
      <c r="A1023" s="102" t="s">
        <v>4</v>
      </c>
      <c r="B1023" s="103" t="s">
        <v>213</v>
      </c>
      <c r="C1023" s="102" t="s">
        <v>214</v>
      </c>
      <c r="D1023" s="102" t="s">
        <v>90</v>
      </c>
      <c r="E1023" s="102" t="s">
        <v>91</v>
      </c>
      <c r="F1023" s="102" t="s">
        <v>151</v>
      </c>
      <c r="G1023" s="102" t="s">
        <v>223</v>
      </c>
      <c r="H1023" s="104">
        <v>28</v>
      </c>
      <c r="I1023" s="104">
        <v>31</v>
      </c>
      <c r="J1023" s="104"/>
      <c r="K1023" s="104" t="s">
        <v>154</v>
      </c>
      <c r="L1023" s="105">
        <v>29.5</v>
      </c>
      <c r="M1023" s="106">
        <v>328</v>
      </c>
      <c r="N1023" s="106">
        <v>302</v>
      </c>
      <c r="O1023" s="106">
        <v>2</v>
      </c>
      <c r="P1023" s="106">
        <v>-26</v>
      </c>
      <c r="Q1023" s="106">
        <v>1</v>
      </c>
      <c r="R1023" s="106">
        <v>1.5</v>
      </c>
      <c r="S1023" s="106">
        <v>319</v>
      </c>
      <c r="T1023" s="106">
        <v>317</v>
      </c>
      <c r="U1023" s="106">
        <v>2</v>
      </c>
      <c r="V1023" s="106">
        <v>-2</v>
      </c>
      <c r="W1023" s="106">
        <v>1</v>
      </c>
      <c r="X1023" s="106">
        <v>1.5</v>
      </c>
      <c r="Y1023" s="106"/>
      <c r="Z1023" s="106"/>
      <c r="AA1023" s="107"/>
      <c r="AB1023" s="106"/>
      <c r="AC1023" s="108">
        <v>1.5</v>
      </c>
      <c r="AD1023" s="109">
        <v>1</v>
      </c>
      <c r="AE1023" s="110">
        <v>12.666666666666666</v>
      </c>
      <c r="AF1023" s="111">
        <v>0.54</v>
      </c>
      <c r="AG1023" s="112">
        <v>0</v>
      </c>
      <c r="AH1023" s="112">
        <v>0</v>
      </c>
      <c r="AI1023" s="112">
        <v>0</v>
      </c>
      <c r="AJ1023" s="111">
        <v>0.9</v>
      </c>
      <c r="AK1023" s="112">
        <v>0</v>
      </c>
      <c r="AL1023" s="112">
        <v>0</v>
      </c>
      <c r="AM1023" s="112">
        <v>0</v>
      </c>
      <c r="AN1023" s="112">
        <v>0</v>
      </c>
      <c r="AO1023" s="112">
        <v>0</v>
      </c>
      <c r="AP1023" s="112">
        <v>0</v>
      </c>
      <c r="AQ1023" s="112">
        <v>0</v>
      </c>
      <c r="AR1023" s="112">
        <v>0</v>
      </c>
      <c r="AS1023" s="112">
        <v>0</v>
      </c>
      <c r="AT1023" s="111">
        <v>0.55000000000000004</v>
      </c>
      <c r="AU1023" s="112">
        <v>0</v>
      </c>
      <c r="AV1023" s="112">
        <v>0</v>
      </c>
      <c r="AW1023" s="112">
        <v>0</v>
      </c>
      <c r="AX1023" s="112">
        <v>0</v>
      </c>
      <c r="AY1023" s="112">
        <v>0</v>
      </c>
      <c r="AZ1023" s="112">
        <v>0</v>
      </c>
      <c r="BA1023" s="111">
        <v>0.71299999999999997</v>
      </c>
      <c r="BB1023" s="112">
        <v>0</v>
      </c>
      <c r="BC1023" s="112">
        <v>0</v>
      </c>
      <c r="BD1023" s="112">
        <v>0</v>
      </c>
      <c r="BE1023" s="112">
        <v>0</v>
      </c>
      <c r="BF1023" s="112">
        <v>0</v>
      </c>
      <c r="BG1023" s="112">
        <v>0</v>
      </c>
      <c r="BH1023" s="112">
        <v>0</v>
      </c>
      <c r="BI1023" s="112">
        <v>0</v>
      </c>
      <c r="BJ1023" s="112">
        <v>0</v>
      </c>
      <c r="BK1023" s="111">
        <v>0.71299999999999997</v>
      </c>
      <c r="BL1023" s="112">
        <v>6.84</v>
      </c>
      <c r="BM1023" s="112">
        <v>0</v>
      </c>
      <c r="BN1023" s="112">
        <v>0</v>
      </c>
      <c r="BO1023" s="112">
        <v>0</v>
      </c>
      <c r="BP1023" s="112">
        <v>0</v>
      </c>
      <c r="BQ1023" s="112">
        <v>0</v>
      </c>
      <c r="BR1023" s="113">
        <v>5</v>
      </c>
      <c r="BS1023" s="112">
        <v>0</v>
      </c>
    </row>
    <row r="1024" spans="1:71" hidden="1" x14ac:dyDescent="0.25">
      <c r="A1024" s="102" t="s">
        <v>4</v>
      </c>
      <c r="B1024" s="103" t="s">
        <v>213</v>
      </c>
      <c r="C1024" s="102" t="s">
        <v>214</v>
      </c>
      <c r="D1024" s="102" t="s">
        <v>94</v>
      </c>
      <c r="E1024" s="102" t="s">
        <v>95</v>
      </c>
      <c r="F1024" s="102" t="s">
        <v>151</v>
      </c>
      <c r="G1024" s="102" t="s">
        <v>223</v>
      </c>
      <c r="H1024" s="104">
        <v>270</v>
      </c>
      <c r="I1024" s="104">
        <v>256</v>
      </c>
      <c r="J1024" s="104">
        <v>109</v>
      </c>
      <c r="K1024" s="104">
        <v>327</v>
      </c>
      <c r="L1024" s="105">
        <v>211.66666666666666</v>
      </c>
      <c r="M1024" s="106">
        <v>2685</v>
      </c>
      <c r="N1024" s="106">
        <v>2692</v>
      </c>
      <c r="O1024" s="106">
        <v>7</v>
      </c>
      <c r="P1024" s="106">
        <v>7</v>
      </c>
      <c r="Q1024" s="106">
        <v>2</v>
      </c>
      <c r="R1024" s="106">
        <v>4.5</v>
      </c>
      <c r="S1024" s="106">
        <v>2529</v>
      </c>
      <c r="T1024" s="106">
        <v>2533</v>
      </c>
      <c r="U1024" s="106">
        <v>7</v>
      </c>
      <c r="V1024" s="106">
        <v>4</v>
      </c>
      <c r="W1024" s="106">
        <v>2</v>
      </c>
      <c r="X1024" s="106">
        <v>4.5</v>
      </c>
      <c r="Y1024" s="106">
        <v>109</v>
      </c>
      <c r="Z1024" s="106">
        <v>5</v>
      </c>
      <c r="AA1024" s="107">
        <v>53488</v>
      </c>
      <c r="AB1024" s="106">
        <v>5</v>
      </c>
      <c r="AC1024" s="108">
        <v>4.8</v>
      </c>
      <c r="AD1024" s="109">
        <v>3</v>
      </c>
      <c r="AE1024" s="110">
        <v>12.666666666666666</v>
      </c>
      <c r="AF1024" s="111">
        <v>0.54</v>
      </c>
      <c r="AG1024" s="112">
        <v>0</v>
      </c>
      <c r="AH1024" s="112">
        <v>0</v>
      </c>
      <c r="AI1024" s="112">
        <v>0</v>
      </c>
      <c r="AJ1024" s="111">
        <v>0.9</v>
      </c>
      <c r="AK1024" s="112">
        <v>0</v>
      </c>
      <c r="AL1024" s="112">
        <v>0</v>
      </c>
      <c r="AM1024" s="112">
        <v>0</v>
      </c>
      <c r="AN1024" s="112">
        <v>0</v>
      </c>
      <c r="AO1024" s="112">
        <v>0</v>
      </c>
      <c r="AP1024" s="112">
        <v>0</v>
      </c>
      <c r="AQ1024" s="112">
        <v>0</v>
      </c>
      <c r="AR1024" s="112">
        <v>0</v>
      </c>
      <c r="AS1024" s="112">
        <v>0</v>
      </c>
      <c r="AT1024" s="111">
        <v>0.55000000000000004</v>
      </c>
      <c r="AU1024" s="112">
        <v>0</v>
      </c>
      <c r="AV1024" s="112">
        <v>0</v>
      </c>
      <c r="AW1024" s="112">
        <v>0</v>
      </c>
      <c r="AX1024" s="112">
        <v>0</v>
      </c>
      <c r="AY1024" s="112">
        <v>0</v>
      </c>
      <c r="AZ1024" s="112">
        <v>0</v>
      </c>
      <c r="BA1024" s="111">
        <v>0.71299999999999997</v>
      </c>
      <c r="BB1024" s="112">
        <v>0</v>
      </c>
      <c r="BC1024" s="112">
        <v>0</v>
      </c>
      <c r="BD1024" s="112">
        <v>0</v>
      </c>
      <c r="BE1024" s="112">
        <v>0</v>
      </c>
      <c r="BF1024" s="112">
        <v>0</v>
      </c>
      <c r="BG1024" s="112">
        <v>0</v>
      </c>
      <c r="BH1024" s="112">
        <v>0</v>
      </c>
      <c r="BI1024" s="112">
        <v>0</v>
      </c>
      <c r="BJ1024" s="112">
        <v>0</v>
      </c>
      <c r="BK1024" s="111">
        <v>0.71299999999999997</v>
      </c>
      <c r="BL1024" s="112">
        <v>6.84</v>
      </c>
      <c r="BM1024" s="112">
        <v>0</v>
      </c>
      <c r="BN1024" s="112">
        <v>0</v>
      </c>
      <c r="BO1024" s="112">
        <v>0</v>
      </c>
      <c r="BP1024" s="112">
        <v>0</v>
      </c>
      <c r="BQ1024" s="112">
        <v>0</v>
      </c>
      <c r="BR1024" s="113">
        <v>43</v>
      </c>
      <c r="BS1024" s="112">
        <v>0</v>
      </c>
    </row>
    <row r="1025" spans="1:71" hidden="1" x14ac:dyDescent="0.25">
      <c r="A1025" s="102" t="s">
        <v>4</v>
      </c>
      <c r="B1025" s="103" t="s">
        <v>213</v>
      </c>
      <c r="C1025" s="102" t="s">
        <v>214</v>
      </c>
      <c r="D1025" s="102" t="s">
        <v>114</v>
      </c>
      <c r="E1025" s="102" t="s">
        <v>115</v>
      </c>
      <c r="F1025" s="102" t="s">
        <v>151</v>
      </c>
      <c r="G1025" s="102" t="s">
        <v>223</v>
      </c>
      <c r="H1025" s="104">
        <v>14</v>
      </c>
      <c r="I1025" s="104">
        <v>16</v>
      </c>
      <c r="J1025" s="104"/>
      <c r="K1025" s="104" t="s">
        <v>154</v>
      </c>
      <c r="L1025" s="105">
        <v>15</v>
      </c>
      <c r="M1025" s="106">
        <v>164</v>
      </c>
      <c r="N1025" s="106">
        <v>138</v>
      </c>
      <c r="O1025" s="106">
        <v>1</v>
      </c>
      <c r="P1025" s="106">
        <v>-26</v>
      </c>
      <c r="Q1025" s="106">
        <v>1</v>
      </c>
      <c r="R1025" s="106">
        <v>1</v>
      </c>
      <c r="S1025" s="106">
        <v>160</v>
      </c>
      <c r="T1025" s="106">
        <v>157</v>
      </c>
      <c r="U1025" s="106">
        <v>1</v>
      </c>
      <c r="V1025" s="106">
        <v>-3</v>
      </c>
      <c r="W1025" s="106">
        <v>1</v>
      </c>
      <c r="X1025" s="106">
        <v>1</v>
      </c>
      <c r="Y1025" s="106"/>
      <c r="Z1025" s="106"/>
      <c r="AA1025" s="107">
        <v>31967</v>
      </c>
      <c r="AB1025" s="106">
        <v>2</v>
      </c>
      <c r="AC1025" s="108">
        <v>1.5</v>
      </c>
      <c r="AD1025" s="109">
        <v>1</v>
      </c>
      <c r="AE1025" s="110">
        <v>0</v>
      </c>
      <c r="AF1025" s="111">
        <v>0.54</v>
      </c>
      <c r="AG1025" s="112">
        <v>0</v>
      </c>
      <c r="AH1025" s="112">
        <v>0</v>
      </c>
      <c r="AI1025" s="112">
        <v>0</v>
      </c>
      <c r="AJ1025" s="111">
        <v>0.9</v>
      </c>
      <c r="AK1025" s="112">
        <v>0</v>
      </c>
      <c r="AL1025" s="112">
        <v>0</v>
      </c>
      <c r="AM1025" s="112">
        <v>0</v>
      </c>
      <c r="AN1025" s="112">
        <v>0</v>
      </c>
      <c r="AO1025" s="112">
        <v>0</v>
      </c>
      <c r="AP1025" s="112">
        <v>0</v>
      </c>
      <c r="AQ1025" s="112">
        <v>0</v>
      </c>
      <c r="AR1025" s="112">
        <v>0</v>
      </c>
      <c r="AS1025" s="112">
        <v>0</v>
      </c>
      <c r="AT1025" s="111">
        <v>0.55000000000000004</v>
      </c>
      <c r="AU1025" s="112">
        <v>0</v>
      </c>
      <c r="AV1025" s="112">
        <v>0</v>
      </c>
      <c r="AW1025" s="112">
        <v>0</v>
      </c>
      <c r="AX1025" s="112">
        <v>0</v>
      </c>
      <c r="AY1025" s="112">
        <v>0</v>
      </c>
      <c r="AZ1025" s="112">
        <v>0</v>
      </c>
      <c r="BA1025" s="111">
        <v>0.71299999999999997</v>
      </c>
      <c r="BB1025" s="112">
        <v>0</v>
      </c>
      <c r="BC1025" s="112">
        <v>0</v>
      </c>
      <c r="BD1025" s="112">
        <v>0</v>
      </c>
      <c r="BE1025" s="112">
        <v>0</v>
      </c>
      <c r="BF1025" s="112">
        <v>0</v>
      </c>
      <c r="BG1025" s="112">
        <v>0</v>
      </c>
      <c r="BH1025" s="112">
        <v>0</v>
      </c>
      <c r="BI1025" s="112">
        <v>0</v>
      </c>
      <c r="BJ1025" s="112">
        <v>0</v>
      </c>
      <c r="BK1025" s="111">
        <v>0.71299999999999997</v>
      </c>
      <c r="BL1025" s="112">
        <v>0</v>
      </c>
      <c r="BM1025" s="112">
        <v>0</v>
      </c>
      <c r="BN1025" s="112">
        <v>0</v>
      </c>
      <c r="BO1025" s="112">
        <v>0</v>
      </c>
      <c r="BP1025" s="112">
        <v>0</v>
      </c>
      <c r="BQ1025" s="112">
        <v>0</v>
      </c>
      <c r="BR1025" s="113">
        <v>2</v>
      </c>
      <c r="BS1025" s="112">
        <v>0</v>
      </c>
    </row>
    <row r="1026" spans="1:71" hidden="1" x14ac:dyDescent="0.25">
      <c r="A1026" s="102" t="s">
        <v>4</v>
      </c>
      <c r="B1026" s="103" t="s">
        <v>213</v>
      </c>
      <c r="C1026" s="102" t="s">
        <v>214</v>
      </c>
      <c r="D1026" s="102" t="s">
        <v>126</v>
      </c>
      <c r="E1026" s="102" t="s">
        <v>127</v>
      </c>
      <c r="F1026" s="102" t="s">
        <v>151</v>
      </c>
      <c r="G1026" s="102" t="s">
        <v>223</v>
      </c>
      <c r="H1026" s="104">
        <v>17</v>
      </c>
      <c r="I1026" s="104">
        <v>25</v>
      </c>
      <c r="J1026" s="104"/>
      <c r="K1026" s="104" t="s">
        <v>154</v>
      </c>
      <c r="L1026" s="105">
        <v>21</v>
      </c>
      <c r="M1026" s="106">
        <v>190</v>
      </c>
      <c r="N1026" s="106">
        <v>166</v>
      </c>
      <c r="O1026" s="106">
        <v>1</v>
      </c>
      <c r="P1026" s="106">
        <v>-24</v>
      </c>
      <c r="Q1026" s="106">
        <v>2</v>
      </c>
      <c r="R1026" s="106">
        <v>1.5</v>
      </c>
      <c r="S1026" s="106">
        <v>206</v>
      </c>
      <c r="T1026" s="106">
        <v>212</v>
      </c>
      <c r="U1026" s="106">
        <v>1</v>
      </c>
      <c r="V1026" s="106">
        <v>6</v>
      </c>
      <c r="W1026" s="106">
        <v>3</v>
      </c>
      <c r="X1026" s="106">
        <v>2</v>
      </c>
      <c r="Y1026" s="106"/>
      <c r="Z1026" s="106"/>
      <c r="AA1026" s="107"/>
      <c r="AB1026" s="106"/>
      <c r="AC1026" s="108">
        <v>1.75</v>
      </c>
      <c r="AD1026" s="109">
        <v>1</v>
      </c>
      <c r="AE1026" s="110">
        <v>12.666666666666666</v>
      </c>
      <c r="AF1026" s="111">
        <v>0.54</v>
      </c>
      <c r="AG1026" s="112">
        <v>0</v>
      </c>
      <c r="AH1026" s="112">
        <v>0</v>
      </c>
      <c r="AI1026" s="112">
        <v>0</v>
      </c>
      <c r="AJ1026" s="111">
        <v>0.9</v>
      </c>
      <c r="AK1026" s="112">
        <v>0</v>
      </c>
      <c r="AL1026" s="112">
        <v>0</v>
      </c>
      <c r="AM1026" s="112">
        <v>0</v>
      </c>
      <c r="AN1026" s="112">
        <v>0</v>
      </c>
      <c r="AO1026" s="112">
        <v>0</v>
      </c>
      <c r="AP1026" s="112">
        <v>0</v>
      </c>
      <c r="AQ1026" s="112">
        <v>0</v>
      </c>
      <c r="AR1026" s="112">
        <v>0</v>
      </c>
      <c r="AS1026" s="112">
        <v>0</v>
      </c>
      <c r="AT1026" s="111">
        <v>0.55000000000000004</v>
      </c>
      <c r="AU1026" s="112">
        <v>0</v>
      </c>
      <c r="AV1026" s="112">
        <v>0</v>
      </c>
      <c r="AW1026" s="112">
        <v>0</v>
      </c>
      <c r="AX1026" s="112">
        <v>0</v>
      </c>
      <c r="AY1026" s="112">
        <v>0</v>
      </c>
      <c r="AZ1026" s="112">
        <v>0</v>
      </c>
      <c r="BA1026" s="111">
        <v>0.71299999999999997</v>
      </c>
      <c r="BB1026" s="112">
        <v>0</v>
      </c>
      <c r="BC1026" s="112">
        <v>0</v>
      </c>
      <c r="BD1026" s="112">
        <v>0</v>
      </c>
      <c r="BE1026" s="112">
        <v>0</v>
      </c>
      <c r="BF1026" s="112">
        <v>0</v>
      </c>
      <c r="BG1026" s="112">
        <v>0</v>
      </c>
      <c r="BH1026" s="112">
        <v>0</v>
      </c>
      <c r="BI1026" s="112">
        <v>0</v>
      </c>
      <c r="BJ1026" s="112">
        <v>0</v>
      </c>
      <c r="BK1026" s="111">
        <v>0.71299999999999997</v>
      </c>
      <c r="BL1026" s="112">
        <v>6.84</v>
      </c>
      <c r="BM1026" s="112">
        <v>0</v>
      </c>
      <c r="BN1026" s="112">
        <v>0</v>
      </c>
      <c r="BO1026" s="112">
        <v>0</v>
      </c>
      <c r="BP1026" s="112">
        <v>0</v>
      </c>
      <c r="BQ1026" s="112">
        <v>0</v>
      </c>
      <c r="BR1026" s="113">
        <v>2</v>
      </c>
      <c r="BS1026" s="112">
        <v>0</v>
      </c>
    </row>
    <row r="1027" spans="1:71" hidden="1" x14ac:dyDescent="0.25">
      <c r="A1027" s="102" t="s">
        <v>4</v>
      </c>
      <c r="B1027" s="103" t="s">
        <v>213</v>
      </c>
      <c r="C1027" s="102" t="s">
        <v>214</v>
      </c>
      <c r="D1027" s="102" t="s">
        <v>116</v>
      </c>
      <c r="E1027" s="102" t="s">
        <v>117</v>
      </c>
      <c r="F1027" s="102" t="s">
        <v>151</v>
      </c>
      <c r="G1027" s="102" t="s">
        <v>223</v>
      </c>
      <c r="H1027" s="104">
        <v>9</v>
      </c>
      <c r="I1027" s="104">
        <v>8</v>
      </c>
      <c r="J1027" s="104"/>
      <c r="K1027" s="104" t="s">
        <v>154</v>
      </c>
      <c r="L1027" s="105">
        <v>8.5</v>
      </c>
      <c r="M1027" s="106">
        <v>118</v>
      </c>
      <c r="N1027" s="106">
        <v>104</v>
      </c>
      <c r="O1027" s="106">
        <v>1</v>
      </c>
      <c r="P1027" s="106">
        <v>-14</v>
      </c>
      <c r="Q1027" s="106">
        <v>2</v>
      </c>
      <c r="R1027" s="106">
        <v>1.5</v>
      </c>
      <c r="S1027" s="106">
        <v>121</v>
      </c>
      <c r="T1027" s="106">
        <v>118</v>
      </c>
      <c r="U1027" s="106">
        <v>1</v>
      </c>
      <c r="V1027" s="106">
        <v>-3</v>
      </c>
      <c r="W1027" s="106">
        <v>1</v>
      </c>
      <c r="X1027" s="106">
        <v>1</v>
      </c>
      <c r="Y1027" s="106"/>
      <c r="Z1027" s="106"/>
      <c r="AA1027" s="107"/>
      <c r="AB1027" s="106"/>
      <c r="AC1027" s="108">
        <v>1.25</v>
      </c>
      <c r="AD1027" s="109">
        <v>1</v>
      </c>
      <c r="AE1027" s="110">
        <v>0</v>
      </c>
      <c r="AF1027" s="111">
        <v>0.54</v>
      </c>
      <c r="AG1027" s="112">
        <v>0</v>
      </c>
      <c r="AH1027" s="112">
        <v>0</v>
      </c>
      <c r="AI1027" s="112">
        <v>0</v>
      </c>
      <c r="AJ1027" s="111">
        <v>0.9</v>
      </c>
      <c r="AK1027" s="112">
        <v>0</v>
      </c>
      <c r="AL1027" s="112">
        <v>0</v>
      </c>
      <c r="AM1027" s="112">
        <v>0</v>
      </c>
      <c r="AN1027" s="112">
        <v>0</v>
      </c>
      <c r="AO1027" s="112">
        <v>0</v>
      </c>
      <c r="AP1027" s="112">
        <v>0</v>
      </c>
      <c r="AQ1027" s="112">
        <v>0</v>
      </c>
      <c r="AR1027" s="112">
        <v>0</v>
      </c>
      <c r="AS1027" s="112">
        <v>0</v>
      </c>
      <c r="AT1027" s="111">
        <v>0.55000000000000004</v>
      </c>
      <c r="AU1027" s="112">
        <v>0</v>
      </c>
      <c r="AV1027" s="112">
        <v>0</v>
      </c>
      <c r="AW1027" s="112">
        <v>0</v>
      </c>
      <c r="AX1027" s="112">
        <v>0</v>
      </c>
      <c r="AY1027" s="112">
        <v>0</v>
      </c>
      <c r="AZ1027" s="112">
        <v>0</v>
      </c>
      <c r="BA1027" s="111">
        <v>0.71299999999999997</v>
      </c>
      <c r="BB1027" s="112">
        <v>0</v>
      </c>
      <c r="BC1027" s="112">
        <v>0</v>
      </c>
      <c r="BD1027" s="112">
        <v>0</v>
      </c>
      <c r="BE1027" s="112">
        <v>0</v>
      </c>
      <c r="BF1027" s="112">
        <v>0</v>
      </c>
      <c r="BG1027" s="112">
        <v>0</v>
      </c>
      <c r="BH1027" s="112">
        <v>0</v>
      </c>
      <c r="BI1027" s="112">
        <v>0</v>
      </c>
      <c r="BJ1027" s="112">
        <v>0</v>
      </c>
      <c r="BK1027" s="111">
        <v>0.71299999999999997</v>
      </c>
      <c r="BL1027" s="112">
        <v>0</v>
      </c>
      <c r="BM1027" s="112">
        <v>0</v>
      </c>
      <c r="BN1027" s="112">
        <v>0</v>
      </c>
      <c r="BO1027" s="112">
        <v>0</v>
      </c>
      <c r="BP1027" s="112">
        <v>0</v>
      </c>
      <c r="BQ1027" s="112">
        <v>0</v>
      </c>
      <c r="BR1027" s="113">
        <v>2</v>
      </c>
      <c r="BS1027" s="112">
        <v>0</v>
      </c>
    </row>
    <row r="1028" spans="1:71" hidden="1" x14ac:dyDescent="0.25">
      <c r="A1028" s="102" t="s">
        <v>4</v>
      </c>
      <c r="B1028" s="103" t="s">
        <v>213</v>
      </c>
      <c r="C1028" s="102" t="s">
        <v>214</v>
      </c>
      <c r="D1028" s="102" t="s">
        <v>344</v>
      </c>
      <c r="E1028" s="102" t="s">
        <v>345</v>
      </c>
      <c r="F1028" s="102" t="s">
        <v>151</v>
      </c>
      <c r="G1028" s="102" t="s">
        <v>223</v>
      </c>
      <c r="H1028" s="104">
        <v>75</v>
      </c>
      <c r="I1028" s="104">
        <v>86</v>
      </c>
      <c r="J1028" s="104">
        <v>60</v>
      </c>
      <c r="K1028" s="104">
        <v>180</v>
      </c>
      <c r="L1028" s="105">
        <v>73.666666666666671</v>
      </c>
      <c r="M1028" s="106">
        <v>665</v>
      </c>
      <c r="N1028" s="106">
        <v>710</v>
      </c>
      <c r="O1028" s="106">
        <v>4</v>
      </c>
      <c r="P1028" s="106">
        <v>45</v>
      </c>
      <c r="Q1028" s="106">
        <v>4</v>
      </c>
      <c r="R1028" s="106">
        <v>4</v>
      </c>
      <c r="S1028" s="106">
        <v>697</v>
      </c>
      <c r="T1028" s="106">
        <v>719</v>
      </c>
      <c r="U1028" s="106">
        <v>4</v>
      </c>
      <c r="V1028" s="106">
        <v>22</v>
      </c>
      <c r="W1028" s="106">
        <v>5</v>
      </c>
      <c r="X1028" s="106">
        <v>4.5</v>
      </c>
      <c r="Y1028" s="106">
        <v>60</v>
      </c>
      <c r="Z1028" s="106">
        <v>3</v>
      </c>
      <c r="AA1028" s="107">
        <v>58592</v>
      </c>
      <c r="AB1028" s="106">
        <v>6</v>
      </c>
      <c r="AC1028" s="108">
        <v>4.7</v>
      </c>
      <c r="AD1028" s="109">
        <v>3</v>
      </c>
      <c r="AE1028" s="110">
        <v>0</v>
      </c>
      <c r="AF1028" s="111">
        <v>0.54</v>
      </c>
      <c r="AG1028" s="112">
        <v>0</v>
      </c>
      <c r="AH1028" s="112">
        <v>0</v>
      </c>
      <c r="AI1028" s="112">
        <v>0</v>
      </c>
      <c r="AJ1028" s="111">
        <v>0.9</v>
      </c>
      <c r="AK1028" s="112">
        <v>0</v>
      </c>
      <c r="AL1028" s="112">
        <v>0</v>
      </c>
      <c r="AM1028" s="112">
        <v>0</v>
      </c>
      <c r="AN1028" s="112">
        <v>0</v>
      </c>
      <c r="AO1028" s="112">
        <v>0</v>
      </c>
      <c r="AP1028" s="112">
        <v>0</v>
      </c>
      <c r="AQ1028" s="112">
        <v>0</v>
      </c>
      <c r="AR1028" s="112">
        <v>0</v>
      </c>
      <c r="AS1028" s="112">
        <v>0</v>
      </c>
      <c r="AT1028" s="111">
        <v>0.55000000000000004</v>
      </c>
      <c r="AU1028" s="112">
        <v>0</v>
      </c>
      <c r="AV1028" s="112">
        <v>0</v>
      </c>
      <c r="AW1028" s="112">
        <v>0</v>
      </c>
      <c r="AX1028" s="112">
        <v>0</v>
      </c>
      <c r="AY1028" s="112">
        <v>0</v>
      </c>
      <c r="AZ1028" s="112">
        <v>0</v>
      </c>
      <c r="BA1028" s="111">
        <v>0.71299999999999997</v>
      </c>
      <c r="BB1028" s="112">
        <v>0</v>
      </c>
      <c r="BC1028" s="112">
        <v>0</v>
      </c>
      <c r="BD1028" s="112">
        <v>0</v>
      </c>
      <c r="BE1028" s="112">
        <v>0</v>
      </c>
      <c r="BF1028" s="112">
        <v>0</v>
      </c>
      <c r="BG1028" s="112">
        <v>0</v>
      </c>
      <c r="BH1028" s="112">
        <v>0</v>
      </c>
      <c r="BI1028" s="112">
        <v>0</v>
      </c>
      <c r="BJ1028" s="112">
        <v>0</v>
      </c>
      <c r="BK1028" s="111">
        <v>0.71299999999999997</v>
      </c>
      <c r="BL1028" s="112">
        <v>0</v>
      </c>
      <c r="BM1028" s="112">
        <v>0</v>
      </c>
      <c r="BN1028" s="112">
        <v>0</v>
      </c>
      <c r="BO1028" s="112">
        <v>0</v>
      </c>
      <c r="BP1028" s="112">
        <v>0</v>
      </c>
      <c r="BQ1028" s="112">
        <v>0</v>
      </c>
      <c r="BR1028" s="113">
        <v>43</v>
      </c>
      <c r="BS1028" s="112">
        <v>0</v>
      </c>
    </row>
    <row r="1029" spans="1:71" hidden="1" x14ac:dyDescent="0.25">
      <c r="A1029" s="102" t="s">
        <v>4</v>
      </c>
      <c r="B1029" s="103" t="s">
        <v>213</v>
      </c>
      <c r="C1029" s="102" t="s">
        <v>214</v>
      </c>
      <c r="D1029" s="102" t="s">
        <v>535</v>
      </c>
      <c r="E1029" s="102" t="s">
        <v>536</v>
      </c>
      <c r="F1029" s="102" t="s">
        <v>153</v>
      </c>
      <c r="G1029" s="102" t="s">
        <v>224</v>
      </c>
      <c r="H1029" s="104">
        <v>12</v>
      </c>
      <c r="I1029" s="104">
        <v>15</v>
      </c>
      <c r="J1029" s="104">
        <v>31</v>
      </c>
      <c r="K1029" s="104">
        <v>93</v>
      </c>
      <c r="L1029" s="105">
        <v>19.333333333333332</v>
      </c>
      <c r="M1029" s="106">
        <v>140</v>
      </c>
      <c r="N1029" s="106">
        <v>113</v>
      </c>
      <c r="O1029" s="106">
        <v>1</v>
      </c>
      <c r="P1029" s="106">
        <v>-27</v>
      </c>
      <c r="Q1029" s="106">
        <v>1</v>
      </c>
      <c r="R1029" s="106">
        <v>1</v>
      </c>
      <c r="S1029" s="106">
        <v>154</v>
      </c>
      <c r="T1029" s="106">
        <v>148</v>
      </c>
      <c r="U1029" s="106">
        <v>1</v>
      </c>
      <c r="V1029" s="106">
        <v>-6</v>
      </c>
      <c r="W1029" s="106">
        <v>1</v>
      </c>
      <c r="X1029" s="106">
        <v>1</v>
      </c>
      <c r="Y1029" s="106">
        <v>31</v>
      </c>
      <c r="Z1029" s="106">
        <v>1</v>
      </c>
      <c r="AA1029" s="107"/>
      <c r="AB1029" s="106"/>
      <c r="AC1029" s="108">
        <v>1</v>
      </c>
      <c r="AD1029" s="109">
        <v>1</v>
      </c>
      <c r="AE1029" s="110">
        <v>76.333333333333329</v>
      </c>
      <c r="AF1029" s="111">
        <v>0.54</v>
      </c>
      <c r="AG1029" s="112">
        <v>0</v>
      </c>
      <c r="AH1029" s="112">
        <v>0</v>
      </c>
      <c r="AI1029" s="112">
        <v>0</v>
      </c>
      <c r="AJ1029" s="111">
        <v>0.9</v>
      </c>
      <c r="AK1029" s="112">
        <v>0</v>
      </c>
      <c r="AL1029" s="112">
        <v>0</v>
      </c>
      <c r="AM1029" s="112">
        <v>0</v>
      </c>
      <c r="AN1029" s="112">
        <v>0</v>
      </c>
      <c r="AO1029" s="112">
        <v>0</v>
      </c>
      <c r="AP1029" s="112">
        <v>0</v>
      </c>
      <c r="AQ1029" s="112">
        <v>0</v>
      </c>
      <c r="AR1029" s="112">
        <v>0</v>
      </c>
      <c r="AS1029" s="112">
        <v>0</v>
      </c>
      <c r="AT1029" s="111">
        <v>0.55000000000000004</v>
      </c>
      <c r="AU1029" s="112">
        <v>0</v>
      </c>
      <c r="AV1029" s="112">
        <v>0</v>
      </c>
      <c r="AW1029" s="112">
        <v>0</v>
      </c>
      <c r="AX1029" s="112">
        <v>0</v>
      </c>
      <c r="AY1029" s="112">
        <v>0</v>
      </c>
      <c r="AZ1029" s="112">
        <v>0</v>
      </c>
      <c r="BA1029" s="111">
        <v>0.71299999999999997</v>
      </c>
      <c r="BB1029" s="112">
        <v>0</v>
      </c>
      <c r="BC1029" s="112">
        <v>0</v>
      </c>
      <c r="BD1029" s="112">
        <v>0</v>
      </c>
      <c r="BE1029" s="112">
        <v>0</v>
      </c>
      <c r="BF1029" s="112">
        <v>0</v>
      </c>
      <c r="BG1029" s="112">
        <v>0</v>
      </c>
      <c r="BH1029" s="112">
        <v>0</v>
      </c>
      <c r="BI1029" s="112">
        <v>0</v>
      </c>
      <c r="BJ1029" s="112">
        <v>0</v>
      </c>
      <c r="BK1029" s="111">
        <v>0.71299999999999997</v>
      </c>
      <c r="BL1029" s="112">
        <v>41.22</v>
      </c>
      <c r="BM1029" s="112">
        <v>0</v>
      </c>
      <c r="BN1029" s="112">
        <v>0</v>
      </c>
      <c r="BO1029" s="112">
        <v>0</v>
      </c>
      <c r="BP1029" s="112">
        <v>0</v>
      </c>
      <c r="BQ1029" s="112">
        <v>0</v>
      </c>
      <c r="BR1029" s="113">
        <v>8</v>
      </c>
      <c r="BS1029" s="112">
        <v>0</v>
      </c>
    </row>
    <row r="1030" spans="1:71" hidden="1" x14ac:dyDescent="0.25">
      <c r="A1030" s="102" t="s">
        <v>4</v>
      </c>
      <c r="B1030" s="103" t="s">
        <v>213</v>
      </c>
      <c r="C1030" s="102" t="s">
        <v>214</v>
      </c>
      <c r="D1030" s="102" t="s">
        <v>106</v>
      </c>
      <c r="E1030" s="102" t="s">
        <v>107</v>
      </c>
      <c r="F1030" s="102" t="s">
        <v>151</v>
      </c>
      <c r="G1030" s="102" t="s">
        <v>223</v>
      </c>
      <c r="H1030" s="104">
        <v>124</v>
      </c>
      <c r="I1030" s="104">
        <v>103</v>
      </c>
      <c r="J1030" s="104">
        <v>76</v>
      </c>
      <c r="K1030" s="104">
        <v>228</v>
      </c>
      <c r="L1030" s="105">
        <v>101</v>
      </c>
      <c r="M1030" s="106">
        <v>1334</v>
      </c>
      <c r="N1030" s="106">
        <v>1236</v>
      </c>
      <c r="O1030" s="106">
        <v>5</v>
      </c>
      <c r="P1030" s="106">
        <v>-98</v>
      </c>
      <c r="Q1030" s="106">
        <v>1</v>
      </c>
      <c r="R1030" s="106">
        <v>3</v>
      </c>
      <c r="S1030" s="106">
        <v>1325</v>
      </c>
      <c r="T1030" s="106">
        <v>1260</v>
      </c>
      <c r="U1030" s="106">
        <v>5</v>
      </c>
      <c r="V1030" s="106">
        <v>-65</v>
      </c>
      <c r="W1030" s="106">
        <v>1</v>
      </c>
      <c r="X1030" s="106">
        <v>3</v>
      </c>
      <c r="Y1030" s="106">
        <v>76</v>
      </c>
      <c r="Z1030" s="106">
        <v>4</v>
      </c>
      <c r="AA1030" s="107">
        <v>43199</v>
      </c>
      <c r="AB1030" s="106">
        <v>4</v>
      </c>
      <c r="AC1030" s="108">
        <v>3.6</v>
      </c>
      <c r="AD1030" s="109">
        <v>2</v>
      </c>
      <c r="AE1030" s="110">
        <v>0</v>
      </c>
      <c r="AF1030" s="111">
        <v>0.54</v>
      </c>
      <c r="AG1030" s="112">
        <v>0</v>
      </c>
      <c r="AH1030" s="112">
        <v>0</v>
      </c>
      <c r="AI1030" s="112">
        <v>0</v>
      </c>
      <c r="AJ1030" s="111">
        <v>0.9</v>
      </c>
      <c r="AK1030" s="112">
        <v>0</v>
      </c>
      <c r="AL1030" s="112">
        <v>0</v>
      </c>
      <c r="AM1030" s="112">
        <v>0</v>
      </c>
      <c r="AN1030" s="112">
        <v>0</v>
      </c>
      <c r="AO1030" s="112">
        <v>0</v>
      </c>
      <c r="AP1030" s="112">
        <v>0</v>
      </c>
      <c r="AQ1030" s="112">
        <v>0</v>
      </c>
      <c r="AR1030" s="112">
        <v>0</v>
      </c>
      <c r="AS1030" s="112">
        <v>0</v>
      </c>
      <c r="AT1030" s="111">
        <v>0.55000000000000004</v>
      </c>
      <c r="AU1030" s="112">
        <v>0</v>
      </c>
      <c r="AV1030" s="112">
        <v>0</v>
      </c>
      <c r="AW1030" s="112">
        <v>0</v>
      </c>
      <c r="AX1030" s="112">
        <v>0</v>
      </c>
      <c r="AY1030" s="112">
        <v>0</v>
      </c>
      <c r="AZ1030" s="112">
        <v>0</v>
      </c>
      <c r="BA1030" s="111">
        <v>0.71299999999999997</v>
      </c>
      <c r="BB1030" s="112">
        <v>0</v>
      </c>
      <c r="BC1030" s="112">
        <v>0</v>
      </c>
      <c r="BD1030" s="112">
        <v>0</v>
      </c>
      <c r="BE1030" s="112">
        <v>0</v>
      </c>
      <c r="BF1030" s="112">
        <v>0</v>
      </c>
      <c r="BG1030" s="112">
        <v>0</v>
      </c>
      <c r="BH1030" s="112">
        <v>0</v>
      </c>
      <c r="BI1030" s="112">
        <v>0</v>
      </c>
      <c r="BJ1030" s="112">
        <v>0</v>
      </c>
      <c r="BK1030" s="111">
        <v>0.71299999999999997</v>
      </c>
      <c r="BL1030" s="112">
        <v>0</v>
      </c>
      <c r="BM1030" s="112">
        <v>0</v>
      </c>
      <c r="BN1030" s="112">
        <v>0</v>
      </c>
      <c r="BO1030" s="112">
        <v>0</v>
      </c>
      <c r="BP1030" s="112">
        <v>0</v>
      </c>
      <c r="BQ1030" s="112">
        <v>0</v>
      </c>
      <c r="BR1030" s="113">
        <v>38</v>
      </c>
      <c r="BS1030" s="112">
        <v>0</v>
      </c>
    </row>
    <row r="1031" spans="1:71" hidden="1" x14ac:dyDescent="0.25">
      <c r="A1031" s="102" t="s">
        <v>4</v>
      </c>
      <c r="B1031" s="103" t="s">
        <v>213</v>
      </c>
      <c r="C1031" s="102" t="s">
        <v>214</v>
      </c>
      <c r="D1031" s="102" t="s">
        <v>854</v>
      </c>
      <c r="E1031" s="102" t="s">
        <v>855</v>
      </c>
      <c r="F1031" s="102" t="s">
        <v>152</v>
      </c>
      <c r="G1031" s="102" t="s">
        <v>223</v>
      </c>
      <c r="H1031" s="104">
        <v>324</v>
      </c>
      <c r="I1031" s="104">
        <v>380</v>
      </c>
      <c r="J1031" s="104">
        <v>119</v>
      </c>
      <c r="K1031" s="104">
        <v>357</v>
      </c>
      <c r="L1031" s="105">
        <v>274.33333333333331</v>
      </c>
      <c r="M1031" s="106">
        <v>2486</v>
      </c>
      <c r="N1031" s="106">
        <v>2432</v>
      </c>
      <c r="O1031" s="106">
        <v>7</v>
      </c>
      <c r="P1031" s="106">
        <v>-54</v>
      </c>
      <c r="Q1031" s="106">
        <v>1</v>
      </c>
      <c r="R1031" s="106">
        <v>4</v>
      </c>
      <c r="S1031" s="106">
        <v>2631</v>
      </c>
      <c r="T1031" s="106">
        <v>2674</v>
      </c>
      <c r="U1031" s="106">
        <v>7</v>
      </c>
      <c r="V1031" s="106">
        <v>43</v>
      </c>
      <c r="W1031" s="106">
        <v>6</v>
      </c>
      <c r="X1031" s="106">
        <v>6.5</v>
      </c>
      <c r="Y1031" s="106">
        <v>119</v>
      </c>
      <c r="Z1031" s="106">
        <v>5</v>
      </c>
      <c r="AA1031" s="107">
        <v>27956</v>
      </c>
      <c r="AB1031" s="106">
        <v>1</v>
      </c>
      <c r="AC1031" s="108">
        <v>3.5</v>
      </c>
      <c r="AD1031" s="109">
        <v>1</v>
      </c>
      <c r="AE1031" s="110">
        <v>0</v>
      </c>
      <c r="AF1031" s="111">
        <v>0.54</v>
      </c>
      <c r="AG1031" s="112">
        <v>0</v>
      </c>
      <c r="AH1031" s="112">
        <v>0</v>
      </c>
      <c r="AI1031" s="112">
        <v>0</v>
      </c>
      <c r="AJ1031" s="111">
        <v>0.9</v>
      </c>
      <c r="AK1031" s="112">
        <v>0</v>
      </c>
      <c r="AL1031" s="112">
        <v>0</v>
      </c>
      <c r="AM1031" s="112">
        <v>0</v>
      </c>
      <c r="AN1031" s="112">
        <v>0</v>
      </c>
      <c r="AO1031" s="112">
        <v>0</v>
      </c>
      <c r="AP1031" s="112">
        <v>0</v>
      </c>
      <c r="AQ1031" s="112">
        <v>0</v>
      </c>
      <c r="AR1031" s="112">
        <v>0</v>
      </c>
      <c r="AS1031" s="112">
        <v>0</v>
      </c>
      <c r="AT1031" s="111">
        <v>0.55000000000000004</v>
      </c>
      <c r="AU1031" s="112">
        <v>0</v>
      </c>
      <c r="AV1031" s="112">
        <v>0</v>
      </c>
      <c r="AW1031" s="112">
        <v>0</v>
      </c>
      <c r="AX1031" s="112">
        <v>0</v>
      </c>
      <c r="AY1031" s="112">
        <v>0</v>
      </c>
      <c r="AZ1031" s="112">
        <v>0</v>
      </c>
      <c r="BA1031" s="111">
        <v>0.71299999999999997</v>
      </c>
      <c r="BB1031" s="112">
        <v>0</v>
      </c>
      <c r="BC1031" s="112">
        <v>0</v>
      </c>
      <c r="BD1031" s="112">
        <v>0</v>
      </c>
      <c r="BE1031" s="112">
        <v>0</v>
      </c>
      <c r="BF1031" s="112">
        <v>0</v>
      </c>
      <c r="BG1031" s="112">
        <v>0</v>
      </c>
      <c r="BH1031" s="112">
        <v>0</v>
      </c>
      <c r="BI1031" s="112">
        <v>0</v>
      </c>
      <c r="BJ1031" s="112">
        <v>0</v>
      </c>
      <c r="BK1031" s="111">
        <v>0.71299999999999997</v>
      </c>
      <c r="BL1031" s="112">
        <v>0</v>
      </c>
      <c r="BM1031" s="112">
        <v>0</v>
      </c>
      <c r="BN1031" s="112">
        <v>0</v>
      </c>
      <c r="BO1031" s="112">
        <v>0</v>
      </c>
      <c r="BP1031" s="112">
        <v>0</v>
      </c>
      <c r="BQ1031" s="112">
        <v>0</v>
      </c>
      <c r="BR1031" s="113">
        <v>45</v>
      </c>
      <c r="BS1031" s="112">
        <v>0</v>
      </c>
    </row>
    <row r="1032" spans="1:71" hidden="1" x14ac:dyDescent="0.25">
      <c r="A1032" s="102" t="s">
        <v>4</v>
      </c>
      <c r="B1032" s="103" t="s">
        <v>213</v>
      </c>
      <c r="C1032" s="102" t="s">
        <v>214</v>
      </c>
      <c r="D1032" s="102" t="s">
        <v>539</v>
      </c>
      <c r="E1032" s="102" t="s">
        <v>540</v>
      </c>
      <c r="F1032" s="102" t="s">
        <v>152</v>
      </c>
      <c r="G1032" s="102" t="s">
        <v>223</v>
      </c>
      <c r="H1032" s="104">
        <v>263</v>
      </c>
      <c r="I1032" s="104">
        <v>228</v>
      </c>
      <c r="J1032" s="104">
        <v>22</v>
      </c>
      <c r="K1032" s="104">
        <v>66</v>
      </c>
      <c r="L1032" s="105">
        <v>171</v>
      </c>
      <c r="M1032" s="106">
        <v>2266</v>
      </c>
      <c r="N1032" s="106">
        <v>2421</v>
      </c>
      <c r="O1032" s="106">
        <v>7</v>
      </c>
      <c r="P1032" s="106">
        <v>155</v>
      </c>
      <c r="Q1032" s="106">
        <v>7</v>
      </c>
      <c r="R1032" s="106">
        <v>7</v>
      </c>
      <c r="S1032" s="106">
        <v>2201</v>
      </c>
      <c r="T1032" s="106">
        <v>2193</v>
      </c>
      <c r="U1032" s="106">
        <v>7</v>
      </c>
      <c r="V1032" s="106">
        <v>-8</v>
      </c>
      <c r="W1032" s="106">
        <v>1</v>
      </c>
      <c r="X1032" s="106">
        <v>4</v>
      </c>
      <c r="Y1032" s="106">
        <v>22</v>
      </c>
      <c r="Z1032" s="106">
        <v>1</v>
      </c>
      <c r="AA1032" s="107"/>
      <c r="AB1032" s="106"/>
      <c r="AC1032" s="108">
        <v>4</v>
      </c>
      <c r="AD1032" s="109">
        <v>2</v>
      </c>
      <c r="AE1032" s="110">
        <v>0</v>
      </c>
      <c r="AF1032" s="111">
        <v>0.54</v>
      </c>
      <c r="AG1032" s="112">
        <v>0</v>
      </c>
      <c r="AH1032" s="112">
        <v>0</v>
      </c>
      <c r="AI1032" s="112">
        <v>0</v>
      </c>
      <c r="AJ1032" s="111">
        <v>0.9</v>
      </c>
      <c r="AK1032" s="112">
        <v>0</v>
      </c>
      <c r="AL1032" s="112">
        <v>0</v>
      </c>
      <c r="AM1032" s="112">
        <v>0</v>
      </c>
      <c r="AN1032" s="112">
        <v>0</v>
      </c>
      <c r="AO1032" s="112">
        <v>0</v>
      </c>
      <c r="AP1032" s="112">
        <v>0</v>
      </c>
      <c r="AQ1032" s="112">
        <v>0</v>
      </c>
      <c r="AR1032" s="112">
        <v>0</v>
      </c>
      <c r="AS1032" s="112">
        <v>0</v>
      </c>
      <c r="AT1032" s="111">
        <v>0.55000000000000004</v>
      </c>
      <c r="AU1032" s="112">
        <v>0</v>
      </c>
      <c r="AV1032" s="112">
        <v>0</v>
      </c>
      <c r="AW1032" s="112">
        <v>0</v>
      </c>
      <c r="AX1032" s="112">
        <v>0</v>
      </c>
      <c r="AY1032" s="112">
        <v>0</v>
      </c>
      <c r="AZ1032" s="112">
        <v>0</v>
      </c>
      <c r="BA1032" s="111">
        <v>0.71299999999999997</v>
      </c>
      <c r="BB1032" s="112">
        <v>0</v>
      </c>
      <c r="BC1032" s="112">
        <v>0</v>
      </c>
      <c r="BD1032" s="112">
        <v>0</v>
      </c>
      <c r="BE1032" s="112">
        <v>0</v>
      </c>
      <c r="BF1032" s="112">
        <v>0</v>
      </c>
      <c r="BG1032" s="112">
        <v>0</v>
      </c>
      <c r="BH1032" s="112">
        <v>0</v>
      </c>
      <c r="BI1032" s="112">
        <v>0</v>
      </c>
      <c r="BJ1032" s="112">
        <v>0</v>
      </c>
      <c r="BK1032" s="111">
        <v>0.71299999999999997</v>
      </c>
      <c r="BL1032" s="112">
        <v>0</v>
      </c>
      <c r="BM1032" s="112">
        <v>0</v>
      </c>
      <c r="BN1032" s="112">
        <v>0</v>
      </c>
      <c r="BO1032" s="112">
        <v>0</v>
      </c>
      <c r="BP1032" s="112">
        <v>0</v>
      </c>
      <c r="BQ1032" s="112">
        <v>0</v>
      </c>
      <c r="BR1032" s="113">
        <v>55</v>
      </c>
      <c r="BS1032" s="112">
        <v>0</v>
      </c>
    </row>
    <row r="1033" spans="1:71" hidden="1" x14ac:dyDescent="0.25">
      <c r="A1033" s="102" t="s">
        <v>4</v>
      </c>
      <c r="B1033" s="103" t="s">
        <v>213</v>
      </c>
      <c r="C1033" s="102" t="s">
        <v>214</v>
      </c>
      <c r="D1033" s="102" t="s">
        <v>346</v>
      </c>
      <c r="E1033" s="102" t="s">
        <v>347</v>
      </c>
      <c r="F1033" s="102" t="s">
        <v>151</v>
      </c>
      <c r="G1033" s="102" t="s">
        <v>223</v>
      </c>
      <c r="H1033" s="104">
        <v>33</v>
      </c>
      <c r="I1033" s="104">
        <v>43</v>
      </c>
      <c r="J1033" s="104">
        <v>22</v>
      </c>
      <c r="K1033" s="104">
        <v>66</v>
      </c>
      <c r="L1033" s="105">
        <v>32.666666666666664</v>
      </c>
      <c r="M1033" s="106">
        <v>280</v>
      </c>
      <c r="N1033" s="106">
        <v>312</v>
      </c>
      <c r="O1033" s="106">
        <v>2</v>
      </c>
      <c r="P1033" s="106">
        <v>32</v>
      </c>
      <c r="Q1033" s="106">
        <v>4</v>
      </c>
      <c r="R1033" s="106">
        <v>3</v>
      </c>
      <c r="S1033" s="106">
        <v>308</v>
      </c>
      <c r="T1033" s="106">
        <v>328</v>
      </c>
      <c r="U1033" s="106">
        <v>2</v>
      </c>
      <c r="V1033" s="106">
        <v>20</v>
      </c>
      <c r="W1033" s="106">
        <v>5</v>
      </c>
      <c r="X1033" s="106">
        <v>3.5</v>
      </c>
      <c r="Y1033" s="106">
        <v>22</v>
      </c>
      <c r="Z1033" s="106">
        <v>1</v>
      </c>
      <c r="AA1033" s="107"/>
      <c r="AB1033" s="106"/>
      <c r="AC1033" s="108">
        <v>2.5</v>
      </c>
      <c r="AD1033" s="109">
        <v>2</v>
      </c>
      <c r="AE1033" s="110">
        <v>0</v>
      </c>
      <c r="AF1033" s="111">
        <v>0.54</v>
      </c>
      <c r="AG1033" s="112">
        <v>0</v>
      </c>
      <c r="AH1033" s="112">
        <v>0</v>
      </c>
      <c r="AI1033" s="112">
        <v>0</v>
      </c>
      <c r="AJ1033" s="111">
        <v>0.9</v>
      </c>
      <c r="AK1033" s="112">
        <v>0</v>
      </c>
      <c r="AL1033" s="112">
        <v>0</v>
      </c>
      <c r="AM1033" s="112">
        <v>0</v>
      </c>
      <c r="AN1033" s="112">
        <v>0</v>
      </c>
      <c r="AO1033" s="112">
        <v>0</v>
      </c>
      <c r="AP1033" s="112">
        <v>0</v>
      </c>
      <c r="AQ1033" s="112">
        <v>0</v>
      </c>
      <c r="AR1033" s="112">
        <v>0</v>
      </c>
      <c r="AS1033" s="112">
        <v>0</v>
      </c>
      <c r="AT1033" s="111">
        <v>0.55000000000000004</v>
      </c>
      <c r="AU1033" s="112">
        <v>0</v>
      </c>
      <c r="AV1033" s="112">
        <v>0</v>
      </c>
      <c r="AW1033" s="112">
        <v>0</v>
      </c>
      <c r="AX1033" s="112">
        <v>0</v>
      </c>
      <c r="AY1033" s="112">
        <v>0</v>
      </c>
      <c r="AZ1033" s="112">
        <v>0</v>
      </c>
      <c r="BA1033" s="111">
        <v>0.71299999999999997</v>
      </c>
      <c r="BB1033" s="112">
        <v>0</v>
      </c>
      <c r="BC1033" s="112">
        <v>0</v>
      </c>
      <c r="BD1033" s="112">
        <v>0</v>
      </c>
      <c r="BE1033" s="112">
        <v>0</v>
      </c>
      <c r="BF1033" s="112">
        <v>0</v>
      </c>
      <c r="BG1033" s="112">
        <v>0</v>
      </c>
      <c r="BH1033" s="112">
        <v>0</v>
      </c>
      <c r="BI1033" s="112">
        <v>0</v>
      </c>
      <c r="BJ1033" s="112">
        <v>0</v>
      </c>
      <c r="BK1033" s="111">
        <v>0.71299999999999997</v>
      </c>
      <c r="BL1033" s="112">
        <v>0</v>
      </c>
      <c r="BM1033" s="112">
        <v>0</v>
      </c>
      <c r="BN1033" s="112">
        <v>0</v>
      </c>
      <c r="BO1033" s="112">
        <v>0</v>
      </c>
      <c r="BP1033" s="112">
        <v>0</v>
      </c>
      <c r="BQ1033" s="112">
        <v>0</v>
      </c>
      <c r="BR1033" s="113">
        <v>17</v>
      </c>
      <c r="BS1033" s="112">
        <v>0</v>
      </c>
    </row>
    <row r="1034" spans="1:71" hidden="1" x14ac:dyDescent="0.25">
      <c r="A1034" s="102" t="s">
        <v>4</v>
      </c>
      <c r="B1034" s="103" t="s">
        <v>213</v>
      </c>
      <c r="C1034" s="102" t="s">
        <v>214</v>
      </c>
      <c r="D1034" s="102" t="s">
        <v>266</v>
      </c>
      <c r="E1034" s="102" t="s">
        <v>267</v>
      </c>
      <c r="F1034" s="102" t="s">
        <v>151</v>
      </c>
      <c r="G1034" s="102" t="s">
        <v>223</v>
      </c>
      <c r="H1034" s="104">
        <v>23</v>
      </c>
      <c r="I1034" s="104">
        <v>27</v>
      </c>
      <c r="J1034" s="104">
        <v>24</v>
      </c>
      <c r="K1034" s="104">
        <v>72</v>
      </c>
      <c r="L1034" s="105">
        <v>24.666666666666668</v>
      </c>
      <c r="M1034" s="106">
        <v>248</v>
      </c>
      <c r="N1034" s="106">
        <v>258</v>
      </c>
      <c r="O1034" s="106">
        <v>2</v>
      </c>
      <c r="P1034" s="106">
        <v>10</v>
      </c>
      <c r="Q1034" s="106">
        <v>2</v>
      </c>
      <c r="R1034" s="106">
        <v>2</v>
      </c>
      <c r="S1034" s="106">
        <v>240</v>
      </c>
      <c r="T1034" s="106">
        <v>255</v>
      </c>
      <c r="U1034" s="106">
        <v>2</v>
      </c>
      <c r="V1034" s="106">
        <v>15</v>
      </c>
      <c r="W1034" s="106">
        <v>4</v>
      </c>
      <c r="X1034" s="106">
        <v>3</v>
      </c>
      <c r="Y1034" s="106">
        <v>24</v>
      </c>
      <c r="Z1034" s="106">
        <v>1</v>
      </c>
      <c r="AA1034" s="107">
        <v>81120</v>
      </c>
      <c r="AB1034" s="106">
        <v>8</v>
      </c>
      <c r="AC1034" s="108">
        <v>4.4000000000000004</v>
      </c>
      <c r="AD1034" s="109">
        <v>3</v>
      </c>
      <c r="AE1034" s="110">
        <v>0</v>
      </c>
      <c r="AF1034" s="111">
        <v>0.54</v>
      </c>
      <c r="AG1034" s="112">
        <v>0</v>
      </c>
      <c r="AH1034" s="112">
        <v>0</v>
      </c>
      <c r="AI1034" s="112">
        <v>0</v>
      </c>
      <c r="AJ1034" s="111">
        <v>0.9</v>
      </c>
      <c r="AK1034" s="112">
        <v>0</v>
      </c>
      <c r="AL1034" s="112">
        <v>0</v>
      </c>
      <c r="AM1034" s="112">
        <v>0</v>
      </c>
      <c r="AN1034" s="112">
        <v>0</v>
      </c>
      <c r="AO1034" s="112">
        <v>0</v>
      </c>
      <c r="AP1034" s="112">
        <v>0</v>
      </c>
      <c r="AQ1034" s="112">
        <v>0</v>
      </c>
      <c r="AR1034" s="112">
        <v>0</v>
      </c>
      <c r="AS1034" s="112">
        <v>0</v>
      </c>
      <c r="AT1034" s="111">
        <v>0.55000000000000004</v>
      </c>
      <c r="AU1034" s="112">
        <v>0</v>
      </c>
      <c r="AV1034" s="112">
        <v>0</v>
      </c>
      <c r="AW1034" s="112">
        <v>0</v>
      </c>
      <c r="AX1034" s="112">
        <v>0</v>
      </c>
      <c r="AY1034" s="112">
        <v>0</v>
      </c>
      <c r="AZ1034" s="112">
        <v>0</v>
      </c>
      <c r="BA1034" s="111">
        <v>0.71299999999999997</v>
      </c>
      <c r="BB1034" s="112">
        <v>0</v>
      </c>
      <c r="BC1034" s="112">
        <v>0</v>
      </c>
      <c r="BD1034" s="112">
        <v>0</v>
      </c>
      <c r="BE1034" s="112">
        <v>0</v>
      </c>
      <c r="BF1034" s="112">
        <v>0</v>
      </c>
      <c r="BG1034" s="112">
        <v>0</v>
      </c>
      <c r="BH1034" s="112">
        <v>0</v>
      </c>
      <c r="BI1034" s="112">
        <v>0</v>
      </c>
      <c r="BJ1034" s="112">
        <v>0</v>
      </c>
      <c r="BK1034" s="111">
        <v>0.71299999999999997</v>
      </c>
      <c r="BL1034" s="112">
        <v>0</v>
      </c>
      <c r="BM1034" s="112">
        <v>0</v>
      </c>
      <c r="BN1034" s="112">
        <v>0</v>
      </c>
      <c r="BO1034" s="112">
        <v>0</v>
      </c>
      <c r="BP1034" s="112">
        <v>0</v>
      </c>
      <c r="BQ1034" s="112">
        <v>0</v>
      </c>
      <c r="BR1034" s="113">
        <v>5</v>
      </c>
      <c r="BS1034" s="112">
        <v>0</v>
      </c>
    </row>
    <row r="1035" spans="1:71" hidden="1" x14ac:dyDescent="0.25">
      <c r="A1035" s="102" t="s">
        <v>4</v>
      </c>
      <c r="B1035" s="103" t="s">
        <v>213</v>
      </c>
      <c r="C1035" s="102" t="s">
        <v>214</v>
      </c>
      <c r="D1035" s="102" t="s">
        <v>548</v>
      </c>
      <c r="E1035" s="102" t="s">
        <v>549</v>
      </c>
      <c r="F1035" s="102" t="s">
        <v>151</v>
      </c>
      <c r="G1035" s="102" t="s">
        <v>223</v>
      </c>
      <c r="H1035" s="104">
        <v>19</v>
      </c>
      <c r="I1035" s="104">
        <v>19</v>
      </c>
      <c r="J1035" s="104"/>
      <c r="K1035" s="104" t="s">
        <v>154</v>
      </c>
      <c r="L1035" s="105">
        <v>19</v>
      </c>
      <c r="M1035" s="106">
        <v>160</v>
      </c>
      <c r="N1035" s="106">
        <v>177</v>
      </c>
      <c r="O1035" s="106">
        <v>1</v>
      </c>
      <c r="P1035" s="106">
        <v>17</v>
      </c>
      <c r="Q1035" s="106">
        <v>3</v>
      </c>
      <c r="R1035" s="106">
        <v>2</v>
      </c>
      <c r="S1035" s="106">
        <v>155</v>
      </c>
      <c r="T1035" s="106">
        <v>161</v>
      </c>
      <c r="U1035" s="106">
        <v>1</v>
      </c>
      <c r="V1035" s="106">
        <v>6</v>
      </c>
      <c r="W1035" s="106">
        <v>3</v>
      </c>
      <c r="X1035" s="106">
        <v>2</v>
      </c>
      <c r="Y1035" s="106"/>
      <c r="Z1035" s="106"/>
      <c r="AA1035" s="107">
        <v>65693</v>
      </c>
      <c r="AB1035" s="106">
        <v>6</v>
      </c>
      <c r="AC1035" s="108">
        <v>4</v>
      </c>
      <c r="AD1035" s="109">
        <v>2</v>
      </c>
      <c r="AE1035" s="110">
        <v>0</v>
      </c>
      <c r="AF1035" s="111">
        <v>0.54</v>
      </c>
      <c r="AG1035" s="112">
        <v>0</v>
      </c>
      <c r="AH1035" s="112">
        <v>0</v>
      </c>
      <c r="AI1035" s="112">
        <v>0</v>
      </c>
      <c r="AJ1035" s="111">
        <v>0.9</v>
      </c>
      <c r="AK1035" s="112">
        <v>0</v>
      </c>
      <c r="AL1035" s="112">
        <v>0</v>
      </c>
      <c r="AM1035" s="112">
        <v>0</v>
      </c>
      <c r="AN1035" s="112">
        <v>0</v>
      </c>
      <c r="AO1035" s="112">
        <v>0</v>
      </c>
      <c r="AP1035" s="112">
        <v>0</v>
      </c>
      <c r="AQ1035" s="112">
        <v>0</v>
      </c>
      <c r="AR1035" s="112">
        <v>0</v>
      </c>
      <c r="AS1035" s="112">
        <v>0</v>
      </c>
      <c r="AT1035" s="111">
        <v>0.55000000000000004</v>
      </c>
      <c r="AU1035" s="112">
        <v>0</v>
      </c>
      <c r="AV1035" s="112">
        <v>0</v>
      </c>
      <c r="AW1035" s="112">
        <v>0</v>
      </c>
      <c r="AX1035" s="112">
        <v>0</v>
      </c>
      <c r="AY1035" s="112">
        <v>0</v>
      </c>
      <c r="AZ1035" s="112">
        <v>0</v>
      </c>
      <c r="BA1035" s="111">
        <v>0.71299999999999997</v>
      </c>
      <c r="BB1035" s="112">
        <v>0</v>
      </c>
      <c r="BC1035" s="112">
        <v>0</v>
      </c>
      <c r="BD1035" s="112">
        <v>0</v>
      </c>
      <c r="BE1035" s="112">
        <v>0</v>
      </c>
      <c r="BF1035" s="112">
        <v>0</v>
      </c>
      <c r="BG1035" s="112">
        <v>0</v>
      </c>
      <c r="BH1035" s="112">
        <v>0</v>
      </c>
      <c r="BI1035" s="112">
        <v>0</v>
      </c>
      <c r="BJ1035" s="112">
        <v>0</v>
      </c>
      <c r="BK1035" s="111">
        <v>0.71299999999999997</v>
      </c>
      <c r="BL1035" s="112">
        <v>0</v>
      </c>
      <c r="BM1035" s="112">
        <v>0</v>
      </c>
      <c r="BN1035" s="112">
        <v>0</v>
      </c>
      <c r="BO1035" s="112">
        <v>0</v>
      </c>
      <c r="BP1035" s="112">
        <v>0</v>
      </c>
      <c r="BQ1035" s="112">
        <v>0</v>
      </c>
      <c r="BR1035" s="113">
        <v>5</v>
      </c>
      <c r="BS1035" s="112">
        <v>0</v>
      </c>
    </row>
    <row r="1036" spans="1:71" hidden="1" x14ac:dyDescent="0.25">
      <c r="A1036" s="102" t="s">
        <v>4</v>
      </c>
      <c r="B1036" s="103" t="s">
        <v>213</v>
      </c>
      <c r="C1036" s="102" t="s">
        <v>214</v>
      </c>
      <c r="D1036" s="102" t="s">
        <v>268</v>
      </c>
      <c r="E1036" s="102" t="s">
        <v>269</v>
      </c>
      <c r="F1036" s="102" t="s">
        <v>151</v>
      </c>
      <c r="G1036" s="102" t="s">
        <v>223</v>
      </c>
      <c r="H1036" s="104">
        <v>23</v>
      </c>
      <c r="I1036" s="104">
        <v>26</v>
      </c>
      <c r="J1036" s="104"/>
      <c r="K1036" s="104" t="s">
        <v>154</v>
      </c>
      <c r="L1036" s="105">
        <v>24.5</v>
      </c>
      <c r="M1036" s="106">
        <v>295</v>
      </c>
      <c r="N1036" s="106">
        <v>285</v>
      </c>
      <c r="O1036" s="106">
        <v>2</v>
      </c>
      <c r="P1036" s="106">
        <v>-10</v>
      </c>
      <c r="Q1036" s="106">
        <v>2</v>
      </c>
      <c r="R1036" s="106">
        <v>2</v>
      </c>
      <c r="S1036" s="106">
        <v>298</v>
      </c>
      <c r="T1036" s="106">
        <v>299</v>
      </c>
      <c r="U1036" s="106">
        <v>2</v>
      </c>
      <c r="V1036" s="106">
        <v>1</v>
      </c>
      <c r="W1036" s="106">
        <v>2</v>
      </c>
      <c r="X1036" s="106">
        <v>2</v>
      </c>
      <c r="Y1036" s="106"/>
      <c r="Z1036" s="106"/>
      <c r="AA1036" s="107"/>
      <c r="AB1036" s="106"/>
      <c r="AC1036" s="108">
        <v>2</v>
      </c>
      <c r="AD1036" s="109">
        <v>1</v>
      </c>
      <c r="AE1036" s="110">
        <v>0</v>
      </c>
      <c r="AF1036" s="111">
        <v>0.54</v>
      </c>
      <c r="AG1036" s="112">
        <v>0</v>
      </c>
      <c r="AH1036" s="112">
        <v>0</v>
      </c>
      <c r="AI1036" s="112">
        <v>0</v>
      </c>
      <c r="AJ1036" s="111">
        <v>0.9</v>
      </c>
      <c r="AK1036" s="112">
        <v>0</v>
      </c>
      <c r="AL1036" s="112">
        <v>0</v>
      </c>
      <c r="AM1036" s="112">
        <v>0</v>
      </c>
      <c r="AN1036" s="112">
        <v>0</v>
      </c>
      <c r="AO1036" s="112">
        <v>0</v>
      </c>
      <c r="AP1036" s="112">
        <v>0</v>
      </c>
      <c r="AQ1036" s="112">
        <v>0</v>
      </c>
      <c r="AR1036" s="112">
        <v>0</v>
      </c>
      <c r="AS1036" s="112">
        <v>0</v>
      </c>
      <c r="AT1036" s="111">
        <v>0.55000000000000004</v>
      </c>
      <c r="AU1036" s="112">
        <v>0</v>
      </c>
      <c r="AV1036" s="112">
        <v>0</v>
      </c>
      <c r="AW1036" s="112">
        <v>0</v>
      </c>
      <c r="AX1036" s="112">
        <v>0</v>
      </c>
      <c r="AY1036" s="112">
        <v>0</v>
      </c>
      <c r="AZ1036" s="112">
        <v>0</v>
      </c>
      <c r="BA1036" s="111">
        <v>0.71299999999999997</v>
      </c>
      <c r="BB1036" s="112">
        <v>0</v>
      </c>
      <c r="BC1036" s="112">
        <v>0</v>
      </c>
      <c r="BD1036" s="112">
        <v>0</v>
      </c>
      <c r="BE1036" s="112">
        <v>0</v>
      </c>
      <c r="BF1036" s="112">
        <v>0</v>
      </c>
      <c r="BG1036" s="112">
        <v>0</v>
      </c>
      <c r="BH1036" s="112">
        <v>0</v>
      </c>
      <c r="BI1036" s="112">
        <v>0</v>
      </c>
      <c r="BJ1036" s="112">
        <v>0</v>
      </c>
      <c r="BK1036" s="111">
        <v>0.71299999999999997</v>
      </c>
      <c r="BL1036" s="112">
        <v>0</v>
      </c>
      <c r="BM1036" s="112">
        <v>0</v>
      </c>
      <c r="BN1036" s="112">
        <v>0</v>
      </c>
      <c r="BO1036" s="112">
        <v>0</v>
      </c>
      <c r="BP1036" s="112">
        <v>0</v>
      </c>
      <c r="BQ1036" s="112">
        <v>0</v>
      </c>
      <c r="BR1036" s="113">
        <v>7</v>
      </c>
      <c r="BS1036" s="112">
        <v>742</v>
      </c>
    </row>
    <row r="1037" spans="1:71" hidden="1" x14ac:dyDescent="0.25">
      <c r="A1037" s="102" t="s">
        <v>4</v>
      </c>
      <c r="B1037" s="103" t="s">
        <v>213</v>
      </c>
      <c r="C1037" s="102" t="s">
        <v>214</v>
      </c>
      <c r="D1037" s="102" t="s">
        <v>550</v>
      </c>
      <c r="E1037" s="102" t="s">
        <v>551</v>
      </c>
      <c r="F1037" s="102" t="s">
        <v>151</v>
      </c>
      <c r="G1037" s="102" t="s">
        <v>223</v>
      </c>
      <c r="H1037" s="104">
        <v>57</v>
      </c>
      <c r="I1037" s="104">
        <v>66</v>
      </c>
      <c r="J1037" s="104">
        <v>23</v>
      </c>
      <c r="K1037" s="104">
        <v>69</v>
      </c>
      <c r="L1037" s="105">
        <v>48.666666666666664</v>
      </c>
      <c r="M1037" s="106">
        <v>452</v>
      </c>
      <c r="N1037" s="106">
        <v>516</v>
      </c>
      <c r="O1037" s="106">
        <v>3</v>
      </c>
      <c r="P1037" s="106">
        <v>64</v>
      </c>
      <c r="Q1037" s="106">
        <v>5</v>
      </c>
      <c r="R1037" s="106">
        <v>4</v>
      </c>
      <c r="S1037" s="106">
        <v>503</v>
      </c>
      <c r="T1037" s="106">
        <v>528</v>
      </c>
      <c r="U1037" s="106">
        <v>3</v>
      </c>
      <c r="V1037" s="106">
        <v>25</v>
      </c>
      <c r="W1037" s="106">
        <v>5</v>
      </c>
      <c r="X1037" s="106">
        <v>4</v>
      </c>
      <c r="Y1037" s="106">
        <v>23</v>
      </c>
      <c r="Z1037" s="106">
        <v>1</v>
      </c>
      <c r="AA1037" s="107">
        <v>46889</v>
      </c>
      <c r="AB1037" s="106">
        <v>4</v>
      </c>
      <c r="AC1037" s="108">
        <v>3.4</v>
      </c>
      <c r="AD1037" s="109">
        <v>2</v>
      </c>
      <c r="AE1037" s="110">
        <v>0</v>
      </c>
      <c r="AF1037" s="111">
        <v>0.54</v>
      </c>
      <c r="AG1037" s="112">
        <v>0</v>
      </c>
      <c r="AH1037" s="112">
        <v>0</v>
      </c>
      <c r="AI1037" s="112">
        <v>0</v>
      </c>
      <c r="AJ1037" s="111">
        <v>0.9</v>
      </c>
      <c r="AK1037" s="112">
        <v>0</v>
      </c>
      <c r="AL1037" s="112">
        <v>0</v>
      </c>
      <c r="AM1037" s="112">
        <v>0</v>
      </c>
      <c r="AN1037" s="112">
        <v>0</v>
      </c>
      <c r="AO1037" s="112">
        <v>0</v>
      </c>
      <c r="AP1037" s="112">
        <v>0</v>
      </c>
      <c r="AQ1037" s="112">
        <v>0</v>
      </c>
      <c r="AR1037" s="112">
        <v>0</v>
      </c>
      <c r="AS1037" s="112">
        <v>0</v>
      </c>
      <c r="AT1037" s="111">
        <v>0.55000000000000004</v>
      </c>
      <c r="AU1037" s="112">
        <v>0</v>
      </c>
      <c r="AV1037" s="112">
        <v>0</v>
      </c>
      <c r="AW1037" s="112">
        <v>0</v>
      </c>
      <c r="AX1037" s="112">
        <v>0</v>
      </c>
      <c r="AY1037" s="112">
        <v>0</v>
      </c>
      <c r="AZ1037" s="112">
        <v>0</v>
      </c>
      <c r="BA1037" s="111">
        <v>0.71299999999999997</v>
      </c>
      <c r="BB1037" s="112">
        <v>0</v>
      </c>
      <c r="BC1037" s="112">
        <v>0</v>
      </c>
      <c r="BD1037" s="112">
        <v>0</v>
      </c>
      <c r="BE1037" s="112">
        <v>0</v>
      </c>
      <c r="BF1037" s="112">
        <v>0</v>
      </c>
      <c r="BG1037" s="112">
        <v>0</v>
      </c>
      <c r="BH1037" s="112">
        <v>0</v>
      </c>
      <c r="BI1037" s="112">
        <v>0</v>
      </c>
      <c r="BJ1037" s="112">
        <v>0</v>
      </c>
      <c r="BK1037" s="111">
        <v>0.71299999999999997</v>
      </c>
      <c r="BL1037" s="112">
        <v>0</v>
      </c>
      <c r="BM1037" s="112">
        <v>0</v>
      </c>
      <c r="BN1037" s="112">
        <v>0</v>
      </c>
      <c r="BO1037" s="112">
        <v>0</v>
      </c>
      <c r="BP1037" s="112">
        <v>0</v>
      </c>
      <c r="BQ1037" s="112">
        <v>0</v>
      </c>
      <c r="BR1037" s="113">
        <v>1</v>
      </c>
      <c r="BS1037" s="112">
        <v>0</v>
      </c>
    </row>
    <row r="1038" spans="1:71" hidden="1" x14ac:dyDescent="0.25">
      <c r="A1038" s="102" t="s">
        <v>4</v>
      </c>
      <c r="B1038" s="103" t="s">
        <v>213</v>
      </c>
      <c r="C1038" s="102" t="s">
        <v>214</v>
      </c>
      <c r="D1038" s="102" t="s">
        <v>552</v>
      </c>
      <c r="E1038" s="102" t="s">
        <v>1088</v>
      </c>
      <c r="F1038" s="102" t="s">
        <v>151</v>
      </c>
      <c r="G1038" s="102" t="s">
        <v>223</v>
      </c>
      <c r="H1038" s="104">
        <v>49</v>
      </c>
      <c r="I1038" s="104">
        <v>56</v>
      </c>
      <c r="J1038" s="104">
        <v>37</v>
      </c>
      <c r="K1038" s="104">
        <v>111</v>
      </c>
      <c r="L1038" s="105">
        <v>47.333333333333336</v>
      </c>
      <c r="M1038" s="106">
        <v>439</v>
      </c>
      <c r="N1038" s="106">
        <v>464</v>
      </c>
      <c r="O1038" s="106">
        <v>3</v>
      </c>
      <c r="P1038" s="106">
        <v>25</v>
      </c>
      <c r="Q1038" s="106">
        <v>3</v>
      </c>
      <c r="R1038" s="106">
        <v>3</v>
      </c>
      <c r="S1038" s="106">
        <v>424</v>
      </c>
      <c r="T1038" s="106">
        <v>443</v>
      </c>
      <c r="U1038" s="106">
        <v>3</v>
      </c>
      <c r="V1038" s="106">
        <v>19</v>
      </c>
      <c r="W1038" s="106">
        <v>5</v>
      </c>
      <c r="X1038" s="106">
        <v>4</v>
      </c>
      <c r="Y1038" s="106">
        <v>37</v>
      </c>
      <c r="Z1038" s="106">
        <v>2</v>
      </c>
      <c r="AA1038" s="107"/>
      <c r="AB1038" s="106"/>
      <c r="AC1038" s="108">
        <v>3</v>
      </c>
      <c r="AD1038" s="109">
        <v>2</v>
      </c>
      <c r="AE1038" s="110">
        <v>0</v>
      </c>
      <c r="AF1038" s="111">
        <v>0.54</v>
      </c>
      <c r="AG1038" s="112">
        <v>0</v>
      </c>
      <c r="AH1038" s="112">
        <v>0</v>
      </c>
      <c r="AI1038" s="112">
        <v>0</v>
      </c>
      <c r="AJ1038" s="111">
        <v>0.9</v>
      </c>
      <c r="AK1038" s="112">
        <v>0</v>
      </c>
      <c r="AL1038" s="112">
        <v>0</v>
      </c>
      <c r="AM1038" s="112">
        <v>0</v>
      </c>
      <c r="AN1038" s="112">
        <v>0</v>
      </c>
      <c r="AO1038" s="112">
        <v>0</v>
      </c>
      <c r="AP1038" s="112">
        <v>0</v>
      </c>
      <c r="AQ1038" s="112">
        <v>0</v>
      </c>
      <c r="AR1038" s="112">
        <v>0</v>
      </c>
      <c r="AS1038" s="112">
        <v>0</v>
      </c>
      <c r="AT1038" s="111">
        <v>0.55000000000000004</v>
      </c>
      <c r="AU1038" s="112">
        <v>0</v>
      </c>
      <c r="AV1038" s="112">
        <v>0</v>
      </c>
      <c r="AW1038" s="112">
        <v>0</v>
      </c>
      <c r="AX1038" s="112">
        <v>0</v>
      </c>
      <c r="AY1038" s="112">
        <v>0</v>
      </c>
      <c r="AZ1038" s="112">
        <v>0</v>
      </c>
      <c r="BA1038" s="111">
        <v>0.71299999999999997</v>
      </c>
      <c r="BB1038" s="112">
        <v>0</v>
      </c>
      <c r="BC1038" s="112">
        <v>0</v>
      </c>
      <c r="BD1038" s="112">
        <v>0</v>
      </c>
      <c r="BE1038" s="112">
        <v>0</v>
      </c>
      <c r="BF1038" s="112">
        <v>0</v>
      </c>
      <c r="BG1038" s="112">
        <v>0</v>
      </c>
      <c r="BH1038" s="112">
        <v>0</v>
      </c>
      <c r="BI1038" s="112">
        <v>0</v>
      </c>
      <c r="BJ1038" s="112">
        <v>0</v>
      </c>
      <c r="BK1038" s="111">
        <v>0.71299999999999997</v>
      </c>
      <c r="BL1038" s="112">
        <v>0</v>
      </c>
      <c r="BM1038" s="112">
        <v>0</v>
      </c>
      <c r="BN1038" s="112">
        <v>0</v>
      </c>
      <c r="BO1038" s="112">
        <v>0</v>
      </c>
      <c r="BP1038" s="112">
        <v>0</v>
      </c>
      <c r="BQ1038" s="112">
        <v>0</v>
      </c>
      <c r="BR1038" s="113">
        <v>1</v>
      </c>
      <c r="BS1038" s="112">
        <v>0</v>
      </c>
    </row>
    <row r="1039" spans="1:71" hidden="1" x14ac:dyDescent="0.25">
      <c r="A1039" s="102" t="s">
        <v>4</v>
      </c>
      <c r="B1039" s="103" t="s">
        <v>213</v>
      </c>
      <c r="C1039" s="102" t="s">
        <v>214</v>
      </c>
      <c r="D1039" s="102" t="s">
        <v>555</v>
      </c>
      <c r="E1039" s="102" t="s">
        <v>556</v>
      </c>
      <c r="F1039" s="102" t="s">
        <v>151</v>
      </c>
      <c r="G1039" s="102" t="s">
        <v>223</v>
      </c>
      <c r="H1039" s="104">
        <v>81</v>
      </c>
      <c r="I1039" s="104">
        <v>66</v>
      </c>
      <c r="J1039" s="104"/>
      <c r="K1039" s="104" t="s">
        <v>154</v>
      </c>
      <c r="L1039" s="105">
        <v>73.5</v>
      </c>
      <c r="M1039" s="106">
        <v>774</v>
      </c>
      <c r="N1039" s="106">
        <v>745</v>
      </c>
      <c r="O1039" s="106">
        <v>4</v>
      </c>
      <c r="P1039" s="106">
        <v>-29</v>
      </c>
      <c r="Q1039" s="106">
        <v>1</v>
      </c>
      <c r="R1039" s="106">
        <v>2.5</v>
      </c>
      <c r="S1039" s="106">
        <v>718</v>
      </c>
      <c r="T1039" s="106">
        <v>694</v>
      </c>
      <c r="U1039" s="106">
        <v>4</v>
      </c>
      <c r="V1039" s="106">
        <v>-24</v>
      </c>
      <c r="W1039" s="106">
        <v>1</v>
      </c>
      <c r="X1039" s="106">
        <v>2.5</v>
      </c>
      <c r="Y1039" s="106"/>
      <c r="Z1039" s="106"/>
      <c r="AA1039" s="107">
        <v>38126</v>
      </c>
      <c r="AB1039" s="106">
        <v>3</v>
      </c>
      <c r="AC1039" s="108">
        <v>2.75</v>
      </c>
      <c r="AD1039" s="109">
        <v>2</v>
      </c>
      <c r="AE1039" s="110">
        <v>0</v>
      </c>
      <c r="AF1039" s="111">
        <v>0.54</v>
      </c>
      <c r="AG1039" s="112">
        <v>0</v>
      </c>
      <c r="AH1039" s="112">
        <v>0</v>
      </c>
      <c r="AI1039" s="112">
        <v>0</v>
      </c>
      <c r="AJ1039" s="111">
        <v>0.9</v>
      </c>
      <c r="AK1039" s="112">
        <v>0</v>
      </c>
      <c r="AL1039" s="112">
        <v>0</v>
      </c>
      <c r="AM1039" s="112">
        <v>0</v>
      </c>
      <c r="AN1039" s="112">
        <v>0</v>
      </c>
      <c r="AO1039" s="112">
        <v>0</v>
      </c>
      <c r="AP1039" s="112">
        <v>0</v>
      </c>
      <c r="AQ1039" s="112">
        <v>0</v>
      </c>
      <c r="AR1039" s="112">
        <v>0</v>
      </c>
      <c r="AS1039" s="112">
        <v>0</v>
      </c>
      <c r="AT1039" s="111">
        <v>0.55000000000000004</v>
      </c>
      <c r="AU1039" s="112">
        <v>0</v>
      </c>
      <c r="AV1039" s="112">
        <v>0</v>
      </c>
      <c r="AW1039" s="112">
        <v>0</v>
      </c>
      <c r="AX1039" s="112">
        <v>0</v>
      </c>
      <c r="AY1039" s="112">
        <v>0</v>
      </c>
      <c r="AZ1039" s="112">
        <v>0</v>
      </c>
      <c r="BA1039" s="111">
        <v>0.71299999999999997</v>
      </c>
      <c r="BB1039" s="112">
        <v>0</v>
      </c>
      <c r="BC1039" s="112">
        <v>0</v>
      </c>
      <c r="BD1039" s="112">
        <v>0</v>
      </c>
      <c r="BE1039" s="112">
        <v>0</v>
      </c>
      <c r="BF1039" s="112">
        <v>0</v>
      </c>
      <c r="BG1039" s="112">
        <v>0</v>
      </c>
      <c r="BH1039" s="112">
        <v>0</v>
      </c>
      <c r="BI1039" s="112">
        <v>0</v>
      </c>
      <c r="BJ1039" s="112">
        <v>0</v>
      </c>
      <c r="BK1039" s="111">
        <v>0.71299999999999997</v>
      </c>
      <c r="BL1039" s="112">
        <v>0</v>
      </c>
      <c r="BM1039" s="112">
        <v>0</v>
      </c>
      <c r="BN1039" s="112">
        <v>0</v>
      </c>
      <c r="BO1039" s="112">
        <v>0</v>
      </c>
      <c r="BP1039" s="112">
        <v>0</v>
      </c>
      <c r="BQ1039" s="112">
        <v>0</v>
      </c>
      <c r="BR1039" s="113">
        <v>13</v>
      </c>
      <c r="BS1039" s="112">
        <v>0</v>
      </c>
    </row>
    <row r="1040" spans="1:71" hidden="1" x14ac:dyDescent="0.25">
      <c r="A1040" s="102" t="s">
        <v>4</v>
      </c>
      <c r="B1040" s="103" t="s">
        <v>213</v>
      </c>
      <c r="C1040" s="102" t="s">
        <v>214</v>
      </c>
      <c r="D1040" s="102" t="s">
        <v>557</v>
      </c>
      <c r="E1040" s="102" t="s">
        <v>558</v>
      </c>
      <c r="F1040" s="102" t="s">
        <v>151</v>
      </c>
      <c r="G1040" s="102" t="s">
        <v>223</v>
      </c>
      <c r="H1040" s="104">
        <v>28</v>
      </c>
      <c r="I1040" s="104">
        <v>24</v>
      </c>
      <c r="J1040" s="104"/>
      <c r="K1040" s="104" t="s">
        <v>154</v>
      </c>
      <c r="L1040" s="105">
        <v>26</v>
      </c>
      <c r="M1040" s="106">
        <v>246</v>
      </c>
      <c r="N1040" s="106">
        <v>246</v>
      </c>
      <c r="O1040" s="106">
        <v>2</v>
      </c>
      <c r="P1040" s="106">
        <v>0</v>
      </c>
      <c r="Q1040" s="106">
        <v>2</v>
      </c>
      <c r="R1040" s="106">
        <v>2</v>
      </c>
      <c r="S1040" s="106">
        <v>241</v>
      </c>
      <c r="T1040" s="106">
        <v>236</v>
      </c>
      <c r="U1040" s="106">
        <v>2</v>
      </c>
      <c r="V1040" s="106">
        <v>-5</v>
      </c>
      <c r="W1040" s="106">
        <v>1</v>
      </c>
      <c r="X1040" s="106">
        <v>1.5</v>
      </c>
      <c r="Y1040" s="106"/>
      <c r="Z1040" s="106"/>
      <c r="AA1040" s="107">
        <v>36454</v>
      </c>
      <c r="AB1040" s="106">
        <v>2</v>
      </c>
      <c r="AC1040" s="108">
        <v>1.875</v>
      </c>
      <c r="AD1040" s="109">
        <v>1</v>
      </c>
      <c r="AE1040" s="110">
        <v>0</v>
      </c>
      <c r="AF1040" s="111">
        <v>0.54</v>
      </c>
      <c r="AG1040" s="112">
        <v>0</v>
      </c>
      <c r="AH1040" s="112">
        <v>0</v>
      </c>
      <c r="AI1040" s="112">
        <v>0</v>
      </c>
      <c r="AJ1040" s="111">
        <v>0.9</v>
      </c>
      <c r="AK1040" s="112">
        <v>0</v>
      </c>
      <c r="AL1040" s="112">
        <v>0</v>
      </c>
      <c r="AM1040" s="112">
        <v>0</v>
      </c>
      <c r="AN1040" s="112">
        <v>0</v>
      </c>
      <c r="AO1040" s="112">
        <v>0</v>
      </c>
      <c r="AP1040" s="112">
        <v>0</v>
      </c>
      <c r="AQ1040" s="112">
        <v>0</v>
      </c>
      <c r="AR1040" s="112">
        <v>0</v>
      </c>
      <c r="AS1040" s="112">
        <v>0</v>
      </c>
      <c r="AT1040" s="111">
        <v>0.55000000000000004</v>
      </c>
      <c r="AU1040" s="112">
        <v>0</v>
      </c>
      <c r="AV1040" s="112">
        <v>0</v>
      </c>
      <c r="AW1040" s="112">
        <v>0</v>
      </c>
      <c r="AX1040" s="112">
        <v>0</v>
      </c>
      <c r="AY1040" s="112">
        <v>0</v>
      </c>
      <c r="AZ1040" s="112">
        <v>0</v>
      </c>
      <c r="BA1040" s="111">
        <v>0.71299999999999997</v>
      </c>
      <c r="BB1040" s="112">
        <v>0</v>
      </c>
      <c r="BC1040" s="112">
        <v>0</v>
      </c>
      <c r="BD1040" s="112">
        <v>0</v>
      </c>
      <c r="BE1040" s="112">
        <v>0</v>
      </c>
      <c r="BF1040" s="112">
        <v>0</v>
      </c>
      <c r="BG1040" s="112">
        <v>0</v>
      </c>
      <c r="BH1040" s="112">
        <v>0</v>
      </c>
      <c r="BI1040" s="112">
        <v>0</v>
      </c>
      <c r="BJ1040" s="112">
        <v>0</v>
      </c>
      <c r="BK1040" s="111">
        <v>0.71299999999999997</v>
      </c>
      <c r="BL1040" s="112">
        <v>0</v>
      </c>
      <c r="BM1040" s="112">
        <v>0</v>
      </c>
      <c r="BN1040" s="112">
        <v>0</v>
      </c>
      <c r="BO1040" s="112">
        <v>0</v>
      </c>
      <c r="BP1040" s="112">
        <v>0</v>
      </c>
      <c r="BQ1040" s="112">
        <v>0</v>
      </c>
      <c r="BR1040" s="113">
        <v>2</v>
      </c>
      <c r="BS1040" s="112">
        <v>0</v>
      </c>
    </row>
    <row r="1041" spans="1:71" hidden="1" x14ac:dyDescent="0.25">
      <c r="A1041" s="102" t="s">
        <v>4</v>
      </c>
      <c r="B1041" s="103" t="s">
        <v>213</v>
      </c>
      <c r="C1041" s="102" t="s">
        <v>214</v>
      </c>
      <c r="D1041" s="102" t="s">
        <v>42</v>
      </c>
      <c r="E1041" s="102" t="s">
        <v>43</v>
      </c>
      <c r="F1041" s="102" t="s">
        <v>151</v>
      </c>
      <c r="G1041" s="102" t="s">
        <v>223</v>
      </c>
      <c r="H1041" s="104">
        <v>319</v>
      </c>
      <c r="I1041" s="104">
        <v>321</v>
      </c>
      <c r="J1041" s="104">
        <v>472</v>
      </c>
      <c r="K1041" s="104">
        <v>1416</v>
      </c>
      <c r="L1041" s="105">
        <v>370.66666666666669</v>
      </c>
      <c r="M1041" s="106">
        <v>3102</v>
      </c>
      <c r="N1041" s="106">
        <v>2807</v>
      </c>
      <c r="O1041" s="106">
        <v>7</v>
      </c>
      <c r="P1041" s="106">
        <v>-295</v>
      </c>
      <c r="Q1041" s="106">
        <v>1</v>
      </c>
      <c r="R1041" s="106">
        <v>4</v>
      </c>
      <c r="S1041" s="106">
        <v>3037</v>
      </c>
      <c r="T1041" s="106">
        <v>2970</v>
      </c>
      <c r="U1041" s="106">
        <v>8</v>
      </c>
      <c r="V1041" s="106">
        <v>-67</v>
      </c>
      <c r="W1041" s="106">
        <v>1</v>
      </c>
      <c r="X1041" s="106">
        <v>4.5</v>
      </c>
      <c r="Y1041" s="106">
        <v>472</v>
      </c>
      <c r="Z1041" s="106">
        <v>8</v>
      </c>
      <c r="AA1041" s="107">
        <v>48648</v>
      </c>
      <c r="AB1041" s="106">
        <v>4</v>
      </c>
      <c r="AC1041" s="108">
        <v>4.9000000000000004</v>
      </c>
      <c r="AD1041" s="109">
        <v>3</v>
      </c>
      <c r="AE1041" s="110">
        <v>0</v>
      </c>
      <c r="AF1041" s="111">
        <v>0.54</v>
      </c>
      <c r="AG1041" s="112">
        <v>0</v>
      </c>
      <c r="AH1041" s="112">
        <v>0</v>
      </c>
      <c r="AI1041" s="112">
        <v>0</v>
      </c>
      <c r="AJ1041" s="111">
        <v>0.9</v>
      </c>
      <c r="AK1041" s="112">
        <v>0</v>
      </c>
      <c r="AL1041" s="112">
        <v>0</v>
      </c>
      <c r="AM1041" s="112">
        <v>0</v>
      </c>
      <c r="AN1041" s="112">
        <v>0</v>
      </c>
      <c r="AO1041" s="112">
        <v>0</v>
      </c>
      <c r="AP1041" s="112">
        <v>0</v>
      </c>
      <c r="AQ1041" s="112">
        <v>0</v>
      </c>
      <c r="AR1041" s="112">
        <v>0</v>
      </c>
      <c r="AS1041" s="112">
        <v>0</v>
      </c>
      <c r="AT1041" s="111">
        <v>0.55000000000000004</v>
      </c>
      <c r="AU1041" s="112">
        <v>0</v>
      </c>
      <c r="AV1041" s="112">
        <v>0</v>
      </c>
      <c r="AW1041" s="112">
        <v>0</v>
      </c>
      <c r="AX1041" s="112">
        <v>0</v>
      </c>
      <c r="AY1041" s="112">
        <v>0</v>
      </c>
      <c r="AZ1041" s="112">
        <v>0</v>
      </c>
      <c r="BA1041" s="111">
        <v>0.71299999999999997</v>
      </c>
      <c r="BB1041" s="112">
        <v>0</v>
      </c>
      <c r="BC1041" s="112">
        <v>0</v>
      </c>
      <c r="BD1041" s="112">
        <v>0</v>
      </c>
      <c r="BE1041" s="112">
        <v>0</v>
      </c>
      <c r="BF1041" s="112">
        <v>0</v>
      </c>
      <c r="BG1041" s="112">
        <v>0</v>
      </c>
      <c r="BH1041" s="112">
        <v>0</v>
      </c>
      <c r="BI1041" s="112">
        <v>0</v>
      </c>
      <c r="BJ1041" s="112">
        <v>0</v>
      </c>
      <c r="BK1041" s="111">
        <v>0.71299999999999997</v>
      </c>
      <c r="BL1041" s="112">
        <v>0</v>
      </c>
      <c r="BM1041" s="112">
        <v>0</v>
      </c>
      <c r="BN1041" s="112">
        <v>0</v>
      </c>
      <c r="BO1041" s="112">
        <v>0</v>
      </c>
      <c r="BP1041" s="112">
        <v>0</v>
      </c>
      <c r="BQ1041" s="112">
        <v>0</v>
      </c>
      <c r="BR1041" s="113">
        <v>70</v>
      </c>
      <c r="BS1041" s="112">
        <v>0</v>
      </c>
    </row>
    <row r="1042" spans="1:71" hidden="1" x14ac:dyDescent="0.25">
      <c r="A1042" s="102" t="s">
        <v>4</v>
      </c>
      <c r="B1042" s="103" t="s">
        <v>213</v>
      </c>
      <c r="C1042" s="102" t="s">
        <v>214</v>
      </c>
      <c r="D1042" s="102" t="s">
        <v>564</v>
      </c>
      <c r="E1042" s="102" t="s">
        <v>565</v>
      </c>
      <c r="F1042" s="102" t="s">
        <v>151</v>
      </c>
      <c r="G1042" s="102" t="s">
        <v>223</v>
      </c>
      <c r="H1042" s="104">
        <v>32</v>
      </c>
      <c r="I1042" s="104">
        <v>27</v>
      </c>
      <c r="J1042" s="104">
        <v>43</v>
      </c>
      <c r="K1042" s="104">
        <v>129</v>
      </c>
      <c r="L1042" s="105">
        <v>34</v>
      </c>
      <c r="M1042" s="106">
        <v>260</v>
      </c>
      <c r="N1042" s="106">
        <v>275</v>
      </c>
      <c r="O1042" s="106">
        <v>2</v>
      </c>
      <c r="P1042" s="106">
        <v>15</v>
      </c>
      <c r="Q1042" s="106">
        <v>3</v>
      </c>
      <c r="R1042" s="106">
        <v>2.5</v>
      </c>
      <c r="S1042" s="106">
        <v>256</v>
      </c>
      <c r="T1042" s="106">
        <v>254</v>
      </c>
      <c r="U1042" s="106">
        <v>2</v>
      </c>
      <c r="V1042" s="106">
        <v>-2</v>
      </c>
      <c r="W1042" s="106">
        <v>1</v>
      </c>
      <c r="X1042" s="106">
        <v>1.5</v>
      </c>
      <c r="Y1042" s="106">
        <v>43</v>
      </c>
      <c r="Z1042" s="106">
        <v>2</v>
      </c>
      <c r="AA1042" s="107">
        <v>40904</v>
      </c>
      <c r="AB1042" s="106">
        <v>3</v>
      </c>
      <c r="AC1042" s="108">
        <v>2.4</v>
      </c>
      <c r="AD1042" s="109">
        <v>2</v>
      </c>
      <c r="AE1042" s="110">
        <v>0</v>
      </c>
      <c r="AF1042" s="111">
        <v>0.54</v>
      </c>
      <c r="AG1042" s="112">
        <v>0</v>
      </c>
      <c r="AH1042" s="112">
        <v>0</v>
      </c>
      <c r="AI1042" s="112">
        <v>0</v>
      </c>
      <c r="AJ1042" s="111">
        <v>0.9</v>
      </c>
      <c r="AK1042" s="112">
        <v>0</v>
      </c>
      <c r="AL1042" s="112">
        <v>0</v>
      </c>
      <c r="AM1042" s="112">
        <v>0</v>
      </c>
      <c r="AN1042" s="112">
        <v>0</v>
      </c>
      <c r="AO1042" s="112">
        <v>0</v>
      </c>
      <c r="AP1042" s="112">
        <v>0</v>
      </c>
      <c r="AQ1042" s="112">
        <v>0</v>
      </c>
      <c r="AR1042" s="112">
        <v>0</v>
      </c>
      <c r="AS1042" s="112">
        <v>0</v>
      </c>
      <c r="AT1042" s="111">
        <v>0.55000000000000004</v>
      </c>
      <c r="AU1042" s="112">
        <v>0</v>
      </c>
      <c r="AV1042" s="112">
        <v>0</v>
      </c>
      <c r="AW1042" s="112">
        <v>0</v>
      </c>
      <c r="AX1042" s="112">
        <v>0</v>
      </c>
      <c r="AY1042" s="112">
        <v>0</v>
      </c>
      <c r="AZ1042" s="112">
        <v>0</v>
      </c>
      <c r="BA1042" s="111">
        <v>0.71299999999999997</v>
      </c>
      <c r="BB1042" s="112">
        <v>0</v>
      </c>
      <c r="BC1042" s="112">
        <v>0</v>
      </c>
      <c r="BD1042" s="112">
        <v>0</v>
      </c>
      <c r="BE1042" s="112">
        <v>0</v>
      </c>
      <c r="BF1042" s="112">
        <v>0</v>
      </c>
      <c r="BG1042" s="112">
        <v>0</v>
      </c>
      <c r="BH1042" s="112">
        <v>0</v>
      </c>
      <c r="BI1042" s="112">
        <v>0</v>
      </c>
      <c r="BJ1042" s="112">
        <v>0</v>
      </c>
      <c r="BK1042" s="111">
        <v>0.71299999999999997</v>
      </c>
      <c r="BL1042" s="112">
        <v>0</v>
      </c>
      <c r="BM1042" s="112">
        <v>0</v>
      </c>
      <c r="BN1042" s="112">
        <v>0</v>
      </c>
      <c r="BO1042" s="112">
        <v>0</v>
      </c>
      <c r="BP1042" s="112">
        <v>0</v>
      </c>
      <c r="BQ1042" s="112">
        <v>0</v>
      </c>
      <c r="BR1042" s="113">
        <v>4</v>
      </c>
      <c r="BS1042" s="112">
        <v>0</v>
      </c>
    </row>
    <row r="1043" spans="1:71" hidden="1" x14ac:dyDescent="0.25">
      <c r="A1043" s="102" t="s">
        <v>4</v>
      </c>
      <c r="B1043" s="103" t="s">
        <v>213</v>
      </c>
      <c r="C1043" s="102" t="s">
        <v>214</v>
      </c>
      <c r="D1043" s="102" t="s">
        <v>566</v>
      </c>
      <c r="E1043" s="102" t="s">
        <v>567</v>
      </c>
      <c r="F1043" s="102" t="s">
        <v>151</v>
      </c>
      <c r="G1043" s="102" t="s">
        <v>223</v>
      </c>
      <c r="H1043" s="104">
        <v>12</v>
      </c>
      <c r="I1043" s="104">
        <v>11</v>
      </c>
      <c r="J1043" s="104"/>
      <c r="K1043" s="104" t="s">
        <v>154</v>
      </c>
      <c r="L1043" s="105">
        <v>11.5</v>
      </c>
      <c r="M1043" s="106">
        <v>122</v>
      </c>
      <c r="N1043" s="106">
        <v>108</v>
      </c>
      <c r="O1043" s="106">
        <v>1</v>
      </c>
      <c r="P1043" s="106">
        <v>-14</v>
      </c>
      <c r="Q1043" s="106">
        <v>2</v>
      </c>
      <c r="R1043" s="106">
        <v>1.5</v>
      </c>
      <c r="S1043" s="106">
        <v>116</v>
      </c>
      <c r="T1043" s="106">
        <v>111</v>
      </c>
      <c r="U1043" s="106">
        <v>1</v>
      </c>
      <c r="V1043" s="106">
        <v>-5</v>
      </c>
      <c r="W1043" s="106">
        <v>1</v>
      </c>
      <c r="X1043" s="106">
        <v>1</v>
      </c>
      <c r="Y1043" s="106"/>
      <c r="Z1043" s="106"/>
      <c r="AA1043" s="107">
        <v>46937</v>
      </c>
      <c r="AB1043" s="106">
        <v>4</v>
      </c>
      <c r="AC1043" s="108">
        <v>2.625</v>
      </c>
      <c r="AD1043" s="109">
        <v>2</v>
      </c>
      <c r="AE1043" s="110">
        <v>0</v>
      </c>
      <c r="AF1043" s="111">
        <v>0.54</v>
      </c>
      <c r="AG1043" s="112">
        <v>0</v>
      </c>
      <c r="AH1043" s="112">
        <v>0</v>
      </c>
      <c r="AI1043" s="112">
        <v>0</v>
      </c>
      <c r="AJ1043" s="111">
        <v>0.9</v>
      </c>
      <c r="AK1043" s="112">
        <v>0</v>
      </c>
      <c r="AL1043" s="112">
        <v>0</v>
      </c>
      <c r="AM1043" s="112">
        <v>0</v>
      </c>
      <c r="AN1043" s="112">
        <v>0</v>
      </c>
      <c r="AO1043" s="112">
        <v>0</v>
      </c>
      <c r="AP1043" s="112">
        <v>0</v>
      </c>
      <c r="AQ1043" s="112">
        <v>0</v>
      </c>
      <c r="AR1043" s="112">
        <v>0</v>
      </c>
      <c r="AS1043" s="112">
        <v>0</v>
      </c>
      <c r="AT1043" s="111">
        <v>0.55000000000000004</v>
      </c>
      <c r="AU1043" s="112">
        <v>0</v>
      </c>
      <c r="AV1043" s="112">
        <v>0</v>
      </c>
      <c r="AW1043" s="112">
        <v>0</v>
      </c>
      <c r="AX1043" s="112">
        <v>0</v>
      </c>
      <c r="AY1043" s="112">
        <v>0</v>
      </c>
      <c r="AZ1043" s="112">
        <v>0</v>
      </c>
      <c r="BA1043" s="111">
        <v>0.71299999999999997</v>
      </c>
      <c r="BB1043" s="112">
        <v>0</v>
      </c>
      <c r="BC1043" s="112">
        <v>0</v>
      </c>
      <c r="BD1043" s="112">
        <v>0</v>
      </c>
      <c r="BE1043" s="112">
        <v>0</v>
      </c>
      <c r="BF1043" s="112">
        <v>0</v>
      </c>
      <c r="BG1043" s="112">
        <v>0</v>
      </c>
      <c r="BH1043" s="112">
        <v>0</v>
      </c>
      <c r="BI1043" s="112">
        <v>0</v>
      </c>
      <c r="BJ1043" s="112">
        <v>0</v>
      </c>
      <c r="BK1043" s="111">
        <v>0.71299999999999997</v>
      </c>
      <c r="BL1043" s="112">
        <v>0</v>
      </c>
      <c r="BM1043" s="112">
        <v>0</v>
      </c>
      <c r="BN1043" s="112">
        <v>0</v>
      </c>
      <c r="BO1043" s="112">
        <v>0</v>
      </c>
      <c r="BP1043" s="112">
        <v>0</v>
      </c>
      <c r="BQ1043" s="112">
        <v>0</v>
      </c>
      <c r="BR1043" s="113">
        <v>8</v>
      </c>
      <c r="BS1043" s="112">
        <v>0</v>
      </c>
    </row>
    <row r="1044" spans="1:71" hidden="1" x14ac:dyDescent="0.25">
      <c r="A1044" s="102" t="s">
        <v>4</v>
      </c>
      <c r="B1044" s="103" t="s">
        <v>213</v>
      </c>
      <c r="C1044" s="102" t="s">
        <v>214</v>
      </c>
      <c r="D1044" s="102" t="s">
        <v>568</v>
      </c>
      <c r="E1044" s="102" t="s">
        <v>569</v>
      </c>
      <c r="F1044" s="102" t="s">
        <v>151</v>
      </c>
      <c r="G1044" s="102" t="s">
        <v>223</v>
      </c>
      <c r="H1044" s="104">
        <v>11</v>
      </c>
      <c r="I1044" s="104">
        <v>13</v>
      </c>
      <c r="J1044" s="104"/>
      <c r="K1044" s="104" t="s">
        <v>154</v>
      </c>
      <c r="L1044" s="105">
        <v>12</v>
      </c>
      <c r="M1044" s="106">
        <v>105</v>
      </c>
      <c r="N1044" s="106">
        <v>104</v>
      </c>
      <c r="O1044" s="106">
        <v>1</v>
      </c>
      <c r="P1044" s="106">
        <v>-1</v>
      </c>
      <c r="Q1044" s="106">
        <v>2</v>
      </c>
      <c r="R1044" s="106">
        <v>1.5</v>
      </c>
      <c r="S1044" s="106">
        <v>112</v>
      </c>
      <c r="T1044" s="106">
        <v>112</v>
      </c>
      <c r="U1044" s="106">
        <v>1</v>
      </c>
      <c r="V1044" s="106">
        <v>0</v>
      </c>
      <c r="W1044" s="106">
        <v>2</v>
      </c>
      <c r="X1044" s="106">
        <v>1.5</v>
      </c>
      <c r="Y1044" s="106"/>
      <c r="Z1044" s="106"/>
      <c r="AA1044" s="107">
        <v>40828</v>
      </c>
      <c r="AB1044" s="106">
        <v>3</v>
      </c>
      <c r="AC1044" s="108">
        <v>2.25</v>
      </c>
      <c r="AD1044" s="109">
        <v>2</v>
      </c>
      <c r="AE1044" s="110">
        <v>0</v>
      </c>
      <c r="AF1044" s="111">
        <v>0.54</v>
      </c>
      <c r="AG1044" s="112">
        <v>0</v>
      </c>
      <c r="AH1044" s="112">
        <v>0</v>
      </c>
      <c r="AI1044" s="112">
        <v>0</v>
      </c>
      <c r="AJ1044" s="111">
        <v>0.9</v>
      </c>
      <c r="AK1044" s="112">
        <v>0</v>
      </c>
      <c r="AL1044" s="112">
        <v>0</v>
      </c>
      <c r="AM1044" s="112">
        <v>0</v>
      </c>
      <c r="AN1044" s="112">
        <v>0</v>
      </c>
      <c r="AO1044" s="112">
        <v>0</v>
      </c>
      <c r="AP1044" s="112">
        <v>0</v>
      </c>
      <c r="AQ1044" s="112">
        <v>0</v>
      </c>
      <c r="AR1044" s="112">
        <v>0</v>
      </c>
      <c r="AS1044" s="112">
        <v>0</v>
      </c>
      <c r="AT1044" s="111">
        <v>0.55000000000000004</v>
      </c>
      <c r="AU1044" s="112">
        <v>0</v>
      </c>
      <c r="AV1044" s="112">
        <v>0</v>
      </c>
      <c r="AW1044" s="112">
        <v>0</v>
      </c>
      <c r="AX1044" s="112">
        <v>0</v>
      </c>
      <c r="AY1044" s="112">
        <v>0</v>
      </c>
      <c r="AZ1044" s="112">
        <v>0</v>
      </c>
      <c r="BA1044" s="111">
        <v>0.71299999999999997</v>
      </c>
      <c r="BB1044" s="112">
        <v>0</v>
      </c>
      <c r="BC1044" s="112">
        <v>0</v>
      </c>
      <c r="BD1044" s="112">
        <v>0</v>
      </c>
      <c r="BE1044" s="112">
        <v>0</v>
      </c>
      <c r="BF1044" s="112">
        <v>0</v>
      </c>
      <c r="BG1044" s="112">
        <v>0</v>
      </c>
      <c r="BH1044" s="112">
        <v>0</v>
      </c>
      <c r="BI1044" s="112">
        <v>0</v>
      </c>
      <c r="BJ1044" s="112">
        <v>0</v>
      </c>
      <c r="BK1044" s="111">
        <v>0.71299999999999997</v>
      </c>
      <c r="BL1044" s="112">
        <v>0</v>
      </c>
      <c r="BM1044" s="112">
        <v>0</v>
      </c>
      <c r="BN1044" s="112">
        <v>0</v>
      </c>
      <c r="BO1044" s="112">
        <v>0</v>
      </c>
      <c r="BP1044" s="112">
        <v>0</v>
      </c>
      <c r="BQ1044" s="112">
        <v>0</v>
      </c>
      <c r="BR1044" s="113">
        <v>2</v>
      </c>
      <c r="BS1044" s="112">
        <v>0</v>
      </c>
    </row>
    <row r="1045" spans="1:71" hidden="1" x14ac:dyDescent="0.25">
      <c r="A1045" s="102" t="s">
        <v>4</v>
      </c>
      <c r="B1045" s="103" t="s">
        <v>213</v>
      </c>
      <c r="C1045" s="102" t="s">
        <v>214</v>
      </c>
      <c r="D1045" s="102" t="s">
        <v>570</v>
      </c>
      <c r="E1045" s="102" t="s">
        <v>571</v>
      </c>
      <c r="F1045" s="102" t="s">
        <v>151</v>
      </c>
      <c r="G1045" s="102" t="s">
        <v>223</v>
      </c>
      <c r="H1045" s="104">
        <v>323</v>
      </c>
      <c r="I1045" s="104">
        <v>369</v>
      </c>
      <c r="J1045" s="104">
        <v>48</v>
      </c>
      <c r="K1045" s="104">
        <v>144</v>
      </c>
      <c r="L1045" s="105">
        <v>246.66666666666666</v>
      </c>
      <c r="M1045" s="106">
        <v>2609</v>
      </c>
      <c r="N1045" s="106">
        <v>2782</v>
      </c>
      <c r="O1045" s="106">
        <v>7</v>
      </c>
      <c r="P1045" s="106">
        <v>173</v>
      </c>
      <c r="Q1045" s="106">
        <v>7</v>
      </c>
      <c r="R1045" s="106">
        <v>7</v>
      </c>
      <c r="S1045" s="106">
        <v>2751</v>
      </c>
      <c r="T1045" s="106">
        <v>2851</v>
      </c>
      <c r="U1045" s="106">
        <v>7</v>
      </c>
      <c r="V1045" s="106">
        <v>100</v>
      </c>
      <c r="W1045" s="106">
        <v>8</v>
      </c>
      <c r="X1045" s="106">
        <v>7.5</v>
      </c>
      <c r="Y1045" s="106">
        <v>48</v>
      </c>
      <c r="Z1045" s="106">
        <v>3</v>
      </c>
      <c r="AA1045" s="107">
        <v>31067</v>
      </c>
      <c r="AB1045" s="106">
        <v>2</v>
      </c>
      <c r="AC1045" s="108">
        <v>4.3</v>
      </c>
      <c r="AD1045" s="109">
        <v>2</v>
      </c>
      <c r="AE1045" s="110">
        <v>0</v>
      </c>
      <c r="AF1045" s="111">
        <v>0.54</v>
      </c>
      <c r="AG1045" s="112">
        <v>0</v>
      </c>
      <c r="AH1045" s="112">
        <v>0</v>
      </c>
      <c r="AI1045" s="112">
        <v>0</v>
      </c>
      <c r="AJ1045" s="111">
        <v>0.9</v>
      </c>
      <c r="AK1045" s="112">
        <v>0</v>
      </c>
      <c r="AL1045" s="112">
        <v>0</v>
      </c>
      <c r="AM1045" s="112">
        <v>0</v>
      </c>
      <c r="AN1045" s="112">
        <v>0</v>
      </c>
      <c r="AO1045" s="112">
        <v>0</v>
      </c>
      <c r="AP1045" s="112">
        <v>0</v>
      </c>
      <c r="AQ1045" s="112">
        <v>0</v>
      </c>
      <c r="AR1045" s="112">
        <v>0</v>
      </c>
      <c r="AS1045" s="112">
        <v>0</v>
      </c>
      <c r="AT1045" s="111">
        <v>0.55000000000000004</v>
      </c>
      <c r="AU1045" s="112">
        <v>0</v>
      </c>
      <c r="AV1045" s="112">
        <v>0</v>
      </c>
      <c r="AW1045" s="112">
        <v>0</v>
      </c>
      <c r="AX1045" s="112">
        <v>0</v>
      </c>
      <c r="AY1045" s="112">
        <v>0</v>
      </c>
      <c r="AZ1045" s="112">
        <v>0</v>
      </c>
      <c r="BA1045" s="111">
        <v>0.71299999999999997</v>
      </c>
      <c r="BB1045" s="112">
        <v>0</v>
      </c>
      <c r="BC1045" s="112">
        <v>0</v>
      </c>
      <c r="BD1045" s="112">
        <v>0</v>
      </c>
      <c r="BE1045" s="112">
        <v>0</v>
      </c>
      <c r="BF1045" s="112">
        <v>0</v>
      </c>
      <c r="BG1045" s="112">
        <v>0</v>
      </c>
      <c r="BH1045" s="112">
        <v>0</v>
      </c>
      <c r="BI1045" s="112">
        <v>0</v>
      </c>
      <c r="BJ1045" s="112">
        <v>0</v>
      </c>
      <c r="BK1045" s="111">
        <v>0.71299999999999997</v>
      </c>
      <c r="BL1045" s="112">
        <v>0</v>
      </c>
      <c r="BM1045" s="112">
        <v>0</v>
      </c>
      <c r="BN1045" s="112">
        <v>0</v>
      </c>
      <c r="BO1045" s="112">
        <v>0</v>
      </c>
      <c r="BP1045" s="112">
        <v>0</v>
      </c>
      <c r="BQ1045" s="112">
        <v>0</v>
      </c>
      <c r="BR1045" s="113">
        <v>106</v>
      </c>
      <c r="BS1045" s="112">
        <v>0</v>
      </c>
    </row>
    <row r="1046" spans="1:71" hidden="1" x14ac:dyDescent="0.25">
      <c r="A1046" s="102" t="s">
        <v>4</v>
      </c>
      <c r="B1046" s="103" t="s">
        <v>213</v>
      </c>
      <c r="C1046" s="102" t="s">
        <v>214</v>
      </c>
      <c r="D1046" s="102" t="s">
        <v>135</v>
      </c>
      <c r="E1046" s="102" t="s">
        <v>134</v>
      </c>
      <c r="F1046" s="102" t="s">
        <v>151</v>
      </c>
      <c r="G1046" s="102" t="s">
        <v>223</v>
      </c>
      <c r="H1046" s="104">
        <v>56</v>
      </c>
      <c r="I1046" s="104">
        <v>55</v>
      </c>
      <c r="J1046" s="104"/>
      <c r="K1046" s="104" t="s">
        <v>154</v>
      </c>
      <c r="L1046" s="105">
        <v>55.5</v>
      </c>
      <c r="M1046" s="106">
        <v>530</v>
      </c>
      <c r="N1046" s="106">
        <v>537</v>
      </c>
      <c r="O1046" s="106">
        <v>3</v>
      </c>
      <c r="P1046" s="106">
        <v>7</v>
      </c>
      <c r="Q1046" s="106">
        <v>2</v>
      </c>
      <c r="R1046" s="106">
        <v>2.5</v>
      </c>
      <c r="S1046" s="106">
        <v>540</v>
      </c>
      <c r="T1046" s="106">
        <v>539</v>
      </c>
      <c r="U1046" s="106">
        <v>3</v>
      </c>
      <c r="V1046" s="106">
        <v>-1</v>
      </c>
      <c r="W1046" s="106">
        <v>2</v>
      </c>
      <c r="X1046" s="106">
        <v>2.5</v>
      </c>
      <c r="Y1046" s="106"/>
      <c r="Z1046" s="106"/>
      <c r="AA1046" s="107"/>
      <c r="AB1046" s="106"/>
      <c r="AC1046" s="108">
        <v>2.5</v>
      </c>
      <c r="AD1046" s="109">
        <v>2</v>
      </c>
      <c r="AE1046" s="110">
        <v>0</v>
      </c>
      <c r="AF1046" s="111">
        <v>0.54</v>
      </c>
      <c r="AG1046" s="112">
        <v>0</v>
      </c>
      <c r="AH1046" s="112">
        <v>0</v>
      </c>
      <c r="AI1046" s="112">
        <v>0</v>
      </c>
      <c r="AJ1046" s="111">
        <v>0.9</v>
      </c>
      <c r="AK1046" s="112">
        <v>0</v>
      </c>
      <c r="AL1046" s="112">
        <v>0</v>
      </c>
      <c r="AM1046" s="112">
        <v>0</v>
      </c>
      <c r="AN1046" s="112">
        <v>0</v>
      </c>
      <c r="AO1046" s="112">
        <v>0</v>
      </c>
      <c r="AP1046" s="112">
        <v>0</v>
      </c>
      <c r="AQ1046" s="112">
        <v>0</v>
      </c>
      <c r="AR1046" s="112">
        <v>0</v>
      </c>
      <c r="AS1046" s="112">
        <v>0</v>
      </c>
      <c r="AT1046" s="111">
        <v>0.55000000000000004</v>
      </c>
      <c r="AU1046" s="112">
        <v>0</v>
      </c>
      <c r="AV1046" s="112">
        <v>0</v>
      </c>
      <c r="AW1046" s="112">
        <v>0</v>
      </c>
      <c r="AX1046" s="112">
        <v>0</v>
      </c>
      <c r="AY1046" s="112">
        <v>0</v>
      </c>
      <c r="AZ1046" s="112">
        <v>0</v>
      </c>
      <c r="BA1046" s="111">
        <v>0.71299999999999997</v>
      </c>
      <c r="BB1046" s="112">
        <v>0</v>
      </c>
      <c r="BC1046" s="112">
        <v>0</v>
      </c>
      <c r="BD1046" s="112">
        <v>0</v>
      </c>
      <c r="BE1046" s="112">
        <v>0</v>
      </c>
      <c r="BF1046" s="112">
        <v>0</v>
      </c>
      <c r="BG1046" s="112">
        <v>0</v>
      </c>
      <c r="BH1046" s="112">
        <v>0</v>
      </c>
      <c r="BI1046" s="112">
        <v>0</v>
      </c>
      <c r="BJ1046" s="112">
        <v>0</v>
      </c>
      <c r="BK1046" s="111">
        <v>0.71299999999999997</v>
      </c>
      <c r="BL1046" s="112">
        <v>0</v>
      </c>
      <c r="BM1046" s="112">
        <v>0</v>
      </c>
      <c r="BN1046" s="112">
        <v>0</v>
      </c>
      <c r="BO1046" s="112">
        <v>0</v>
      </c>
      <c r="BP1046" s="112">
        <v>0</v>
      </c>
      <c r="BQ1046" s="112">
        <v>0</v>
      </c>
      <c r="BR1046" s="113">
        <v>16</v>
      </c>
      <c r="BS1046" s="112">
        <v>0</v>
      </c>
    </row>
    <row r="1047" spans="1:71" hidden="1" x14ac:dyDescent="0.25">
      <c r="A1047" s="102" t="s">
        <v>4</v>
      </c>
      <c r="B1047" s="103" t="s">
        <v>213</v>
      </c>
      <c r="C1047" s="102" t="s">
        <v>214</v>
      </c>
      <c r="D1047" s="102" t="s">
        <v>578</v>
      </c>
      <c r="E1047" s="102" t="s">
        <v>579</v>
      </c>
      <c r="F1047" s="102" t="s">
        <v>151</v>
      </c>
      <c r="G1047" s="102" t="s">
        <v>223</v>
      </c>
      <c r="H1047" s="104">
        <v>18</v>
      </c>
      <c r="I1047" s="104">
        <v>27</v>
      </c>
      <c r="J1047" s="104"/>
      <c r="K1047" s="104" t="s">
        <v>154</v>
      </c>
      <c r="L1047" s="105">
        <v>22.5</v>
      </c>
      <c r="M1047" s="106">
        <v>275</v>
      </c>
      <c r="N1047" s="106">
        <v>209</v>
      </c>
      <c r="O1047" s="106">
        <v>2</v>
      </c>
      <c r="P1047" s="106">
        <v>-66</v>
      </c>
      <c r="Q1047" s="106">
        <v>1</v>
      </c>
      <c r="R1047" s="106">
        <v>1.5</v>
      </c>
      <c r="S1047" s="106">
        <v>285</v>
      </c>
      <c r="T1047" s="106">
        <v>283</v>
      </c>
      <c r="U1047" s="106">
        <v>2</v>
      </c>
      <c r="V1047" s="106">
        <v>-2</v>
      </c>
      <c r="W1047" s="106">
        <v>1</v>
      </c>
      <c r="X1047" s="106">
        <v>1.5</v>
      </c>
      <c r="Y1047" s="106"/>
      <c r="Z1047" s="106"/>
      <c r="AA1047" s="107">
        <v>35807</v>
      </c>
      <c r="AB1047" s="106">
        <v>2</v>
      </c>
      <c r="AC1047" s="108">
        <v>1.75</v>
      </c>
      <c r="AD1047" s="109">
        <v>1</v>
      </c>
      <c r="AE1047" s="110">
        <v>0</v>
      </c>
      <c r="AF1047" s="111">
        <v>0.54</v>
      </c>
      <c r="AG1047" s="112">
        <v>0</v>
      </c>
      <c r="AH1047" s="112">
        <v>0</v>
      </c>
      <c r="AI1047" s="112">
        <v>0</v>
      </c>
      <c r="AJ1047" s="111">
        <v>0.9</v>
      </c>
      <c r="AK1047" s="112">
        <v>0</v>
      </c>
      <c r="AL1047" s="112">
        <v>0</v>
      </c>
      <c r="AM1047" s="112">
        <v>0</v>
      </c>
      <c r="AN1047" s="112">
        <v>0</v>
      </c>
      <c r="AO1047" s="112">
        <v>0</v>
      </c>
      <c r="AP1047" s="112">
        <v>0</v>
      </c>
      <c r="AQ1047" s="112">
        <v>0</v>
      </c>
      <c r="AR1047" s="112">
        <v>0</v>
      </c>
      <c r="AS1047" s="112">
        <v>0</v>
      </c>
      <c r="AT1047" s="111">
        <v>0.55000000000000004</v>
      </c>
      <c r="AU1047" s="112">
        <v>0</v>
      </c>
      <c r="AV1047" s="112">
        <v>0</v>
      </c>
      <c r="AW1047" s="112">
        <v>0</v>
      </c>
      <c r="AX1047" s="112">
        <v>0</v>
      </c>
      <c r="AY1047" s="112">
        <v>0</v>
      </c>
      <c r="AZ1047" s="112">
        <v>0</v>
      </c>
      <c r="BA1047" s="111">
        <v>0.71299999999999997</v>
      </c>
      <c r="BB1047" s="112">
        <v>0</v>
      </c>
      <c r="BC1047" s="112">
        <v>0</v>
      </c>
      <c r="BD1047" s="112">
        <v>0</v>
      </c>
      <c r="BE1047" s="112">
        <v>0</v>
      </c>
      <c r="BF1047" s="112">
        <v>0</v>
      </c>
      <c r="BG1047" s="112">
        <v>0</v>
      </c>
      <c r="BH1047" s="112">
        <v>0</v>
      </c>
      <c r="BI1047" s="112">
        <v>0</v>
      </c>
      <c r="BJ1047" s="112">
        <v>0</v>
      </c>
      <c r="BK1047" s="111">
        <v>0.71299999999999997</v>
      </c>
      <c r="BL1047" s="112">
        <v>0</v>
      </c>
      <c r="BM1047" s="112">
        <v>0</v>
      </c>
      <c r="BN1047" s="112">
        <v>0</v>
      </c>
      <c r="BO1047" s="112">
        <v>0</v>
      </c>
      <c r="BP1047" s="112">
        <v>0</v>
      </c>
      <c r="BQ1047" s="112">
        <v>0</v>
      </c>
      <c r="BR1047" s="113">
        <v>5</v>
      </c>
      <c r="BS1047" s="112">
        <v>0</v>
      </c>
    </row>
    <row r="1048" spans="1:71" hidden="1" x14ac:dyDescent="0.25">
      <c r="A1048" s="102" t="s">
        <v>4</v>
      </c>
      <c r="B1048" s="103" t="s">
        <v>213</v>
      </c>
      <c r="C1048" s="102" t="s">
        <v>214</v>
      </c>
      <c r="D1048" s="102" t="s">
        <v>580</v>
      </c>
      <c r="E1048" s="102" t="s">
        <v>581</v>
      </c>
      <c r="F1048" s="102" t="s">
        <v>152</v>
      </c>
      <c r="G1048" s="102" t="s">
        <v>223</v>
      </c>
      <c r="H1048" s="104">
        <v>425</v>
      </c>
      <c r="I1048" s="104">
        <v>397</v>
      </c>
      <c r="J1048" s="104">
        <v>115</v>
      </c>
      <c r="K1048" s="104">
        <v>345</v>
      </c>
      <c r="L1048" s="105">
        <v>312.33333333333331</v>
      </c>
      <c r="M1048" s="106">
        <v>2330</v>
      </c>
      <c r="N1048" s="106">
        <v>2776</v>
      </c>
      <c r="O1048" s="106">
        <v>7</v>
      </c>
      <c r="P1048" s="106">
        <v>446</v>
      </c>
      <c r="Q1048" s="106">
        <v>9</v>
      </c>
      <c r="R1048" s="106">
        <v>8</v>
      </c>
      <c r="S1048" s="106">
        <v>2338</v>
      </c>
      <c r="T1048" s="106">
        <v>2424</v>
      </c>
      <c r="U1048" s="106">
        <v>7</v>
      </c>
      <c r="V1048" s="106">
        <v>86</v>
      </c>
      <c r="W1048" s="106">
        <v>8</v>
      </c>
      <c r="X1048" s="106">
        <v>7.5</v>
      </c>
      <c r="Y1048" s="106">
        <v>115</v>
      </c>
      <c r="Z1048" s="106">
        <v>5</v>
      </c>
      <c r="AA1048" s="107">
        <v>32628</v>
      </c>
      <c r="AB1048" s="106">
        <v>2</v>
      </c>
      <c r="AC1048" s="108">
        <v>4.9000000000000004</v>
      </c>
      <c r="AD1048" s="109">
        <v>2</v>
      </c>
      <c r="AE1048" s="110">
        <v>0</v>
      </c>
      <c r="AF1048" s="111">
        <v>0.54</v>
      </c>
      <c r="AG1048" s="112">
        <v>0</v>
      </c>
      <c r="AH1048" s="112">
        <v>0</v>
      </c>
      <c r="AI1048" s="112">
        <v>0</v>
      </c>
      <c r="AJ1048" s="111">
        <v>0.9</v>
      </c>
      <c r="AK1048" s="112">
        <v>0</v>
      </c>
      <c r="AL1048" s="112">
        <v>0</v>
      </c>
      <c r="AM1048" s="112">
        <v>0</v>
      </c>
      <c r="AN1048" s="112">
        <v>0</v>
      </c>
      <c r="AO1048" s="112">
        <v>0</v>
      </c>
      <c r="AP1048" s="112">
        <v>0</v>
      </c>
      <c r="AQ1048" s="112">
        <v>0</v>
      </c>
      <c r="AR1048" s="112">
        <v>0</v>
      </c>
      <c r="AS1048" s="112">
        <v>0</v>
      </c>
      <c r="AT1048" s="111">
        <v>0.55000000000000004</v>
      </c>
      <c r="AU1048" s="112">
        <v>0</v>
      </c>
      <c r="AV1048" s="112">
        <v>0</v>
      </c>
      <c r="AW1048" s="112">
        <v>0</v>
      </c>
      <c r="AX1048" s="112">
        <v>0</v>
      </c>
      <c r="AY1048" s="112">
        <v>0</v>
      </c>
      <c r="AZ1048" s="112">
        <v>0</v>
      </c>
      <c r="BA1048" s="111">
        <v>0.71299999999999997</v>
      </c>
      <c r="BB1048" s="112">
        <v>0</v>
      </c>
      <c r="BC1048" s="112">
        <v>0</v>
      </c>
      <c r="BD1048" s="112">
        <v>0</v>
      </c>
      <c r="BE1048" s="112">
        <v>0</v>
      </c>
      <c r="BF1048" s="112">
        <v>0</v>
      </c>
      <c r="BG1048" s="112">
        <v>0</v>
      </c>
      <c r="BH1048" s="112">
        <v>0</v>
      </c>
      <c r="BI1048" s="112">
        <v>0</v>
      </c>
      <c r="BJ1048" s="112">
        <v>0</v>
      </c>
      <c r="BK1048" s="111">
        <v>0.71299999999999997</v>
      </c>
      <c r="BL1048" s="112">
        <v>0</v>
      </c>
      <c r="BM1048" s="112">
        <v>0</v>
      </c>
      <c r="BN1048" s="112">
        <v>0</v>
      </c>
      <c r="BO1048" s="112">
        <v>0</v>
      </c>
      <c r="BP1048" s="112">
        <v>0</v>
      </c>
      <c r="BQ1048" s="112">
        <v>0</v>
      </c>
      <c r="BR1048" s="113">
        <v>86</v>
      </c>
      <c r="BS1048" s="112">
        <v>0</v>
      </c>
    </row>
    <row r="1049" spans="1:71" hidden="1" x14ac:dyDescent="0.25">
      <c r="A1049" s="102" t="s">
        <v>4</v>
      </c>
      <c r="B1049" s="103" t="s">
        <v>215</v>
      </c>
      <c r="C1049" s="102" t="s">
        <v>216</v>
      </c>
      <c r="D1049" s="102" t="s">
        <v>668</v>
      </c>
      <c r="E1049" s="102" t="s">
        <v>669</v>
      </c>
      <c r="F1049" s="102" t="s">
        <v>151</v>
      </c>
      <c r="G1049" s="102" t="s">
        <v>223</v>
      </c>
      <c r="H1049" s="104">
        <v>11</v>
      </c>
      <c r="I1049" s="104">
        <v>14</v>
      </c>
      <c r="J1049" s="104"/>
      <c r="K1049" s="104" t="s">
        <v>154</v>
      </c>
      <c r="L1049" s="105">
        <v>12.5</v>
      </c>
      <c r="M1049" s="106">
        <v>101</v>
      </c>
      <c r="N1049" s="106">
        <v>112</v>
      </c>
      <c r="O1049" s="106">
        <v>1</v>
      </c>
      <c r="P1049" s="106">
        <v>11</v>
      </c>
      <c r="Q1049" s="106">
        <v>3</v>
      </c>
      <c r="R1049" s="106">
        <v>2</v>
      </c>
      <c r="S1049" s="106">
        <v>114</v>
      </c>
      <c r="T1049" s="106">
        <v>119</v>
      </c>
      <c r="U1049" s="106">
        <v>1</v>
      </c>
      <c r="V1049" s="106">
        <v>5</v>
      </c>
      <c r="W1049" s="106">
        <v>3</v>
      </c>
      <c r="X1049" s="106">
        <v>2</v>
      </c>
      <c r="Y1049" s="106"/>
      <c r="Z1049" s="106"/>
      <c r="AA1049" s="107">
        <v>42287</v>
      </c>
      <c r="AB1049" s="106">
        <v>3</v>
      </c>
      <c r="AC1049" s="108">
        <v>2.5</v>
      </c>
      <c r="AD1049" s="109">
        <v>2</v>
      </c>
      <c r="AE1049" s="110">
        <v>0</v>
      </c>
      <c r="AF1049" s="111">
        <v>0.54</v>
      </c>
      <c r="AG1049" s="112">
        <v>0</v>
      </c>
      <c r="AH1049" s="112">
        <v>0</v>
      </c>
      <c r="AI1049" s="112">
        <v>0</v>
      </c>
      <c r="AJ1049" s="111">
        <v>0.9</v>
      </c>
      <c r="AK1049" s="112">
        <v>0</v>
      </c>
      <c r="AL1049" s="112">
        <v>0</v>
      </c>
      <c r="AM1049" s="112">
        <v>0</v>
      </c>
      <c r="AN1049" s="112">
        <v>0</v>
      </c>
      <c r="AO1049" s="112">
        <v>0</v>
      </c>
      <c r="AP1049" s="112">
        <v>0</v>
      </c>
      <c r="AQ1049" s="112">
        <v>0</v>
      </c>
      <c r="AR1049" s="112">
        <v>0</v>
      </c>
      <c r="AS1049" s="112">
        <v>0</v>
      </c>
      <c r="AT1049" s="111">
        <v>0.55000000000000004</v>
      </c>
      <c r="AU1049" s="112">
        <v>0</v>
      </c>
      <c r="AV1049" s="112">
        <v>0</v>
      </c>
      <c r="AW1049" s="112">
        <v>0</v>
      </c>
      <c r="AX1049" s="112">
        <v>0</v>
      </c>
      <c r="AY1049" s="112">
        <v>0</v>
      </c>
      <c r="AZ1049" s="112">
        <v>0</v>
      </c>
      <c r="BA1049" s="111">
        <v>0.71299999999999997</v>
      </c>
      <c r="BB1049" s="112">
        <v>0</v>
      </c>
      <c r="BC1049" s="112">
        <v>0</v>
      </c>
      <c r="BD1049" s="112">
        <v>0</v>
      </c>
      <c r="BE1049" s="112">
        <v>0</v>
      </c>
      <c r="BF1049" s="112">
        <v>0</v>
      </c>
      <c r="BG1049" s="112">
        <v>0</v>
      </c>
      <c r="BH1049" s="112">
        <v>0</v>
      </c>
      <c r="BI1049" s="112">
        <v>0</v>
      </c>
      <c r="BJ1049" s="112">
        <v>0</v>
      </c>
      <c r="BK1049" s="111">
        <v>0.71299999999999997</v>
      </c>
      <c r="BL1049" s="112">
        <v>0</v>
      </c>
      <c r="BM1049" s="112">
        <v>0</v>
      </c>
      <c r="BN1049" s="112">
        <v>0</v>
      </c>
      <c r="BO1049" s="112">
        <v>0</v>
      </c>
      <c r="BP1049" s="112">
        <v>0</v>
      </c>
      <c r="BQ1049" s="112">
        <v>0</v>
      </c>
      <c r="BR1049" s="113">
        <v>13</v>
      </c>
      <c r="BS1049" s="112">
        <v>0</v>
      </c>
    </row>
    <row r="1050" spans="1:71" hidden="1" x14ac:dyDescent="0.25">
      <c r="A1050" s="102" t="s">
        <v>4</v>
      </c>
      <c r="B1050" s="103" t="s">
        <v>215</v>
      </c>
      <c r="C1050" s="102" t="s">
        <v>216</v>
      </c>
      <c r="D1050" s="102" t="s">
        <v>352</v>
      </c>
      <c r="E1050" s="102" t="s">
        <v>353</v>
      </c>
      <c r="F1050" s="102" t="s">
        <v>151</v>
      </c>
      <c r="G1050" s="102" t="s">
        <v>154</v>
      </c>
      <c r="H1050" s="104">
        <v>105</v>
      </c>
      <c r="I1050" s="104">
        <v>99</v>
      </c>
      <c r="J1050" s="104">
        <v>113</v>
      </c>
      <c r="K1050" s="104">
        <v>339</v>
      </c>
      <c r="L1050" s="105">
        <v>105.66666666666667</v>
      </c>
      <c r="M1050" s="106">
        <v>963</v>
      </c>
      <c r="N1050" s="106">
        <v>1009</v>
      </c>
      <c r="O1050" s="106">
        <v>5</v>
      </c>
      <c r="P1050" s="106">
        <v>46</v>
      </c>
      <c r="Q1050" s="106">
        <v>4</v>
      </c>
      <c r="R1050" s="106">
        <v>4.5</v>
      </c>
      <c r="S1050" s="106">
        <v>917</v>
      </c>
      <c r="T1050" s="106">
        <v>928</v>
      </c>
      <c r="U1050" s="106">
        <v>5</v>
      </c>
      <c r="V1050" s="106">
        <v>11</v>
      </c>
      <c r="W1050" s="106">
        <v>4</v>
      </c>
      <c r="X1050" s="106">
        <v>4.5</v>
      </c>
      <c r="Y1050" s="106">
        <v>113</v>
      </c>
      <c r="Z1050" s="106">
        <v>5</v>
      </c>
      <c r="AA1050" s="107">
        <v>51212</v>
      </c>
      <c r="AB1050" s="106">
        <v>5</v>
      </c>
      <c r="AC1050" s="108">
        <v>4.8</v>
      </c>
      <c r="AD1050" s="109">
        <v>3</v>
      </c>
      <c r="AE1050" s="110">
        <v>0</v>
      </c>
      <c r="AF1050" s="111">
        <v>0.54</v>
      </c>
      <c r="AG1050" s="112">
        <v>0</v>
      </c>
      <c r="AH1050" s="112">
        <v>0</v>
      </c>
      <c r="AI1050" s="112">
        <v>0</v>
      </c>
      <c r="AJ1050" s="111">
        <v>0.9</v>
      </c>
      <c r="AK1050" s="112">
        <v>0</v>
      </c>
      <c r="AL1050" s="112">
        <v>0</v>
      </c>
      <c r="AM1050" s="112">
        <v>0</v>
      </c>
      <c r="AN1050" s="112">
        <v>0</v>
      </c>
      <c r="AO1050" s="112">
        <v>0</v>
      </c>
      <c r="AP1050" s="112">
        <v>0</v>
      </c>
      <c r="AQ1050" s="112">
        <v>0</v>
      </c>
      <c r="AR1050" s="112">
        <v>0</v>
      </c>
      <c r="AS1050" s="112">
        <v>0</v>
      </c>
      <c r="AT1050" s="111">
        <v>0.55000000000000004</v>
      </c>
      <c r="AU1050" s="112">
        <v>0</v>
      </c>
      <c r="AV1050" s="112">
        <v>0</v>
      </c>
      <c r="AW1050" s="112">
        <v>0</v>
      </c>
      <c r="AX1050" s="112">
        <v>0</v>
      </c>
      <c r="AY1050" s="112">
        <v>0</v>
      </c>
      <c r="AZ1050" s="112">
        <v>0</v>
      </c>
      <c r="BA1050" s="111">
        <v>0.71299999999999997</v>
      </c>
      <c r="BB1050" s="112">
        <v>0</v>
      </c>
      <c r="BC1050" s="112">
        <v>0</v>
      </c>
      <c r="BD1050" s="112">
        <v>0</v>
      </c>
      <c r="BE1050" s="112">
        <v>0</v>
      </c>
      <c r="BF1050" s="112">
        <v>0</v>
      </c>
      <c r="BG1050" s="112">
        <v>0</v>
      </c>
      <c r="BH1050" s="112">
        <v>0</v>
      </c>
      <c r="BI1050" s="112">
        <v>0</v>
      </c>
      <c r="BJ1050" s="112">
        <v>0</v>
      </c>
      <c r="BK1050" s="111">
        <v>0.71299999999999997</v>
      </c>
      <c r="BL1050" s="112">
        <v>0</v>
      </c>
      <c r="BM1050" s="112">
        <v>0</v>
      </c>
      <c r="BN1050" s="112">
        <v>0</v>
      </c>
      <c r="BO1050" s="112">
        <v>0</v>
      </c>
      <c r="BP1050" s="112">
        <v>0</v>
      </c>
      <c r="BQ1050" s="112">
        <v>0</v>
      </c>
      <c r="BR1050" s="113">
        <v>33</v>
      </c>
      <c r="BS1050" s="112">
        <v>0</v>
      </c>
    </row>
    <row r="1051" spans="1:71" hidden="1" x14ac:dyDescent="0.25">
      <c r="A1051" s="102" t="s">
        <v>4</v>
      </c>
      <c r="B1051" s="103" t="s">
        <v>215</v>
      </c>
      <c r="C1051" s="102" t="s">
        <v>216</v>
      </c>
      <c r="D1051" s="102" t="s">
        <v>354</v>
      </c>
      <c r="E1051" s="102" t="s">
        <v>1089</v>
      </c>
      <c r="F1051" s="102" t="s">
        <v>151</v>
      </c>
      <c r="G1051" s="102" t="s">
        <v>154</v>
      </c>
      <c r="H1051" s="104">
        <v>137</v>
      </c>
      <c r="I1051" s="104">
        <v>145</v>
      </c>
      <c r="J1051" s="104">
        <v>109</v>
      </c>
      <c r="K1051" s="104">
        <v>327</v>
      </c>
      <c r="L1051" s="105">
        <v>130.33333333333334</v>
      </c>
      <c r="M1051" s="106">
        <v>1139</v>
      </c>
      <c r="N1051" s="106">
        <v>1281</v>
      </c>
      <c r="O1051" s="106">
        <v>5</v>
      </c>
      <c r="P1051" s="106">
        <v>142</v>
      </c>
      <c r="Q1051" s="106">
        <v>6</v>
      </c>
      <c r="R1051" s="106">
        <v>5.5</v>
      </c>
      <c r="S1051" s="106">
        <v>1184</v>
      </c>
      <c r="T1051" s="106">
        <v>1233</v>
      </c>
      <c r="U1051" s="106">
        <v>5</v>
      </c>
      <c r="V1051" s="106">
        <v>49</v>
      </c>
      <c r="W1051" s="106">
        <v>6</v>
      </c>
      <c r="X1051" s="106">
        <v>5.5</v>
      </c>
      <c r="Y1051" s="106">
        <v>109</v>
      </c>
      <c r="Z1051" s="106">
        <v>5</v>
      </c>
      <c r="AA1051" s="107">
        <v>65059</v>
      </c>
      <c r="AB1051" s="106">
        <v>6</v>
      </c>
      <c r="AC1051" s="108">
        <v>5.6</v>
      </c>
      <c r="AD1051" s="109">
        <v>3</v>
      </c>
      <c r="AE1051" s="110">
        <v>0</v>
      </c>
      <c r="AF1051" s="111">
        <v>0.54</v>
      </c>
      <c r="AG1051" s="112">
        <v>0</v>
      </c>
      <c r="AH1051" s="112">
        <v>0</v>
      </c>
      <c r="AI1051" s="112">
        <v>0</v>
      </c>
      <c r="AJ1051" s="111">
        <v>0.9</v>
      </c>
      <c r="AK1051" s="112">
        <v>0</v>
      </c>
      <c r="AL1051" s="112">
        <v>0</v>
      </c>
      <c r="AM1051" s="112">
        <v>0</v>
      </c>
      <c r="AN1051" s="112">
        <v>0</v>
      </c>
      <c r="AO1051" s="112">
        <v>0</v>
      </c>
      <c r="AP1051" s="112">
        <v>0</v>
      </c>
      <c r="AQ1051" s="112">
        <v>0</v>
      </c>
      <c r="AR1051" s="112">
        <v>0</v>
      </c>
      <c r="AS1051" s="112">
        <v>0</v>
      </c>
      <c r="AT1051" s="111">
        <v>0.55000000000000004</v>
      </c>
      <c r="AU1051" s="112">
        <v>0</v>
      </c>
      <c r="AV1051" s="112">
        <v>0</v>
      </c>
      <c r="AW1051" s="112">
        <v>0</v>
      </c>
      <c r="AX1051" s="112">
        <v>0</v>
      </c>
      <c r="AY1051" s="112">
        <v>0</v>
      </c>
      <c r="AZ1051" s="112">
        <v>0</v>
      </c>
      <c r="BA1051" s="111">
        <v>0.71299999999999997</v>
      </c>
      <c r="BB1051" s="112">
        <v>0</v>
      </c>
      <c r="BC1051" s="112">
        <v>0</v>
      </c>
      <c r="BD1051" s="112">
        <v>0</v>
      </c>
      <c r="BE1051" s="112">
        <v>0</v>
      </c>
      <c r="BF1051" s="112">
        <v>0</v>
      </c>
      <c r="BG1051" s="112">
        <v>0</v>
      </c>
      <c r="BH1051" s="112">
        <v>0</v>
      </c>
      <c r="BI1051" s="112">
        <v>0</v>
      </c>
      <c r="BJ1051" s="112">
        <v>0</v>
      </c>
      <c r="BK1051" s="111">
        <v>0.71299999999999997</v>
      </c>
      <c r="BL1051" s="112">
        <v>0</v>
      </c>
      <c r="BM1051" s="112">
        <v>0</v>
      </c>
      <c r="BN1051" s="112">
        <v>0</v>
      </c>
      <c r="BO1051" s="112">
        <v>0</v>
      </c>
      <c r="BP1051" s="112">
        <v>0</v>
      </c>
      <c r="BQ1051" s="112">
        <v>0</v>
      </c>
      <c r="BR1051" s="113">
        <v>70</v>
      </c>
      <c r="BS1051" s="112">
        <v>0</v>
      </c>
    </row>
    <row r="1052" spans="1:71" hidden="1" x14ac:dyDescent="0.25">
      <c r="A1052" s="102" t="s">
        <v>4</v>
      </c>
      <c r="B1052" s="103" t="s">
        <v>215</v>
      </c>
      <c r="C1052" s="102" t="s">
        <v>216</v>
      </c>
      <c r="D1052" s="102" t="s">
        <v>670</v>
      </c>
      <c r="E1052" s="102" t="s">
        <v>1090</v>
      </c>
      <c r="F1052" s="102" t="s">
        <v>151</v>
      </c>
      <c r="G1052" s="102" t="s">
        <v>223</v>
      </c>
      <c r="H1052" s="104">
        <v>174</v>
      </c>
      <c r="I1052" s="104">
        <v>158</v>
      </c>
      <c r="J1052" s="104">
        <v>98</v>
      </c>
      <c r="K1052" s="104">
        <v>294</v>
      </c>
      <c r="L1052" s="105">
        <v>143.33333333333334</v>
      </c>
      <c r="M1052" s="106">
        <v>1227</v>
      </c>
      <c r="N1052" s="106">
        <v>1398</v>
      </c>
      <c r="O1052" s="106">
        <v>6</v>
      </c>
      <c r="P1052" s="106">
        <v>171</v>
      </c>
      <c r="Q1052" s="106">
        <v>7</v>
      </c>
      <c r="R1052" s="106">
        <v>6.5</v>
      </c>
      <c r="S1052" s="106">
        <v>1276</v>
      </c>
      <c r="T1052" s="106">
        <v>1288</v>
      </c>
      <c r="U1052" s="106">
        <v>5</v>
      </c>
      <c r="V1052" s="106">
        <v>12</v>
      </c>
      <c r="W1052" s="106">
        <v>4</v>
      </c>
      <c r="X1052" s="106">
        <v>4.5</v>
      </c>
      <c r="Y1052" s="106">
        <v>98</v>
      </c>
      <c r="Z1052" s="106">
        <v>4</v>
      </c>
      <c r="AA1052" s="107"/>
      <c r="AB1052" s="106"/>
      <c r="AC1052" s="108">
        <v>5</v>
      </c>
      <c r="AD1052" s="109">
        <v>3</v>
      </c>
      <c r="AE1052" s="110">
        <v>0</v>
      </c>
      <c r="AF1052" s="111">
        <v>0.54</v>
      </c>
      <c r="AG1052" s="112">
        <v>0</v>
      </c>
      <c r="AH1052" s="112">
        <v>0</v>
      </c>
      <c r="AI1052" s="112">
        <v>0</v>
      </c>
      <c r="AJ1052" s="111">
        <v>0.9</v>
      </c>
      <c r="AK1052" s="112">
        <v>0</v>
      </c>
      <c r="AL1052" s="112">
        <v>0</v>
      </c>
      <c r="AM1052" s="112">
        <v>0</v>
      </c>
      <c r="AN1052" s="112">
        <v>0</v>
      </c>
      <c r="AO1052" s="112">
        <v>0</v>
      </c>
      <c r="AP1052" s="112">
        <v>0</v>
      </c>
      <c r="AQ1052" s="112">
        <v>0</v>
      </c>
      <c r="AR1052" s="112">
        <v>0</v>
      </c>
      <c r="AS1052" s="112">
        <v>0</v>
      </c>
      <c r="AT1052" s="111">
        <v>0.55000000000000004</v>
      </c>
      <c r="AU1052" s="112">
        <v>0</v>
      </c>
      <c r="AV1052" s="112">
        <v>0</v>
      </c>
      <c r="AW1052" s="112">
        <v>0</v>
      </c>
      <c r="AX1052" s="112">
        <v>0</v>
      </c>
      <c r="AY1052" s="112">
        <v>0</v>
      </c>
      <c r="AZ1052" s="112">
        <v>0</v>
      </c>
      <c r="BA1052" s="111">
        <v>0.71299999999999997</v>
      </c>
      <c r="BB1052" s="112">
        <v>0</v>
      </c>
      <c r="BC1052" s="112">
        <v>0</v>
      </c>
      <c r="BD1052" s="112">
        <v>0</v>
      </c>
      <c r="BE1052" s="112">
        <v>0</v>
      </c>
      <c r="BF1052" s="112">
        <v>0</v>
      </c>
      <c r="BG1052" s="112">
        <v>0</v>
      </c>
      <c r="BH1052" s="112">
        <v>0</v>
      </c>
      <c r="BI1052" s="112">
        <v>0</v>
      </c>
      <c r="BJ1052" s="112">
        <v>0</v>
      </c>
      <c r="BK1052" s="111">
        <v>0.71299999999999997</v>
      </c>
      <c r="BL1052" s="112">
        <v>0</v>
      </c>
      <c r="BM1052" s="112">
        <v>0</v>
      </c>
      <c r="BN1052" s="112">
        <v>0</v>
      </c>
      <c r="BO1052" s="112">
        <v>0</v>
      </c>
      <c r="BP1052" s="112">
        <v>0</v>
      </c>
      <c r="BQ1052" s="112">
        <v>0</v>
      </c>
      <c r="BR1052" s="113">
        <v>85</v>
      </c>
      <c r="BS1052" s="112">
        <v>0</v>
      </c>
    </row>
    <row r="1053" spans="1:71" hidden="1" x14ac:dyDescent="0.25">
      <c r="A1053" s="102" t="s">
        <v>4</v>
      </c>
      <c r="B1053" s="103" t="s">
        <v>215</v>
      </c>
      <c r="C1053" s="102" t="s">
        <v>216</v>
      </c>
      <c r="D1053" s="102" t="s">
        <v>671</v>
      </c>
      <c r="E1053" s="102" t="s">
        <v>1079</v>
      </c>
      <c r="F1053" s="102" t="s">
        <v>151</v>
      </c>
      <c r="G1053" s="102" t="s">
        <v>223</v>
      </c>
      <c r="H1053" s="104">
        <v>760</v>
      </c>
      <c r="I1053" s="104">
        <v>764</v>
      </c>
      <c r="J1053" s="104">
        <v>37</v>
      </c>
      <c r="K1053" s="104">
        <v>111</v>
      </c>
      <c r="L1053" s="105">
        <v>520.33333333333337</v>
      </c>
      <c r="M1053" s="106">
        <v>4845</v>
      </c>
      <c r="N1053" s="106">
        <v>5990</v>
      </c>
      <c r="O1053" s="106">
        <v>9</v>
      </c>
      <c r="P1053" s="106">
        <v>1145</v>
      </c>
      <c r="Q1053" s="106">
        <v>10</v>
      </c>
      <c r="R1053" s="106">
        <v>9.5</v>
      </c>
      <c r="S1053" s="106">
        <v>5174</v>
      </c>
      <c r="T1053" s="106">
        <v>5437</v>
      </c>
      <c r="U1053" s="106">
        <v>9</v>
      </c>
      <c r="V1053" s="106">
        <v>263</v>
      </c>
      <c r="W1053" s="106">
        <v>10</v>
      </c>
      <c r="X1053" s="106">
        <v>9.5</v>
      </c>
      <c r="Y1053" s="106">
        <v>37</v>
      </c>
      <c r="Z1053" s="106">
        <v>2</v>
      </c>
      <c r="AA1053" s="107"/>
      <c r="AB1053" s="106"/>
      <c r="AC1053" s="108">
        <v>7</v>
      </c>
      <c r="AD1053" s="109">
        <v>4</v>
      </c>
      <c r="AE1053" s="110">
        <v>0</v>
      </c>
      <c r="AF1053" s="111">
        <v>0.54</v>
      </c>
      <c r="AG1053" s="112">
        <v>0</v>
      </c>
      <c r="AH1053" s="112">
        <v>0</v>
      </c>
      <c r="AI1053" s="112">
        <v>0</v>
      </c>
      <c r="AJ1053" s="111">
        <v>0.9</v>
      </c>
      <c r="AK1053" s="112">
        <v>0</v>
      </c>
      <c r="AL1053" s="112">
        <v>0</v>
      </c>
      <c r="AM1053" s="112">
        <v>0</v>
      </c>
      <c r="AN1053" s="112">
        <v>0</v>
      </c>
      <c r="AO1053" s="112">
        <v>0</v>
      </c>
      <c r="AP1053" s="112">
        <v>0</v>
      </c>
      <c r="AQ1053" s="112">
        <v>0</v>
      </c>
      <c r="AR1053" s="112">
        <v>0</v>
      </c>
      <c r="AS1053" s="112">
        <v>0</v>
      </c>
      <c r="AT1053" s="111">
        <v>0.55000000000000004</v>
      </c>
      <c r="AU1053" s="112">
        <v>0</v>
      </c>
      <c r="AV1053" s="112">
        <v>0</v>
      </c>
      <c r="AW1053" s="112">
        <v>0</v>
      </c>
      <c r="AX1053" s="112">
        <v>0</v>
      </c>
      <c r="AY1053" s="112">
        <v>0</v>
      </c>
      <c r="AZ1053" s="112">
        <v>0</v>
      </c>
      <c r="BA1053" s="111">
        <v>0.71299999999999997</v>
      </c>
      <c r="BB1053" s="112">
        <v>0</v>
      </c>
      <c r="BC1053" s="112">
        <v>0</v>
      </c>
      <c r="BD1053" s="112">
        <v>0</v>
      </c>
      <c r="BE1053" s="112">
        <v>0</v>
      </c>
      <c r="BF1053" s="112">
        <v>0</v>
      </c>
      <c r="BG1053" s="112">
        <v>0</v>
      </c>
      <c r="BH1053" s="112">
        <v>0</v>
      </c>
      <c r="BI1053" s="112">
        <v>0</v>
      </c>
      <c r="BJ1053" s="112">
        <v>0</v>
      </c>
      <c r="BK1053" s="111">
        <v>0.71299999999999997</v>
      </c>
      <c r="BL1053" s="112">
        <v>0</v>
      </c>
      <c r="BM1053" s="112">
        <v>0</v>
      </c>
      <c r="BN1053" s="112">
        <v>0</v>
      </c>
      <c r="BO1053" s="112">
        <v>0</v>
      </c>
      <c r="BP1053" s="112">
        <v>0</v>
      </c>
      <c r="BQ1053" s="112">
        <v>0</v>
      </c>
      <c r="BR1053" s="113">
        <v>1264</v>
      </c>
      <c r="BS1053" s="112">
        <v>0</v>
      </c>
    </row>
    <row r="1054" spans="1:71" hidden="1" x14ac:dyDescent="0.25">
      <c r="A1054" s="102" t="s">
        <v>4</v>
      </c>
      <c r="B1054" s="103" t="s">
        <v>215</v>
      </c>
      <c r="C1054" s="102" t="s">
        <v>216</v>
      </c>
      <c r="D1054" s="102" t="s">
        <v>122</v>
      </c>
      <c r="E1054" s="102" t="s">
        <v>123</v>
      </c>
      <c r="F1054" s="102" t="s">
        <v>151</v>
      </c>
      <c r="G1054" s="102" t="s">
        <v>223</v>
      </c>
      <c r="H1054" s="104">
        <v>420</v>
      </c>
      <c r="I1054" s="104">
        <v>489</v>
      </c>
      <c r="J1054" s="104">
        <v>1261</v>
      </c>
      <c r="K1054" s="104">
        <v>3783</v>
      </c>
      <c r="L1054" s="105">
        <v>723.33333333333337</v>
      </c>
      <c r="M1054" s="106">
        <v>3863</v>
      </c>
      <c r="N1054" s="106">
        <v>3943</v>
      </c>
      <c r="O1054" s="106">
        <v>8</v>
      </c>
      <c r="P1054" s="106">
        <v>80</v>
      </c>
      <c r="Q1054" s="106">
        <v>5</v>
      </c>
      <c r="R1054" s="106">
        <v>6.5</v>
      </c>
      <c r="S1054" s="106">
        <v>4136</v>
      </c>
      <c r="T1054" s="106">
        <v>4231</v>
      </c>
      <c r="U1054" s="106">
        <v>8</v>
      </c>
      <c r="V1054" s="106">
        <v>95</v>
      </c>
      <c r="W1054" s="106">
        <v>8</v>
      </c>
      <c r="X1054" s="106">
        <v>8</v>
      </c>
      <c r="Y1054" s="106">
        <v>1261</v>
      </c>
      <c r="Z1054" s="106">
        <v>9</v>
      </c>
      <c r="AA1054" s="107">
        <v>32273</v>
      </c>
      <c r="AB1054" s="106">
        <v>2</v>
      </c>
      <c r="AC1054" s="108">
        <v>5.5</v>
      </c>
      <c r="AD1054" s="109">
        <v>2</v>
      </c>
      <c r="AE1054" s="110">
        <v>0</v>
      </c>
      <c r="AF1054" s="111">
        <v>0.54</v>
      </c>
      <c r="AG1054" s="112">
        <v>0</v>
      </c>
      <c r="AH1054" s="112">
        <v>0</v>
      </c>
      <c r="AI1054" s="112">
        <v>0</v>
      </c>
      <c r="AJ1054" s="111">
        <v>0.9</v>
      </c>
      <c r="AK1054" s="112">
        <v>0</v>
      </c>
      <c r="AL1054" s="112">
        <v>0</v>
      </c>
      <c r="AM1054" s="112">
        <v>0</v>
      </c>
      <c r="AN1054" s="112">
        <v>0</v>
      </c>
      <c r="AO1054" s="112">
        <v>0</v>
      </c>
      <c r="AP1054" s="112">
        <v>0</v>
      </c>
      <c r="AQ1054" s="112">
        <v>0</v>
      </c>
      <c r="AR1054" s="112">
        <v>0</v>
      </c>
      <c r="AS1054" s="112">
        <v>0</v>
      </c>
      <c r="AT1054" s="111">
        <v>0.55000000000000004</v>
      </c>
      <c r="AU1054" s="112">
        <v>0</v>
      </c>
      <c r="AV1054" s="112">
        <v>0</v>
      </c>
      <c r="AW1054" s="112">
        <v>0</v>
      </c>
      <c r="AX1054" s="112">
        <v>0</v>
      </c>
      <c r="AY1054" s="112">
        <v>0</v>
      </c>
      <c r="AZ1054" s="112">
        <v>0</v>
      </c>
      <c r="BA1054" s="111">
        <v>0.71299999999999997</v>
      </c>
      <c r="BB1054" s="112">
        <v>0</v>
      </c>
      <c r="BC1054" s="112">
        <v>0</v>
      </c>
      <c r="BD1054" s="112">
        <v>0</v>
      </c>
      <c r="BE1054" s="112">
        <v>0</v>
      </c>
      <c r="BF1054" s="112">
        <v>0</v>
      </c>
      <c r="BG1054" s="112">
        <v>0</v>
      </c>
      <c r="BH1054" s="112">
        <v>0</v>
      </c>
      <c r="BI1054" s="112">
        <v>0</v>
      </c>
      <c r="BJ1054" s="112">
        <v>0</v>
      </c>
      <c r="BK1054" s="111">
        <v>0.71299999999999997</v>
      </c>
      <c r="BL1054" s="112">
        <v>0</v>
      </c>
      <c r="BM1054" s="112">
        <v>0</v>
      </c>
      <c r="BN1054" s="112">
        <v>0</v>
      </c>
      <c r="BO1054" s="112">
        <v>0</v>
      </c>
      <c r="BP1054" s="112">
        <v>0</v>
      </c>
      <c r="BQ1054" s="112">
        <v>0</v>
      </c>
      <c r="BR1054" s="113">
        <v>100</v>
      </c>
      <c r="BS1054" s="112">
        <v>0</v>
      </c>
    </row>
    <row r="1055" spans="1:71" hidden="1" x14ac:dyDescent="0.25">
      <c r="A1055" s="102" t="s">
        <v>4</v>
      </c>
      <c r="B1055" s="103" t="s">
        <v>215</v>
      </c>
      <c r="C1055" s="102" t="s">
        <v>216</v>
      </c>
      <c r="D1055" s="102" t="s">
        <v>78</v>
      </c>
      <c r="E1055" s="102" t="s">
        <v>79</v>
      </c>
      <c r="F1055" s="102" t="s">
        <v>153</v>
      </c>
      <c r="G1055" s="102" t="s">
        <v>224</v>
      </c>
      <c r="H1055" s="104">
        <v>857</v>
      </c>
      <c r="I1055" s="104">
        <v>853</v>
      </c>
      <c r="J1055" s="104">
        <v>3510</v>
      </c>
      <c r="K1055" s="104">
        <v>10530</v>
      </c>
      <c r="L1055" s="105">
        <v>1740</v>
      </c>
      <c r="M1055" s="106">
        <v>7481</v>
      </c>
      <c r="N1055" s="106">
        <v>7937</v>
      </c>
      <c r="O1055" s="106">
        <v>9</v>
      </c>
      <c r="P1055" s="106">
        <v>456</v>
      </c>
      <c r="Q1055" s="106">
        <v>9</v>
      </c>
      <c r="R1055" s="106">
        <v>9</v>
      </c>
      <c r="S1055" s="106">
        <v>7712</v>
      </c>
      <c r="T1055" s="106">
        <v>7788</v>
      </c>
      <c r="U1055" s="106">
        <v>9</v>
      </c>
      <c r="V1055" s="106">
        <v>76</v>
      </c>
      <c r="W1055" s="106">
        <v>8</v>
      </c>
      <c r="X1055" s="106">
        <v>8.5</v>
      </c>
      <c r="Y1055" s="106">
        <v>3510</v>
      </c>
      <c r="Z1055" s="106">
        <v>10</v>
      </c>
      <c r="AA1055" s="107">
        <v>49769</v>
      </c>
      <c r="AB1055" s="106">
        <v>5</v>
      </c>
      <c r="AC1055" s="108">
        <v>7.5</v>
      </c>
      <c r="AD1055" s="109">
        <v>4</v>
      </c>
      <c r="AE1055" s="110">
        <v>0</v>
      </c>
      <c r="AF1055" s="111">
        <v>0.54</v>
      </c>
      <c r="AG1055" s="112">
        <v>0</v>
      </c>
      <c r="AH1055" s="112">
        <v>0</v>
      </c>
      <c r="AI1055" s="112">
        <v>0</v>
      </c>
      <c r="AJ1055" s="111">
        <v>0.9</v>
      </c>
      <c r="AK1055" s="112">
        <v>0</v>
      </c>
      <c r="AL1055" s="112">
        <v>0</v>
      </c>
      <c r="AM1055" s="112">
        <v>0</v>
      </c>
      <c r="AN1055" s="112">
        <v>0</v>
      </c>
      <c r="AO1055" s="112">
        <v>0</v>
      </c>
      <c r="AP1055" s="112">
        <v>0</v>
      </c>
      <c r="AQ1055" s="112">
        <v>0</v>
      </c>
      <c r="AR1055" s="112">
        <v>0</v>
      </c>
      <c r="AS1055" s="112">
        <v>0</v>
      </c>
      <c r="AT1055" s="111">
        <v>0.55000000000000004</v>
      </c>
      <c r="AU1055" s="112">
        <v>0</v>
      </c>
      <c r="AV1055" s="112">
        <v>0</v>
      </c>
      <c r="AW1055" s="112">
        <v>0</v>
      </c>
      <c r="AX1055" s="112">
        <v>0</v>
      </c>
      <c r="AY1055" s="112">
        <v>0</v>
      </c>
      <c r="AZ1055" s="112">
        <v>0</v>
      </c>
      <c r="BA1055" s="111">
        <v>0.71299999999999997</v>
      </c>
      <c r="BB1055" s="112">
        <v>0</v>
      </c>
      <c r="BC1055" s="112">
        <v>0</v>
      </c>
      <c r="BD1055" s="112">
        <v>0</v>
      </c>
      <c r="BE1055" s="112">
        <v>0</v>
      </c>
      <c r="BF1055" s="112">
        <v>0</v>
      </c>
      <c r="BG1055" s="112">
        <v>0</v>
      </c>
      <c r="BH1055" s="112">
        <v>0</v>
      </c>
      <c r="BI1055" s="112">
        <v>0</v>
      </c>
      <c r="BJ1055" s="112">
        <v>0</v>
      </c>
      <c r="BK1055" s="111">
        <v>0.71299999999999997</v>
      </c>
      <c r="BL1055" s="112">
        <v>0</v>
      </c>
      <c r="BM1055" s="112">
        <v>0</v>
      </c>
      <c r="BN1055" s="112">
        <v>0</v>
      </c>
      <c r="BO1055" s="112">
        <v>0</v>
      </c>
      <c r="BP1055" s="112">
        <v>0</v>
      </c>
      <c r="BQ1055" s="112">
        <v>0</v>
      </c>
      <c r="BR1055" s="113">
        <v>555</v>
      </c>
      <c r="BS1055" s="112">
        <v>0</v>
      </c>
    </row>
    <row r="1056" spans="1:71" hidden="1" x14ac:dyDescent="0.25">
      <c r="A1056" s="102" t="s">
        <v>4</v>
      </c>
      <c r="B1056" s="103" t="s">
        <v>215</v>
      </c>
      <c r="C1056" s="102" t="s">
        <v>216</v>
      </c>
      <c r="D1056" s="102" t="s">
        <v>355</v>
      </c>
      <c r="E1056" s="102" t="s">
        <v>356</v>
      </c>
      <c r="F1056" s="102" t="s">
        <v>151</v>
      </c>
      <c r="G1056" s="102" t="s">
        <v>223</v>
      </c>
      <c r="H1056" s="104">
        <v>869</v>
      </c>
      <c r="I1056" s="104">
        <v>967</v>
      </c>
      <c r="J1056" s="104">
        <v>884</v>
      </c>
      <c r="K1056" s="104">
        <v>2652</v>
      </c>
      <c r="L1056" s="105">
        <v>906.66666666666663</v>
      </c>
      <c r="M1056" s="106">
        <v>7607</v>
      </c>
      <c r="N1056" s="106">
        <v>8046</v>
      </c>
      <c r="O1056" s="106">
        <v>9</v>
      </c>
      <c r="P1056" s="106">
        <v>439</v>
      </c>
      <c r="Q1056" s="106">
        <v>9</v>
      </c>
      <c r="R1056" s="106">
        <v>9</v>
      </c>
      <c r="S1056" s="106">
        <v>8184</v>
      </c>
      <c r="T1056" s="106">
        <v>8375</v>
      </c>
      <c r="U1056" s="106">
        <v>9</v>
      </c>
      <c r="V1056" s="106">
        <v>191</v>
      </c>
      <c r="W1056" s="106">
        <v>9</v>
      </c>
      <c r="X1056" s="106">
        <v>9</v>
      </c>
      <c r="Y1056" s="106">
        <v>884</v>
      </c>
      <c r="Z1056" s="106">
        <v>9</v>
      </c>
      <c r="AA1056" s="107">
        <v>42955</v>
      </c>
      <c r="AB1056" s="106">
        <v>3</v>
      </c>
      <c r="AC1056" s="108">
        <v>6.6</v>
      </c>
      <c r="AD1056" s="109">
        <v>4</v>
      </c>
      <c r="AE1056" s="110">
        <v>0</v>
      </c>
      <c r="AF1056" s="111">
        <v>0.54</v>
      </c>
      <c r="AG1056" s="112">
        <v>0</v>
      </c>
      <c r="AH1056" s="112">
        <v>0</v>
      </c>
      <c r="AI1056" s="112">
        <v>0</v>
      </c>
      <c r="AJ1056" s="111">
        <v>0.9</v>
      </c>
      <c r="AK1056" s="112">
        <v>0</v>
      </c>
      <c r="AL1056" s="112">
        <v>0</v>
      </c>
      <c r="AM1056" s="112">
        <v>0</v>
      </c>
      <c r="AN1056" s="112">
        <v>0</v>
      </c>
      <c r="AO1056" s="112">
        <v>0</v>
      </c>
      <c r="AP1056" s="112">
        <v>0</v>
      </c>
      <c r="AQ1056" s="112">
        <v>0</v>
      </c>
      <c r="AR1056" s="112">
        <v>0</v>
      </c>
      <c r="AS1056" s="112">
        <v>0</v>
      </c>
      <c r="AT1056" s="111">
        <v>0.55000000000000004</v>
      </c>
      <c r="AU1056" s="112">
        <v>0</v>
      </c>
      <c r="AV1056" s="112">
        <v>0</v>
      </c>
      <c r="AW1056" s="112">
        <v>0</v>
      </c>
      <c r="AX1056" s="112">
        <v>0</v>
      </c>
      <c r="AY1056" s="112">
        <v>0</v>
      </c>
      <c r="AZ1056" s="112">
        <v>0</v>
      </c>
      <c r="BA1056" s="111">
        <v>0.71299999999999997</v>
      </c>
      <c r="BB1056" s="112">
        <v>0</v>
      </c>
      <c r="BC1056" s="112">
        <v>0</v>
      </c>
      <c r="BD1056" s="112">
        <v>0</v>
      </c>
      <c r="BE1056" s="112">
        <v>0</v>
      </c>
      <c r="BF1056" s="112">
        <v>0</v>
      </c>
      <c r="BG1056" s="112">
        <v>0</v>
      </c>
      <c r="BH1056" s="112">
        <v>0</v>
      </c>
      <c r="BI1056" s="112">
        <v>0</v>
      </c>
      <c r="BJ1056" s="112">
        <v>0</v>
      </c>
      <c r="BK1056" s="111">
        <v>0.71299999999999997</v>
      </c>
      <c r="BL1056" s="112">
        <v>0</v>
      </c>
      <c r="BM1056" s="112">
        <v>0</v>
      </c>
      <c r="BN1056" s="112">
        <v>0</v>
      </c>
      <c r="BO1056" s="112">
        <v>0</v>
      </c>
      <c r="BP1056" s="112">
        <v>0</v>
      </c>
      <c r="BQ1056" s="112">
        <v>0</v>
      </c>
      <c r="BR1056" s="113">
        <v>364</v>
      </c>
      <c r="BS1056" s="112">
        <v>0</v>
      </c>
    </row>
    <row r="1057" spans="1:71" hidden="1" x14ac:dyDescent="0.25">
      <c r="A1057" s="102" t="s">
        <v>4</v>
      </c>
      <c r="B1057" s="103" t="s">
        <v>215</v>
      </c>
      <c r="C1057" s="102" t="s">
        <v>216</v>
      </c>
      <c r="D1057" s="102" t="s">
        <v>646</v>
      </c>
      <c r="E1057" s="102" t="s">
        <v>647</v>
      </c>
      <c r="F1057" s="102" t="s">
        <v>152</v>
      </c>
      <c r="G1057" s="102" t="s">
        <v>223</v>
      </c>
      <c r="H1057" s="104">
        <v>592</v>
      </c>
      <c r="I1057" s="104">
        <v>733</v>
      </c>
      <c r="J1057" s="104">
        <v>355</v>
      </c>
      <c r="K1057" s="104">
        <v>1065</v>
      </c>
      <c r="L1057" s="105">
        <v>560</v>
      </c>
      <c r="M1057" s="106">
        <v>5451</v>
      </c>
      <c r="N1057" s="106">
        <v>5773</v>
      </c>
      <c r="O1057" s="106">
        <v>9</v>
      </c>
      <c r="P1057" s="106">
        <v>322</v>
      </c>
      <c r="Q1057" s="106">
        <v>8</v>
      </c>
      <c r="R1057" s="106">
        <v>8.5</v>
      </c>
      <c r="S1057" s="106">
        <v>6129</v>
      </c>
      <c r="T1057" s="106">
        <v>6347</v>
      </c>
      <c r="U1057" s="106">
        <v>9</v>
      </c>
      <c r="V1057" s="106">
        <v>218</v>
      </c>
      <c r="W1057" s="106">
        <v>9</v>
      </c>
      <c r="X1057" s="106">
        <v>9</v>
      </c>
      <c r="Y1057" s="106">
        <v>355</v>
      </c>
      <c r="Z1057" s="106">
        <v>7</v>
      </c>
      <c r="AA1057" s="107">
        <v>31192</v>
      </c>
      <c r="AB1057" s="106">
        <v>2</v>
      </c>
      <c r="AC1057" s="108">
        <v>5.7</v>
      </c>
      <c r="AD1057" s="109">
        <v>2</v>
      </c>
      <c r="AE1057" s="110">
        <v>0</v>
      </c>
      <c r="AF1057" s="111">
        <v>0.54</v>
      </c>
      <c r="AG1057" s="112">
        <v>0</v>
      </c>
      <c r="AH1057" s="112">
        <v>0</v>
      </c>
      <c r="AI1057" s="112">
        <v>0</v>
      </c>
      <c r="AJ1057" s="111">
        <v>0.9</v>
      </c>
      <c r="AK1057" s="112">
        <v>0</v>
      </c>
      <c r="AL1057" s="112">
        <v>0</v>
      </c>
      <c r="AM1057" s="112">
        <v>0</v>
      </c>
      <c r="AN1057" s="112">
        <v>0</v>
      </c>
      <c r="AO1057" s="112">
        <v>0</v>
      </c>
      <c r="AP1057" s="112">
        <v>0</v>
      </c>
      <c r="AQ1057" s="112">
        <v>0</v>
      </c>
      <c r="AR1057" s="112">
        <v>0</v>
      </c>
      <c r="AS1057" s="112">
        <v>0</v>
      </c>
      <c r="AT1057" s="111">
        <v>0.55000000000000004</v>
      </c>
      <c r="AU1057" s="112">
        <v>0</v>
      </c>
      <c r="AV1057" s="112">
        <v>0</v>
      </c>
      <c r="AW1057" s="112">
        <v>0</v>
      </c>
      <c r="AX1057" s="112">
        <v>0</v>
      </c>
      <c r="AY1057" s="112">
        <v>0</v>
      </c>
      <c r="AZ1057" s="112">
        <v>0</v>
      </c>
      <c r="BA1057" s="111">
        <v>0.71299999999999997</v>
      </c>
      <c r="BB1057" s="112">
        <v>0</v>
      </c>
      <c r="BC1057" s="112">
        <v>0</v>
      </c>
      <c r="BD1057" s="112">
        <v>0</v>
      </c>
      <c r="BE1057" s="112">
        <v>0</v>
      </c>
      <c r="BF1057" s="112">
        <v>0</v>
      </c>
      <c r="BG1057" s="112">
        <v>0</v>
      </c>
      <c r="BH1057" s="112">
        <v>0</v>
      </c>
      <c r="BI1057" s="112">
        <v>0</v>
      </c>
      <c r="BJ1057" s="112">
        <v>0</v>
      </c>
      <c r="BK1057" s="111">
        <v>0.71299999999999997</v>
      </c>
      <c r="BL1057" s="112">
        <v>0</v>
      </c>
      <c r="BM1057" s="112">
        <v>0</v>
      </c>
      <c r="BN1057" s="112">
        <v>0</v>
      </c>
      <c r="BO1057" s="112">
        <v>0</v>
      </c>
      <c r="BP1057" s="112">
        <v>0</v>
      </c>
      <c r="BQ1057" s="112">
        <v>0</v>
      </c>
      <c r="BR1057" s="113">
        <v>83</v>
      </c>
      <c r="BS1057" s="112">
        <v>0</v>
      </c>
    </row>
    <row r="1058" spans="1:71" hidden="1" x14ac:dyDescent="0.25">
      <c r="A1058" s="102" t="s">
        <v>4</v>
      </c>
      <c r="B1058" s="103" t="s">
        <v>215</v>
      </c>
      <c r="C1058" s="102" t="s">
        <v>216</v>
      </c>
      <c r="D1058" s="102" t="s">
        <v>672</v>
      </c>
      <c r="E1058" s="102" t="s">
        <v>673</v>
      </c>
      <c r="F1058" s="102" t="s">
        <v>152</v>
      </c>
      <c r="G1058" s="102" t="s">
        <v>223</v>
      </c>
      <c r="H1058" s="104">
        <v>26</v>
      </c>
      <c r="I1058" s="104">
        <v>29</v>
      </c>
      <c r="J1058" s="104">
        <v>32</v>
      </c>
      <c r="K1058" s="104">
        <v>96</v>
      </c>
      <c r="L1058" s="105">
        <v>29</v>
      </c>
      <c r="M1058" s="106">
        <v>211</v>
      </c>
      <c r="N1058" s="106">
        <v>219</v>
      </c>
      <c r="O1058" s="106">
        <v>2</v>
      </c>
      <c r="P1058" s="106">
        <v>8</v>
      </c>
      <c r="Q1058" s="106">
        <v>2</v>
      </c>
      <c r="R1058" s="106">
        <v>2</v>
      </c>
      <c r="S1058" s="106">
        <v>230</v>
      </c>
      <c r="T1058" s="106">
        <v>233</v>
      </c>
      <c r="U1058" s="106">
        <v>2</v>
      </c>
      <c r="V1058" s="106">
        <v>3</v>
      </c>
      <c r="W1058" s="106">
        <v>2</v>
      </c>
      <c r="X1058" s="106">
        <v>2</v>
      </c>
      <c r="Y1058" s="106">
        <v>32</v>
      </c>
      <c r="Z1058" s="106">
        <v>1</v>
      </c>
      <c r="AA1058" s="107">
        <v>31503</v>
      </c>
      <c r="AB1058" s="106">
        <v>2</v>
      </c>
      <c r="AC1058" s="108">
        <v>1.8</v>
      </c>
      <c r="AD1058" s="109">
        <v>1</v>
      </c>
      <c r="AE1058" s="110">
        <v>0</v>
      </c>
      <c r="AF1058" s="111">
        <v>0.54</v>
      </c>
      <c r="AG1058" s="112">
        <v>0</v>
      </c>
      <c r="AH1058" s="112">
        <v>0</v>
      </c>
      <c r="AI1058" s="112">
        <v>0</v>
      </c>
      <c r="AJ1058" s="111">
        <v>0.9</v>
      </c>
      <c r="AK1058" s="112">
        <v>0</v>
      </c>
      <c r="AL1058" s="112">
        <v>0</v>
      </c>
      <c r="AM1058" s="112">
        <v>0</v>
      </c>
      <c r="AN1058" s="112">
        <v>0</v>
      </c>
      <c r="AO1058" s="112">
        <v>0</v>
      </c>
      <c r="AP1058" s="112">
        <v>0</v>
      </c>
      <c r="AQ1058" s="112">
        <v>0</v>
      </c>
      <c r="AR1058" s="112">
        <v>0</v>
      </c>
      <c r="AS1058" s="112">
        <v>0</v>
      </c>
      <c r="AT1058" s="111">
        <v>0.55000000000000004</v>
      </c>
      <c r="AU1058" s="112">
        <v>0</v>
      </c>
      <c r="AV1058" s="112">
        <v>0</v>
      </c>
      <c r="AW1058" s="112">
        <v>0</v>
      </c>
      <c r="AX1058" s="112">
        <v>0</v>
      </c>
      <c r="AY1058" s="112">
        <v>0</v>
      </c>
      <c r="AZ1058" s="112">
        <v>0</v>
      </c>
      <c r="BA1058" s="111">
        <v>0.71299999999999997</v>
      </c>
      <c r="BB1058" s="112">
        <v>0</v>
      </c>
      <c r="BC1058" s="112">
        <v>0</v>
      </c>
      <c r="BD1058" s="112">
        <v>0</v>
      </c>
      <c r="BE1058" s="112">
        <v>0</v>
      </c>
      <c r="BF1058" s="112">
        <v>0</v>
      </c>
      <c r="BG1058" s="112">
        <v>0</v>
      </c>
      <c r="BH1058" s="112">
        <v>0</v>
      </c>
      <c r="BI1058" s="112">
        <v>0</v>
      </c>
      <c r="BJ1058" s="112">
        <v>0</v>
      </c>
      <c r="BK1058" s="111">
        <v>0.71299999999999997</v>
      </c>
      <c r="BL1058" s="112">
        <v>0</v>
      </c>
      <c r="BM1058" s="112">
        <v>0</v>
      </c>
      <c r="BN1058" s="112">
        <v>0</v>
      </c>
      <c r="BO1058" s="112">
        <v>0</v>
      </c>
      <c r="BP1058" s="112">
        <v>0</v>
      </c>
      <c r="BQ1058" s="112">
        <v>0</v>
      </c>
      <c r="BR1058" s="113">
        <v>9</v>
      </c>
      <c r="BS1058" s="112">
        <v>0</v>
      </c>
    </row>
    <row r="1059" spans="1:71" hidden="1" x14ac:dyDescent="0.25">
      <c r="A1059" s="102" t="s">
        <v>4</v>
      </c>
      <c r="B1059" s="103" t="s">
        <v>215</v>
      </c>
      <c r="C1059" s="102" t="s">
        <v>216</v>
      </c>
      <c r="D1059" s="102" t="s">
        <v>674</v>
      </c>
      <c r="E1059" s="102" t="s">
        <v>675</v>
      </c>
      <c r="F1059" s="102" t="s">
        <v>153</v>
      </c>
      <c r="G1059" s="102" t="s">
        <v>224</v>
      </c>
      <c r="H1059" s="104">
        <v>20</v>
      </c>
      <c r="I1059" s="104">
        <v>23</v>
      </c>
      <c r="J1059" s="104">
        <v>54</v>
      </c>
      <c r="K1059" s="104">
        <v>162</v>
      </c>
      <c r="L1059" s="105">
        <v>32.333333333333336</v>
      </c>
      <c r="M1059" s="106">
        <v>189</v>
      </c>
      <c r="N1059" s="106">
        <v>196</v>
      </c>
      <c r="O1059" s="106">
        <v>2</v>
      </c>
      <c r="P1059" s="106">
        <v>7</v>
      </c>
      <c r="Q1059" s="106">
        <v>2</v>
      </c>
      <c r="R1059" s="106">
        <v>2</v>
      </c>
      <c r="S1059" s="106">
        <v>207</v>
      </c>
      <c r="T1059" s="106">
        <v>211</v>
      </c>
      <c r="U1059" s="106">
        <v>1</v>
      </c>
      <c r="V1059" s="106">
        <v>4</v>
      </c>
      <c r="W1059" s="106">
        <v>2</v>
      </c>
      <c r="X1059" s="106">
        <v>1.5</v>
      </c>
      <c r="Y1059" s="106">
        <v>54</v>
      </c>
      <c r="Z1059" s="106">
        <v>3</v>
      </c>
      <c r="AA1059" s="107">
        <v>57775</v>
      </c>
      <c r="AB1059" s="106">
        <v>5</v>
      </c>
      <c r="AC1059" s="108">
        <v>3.3</v>
      </c>
      <c r="AD1059" s="109">
        <v>2</v>
      </c>
      <c r="AE1059" s="110">
        <v>0</v>
      </c>
      <c r="AF1059" s="111">
        <v>0.54</v>
      </c>
      <c r="AG1059" s="112">
        <v>0</v>
      </c>
      <c r="AH1059" s="112">
        <v>0</v>
      </c>
      <c r="AI1059" s="112">
        <v>0</v>
      </c>
      <c r="AJ1059" s="111">
        <v>0.9</v>
      </c>
      <c r="AK1059" s="112">
        <v>0</v>
      </c>
      <c r="AL1059" s="112">
        <v>0</v>
      </c>
      <c r="AM1059" s="112">
        <v>0</v>
      </c>
      <c r="AN1059" s="112">
        <v>0</v>
      </c>
      <c r="AO1059" s="112">
        <v>0</v>
      </c>
      <c r="AP1059" s="112">
        <v>0</v>
      </c>
      <c r="AQ1059" s="112">
        <v>0</v>
      </c>
      <c r="AR1059" s="112">
        <v>0</v>
      </c>
      <c r="AS1059" s="112">
        <v>0</v>
      </c>
      <c r="AT1059" s="111">
        <v>0.55000000000000004</v>
      </c>
      <c r="AU1059" s="112">
        <v>0</v>
      </c>
      <c r="AV1059" s="112">
        <v>0</v>
      </c>
      <c r="AW1059" s="112">
        <v>0</v>
      </c>
      <c r="AX1059" s="112">
        <v>0</v>
      </c>
      <c r="AY1059" s="112">
        <v>0</v>
      </c>
      <c r="AZ1059" s="112">
        <v>0</v>
      </c>
      <c r="BA1059" s="111">
        <v>0.71299999999999997</v>
      </c>
      <c r="BB1059" s="112">
        <v>0</v>
      </c>
      <c r="BC1059" s="112">
        <v>0</v>
      </c>
      <c r="BD1059" s="112">
        <v>0</v>
      </c>
      <c r="BE1059" s="112">
        <v>0</v>
      </c>
      <c r="BF1059" s="112">
        <v>0</v>
      </c>
      <c r="BG1059" s="112">
        <v>0</v>
      </c>
      <c r="BH1059" s="112">
        <v>0</v>
      </c>
      <c r="BI1059" s="112">
        <v>0</v>
      </c>
      <c r="BJ1059" s="112">
        <v>0</v>
      </c>
      <c r="BK1059" s="111">
        <v>0.71299999999999997</v>
      </c>
      <c r="BL1059" s="112">
        <v>0</v>
      </c>
      <c r="BM1059" s="112">
        <v>0</v>
      </c>
      <c r="BN1059" s="112">
        <v>0</v>
      </c>
      <c r="BO1059" s="112">
        <v>0</v>
      </c>
      <c r="BP1059" s="112">
        <v>0</v>
      </c>
      <c r="BQ1059" s="112">
        <v>0</v>
      </c>
      <c r="BR1059" s="113">
        <v>15</v>
      </c>
      <c r="BS1059" s="112">
        <v>0</v>
      </c>
    </row>
    <row r="1060" spans="1:71" hidden="1" x14ac:dyDescent="0.25">
      <c r="A1060" s="102" t="s">
        <v>4</v>
      </c>
      <c r="B1060" s="103" t="s">
        <v>215</v>
      </c>
      <c r="C1060" s="102" t="s">
        <v>216</v>
      </c>
      <c r="D1060" s="102" t="s">
        <v>648</v>
      </c>
      <c r="E1060" s="102" t="s">
        <v>649</v>
      </c>
      <c r="F1060" s="102" t="s">
        <v>152</v>
      </c>
      <c r="G1060" s="102" t="s">
        <v>223</v>
      </c>
      <c r="H1060" s="104">
        <v>475</v>
      </c>
      <c r="I1060" s="104">
        <v>518</v>
      </c>
      <c r="J1060" s="104">
        <v>459</v>
      </c>
      <c r="K1060" s="104">
        <v>1377</v>
      </c>
      <c r="L1060" s="105">
        <v>484</v>
      </c>
      <c r="M1060" s="106">
        <v>3055</v>
      </c>
      <c r="N1060" s="106">
        <v>3199</v>
      </c>
      <c r="O1060" s="106">
        <v>8</v>
      </c>
      <c r="P1060" s="106">
        <v>144</v>
      </c>
      <c r="Q1060" s="106">
        <v>7</v>
      </c>
      <c r="R1060" s="106">
        <v>7.5</v>
      </c>
      <c r="S1060" s="106">
        <v>3072</v>
      </c>
      <c r="T1060" s="106">
        <v>3188</v>
      </c>
      <c r="U1060" s="106">
        <v>8</v>
      </c>
      <c r="V1060" s="106">
        <v>116</v>
      </c>
      <c r="W1060" s="106">
        <v>8</v>
      </c>
      <c r="X1060" s="106">
        <v>8</v>
      </c>
      <c r="Y1060" s="106">
        <v>459</v>
      </c>
      <c r="Z1060" s="106">
        <v>8</v>
      </c>
      <c r="AA1060" s="107">
        <v>29884</v>
      </c>
      <c r="AB1060" s="106">
        <v>1</v>
      </c>
      <c r="AC1060" s="108">
        <v>5.0999999999999996</v>
      </c>
      <c r="AD1060" s="109">
        <v>1</v>
      </c>
      <c r="AE1060" s="110">
        <v>0</v>
      </c>
      <c r="AF1060" s="111">
        <v>0.54</v>
      </c>
      <c r="AG1060" s="112">
        <v>0</v>
      </c>
      <c r="AH1060" s="112">
        <v>0</v>
      </c>
      <c r="AI1060" s="112">
        <v>0</v>
      </c>
      <c r="AJ1060" s="111">
        <v>0.9</v>
      </c>
      <c r="AK1060" s="112">
        <v>0</v>
      </c>
      <c r="AL1060" s="112">
        <v>0</v>
      </c>
      <c r="AM1060" s="112">
        <v>0</v>
      </c>
      <c r="AN1060" s="112">
        <v>0</v>
      </c>
      <c r="AO1060" s="112">
        <v>0</v>
      </c>
      <c r="AP1060" s="112">
        <v>0</v>
      </c>
      <c r="AQ1060" s="112">
        <v>0</v>
      </c>
      <c r="AR1060" s="112">
        <v>0</v>
      </c>
      <c r="AS1060" s="112">
        <v>0</v>
      </c>
      <c r="AT1060" s="111">
        <v>0.55000000000000004</v>
      </c>
      <c r="AU1060" s="112">
        <v>0</v>
      </c>
      <c r="AV1060" s="112">
        <v>0</v>
      </c>
      <c r="AW1060" s="112">
        <v>0</v>
      </c>
      <c r="AX1060" s="112">
        <v>0</v>
      </c>
      <c r="AY1060" s="112">
        <v>0</v>
      </c>
      <c r="AZ1060" s="112">
        <v>0</v>
      </c>
      <c r="BA1060" s="111">
        <v>0.71299999999999997</v>
      </c>
      <c r="BB1060" s="112">
        <v>0</v>
      </c>
      <c r="BC1060" s="112">
        <v>0</v>
      </c>
      <c r="BD1060" s="112">
        <v>0</v>
      </c>
      <c r="BE1060" s="112">
        <v>0</v>
      </c>
      <c r="BF1060" s="112">
        <v>0</v>
      </c>
      <c r="BG1060" s="112">
        <v>0</v>
      </c>
      <c r="BH1060" s="112">
        <v>0</v>
      </c>
      <c r="BI1060" s="112">
        <v>0</v>
      </c>
      <c r="BJ1060" s="112">
        <v>0</v>
      </c>
      <c r="BK1060" s="111">
        <v>0.71299999999999997</v>
      </c>
      <c r="BL1060" s="112">
        <v>0</v>
      </c>
      <c r="BM1060" s="112">
        <v>0</v>
      </c>
      <c r="BN1060" s="112">
        <v>0</v>
      </c>
      <c r="BO1060" s="112">
        <v>0</v>
      </c>
      <c r="BP1060" s="112">
        <v>0</v>
      </c>
      <c r="BQ1060" s="112">
        <v>0</v>
      </c>
      <c r="BR1060" s="113">
        <v>44</v>
      </c>
      <c r="BS1060" s="112">
        <v>0</v>
      </c>
    </row>
    <row r="1061" spans="1:71" hidden="1" x14ac:dyDescent="0.25">
      <c r="A1061" s="102" t="s">
        <v>4</v>
      </c>
      <c r="B1061" s="103" t="s">
        <v>215</v>
      </c>
      <c r="C1061" s="102" t="s">
        <v>216</v>
      </c>
      <c r="D1061" s="102" t="s">
        <v>650</v>
      </c>
      <c r="E1061" s="102" t="s">
        <v>651</v>
      </c>
      <c r="F1061" s="102" t="s">
        <v>152</v>
      </c>
      <c r="G1061" s="102" t="s">
        <v>223</v>
      </c>
      <c r="H1061" s="104">
        <v>112</v>
      </c>
      <c r="I1061" s="104">
        <v>108</v>
      </c>
      <c r="J1061" s="104">
        <v>73</v>
      </c>
      <c r="K1061" s="104">
        <v>219</v>
      </c>
      <c r="L1061" s="105">
        <v>97.666666666666671</v>
      </c>
      <c r="M1061" s="106">
        <v>621</v>
      </c>
      <c r="N1061" s="106">
        <v>684</v>
      </c>
      <c r="O1061" s="106">
        <v>4</v>
      </c>
      <c r="P1061" s="106">
        <v>63</v>
      </c>
      <c r="Q1061" s="106">
        <v>5</v>
      </c>
      <c r="R1061" s="106">
        <v>4.5</v>
      </c>
      <c r="S1061" s="106">
        <v>621</v>
      </c>
      <c r="T1061" s="106">
        <v>631</v>
      </c>
      <c r="U1061" s="106">
        <v>4</v>
      </c>
      <c r="V1061" s="106">
        <v>10</v>
      </c>
      <c r="W1061" s="106">
        <v>3</v>
      </c>
      <c r="X1061" s="106">
        <v>3.5</v>
      </c>
      <c r="Y1061" s="106">
        <v>73</v>
      </c>
      <c r="Z1061" s="106">
        <v>4</v>
      </c>
      <c r="AA1061" s="107"/>
      <c r="AB1061" s="106"/>
      <c r="AC1061" s="108">
        <v>4</v>
      </c>
      <c r="AD1061" s="109">
        <v>2</v>
      </c>
      <c r="AE1061" s="110">
        <v>0</v>
      </c>
      <c r="AF1061" s="111">
        <v>0.54</v>
      </c>
      <c r="AG1061" s="112">
        <v>0</v>
      </c>
      <c r="AH1061" s="112">
        <v>0</v>
      </c>
      <c r="AI1061" s="112">
        <v>0</v>
      </c>
      <c r="AJ1061" s="111">
        <v>0.9</v>
      </c>
      <c r="AK1061" s="112">
        <v>0</v>
      </c>
      <c r="AL1061" s="112">
        <v>0</v>
      </c>
      <c r="AM1061" s="112">
        <v>0</v>
      </c>
      <c r="AN1061" s="112">
        <v>0</v>
      </c>
      <c r="AO1061" s="112">
        <v>0</v>
      </c>
      <c r="AP1061" s="112">
        <v>0</v>
      </c>
      <c r="AQ1061" s="112">
        <v>0</v>
      </c>
      <c r="AR1061" s="112">
        <v>0</v>
      </c>
      <c r="AS1061" s="112">
        <v>0</v>
      </c>
      <c r="AT1061" s="111">
        <v>0.55000000000000004</v>
      </c>
      <c r="AU1061" s="112">
        <v>0</v>
      </c>
      <c r="AV1061" s="112">
        <v>0</v>
      </c>
      <c r="AW1061" s="112">
        <v>0</v>
      </c>
      <c r="AX1061" s="112">
        <v>0</v>
      </c>
      <c r="AY1061" s="112">
        <v>0</v>
      </c>
      <c r="AZ1061" s="112">
        <v>0</v>
      </c>
      <c r="BA1061" s="111">
        <v>0.71299999999999997</v>
      </c>
      <c r="BB1061" s="112">
        <v>0</v>
      </c>
      <c r="BC1061" s="112">
        <v>0</v>
      </c>
      <c r="BD1061" s="112">
        <v>0</v>
      </c>
      <c r="BE1061" s="112">
        <v>0</v>
      </c>
      <c r="BF1061" s="112">
        <v>0</v>
      </c>
      <c r="BG1061" s="112">
        <v>0</v>
      </c>
      <c r="BH1061" s="112">
        <v>0</v>
      </c>
      <c r="BI1061" s="112">
        <v>0</v>
      </c>
      <c r="BJ1061" s="112">
        <v>0</v>
      </c>
      <c r="BK1061" s="111">
        <v>0.71299999999999997</v>
      </c>
      <c r="BL1061" s="112">
        <v>0</v>
      </c>
      <c r="BM1061" s="112">
        <v>0</v>
      </c>
      <c r="BN1061" s="112">
        <v>0</v>
      </c>
      <c r="BO1061" s="112">
        <v>0</v>
      </c>
      <c r="BP1061" s="112">
        <v>0</v>
      </c>
      <c r="BQ1061" s="112">
        <v>0</v>
      </c>
      <c r="BR1061" s="113">
        <v>5</v>
      </c>
      <c r="BS1061" s="112">
        <v>0</v>
      </c>
    </row>
    <row r="1062" spans="1:71" hidden="1" x14ac:dyDescent="0.25">
      <c r="A1062" s="102" t="s">
        <v>4</v>
      </c>
      <c r="B1062" s="103" t="s">
        <v>215</v>
      </c>
      <c r="C1062" s="102" t="s">
        <v>216</v>
      </c>
      <c r="D1062" s="102" t="s">
        <v>1066</v>
      </c>
      <c r="E1062" s="102" t="s">
        <v>1067</v>
      </c>
      <c r="F1062" s="102" t="s">
        <v>151</v>
      </c>
      <c r="G1062" s="102" t="s">
        <v>223</v>
      </c>
      <c r="H1062" s="104">
        <v>36</v>
      </c>
      <c r="I1062" s="104">
        <v>30</v>
      </c>
      <c r="J1062" s="104"/>
      <c r="K1062" s="104" t="s">
        <v>154</v>
      </c>
      <c r="L1062" s="105">
        <v>33</v>
      </c>
      <c r="M1062" s="106">
        <v>335</v>
      </c>
      <c r="N1062" s="106">
        <v>358</v>
      </c>
      <c r="O1062" s="106">
        <v>3</v>
      </c>
      <c r="P1062" s="106">
        <v>23</v>
      </c>
      <c r="Q1062" s="106">
        <v>3</v>
      </c>
      <c r="R1062" s="106">
        <v>3</v>
      </c>
      <c r="S1062" s="106">
        <v>329</v>
      </c>
      <c r="T1062" s="106">
        <v>327</v>
      </c>
      <c r="U1062" s="106">
        <v>2</v>
      </c>
      <c r="V1062" s="106">
        <v>-2</v>
      </c>
      <c r="W1062" s="106">
        <v>1</v>
      </c>
      <c r="X1062" s="106">
        <v>1.5</v>
      </c>
      <c r="Y1062" s="106"/>
      <c r="Z1062" s="106"/>
      <c r="AA1062" s="107">
        <v>67644</v>
      </c>
      <c r="AB1062" s="106">
        <v>7</v>
      </c>
      <c r="AC1062" s="108">
        <v>4.625</v>
      </c>
      <c r="AD1062" s="109">
        <v>3</v>
      </c>
      <c r="AE1062" s="110">
        <v>0</v>
      </c>
      <c r="AF1062" s="111">
        <v>0.54</v>
      </c>
      <c r="AG1062" s="112">
        <v>0</v>
      </c>
      <c r="AH1062" s="112">
        <v>0</v>
      </c>
      <c r="AI1062" s="112">
        <v>0</v>
      </c>
      <c r="AJ1062" s="111">
        <v>0.9</v>
      </c>
      <c r="AK1062" s="112">
        <v>0</v>
      </c>
      <c r="AL1062" s="112">
        <v>0</v>
      </c>
      <c r="AM1062" s="112">
        <v>0</v>
      </c>
      <c r="AN1062" s="112">
        <v>0</v>
      </c>
      <c r="AO1062" s="112">
        <v>0</v>
      </c>
      <c r="AP1062" s="112">
        <v>0</v>
      </c>
      <c r="AQ1062" s="112">
        <v>0</v>
      </c>
      <c r="AR1062" s="112">
        <v>0</v>
      </c>
      <c r="AS1062" s="112">
        <v>0</v>
      </c>
      <c r="AT1062" s="111">
        <v>0.55000000000000004</v>
      </c>
      <c r="AU1062" s="112">
        <v>0</v>
      </c>
      <c r="AV1062" s="112">
        <v>0</v>
      </c>
      <c r="AW1062" s="112">
        <v>0</v>
      </c>
      <c r="AX1062" s="112">
        <v>0</v>
      </c>
      <c r="AY1062" s="112">
        <v>0</v>
      </c>
      <c r="AZ1062" s="112">
        <v>0</v>
      </c>
      <c r="BA1062" s="111">
        <v>0.71299999999999997</v>
      </c>
      <c r="BB1062" s="112">
        <v>0</v>
      </c>
      <c r="BC1062" s="112">
        <v>0</v>
      </c>
      <c r="BD1062" s="112">
        <v>0</v>
      </c>
      <c r="BE1062" s="112">
        <v>0</v>
      </c>
      <c r="BF1062" s="112">
        <v>0</v>
      </c>
      <c r="BG1062" s="112">
        <v>0</v>
      </c>
      <c r="BH1062" s="112">
        <v>0</v>
      </c>
      <c r="BI1062" s="112">
        <v>0</v>
      </c>
      <c r="BJ1062" s="112">
        <v>0</v>
      </c>
      <c r="BK1062" s="111">
        <v>0.71299999999999997</v>
      </c>
      <c r="BL1062" s="112">
        <v>0</v>
      </c>
      <c r="BM1062" s="112">
        <v>0</v>
      </c>
      <c r="BN1062" s="112">
        <v>0</v>
      </c>
      <c r="BO1062" s="112">
        <v>0</v>
      </c>
      <c r="BP1062" s="112">
        <v>0</v>
      </c>
      <c r="BQ1062" s="112">
        <v>0</v>
      </c>
      <c r="BR1062" s="113">
        <v>3</v>
      </c>
      <c r="BS1062" s="112">
        <v>0</v>
      </c>
    </row>
    <row r="1063" spans="1:71" hidden="1" x14ac:dyDescent="0.25">
      <c r="A1063" s="102" t="s">
        <v>4</v>
      </c>
      <c r="B1063" s="103" t="s">
        <v>215</v>
      </c>
      <c r="C1063" s="102" t="s">
        <v>216</v>
      </c>
      <c r="D1063" s="102" t="s">
        <v>359</v>
      </c>
      <c r="E1063" s="102" t="s">
        <v>360</v>
      </c>
      <c r="F1063" s="102" t="s">
        <v>152</v>
      </c>
      <c r="G1063" s="102" t="s">
        <v>223</v>
      </c>
      <c r="H1063" s="104">
        <v>153</v>
      </c>
      <c r="I1063" s="104">
        <v>151</v>
      </c>
      <c r="J1063" s="104">
        <v>153</v>
      </c>
      <c r="K1063" s="104">
        <v>459</v>
      </c>
      <c r="L1063" s="105">
        <v>152.33333333333334</v>
      </c>
      <c r="M1063" s="106">
        <v>1266</v>
      </c>
      <c r="N1063" s="106">
        <v>1352</v>
      </c>
      <c r="O1063" s="106">
        <v>5</v>
      </c>
      <c r="P1063" s="106">
        <v>86</v>
      </c>
      <c r="Q1063" s="106">
        <v>5</v>
      </c>
      <c r="R1063" s="106">
        <v>5</v>
      </c>
      <c r="S1063" s="106">
        <v>1245</v>
      </c>
      <c r="T1063" s="106">
        <v>1272</v>
      </c>
      <c r="U1063" s="106">
        <v>5</v>
      </c>
      <c r="V1063" s="106">
        <v>27</v>
      </c>
      <c r="W1063" s="106">
        <v>5</v>
      </c>
      <c r="X1063" s="106">
        <v>5</v>
      </c>
      <c r="Y1063" s="106">
        <v>153</v>
      </c>
      <c r="Z1063" s="106">
        <v>5</v>
      </c>
      <c r="AA1063" s="107">
        <v>38517</v>
      </c>
      <c r="AB1063" s="106">
        <v>3</v>
      </c>
      <c r="AC1063" s="108">
        <v>4.2</v>
      </c>
      <c r="AD1063" s="109">
        <v>3</v>
      </c>
      <c r="AE1063" s="110">
        <v>0</v>
      </c>
      <c r="AF1063" s="111">
        <v>0.54</v>
      </c>
      <c r="AG1063" s="112">
        <v>0</v>
      </c>
      <c r="AH1063" s="112">
        <v>0</v>
      </c>
      <c r="AI1063" s="112">
        <v>0</v>
      </c>
      <c r="AJ1063" s="111">
        <v>0.9</v>
      </c>
      <c r="AK1063" s="112">
        <v>0</v>
      </c>
      <c r="AL1063" s="112">
        <v>0</v>
      </c>
      <c r="AM1063" s="112">
        <v>0</v>
      </c>
      <c r="AN1063" s="112">
        <v>0</v>
      </c>
      <c r="AO1063" s="112">
        <v>0</v>
      </c>
      <c r="AP1063" s="112">
        <v>0</v>
      </c>
      <c r="AQ1063" s="112">
        <v>0</v>
      </c>
      <c r="AR1063" s="112">
        <v>0</v>
      </c>
      <c r="AS1063" s="112">
        <v>0</v>
      </c>
      <c r="AT1063" s="111">
        <v>0.55000000000000004</v>
      </c>
      <c r="AU1063" s="112">
        <v>0</v>
      </c>
      <c r="AV1063" s="112">
        <v>0</v>
      </c>
      <c r="AW1063" s="112">
        <v>0</v>
      </c>
      <c r="AX1063" s="112">
        <v>0</v>
      </c>
      <c r="AY1063" s="112">
        <v>0</v>
      </c>
      <c r="AZ1063" s="112">
        <v>0</v>
      </c>
      <c r="BA1063" s="111">
        <v>0.71299999999999997</v>
      </c>
      <c r="BB1063" s="112">
        <v>0</v>
      </c>
      <c r="BC1063" s="112">
        <v>0</v>
      </c>
      <c r="BD1063" s="112">
        <v>0</v>
      </c>
      <c r="BE1063" s="112">
        <v>0</v>
      </c>
      <c r="BF1063" s="112">
        <v>0</v>
      </c>
      <c r="BG1063" s="112">
        <v>0</v>
      </c>
      <c r="BH1063" s="112">
        <v>0</v>
      </c>
      <c r="BI1063" s="112">
        <v>0</v>
      </c>
      <c r="BJ1063" s="112">
        <v>0</v>
      </c>
      <c r="BK1063" s="111">
        <v>0.71299999999999997</v>
      </c>
      <c r="BL1063" s="112">
        <v>0</v>
      </c>
      <c r="BM1063" s="112">
        <v>0</v>
      </c>
      <c r="BN1063" s="112">
        <v>0</v>
      </c>
      <c r="BO1063" s="112">
        <v>0</v>
      </c>
      <c r="BP1063" s="112">
        <v>0</v>
      </c>
      <c r="BQ1063" s="112">
        <v>0</v>
      </c>
      <c r="BR1063" s="113">
        <v>45</v>
      </c>
      <c r="BS1063" s="112">
        <v>0</v>
      </c>
    </row>
    <row r="1064" spans="1:71" hidden="1" x14ac:dyDescent="0.25">
      <c r="A1064" s="102" t="s">
        <v>4</v>
      </c>
      <c r="B1064" s="103" t="s">
        <v>215</v>
      </c>
      <c r="C1064" s="102" t="s">
        <v>216</v>
      </c>
      <c r="D1064" s="102" t="s">
        <v>582</v>
      </c>
      <c r="E1064" s="102" t="s">
        <v>583</v>
      </c>
      <c r="F1064" s="102" t="s">
        <v>152</v>
      </c>
      <c r="G1064" s="102" t="s">
        <v>223</v>
      </c>
      <c r="H1064" s="104">
        <v>165</v>
      </c>
      <c r="I1064" s="104">
        <v>169</v>
      </c>
      <c r="J1064" s="104">
        <v>139</v>
      </c>
      <c r="K1064" s="104">
        <v>417</v>
      </c>
      <c r="L1064" s="105">
        <v>157.66666666666666</v>
      </c>
      <c r="M1064" s="106">
        <v>1065</v>
      </c>
      <c r="N1064" s="106">
        <v>1173</v>
      </c>
      <c r="O1064" s="106">
        <v>5</v>
      </c>
      <c r="P1064" s="106">
        <v>108</v>
      </c>
      <c r="Q1064" s="106">
        <v>6</v>
      </c>
      <c r="R1064" s="106">
        <v>5.5</v>
      </c>
      <c r="S1064" s="106">
        <v>1108</v>
      </c>
      <c r="T1064" s="106">
        <v>1138</v>
      </c>
      <c r="U1064" s="106">
        <v>5</v>
      </c>
      <c r="V1064" s="106">
        <v>30</v>
      </c>
      <c r="W1064" s="106">
        <v>5</v>
      </c>
      <c r="X1064" s="106">
        <v>5</v>
      </c>
      <c r="Y1064" s="106">
        <v>139</v>
      </c>
      <c r="Z1064" s="106">
        <v>5</v>
      </c>
      <c r="AA1064" s="107">
        <v>28988</v>
      </c>
      <c r="AB1064" s="106">
        <v>1</v>
      </c>
      <c r="AC1064" s="108">
        <v>3.5</v>
      </c>
      <c r="AD1064" s="109">
        <v>1</v>
      </c>
      <c r="AE1064" s="110">
        <v>0</v>
      </c>
      <c r="AF1064" s="111">
        <v>0.54</v>
      </c>
      <c r="AG1064" s="112">
        <v>0</v>
      </c>
      <c r="AH1064" s="112">
        <v>0</v>
      </c>
      <c r="AI1064" s="112">
        <v>0</v>
      </c>
      <c r="AJ1064" s="111">
        <v>0.9</v>
      </c>
      <c r="AK1064" s="112">
        <v>0</v>
      </c>
      <c r="AL1064" s="112">
        <v>0</v>
      </c>
      <c r="AM1064" s="112">
        <v>0</v>
      </c>
      <c r="AN1064" s="112">
        <v>0</v>
      </c>
      <c r="AO1064" s="112">
        <v>0</v>
      </c>
      <c r="AP1064" s="112">
        <v>0</v>
      </c>
      <c r="AQ1064" s="112">
        <v>0</v>
      </c>
      <c r="AR1064" s="112">
        <v>0</v>
      </c>
      <c r="AS1064" s="112">
        <v>0</v>
      </c>
      <c r="AT1064" s="111">
        <v>0.55000000000000004</v>
      </c>
      <c r="AU1064" s="112">
        <v>0</v>
      </c>
      <c r="AV1064" s="112">
        <v>0</v>
      </c>
      <c r="AW1064" s="112">
        <v>0</v>
      </c>
      <c r="AX1064" s="112">
        <v>0</v>
      </c>
      <c r="AY1064" s="112">
        <v>0</v>
      </c>
      <c r="AZ1064" s="112">
        <v>0</v>
      </c>
      <c r="BA1064" s="111">
        <v>0.71299999999999997</v>
      </c>
      <c r="BB1064" s="112">
        <v>0</v>
      </c>
      <c r="BC1064" s="112">
        <v>0</v>
      </c>
      <c r="BD1064" s="112">
        <v>0</v>
      </c>
      <c r="BE1064" s="112">
        <v>0</v>
      </c>
      <c r="BF1064" s="112">
        <v>0</v>
      </c>
      <c r="BG1064" s="112">
        <v>0</v>
      </c>
      <c r="BH1064" s="112">
        <v>0</v>
      </c>
      <c r="BI1064" s="112">
        <v>0</v>
      </c>
      <c r="BJ1064" s="112">
        <v>0</v>
      </c>
      <c r="BK1064" s="111">
        <v>0.71299999999999997</v>
      </c>
      <c r="BL1064" s="112">
        <v>0</v>
      </c>
      <c r="BM1064" s="112">
        <v>0</v>
      </c>
      <c r="BN1064" s="112">
        <v>0</v>
      </c>
      <c r="BO1064" s="112">
        <v>0</v>
      </c>
      <c r="BP1064" s="112">
        <v>0</v>
      </c>
      <c r="BQ1064" s="112">
        <v>0</v>
      </c>
      <c r="BR1064" s="113">
        <v>38</v>
      </c>
      <c r="BS1064" s="112">
        <v>0</v>
      </c>
    </row>
    <row r="1065" spans="1:71" hidden="1" x14ac:dyDescent="0.25">
      <c r="A1065" s="102" t="s">
        <v>4</v>
      </c>
      <c r="B1065" s="103" t="s">
        <v>215</v>
      </c>
      <c r="C1065" s="102" t="s">
        <v>216</v>
      </c>
      <c r="D1065" s="102" t="s">
        <v>361</v>
      </c>
      <c r="E1065" s="102" t="s">
        <v>362</v>
      </c>
      <c r="F1065" s="102" t="s">
        <v>152</v>
      </c>
      <c r="G1065" s="102" t="s">
        <v>223</v>
      </c>
      <c r="H1065" s="104">
        <v>2025</v>
      </c>
      <c r="I1065" s="104">
        <v>2094</v>
      </c>
      <c r="J1065" s="104">
        <v>1800</v>
      </c>
      <c r="K1065" s="104">
        <v>5400</v>
      </c>
      <c r="L1065" s="105">
        <v>1973</v>
      </c>
      <c r="M1065" s="106">
        <v>13953</v>
      </c>
      <c r="N1065" s="106">
        <v>14786</v>
      </c>
      <c r="O1065" s="106">
        <v>10</v>
      </c>
      <c r="P1065" s="106">
        <v>833</v>
      </c>
      <c r="Q1065" s="106">
        <v>10</v>
      </c>
      <c r="R1065" s="106">
        <v>10</v>
      </c>
      <c r="S1065" s="106">
        <v>14490</v>
      </c>
      <c r="T1065" s="106">
        <v>14737</v>
      </c>
      <c r="U1065" s="106">
        <v>10</v>
      </c>
      <c r="V1065" s="106">
        <v>247</v>
      </c>
      <c r="W1065" s="106">
        <v>9</v>
      </c>
      <c r="X1065" s="106">
        <v>9.5</v>
      </c>
      <c r="Y1065" s="106">
        <v>1800</v>
      </c>
      <c r="Z1065" s="106">
        <v>10</v>
      </c>
      <c r="AA1065" s="107">
        <v>30778</v>
      </c>
      <c r="AB1065" s="106">
        <v>1</v>
      </c>
      <c r="AC1065" s="108">
        <v>6.3</v>
      </c>
      <c r="AD1065" s="109">
        <v>1</v>
      </c>
      <c r="AE1065" s="110">
        <v>0</v>
      </c>
      <c r="AF1065" s="111">
        <v>0.54</v>
      </c>
      <c r="AG1065" s="112">
        <v>0</v>
      </c>
      <c r="AH1065" s="112">
        <v>0</v>
      </c>
      <c r="AI1065" s="112">
        <v>0</v>
      </c>
      <c r="AJ1065" s="111">
        <v>0.9</v>
      </c>
      <c r="AK1065" s="112">
        <v>0</v>
      </c>
      <c r="AL1065" s="112">
        <v>0</v>
      </c>
      <c r="AM1065" s="112">
        <v>0</v>
      </c>
      <c r="AN1065" s="112">
        <v>0</v>
      </c>
      <c r="AO1065" s="112">
        <v>0</v>
      </c>
      <c r="AP1065" s="112">
        <v>0</v>
      </c>
      <c r="AQ1065" s="112">
        <v>0</v>
      </c>
      <c r="AR1065" s="112">
        <v>0</v>
      </c>
      <c r="AS1065" s="112">
        <v>0</v>
      </c>
      <c r="AT1065" s="111">
        <v>0.55000000000000004</v>
      </c>
      <c r="AU1065" s="112">
        <v>0</v>
      </c>
      <c r="AV1065" s="112">
        <v>0</v>
      </c>
      <c r="AW1065" s="112">
        <v>0</v>
      </c>
      <c r="AX1065" s="112">
        <v>0</v>
      </c>
      <c r="AY1065" s="112">
        <v>0</v>
      </c>
      <c r="AZ1065" s="112">
        <v>0</v>
      </c>
      <c r="BA1065" s="111">
        <v>0.71299999999999997</v>
      </c>
      <c r="BB1065" s="112">
        <v>0</v>
      </c>
      <c r="BC1065" s="112">
        <v>0</v>
      </c>
      <c r="BD1065" s="112">
        <v>0</v>
      </c>
      <c r="BE1065" s="112">
        <v>0</v>
      </c>
      <c r="BF1065" s="112">
        <v>0</v>
      </c>
      <c r="BG1065" s="112">
        <v>0</v>
      </c>
      <c r="BH1065" s="112">
        <v>0</v>
      </c>
      <c r="BI1065" s="112">
        <v>0</v>
      </c>
      <c r="BJ1065" s="112">
        <v>0</v>
      </c>
      <c r="BK1065" s="111">
        <v>0.71299999999999997</v>
      </c>
      <c r="BL1065" s="112">
        <v>0</v>
      </c>
      <c r="BM1065" s="112">
        <v>0</v>
      </c>
      <c r="BN1065" s="112">
        <v>0</v>
      </c>
      <c r="BO1065" s="112">
        <v>0</v>
      </c>
      <c r="BP1065" s="112">
        <v>0</v>
      </c>
      <c r="BQ1065" s="112">
        <v>0</v>
      </c>
      <c r="BR1065" s="113">
        <v>293</v>
      </c>
      <c r="BS1065" s="112">
        <v>0</v>
      </c>
    </row>
    <row r="1066" spans="1:71" hidden="1" x14ac:dyDescent="0.25">
      <c r="A1066" s="102" t="s">
        <v>4</v>
      </c>
      <c r="B1066" s="103" t="s">
        <v>215</v>
      </c>
      <c r="C1066" s="102" t="s">
        <v>216</v>
      </c>
      <c r="D1066" s="102" t="s">
        <v>584</v>
      </c>
      <c r="E1066" s="102" t="s">
        <v>585</v>
      </c>
      <c r="F1066" s="102" t="s">
        <v>152</v>
      </c>
      <c r="G1066" s="102" t="s">
        <v>223</v>
      </c>
      <c r="H1066" s="104">
        <v>67</v>
      </c>
      <c r="I1066" s="104">
        <v>60</v>
      </c>
      <c r="J1066" s="104">
        <v>25</v>
      </c>
      <c r="K1066" s="104">
        <v>75</v>
      </c>
      <c r="L1066" s="105">
        <v>50.666666666666664</v>
      </c>
      <c r="M1066" s="106">
        <v>508</v>
      </c>
      <c r="N1066" s="106">
        <v>503</v>
      </c>
      <c r="O1066" s="106">
        <v>3</v>
      </c>
      <c r="P1066" s="106">
        <v>-5</v>
      </c>
      <c r="Q1066" s="106">
        <v>2</v>
      </c>
      <c r="R1066" s="106">
        <v>2.5</v>
      </c>
      <c r="S1066" s="106">
        <v>489</v>
      </c>
      <c r="T1066" s="106">
        <v>481</v>
      </c>
      <c r="U1066" s="106">
        <v>3</v>
      </c>
      <c r="V1066" s="106">
        <v>-8</v>
      </c>
      <c r="W1066" s="106">
        <v>1</v>
      </c>
      <c r="X1066" s="106">
        <v>2</v>
      </c>
      <c r="Y1066" s="106">
        <v>25</v>
      </c>
      <c r="Z1066" s="106">
        <v>1</v>
      </c>
      <c r="AA1066" s="107">
        <v>35994</v>
      </c>
      <c r="AB1066" s="106">
        <v>2</v>
      </c>
      <c r="AC1066" s="108">
        <v>1.9</v>
      </c>
      <c r="AD1066" s="109">
        <v>1</v>
      </c>
      <c r="AE1066" s="110">
        <v>0</v>
      </c>
      <c r="AF1066" s="111">
        <v>0.54</v>
      </c>
      <c r="AG1066" s="112">
        <v>0</v>
      </c>
      <c r="AH1066" s="112">
        <v>0</v>
      </c>
      <c r="AI1066" s="112">
        <v>0</v>
      </c>
      <c r="AJ1066" s="111">
        <v>0.9</v>
      </c>
      <c r="AK1066" s="112">
        <v>0</v>
      </c>
      <c r="AL1066" s="112">
        <v>0</v>
      </c>
      <c r="AM1066" s="112">
        <v>0</v>
      </c>
      <c r="AN1066" s="112">
        <v>0</v>
      </c>
      <c r="AO1066" s="112">
        <v>0</v>
      </c>
      <c r="AP1066" s="112">
        <v>0</v>
      </c>
      <c r="AQ1066" s="112">
        <v>0</v>
      </c>
      <c r="AR1066" s="112">
        <v>0</v>
      </c>
      <c r="AS1066" s="112">
        <v>0</v>
      </c>
      <c r="AT1066" s="111">
        <v>0.55000000000000004</v>
      </c>
      <c r="AU1066" s="112">
        <v>0</v>
      </c>
      <c r="AV1066" s="112">
        <v>0</v>
      </c>
      <c r="AW1066" s="112">
        <v>0</v>
      </c>
      <c r="AX1066" s="112">
        <v>0</v>
      </c>
      <c r="AY1066" s="112">
        <v>0</v>
      </c>
      <c r="AZ1066" s="112">
        <v>0</v>
      </c>
      <c r="BA1066" s="111">
        <v>0.71299999999999997</v>
      </c>
      <c r="BB1066" s="112">
        <v>0</v>
      </c>
      <c r="BC1066" s="112">
        <v>0</v>
      </c>
      <c r="BD1066" s="112">
        <v>0</v>
      </c>
      <c r="BE1066" s="112">
        <v>0</v>
      </c>
      <c r="BF1066" s="112">
        <v>0</v>
      </c>
      <c r="BG1066" s="112">
        <v>0</v>
      </c>
      <c r="BH1066" s="112">
        <v>0</v>
      </c>
      <c r="BI1066" s="112">
        <v>0</v>
      </c>
      <c r="BJ1066" s="112">
        <v>0</v>
      </c>
      <c r="BK1066" s="111">
        <v>0.71299999999999997</v>
      </c>
      <c r="BL1066" s="112">
        <v>0</v>
      </c>
      <c r="BM1066" s="112">
        <v>0</v>
      </c>
      <c r="BN1066" s="112">
        <v>0</v>
      </c>
      <c r="BO1066" s="112">
        <v>0</v>
      </c>
      <c r="BP1066" s="112">
        <v>0</v>
      </c>
      <c r="BQ1066" s="112">
        <v>0</v>
      </c>
      <c r="BR1066" s="113">
        <v>2</v>
      </c>
      <c r="BS1066" s="112">
        <v>0</v>
      </c>
    </row>
    <row r="1067" spans="1:71" hidden="1" x14ac:dyDescent="0.25">
      <c r="A1067" s="102" t="s">
        <v>4</v>
      </c>
      <c r="B1067" s="103" t="s">
        <v>215</v>
      </c>
      <c r="C1067" s="102" t="s">
        <v>216</v>
      </c>
      <c r="D1067" s="102" t="s">
        <v>586</v>
      </c>
      <c r="E1067" s="102" t="s">
        <v>587</v>
      </c>
      <c r="F1067" s="102" t="s">
        <v>152</v>
      </c>
      <c r="G1067" s="102" t="s">
        <v>223</v>
      </c>
      <c r="H1067" s="104">
        <v>642</v>
      </c>
      <c r="I1067" s="104">
        <v>650</v>
      </c>
      <c r="J1067" s="104">
        <v>101</v>
      </c>
      <c r="K1067" s="104">
        <v>303</v>
      </c>
      <c r="L1067" s="105">
        <v>464.33333333333331</v>
      </c>
      <c r="M1067" s="106">
        <v>3959</v>
      </c>
      <c r="N1067" s="106">
        <v>4249</v>
      </c>
      <c r="O1067" s="106">
        <v>8</v>
      </c>
      <c r="P1067" s="106">
        <v>290</v>
      </c>
      <c r="Q1067" s="106">
        <v>8</v>
      </c>
      <c r="R1067" s="106">
        <v>8</v>
      </c>
      <c r="S1067" s="106">
        <v>4075</v>
      </c>
      <c r="T1067" s="106">
        <v>4146</v>
      </c>
      <c r="U1067" s="106">
        <v>8</v>
      </c>
      <c r="V1067" s="106">
        <v>71</v>
      </c>
      <c r="W1067" s="106">
        <v>7</v>
      </c>
      <c r="X1067" s="106">
        <v>7.5</v>
      </c>
      <c r="Y1067" s="106">
        <v>101</v>
      </c>
      <c r="Z1067" s="106">
        <v>4</v>
      </c>
      <c r="AA1067" s="107">
        <v>26530</v>
      </c>
      <c r="AB1067" s="106">
        <v>1</v>
      </c>
      <c r="AC1067" s="108">
        <v>4.3</v>
      </c>
      <c r="AD1067" s="109">
        <v>1</v>
      </c>
      <c r="AE1067" s="110">
        <v>0</v>
      </c>
      <c r="AF1067" s="111">
        <v>0.54</v>
      </c>
      <c r="AG1067" s="112">
        <v>0</v>
      </c>
      <c r="AH1067" s="112">
        <v>0</v>
      </c>
      <c r="AI1067" s="112">
        <v>0</v>
      </c>
      <c r="AJ1067" s="111">
        <v>0.9</v>
      </c>
      <c r="AK1067" s="112">
        <v>0</v>
      </c>
      <c r="AL1067" s="112">
        <v>0</v>
      </c>
      <c r="AM1067" s="112">
        <v>0</v>
      </c>
      <c r="AN1067" s="112">
        <v>0</v>
      </c>
      <c r="AO1067" s="112">
        <v>0</v>
      </c>
      <c r="AP1067" s="112">
        <v>0</v>
      </c>
      <c r="AQ1067" s="112">
        <v>0</v>
      </c>
      <c r="AR1067" s="112">
        <v>0</v>
      </c>
      <c r="AS1067" s="112">
        <v>0</v>
      </c>
      <c r="AT1067" s="111">
        <v>0.55000000000000004</v>
      </c>
      <c r="AU1067" s="112">
        <v>0</v>
      </c>
      <c r="AV1067" s="112">
        <v>0</v>
      </c>
      <c r="AW1067" s="112">
        <v>0</v>
      </c>
      <c r="AX1067" s="112">
        <v>0</v>
      </c>
      <c r="AY1067" s="112">
        <v>0</v>
      </c>
      <c r="AZ1067" s="112">
        <v>0</v>
      </c>
      <c r="BA1067" s="111">
        <v>0.71299999999999997</v>
      </c>
      <c r="BB1067" s="112">
        <v>0</v>
      </c>
      <c r="BC1067" s="112">
        <v>0</v>
      </c>
      <c r="BD1067" s="112">
        <v>0</v>
      </c>
      <c r="BE1067" s="112">
        <v>0</v>
      </c>
      <c r="BF1067" s="112">
        <v>0</v>
      </c>
      <c r="BG1067" s="112">
        <v>0</v>
      </c>
      <c r="BH1067" s="112">
        <v>0</v>
      </c>
      <c r="BI1067" s="112">
        <v>0</v>
      </c>
      <c r="BJ1067" s="112">
        <v>0</v>
      </c>
      <c r="BK1067" s="111">
        <v>0.71299999999999997</v>
      </c>
      <c r="BL1067" s="112">
        <v>0</v>
      </c>
      <c r="BM1067" s="112">
        <v>0</v>
      </c>
      <c r="BN1067" s="112">
        <v>0</v>
      </c>
      <c r="BO1067" s="112">
        <v>0</v>
      </c>
      <c r="BP1067" s="112">
        <v>0</v>
      </c>
      <c r="BQ1067" s="112">
        <v>0</v>
      </c>
      <c r="BR1067" s="113">
        <v>160</v>
      </c>
      <c r="BS1067" s="112">
        <v>0</v>
      </c>
    </row>
    <row r="1068" spans="1:71" hidden="1" x14ac:dyDescent="0.25">
      <c r="A1068" s="102" t="s">
        <v>4</v>
      </c>
      <c r="B1068" s="103" t="s">
        <v>215</v>
      </c>
      <c r="C1068" s="102" t="s">
        <v>216</v>
      </c>
      <c r="D1068" s="102" t="s">
        <v>856</v>
      </c>
      <c r="E1068" s="102" t="s">
        <v>857</v>
      </c>
      <c r="F1068" s="102" t="s">
        <v>152</v>
      </c>
      <c r="G1068" s="102" t="s">
        <v>223</v>
      </c>
      <c r="H1068" s="104">
        <v>23</v>
      </c>
      <c r="I1068" s="104">
        <v>37</v>
      </c>
      <c r="J1068" s="104"/>
      <c r="K1068" s="104" t="s">
        <v>154</v>
      </c>
      <c r="L1068" s="105">
        <v>30</v>
      </c>
      <c r="M1068" s="106">
        <v>161</v>
      </c>
      <c r="N1068" s="106">
        <v>185</v>
      </c>
      <c r="O1068" s="106">
        <v>1</v>
      </c>
      <c r="P1068" s="106">
        <v>24</v>
      </c>
      <c r="Q1068" s="106">
        <v>3</v>
      </c>
      <c r="R1068" s="106">
        <v>2</v>
      </c>
      <c r="S1068" s="106">
        <v>294</v>
      </c>
      <c r="T1068" s="106">
        <v>299</v>
      </c>
      <c r="U1068" s="106">
        <v>2</v>
      </c>
      <c r="V1068" s="106">
        <v>5</v>
      </c>
      <c r="W1068" s="106">
        <v>3</v>
      </c>
      <c r="X1068" s="106">
        <v>2.5</v>
      </c>
      <c r="Y1068" s="106"/>
      <c r="Z1068" s="106"/>
      <c r="AA1068" s="107">
        <v>44195</v>
      </c>
      <c r="AB1068" s="106">
        <v>4</v>
      </c>
      <c r="AC1068" s="108">
        <v>3.125</v>
      </c>
      <c r="AD1068" s="109">
        <v>2</v>
      </c>
      <c r="AE1068" s="110">
        <v>0</v>
      </c>
      <c r="AF1068" s="111">
        <v>0.54</v>
      </c>
      <c r="AG1068" s="112">
        <v>0</v>
      </c>
      <c r="AH1068" s="112">
        <v>0</v>
      </c>
      <c r="AI1068" s="112">
        <v>0</v>
      </c>
      <c r="AJ1068" s="111">
        <v>0.9</v>
      </c>
      <c r="AK1068" s="112">
        <v>0</v>
      </c>
      <c r="AL1068" s="112">
        <v>0</v>
      </c>
      <c r="AM1068" s="112">
        <v>0</v>
      </c>
      <c r="AN1068" s="112">
        <v>0</v>
      </c>
      <c r="AO1068" s="112">
        <v>0</v>
      </c>
      <c r="AP1068" s="112">
        <v>0</v>
      </c>
      <c r="AQ1068" s="112">
        <v>0</v>
      </c>
      <c r="AR1068" s="112">
        <v>0</v>
      </c>
      <c r="AS1068" s="112">
        <v>0</v>
      </c>
      <c r="AT1068" s="111">
        <v>0.55000000000000004</v>
      </c>
      <c r="AU1068" s="112">
        <v>0</v>
      </c>
      <c r="AV1068" s="112">
        <v>0</v>
      </c>
      <c r="AW1068" s="112">
        <v>0</v>
      </c>
      <c r="AX1068" s="112">
        <v>0</v>
      </c>
      <c r="AY1068" s="112">
        <v>0</v>
      </c>
      <c r="AZ1068" s="112">
        <v>0</v>
      </c>
      <c r="BA1068" s="111">
        <v>0.71299999999999997</v>
      </c>
      <c r="BB1068" s="112">
        <v>0</v>
      </c>
      <c r="BC1068" s="112">
        <v>0</v>
      </c>
      <c r="BD1068" s="112">
        <v>0</v>
      </c>
      <c r="BE1068" s="112">
        <v>0</v>
      </c>
      <c r="BF1068" s="112">
        <v>0</v>
      </c>
      <c r="BG1068" s="112">
        <v>0</v>
      </c>
      <c r="BH1068" s="112">
        <v>0</v>
      </c>
      <c r="BI1068" s="112">
        <v>0</v>
      </c>
      <c r="BJ1068" s="112">
        <v>0</v>
      </c>
      <c r="BK1068" s="111">
        <v>0.71299999999999997</v>
      </c>
      <c r="BL1068" s="112">
        <v>0</v>
      </c>
      <c r="BM1068" s="112">
        <v>0</v>
      </c>
      <c r="BN1068" s="112">
        <v>0</v>
      </c>
      <c r="BO1068" s="112">
        <v>0</v>
      </c>
      <c r="BP1068" s="112">
        <v>0</v>
      </c>
      <c r="BQ1068" s="112">
        <v>0</v>
      </c>
      <c r="BR1068" s="113">
        <v>24</v>
      </c>
      <c r="BS1068" s="112">
        <v>0</v>
      </c>
    </row>
    <row r="1069" spans="1:71" hidden="1" x14ac:dyDescent="0.25">
      <c r="A1069" s="102" t="s">
        <v>17</v>
      </c>
      <c r="B1069" s="103" t="s">
        <v>173</v>
      </c>
      <c r="C1069" s="102" t="s">
        <v>174</v>
      </c>
      <c r="D1069" s="102" t="s">
        <v>225</v>
      </c>
      <c r="E1069" s="102" t="s">
        <v>226</v>
      </c>
      <c r="F1069" s="102" t="s">
        <v>155</v>
      </c>
      <c r="G1069" s="102" t="s">
        <v>227</v>
      </c>
      <c r="H1069" s="104">
        <v>1044</v>
      </c>
      <c r="I1069" s="104">
        <v>1113</v>
      </c>
      <c r="J1069" s="104">
        <v>3255</v>
      </c>
      <c r="K1069" s="104">
        <v>9765</v>
      </c>
      <c r="L1069" s="105">
        <v>1804</v>
      </c>
      <c r="M1069" s="106">
        <v>11362</v>
      </c>
      <c r="N1069" s="106">
        <v>12290</v>
      </c>
      <c r="O1069" s="106">
        <v>10</v>
      </c>
      <c r="P1069" s="106">
        <v>928</v>
      </c>
      <c r="Q1069" s="106">
        <v>10</v>
      </c>
      <c r="R1069" s="106">
        <v>10</v>
      </c>
      <c r="S1069" s="106">
        <v>11639</v>
      </c>
      <c r="T1069" s="106">
        <v>11968</v>
      </c>
      <c r="U1069" s="106">
        <v>10</v>
      </c>
      <c r="V1069" s="106">
        <v>329</v>
      </c>
      <c r="W1069" s="106">
        <v>10</v>
      </c>
      <c r="X1069" s="106">
        <v>10</v>
      </c>
      <c r="Y1069" s="106">
        <v>3255</v>
      </c>
      <c r="Z1069" s="106">
        <v>10</v>
      </c>
      <c r="AA1069" s="107">
        <v>102002</v>
      </c>
      <c r="AB1069" s="106">
        <v>10</v>
      </c>
      <c r="AC1069" s="108">
        <v>10</v>
      </c>
      <c r="AD1069" s="109">
        <v>5</v>
      </c>
      <c r="AE1069" s="110">
        <v>0</v>
      </c>
      <c r="AF1069" s="111">
        <v>0.54</v>
      </c>
      <c r="AG1069" s="112">
        <v>6.333333333333333</v>
      </c>
      <c r="AH1069" s="112">
        <v>318.66666666666669</v>
      </c>
      <c r="AI1069" s="112">
        <v>6.333333333333333</v>
      </c>
      <c r="AJ1069" s="111">
        <v>0.9</v>
      </c>
      <c r="AK1069" s="112">
        <v>0</v>
      </c>
      <c r="AL1069" s="112">
        <v>0</v>
      </c>
      <c r="AM1069" s="112">
        <v>0</v>
      </c>
      <c r="AN1069" s="112">
        <v>5</v>
      </c>
      <c r="AO1069" s="112">
        <v>1259.3333333333333</v>
      </c>
      <c r="AP1069" s="112">
        <v>1.6666666666666667</v>
      </c>
      <c r="AQ1069" s="112">
        <v>3909.6666666666665</v>
      </c>
      <c r="AR1069" s="112">
        <v>0</v>
      </c>
      <c r="AS1069" s="112">
        <v>24.666666666666668</v>
      </c>
      <c r="AT1069" s="111">
        <v>0.55000000000000004</v>
      </c>
      <c r="AU1069" s="112">
        <v>0</v>
      </c>
      <c r="AV1069" s="112">
        <v>0</v>
      </c>
      <c r="AW1069" s="112">
        <v>285</v>
      </c>
      <c r="AX1069" s="112">
        <v>0</v>
      </c>
      <c r="AY1069" s="112">
        <v>12.333333333333334</v>
      </c>
      <c r="AZ1069" s="112">
        <v>60.333333333333336</v>
      </c>
      <c r="BA1069" s="111">
        <v>0.71299999999999997</v>
      </c>
      <c r="BB1069" s="112">
        <v>0</v>
      </c>
      <c r="BC1069" s="112">
        <v>0</v>
      </c>
      <c r="BD1069" s="112">
        <v>0</v>
      </c>
      <c r="BE1069" s="112">
        <v>4.333333333333333</v>
      </c>
      <c r="BF1069" s="112">
        <v>447.66666666666669</v>
      </c>
      <c r="BG1069" s="112">
        <v>0</v>
      </c>
      <c r="BH1069" s="112">
        <v>76.666666666666671</v>
      </c>
      <c r="BI1069" s="112">
        <v>222.66666666666666</v>
      </c>
      <c r="BJ1069" s="112">
        <v>0</v>
      </c>
      <c r="BK1069" s="111">
        <v>0.71299999999999997</v>
      </c>
      <c r="BL1069" s="112">
        <v>0</v>
      </c>
      <c r="BM1069" s="112">
        <v>292.5</v>
      </c>
      <c r="BN1069" s="112">
        <v>11.539666666666665</v>
      </c>
      <c r="BO1069" s="112">
        <v>1215.0246666666667</v>
      </c>
      <c r="BP1069" s="112">
        <v>2416.4693333333335</v>
      </c>
      <c r="BQ1069" s="112">
        <v>13.566666666666668</v>
      </c>
      <c r="BR1069" s="113">
        <v>917</v>
      </c>
      <c r="BS1069" s="112">
        <v>0</v>
      </c>
    </row>
    <row r="1070" spans="1:71" hidden="1" x14ac:dyDescent="0.25">
      <c r="A1070" s="102" t="s">
        <v>17</v>
      </c>
      <c r="B1070" s="103" t="s">
        <v>173</v>
      </c>
      <c r="C1070" s="102" t="s">
        <v>174</v>
      </c>
      <c r="D1070" s="102" t="s">
        <v>270</v>
      </c>
      <c r="E1070" s="102" t="s">
        <v>271</v>
      </c>
      <c r="F1070" s="102" t="s">
        <v>155</v>
      </c>
      <c r="G1070" s="102" t="s">
        <v>227</v>
      </c>
      <c r="H1070" s="104">
        <v>139</v>
      </c>
      <c r="I1070" s="104">
        <v>152</v>
      </c>
      <c r="J1070" s="104">
        <v>6249</v>
      </c>
      <c r="K1070" s="104">
        <v>18747</v>
      </c>
      <c r="L1070" s="105">
        <v>2180</v>
      </c>
      <c r="M1070" s="106">
        <v>1527</v>
      </c>
      <c r="N1070" s="106">
        <v>1610</v>
      </c>
      <c r="O1070" s="106">
        <v>8</v>
      </c>
      <c r="P1070" s="106">
        <v>83</v>
      </c>
      <c r="Q1070" s="106">
        <v>8</v>
      </c>
      <c r="R1070" s="106">
        <v>8</v>
      </c>
      <c r="S1070" s="106">
        <v>1539</v>
      </c>
      <c r="T1070" s="106">
        <v>1580</v>
      </c>
      <c r="U1070" s="106">
        <v>8</v>
      </c>
      <c r="V1070" s="106">
        <v>41</v>
      </c>
      <c r="W1070" s="106">
        <v>8</v>
      </c>
      <c r="X1070" s="106">
        <v>8</v>
      </c>
      <c r="Y1070" s="106">
        <v>6249</v>
      </c>
      <c r="Z1070" s="106">
        <v>10</v>
      </c>
      <c r="AA1070" s="107">
        <v>135608</v>
      </c>
      <c r="AB1070" s="106">
        <v>10</v>
      </c>
      <c r="AC1070" s="108">
        <v>9.1999999999999993</v>
      </c>
      <c r="AD1070" s="109">
        <v>5</v>
      </c>
      <c r="AE1070" s="110">
        <v>246.33333333333334</v>
      </c>
      <c r="AF1070" s="111">
        <v>0.54</v>
      </c>
      <c r="AG1070" s="112">
        <v>0</v>
      </c>
      <c r="AH1070" s="112">
        <v>5.666666666666667</v>
      </c>
      <c r="AI1070" s="112">
        <v>0</v>
      </c>
      <c r="AJ1070" s="111">
        <v>0.9</v>
      </c>
      <c r="AK1070" s="112">
        <v>0</v>
      </c>
      <c r="AL1070" s="112">
        <v>0</v>
      </c>
      <c r="AM1070" s="112">
        <v>0</v>
      </c>
      <c r="AN1070" s="112">
        <v>0</v>
      </c>
      <c r="AO1070" s="112">
        <v>378.33333333333331</v>
      </c>
      <c r="AP1070" s="112">
        <v>0</v>
      </c>
      <c r="AQ1070" s="112">
        <v>218</v>
      </c>
      <c r="AR1070" s="112">
        <v>0</v>
      </c>
      <c r="AS1070" s="112">
        <v>0</v>
      </c>
      <c r="AT1070" s="111">
        <v>0.55000000000000004</v>
      </c>
      <c r="AU1070" s="112">
        <v>0</v>
      </c>
      <c r="AV1070" s="112">
        <v>0</v>
      </c>
      <c r="AW1070" s="112">
        <v>72</v>
      </c>
      <c r="AX1070" s="112">
        <v>0</v>
      </c>
      <c r="AY1070" s="112">
        <v>0</v>
      </c>
      <c r="AZ1070" s="112">
        <v>2</v>
      </c>
      <c r="BA1070" s="111">
        <v>0.71299999999999997</v>
      </c>
      <c r="BB1070" s="112">
        <v>0</v>
      </c>
      <c r="BC1070" s="112">
        <v>0</v>
      </c>
      <c r="BD1070" s="112">
        <v>0</v>
      </c>
      <c r="BE1070" s="112">
        <v>0</v>
      </c>
      <c r="BF1070" s="112">
        <v>0</v>
      </c>
      <c r="BG1070" s="112">
        <v>0</v>
      </c>
      <c r="BH1070" s="112">
        <v>0</v>
      </c>
      <c r="BI1070" s="112">
        <v>0</v>
      </c>
      <c r="BJ1070" s="112">
        <v>0</v>
      </c>
      <c r="BK1070" s="111">
        <v>0.71299999999999997</v>
      </c>
      <c r="BL1070" s="112">
        <v>133.02000000000001</v>
      </c>
      <c r="BM1070" s="112">
        <v>5.1000000000000005</v>
      </c>
      <c r="BN1070" s="112">
        <v>0</v>
      </c>
      <c r="BO1070" s="112">
        <v>259.41933333333333</v>
      </c>
      <c r="BP1070" s="112">
        <v>121.32600000000001</v>
      </c>
      <c r="BQ1070" s="112">
        <v>0</v>
      </c>
      <c r="BR1070" s="113">
        <v>360</v>
      </c>
      <c r="BS1070" s="112">
        <v>0</v>
      </c>
    </row>
    <row r="1071" spans="1:71" hidden="1" x14ac:dyDescent="0.25">
      <c r="A1071" s="102" t="s">
        <v>17</v>
      </c>
      <c r="B1071" s="103" t="s">
        <v>173</v>
      </c>
      <c r="C1071" s="102" t="s">
        <v>174</v>
      </c>
      <c r="D1071" s="102" t="s">
        <v>272</v>
      </c>
      <c r="E1071" s="102" t="s">
        <v>273</v>
      </c>
      <c r="F1071" s="102" t="s">
        <v>155</v>
      </c>
      <c r="G1071" s="102" t="s">
        <v>227</v>
      </c>
      <c r="H1071" s="104">
        <v>185</v>
      </c>
      <c r="I1071" s="104">
        <v>181</v>
      </c>
      <c r="J1071" s="104">
        <v>3006</v>
      </c>
      <c r="K1071" s="104">
        <v>9018</v>
      </c>
      <c r="L1071" s="105">
        <v>1124</v>
      </c>
      <c r="M1071" s="106">
        <v>1960</v>
      </c>
      <c r="N1071" s="106">
        <v>2099</v>
      </c>
      <c r="O1071" s="106">
        <v>9</v>
      </c>
      <c r="P1071" s="106">
        <v>139</v>
      </c>
      <c r="Q1071" s="106">
        <v>9</v>
      </c>
      <c r="R1071" s="106">
        <v>9</v>
      </c>
      <c r="S1071" s="106">
        <v>1908</v>
      </c>
      <c r="T1071" s="106">
        <v>1948</v>
      </c>
      <c r="U1071" s="106">
        <v>8</v>
      </c>
      <c r="V1071" s="106">
        <v>40</v>
      </c>
      <c r="W1071" s="106">
        <v>8</v>
      </c>
      <c r="X1071" s="106">
        <v>8</v>
      </c>
      <c r="Y1071" s="106">
        <v>3006</v>
      </c>
      <c r="Z1071" s="106">
        <v>10</v>
      </c>
      <c r="AA1071" s="107">
        <v>126388</v>
      </c>
      <c r="AB1071" s="106">
        <v>10</v>
      </c>
      <c r="AC1071" s="108">
        <v>9.4</v>
      </c>
      <c r="AD1071" s="109">
        <v>5</v>
      </c>
      <c r="AE1071" s="110">
        <v>246.33333333333334</v>
      </c>
      <c r="AF1071" s="111">
        <v>0.54</v>
      </c>
      <c r="AG1071" s="112">
        <v>5</v>
      </c>
      <c r="AH1071" s="112">
        <v>324.33333333333331</v>
      </c>
      <c r="AI1071" s="112">
        <v>5</v>
      </c>
      <c r="AJ1071" s="111">
        <v>0.9</v>
      </c>
      <c r="AK1071" s="112">
        <v>0</v>
      </c>
      <c r="AL1071" s="112">
        <v>0</v>
      </c>
      <c r="AM1071" s="112">
        <v>0</v>
      </c>
      <c r="AN1071" s="112">
        <v>5</v>
      </c>
      <c r="AO1071" s="112">
        <v>1011.6666666666666</v>
      </c>
      <c r="AP1071" s="112">
        <v>1.6666666666666667</v>
      </c>
      <c r="AQ1071" s="112">
        <v>2760.3333333333335</v>
      </c>
      <c r="AR1071" s="112">
        <v>0</v>
      </c>
      <c r="AS1071" s="112">
        <v>21.666666666666668</v>
      </c>
      <c r="AT1071" s="111">
        <v>0.55000000000000004</v>
      </c>
      <c r="AU1071" s="112">
        <v>0</v>
      </c>
      <c r="AV1071" s="112">
        <v>0</v>
      </c>
      <c r="AW1071" s="112">
        <v>273.33333333333331</v>
      </c>
      <c r="AX1071" s="112">
        <v>0</v>
      </c>
      <c r="AY1071" s="112">
        <v>12.333333333333334</v>
      </c>
      <c r="AZ1071" s="112">
        <v>46.666666666666664</v>
      </c>
      <c r="BA1071" s="111">
        <v>0.71299999999999997</v>
      </c>
      <c r="BB1071" s="112">
        <v>0</v>
      </c>
      <c r="BC1071" s="112">
        <v>0</v>
      </c>
      <c r="BD1071" s="112">
        <v>0</v>
      </c>
      <c r="BE1071" s="112">
        <v>4.333333333333333</v>
      </c>
      <c r="BF1071" s="112">
        <v>447.66666666666669</v>
      </c>
      <c r="BG1071" s="112">
        <v>0</v>
      </c>
      <c r="BH1071" s="112">
        <v>70.666666666666671</v>
      </c>
      <c r="BI1071" s="112">
        <v>209.33333333333334</v>
      </c>
      <c r="BJ1071" s="112">
        <v>0</v>
      </c>
      <c r="BK1071" s="111">
        <v>0.71299999999999997</v>
      </c>
      <c r="BL1071" s="112">
        <v>133.02000000000001</v>
      </c>
      <c r="BM1071" s="112">
        <v>296.39999999999998</v>
      </c>
      <c r="BN1071" s="112">
        <v>10.339666666666666</v>
      </c>
      <c r="BO1071" s="112">
        <v>1070.4896666666668</v>
      </c>
      <c r="BP1071" s="112">
        <v>1760.8070000000002</v>
      </c>
      <c r="BQ1071" s="112">
        <v>11.916666666666668</v>
      </c>
      <c r="BR1071" s="113">
        <v>617</v>
      </c>
      <c r="BS1071" s="112">
        <v>0</v>
      </c>
    </row>
    <row r="1072" spans="1:71" hidden="1" x14ac:dyDescent="0.25">
      <c r="A1072" s="102" t="s">
        <v>17</v>
      </c>
      <c r="B1072" s="103" t="s">
        <v>173</v>
      </c>
      <c r="C1072" s="102" t="s">
        <v>174</v>
      </c>
      <c r="D1072" s="102" t="s">
        <v>363</v>
      </c>
      <c r="E1072" s="102" t="s">
        <v>364</v>
      </c>
      <c r="F1072" s="102" t="s">
        <v>155</v>
      </c>
      <c r="G1072" s="102" t="s">
        <v>227</v>
      </c>
      <c r="H1072" s="104">
        <v>28</v>
      </c>
      <c r="I1072" s="104">
        <v>32</v>
      </c>
      <c r="J1072" s="104">
        <v>1314</v>
      </c>
      <c r="K1072" s="104">
        <v>3942</v>
      </c>
      <c r="L1072" s="105">
        <v>458</v>
      </c>
      <c r="M1072" s="106">
        <v>298</v>
      </c>
      <c r="N1072" s="106">
        <v>329</v>
      </c>
      <c r="O1072" s="106">
        <v>4</v>
      </c>
      <c r="P1072" s="106">
        <v>31</v>
      </c>
      <c r="Q1072" s="106">
        <v>5</v>
      </c>
      <c r="R1072" s="106">
        <v>4.5</v>
      </c>
      <c r="S1072" s="106">
        <v>323</v>
      </c>
      <c r="T1072" s="106">
        <v>332</v>
      </c>
      <c r="U1072" s="106">
        <v>4</v>
      </c>
      <c r="V1072" s="106">
        <v>9</v>
      </c>
      <c r="W1072" s="106">
        <v>4</v>
      </c>
      <c r="X1072" s="106">
        <v>4</v>
      </c>
      <c r="Y1072" s="106">
        <v>1314</v>
      </c>
      <c r="Z1072" s="106">
        <v>9</v>
      </c>
      <c r="AA1072" s="107">
        <v>103543</v>
      </c>
      <c r="AB1072" s="106">
        <v>10</v>
      </c>
      <c r="AC1072" s="108">
        <v>7.5</v>
      </c>
      <c r="AD1072" s="109">
        <v>4</v>
      </c>
      <c r="AE1072" s="110">
        <v>0</v>
      </c>
      <c r="AF1072" s="111">
        <v>0.54</v>
      </c>
      <c r="AG1072" s="112">
        <v>0</v>
      </c>
      <c r="AH1072" s="112">
        <v>0</v>
      </c>
      <c r="AI1072" s="112">
        <v>0</v>
      </c>
      <c r="AJ1072" s="111">
        <v>0.9</v>
      </c>
      <c r="AK1072" s="112">
        <v>0</v>
      </c>
      <c r="AL1072" s="112">
        <v>0</v>
      </c>
      <c r="AM1072" s="112">
        <v>0</v>
      </c>
      <c r="AN1072" s="112">
        <v>0</v>
      </c>
      <c r="AO1072" s="112">
        <v>19.666666666666668</v>
      </c>
      <c r="AP1072" s="112">
        <v>0</v>
      </c>
      <c r="AQ1072" s="112">
        <v>0</v>
      </c>
      <c r="AR1072" s="112">
        <v>0</v>
      </c>
      <c r="AS1072" s="112">
        <v>0</v>
      </c>
      <c r="AT1072" s="111">
        <v>0.55000000000000004</v>
      </c>
      <c r="AU1072" s="112">
        <v>0</v>
      </c>
      <c r="AV1072" s="112">
        <v>0</v>
      </c>
      <c r="AW1072" s="112">
        <v>32.333333333333336</v>
      </c>
      <c r="AX1072" s="112">
        <v>0</v>
      </c>
      <c r="AY1072" s="112">
        <v>0</v>
      </c>
      <c r="AZ1072" s="112">
        <v>0</v>
      </c>
      <c r="BA1072" s="111">
        <v>0.71299999999999997</v>
      </c>
      <c r="BB1072" s="112">
        <v>0</v>
      </c>
      <c r="BC1072" s="112">
        <v>0</v>
      </c>
      <c r="BD1072" s="112">
        <v>0</v>
      </c>
      <c r="BE1072" s="112">
        <v>0</v>
      </c>
      <c r="BF1072" s="112">
        <v>0</v>
      </c>
      <c r="BG1072" s="112">
        <v>0</v>
      </c>
      <c r="BH1072" s="112">
        <v>0</v>
      </c>
      <c r="BI1072" s="112">
        <v>0</v>
      </c>
      <c r="BJ1072" s="112">
        <v>0</v>
      </c>
      <c r="BK1072" s="111">
        <v>0.71299999999999997</v>
      </c>
      <c r="BL1072" s="112">
        <v>0</v>
      </c>
      <c r="BM1072" s="112">
        <v>0</v>
      </c>
      <c r="BN1072" s="112">
        <v>0</v>
      </c>
      <c r="BO1072" s="112">
        <v>33.870333333333335</v>
      </c>
      <c r="BP1072" s="112">
        <v>0</v>
      </c>
      <c r="BQ1072" s="112">
        <v>0</v>
      </c>
      <c r="BR1072" s="113">
        <v>37</v>
      </c>
      <c r="BS1072" s="112">
        <v>0</v>
      </c>
    </row>
    <row r="1073" spans="1:71" hidden="1" x14ac:dyDescent="0.25">
      <c r="A1073" s="102" t="s">
        <v>17</v>
      </c>
      <c r="B1073" s="103" t="s">
        <v>173</v>
      </c>
      <c r="C1073" s="102" t="s">
        <v>174</v>
      </c>
      <c r="D1073" s="102" t="s">
        <v>228</v>
      </c>
      <c r="E1073" s="102" t="s">
        <v>229</v>
      </c>
      <c r="F1073" s="102" t="s">
        <v>155</v>
      </c>
      <c r="G1073" s="102" t="s">
        <v>227</v>
      </c>
      <c r="H1073" s="104">
        <v>135</v>
      </c>
      <c r="I1073" s="104">
        <v>140</v>
      </c>
      <c r="J1073" s="104">
        <v>1469</v>
      </c>
      <c r="K1073" s="104">
        <v>4407</v>
      </c>
      <c r="L1073" s="105">
        <v>581.33333333333337</v>
      </c>
      <c r="M1073" s="106">
        <v>1486</v>
      </c>
      <c r="N1073" s="106">
        <v>1606</v>
      </c>
      <c r="O1073" s="106">
        <v>8</v>
      </c>
      <c r="P1073" s="106">
        <v>120</v>
      </c>
      <c r="Q1073" s="106">
        <v>8</v>
      </c>
      <c r="R1073" s="106">
        <v>8</v>
      </c>
      <c r="S1073" s="106">
        <v>1525</v>
      </c>
      <c r="T1073" s="106">
        <v>1562</v>
      </c>
      <c r="U1073" s="106">
        <v>8</v>
      </c>
      <c r="V1073" s="106">
        <v>37</v>
      </c>
      <c r="W1073" s="106">
        <v>8</v>
      </c>
      <c r="X1073" s="106">
        <v>8</v>
      </c>
      <c r="Y1073" s="106">
        <v>1469</v>
      </c>
      <c r="Z1073" s="106">
        <v>9</v>
      </c>
      <c r="AA1073" s="107">
        <v>103446</v>
      </c>
      <c r="AB1073" s="106">
        <v>10</v>
      </c>
      <c r="AC1073" s="108">
        <v>9</v>
      </c>
      <c r="AD1073" s="109">
        <v>5</v>
      </c>
      <c r="AE1073" s="110">
        <v>0</v>
      </c>
      <c r="AF1073" s="111">
        <v>0.54</v>
      </c>
      <c r="AG1073" s="112">
        <v>5</v>
      </c>
      <c r="AH1073" s="112">
        <v>318.66666666666669</v>
      </c>
      <c r="AI1073" s="112">
        <v>5</v>
      </c>
      <c r="AJ1073" s="111">
        <v>0.9</v>
      </c>
      <c r="AK1073" s="112">
        <v>0</v>
      </c>
      <c r="AL1073" s="112">
        <v>0</v>
      </c>
      <c r="AM1073" s="112">
        <v>0</v>
      </c>
      <c r="AN1073" s="112">
        <v>5</v>
      </c>
      <c r="AO1073" s="112">
        <v>633.33333333333337</v>
      </c>
      <c r="AP1073" s="112">
        <v>1.6666666666666667</v>
      </c>
      <c r="AQ1073" s="112">
        <v>2723.3333333333335</v>
      </c>
      <c r="AR1073" s="112">
        <v>0</v>
      </c>
      <c r="AS1073" s="112">
        <v>21.666666666666668</v>
      </c>
      <c r="AT1073" s="111">
        <v>0.55000000000000004</v>
      </c>
      <c r="AU1073" s="112">
        <v>0</v>
      </c>
      <c r="AV1073" s="112">
        <v>0</v>
      </c>
      <c r="AW1073" s="112">
        <v>201.33333333333334</v>
      </c>
      <c r="AX1073" s="112">
        <v>0</v>
      </c>
      <c r="AY1073" s="112">
        <v>12.333333333333334</v>
      </c>
      <c r="AZ1073" s="112">
        <v>44.666666666666664</v>
      </c>
      <c r="BA1073" s="111">
        <v>0.71299999999999997</v>
      </c>
      <c r="BB1073" s="112">
        <v>0</v>
      </c>
      <c r="BC1073" s="112">
        <v>0</v>
      </c>
      <c r="BD1073" s="112">
        <v>0</v>
      </c>
      <c r="BE1073" s="112">
        <v>4.333333333333333</v>
      </c>
      <c r="BF1073" s="112">
        <v>447.66666666666669</v>
      </c>
      <c r="BG1073" s="112">
        <v>0</v>
      </c>
      <c r="BH1073" s="112">
        <v>70.666666666666671</v>
      </c>
      <c r="BI1073" s="112">
        <v>209.33333333333334</v>
      </c>
      <c r="BJ1073" s="112">
        <v>0</v>
      </c>
      <c r="BK1073" s="111">
        <v>0.71299999999999997</v>
      </c>
      <c r="BL1073" s="112">
        <v>0</v>
      </c>
      <c r="BM1073" s="112">
        <v>291.3</v>
      </c>
      <c r="BN1073" s="112">
        <v>10.339666666666666</v>
      </c>
      <c r="BO1073" s="112">
        <v>811.07033333333334</v>
      </c>
      <c r="BP1073" s="112">
        <v>1739.0310000000004</v>
      </c>
      <c r="BQ1073" s="112">
        <v>11.916666666666668</v>
      </c>
      <c r="BR1073" s="113">
        <v>168</v>
      </c>
      <c r="BS1073" s="112">
        <v>0</v>
      </c>
    </row>
    <row r="1074" spans="1:71" hidden="1" x14ac:dyDescent="0.25">
      <c r="A1074" s="102" t="s">
        <v>17</v>
      </c>
      <c r="B1074" s="103" t="s">
        <v>173</v>
      </c>
      <c r="C1074" s="102" t="s">
        <v>174</v>
      </c>
      <c r="D1074" s="102" t="s">
        <v>274</v>
      </c>
      <c r="E1074" s="102" t="s">
        <v>275</v>
      </c>
      <c r="F1074" s="102" t="s">
        <v>155</v>
      </c>
      <c r="G1074" s="102" t="s">
        <v>227</v>
      </c>
      <c r="H1074" s="104">
        <v>144</v>
      </c>
      <c r="I1074" s="104">
        <v>158</v>
      </c>
      <c r="J1074" s="104">
        <v>465</v>
      </c>
      <c r="K1074" s="104">
        <v>1395</v>
      </c>
      <c r="L1074" s="105">
        <v>255.66666666666666</v>
      </c>
      <c r="M1074" s="106">
        <v>1775</v>
      </c>
      <c r="N1074" s="106">
        <v>1901</v>
      </c>
      <c r="O1074" s="106">
        <v>8</v>
      </c>
      <c r="P1074" s="106">
        <v>126</v>
      </c>
      <c r="Q1074" s="106">
        <v>8</v>
      </c>
      <c r="R1074" s="106">
        <v>8</v>
      </c>
      <c r="S1074" s="106">
        <v>1816</v>
      </c>
      <c r="T1074" s="106">
        <v>1868</v>
      </c>
      <c r="U1074" s="106">
        <v>8</v>
      </c>
      <c r="V1074" s="106">
        <v>52</v>
      </c>
      <c r="W1074" s="106">
        <v>9</v>
      </c>
      <c r="X1074" s="106">
        <v>8.5</v>
      </c>
      <c r="Y1074" s="106">
        <v>465</v>
      </c>
      <c r="Z1074" s="106">
        <v>8</v>
      </c>
      <c r="AA1074" s="107">
        <v>150199</v>
      </c>
      <c r="AB1074" s="106">
        <v>10</v>
      </c>
      <c r="AC1074" s="108">
        <v>8.9</v>
      </c>
      <c r="AD1074" s="109">
        <v>5</v>
      </c>
      <c r="AE1074" s="110">
        <v>54</v>
      </c>
      <c r="AF1074" s="111">
        <v>0.54</v>
      </c>
      <c r="AG1074" s="112">
        <v>25.333333333333332</v>
      </c>
      <c r="AH1074" s="112">
        <v>61.333333333333336</v>
      </c>
      <c r="AI1074" s="112">
        <v>25.333333333333332</v>
      </c>
      <c r="AJ1074" s="111">
        <v>0.9</v>
      </c>
      <c r="AK1074" s="112">
        <v>13</v>
      </c>
      <c r="AL1074" s="112">
        <v>0</v>
      </c>
      <c r="AM1074" s="112">
        <v>0</v>
      </c>
      <c r="AN1074" s="112">
        <v>0</v>
      </c>
      <c r="AO1074" s="112">
        <v>893.33333333333337</v>
      </c>
      <c r="AP1074" s="112">
        <v>1.6666666666666667</v>
      </c>
      <c r="AQ1074" s="112">
        <v>376.66666666666669</v>
      </c>
      <c r="AR1074" s="112">
        <v>0</v>
      </c>
      <c r="AS1074" s="112">
        <v>51.666666666666664</v>
      </c>
      <c r="AT1074" s="111">
        <v>0.55000000000000004</v>
      </c>
      <c r="AU1074" s="112">
        <v>1</v>
      </c>
      <c r="AV1074" s="112">
        <v>0</v>
      </c>
      <c r="AW1074" s="112">
        <v>78.666666666666671</v>
      </c>
      <c r="AX1074" s="112">
        <v>0</v>
      </c>
      <c r="AY1074" s="112">
        <v>0</v>
      </c>
      <c r="AZ1074" s="112">
        <v>0</v>
      </c>
      <c r="BA1074" s="111">
        <v>0.71299999999999997</v>
      </c>
      <c r="BB1074" s="112">
        <v>50</v>
      </c>
      <c r="BC1074" s="112">
        <v>0</v>
      </c>
      <c r="BD1074" s="112">
        <v>0</v>
      </c>
      <c r="BE1074" s="112">
        <v>32</v>
      </c>
      <c r="BF1074" s="112">
        <v>266</v>
      </c>
      <c r="BG1074" s="112">
        <v>0</v>
      </c>
      <c r="BH1074" s="112">
        <v>13.666666666666666</v>
      </c>
      <c r="BI1074" s="112">
        <v>76.333333333333329</v>
      </c>
      <c r="BJ1074" s="112">
        <v>8</v>
      </c>
      <c r="BK1074" s="111">
        <v>0.71299999999999997</v>
      </c>
      <c r="BL1074" s="112">
        <v>29.160000000000004</v>
      </c>
      <c r="BM1074" s="112">
        <v>121.51300000000001</v>
      </c>
      <c r="BN1074" s="112">
        <v>45.616</v>
      </c>
      <c r="BO1074" s="112">
        <v>737.08066666666673</v>
      </c>
      <c r="BP1074" s="112">
        <v>272.25333333333339</v>
      </c>
      <c r="BQ1074" s="112">
        <v>34.120666666666665</v>
      </c>
      <c r="BR1074" s="113">
        <v>294</v>
      </c>
      <c r="BS1074" s="112">
        <v>0</v>
      </c>
    </row>
    <row r="1075" spans="1:71" hidden="1" x14ac:dyDescent="0.25">
      <c r="A1075" s="102" t="s">
        <v>17</v>
      </c>
      <c r="B1075" s="103" t="s">
        <v>173</v>
      </c>
      <c r="C1075" s="102" t="s">
        <v>174</v>
      </c>
      <c r="D1075" s="102" t="s">
        <v>276</v>
      </c>
      <c r="E1075" s="102" t="s">
        <v>277</v>
      </c>
      <c r="F1075" s="102" t="s">
        <v>155</v>
      </c>
      <c r="G1075" s="102" t="s">
        <v>227</v>
      </c>
      <c r="H1075" s="104">
        <v>231</v>
      </c>
      <c r="I1075" s="104">
        <v>249</v>
      </c>
      <c r="J1075" s="104">
        <v>2763</v>
      </c>
      <c r="K1075" s="104">
        <v>8289</v>
      </c>
      <c r="L1075" s="105">
        <v>1081</v>
      </c>
      <c r="M1075" s="106">
        <v>2494</v>
      </c>
      <c r="N1075" s="106">
        <v>2857</v>
      </c>
      <c r="O1075" s="106">
        <v>9</v>
      </c>
      <c r="P1075" s="106">
        <v>363</v>
      </c>
      <c r="Q1075" s="106">
        <v>10</v>
      </c>
      <c r="R1075" s="106">
        <v>9.5</v>
      </c>
      <c r="S1075" s="106">
        <v>2525</v>
      </c>
      <c r="T1075" s="106">
        <v>2646</v>
      </c>
      <c r="U1075" s="106">
        <v>9</v>
      </c>
      <c r="V1075" s="106">
        <v>121</v>
      </c>
      <c r="W1075" s="106">
        <v>10</v>
      </c>
      <c r="X1075" s="106">
        <v>9.5</v>
      </c>
      <c r="Y1075" s="106">
        <v>2763</v>
      </c>
      <c r="Z1075" s="106">
        <v>10</v>
      </c>
      <c r="AA1075" s="107">
        <v>119734</v>
      </c>
      <c r="AB1075" s="106">
        <v>10</v>
      </c>
      <c r="AC1075" s="108">
        <v>9.8000000000000007</v>
      </c>
      <c r="AD1075" s="109">
        <v>5</v>
      </c>
      <c r="AE1075" s="110">
        <v>0</v>
      </c>
      <c r="AF1075" s="111">
        <v>0.54</v>
      </c>
      <c r="AG1075" s="112">
        <v>0</v>
      </c>
      <c r="AH1075" s="112">
        <v>0</v>
      </c>
      <c r="AI1075" s="112">
        <v>0</v>
      </c>
      <c r="AJ1075" s="111">
        <v>0.9</v>
      </c>
      <c r="AK1075" s="112">
        <v>0</v>
      </c>
      <c r="AL1075" s="112">
        <v>0</v>
      </c>
      <c r="AM1075" s="112">
        <v>0</v>
      </c>
      <c r="AN1075" s="112">
        <v>0</v>
      </c>
      <c r="AO1075" s="112">
        <v>697.33333333333337</v>
      </c>
      <c r="AP1075" s="112">
        <v>0</v>
      </c>
      <c r="AQ1075" s="112">
        <v>301.33333333333331</v>
      </c>
      <c r="AR1075" s="112">
        <v>0</v>
      </c>
      <c r="AS1075" s="112">
        <v>3</v>
      </c>
      <c r="AT1075" s="111">
        <v>0.55000000000000004</v>
      </c>
      <c r="AU1075" s="112">
        <v>0</v>
      </c>
      <c r="AV1075" s="112">
        <v>0</v>
      </c>
      <c r="AW1075" s="112">
        <v>58.666666666666664</v>
      </c>
      <c r="AX1075" s="112">
        <v>0</v>
      </c>
      <c r="AY1075" s="112">
        <v>0</v>
      </c>
      <c r="AZ1075" s="112">
        <v>0</v>
      </c>
      <c r="BA1075" s="111">
        <v>0.71299999999999997</v>
      </c>
      <c r="BB1075" s="112">
        <v>0</v>
      </c>
      <c r="BC1075" s="112">
        <v>0</v>
      </c>
      <c r="BD1075" s="112">
        <v>0</v>
      </c>
      <c r="BE1075" s="112">
        <v>0</v>
      </c>
      <c r="BF1075" s="112">
        <v>0</v>
      </c>
      <c r="BG1075" s="112">
        <v>0</v>
      </c>
      <c r="BH1075" s="112">
        <v>0.66666666666666663</v>
      </c>
      <c r="BI1075" s="112">
        <v>2.3333333333333335</v>
      </c>
      <c r="BJ1075" s="112">
        <v>0</v>
      </c>
      <c r="BK1075" s="111">
        <v>0.71299999999999997</v>
      </c>
      <c r="BL1075" s="112">
        <v>0</v>
      </c>
      <c r="BM1075" s="112">
        <v>0</v>
      </c>
      <c r="BN1075" s="112">
        <v>0</v>
      </c>
      <c r="BO1075" s="112">
        <v>425.36266666666671</v>
      </c>
      <c r="BP1075" s="112">
        <v>167.87233333333336</v>
      </c>
      <c r="BQ1075" s="112">
        <v>1.6500000000000001</v>
      </c>
      <c r="BR1075" s="113">
        <v>315</v>
      </c>
      <c r="BS1075" s="112">
        <v>0</v>
      </c>
    </row>
    <row r="1076" spans="1:71" hidden="1" x14ac:dyDescent="0.25">
      <c r="A1076" s="102" t="s">
        <v>17</v>
      </c>
      <c r="B1076" s="103" t="s">
        <v>173</v>
      </c>
      <c r="C1076" s="102" t="s">
        <v>174</v>
      </c>
      <c r="D1076" s="102" t="s">
        <v>365</v>
      </c>
      <c r="E1076" s="102" t="s">
        <v>366</v>
      </c>
      <c r="F1076" s="102" t="s">
        <v>155</v>
      </c>
      <c r="G1076" s="102" t="s">
        <v>227</v>
      </c>
      <c r="H1076" s="104">
        <v>83</v>
      </c>
      <c r="I1076" s="104">
        <v>86</v>
      </c>
      <c r="J1076" s="104">
        <v>1364</v>
      </c>
      <c r="K1076" s="104">
        <v>4092</v>
      </c>
      <c r="L1076" s="105">
        <v>511</v>
      </c>
      <c r="M1076" s="106">
        <v>1165</v>
      </c>
      <c r="N1076" s="106">
        <v>1176</v>
      </c>
      <c r="O1076" s="106">
        <v>7</v>
      </c>
      <c r="P1076" s="106">
        <v>11</v>
      </c>
      <c r="Q1076" s="106">
        <v>4</v>
      </c>
      <c r="R1076" s="106">
        <v>5.5</v>
      </c>
      <c r="S1076" s="106">
        <v>1155</v>
      </c>
      <c r="T1076" s="106">
        <v>1165</v>
      </c>
      <c r="U1076" s="106">
        <v>7</v>
      </c>
      <c r="V1076" s="106">
        <v>10</v>
      </c>
      <c r="W1076" s="106">
        <v>5</v>
      </c>
      <c r="X1076" s="106">
        <v>6</v>
      </c>
      <c r="Y1076" s="106">
        <v>1364</v>
      </c>
      <c r="Z1076" s="106">
        <v>9</v>
      </c>
      <c r="AA1076" s="107">
        <v>124926</v>
      </c>
      <c r="AB1076" s="106">
        <v>10</v>
      </c>
      <c r="AC1076" s="108">
        <v>8.1</v>
      </c>
      <c r="AD1076" s="109">
        <v>5</v>
      </c>
      <c r="AE1076" s="110">
        <v>0</v>
      </c>
      <c r="AF1076" s="111">
        <v>0.54</v>
      </c>
      <c r="AG1076" s="112">
        <v>5</v>
      </c>
      <c r="AH1076" s="112">
        <v>318.66666666666669</v>
      </c>
      <c r="AI1076" s="112">
        <v>5</v>
      </c>
      <c r="AJ1076" s="111">
        <v>0.9</v>
      </c>
      <c r="AK1076" s="112">
        <v>0</v>
      </c>
      <c r="AL1076" s="112">
        <v>0</v>
      </c>
      <c r="AM1076" s="112">
        <v>0</v>
      </c>
      <c r="AN1076" s="112">
        <v>5</v>
      </c>
      <c r="AO1076" s="112">
        <v>664.66666666666663</v>
      </c>
      <c r="AP1076" s="112">
        <v>1.6666666666666667</v>
      </c>
      <c r="AQ1076" s="112">
        <v>2779</v>
      </c>
      <c r="AR1076" s="112">
        <v>0</v>
      </c>
      <c r="AS1076" s="112">
        <v>21.666666666666668</v>
      </c>
      <c r="AT1076" s="111">
        <v>0.55000000000000004</v>
      </c>
      <c r="AU1076" s="112">
        <v>0</v>
      </c>
      <c r="AV1076" s="112">
        <v>0</v>
      </c>
      <c r="AW1076" s="112">
        <v>201.33333333333334</v>
      </c>
      <c r="AX1076" s="112">
        <v>0</v>
      </c>
      <c r="AY1076" s="112">
        <v>12.333333333333334</v>
      </c>
      <c r="AZ1076" s="112">
        <v>44.666666666666664</v>
      </c>
      <c r="BA1076" s="111">
        <v>0.71299999999999997</v>
      </c>
      <c r="BB1076" s="112">
        <v>0</v>
      </c>
      <c r="BC1076" s="112">
        <v>0</v>
      </c>
      <c r="BD1076" s="112">
        <v>0</v>
      </c>
      <c r="BE1076" s="112">
        <v>4.333333333333333</v>
      </c>
      <c r="BF1076" s="112">
        <v>447.66666666666669</v>
      </c>
      <c r="BG1076" s="112">
        <v>0</v>
      </c>
      <c r="BH1076" s="112">
        <v>70.666666666666671</v>
      </c>
      <c r="BI1076" s="112">
        <v>210.66666666666666</v>
      </c>
      <c r="BJ1076" s="112">
        <v>0</v>
      </c>
      <c r="BK1076" s="111">
        <v>0.71299999999999997</v>
      </c>
      <c r="BL1076" s="112">
        <v>0</v>
      </c>
      <c r="BM1076" s="112">
        <v>291.3</v>
      </c>
      <c r="BN1076" s="112">
        <v>10.339666666666666</v>
      </c>
      <c r="BO1076" s="112">
        <v>828.30366666666669</v>
      </c>
      <c r="BP1076" s="112">
        <v>1770.5983333333336</v>
      </c>
      <c r="BQ1076" s="112">
        <v>11.916666666666668</v>
      </c>
      <c r="BR1076" s="113">
        <v>94</v>
      </c>
      <c r="BS1076" s="112">
        <v>0</v>
      </c>
    </row>
    <row r="1077" spans="1:71" hidden="1" x14ac:dyDescent="0.25">
      <c r="A1077" s="102" t="s">
        <v>17</v>
      </c>
      <c r="B1077" s="103" t="s">
        <v>173</v>
      </c>
      <c r="C1077" s="102" t="s">
        <v>174</v>
      </c>
      <c r="D1077" s="102" t="s">
        <v>367</v>
      </c>
      <c r="E1077" s="102" t="s">
        <v>368</v>
      </c>
      <c r="F1077" s="102" t="s">
        <v>155</v>
      </c>
      <c r="G1077" s="102" t="s">
        <v>227</v>
      </c>
      <c r="H1077" s="104">
        <v>37</v>
      </c>
      <c r="I1077" s="104">
        <v>36</v>
      </c>
      <c r="J1077" s="104">
        <v>436</v>
      </c>
      <c r="K1077" s="104">
        <v>1308</v>
      </c>
      <c r="L1077" s="105">
        <v>169.66666666666666</v>
      </c>
      <c r="M1077" s="106">
        <v>435</v>
      </c>
      <c r="N1077" s="106">
        <v>452</v>
      </c>
      <c r="O1077" s="106">
        <v>4</v>
      </c>
      <c r="P1077" s="106">
        <v>17</v>
      </c>
      <c r="Q1077" s="106">
        <v>4</v>
      </c>
      <c r="R1077" s="106">
        <v>4</v>
      </c>
      <c r="S1077" s="106">
        <v>444</v>
      </c>
      <c r="T1077" s="106">
        <v>448</v>
      </c>
      <c r="U1077" s="106">
        <v>5</v>
      </c>
      <c r="V1077" s="106">
        <v>4</v>
      </c>
      <c r="W1077" s="106">
        <v>3</v>
      </c>
      <c r="X1077" s="106">
        <v>4</v>
      </c>
      <c r="Y1077" s="106">
        <v>436</v>
      </c>
      <c r="Z1077" s="106">
        <v>7</v>
      </c>
      <c r="AA1077" s="107">
        <v>124034</v>
      </c>
      <c r="AB1077" s="106">
        <v>10</v>
      </c>
      <c r="AC1077" s="108">
        <v>7</v>
      </c>
      <c r="AD1077" s="109">
        <v>4</v>
      </c>
      <c r="AE1077" s="110">
        <v>0</v>
      </c>
      <c r="AF1077" s="111">
        <v>0.54</v>
      </c>
      <c r="AG1077" s="112">
        <v>0</v>
      </c>
      <c r="AH1077" s="112">
        <v>0</v>
      </c>
      <c r="AI1077" s="112">
        <v>0</v>
      </c>
      <c r="AJ1077" s="111">
        <v>0.9</v>
      </c>
      <c r="AK1077" s="112">
        <v>0</v>
      </c>
      <c r="AL1077" s="112">
        <v>0</v>
      </c>
      <c r="AM1077" s="112">
        <v>0</v>
      </c>
      <c r="AN1077" s="112">
        <v>0</v>
      </c>
      <c r="AO1077" s="112">
        <v>0</v>
      </c>
      <c r="AP1077" s="112">
        <v>0</v>
      </c>
      <c r="AQ1077" s="112">
        <v>0</v>
      </c>
      <c r="AR1077" s="112">
        <v>0</v>
      </c>
      <c r="AS1077" s="112">
        <v>0</v>
      </c>
      <c r="AT1077" s="111">
        <v>0.55000000000000004</v>
      </c>
      <c r="AU1077" s="112">
        <v>0</v>
      </c>
      <c r="AV1077" s="112">
        <v>0</v>
      </c>
      <c r="AW1077" s="112">
        <v>0</v>
      </c>
      <c r="AX1077" s="112">
        <v>0</v>
      </c>
      <c r="AY1077" s="112">
        <v>0</v>
      </c>
      <c r="AZ1077" s="112">
        <v>0</v>
      </c>
      <c r="BA1077" s="111">
        <v>0.71299999999999997</v>
      </c>
      <c r="BB1077" s="112">
        <v>0</v>
      </c>
      <c r="BC1077" s="112">
        <v>0</v>
      </c>
      <c r="BD1077" s="112">
        <v>0</v>
      </c>
      <c r="BE1077" s="112">
        <v>0</v>
      </c>
      <c r="BF1077" s="112">
        <v>0</v>
      </c>
      <c r="BG1077" s="112">
        <v>0</v>
      </c>
      <c r="BH1077" s="112">
        <v>0</v>
      </c>
      <c r="BI1077" s="112">
        <v>0</v>
      </c>
      <c r="BJ1077" s="112">
        <v>0</v>
      </c>
      <c r="BK1077" s="111">
        <v>0.71299999999999997</v>
      </c>
      <c r="BL1077" s="112">
        <v>0</v>
      </c>
      <c r="BM1077" s="112">
        <v>0</v>
      </c>
      <c r="BN1077" s="112">
        <v>0</v>
      </c>
      <c r="BO1077" s="112">
        <v>0</v>
      </c>
      <c r="BP1077" s="112">
        <v>0</v>
      </c>
      <c r="BQ1077" s="112">
        <v>0</v>
      </c>
      <c r="BR1077" s="113">
        <v>54</v>
      </c>
      <c r="BS1077" s="112">
        <v>0</v>
      </c>
    </row>
    <row r="1078" spans="1:71" hidden="1" x14ac:dyDescent="0.25">
      <c r="A1078" s="102" t="s">
        <v>17</v>
      </c>
      <c r="B1078" s="103" t="s">
        <v>173</v>
      </c>
      <c r="C1078" s="102" t="s">
        <v>174</v>
      </c>
      <c r="D1078" s="102" t="s">
        <v>369</v>
      </c>
      <c r="E1078" s="102" t="s">
        <v>370</v>
      </c>
      <c r="F1078" s="102" t="s">
        <v>151</v>
      </c>
      <c r="G1078" s="102" t="s">
        <v>223</v>
      </c>
      <c r="H1078" s="104">
        <v>49</v>
      </c>
      <c r="I1078" s="104">
        <v>60</v>
      </c>
      <c r="J1078" s="104">
        <v>421</v>
      </c>
      <c r="K1078" s="104">
        <v>1263</v>
      </c>
      <c r="L1078" s="105">
        <v>176.66666666666666</v>
      </c>
      <c r="M1078" s="106">
        <v>598</v>
      </c>
      <c r="N1078" s="106">
        <v>627</v>
      </c>
      <c r="O1078" s="106">
        <v>5</v>
      </c>
      <c r="P1078" s="106">
        <v>29</v>
      </c>
      <c r="Q1078" s="106">
        <v>5</v>
      </c>
      <c r="R1078" s="106">
        <v>5</v>
      </c>
      <c r="S1078" s="106">
        <v>683</v>
      </c>
      <c r="T1078" s="106">
        <v>701</v>
      </c>
      <c r="U1078" s="106">
        <v>6</v>
      </c>
      <c r="V1078" s="106">
        <v>18</v>
      </c>
      <c r="W1078" s="106">
        <v>6</v>
      </c>
      <c r="X1078" s="106">
        <v>6</v>
      </c>
      <c r="Y1078" s="106">
        <v>421</v>
      </c>
      <c r="Z1078" s="106">
        <v>7</v>
      </c>
      <c r="AA1078" s="107">
        <v>100120</v>
      </c>
      <c r="AB1078" s="106">
        <v>10</v>
      </c>
      <c r="AC1078" s="108">
        <v>7.6</v>
      </c>
      <c r="AD1078" s="109">
        <v>4</v>
      </c>
      <c r="AE1078" s="110">
        <v>0</v>
      </c>
      <c r="AF1078" s="111">
        <v>0.54</v>
      </c>
      <c r="AG1078" s="112">
        <v>5</v>
      </c>
      <c r="AH1078" s="112">
        <v>322</v>
      </c>
      <c r="AI1078" s="112">
        <v>5</v>
      </c>
      <c r="AJ1078" s="111">
        <v>0.9</v>
      </c>
      <c r="AK1078" s="112">
        <v>0</v>
      </c>
      <c r="AL1078" s="112">
        <v>0</v>
      </c>
      <c r="AM1078" s="112">
        <v>0</v>
      </c>
      <c r="AN1078" s="112">
        <v>5</v>
      </c>
      <c r="AO1078" s="112">
        <v>633.33333333333337</v>
      </c>
      <c r="AP1078" s="112">
        <v>1.6666666666666667</v>
      </c>
      <c r="AQ1078" s="112">
        <v>3077.6666666666665</v>
      </c>
      <c r="AR1078" s="112">
        <v>0</v>
      </c>
      <c r="AS1078" s="112">
        <v>21.666666666666668</v>
      </c>
      <c r="AT1078" s="111">
        <v>0.55000000000000004</v>
      </c>
      <c r="AU1078" s="112">
        <v>0</v>
      </c>
      <c r="AV1078" s="112">
        <v>0</v>
      </c>
      <c r="AW1078" s="112">
        <v>201.33333333333334</v>
      </c>
      <c r="AX1078" s="112">
        <v>0</v>
      </c>
      <c r="AY1078" s="112">
        <v>12.333333333333334</v>
      </c>
      <c r="AZ1078" s="112">
        <v>60.333333333333336</v>
      </c>
      <c r="BA1078" s="111">
        <v>0.71299999999999997</v>
      </c>
      <c r="BB1078" s="112">
        <v>0</v>
      </c>
      <c r="BC1078" s="112">
        <v>0</v>
      </c>
      <c r="BD1078" s="112">
        <v>0</v>
      </c>
      <c r="BE1078" s="112">
        <v>4.333333333333333</v>
      </c>
      <c r="BF1078" s="112">
        <v>447.66666666666669</v>
      </c>
      <c r="BG1078" s="112">
        <v>0</v>
      </c>
      <c r="BH1078" s="112">
        <v>70.666666666666671</v>
      </c>
      <c r="BI1078" s="112">
        <v>209.33333333333334</v>
      </c>
      <c r="BJ1078" s="112">
        <v>0</v>
      </c>
      <c r="BK1078" s="111">
        <v>0.71299999999999997</v>
      </c>
      <c r="BL1078" s="112">
        <v>0</v>
      </c>
      <c r="BM1078" s="112">
        <v>294.3</v>
      </c>
      <c r="BN1078" s="112">
        <v>10.339666666666666</v>
      </c>
      <c r="BO1078" s="112">
        <v>811.07033333333334</v>
      </c>
      <c r="BP1078" s="112">
        <v>1945.0846666666666</v>
      </c>
      <c r="BQ1078" s="112">
        <v>11.916666666666668</v>
      </c>
      <c r="BR1078" s="113">
        <v>63</v>
      </c>
      <c r="BS1078" s="112">
        <v>0</v>
      </c>
    </row>
    <row r="1079" spans="1:71" hidden="1" x14ac:dyDescent="0.25">
      <c r="A1079" s="102" t="s">
        <v>17</v>
      </c>
      <c r="B1079" s="103" t="s">
        <v>173</v>
      </c>
      <c r="C1079" s="102" t="s">
        <v>174</v>
      </c>
      <c r="D1079" s="102" t="s">
        <v>278</v>
      </c>
      <c r="E1079" s="102" t="s">
        <v>279</v>
      </c>
      <c r="F1079" s="102" t="s">
        <v>155</v>
      </c>
      <c r="G1079" s="102" t="s">
        <v>227</v>
      </c>
      <c r="H1079" s="104">
        <v>52</v>
      </c>
      <c r="I1079" s="104">
        <v>58</v>
      </c>
      <c r="J1079" s="104">
        <v>921</v>
      </c>
      <c r="K1079" s="104">
        <v>2763</v>
      </c>
      <c r="L1079" s="105">
        <v>343.66666666666669</v>
      </c>
      <c r="M1079" s="106">
        <v>595</v>
      </c>
      <c r="N1079" s="106">
        <v>635</v>
      </c>
      <c r="O1079" s="106">
        <v>5</v>
      </c>
      <c r="P1079" s="106">
        <v>40</v>
      </c>
      <c r="Q1079" s="106">
        <v>6</v>
      </c>
      <c r="R1079" s="106">
        <v>5.5</v>
      </c>
      <c r="S1079" s="106">
        <v>618</v>
      </c>
      <c r="T1079" s="106">
        <v>634</v>
      </c>
      <c r="U1079" s="106">
        <v>6</v>
      </c>
      <c r="V1079" s="106">
        <v>16</v>
      </c>
      <c r="W1079" s="106">
        <v>6</v>
      </c>
      <c r="X1079" s="106">
        <v>6</v>
      </c>
      <c r="Y1079" s="106">
        <v>921</v>
      </c>
      <c r="Z1079" s="106">
        <v>9</v>
      </c>
      <c r="AA1079" s="107">
        <v>122596</v>
      </c>
      <c r="AB1079" s="106">
        <v>10</v>
      </c>
      <c r="AC1079" s="108">
        <v>8.1</v>
      </c>
      <c r="AD1079" s="109">
        <v>5</v>
      </c>
      <c r="AE1079" s="110">
        <v>0</v>
      </c>
      <c r="AF1079" s="111">
        <v>0.54</v>
      </c>
      <c r="AG1079" s="112">
        <v>0</v>
      </c>
      <c r="AH1079" s="112">
        <v>0</v>
      </c>
      <c r="AI1079" s="112">
        <v>0</v>
      </c>
      <c r="AJ1079" s="111">
        <v>0.9</v>
      </c>
      <c r="AK1079" s="112">
        <v>0</v>
      </c>
      <c r="AL1079" s="112">
        <v>0</v>
      </c>
      <c r="AM1079" s="112">
        <v>0</v>
      </c>
      <c r="AN1079" s="112">
        <v>0</v>
      </c>
      <c r="AO1079" s="112">
        <v>0</v>
      </c>
      <c r="AP1079" s="112">
        <v>0</v>
      </c>
      <c r="AQ1079" s="112">
        <v>0</v>
      </c>
      <c r="AR1079" s="112">
        <v>0</v>
      </c>
      <c r="AS1079" s="112">
        <v>0</v>
      </c>
      <c r="AT1079" s="111">
        <v>0.55000000000000004</v>
      </c>
      <c r="AU1079" s="112">
        <v>0</v>
      </c>
      <c r="AV1079" s="112">
        <v>0</v>
      </c>
      <c r="AW1079" s="112">
        <v>15</v>
      </c>
      <c r="AX1079" s="112">
        <v>0</v>
      </c>
      <c r="AY1079" s="112">
        <v>1.3333333333333333</v>
      </c>
      <c r="AZ1079" s="112">
        <v>0</v>
      </c>
      <c r="BA1079" s="111">
        <v>0.71299999999999997</v>
      </c>
      <c r="BB1079" s="112">
        <v>0</v>
      </c>
      <c r="BC1079" s="112">
        <v>0</v>
      </c>
      <c r="BD1079" s="112">
        <v>0</v>
      </c>
      <c r="BE1079" s="112">
        <v>0</v>
      </c>
      <c r="BF1079" s="112">
        <v>0</v>
      </c>
      <c r="BG1079" s="112">
        <v>0</v>
      </c>
      <c r="BH1079" s="112">
        <v>0</v>
      </c>
      <c r="BI1079" s="112">
        <v>0</v>
      </c>
      <c r="BJ1079" s="112">
        <v>0</v>
      </c>
      <c r="BK1079" s="111">
        <v>0.71299999999999997</v>
      </c>
      <c r="BL1079" s="112">
        <v>0</v>
      </c>
      <c r="BM1079" s="112">
        <v>0</v>
      </c>
      <c r="BN1079" s="112">
        <v>0</v>
      </c>
      <c r="BO1079" s="112">
        <v>10.695</v>
      </c>
      <c r="BP1079" s="112">
        <v>0.95066666666666655</v>
      </c>
      <c r="BQ1079" s="112">
        <v>0</v>
      </c>
      <c r="BR1079" s="113">
        <v>110</v>
      </c>
      <c r="BS1079" s="112">
        <v>0</v>
      </c>
    </row>
    <row r="1080" spans="1:71" hidden="1" x14ac:dyDescent="0.25">
      <c r="A1080" s="102" t="s">
        <v>17</v>
      </c>
      <c r="B1080" s="103" t="s">
        <v>173</v>
      </c>
      <c r="C1080" s="102" t="s">
        <v>174</v>
      </c>
      <c r="D1080" s="102" t="s">
        <v>1076</v>
      </c>
      <c r="E1080" s="102" t="s">
        <v>1077</v>
      </c>
      <c r="F1080" s="102" t="s">
        <v>151</v>
      </c>
      <c r="G1080" s="102" t="s">
        <v>223</v>
      </c>
      <c r="H1080" s="104">
        <v>17</v>
      </c>
      <c r="I1080" s="104">
        <v>18</v>
      </c>
      <c r="J1080" s="104">
        <v>78</v>
      </c>
      <c r="K1080" s="104">
        <v>234</v>
      </c>
      <c r="L1080" s="105">
        <v>37.666666666666664</v>
      </c>
      <c r="M1080" s="106">
        <v>156</v>
      </c>
      <c r="N1080" s="106">
        <v>196</v>
      </c>
      <c r="O1080" s="106">
        <v>3</v>
      </c>
      <c r="P1080" s="106">
        <v>40</v>
      </c>
      <c r="Q1080" s="106">
        <v>6</v>
      </c>
      <c r="R1080" s="106">
        <v>4.5</v>
      </c>
      <c r="S1080" s="106">
        <v>181</v>
      </c>
      <c r="T1080" s="106">
        <v>190</v>
      </c>
      <c r="U1080" s="106">
        <v>3</v>
      </c>
      <c r="V1080" s="106">
        <v>9</v>
      </c>
      <c r="W1080" s="106">
        <v>4</v>
      </c>
      <c r="X1080" s="106">
        <v>3.5</v>
      </c>
      <c r="Y1080" s="106">
        <v>78</v>
      </c>
      <c r="Z1080" s="106">
        <v>4</v>
      </c>
      <c r="AA1080" s="107"/>
      <c r="AB1080" s="106"/>
      <c r="AC1080" s="108">
        <v>4</v>
      </c>
      <c r="AD1080" s="109">
        <v>2</v>
      </c>
      <c r="AE1080" s="110">
        <v>20.333333333333332</v>
      </c>
      <c r="AF1080" s="111">
        <v>0.54</v>
      </c>
      <c r="AG1080" s="112">
        <v>0</v>
      </c>
      <c r="AH1080" s="112">
        <v>5</v>
      </c>
      <c r="AI1080" s="112">
        <v>0</v>
      </c>
      <c r="AJ1080" s="111">
        <v>0.9</v>
      </c>
      <c r="AK1080" s="112">
        <v>0</v>
      </c>
      <c r="AL1080" s="112">
        <v>0</v>
      </c>
      <c r="AM1080" s="112">
        <v>0</v>
      </c>
      <c r="AN1080" s="112">
        <v>0</v>
      </c>
      <c r="AO1080" s="112">
        <v>0</v>
      </c>
      <c r="AP1080" s="112">
        <v>0</v>
      </c>
      <c r="AQ1080" s="112">
        <v>0</v>
      </c>
      <c r="AR1080" s="112">
        <v>0</v>
      </c>
      <c r="AS1080" s="112">
        <v>0</v>
      </c>
      <c r="AT1080" s="111">
        <v>0.55000000000000004</v>
      </c>
      <c r="AU1080" s="112">
        <v>0</v>
      </c>
      <c r="AV1080" s="112">
        <v>0</v>
      </c>
      <c r="AW1080" s="112">
        <v>1.3333333333333333</v>
      </c>
      <c r="AX1080" s="112">
        <v>0</v>
      </c>
      <c r="AY1080" s="112">
        <v>0</v>
      </c>
      <c r="AZ1080" s="112">
        <v>0</v>
      </c>
      <c r="BA1080" s="111">
        <v>0.71299999999999997</v>
      </c>
      <c r="BB1080" s="112">
        <v>0</v>
      </c>
      <c r="BC1080" s="112">
        <v>0</v>
      </c>
      <c r="BD1080" s="112">
        <v>0</v>
      </c>
      <c r="BE1080" s="112">
        <v>0</v>
      </c>
      <c r="BF1080" s="112">
        <v>0</v>
      </c>
      <c r="BG1080" s="112">
        <v>0</v>
      </c>
      <c r="BH1080" s="112">
        <v>0</v>
      </c>
      <c r="BI1080" s="112">
        <v>0</v>
      </c>
      <c r="BJ1080" s="112">
        <v>0</v>
      </c>
      <c r="BK1080" s="111">
        <v>0.71299999999999997</v>
      </c>
      <c r="BL1080" s="112">
        <v>10.98</v>
      </c>
      <c r="BM1080" s="112">
        <v>4.5</v>
      </c>
      <c r="BN1080" s="112">
        <v>0</v>
      </c>
      <c r="BO1080" s="112">
        <v>0.95066666666666655</v>
      </c>
      <c r="BP1080" s="112">
        <v>0</v>
      </c>
      <c r="BQ1080" s="112">
        <v>0</v>
      </c>
      <c r="BR1080" s="113">
        <v>18</v>
      </c>
      <c r="BS1080" s="112">
        <v>0</v>
      </c>
    </row>
    <row r="1081" spans="1:71" hidden="1" x14ac:dyDescent="0.25">
      <c r="A1081" s="102" t="s">
        <v>17</v>
      </c>
      <c r="B1081" s="103" t="s">
        <v>173</v>
      </c>
      <c r="C1081" s="102" t="s">
        <v>174</v>
      </c>
      <c r="D1081" s="102" t="s">
        <v>230</v>
      </c>
      <c r="E1081" s="102" t="s">
        <v>231</v>
      </c>
      <c r="F1081" s="102" t="s">
        <v>155</v>
      </c>
      <c r="G1081" s="102" t="s">
        <v>227</v>
      </c>
      <c r="H1081" s="104">
        <v>80</v>
      </c>
      <c r="I1081" s="104">
        <v>97</v>
      </c>
      <c r="J1081" s="104">
        <v>846</v>
      </c>
      <c r="K1081" s="104">
        <v>2538</v>
      </c>
      <c r="L1081" s="105">
        <v>341</v>
      </c>
      <c r="M1081" s="106">
        <v>990</v>
      </c>
      <c r="N1081" s="106">
        <v>1088</v>
      </c>
      <c r="O1081" s="106">
        <v>7</v>
      </c>
      <c r="P1081" s="106">
        <v>98</v>
      </c>
      <c r="Q1081" s="106">
        <v>8</v>
      </c>
      <c r="R1081" s="106">
        <v>7.5</v>
      </c>
      <c r="S1081" s="106">
        <v>1009</v>
      </c>
      <c r="T1081" s="106">
        <v>1064</v>
      </c>
      <c r="U1081" s="106">
        <v>7</v>
      </c>
      <c r="V1081" s="106">
        <v>55</v>
      </c>
      <c r="W1081" s="106">
        <v>9</v>
      </c>
      <c r="X1081" s="106">
        <v>8</v>
      </c>
      <c r="Y1081" s="106">
        <v>846</v>
      </c>
      <c r="Z1081" s="106">
        <v>8</v>
      </c>
      <c r="AA1081" s="107">
        <v>108638</v>
      </c>
      <c r="AB1081" s="106">
        <v>10</v>
      </c>
      <c r="AC1081" s="108">
        <v>8.6999999999999993</v>
      </c>
      <c r="AD1081" s="109">
        <v>5</v>
      </c>
      <c r="AE1081" s="110">
        <v>0</v>
      </c>
      <c r="AF1081" s="111">
        <v>0.54</v>
      </c>
      <c r="AG1081" s="112">
        <v>5</v>
      </c>
      <c r="AH1081" s="112">
        <v>320</v>
      </c>
      <c r="AI1081" s="112">
        <v>5</v>
      </c>
      <c r="AJ1081" s="111">
        <v>0.9</v>
      </c>
      <c r="AK1081" s="112">
        <v>0</v>
      </c>
      <c r="AL1081" s="112">
        <v>0</v>
      </c>
      <c r="AM1081" s="112">
        <v>0</v>
      </c>
      <c r="AN1081" s="112">
        <v>5</v>
      </c>
      <c r="AO1081" s="112">
        <v>664.66666666666663</v>
      </c>
      <c r="AP1081" s="112">
        <v>1.6666666666666667</v>
      </c>
      <c r="AQ1081" s="112">
        <v>2723.3333333333335</v>
      </c>
      <c r="AR1081" s="112">
        <v>0</v>
      </c>
      <c r="AS1081" s="112">
        <v>21.666666666666668</v>
      </c>
      <c r="AT1081" s="111">
        <v>0.55000000000000004</v>
      </c>
      <c r="AU1081" s="112">
        <v>0</v>
      </c>
      <c r="AV1081" s="112">
        <v>0</v>
      </c>
      <c r="AW1081" s="112">
        <v>201.33333333333334</v>
      </c>
      <c r="AX1081" s="112">
        <v>0</v>
      </c>
      <c r="AY1081" s="112">
        <v>12.333333333333334</v>
      </c>
      <c r="AZ1081" s="112">
        <v>44.666666666666664</v>
      </c>
      <c r="BA1081" s="111">
        <v>0.71299999999999997</v>
      </c>
      <c r="BB1081" s="112">
        <v>0</v>
      </c>
      <c r="BC1081" s="112">
        <v>0</v>
      </c>
      <c r="BD1081" s="112">
        <v>0</v>
      </c>
      <c r="BE1081" s="112">
        <v>4.333333333333333</v>
      </c>
      <c r="BF1081" s="112">
        <v>447.66666666666669</v>
      </c>
      <c r="BG1081" s="112">
        <v>0</v>
      </c>
      <c r="BH1081" s="112">
        <v>70.666666666666671</v>
      </c>
      <c r="BI1081" s="112">
        <v>209.33333333333334</v>
      </c>
      <c r="BJ1081" s="112">
        <v>0</v>
      </c>
      <c r="BK1081" s="111">
        <v>0.71299999999999997</v>
      </c>
      <c r="BL1081" s="112">
        <v>0</v>
      </c>
      <c r="BM1081" s="112">
        <v>292.5</v>
      </c>
      <c r="BN1081" s="112">
        <v>10.339666666666666</v>
      </c>
      <c r="BO1081" s="112">
        <v>828.30366666666669</v>
      </c>
      <c r="BP1081" s="112">
        <v>1739.0310000000004</v>
      </c>
      <c r="BQ1081" s="112">
        <v>11.916666666666668</v>
      </c>
      <c r="BR1081" s="113">
        <v>187</v>
      </c>
      <c r="BS1081" s="112">
        <v>0</v>
      </c>
    </row>
    <row r="1082" spans="1:71" hidden="1" x14ac:dyDescent="0.25">
      <c r="A1082" s="102" t="s">
        <v>17</v>
      </c>
      <c r="B1082" s="103" t="s">
        <v>173</v>
      </c>
      <c r="C1082" s="102" t="s">
        <v>174</v>
      </c>
      <c r="D1082" s="102" t="s">
        <v>858</v>
      </c>
      <c r="E1082" s="102" t="s">
        <v>859</v>
      </c>
      <c r="F1082" s="102" t="s">
        <v>155</v>
      </c>
      <c r="G1082" s="102" t="s">
        <v>227</v>
      </c>
      <c r="H1082" s="104"/>
      <c r="I1082" s="104">
        <v>18</v>
      </c>
      <c r="J1082" s="104">
        <v>176</v>
      </c>
      <c r="K1082" s="104">
        <v>528</v>
      </c>
      <c r="L1082" s="105">
        <v>97</v>
      </c>
      <c r="M1082" s="106"/>
      <c r="N1082" s="106"/>
      <c r="O1082" s="106"/>
      <c r="P1082" s="106"/>
      <c r="Q1082" s="106"/>
      <c r="R1082" s="106"/>
      <c r="S1082" s="106">
        <v>202</v>
      </c>
      <c r="T1082" s="106">
        <v>211</v>
      </c>
      <c r="U1082" s="106">
        <v>3</v>
      </c>
      <c r="V1082" s="106">
        <v>9</v>
      </c>
      <c r="W1082" s="106">
        <v>4</v>
      </c>
      <c r="X1082" s="106">
        <v>3.5</v>
      </c>
      <c r="Y1082" s="106">
        <v>176</v>
      </c>
      <c r="Z1082" s="106">
        <v>6</v>
      </c>
      <c r="AA1082" s="107">
        <v>57133</v>
      </c>
      <c r="AB1082" s="106">
        <v>6</v>
      </c>
      <c r="AC1082" s="108">
        <v>5.375</v>
      </c>
      <c r="AD1082" s="109">
        <v>3</v>
      </c>
      <c r="AE1082" s="110">
        <v>0</v>
      </c>
      <c r="AF1082" s="111">
        <v>0.54</v>
      </c>
      <c r="AG1082" s="112">
        <v>0</v>
      </c>
      <c r="AH1082" s="112">
        <v>0</v>
      </c>
      <c r="AI1082" s="112">
        <v>0</v>
      </c>
      <c r="AJ1082" s="111">
        <v>0.9</v>
      </c>
      <c r="AK1082" s="112">
        <v>0</v>
      </c>
      <c r="AL1082" s="112">
        <v>0</v>
      </c>
      <c r="AM1082" s="112">
        <v>0</v>
      </c>
      <c r="AN1082" s="112">
        <v>0</v>
      </c>
      <c r="AO1082" s="112">
        <v>0</v>
      </c>
      <c r="AP1082" s="112">
        <v>3.3333333333333335</v>
      </c>
      <c r="AQ1082" s="112">
        <v>69</v>
      </c>
      <c r="AR1082" s="112">
        <v>12.333333333333334</v>
      </c>
      <c r="AS1082" s="112">
        <v>15.666666666666666</v>
      </c>
      <c r="AT1082" s="111">
        <v>0.55000000000000004</v>
      </c>
      <c r="AU1082" s="112">
        <v>0</v>
      </c>
      <c r="AV1082" s="112">
        <v>0</v>
      </c>
      <c r="AW1082" s="112">
        <v>0</v>
      </c>
      <c r="AX1082" s="112">
        <v>0</v>
      </c>
      <c r="AY1082" s="112">
        <v>0</v>
      </c>
      <c r="AZ1082" s="112">
        <v>4.666666666666667</v>
      </c>
      <c r="BA1082" s="111">
        <v>0.71299999999999997</v>
      </c>
      <c r="BB1082" s="112">
        <v>0</v>
      </c>
      <c r="BC1082" s="112">
        <v>0</v>
      </c>
      <c r="BD1082" s="112">
        <v>0</v>
      </c>
      <c r="BE1082" s="112">
        <v>0</v>
      </c>
      <c r="BF1082" s="112">
        <v>0</v>
      </c>
      <c r="BG1082" s="112">
        <v>0</v>
      </c>
      <c r="BH1082" s="112">
        <v>0</v>
      </c>
      <c r="BI1082" s="112">
        <v>24.666666666666668</v>
      </c>
      <c r="BJ1082" s="112">
        <v>6.333333333333333</v>
      </c>
      <c r="BK1082" s="111">
        <v>0.71299999999999997</v>
      </c>
      <c r="BL1082" s="112">
        <v>0</v>
      </c>
      <c r="BM1082" s="112">
        <v>0</v>
      </c>
      <c r="BN1082" s="112">
        <v>0</v>
      </c>
      <c r="BO1082" s="112">
        <v>0</v>
      </c>
      <c r="BP1082" s="112">
        <v>60.698</v>
      </c>
      <c r="BQ1082" s="112">
        <v>19.915666666666667</v>
      </c>
      <c r="BR1082" s="113">
        <v>32</v>
      </c>
      <c r="BS1082" s="112">
        <v>0</v>
      </c>
    </row>
    <row r="1083" spans="1:71" hidden="1" x14ac:dyDescent="0.25">
      <c r="A1083" s="102" t="s">
        <v>17</v>
      </c>
      <c r="B1083" s="103" t="s">
        <v>173</v>
      </c>
      <c r="C1083" s="102" t="s">
        <v>174</v>
      </c>
      <c r="D1083" s="102" t="s">
        <v>860</v>
      </c>
      <c r="E1083" s="102" t="s">
        <v>861</v>
      </c>
      <c r="F1083" s="102" t="s">
        <v>413</v>
      </c>
      <c r="G1083" s="102" t="s">
        <v>227</v>
      </c>
      <c r="H1083" s="104">
        <v>99</v>
      </c>
      <c r="I1083" s="104">
        <v>102</v>
      </c>
      <c r="J1083" s="104">
        <v>911</v>
      </c>
      <c r="K1083" s="104">
        <v>2733</v>
      </c>
      <c r="L1083" s="105">
        <v>370.66666666666669</v>
      </c>
      <c r="M1083" s="106">
        <v>1092</v>
      </c>
      <c r="N1083" s="106">
        <v>1231</v>
      </c>
      <c r="O1083" s="106">
        <v>8</v>
      </c>
      <c r="P1083" s="106">
        <v>139</v>
      </c>
      <c r="Q1083" s="106">
        <v>9</v>
      </c>
      <c r="R1083" s="106">
        <v>8.5</v>
      </c>
      <c r="S1083" s="106">
        <v>1176</v>
      </c>
      <c r="T1083" s="106">
        <v>1201</v>
      </c>
      <c r="U1083" s="106">
        <v>8</v>
      </c>
      <c r="V1083" s="106">
        <v>25</v>
      </c>
      <c r="W1083" s="106">
        <v>7</v>
      </c>
      <c r="X1083" s="106">
        <v>7.5</v>
      </c>
      <c r="Y1083" s="106">
        <v>911</v>
      </c>
      <c r="Z1083" s="106">
        <v>9</v>
      </c>
      <c r="AA1083" s="107">
        <v>110825</v>
      </c>
      <c r="AB1083" s="106">
        <v>10</v>
      </c>
      <c r="AC1083" s="108">
        <v>9</v>
      </c>
      <c r="AD1083" s="109">
        <v>5</v>
      </c>
      <c r="AE1083" s="110">
        <v>0</v>
      </c>
      <c r="AF1083" s="111">
        <v>0.54</v>
      </c>
      <c r="AG1083" s="112">
        <v>0</v>
      </c>
      <c r="AH1083" s="112">
        <v>0</v>
      </c>
      <c r="AI1083" s="112">
        <v>0</v>
      </c>
      <c r="AJ1083" s="111">
        <v>0.9</v>
      </c>
      <c r="AK1083" s="112">
        <v>0</v>
      </c>
      <c r="AL1083" s="112">
        <v>0</v>
      </c>
      <c r="AM1083" s="112">
        <v>0</v>
      </c>
      <c r="AN1083" s="112">
        <v>0</v>
      </c>
      <c r="AO1083" s="112">
        <v>0</v>
      </c>
      <c r="AP1083" s="112">
        <v>3.3333333333333335</v>
      </c>
      <c r="AQ1083" s="112">
        <v>84</v>
      </c>
      <c r="AR1083" s="112">
        <v>12.333333333333334</v>
      </c>
      <c r="AS1083" s="112">
        <v>15.666666666666666</v>
      </c>
      <c r="AT1083" s="111">
        <v>0.55000000000000004</v>
      </c>
      <c r="AU1083" s="112">
        <v>0</v>
      </c>
      <c r="AV1083" s="112">
        <v>0</v>
      </c>
      <c r="AW1083" s="112">
        <v>0</v>
      </c>
      <c r="AX1083" s="112">
        <v>0</v>
      </c>
      <c r="AY1083" s="112">
        <v>0</v>
      </c>
      <c r="AZ1083" s="112">
        <v>4.666666666666667</v>
      </c>
      <c r="BA1083" s="111">
        <v>0.71299999999999997</v>
      </c>
      <c r="BB1083" s="112">
        <v>0</v>
      </c>
      <c r="BC1083" s="112">
        <v>0</v>
      </c>
      <c r="BD1083" s="112">
        <v>0</v>
      </c>
      <c r="BE1083" s="112">
        <v>0</v>
      </c>
      <c r="BF1083" s="112">
        <v>0</v>
      </c>
      <c r="BG1083" s="112">
        <v>0</v>
      </c>
      <c r="BH1083" s="112">
        <v>0</v>
      </c>
      <c r="BI1083" s="112">
        <v>24.666666666666668</v>
      </c>
      <c r="BJ1083" s="112">
        <v>6.333333333333333</v>
      </c>
      <c r="BK1083" s="111">
        <v>0.71299999999999997</v>
      </c>
      <c r="BL1083" s="112">
        <v>0</v>
      </c>
      <c r="BM1083" s="112">
        <v>0</v>
      </c>
      <c r="BN1083" s="112">
        <v>0</v>
      </c>
      <c r="BO1083" s="112">
        <v>0</v>
      </c>
      <c r="BP1083" s="112">
        <v>68.948000000000008</v>
      </c>
      <c r="BQ1083" s="112">
        <v>19.915666666666667</v>
      </c>
      <c r="BR1083" s="113">
        <v>31</v>
      </c>
      <c r="BS1083" s="112">
        <v>0</v>
      </c>
    </row>
    <row r="1084" spans="1:71" hidden="1" x14ac:dyDescent="0.25">
      <c r="A1084" s="102" t="s">
        <v>17</v>
      </c>
      <c r="B1084" s="103" t="s">
        <v>173</v>
      </c>
      <c r="C1084" s="102" t="s">
        <v>174</v>
      </c>
      <c r="D1084" s="102" t="s">
        <v>232</v>
      </c>
      <c r="E1084" s="102" t="s">
        <v>233</v>
      </c>
      <c r="F1084" s="102" t="s">
        <v>155</v>
      </c>
      <c r="G1084" s="102" t="s">
        <v>227</v>
      </c>
      <c r="H1084" s="104">
        <v>92</v>
      </c>
      <c r="I1084" s="104">
        <v>102</v>
      </c>
      <c r="J1084" s="104">
        <v>1097</v>
      </c>
      <c r="K1084" s="104">
        <v>3291</v>
      </c>
      <c r="L1084" s="105">
        <v>430.33333333333331</v>
      </c>
      <c r="M1084" s="106">
        <v>1320</v>
      </c>
      <c r="N1084" s="106">
        <v>1341</v>
      </c>
      <c r="O1084" s="106">
        <v>8</v>
      </c>
      <c r="P1084" s="106">
        <v>21</v>
      </c>
      <c r="Q1084" s="106">
        <v>5</v>
      </c>
      <c r="R1084" s="106">
        <v>6.5</v>
      </c>
      <c r="S1084" s="106">
        <v>1339</v>
      </c>
      <c r="T1084" s="106">
        <v>1359</v>
      </c>
      <c r="U1084" s="106">
        <v>8</v>
      </c>
      <c r="V1084" s="106">
        <v>20</v>
      </c>
      <c r="W1084" s="106">
        <v>6</v>
      </c>
      <c r="X1084" s="106">
        <v>7</v>
      </c>
      <c r="Y1084" s="106">
        <v>1097</v>
      </c>
      <c r="Z1084" s="106">
        <v>9</v>
      </c>
      <c r="AA1084" s="107">
        <v>155819</v>
      </c>
      <c r="AB1084" s="106">
        <v>10</v>
      </c>
      <c r="AC1084" s="108">
        <v>8.5</v>
      </c>
      <c r="AD1084" s="109">
        <v>5</v>
      </c>
      <c r="AE1084" s="110">
        <v>0</v>
      </c>
      <c r="AF1084" s="111">
        <v>0.54</v>
      </c>
      <c r="AG1084" s="112">
        <v>0</v>
      </c>
      <c r="AH1084" s="112">
        <v>11.333333333333334</v>
      </c>
      <c r="AI1084" s="112">
        <v>0</v>
      </c>
      <c r="AJ1084" s="111">
        <v>0.9</v>
      </c>
      <c r="AK1084" s="112">
        <v>0</v>
      </c>
      <c r="AL1084" s="112">
        <v>0</v>
      </c>
      <c r="AM1084" s="112">
        <v>0</v>
      </c>
      <c r="AN1084" s="112">
        <v>0.33333333333333331</v>
      </c>
      <c r="AO1084" s="112">
        <v>789</v>
      </c>
      <c r="AP1084" s="112">
        <v>1</v>
      </c>
      <c r="AQ1084" s="112">
        <v>1233</v>
      </c>
      <c r="AR1084" s="112">
        <v>0</v>
      </c>
      <c r="AS1084" s="112">
        <v>392</v>
      </c>
      <c r="AT1084" s="111">
        <v>0.55000000000000004</v>
      </c>
      <c r="AU1084" s="112">
        <v>0</v>
      </c>
      <c r="AV1084" s="112">
        <v>0</v>
      </c>
      <c r="AW1084" s="112">
        <v>0</v>
      </c>
      <c r="AX1084" s="112">
        <v>0</v>
      </c>
      <c r="AY1084" s="112">
        <v>0</v>
      </c>
      <c r="AZ1084" s="112">
        <v>0</v>
      </c>
      <c r="BA1084" s="111">
        <v>0.71299999999999997</v>
      </c>
      <c r="BB1084" s="112">
        <v>1.6666666666666667</v>
      </c>
      <c r="BC1084" s="112">
        <v>0</v>
      </c>
      <c r="BD1084" s="112">
        <v>0</v>
      </c>
      <c r="BE1084" s="112">
        <v>0</v>
      </c>
      <c r="BF1084" s="112">
        <v>409.66666666666669</v>
      </c>
      <c r="BG1084" s="112">
        <v>0</v>
      </c>
      <c r="BH1084" s="112">
        <v>28</v>
      </c>
      <c r="BI1084" s="112">
        <v>225</v>
      </c>
      <c r="BJ1084" s="112">
        <v>35.666666666666664</v>
      </c>
      <c r="BK1084" s="111">
        <v>0.71299999999999997</v>
      </c>
      <c r="BL1084" s="112">
        <v>0</v>
      </c>
      <c r="BM1084" s="112">
        <v>11.388333333333334</v>
      </c>
      <c r="BN1084" s="112">
        <v>0.18333333333333335</v>
      </c>
      <c r="BO1084" s="112">
        <v>726.04233333333332</v>
      </c>
      <c r="BP1084" s="112">
        <v>859.08900000000006</v>
      </c>
      <c r="BQ1084" s="112">
        <v>241.03033333333335</v>
      </c>
      <c r="BR1084" s="113">
        <v>85</v>
      </c>
      <c r="BS1084" s="112">
        <v>0</v>
      </c>
    </row>
    <row r="1085" spans="1:71" hidden="1" x14ac:dyDescent="0.25">
      <c r="A1085" s="102" t="s">
        <v>17</v>
      </c>
      <c r="B1085" s="103" t="s">
        <v>173</v>
      </c>
      <c r="C1085" s="102" t="s">
        <v>174</v>
      </c>
      <c r="D1085" s="102" t="s">
        <v>68</v>
      </c>
      <c r="E1085" s="102" t="s">
        <v>69</v>
      </c>
      <c r="F1085" s="102" t="s">
        <v>151</v>
      </c>
      <c r="G1085" s="102" t="s">
        <v>223</v>
      </c>
      <c r="H1085" s="104">
        <v>150</v>
      </c>
      <c r="I1085" s="104">
        <v>152</v>
      </c>
      <c r="J1085" s="104">
        <v>1821</v>
      </c>
      <c r="K1085" s="104">
        <v>5463</v>
      </c>
      <c r="L1085" s="105">
        <v>707.66666666666663</v>
      </c>
      <c r="M1085" s="106">
        <v>1242</v>
      </c>
      <c r="N1085" s="106">
        <v>1359</v>
      </c>
      <c r="O1085" s="106">
        <v>8</v>
      </c>
      <c r="P1085" s="106">
        <v>117</v>
      </c>
      <c r="Q1085" s="106">
        <v>8</v>
      </c>
      <c r="R1085" s="106">
        <v>8</v>
      </c>
      <c r="S1085" s="106">
        <v>1304</v>
      </c>
      <c r="T1085" s="106">
        <v>1334</v>
      </c>
      <c r="U1085" s="106">
        <v>8</v>
      </c>
      <c r="V1085" s="106">
        <v>30</v>
      </c>
      <c r="W1085" s="106">
        <v>7</v>
      </c>
      <c r="X1085" s="106">
        <v>7.5</v>
      </c>
      <c r="Y1085" s="106">
        <v>1821</v>
      </c>
      <c r="Z1085" s="106">
        <v>10</v>
      </c>
      <c r="AA1085" s="107">
        <v>58353</v>
      </c>
      <c r="AB1085" s="106">
        <v>6</v>
      </c>
      <c r="AC1085" s="108">
        <v>7.5</v>
      </c>
      <c r="AD1085" s="109">
        <v>4</v>
      </c>
      <c r="AE1085" s="110">
        <v>12.666666666666666</v>
      </c>
      <c r="AF1085" s="111">
        <v>0.54</v>
      </c>
      <c r="AG1085" s="112">
        <v>2.3333333333333335</v>
      </c>
      <c r="AH1085" s="112">
        <v>11.666666666666666</v>
      </c>
      <c r="AI1085" s="112">
        <v>2.3333333333333335</v>
      </c>
      <c r="AJ1085" s="111">
        <v>0.9</v>
      </c>
      <c r="AK1085" s="112">
        <v>0</v>
      </c>
      <c r="AL1085" s="112">
        <v>0</v>
      </c>
      <c r="AM1085" s="112">
        <v>0</v>
      </c>
      <c r="AN1085" s="112">
        <v>0</v>
      </c>
      <c r="AO1085" s="112">
        <v>66</v>
      </c>
      <c r="AP1085" s="112">
        <v>0</v>
      </c>
      <c r="AQ1085" s="112">
        <v>0</v>
      </c>
      <c r="AR1085" s="112">
        <v>0</v>
      </c>
      <c r="AS1085" s="112">
        <v>0</v>
      </c>
      <c r="AT1085" s="111">
        <v>0.55000000000000004</v>
      </c>
      <c r="AU1085" s="112">
        <v>0</v>
      </c>
      <c r="AV1085" s="112">
        <v>0</v>
      </c>
      <c r="AW1085" s="112">
        <v>17.666666666666668</v>
      </c>
      <c r="AX1085" s="112">
        <v>0</v>
      </c>
      <c r="AY1085" s="112">
        <v>0</v>
      </c>
      <c r="AZ1085" s="112">
        <v>0</v>
      </c>
      <c r="BA1085" s="111">
        <v>0.71299999999999997</v>
      </c>
      <c r="BB1085" s="112">
        <v>0</v>
      </c>
      <c r="BC1085" s="112">
        <v>0</v>
      </c>
      <c r="BD1085" s="112">
        <v>0</v>
      </c>
      <c r="BE1085" s="112">
        <v>0</v>
      </c>
      <c r="BF1085" s="112">
        <v>0</v>
      </c>
      <c r="BG1085" s="112">
        <v>0</v>
      </c>
      <c r="BH1085" s="112">
        <v>0</v>
      </c>
      <c r="BI1085" s="112">
        <v>0</v>
      </c>
      <c r="BJ1085" s="112">
        <v>0</v>
      </c>
      <c r="BK1085" s="111">
        <v>0.71299999999999997</v>
      </c>
      <c r="BL1085" s="112">
        <v>6.84</v>
      </c>
      <c r="BM1085" s="112">
        <v>12.6</v>
      </c>
      <c r="BN1085" s="112">
        <v>2.1</v>
      </c>
      <c r="BO1085" s="112">
        <v>48.896333333333338</v>
      </c>
      <c r="BP1085" s="112">
        <v>0</v>
      </c>
      <c r="BQ1085" s="112">
        <v>0</v>
      </c>
      <c r="BR1085" s="113">
        <v>271</v>
      </c>
      <c r="BS1085" s="112">
        <v>0</v>
      </c>
    </row>
    <row r="1086" spans="1:71" hidden="1" x14ac:dyDescent="0.25">
      <c r="A1086" s="102" t="s">
        <v>17</v>
      </c>
      <c r="B1086" s="103" t="s">
        <v>173</v>
      </c>
      <c r="C1086" s="102" t="s">
        <v>174</v>
      </c>
      <c r="D1086" s="102" t="s">
        <v>710</v>
      </c>
      <c r="E1086" s="102" t="s">
        <v>711</v>
      </c>
      <c r="F1086" s="102" t="s">
        <v>155</v>
      </c>
      <c r="G1086" s="102" t="s">
        <v>227</v>
      </c>
      <c r="H1086" s="104">
        <v>196</v>
      </c>
      <c r="I1086" s="104">
        <v>189</v>
      </c>
      <c r="J1086" s="104">
        <v>5418</v>
      </c>
      <c r="K1086" s="104">
        <v>16254</v>
      </c>
      <c r="L1086" s="105">
        <v>1934.3333333333333</v>
      </c>
      <c r="M1086" s="106">
        <v>2004</v>
      </c>
      <c r="N1086" s="106">
        <v>2335</v>
      </c>
      <c r="O1086" s="106">
        <v>9</v>
      </c>
      <c r="P1086" s="106">
        <v>331</v>
      </c>
      <c r="Q1086" s="106">
        <v>10</v>
      </c>
      <c r="R1086" s="106">
        <v>9.5</v>
      </c>
      <c r="S1086" s="106">
        <v>1928</v>
      </c>
      <c r="T1086" s="106">
        <v>2005</v>
      </c>
      <c r="U1086" s="106">
        <v>9</v>
      </c>
      <c r="V1086" s="106">
        <v>77</v>
      </c>
      <c r="W1086" s="106">
        <v>9</v>
      </c>
      <c r="X1086" s="106">
        <v>9</v>
      </c>
      <c r="Y1086" s="106">
        <v>5418</v>
      </c>
      <c r="Z1086" s="106">
        <v>10</v>
      </c>
      <c r="AA1086" s="107">
        <v>100769</v>
      </c>
      <c r="AB1086" s="106">
        <v>10</v>
      </c>
      <c r="AC1086" s="108">
        <v>9.6999999999999993</v>
      </c>
      <c r="AD1086" s="109">
        <v>5</v>
      </c>
      <c r="AE1086" s="110">
        <v>0</v>
      </c>
      <c r="AF1086" s="111">
        <v>0.54</v>
      </c>
      <c r="AG1086" s="112">
        <v>0</v>
      </c>
      <c r="AH1086" s="112">
        <v>1.3333333333333333</v>
      </c>
      <c r="AI1086" s="112">
        <v>0</v>
      </c>
      <c r="AJ1086" s="111">
        <v>0.9</v>
      </c>
      <c r="AK1086" s="112">
        <v>0</v>
      </c>
      <c r="AL1086" s="112">
        <v>0</v>
      </c>
      <c r="AM1086" s="112">
        <v>0</v>
      </c>
      <c r="AN1086" s="112">
        <v>0</v>
      </c>
      <c r="AO1086" s="112">
        <v>197.33333333333334</v>
      </c>
      <c r="AP1086" s="112">
        <v>0</v>
      </c>
      <c r="AQ1086" s="112">
        <v>435.33333333333331</v>
      </c>
      <c r="AR1086" s="112">
        <v>0</v>
      </c>
      <c r="AS1086" s="112">
        <v>13.333333333333334</v>
      </c>
      <c r="AT1086" s="111">
        <v>0.55000000000000004</v>
      </c>
      <c r="AU1086" s="112">
        <v>0</v>
      </c>
      <c r="AV1086" s="112">
        <v>0</v>
      </c>
      <c r="AW1086" s="112">
        <v>0</v>
      </c>
      <c r="AX1086" s="112">
        <v>0</v>
      </c>
      <c r="AY1086" s="112">
        <v>5.666666666666667</v>
      </c>
      <c r="AZ1086" s="112">
        <v>15</v>
      </c>
      <c r="BA1086" s="111">
        <v>0.71299999999999997</v>
      </c>
      <c r="BB1086" s="112">
        <v>0</v>
      </c>
      <c r="BC1086" s="112">
        <v>0</v>
      </c>
      <c r="BD1086" s="112">
        <v>0</v>
      </c>
      <c r="BE1086" s="112">
        <v>0</v>
      </c>
      <c r="BF1086" s="112">
        <v>38.333333333333336</v>
      </c>
      <c r="BG1086" s="112">
        <v>0</v>
      </c>
      <c r="BH1086" s="112">
        <v>38</v>
      </c>
      <c r="BI1086" s="112">
        <v>27.333333333333332</v>
      </c>
      <c r="BJ1086" s="112">
        <v>5.333333333333333</v>
      </c>
      <c r="BK1086" s="111">
        <v>0.71299999999999997</v>
      </c>
      <c r="BL1086" s="112">
        <v>0</v>
      </c>
      <c r="BM1086" s="112">
        <v>1.2</v>
      </c>
      <c r="BN1086" s="112">
        <v>0</v>
      </c>
      <c r="BO1086" s="112">
        <v>135.86500000000001</v>
      </c>
      <c r="BP1086" s="112">
        <v>300.75133333333332</v>
      </c>
      <c r="BQ1086" s="112">
        <v>11.135999999999999</v>
      </c>
      <c r="BR1086" s="113">
        <v>190</v>
      </c>
      <c r="BS1086" s="112">
        <v>5</v>
      </c>
    </row>
    <row r="1087" spans="1:71" hidden="1" x14ac:dyDescent="0.25">
      <c r="A1087" s="102" t="s">
        <v>17</v>
      </c>
      <c r="B1087" s="103" t="s">
        <v>173</v>
      </c>
      <c r="C1087" s="102" t="s">
        <v>174</v>
      </c>
      <c r="D1087" s="102" t="s">
        <v>375</v>
      </c>
      <c r="E1087" s="102" t="s">
        <v>376</v>
      </c>
      <c r="F1087" s="102" t="s">
        <v>155</v>
      </c>
      <c r="G1087" s="102" t="s">
        <v>227</v>
      </c>
      <c r="H1087" s="104">
        <v>35</v>
      </c>
      <c r="I1087" s="104">
        <v>36</v>
      </c>
      <c r="J1087" s="104">
        <v>1590</v>
      </c>
      <c r="K1087" s="104">
        <v>4770</v>
      </c>
      <c r="L1087" s="105">
        <v>553.66666666666663</v>
      </c>
      <c r="M1087" s="106">
        <v>382</v>
      </c>
      <c r="N1087" s="106">
        <v>409</v>
      </c>
      <c r="O1087" s="106">
        <v>4</v>
      </c>
      <c r="P1087" s="106">
        <v>27</v>
      </c>
      <c r="Q1087" s="106">
        <v>5</v>
      </c>
      <c r="R1087" s="106">
        <v>4.5</v>
      </c>
      <c r="S1087" s="106">
        <v>388</v>
      </c>
      <c r="T1087" s="106">
        <v>400</v>
      </c>
      <c r="U1087" s="106">
        <v>4</v>
      </c>
      <c r="V1087" s="106">
        <v>12</v>
      </c>
      <c r="W1087" s="106">
        <v>5</v>
      </c>
      <c r="X1087" s="106">
        <v>4.5</v>
      </c>
      <c r="Y1087" s="106">
        <v>1590</v>
      </c>
      <c r="Z1087" s="106">
        <v>9</v>
      </c>
      <c r="AA1087" s="107">
        <v>157970</v>
      </c>
      <c r="AB1087" s="106">
        <v>10</v>
      </c>
      <c r="AC1087" s="108">
        <v>7.6</v>
      </c>
      <c r="AD1087" s="109">
        <v>4</v>
      </c>
      <c r="AE1087" s="110">
        <v>0</v>
      </c>
      <c r="AF1087" s="111">
        <v>0.54</v>
      </c>
      <c r="AG1087" s="112">
        <v>0</v>
      </c>
      <c r="AH1087" s="112">
        <v>14.333333333333334</v>
      </c>
      <c r="AI1087" s="112">
        <v>0</v>
      </c>
      <c r="AJ1087" s="111">
        <v>0.9</v>
      </c>
      <c r="AK1087" s="112">
        <v>0</v>
      </c>
      <c r="AL1087" s="112">
        <v>0</v>
      </c>
      <c r="AM1087" s="112">
        <v>0</v>
      </c>
      <c r="AN1087" s="112">
        <v>0</v>
      </c>
      <c r="AO1087" s="112">
        <v>1989</v>
      </c>
      <c r="AP1087" s="112">
        <v>6</v>
      </c>
      <c r="AQ1087" s="112">
        <v>567.66666666666663</v>
      </c>
      <c r="AR1087" s="112">
        <v>0</v>
      </c>
      <c r="AS1087" s="112">
        <v>554</v>
      </c>
      <c r="AT1087" s="111">
        <v>0.55000000000000004</v>
      </c>
      <c r="AU1087" s="112">
        <v>0</v>
      </c>
      <c r="AV1087" s="112">
        <v>0</v>
      </c>
      <c r="AW1087" s="112">
        <v>132.66666666666666</v>
      </c>
      <c r="AX1087" s="112">
        <v>0</v>
      </c>
      <c r="AY1087" s="112">
        <v>0.33333333333333331</v>
      </c>
      <c r="AZ1087" s="112">
        <v>6</v>
      </c>
      <c r="BA1087" s="111">
        <v>0.71299999999999997</v>
      </c>
      <c r="BB1087" s="112">
        <v>0</v>
      </c>
      <c r="BC1087" s="112">
        <v>0</v>
      </c>
      <c r="BD1087" s="112">
        <v>0</v>
      </c>
      <c r="BE1087" s="112">
        <v>0</v>
      </c>
      <c r="BF1087" s="112">
        <v>187</v>
      </c>
      <c r="BG1087" s="112">
        <v>0</v>
      </c>
      <c r="BH1087" s="112">
        <v>9</v>
      </c>
      <c r="BI1087" s="112">
        <v>87</v>
      </c>
      <c r="BJ1087" s="112">
        <v>19.666666666666668</v>
      </c>
      <c r="BK1087" s="111">
        <v>0.71299999999999997</v>
      </c>
      <c r="BL1087" s="112">
        <v>0</v>
      </c>
      <c r="BM1087" s="112">
        <v>12.9</v>
      </c>
      <c r="BN1087" s="112">
        <v>0</v>
      </c>
      <c r="BO1087" s="112">
        <v>1321.8723333333332</v>
      </c>
      <c r="BP1087" s="112">
        <v>388.48033333333331</v>
      </c>
      <c r="BQ1087" s="112">
        <v>318.72233333333338</v>
      </c>
      <c r="BR1087" s="113">
        <v>26</v>
      </c>
      <c r="BS1087" s="112">
        <v>0</v>
      </c>
    </row>
    <row r="1088" spans="1:71" hidden="1" x14ac:dyDescent="0.25">
      <c r="A1088" s="102" t="s">
        <v>17</v>
      </c>
      <c r="B1088" s="103" t="s">
        <v>173</v>
      </c>
      <c r="C1088" s="102" t="s">
        <v>174</v>
      </c>
      <c r="D1088" s="102" t="s">
        <v>280</v>
      </c>
      <c r="E1088" s="102" t="s">
        <v>281</v>
      </c>
      <c r="F1088" s="102" t="s">
        <v>151</v>
      </c>
      <c r="G1088" s="102" t="s">
        <v>223</v>
      </c>
      <c r="H1088" s="104">
        <v>65</v>
      </c>
      <c r="I1088" s="104">
        <v>78</v>
      </c>
      <c r="J1088" s="104">
        <v>533</v>
      </c>
      <c r="K1088" s="104">
        <v>1599</v>
      </c>
      <c r="L1088" s="105">
        <v>225.33333333333334</v>
      </c>
      <c r="M1088" s="106">
        <v>802</v>
      </c>
      <c r="N1088" s="106">
        <v>842</v>
      </c>
      <c r="O1088" s="106">
        <v>6</v>
      </c>
      <c r="P1088" s="106">
        <v>40</v>
      </c>
      <c r="Q1088" s="106">
        <v>6</v>
      </c>
      <c r="R1088" s="106">
        <v>6</v>
      </c>
      <c r="S1088" s="106">
        <v>799</v>
      </c>
      <c r="T1088" s="106">
        <v>831</v>
      </c>
      <c r="U1088" s="106">
        <v>6</v>
      </c>
      <c r="V1088" s="106">
        <v>32</v>
      </c>
      <c r="W1088" s="106">
        <v>8</v>
      </c>
      <c r="X1088" s="106">
        <v>7</v>
      </c>
      <c r="Y1088" s="106">
        <v>533</v>
      </c>
      <c r="Z1088" s="106">
        <v>8</v>
      </c>
      <c r="AA1088" s="107"/>
      <c r="AB1088" s="106"/>
      <c r="AC1088" s="108">
        <v>7</v>
      </c>
      <c r="AD1088" s="109">
        <v>4</v>
      </c>
      <c r="AE1088" s="110">
        <v>0</v>
      </c>
      <c r="AF1088" s="111">
        <v>0.54</v>
      </c>
      <c r="AG1088" s="112">
        <v>0</v>
      </c>
      <c r="AH1088" s="112">
        <v>0</v>
      </c>
      <c r="AI1088" s="112">
        <v>0</v>
      </c>
      <c r="AJ1088" s="111">
        <v>0.9</v>
      </c>
      <c r="AK1088" s="112">
        <v>0</v>
      </c>
      <c r="AL1088" s="112">
        <v>0</v>
      </c>
      <c r="AM1088" s="112">
        <v>0</v>
      </c>
      <c r="AN1088" s="112">
        <v>0</v>
      </c>
      <c r="AO1088" s="112">
        <v>0</v>
      </c>
      <c r="AP1088" s="112">
        <v>0</v>
      </c>
      <c r="AQ1088" s="112">
        <v>42.333333333333336</v>
      </c>
      <c r="AR1088" s="112">
        <v>0</v>
      </c>
      <c r="AS1088" s="112">
        <v>0</v>
      </c>
      <c r="AT1088" s="111">
        <v>0.55000000000000004</v>
      </c>
      <c r="AU1088" s="112">
        <v>0</v>
      </c>
      <c r="AV1088" s="112">
        <v>0</v>
      </c>
      <c r="AW1088" s="112">
        <v>0</v>
      </c>
      <c r="AX1088" s="112">
        <v>0</v>
      </c>
      <c r="AY1088" s="112">
        <v>0</v>
      </c>
      <c r="AZ1088" s="112">
        <v>0</v>
      </c>
      <c r="BA1088" s="111">
        <v>0.71299999999999997</v>
      </c>
      <c r="BB1088" s="112">
        <v>0</v>
      </c>
      <c r="BC1088" s="112">
        <v>0</v>
      </c>
      <c r="BD1088" s="112">
        <v>0</v>
      </c>
      <c r="BE1088" s="112">
        <v>0</v>
      </c>
      <c r="BF1088" s="112">
        <v>0</v>
      </c>
      <c r="BG1088" s="112">
        <v>0</v>
      </c>
      <c r="BH1088" s="112">
        <v>0</v>
      </c>
      <c r="BI1088" s="112">
        <v>0</v>
      </c>
      <c r="BJ1088" s="112">
        <v>0</v>
      </c>
      <c r="BK1088" s="111">
        <v>0.71299999999999997</v>
      </c>
      <c r="BL1088" s="112">
        <v>0</v>
      </c>
      <c r="BM1088" s="112">
        <v>0</v>
      </c>
      <c r="BN1088" s="112">
        <v>0</v>
      </c>
      <c r="BO1088" s="112">
        <v>0</v>
      </c>
      <c r="BP1088" s="112">
        <v>23.283333333333335</v>
      </c>
      <c r="BQ1088" s="112">
        <v>0</v>
      </c>
      <c r="BR1088" s="113">
        <v>69</v>
      </c>
      <c r="BS1088" s="112">
        <v>0</v>
      </c>
    </row>
    <row r="1089" spans="1:71" hidden="1" x14ac:dyDescent="0.25">
      <c r="A1089" s="102" t="s">
        <v>17</v>
      </c>
      <c r="B1089" s="103" t="s">
        <v>173</v>
      </c>
      <c r="C1089" s="102" t="s">
        <v>174</v>
      </c>
      <c r="D1089" s="102" t="s">
        <v>761</v>
      </c>
      <c r="E1089" s="102" t="s">
        <v>762</v>
      </c>
      <c r="F1089" s="102" t="s">
        <v>155</v>
      </c>
      <c r="G1089" s="102" t="s">
        <v>227</v>
      </c>
      <c r="H1089" s="104">
        <v>92</v>
      </c>
      <c r="I1089" s="104">
        <v>109</v>
      </c>
      <c r="J1089" s="104">
        <v>457</v>
      </c>
      <c r="K1089" s="104">
        <v>1371</v>
      </c>
      <c r="L1089" s="105">
        <v>219.33333333333334</v>
      </c>
      <c r="M1089" s="106">
        <v>891</v>
      </c>
      <c r="N1089" s="106">
        <v>1007</v>
      </c>
      <c r="O1089" s="106">
        <v>7</v>
      </c>
      <c r="P1089" s="106">
        <v>116</v>
      </c>
      <c r="Q1089" s="106">
        <v>8</v>
      </c>
      <c r="R1089" s="106">
        <v>7.5</v>
      </c>
      <c r="S1089" s="106">
        <v>944</v>
      </c>
      <c r="T1089" s="106">
        <v>996</v>
      </c>
      <c r="U1089" s="106">
        <v>7</v>
      </c>
      <c r="V1089" s="106">
        <v>52</v>
      </c>
      <c r="W1089" s="106">
        <v>9</v>
      </c>
      <c r="X1089" s="106">
        <v>8</v>
      </c>
      <c r="Y1089" s="106">
        <v>457</v>
      </c>
      <c r="Z1089" s="106">
        <v>8</v>
      </c>
      <c r="AA1089" s="107">
        <v>64578</v>
      </c>
      <c r="AB1089" s="106">
        <v>7</v>
      </c>
      <c r="AC1089" s="108">
        <v>7.5</v>
      </c>
      <c r="AD1089" s="109">
        <v>4</v>
      </c>
      <c r="AE1089" s="110">
        <v>0</v>
      </c>
      <c r="AF1089" s="111">
        <v>0.54</v>
      </c>
      <c r="AG1089" s="112">
        <v>14</v>
      </c>
      <c r="AH1089" s="112">
        <v>318.66666666666669</v>
      </c>
      <c r="AI1089" s="112">
        <v>14</v>
      </c>
      <c r="AJ1089" s="111">
        <v>0.9</v>
      </c>
      <c r="AK1089" s="112">
        <v>0</v>
      </c>
      <c r="AL1089" s="112">
        <v>0</v>
      </c>
      <c r="AM1089" s="112">
        <v>0</v>
      </c>
      <c r="AN1089" s="112">
        <v>5</v>
      </c>
      <c r="AO1089" s="112">
        <v>724.66666666666663</v>
      </c>
      <c r="AP1089" s="112">
        <v>4</v>
      </c>
      <c r="AQ1089" s="112">
        <v>3413</v>
      </c>
      <c r="AR1089" s="112">
        <v>0</v>
      </c>
      <c r="AS1089" s="112">
        <v>26</v>
      </c>
      <c r="AT1089" s="111">
        <v>0.55000000000000004</v>
      </c>
      <c r="AU1089" s="112">
        <v>0</v>
      </c>
      <c r="AV1089" s="112">
        <v>0</v>
      </c>
      <c r="AW1089" s="112">
        <v>277.33333333333331</v>
      </c>
      <c r="AX1089" s="112">
        <v>0</v>
      </c>
      <c r="AY1089" s="112">
        <v>12.333333333333334</v>
      </c>
      <c r="AZ1089" s="112">
        <v>159</v>
      </c>
      <c r="BA1089" s="111">
        <v>0.71299999999999997</v>
      </c>
      <c r="BB1089" s="112">
        <v>0</v>
      </c>
      <c r="BC1089" s="112">
        <v>0</v>
      </c>
      <c r="BD1089" s="112">
        <v>0</v>
      </c>
      <c r="BE1089" s="112">
        <v>4.333333333333333</v>
      </c>
      <c r="BF1089" s="112">
        <v>447.66666666666669</v>
      </c>
      <c r="BG1089" s="112">
        <v>0</v>
      </c>
      <c r="BH1089" s="112">
        <v>70.666666666666671</v>
      </c>
      <c r="BI1089" s="112">
        <v>209.33333333333334</v>
      </c>
      <c r="BJ1089" s="112">
        <v>0</v>
      </c>
      <c r="BK1089" s="111">
        <v>0.71299999999999997</v>
      </c>
      <c r="BL1089" s="112">
        <v>0</v>
      </c>
      <c r="BM1089" s="112">
        <v>299.40000000000003</v>
      </c>
      <c r="BN1089" s="112">
        <v>18.439666666666668</v>
      </c>
      <c r="BO1089" s="112">
        <v>915.49166666666656</v>
      </c>
      <c r="BP1089" s="112">
        <v>2201.1506666666669</v>
      </c>
      <c r="BQ1089" s="112">
        <v>14.3</v>
      </c>
      <c r="BR1089" s="113">
        <v>46</v>
      </c>
      <c r="BS1089" s="112">
        <v>0</v>
      </c>
    </row>
    <row r="1090" spans="1:71" hidden="1" x14ac:dyDescent="0.25">
      <c r="A1090" s="102" t="s">
        <v>17</v>
      </c>
      <c r="B1090" s="103" t="s">
        <v>175</v>
      </c>
      <c r="C1090" s="102" t="s">
        <v>176</v>
      </c>
      <c r="D1090" s="102" t="s">
        <v>377</v>
      </c>
      <c r="E1090" s="102" t="s">
        <v>378</v>
      </c>
      <c r="F1090" s="102" t="s">
        <v>155</v>
      </c>
      <c r="G1090" s="102" t="s">
        <v>154</v>
      </c>
      <c r="H1090" s="104">
        <v>47</v>
      </c>
      <c r="I1090" s="104">
        <v>51</v>
      </c>
      <c r="J1090" s="104">
        <v>67</v>
      </c>
      <c r="K1090" s="104">
        <v>201</v>
      </c>
      <c r="L1090" s="105">
        <v>55</v>
      </c>
      <c r="M1090" s="106">
        <v>435</v>
      </c>
      <c r="N1090" s="106">
        <v>422</v>
      </c>
      <c r="O1090" s="106">
        <v>4</v>
      </c>
      <c r="P1090" s="106">
        <v>-13</v>
      </c>
      <c r="Q1090" s="106">
        <v>2</v>
      </c>
      <c r="R1090" s="106">
        <v>3</v>
      </c>
      <c r="S1090" s="106">
        <v>433</v>
      </c>
      <c r="T1090" s="106">
        <v>437</v>
      </c>
      <c r="U1090" s="106">
        <v>4</v>
      </c>
      <c r="V1090" s="106">
        <v>4</v>
      </c>
      <c r="W1090" s="106">
        <v>3</v>
      </c>
      <c r="X1090" s="106">
        <v>3.5</v>
      </c>
      <c r="Y1090" s="106">
        <v>67</v>
      </c>
      <c r="Z1090" s="106">
        <v>4</v>
      </c>
      <c r="AA1090" s="107">
        <v>61529</v>
      </c>
      <c r="AB1090" s="106">
        <v>7</v>
      </c>
      <c r="AC1090" s="108">
        <v>4.9000000000000004</v>
      </c>
      <c r="AD1090" s="109">
        <v>3</v>
      </c>
      <c r="AE1090" s="110">
        <v>0</v>
      </c>
      <c r="AF1090" s="111">
        <v>0.54</v>
      </c>
      <c r="AG1090" s="112">
        <v>0</v>
      </c>
      <c r="AH1090" s="112">
        <v>6.333333333333333</v>
      </c>
      <c r="AI1090" s="112">
        <v>0</v>
      </c>
      <c r="AJ1090" s="111">
        <v>0.9</v>
      </c>
      <c r="AK1090" s="112">
        <v>0</v>
      </c>
      <c r="AL1090" s="112">
        <v>0</v>
      </c>
      <c r="AM1090" s="112">
        <v>0</v>
      </c>
      <c r="AN1090" s="112">
        <v>0</v>
      </c>
      <c r="AO1090" s="112">
        <v>43</v>
      </c>
      <c r="AP1090" s="112">
        <v>0</v>
      </c>
      <c r="AQ1090" s="112">
        <v>0</v>
      </c>
      <c r="AR1090" s="112">
        <v>0</v>
      </c>
      <c r="AS1090" s="112">
        <v>0</v>
      </c>
      <c r="AT1090" s="111">
        <v>0.55000000000000004</v>
      </c>
      <c r="AU1090" s="112">
        <v>0</v>
      </c>
      <c r="AV1090" s="112">
        <v>0</v>
      </c>
      <c r="AW1090" s="112">
        <v>0</v>
      </c>
      <c r="AX1090" s="112">
        <v>0</v>
      </c>
      <c r="AY1090" s="112">
        <v>1.6666666666666667</v>
      </c>
      <c r="AZ1090" s="112">
        <v>0</v>
      </c>
      <c r="BA1090" s="111">
        <v>0.71299999999999997</v>
      </c>
      <c r="BB1090" s="112">
        <v>0</v>
      </c>
      <c r="BC1090" s="112">
        <v>0</v>
      </c>
      <c r="BD1090" s="112">
        <v>0</v>
      </c>
      <c r="BE1090" s="112">
        <v>0</v>
      </c>
      <c r="BF1090" s="112">
        <v>0</v>
      </c>
      <c r="BG1090" s="112">
        <v>0</v>
      </c>
      <c r="BH1090" s="112">
        <v>0</v>
      </c>
      <c r="BI1090" s="112">
        <v>0</v>
      </c>
      <c r="BJ1090" s="112">
        <v>0</v>
      </c>
      <c r="BK1090" s="111">
        <v>0.71299999999999997</v>
      </c>
      <c r="BL1090" s="112">
        <v>0</v>
      </c>
      <c r="BM1090" s="112">
        <v>5.7</v>
      </c>
      <c r="BN1090" s="112">
        <v>0</v>
      </c>
      <c r="BO1090" s="112">
        <v>23.650000000000002</v>
      </c>
      <c r="BP1090" s="112">
        <v>1.1883333333333332</v>
      </c>
      <c r="BQ1090" s="112">
        <v>0</v>
      </c>
      <c r="BR1090" s="113">
        <v>31</v>
      </c>
      <c r="BS1090" s="112">
        <v>0</v>
      </c>
    </row>
    <row r="1091" spans="1:71" hidden="1" x14ac:dyDescent="0.25">
      <c r="A1091" s="102" t="s">
        <v>17</v>
      </c>
      <c r="B1091" s="103" t="s">
        <v>175</v>
      </c>
      <c r="C1091" s="102" t="s">
        <v>176</v>
      </c>
      <c r="D1091" s="102" t="s">
        <v>282</v>
      </c>
      <c r="E1091" s="102" t="s">
        <v>283</v>
      </c>
      <c r="F1091" s="102" t="s">
        <v>155</v>
      </c>
      <c r="G1091" s="102" t="s">
        <v>154</v>
      </c>
      <c r="H1091" s="104">
        <v>44</v>
      </c>
      <c r="I1091" s="104">
        <v>48</v>
      </c>
      <c r="J1091" s="104">
        <v>1454</v>
      </c>
      <c r="K1091" s="104">
        <v>4362</v>
      </c>
      <c r="L1091" s="105">
        <v>515.33333333333337</v>
      </c>
      <c r="M1091" s="106">
        <v>616</v>
      </c>
      <c r="N1091" s="106">
        <v>566</v>
      </c>
      <c r="O1091" s="106">
        <v>5</v>
      </c>
      <c r="P1091" s="106">
        <v>-50</v>
      </c>
      <c r="Q1091" s="106">
        <v>1</v>
      </c>
      <c r="R1091" s="106">
        <v>3</v>
      </c>
      <c r="S1091" s="106">
        <v>615</v>
      </c>
      <c r="T1091" s="106">
        <v>606</v>
      </c>
      <c r="U1091" s="106">
        <v>5</v>
      </c>
      <c r="V1091" s="106">
        <v>-9</v>
      </c>
      <c r="W1091" s="106">
        <v>1</v>
      </c>
      <c r="X1091" s="106">
        <v>3</v>
      </c>
      <c r="Y1091" s="106">
        <v>1454</v>
      </c>
      <c r="Z1091" s="106">
        <v>9</v>
      </c>
      <c r="AA1091" s="107">
        <v>77187</v>
      </c>
      <c r="AB1091" s="106">
        <v>8</v>
      </c>
      <c r="AC1091" s="108">
        <v>6.2</v>
      </c>
      <c r="AD1091" s="109">
        <v>4</v>
      </c>
      <c r="AE1091" s="110">
        <v>0</v>
      </c>
      <c r="AF1091" s="111">
        <v>0.54</v>
      </c>
      <c r="AG1091" s="112">
        <v>0</v>
      </c>
      <c r="AH1091" s="112">
        <v>0</v>
      </c>
      <c r="AI1091" s="112">
        <v>0</v>
      </c>
      <c r="AJ1091" s="111">
        <v>0.9</v>
      </c>
      <c r="AK1091" s="112">
        <v>0</v>
      </c>
      <c r="AL1091" s="112">
        <v>0</v>
      </c>
      <c r="AM1091" s="112">
        <v>0</v>
      </c>
      <c r="AN1091" s="112">
        <v>0</v>
      </c>
      <c r="AO1091" s="112">
        <v>3.6666666666666665</v>
      </c>
      <c r="AP1091" s="112">
        <v>0</v>
      </c>
      <c r="AQ1091" s="112">
        <v>0</v>
      </c>
      <c r="AR1091" s="112">
        <v>0</v>
      </c>
      <c r="AS1091" s="112">
        <v>0</v>
      </c>
      <c r="AT1091" s="111">
        <v>0.55000000000000004</v>
      </c>
      <c r="AU1091" s="112">
        <v>0</v>
      </c>
      <c r="AV1091" s="112">
        <v>0</v>
      </c>
      <c r="AW1091" s="112">
        <v>0</v>
      </c>
      <c r="AX1091" s="112">
        <v>0</v>
      </c>
      <c r="AY1091" s="112">
        <v>0</v>
      </c>
      <c r="AZ1091" s="112">
        <v>0</v>
      </c>
      <c r="BA1091" s="111">
        <v>0.71299999999999997</v>
      </c>
      <c r="BB1091" s="112">
        <v>0</v>
      </c>
      <c r="BC1091" s="112">
        <v>0</v>
      </c>
      <c r="BD1091" s="112">
        <v>0</v>
      </c>
      <c r="BE1091" s="112">
        <v>0</v>
      </c>
      <c r="BF1091" s="112">
        <v>0</v>
      </c>
      <c r="BG1091" s="112">
        <v>0</v>
      </c>
      <c r="BH1091" s="112">
        <v>0</v>
      </c>
      <c r="BI1091" s="112">
        <v>0</v>
      </c>
      <c r="BJ1091" s="112">
        <v>0</v>
      </c>
      <c r="BK1091" s="111">
        <v>0.71299999999999997</v>
      </c>
      <c r="BL1091" s="112">
        <v>0</v>
      </c>
      <c r="BM1091" s="112">
        <v>0</v>
      </c>
      <c r="BN1091" s="112">
        <v>0</v>
      </c>
      <c r="BO1091" s="112">
        <v>2.0166666666666666</v>
      </c>
      <c r="BP1091" s="112">
        <v>0</v>
      </c>
      <c r="BQ1091" s="112">
        <v>0</v>
      </c>
      <c r="BR1091" s="113">
        <v>79</v>
      </c>
      <c r="BS1091" s="112">
        <v>0</v>
      </c>
    </row>
    <row r="1092" spans="1:71" hidden="1" x14ac:dyDescent="0.25">
      <c r="A1092" s="102" t="s">
        <v>17</v>
      </c>
      <c r="B1092" s="103" t="s">
        <v>175</v>
      </c>
      <c r="C1092" s="102" t="s">
        <v>176</v>
      </c>
      <c r="D1092" s="102" t="s">
        <v>712</v>
      </c>
      <c r="E1092" s="102" t="s">
        <v>713</v>
      </c>
      <c r="F1092" s="102" t="s">
        <v>151</v>
      </c>
      <c r="G1092" s="102" t="s">
        <v>223</v>
      </c>
      <c r="H1092" s="104">
        <v>24</v>
      </c>
      <c r="I1092" s="104">
        <v>21</v>
      </c>
      <c r="J1092" s="104">
        <v>247</v>
      </c>
      <c r="K1092" s="104">
        <v>741</v>
      </c>
      <c r="L1092" s="105">
        <v>97.333333333333329</v>
      </c>
      <c r="M1092" s="106">
        <v>324</v>
      </c>
      <c r="N1092" s="106">
        <v>315</v>
      </c>
      <c r="O1092" s="106">
        <v>4</v>
      </c>
      <c r="P1092" s="106">
        <v>-9</v>
      </c>
      <c r="Q1092" s="106">
        <v>2</v>
      </c>
      <c r="R1092" s="106">
        <v>3</v>
      </c>
      <c r="S1092" s="106">
        <v>307</v>
      </c>
      <c r="T1092" s="106">
        <v>303</v>
      </c>
      <c r="U1092" s="106">
        <v>4</v>
      </c>
      <c r="V1092" s="106">
        <v>-4</v>
      </c>
      <c r="W1092" s="106">
        <v>1</v>
      </c>
      <c r="X1092" s="106">
        <v>2.5</v>
      </c>
      <c r="Y1092" s="106">
        <v>247</v>
      </c>
      <c r="Z1092" s="106">
        <v>6</v>
      </c>
      <c r="AA1092" s="107"/>
      <c r="AB1092" s="106"/>
      <c r="AC1092" s="108">
        <v>3.8333333333333335</v>
      </c>
      <c r="AD1092" s="109">
        <v>2</v>
      </c>
      <c r="AE1092" s="110">
        <v>0</v>
      </c>
      <c r="AF1092" s="111">
        <v>0.54</v>
      </c>
      <c r="AG1092" s="112">
        <v>0</v>
      </c>
      <c r="AH1092" s="112">
        <v>0</v>
      </c>
      <c r="AI1092" s="112">
        <v>0</v>
      </c>
      <c r="AJ1092" s="111">
        <v>0.9</v>
      </c>
      <c r="AK1092" s="112">
        <v>0</v>
      </c>
      <c r="AL1092" s="112">
        <v>0</v>
      </c>
      <c r="AM1092" s="112">
        <v>0</v>
      </c>
      <c r="AN1092" s="112">
        <v>0</v>
      </c>
      <c r="AO1092" s="112">
        <v>0</v>
      </c>
      <c r="AP1092" s="112">
        <v>0</v>
      </c>
      <c r="AQ1092" s="112">
        <v>0</v>
      </c>
      <c r="AR1092" s="112">
        <v>0</v>
      </c>
      <c r="AS1092" s="112">
        <v>0</v>
      </c>
      <c r="AT1092" s="111">
        <v>0.55000000000000004</v>
      </c>
      <c r="AU1092" s="112">
        <v>0</v>
      </c>
      <c r="AV1092" s="112">
        <v>0</v>
      </c>
      <c r="AW1092" s="112">
        <v>0</v>
      </c>
      <c r="AX1092" s="112">
        <v>0</v>
      </c>
      <c r="AY1092" s="112">
        <v>0</v>
      </c>
      <c r="AZ1092" s="112">
        <v>0</v>
      </c>
      <c r="BA1092" s="111">
        <v>0.71299999999999997</v>
      </c>
      <c r="BB1092" s="112">
        <v>0</v>
      </c>
      <c r="BC1092" s="112">
        <v>0</v>
      </c>
      <c r="BD1092" s="112">
        <v>0</v>
      </c>
      <c r="BE1092" s="112">
        <v>0</v>
      </c>
      <c r="BF1092" s="112">
        <v>0</v>
      </c>
      <c r="BG1092" s="112">
        <v>0</v>
      </c>
      <c r="BH1092" s="112">
        <v>0</v>
      </c>
      <c r="BI1092" s="112">
        <v>0</v>
      </c>
      <c r="BJ1092" s="112">
        <v>0</v>
      </c>
      <c r="BK1092" s="111">
        <v>0.71299999999999997</v>
      </c>
      <c r="BL1092" s="112">
        <v>0</v>
      </c>
      <c r="BM1092" s="112">
        <v>0</v>
      </c>
      <c r="BN1092" s="112">
        <v>0</v>
      </c>
      <c r="BO1092" s="112">
        <v>0</v>
      </c>
      <c r="BP1092" s="112">
        <v>0</v>
      </c>
      <c r="BQ1092" s="112">
        <v>0</v>
      </c>
      <c r="BR1092" s="113">
        <v>44</v>
      </c>
      <c r="BS1092" s="112">
        <v>0</v>
      </c>
    </row>
    <row r="1093" spans="1:71" hidden="1" x14ac:dyDescent="0.25">
      <c r="A1093" s="102" t="s">
        <v>17</v>
      </c>
      <c r="B1093" s="103" t="s">
        <v>175</v>
      </c>
      <c r="C1093" s="102" t="s">
        <v>176</v>
      </c>
      <c r="D1093" s="102" t="s">
        <v>284</v>
      </c>
      <c r="E1093" s="102" t="s">
        <v>285</v>
      </c>
      <c r="F1093" s="102" t="s">
        <v>155</v>
      </c>
      <c r="G1093" s="102" t="s">
        <v>227</v>
      </c>
      <c r="H1093" s="104">
        <v>56</v>
      </c>
      <c r="I1093" s="104">
        <v>60</v>
      </c>
      <c r="J1093" s="104">
        <v>933</v>
      </c>
      <c r="K1093" s="104">
        <v>2799</v>
      </c>
      <c r="L1093" s="105">
        <v>349.66666666666669</v>
      </c>
      <c r="M1093" s="106">
        <v>655</v>
      </c>
      <c r="N1093" s="106">
        <v>693</v>
      </c>
      <c r="O1093" s="106">
        <v>6</v>
      </c>
      <c r="P1093" s="106">
        <v>38</v>
      </c>
      <c r="Q1093" s="106">
        <v>6</v>
      </c>
      <c r="R1093" s="106">
        <v>6</v>
      </c>
      <c r="S1093" s="106">
        <v>665</v>
      </c>
      <c r="T1093" s="106">
        <v>679</v>
      </c>
      <c r="U1093" s="106">
        <v>6</v>
      </c>
      <c r="V1093" s="106">
        <v>14</v>
      </c>
      <c r="W1093" s="106">
        <v>6</v>
      </c>
      <c r="X1093" s="106">
        <v>6</v>
      </c>
      <c r="Y1093" s="106">
        <v>933</v>
      </c>
      <c r="Z1093" s="106">
        <v>9</v>
      </c>
      <c r="AA1093" s="107">
        <v>74728</v>
      </c>
      <c r="AB1093" s="106">
        <v>8</v>
      </c>
      <c r="AC1093" s="108">
        <v>7.4</v>
      </c>
      <c r="AD1093" s="109">
        <v>4</v>
      </c>
      <c r="AE1093" s="110">
        <v>0</v>
      </c>
      <c r="AF1093" s="111">
        <v>0.54</v>
      </c>
      <c r="AG1093" s="112">
        <v>0</v>
      </c>
      <c r="AH1093" s="112">
        <v>0</v>
      </c>
      <c r="AI1093" s="112">
        <v>0</v>
      </c>
      <c r="AJ1093" s="111">
        <v>0.9</v>
      </c>
      <c r="AK1093" s="112">
        <v>0</v>
      </c>
      <c r="AL1093" s="112">
        <v>0</v>
      </c>
      <c r="AM1093" s="112">
        <v>0</v>
      </c>
      <c r="AN1093" s="112">
        <v>0</v>
      </c>
      <c r="AO1093" s="112">
        <v>0</v>
      </c>
      <c r="AP1093" s="112">
        <v>0</v>
      </c>
      <c r="AQ1093" s="112">
        <v>0</v>
      </c>
      <c r="AR1093" s="112">
        <v>0</v>
      </c>
      <c r="AS1093" s="112">
        <v>0</v>
      </c>
      <c r="AT1093" s="111">
        <v>0.55000000000000004</v>
      </c>
      <c r="AU1093" s="112">
        <v>0</v>
      </c>
      <c r="AV1093" s="112">
        <v>0</v>
      </c>
      <c r="AW1093" s="112">
        <v>0</v>
      </c>
      <c r="AX1093" s="112">
        <v>0</v>
      </c>
      <c r="AY1093" s="112">
        <v>0</v>
      </c>
      <c r="AZ1093" s="112">
        <v>0</v>
      </c>
      <c r="BA1093" s="111">
        <v>0.71299999999999997</v>
      </c>
      <c r="BB1093" s="112">
        <v>0</v>
      </c>
      <c r="BC1093" s="112">
        <v>0</v>
      </c>
      <c r="BD1093" s="112">
        <v>0</v>
      </c>
      <c r="BE1093" s="112">
        <v>0</v>
      </c>
      <c r="BF1093" s="112">
        <v>0</v>
      </c>
      <c r="BG1093" s="112">
        <v>0</v>
      </c>
      <c r="BH1093" s="112">
        <v>0</v>
      </c>
      <c r="BI1093" s="112">
        <v>0</v>
      </c>
      <c r="BJ1093" s="112">
        <v>0</v>
      </c>
      <c r="BK1093" s="111">
        <v>0.71299999999999997</v>
      </c>
      <c r="BL1093" s="112">
        <v>0</v>
      </c>
      <c r="BM1093" s="112">
        <v>0</v>
      </c>
      <c r="BN1093" s="112">
        <v>0</v>
      </c>
      <c r="BO1093" s="112">
        <v>0</v>
      </c>
      <c r="BP1093" s="112">
        <v>0</v>
      </c>
      <c r="BQ1093" s="112">
        <v>0</v>
      </c>
      <c r="BR1093" s="113">
        <v>31</v>
      </c>
      <c r="BS1093" s="112">
        <v>0</v>
      </c>
    </row>
    <row r="1094" spans="1:71" hidden="1" x14ac:dyDescent="0.25">
      <c r="A1094" s="102" t="s">
        <v>17</v>
      </c>
      <c r="B1094" s="103" t="s">
        <v>175</v>
      </c>
      <c r="C1094" s="102" t="s">
        <v>176</v>
      </c>
      <c r="D1094" s="102" t="s">
        <v>286</v>
      </c>
      <c r="E1094" s="102" t="s">
        <v>287</v>
      </c>
      <c r="F1094" s="102" t="s">
        <v>155</v>
      </c>
      <c r="G1094" s="102" t="s">
        <v>227</v>
      </c>
      <c r="H1094" s="104">
        <v>71</v>
      </c>
      <c r="I1094" s="104">
        <v>83</v>
      </c>
      <c r="J1094" s="104">
        <v>422</v>
      </c>
      <c r="K1094" s="104">
        <v>1266</v>
      </c>
      <c r="L1094" s="105">
        <v>192</v>
      </c>
      <c r="M1094" s="106">
        <v>642</v>
      </c>
      <c r="N1094" s="106">
        <v>698</v>
      </c>
      <c r="O1094" s="106">
        <v>6</v>
      </c>
      <c r="P1094" s="106">
        <v>56</v>
      </c>
      <c r="Q1094" s="106">
        <v>7</v>
      </c>
      <c r="R1094" s="106">
        <v>6.5</v>
      </c>
      <c r="S1094" s="106">
        <v>669</v>
      </c>
      <c r="T1094" s="106">
        <v>705</v>
      </c>
      <c r="U1094" s="106">
        <v>6</v>
      </c>
      <c r="V1094" s="106">
        <v>36</v>
      </c>
      <c r="W1094" s="106">
        <v>8</v>
      </c>
      <c r="X1094" s="106">
        <v>7</v>
      </c>
      <c r="Y1094" s="106">
        <v>422</v>
      </c>
      <c r="Z1094" s="106">
        <v>7</v>
      </c>
      <c r="AA1094" s="107">
        <v>71486</v>
      </c>
      <c r="AB1094" s="106">
        <v>7</v>
      </c>
      <c r="AC1094" s="108">
        <v>6.9</v>
      </c>
      <c r="AD1094" s="109">
        <v>4</v>
      </c>
      <c r="AE1094" s="110">
        <v>0</v>
      </c>
      <c r="AF1094" s="111">
        <v>0.54</v>
      </c>
      <c r="AG1094" s="112">
        <v>5</v>
      </c>
      <c r="AH1094" s="112">
        <v>318.66666666666669</v>
      </c>
      <c r="AI1094" s="112">
        <v>5</v>
      </c>
      <c r="AJ1094" s="111">
        <v>0.9</v>
      </c>
      <c r="AK1094" s="112">
        <v>0</v>
      </c>
      <c r="AL1094" s="112">
        <v>0</v>
      </c>
      <c r="AM1094" s="112">
        <v>0</v>
      </c>
      <c r="AN1094" s="112">
        <v>5</v>
      </c>
      <c r="AO1094" s="112">
        <v>927</v>
      </c>
      <c r="AP1094" s="112">
        <v>1.6666666666666667</v>
      </c>
      <c r="AQ1094" s="112">
        <v>2901</v>
      </c>
      <c r="AR1094" s="112">
        <v>0</v>
      </c>
      <c r="AS1094" s="112">
        <v>121.33333333333333</v>
      </c>
      <c r="AT1094" s="111">
        <v>0.55000000000000004</v>
      </c>
      <c r="AU1094" s="112">
        <v>0</v>
      </c>
      <c r="AV1094" s="112">
        <v>0</v>
      </c>
      <c r="AW1094" s="112">
        <v>201.33333333333334</v>
      </c>
      <c r="AX1094" s="112">
        <v>0</v>
      </c>
      <c r="AY1094" s="112">
        <v>12.333333333333334</v>
      </c>
      <c r="AZ1094" s="112">
        <v>44.666666666666664</v>
      </c>
      <c r="BA1094" s="111">
        <v>0.71299999999999997</v>
      </c>
      <c r="BB1094" s="112">
        <v>0</v>
      </c>
      <c r="BC1094" s="112">
        <v>0</v>
      </c>
      <c r="BD1094" s="112">
        <v>0</v>
      </c>
      <c r="BE1094" s="112">
        <v>4.333333333333333</v>
      </c>
      <c r="BF1094" s="112">
        <v>584</v>
      </c>
      <c r="BG1094" s="112">
        <v>0</v>
      </c>
      <c r="BH1094" s="112">
        <v>72.666666666666671</v>
      </c>
      <c r="BI1094" s="112">
        <v>247</v>
      </c>
      <c r="BJ1094" s="112">
        <v>3.6666666666666665</v>
      </c>
      <c r="BK1094" s="111">
        <v>0.71299999999999997</v>
      </c>
      <c r="BL1094" s="112">
        <v>0</v>
      </c>
      <c r="BM1094" s="112">
        <v>291.3</v>
      </c>
      <c r="BN1094" s="112">
        <v>10.339666666666666</v>
      </c>
      <c r="BO1094" s="112">
        <v>1069.7926666666667</v>
      </c>
      <c r="BP1094" s="112">
        <v>1865.0300000000002</v>
      </c>
      <c r="BQ1094" s="112">
        <v>69.347666666666669</v>
      </c>
      <c r="BR1094" s="113">
        <v>27</v>
      </c>
      <c r="BS1094" s="112">
        <v>0</v>
      </c>
    </row>
    <row r="1095" spans="1:71" hidden="1" x14ac:dyDescent="0.25">
      <c r="A1095" s="102" t="s">
        <v>17</v>
      </c>
      <c r="B1095" s="103" t="s">
        <v>175</v>
      </c>
      <c r="C1095" s="102" t="s">
        <v>176</v>
      </c>
      <c r="D1095" s="102" t="s">
        <v>72</v>
      </c>
      <c r="E1095" s="102" t="s">
        <v>73</v>
      </c>
      <c r="F1095" s="102" t="s">
        <v>155</v>
      </c>
      <c r="G1095" s="102" t="s">
        <v>227</v>
      </c>
      <c r="H1095" s="104">
        <v>184</v>
      </c>
      <c r="I1095" s="104">
        <v>197</v>
      </c>
      <c r="J1095" s="104">
        <v>4474</v>
      </c>
      <c r="K1095" s="104">
        <v>13422</v>
      </c>
      <c r="L1095" s="105">
        <v>1618.3333333333333</v>
      </c>
      <c r="M1095" s="106">
        <v>1806</v>
      </c>
      <c r="N1095" s="106">
        <v>1895</v>
      </c>
      <c r="O1095" s="106">
        <v>8</v>
      </c>
      <c r="P1095" s="106">
        <v>89</v>
      </c>
      <c r="Q1095" s="106">
        <v>8</v>
      </c>
      <c r="R1095" s="106">
        <v>8</v>
      </c>
      <c r="S1095" s="106">
        <v>1852</v>
      </c>
      <c r="T1095" s="106">
        <v>1892</v>
      </c>
      <c r="U1095" s="106">
        <v>8</v>
      </c>
      <c r="V1095" s="106">
        <v>40</v>
      </c>
      <c r="W1095" s="106">
        <v>8</v>
      </c>
      <c r="X1095" s="106">
        <v>8</v>
      </c>
      <c r="Y1095" s="106">
        <v>4474</v>
      </c>
      <c r="Z1095" s="106">
        <v>10</v>
      </c>
      <c r="AA1095" s="107">
        <v>69307</v>
      </c>
      <c r="AB1095" s="106">
        <v>7</v>
      </c>
      <c r="AC1095" s="108">
        <v>8</v>
      </c>
      <c r="AD1095" s="109">
        <v>4</v>
      </c>
      <c r="AE1095" s="110">
        <v>0</v>
      </c>
      <c r="AF1095" s="111">
        <v>0.54</v>
      </c>
      <c r="AG1095" s="112">
        <v>0</v>
      </c>
      <c r="AH1095" s="112">
        <v>0</v>
      </c>
      <c r="AI1095" s="112">
        <v>0</v>
      </c>
      <c r="AJ1095" s="111">
        <v>0.9</v>
      </c>
      <c r="AK1095" s="112">
        <v>0</v>
      </c>
      <c r="AL1095" s="112">
        <v>0</v>
      </c>
      <c r="AM1095" s="112">
        <v>0</v>
      </c>
      <c r="AN1095" s="112">
        <v>0</v>
      </c>
      <c r="AO1095" s="112">
        <v>0</v>
      </c>
      <c r="AP1095" s="112">
        <v>0</v>
      </c>
      <c r="AQ1095" s="112">
        <v>2.6666666666666665</v>
      </c>
      <c r="AR1095" s="112">
        <v>0</v>
      </c>
      <c r="AS1095" s="112">
        <v>6.666666666666667</v>
      </c>
      <c r="AT1095" s="111">
        <v>0.55000000000000004</v>
      </c>
      <c r="AU1095" s="112">
        <v>0</v>
      </c>
      <c r="AV1095" s="112">
        <v>0</v>
      </c>
      <c r="AW1095" s="112">
        <v>15</v>
      </c>
      <c r="AX1095" s="112">
        <v>0</v>
      </c>
      <c r="AY1095" s="112">
        <v>1.3333333333333333</v>
      </c>
      <c r="AZ1095" s="112">
        <v>4</v>
      </c>
      <c r="BA1095" s="111">
        <v>0.71299999999999997</v>
      </c>
      <c r="BB1095" s="112">
        <v>0</v>
      </c>
      <c r="BC1095" s="112">
        <v>0</v>
      </c>
      <c r="BD1095" s="112">
        <v>0</v>
      </c>
      <c r="BE1095" s="112">
        <v>0</v>
      </c>
      <c r="BF1095" s="112">
        <v>0</v>
      </c>
      <c r="BG1095" s="112">
        <v>0</v>
      </c>
      <c r="BH1095" s="112">
        <v>0</v>
      </c>
      <c r="BI1095" s="112">
        <v>0</v>
      </c>
      <c r="BJ1095" s="112">
        <v>0</v>
      </c>
      <c r="BK1095" s="111">
        <v>0.71299999999999997</v>
      </c>
      <c r="BL1095" s="112">
        <v>0</v>
      </c>
      <c r="BM1095" s="112">
        <v>0</v>
      </c>
      <c r="BN1095" s="112">
        <v>0</v>
      </c>
      <c r="BO1095" s="112">
        <v>10.695</v>
      </c>
      <c r="BP1095" s="112">
        <v>5.269333333333333</v>
      </c>
      <c r="BQ1095" s="112">
        <v>3.666666666666667</v>
      </c>
      <c r="BR1095" s="113">
        <v>176</v>
      </c>
      <c r="BS1095" s="112">
        <v>0</v>
      </c>
    </row>
    <row r="1096" spans="1:71" hidden="1" x14ac:dyDescent="0.25">
      <c r="A1096" s="102" t="s">
        <v>17</v>
      </c>
      <c r="B1096" s="103" t="s">
        <v>175</v>
      </c>
      <c r="C1096" s="102" t="s">
        <v>176</v>
      </c>
      <c r="D1096" s="102" t="s">
        <v>815</v>
      </c>
      <c r="E1096" s="102" t="s">
        <v>816</v>
      </c>
      <c r="F1096" s="102" t="s">
        <v>155</v>
      </c>
      <c r="G1096" s="102" t="s">
        <v>227</v>
      </c>
      <c r="H1096" s="104">
        <v>10</v>
      </c>
      <c r="I1096" s="104">
        <v>14</v>
      </c>
      <c r="J1096" s="104"/>
      <c r="K1096" s="104" t="s">
        <v>154</v>
      </c>
      <c r="L1096" s="105">
        <v>12</v>
      </c>
      <c r="M1096" s="106">
        <v>120</v>
      </c>
      <c r="N1096" s="106">
        <v>108</v>
      </c>
      <c r="O1096" s="106">
        <v>1</v>
      </c>
      <c r="P1096" s="106">
        <v>-12</v>
      </c>
      <c r="Q1096" s="106">
        <v>2</v>
      </c>
      <c r="R1096" s="106">
        <v>1.5</v>
      </c>
      <c r="S1096" s="106">
        <v>139</v>
      </c>
      <c r="T1096" s="106">
        <v>141</v>
      </c>
      <c r="U1096" s="106">
        <v>2</v>
      </c>
      <c r="V1096" s="106">
        <v>2</v>
      </c>
      <c r="W1096" s="106">
        <v>2</v>
      </c>
      <c r="X1096" s="106">
        <v>2</v>
      </c>
      <c r="Y1096" s="106"/>
      <c r="Z1096" s="106"/>
      <c r="AA1096" s="107"/>
      <c r="AB1096" s="106"/>
      <c r="AC1096" s="108">
        <v>1.75</v>
      </c>
      <c r="AD1096" s="109">
        <v>1</v>
      </c>
      <c r="AE1096" s="110">
        <v>0</v>
      </c>
      <c r="AF1096" s="111">
        <v>0.54</v>
      </c>
      <c r="AG1096" s="112">
        <v>0</v>
      </c>
      <c r="AH1096" s="112">
        <v>0</v>
      </c>
      <c r="AI1096" s="112">
        <v>0</v>
      </c>
      <c r="AJ1096" s="111">
        <v>0.9</v>
      </c>
      <c r="AK1096" s="112">
        <v>0</v>
      </c>
      <c r="AL1096" s="112">
        <v>0</v>
      </c>
      <c r="AM1096" s="112">
        <v>0</v>
      </c>
      <c r="AN1096" s="112">
        <v>0</v>
      </c>
      <c r="AO1096" s="112">
        <v>0</v>
      </c>
      <c r="AP1096" s="112">
        <v>0</v>
      </c>
      <c r="AQ1096" s="112">
        <v>0</v>
      </c>
      <c r="AR1096" s="112">
        <v>0</v>
      </c>
      <c r="AS1096" s="112">
        <v>0</v>
      </c>
      <c r="AT1096" s="111">
        <v>0.55000000000000004</v>
      </c>
      <c r="AU1096" s="112">
        <v>0</v>
      </c>
      <c r="AV1096" s="112">
        <v>0</v>
      </c>
      <c r="AW1096" s="112">
        <v>15</v>
      </c>
      <c r="AX1096" s="112">
        <v>0</v>
      </c>
      <c r="AY1096" s="112">
        <v>1.3333333333333333</v>
      </c>
      <c r="AZ1096" s="112">
        <v>0</v>
      </c>
      <c r="BA1096" s="111">
        <v>0.71299999999999997</v>
      </c>
      <c r="BB1096" s="112">
        <v>0</v>
      </c>
      <c r="BC1096" s="112">
        <v>0</v>
      </c>
      <c r="BD1096" s="112">
        <v>0</v>
      </c>
      <c r="BE1096" s="112">
        <v>0</v>
      </c>
      <c r="BF1096" s="112">
        <v>0</v>
      </c>
      <c r="BG1096" s="112">
        <v>0</v>
      </c>
      <c r="BH1096" s="112">
        <v>0</v>
      </c>
      <c r="BI1096" s="112">
        <v>0</v>
      </c>
      <c r="BJ1096" s="112">
        <v>0</v>
      </c>
      <c r="BK1096" s="111">
        <v>0.71299999999999997</v>
      </c>
      <c r="BL1096" s="112">
        <v>0</v>
      </c>
      <c r="BM1096" s="112">
        <v>0</v>
      </c>
      <c r="BN1096" s="112">
        <v>0</v>
      </c>
      <c r="BO1096" s="112">
        <v>10.695</v>
      </c>
      <c r="BP1096" s="112">
        <v>0.95066666666666655</v>
      </c>
      <c r="BQ1096" s="112">
        <v>0</v>
      </c>
      <c r="BR1096" s="113">
        <v>5</v>
      </c>
      <c r="BS1096" s="112">
        <v>0</v>
      </c>
    </row>
    <row r="1097" spans="1:71" hidden="1" x14ac:dyDescent="0.25">
      <c r="A1097" s="102" t="s">
        <v>17</v>
      </c>
      <c r="B1097" s="103" t="s">
        <v>175</v>
      </c>
      <c r="C1097" s="102" t="s">
        <v>176</v>
      </c>
      <c r="D1097" s="102" t="s">
        <v>379</v>
      </c>
      <c r="E1097" s="102" t="s">
        <v>380</v>
      </c>
      <c r="F1097" s="102" t="s">
        <v>155</v>
      </c>
      <c r="G1097" s="102" t="s">
        <v>227</v>
      </c>
      <c r="H1097" s="104">
        <v>44</v>
      </c>
      <c r="I1097" s="104">
        <v>47</v>
      </c>
      <c r="J1097" s="104">
        <v>719</v>
      </c>
      <c r="K1097" s="104">
        <v>2157</v>
      </c>
      <c r="L1097" s="105">
        <v>270</v>
      </c>
      <c r="M1097" s="106">
        <v>435</v>
      </c>
      <c r="N1097" s="106">
        <v>453</v>
      </c>
      <c r="O1097" s="106">
        <v>4</v>
      </c>
      <c r="P1097" s="106">
        <v>18</v>
      </c>
      <c r="Q1097" s="106">
        <v>4</v>
      </c>
      <c r="R1097" s="106">
        <v>4</v>
      </c>
      <c r="S1097" s="106">
        <v>440</v>
      </c>
      <c r="T1097" s="106">
        <v>447</v>
      </c>
      <c r="U1097" s="106">
        <v>5</v>
      </c>
      <c r="V1097" s="106">
        <v>7</v>
      </c>
      <c r="W1097" s="106">
        <v>4</v>
      </c>
      <c r="X1097" s="106">
        <v>4.5</v>
      </c>
      <c r="Y1097" s="106">
        <v>719</v>
      </c>
      <c r="Z1097" s="106">
        <v>8</v>
      </c>
      <c r="AA1097" s="107">
        <v>73916</v>
      </c>
      <c r="AB1097" s="106">
        <v>8</v>
      </c>
      <c r="AC1097" s="108">
        <v>6.5</v>
      </c>
      <c r="AD1097" s="109">
        <v>4</v>
      </c>
      <c r="AE1097" s="110">
        <v>0</v>
      </c>
      <c r="AF1097" s="111">
        <v>0.54</v>
      </c>
      <c r="AG1097" s="112">
        <v>0</v>
      </c>
      <c r="AH1097" s="112">
        <v>0</v>
      </c>
      <c r="AI1097" s="112">
        <v>0</v>
      </c>
      <c r="AJ1097" s="111">
        <v>0.9</v>
      </c>
      <c r="AK1097" s="112">
        <v>0</v>
      </c>
      <c r="AL1097" s="112">
        <v>0</v>
      </c>
      <c r="AM1097" s="112">
        <v>0</v>
      </c>
      <c r="AN1097" s="112">
        <v>0</v>
      </c>
      <c r="AO1097" s="112">
        <v>31.333333333333332</v>
      </c>
      <c r="AP1097" s="112">
        <v>0</v>
      </c>
      <c r="AQ1097" s="112">
        <v>0</v>
      </c>
      <c r="AR1097" s="112">
        <v>0</v>
      </c>
      <c r="AS1097" s="112">
        <v>0</v>
      </c>
      <c r="AT1097" s="111">
        <v>0.55000000000000004</v>
      </c>
      <c r="AU1097" s="112">
        <v>0</v>
      </c>
      <c r="AV1097" s="112">
        <v>0</v>
      </c>
      <c r="AW1097" s="112">
        <v>0</v>
      </c>
      <c r="AX1097" s="112">
        <v>0</v>
      </c>
      <c r="AY1097" s="112">
        <v>0</v>
      </c>
      <c r="AZ1097" s="112">
        <v>0</v>
      </c>
      <c r="BA1097" s="111">
        <v>0.71299999999999997</v>
      </c>
      <c r="BB1097" s="112">
        <v>0</v>
      </c>
      <c r="BC1097" s="112">
        <v>0</v>
      </c>
      <c r="BD1097" s="112">
        <v>0</v>
      </c>
      <c r="BE1097" s="112">
        <v>0</v>
      </c>
      <c r="BF1097" s="112">
        <v>0</v>
      </c>
      <c r="BG1097" s="112">
        <v>0</v>
      </c>
      <c r="BH1097" s="112">
        <v>0</v>
      </c>
      <c r="BI1097" s="112">
        <v>0</v>
      </c>
      <c r="BJ1097" s="112">
        <v>0</v>
      </c>
      <c r="BK1097" s="111">
        <v>0.71299999999999997</v>
      </c>
      <c r="BL1097" s="112">
        <v>0</v>
      </c>
      <c r="BM1097" s="112">
        <v>0</v>
      </c>
      <c r="BN1097" s="112">
        <v>0</v>
      </c>
      <c r="BO1097" s="112">
        <v>17.233333333333334</v>
      </c>
      <c r="BP1097" s="112">
        <v>0</v>
      </c>
      <c r="BQ1097" s="112">
        <v>0</v>
      </c>
      <c r="BR1097" s="113">
        <v>33</v>
      </c>
      <c r="BS1097" s="112">
        <v>0</v>
      </c>
    </row>
    <row r="1098" spans="1:71" hidden="1" x14ac:dyDescent="0.25">
      <c r="A1098" s="102" t="s">
        <v>17</v>
      </c>
      <c r="B1098" s="103" t="s">
        <v>175</v>
      </c>
      <c r="C1098" s="102" t="s">
        <v>176</v>
      </c>
      <c r="D1098" s="102" t="s">
        <v>234</v>
      </c>
      <c r="E1098" s="102" t="s">
        <v>235</v>
      </c>
      <c r="F1098" s="102" t="s">
        <v>155</v>
      </c>
      <c r="G1098" s="102" t="s">
        <v>227</v>
      </c>
      <c r="H1098" s="104">
        <v>258</v>
      </c>
      <c r="I1098" s="104">
        <v>284</v>
      </c>
      <c r="J1098" s="104">
        <v>2436</v>
      </c>
      <c r="K1098" s="104">
        <v>7308</v>
      </c>
      <c r="L1098" s="105">
        <v>992.66666666666663</v>
      </c>
      <c r="M1098" s="106">
        <v>2521</v>
      </c>
      <c r="N1098" s="106">
        <v>2851</v>
      </c>
      <c r="O1098" s="106">
        <v>9</v>
      </c>
      <c r="P1098" s="106">
        <v>330</v>
      </c>
      <c r="Q1098" s="106">
        <v>10</v>
      </c>
      <c r="R1098" s="106">
        <v>9.5</v>
      </c>
      <c r="S1098" s="106">
        <v>2510</v>
      </c>
      <c r="T1098" s="106">
        <v>2647</v>
      </c>
      <c r="U1098" s="106">
        <v>9</v>
      </c>
      <c r="V1098" s="106">
        <v>137</v>
      </c>
      <c r="W1098" s="106">
        <v>10</v>
      </c>
      <c r="X1098" s="106">
        <v>9.5</v>
      </c>
      <c r="Y1098" s="106">
        <v>2436</v>
      </c>
      <c r="Z1098" s="106">
        <v>10</v>
      </c>
      <c r="AA1098" s="107">
        <v>95979</v>
      </c>
      <c r="AB1098" s="106">
        <v>9</v>
      </c>
      <c r="AC1098" s="108">
        <v>9.4</v>
      </c>
      <c r="AD1098" s="109">
        <v>5</v>
      </c>
      <c r="AE1098" s="110">
        <v>0</v>
      </c>
      <c r="AF1098" s="111">
        <v>0.54</v>
      </c>
      <c r="AG1098" s="112">
        <v>5</v>
      </c>
      <c r="AH1098" s="112">
        <v>318.66666666666669</v>
      </c>
      <c r="AI1098" s="112">
        <v>5</v>
      </c>
      <c r="AJ1098" s="111">
        <v>0.9</v>
      </c>
      <c r="AK1098" s="112">
        <v>0</v>
      </c>
      <c r="AL1098" s="112">
        <v>0</v>
      </c>
      <c r="AM1098" s="112">
        <v>0</v>
      </c>
      <c r="AN1098" s="112">
        <v>5</v>
      </c>
      <c r="AO1098" s="112">
        <v>633.33333333333337</v>
      </c>
      <c r="AP1098" s="112">
        <v>2</v>
      </c>
      <c r="AQ1098" s="112">
        <v>2742.3333333333335</v>
      </c>
      <c r="AR1098" s="112">
        <v>0</v>
      </c>
      <c r="AS1098" s="112">
        <v>21.666666666666668</v>
      </c>
      <c r="AT1098" s="111">
        <v>0.55000000000000004</v>
      </c>
      <c r="AU1098" s="112">
        <v>0</v>
      </c>
      <c r="AV1098" s="112">
        <v>0</v>
      </c>
      <c r="AW1098" s="112">
        <v>201.33333333333334</v>
      </c>
      <c r="AX1098" s="112">
        <v>0</v>
      </c>
      <c r="AY1098" s="112">
        <v>12.333333333333334</v>
      </c>
      <c r="AZ1098" s="112">
        <v>44.666666666666664</v>
      </c>
      <c r="BA1098" s="111">
        <v>0.71299999999999997</v>
      </c>
      <c r="BB1098" s="112">
        <v>0</v>
      </c>
      <c r="BC1098" s="112">
        <v>0</v>
      </c>
      <c r="BD1098" s="112">
        <v>0</v>
      </c>
      <c r="BE1098" s="112">
        <v>4.333333333333333</v>
      </c>
      <c r="BF1098" s="112">
        <v>447.66666666666669</v>
      </c>
      <c r="BG1098" s="112">
        <v>0</v>
      </c>
      <c r="BH1098" s="112">
        <v>70.666666666666671</v>
      </c>
      <c r="BI1098" s="112">
        <v>209.33333333333334</v>
      </c>
      <c r="BJ1098" s="112">
        <v>0</v>
      </c>
      <c r="BK1098" s="111">
        <v>0.71299999999999997</v>
      </c>
      <c r="BL1098" s="112">
        <v>0</v>
      </c>
      <c r="BM1098" s="112">
        <v>291.3</v>
      </c>
      <c r="BN1098" s="112">
        <v>10.339666666666666</v>
      </c>
      <c r="BO1098" s="112">
        <v>811.07033333333334</v>
      </c>
      <c r="BP1098" s="112">
        <v>1749.6643333333336</v>
      </c>
      <c r="BQ1098" s="112">
        <v>11.916666666666668</v>
      </c>
      <c r="BR1098" s="113">
        <v>60</v>
      </c>
      <c r="BS1098" s="112">
        <v>0</v>
      </c>
    </row>
    <row r="1099" spans="1:71" hidden="1" x14ac:dyDescent="0.25">
      <c r="A1099" s="102" t="s">
        <v>17</v>
      </c>
      <c r="B1099" s="103" t="s">
        <v>175</v>
      </c>
      <c r="C1099" s="102" t="s">
        <v>176</v>
      </c>
      <c r="D1099" s="102" t="s">
        <v>381</v>
      </c>
      <c r="E1099" s="102" t="s">
        <v>382</v>
      </c>
      <c r="F1099" s="102" t="s">
        <v>155</v>
      </c>
      <c r="G1099" s="102" t="s">
        <v>227</v>
      </c>
      <c r="H1099" s="104">
        <v>13</v>
      </c>
      <c r="I1099" s="104">
        <v>14</v>
      </c>
      <c r="J1099" s="104">
        <v>594</v>
      </c>
      <c r="K1099" s="104">
        <v>1782</v>
      </c>
      <c r="L1099" s="105">
        <v>207</v>
      </c>
      <c r="M1099" s="106">
        <v>102</v>
      </c>
      <c r="N1099" s="106">
        <v>109</v>
      </c>
      <c r="O1099" s="106">
        <v>1</v>
      </c>
      <c r="P1099" s="106">
        <v>7</v>
      </c>
      <c r="Q1099" s="106">
        <v>3</v>
      </c>
      <c r="R1099" s="106">
        <v>2</v>
      </c>
      <c r="S1099" s="106">
        <v>110</v>
      </c>
      <c r="T1099" s="106">
        <v>114</v>
      </c>
      <c r="U1099" s="106">
        <v>1</v>
      </c>
      <c r="V1099" s="106">
        <v>4</v>
      </c>
      <c r="W1099" s="106">
        <v>3</v>
      </c>
      <c r="X1099" s="106">
        <v>2</v>
      </c>
      <c r="Y1099" s="106">
        <v>594</v>
      </c>
      <c r="Z1099" s="106">
        <v>8</v>
      </c>
      <c r="AA1099" s="107">
        <v>53458</v>
      </c>
      <c r="AB1099" s="106">
        <v>5</v>
      </c>
      <c r="AC1099" s="108">
        <v>4.4000000000000004</v>
      </c>
      <c r="AD1099" s="109">
        <v>3</v>
      </c>
      <c r="AE1099" s="110">
        <v>0</v>
      </c>
      <c r="AF1099" s="111">
        <v>0.54</v>
      </c>
      <c r="AG1099" s="112">
        <v>0</v>
      </c>
      <c r="AH1099" s="112">
        <v>0</v>
      </c>
      <c r="AI1099" s="112">
        <v>0</v>
      </c>
      <c r="AJ1099" s="111">
        <v>0.9</v>
      </c>
      <c r="AK1099" s="112">
        <v>0</v>
      </c>
      <c r="AL1099" s="112">
        <v>0</v>
      </c>
      <c r="AM1099" s="112">
        <v>0</v>
      </c>
      <c r="AN1099" s="112">
        <v>0</v>
      </c>
      <c r="AO1099" s="112">
        <v>5.333333333333333</v>
      </c>
      <c r="AP1099" s="112">
        <v>0</v>
      </c>
      <c r="AQ1099" s="112">
        <v>0</v>
      </c>
      <c r="AR1099" s="112">
        <v>0</v>
      </c>
      <c r="AS1099" s="112">
        <v>0</v>
      </c>
      <c r="AT1099" s="111">
        <v>0.55000000000000004</v>
      </c>
      <c r="AU1099" s="112">
        <v>0</v>
      </c>
      <c r="AV1099" s="112">
        <v>0</v>
      </c>
      <c r="AW1099" s="112">
        <v>0</v>
      </c>
      <c r="AX1099" s="112">
        <v>0</v>
      </c>
      <c r="AY1099" s="112">
        <v>0</v>
      </c>
      <c r="AZ1099" s="112">
        <v>0</v>
      </c>
      <c r="BA1099" s="111">
        <v>0.71299999999999997</v>
      </c>
      <c r="BB1099" s="112">
        <v>0</v>
      </c>
      <c r="BC1099" s="112">
        <v>0</v>
      </c>
      <c r="BD1099" s="112">
        <v>0</v>
      </c>
      <c r="BE1099" s="112">
        <v>0</v>
      </c>
      <c r="BF1099" s="112">
        <v>0</v>
      </c>
      <c r="BG1099" s="112">
        <v>0</v>
      </c>
      <c r="BH1099" s="112">
        <v>0</v>
      </c>
      <c r="BI1099" s="112">
        <v>0</v>
      </c>
      <c r="BJ1099" s="112">
        <v>0</v>
      </c>
      <c r="BK1099" s="111">
        <v>0.71299999999999997</v>
      </c>
      <c r="BL1099" s="112">
        <v>0</v>
      </c>
      <c r="BM1099" s="112">
        <v>0</v>
      </c>
      <c r="BN1099" s="112">
        <v>0</v>
      </c>
      <c r="BO1099" s="112">
        <v>2.9333333333333336</v>
      </c>
      <c r="BP1099" s="112">
        <v>0</v>
      </c>
      <c r="BQ1099" s="112">
        <v>0</v>
      </c>
      <c r="BR1099" s="113">
        <v>55</v>
      </c>
      <c r="BS1099" s="112">
        <v>0</v>
      </c>
    </row>
    <row r="1100" spans="1:71" hidden="1" x14ac:dyDescent="0.25">
      <c r="A1100" s="102" t="s">
        <v>17</v>
      </c>
      <c r="B1100" s="103" t="s">
        <v>175</v>
      </c>
      <c r="C1100" s="102" t="s">
        <v>176</v>
      </c>
      <c r="D1100" s="102" t="s">
        <v>678</v>
      </c>
      <c r="E1100" s="102" t="s">
        <v>679</v>
      </c>
      <c r="F1100" s="102" t="s">
        <v>155</v>
      </c>
      <c r="G1100" s="102" t="s">
        <v>227</v>
      </c>
      <c r="H1100" s="104">
        <v>25</v>
      </c>
      <c r="I1100" s="104">
        <v>30</v>
      </c>
      <c r="J1100" s="104">
        <v>235</v>
      </c>
      <c r="K1100" s="104">
        <v>705</v>
      </c>
      <c r="L1100" s="105">
        <v>96.666666666666671</v>
      </c>
      <c r="M1100" s="106">
        <v>212</v>
      </c>
      <c r="N1100" s="106">
        <v>246</v>
      </c>
      <c r="O1100" s="106">
        <v>3</v>
      </c>
      <c r="P1100" s="106">
        <v>34</v>
      </c>
      <c r="Q1100" s="106">
        <v>5</v>
      </c>
      <c r="R1100" s="106">
        <v>4</v>
      </c>
      <c r="S1100" s="106">
        <v>234</v>
      </c>
      <c r="T1100" s="106">
        <v>247</v>
      </c>
      <c r="U1100" s="106">
        <v>3</v>
      </c>
      <c r="V1100" s="106">
        <v>13</v>
      </c>
      <c r="W1100" s="106">
        <v>5</v>
      </c>
      <c r="X1100" s="106">
        <v>4</v>
      </c>
      <c r="Y1100" s="106">
        <v>235</v>
      </c>
      <c r="Z1100" s="106">
        <v>6</v>
      </c>
      <c r="AA1100" s="107">
        <v>53592</v>
      </c>
      <c r="AB1100" s="106">
        <v>5</v>
      </c>
      <c r="AC1100" s="108">
        <v>4.8</v>
      </c>
      <c r="AD1100" s="109">
        <v>3</v>
      </c>
      <c r="AE1100" s="110">
        <v>0</v>
      </c>
      <c r="AF1100" s="111">
        <v>0.54</v>
      </c>
      <c r="AG1100" s="112">
        <v>0</v>
      </c>
      <c r="AH1100" s="112">
        <v>0</v>
      </c>
      <c r="AI1100" s="112">
        <v>0</v>
      </c>
      <c r="AJ1100" s="111">
        <v>0.9</v>
      </c>
      <c r="AK1100" s="112">
        <v>0</v>
      </c>
      <c r="AL1100" s="112">
        <v>0</v>
      </c>
      <c r="AM1100" s="112">
        <v>0</v>
      </c>
      <c r="AN1100" s="112">
        <v>0</v>
      </c>
      <c r="AO1100" s="112">
        <v>0</v>
      </c>
      <c r="AP1100" s="112">
        <v>0</v>
      </c>
      <c r="AQ1100" s="112">
        <v>0</v>
      </c>
      <c r="AR1100" s="112">
        <v>0</v>
      </c>
      <c r="AS1100" s="112">
        <v>0</v>
      </c>
      <c r="AT1100" s="111">
        <v>0.55000000000000004</v>
      </c>
      <c r="AU1100" s="112">
        <v>0</v>
      </c>
      <c r="AV1100" s="112">
        <v>0</v>
      </c>
      <c r="AW1100" s="112">
        <v>0</v>
      </c>
      <c r="AX1100" s="112">
        <v>0</v>
      </c>
      <c r="AY1100" s="112">
        <v>0</v>
      </c>
      <c r="AZ1100" s="112">
        <v>0</v>
      </c>
      <c r="BA1100" s="111">
        <v>0.71299999999999997</v>
      </c>
      <c r="BB1100" s="112">
        <v>0</v>
      </c>
      <c r="BC1100" s="112">
        <v>0</v>
      </c>
      <c r="BD1100" s="112">
        <v>0</v>
      </c>
      <c r="BE1100" s="112">
        <v>0</v>
      </c>
      <c r="BF1100" s="112">
        <v>0</v>
      </c>
      <c r="BG1100" s="112">
        <v>0</v>
      </c>
      <c r="BH1100" s="112">
        <v>0</v>
      </c>
      <c r="BI1100" s="112">
        <v>0</v>
      </c>
      <c r="BJ1100" s="112">
        <v>0</v>
      </c>
      <c r="BK1100" s="111">
        <v>0.71299999999999997</v>
      </c>
      <c r="BL1100" s="112">
        <v>0</v>
      </c>
      <c r="BM1100" s="112">
        <v>0</v>
      </c>
      <c r="BN1100" s="112">
        <v>0</v>
      </c>
      <c r="BO1100" s="112">
        <v>0</v>
      </c>
      <c r="BP1100" s="112">
        <v>0</v>
      </c>
      <c r="BQ1100" s="112">
        <v>0</v>
      </c>
      <c r="BR1100" s="113">
        <v>5</v>
      </c>
      <c r="BS1100" s="112">
        <v>0</v>
      </c>
    </row>
    <row r="1101" spans="1:71" hidden="1" x14ac:dyDescent="0.25">
      <c r="A1101" s="102" t="s">
        <v>17</v>
      </c>
      <c r="B1101" s="103" t="s">
        <v>175</v>
      </c>
      <c r="C1101" s="102" t="s">
        <v>176</v>
      </c>
      <c r="D1101" s="102" t="s">
        <v>236</v>
      </c>
      <c r="E1101" s="102" t="s">
        <v>237</v>
      </c>
      <c r="F1101" s="102" t="s">
        <v>155</v>
      </c>
      <c r="G1101" s="102" t="s">
        <v>227</v>
      </c>
      <c r="H1101" s="104">
        <v>76</v>
      </c>
      <c r="I1101" s="104">
        <v>83</v>
      </c>
      <c r="J1101" s="104">
        <v>657</v>
      </c>
      <c r="K1101" s="104">
        <v>1971</v>
      </c>
      <c r="L1101" s="105">
        <v>272</v>
      </c>
      <c r="M1101" s="106">
        <v>710</v>
      </c>
      <c r="N1101" s="106">
        <v>764</v>
      </c>
      <c r="O1101" s="106">
        <v>6</v>
      </c>
      <c r="P1101" s="106">
        <v>54</v>
      </c>
      <c r="Q1101" s="106">
        <v>7</v>
      </c>
      <c r="R1101" s="106">
        <v>6.5</v>
      </c>
      <c r="S1101" s="106">
        <v>726</v>
      </c>
      <c r="T1101" s="106">
        <v>752</v>
      </c>
      <c r="U1101" s="106">
        <v>6</v>
      </c>
      <c r="V1101" s="106">
        <v>26</v>
      </c>
      <c r="W1101" s="106">
        <v>7</v>
      </c>
      <c r="X1101" s="106">
        <v>6.5</v>
      </c>
      <c r="Y1101" s="106">
        <v>657</v>
      </c>
      <c r="Z1101" s="106">
        <v>8</v>
      </c>
      <c r="AA1101" s="107">
        <v>62715</v>
      </c>
      <c r="AB1101" s="106">
        <v>7</v>
      </c>
      <c r="AC1101" s="108">
        <v>7</v>
      </c>
      <c r="AD1101" s="109">
        <v>4</v>
      </c>
      <c r="AE1101" s="110">
        <v>0</v>
      </c>
      <c r="AF1101" s="111">
        <v>0.54</v>
      </c>
      <c r="AG1101" s="112">
        <v>0</v>
      </c>
      <c r="AH1101" s="112">
        <v>0</v>
      </c>
      <c r="AI1101" s="112">
        <v>0</v>
      </c>
      <c r="AJ1101" s="111">
        <v>0.9</v>
      </c>
      <c r="AK1101" s="112">
        <v>0</v>
      </c>
      <c r="AL1101" s="112">
        <v>0</v>
      </c>
      <c r="AM1101" s="112">
        <v>0</v>
      </c>
      <c r="AN1101" s="112">
        <v>0</v>
      </c>
      <c r="AO1101" s="112">
        <v>0.33333333333333331</v>
      </c>
      <c r="AP1101" s="112">
        <v>0</v>
      </c>
      <c r="AQ1101" s="112">
        <v>0</v>
      </c>
      <c r="AR1101" s="112">
        <v>0</v>
      </c>
      <c r="AS1101" s="112">
        <v>0</v>
      </c>
      <c r="AT1101" s="111">
        <v>0.55000000000000004</v>
      </c>
      <c r="AU1101" s="112">
        <v>0</v>
      </c>
      <c r="AV1101" s="112">
        <v>0</v>
      </c>
      <c r="AW1101" s="112">
        <v>15</v>
      </c>
      <c r="AX1101" s="112">
        <v>0</v>
      </c>
      <c r="AY1101" s="112">
        <v>1.3333333333333333</v>
      </c>
      <c r="AZ1101" s="112">
        <v>0</v>
      </c>
      <c r="BA1101" s="111">
        <v>0.71299999999999997</v>
      </c>
      <c r="BB1101" s="112">
        <v>0</v>
      </c>
      <c r="BC1101" s="112">
        <v>0</v>
      </c>
      <c r="BD1101" s="112">
        <v>0</v>
      </c>
      <c r="BE1101" s="112">
        <v>0</v>
      </c>
      <c r="BF1101" s="112">
        <v>0</v>
      </c>
      <c r="BG1101" s="112">
        <v>0</v>
      </c>
      <c r="BH1101" s="112">
        <v>0</v>
      </c>
      <c r="BI1101" s="112">
        <v>0</v>
      </c>
      <c r="BJ1101" s="112">
        <v>0</v>
      </c>
      <c r="BK1101" s="111">
        <v>0.71299999999999997</v>
      </c>
      <c r="BL1101" s="112">
        <v>0</v>
      </c>
      <c r="BM1101" s="112">
        <v>0</v>
      </c>
      <c r="BN1101" s="112">
        <v>0</v>
      </c>
      <c r="BO1101" s="112">
        <v>10.878333333333334</v>
      </c>
      <c r="BP1101" s="112">
        <v>0.95066666666666655</v>
      </c>
      <c r="BQ1101" s="112">
        <v>0</v>
      </c>
      <c r="BR1101" s="113">
        <v>63</v>
      </c>
      <c r="BS1101" s="112">
        <v>0</v>
      </c>
    </row>
    <row r="1102" spans="1:71" hidden="1" x14ac:dyDescent="0.25">
      <c r="A1102" s="102" t="s">
        <v>17</v>
      </c>
      <c r="B1102" s="103" t="s">
        <v>175</v>
      </c>
      <c r="C1102" s="102" t="s">
        <v>176</v>
      </c>
      <c r="D1102" s="102" t="s">
        <v>288</v>
      </c>
      <c r="E1102" s="102" t="s">
        <v>289</v>
      </c>
      <c r="F1102" s="102" t="s">
        <v>155</v>
      </c>
      <c r="G1102" s="102" t="s">
        <v>227</v>
      </c>
      <c r="H1102" s="104">
        <v>219</v>
      </c>
      <c r="I1102" s="104">
        <v>230</v>
      </c>
      <c r="J1102" s="104">
        <v>2689</v>
      </c>
      <c r="K1102" s="104">
        <v>8067</v>
      </c>
      <c r="L1102" s="105">
        <v>1046</v>
      </c>
      <c r="M1102" s="106">
        <v>1799</v>
      </c>
      <c r="N1102" s="106">
        <v>2124</v>
      </c>
      <c r="O1102" s="106">
        <v>9</v>
      </c>
      <c r="P1102" s="106">
        <v>325</v>
      </c>
      <c r="Q1102" s="106">
        <v>10</v>
      </c>
      <c r="R1102" s="106">
        <v>9.5</v>
      </c>
      <c r="S1102" s="106">
        <v>1826</v>
      </c>
      <c r="T1102" s="106">
        <v>1931</v>
      </c>
      <c r="U1102" s="106">
        <v>8</v>
      </c>
      <c r="V1102" s="106">
        <v>105</v>
      </c>
      <c r="W1102" s="106">
        <v>10</v>
      </c>
      <c r="X1102" s="106">
        <v>9</v>
      </c>
      <c r="Y1102" s="106">
        <v>2689</v>
      </c>
      <c r="Z1102" s="106">
        <v>10</v>
      </c>
      <c r="AA1102" s="107">
        <v>67884</v>
      </c>
      <c r="AB1102" s="106">
        <v>7</v>
      </c>
      <c r="AC1102" s="108">
        <v>8.5</v>
      </c>
      <c r="AD1102" s="109">
        <v>5</v>
      </c>
      <c r="AE1102" s="110">
        <v>246.33333333333334</v>
      </c>
      <c r="AF1102" s="111">
        <v>0.54</v>
      </c>
      <c r="AG1102" s="112">
        <v>0</v>
      </c>
      <c r="AH1102" s="112">
        <v>5.666666666666667</v>
      </c>
      <c r="AI1102" s="112">
        <v>0</v>
      </c>
      <c r="AJ1102" s="111">
        <v>0.9</v>
      </c>
      <c r="AK1102" s="112">
        <v>0</v>
      </c>
      <c r="AL1102" s="112">
        <v>0</v>
      </c>
      <c r="AM1102" s="112">
        <v>0</v>
      </c>
      <c r="AN1102" s="112">
        <v>0</v>
      </c>
      <c r="AO1102" s="112">
        <v>378.33333333333331</v>
      </c>
      <c r="AP1102" s="112">
        <v>0</v>
      </c>
      <c r="AQ1102" s="112">
        <v>220.33333333333334</v>
      </c>
      <c r="AR1102" s="112">
        <v>0</v>
      </c>
      <c r="AS1102" s="112">
        <v>0</v>
      </c>
      <c r="AT1102" s="111">
        <v>0.55000000000000004</v>
      </c>
      <c r="AU1102" s="112">
        <v>0</v>
      </c>
      <c r="AV1102" s="112">
        <v>0</v>
      </c>
      <c r="AW1102" s="112">
        <v>72</v>
      </c>
      <c r="AX1102" s="112">
        <v>0</v>
      </c>
      <c r="AY1102" s="112">
        <v>0</v>
      </c>
      <c r="AZ1102" s="112">
        <v>2</v>
      </c>
      <c r="BA1102" s="111">
        <v>0.71299999999999997</v>
      </c>
      <c r="BB1102" s="112">
        <v>0</v>
      </c>
      <c r="BC1102" s="112">
        <v>0</v>
      </c>
      <c r="BD1102" s="112">
        <v>0</v>
      </c>
      <c r="BE1102" s="112">
        <v>0</v>
      </c>
      <c r="BF1102" s="112">
        <v>0</v>
      </c>
      <c r="BG1102" s="112">
        <v>0</v>
      </c>
      <c r="BH1102" s="112">
        <v>0</v>
      </c>
      <c r="BI1102" s="112">
        <v>0</v>
      </c>
      <c r="BJ1102" s="112">
        <v>0</v>
      </c>
      <c r="BK1102" s="111">
        <v>0.71299999999999997</v>
      </c>
      <c r="BL1102" s="112">
        <v>133.02000000000001</v>
      </c>
      <c r="BM1102" s="112">
        <v>5.1000000000000005</v>
      </c>
      <c r="BN1102" s="112">
        <v>0</v>
      </c>
      <c r="BO1102" s="112">
        <v>259.41933333333333</v>
      </c>
      <c r="BP1102" s="112">
        <v>122.60933333333335</v>
      </c>
      <c r="BQ1102" s="112">
        <v>0</v>
      </c>
      <c r="BR1102" s="113">
        <v>64</v>
      </c>
      <c r="BS1102" s="112">
        <v>0</v>
      </c>
    </row>
    <row r="1103" spans="1:71" hidden="1" x14ac:dyDescent="0.25">
      <c r="A1103" s="102" t="s">
        <v>17</v>
      </c>
      <c r="B1103" s="103" t="s">
        <v>175</v>
      </c>
      <c r="C1103" s="102" t="s">
        <v>176</v>
      </c>
      <c r="D1103" s="102" t="s">
        <v>238</v>
      </c>
      <c r="E1103" s="102" t="s">
        <v>239</v>
      </c>
      <c r="F1103" s="102" t="s">
        <v>155</v>
      </c>
      <c r="G1103" s="102" t="s">
        <v>227</v>
      </c>
      <c r="H1103" s="104">
        <v>297</v>
      </c>
      <c r="I1103" s="104">
        <v>326</v>
      </c>
      <c r="J1103" s="104">
        <v>2950</v>
      </c>
      <c r="K1103" s="104">
        <v>8850</v>
      </c>
      <c r="L1103" s="105">
        <v>1191</v>
      </c>
      <c r="M1103" s="106">
        <v>3156</v>
      </c>
      <c r="N1103" s="106">
        <v>3314</v>
      </c>
      <c r="O1103" s="106">
        <v>10</v>
      </c>
      <c r="P1103" s="106">
        <v>158</v>
      </c>
      <c r="Q1103" s="106">
        <v>9</v>
      </c>
      <c r="R1103" s="106">
        <v>9.5</v>
      </c>
      <c r="S1103" s="106">
        <v>3228</v>
      </c>
      <c r="T1103" s="106">
        <v>3313</v>
      </c>
      <c r="U1103" s="106">
        <v>10</v>
      </c>
      <c r="V1103" s="106">
        <v>85</v>
      </c>
      <c r="W1103" s="106">
        <v>9</v>
      </c>
      <c r="X1103" s="106">
        <v>9.5</v>
      </c>
      <c r="Y1103" s="106">
        <v>2950</v>
      </c>
      <c r="Z1103" s="106">
        <v>10</v>
      </c>
      <c r="AA1103" s="107">
        <v>78178</v>
      </c>
      <c r="AB1103" s="106">
        <v>8</v>
      </c>
      <c r="AC1103" s="108">
        <v>9</v>
      </c>
      <c r="AD1103" s="109">
        <v>5</v>
      </c>
      <c r="AE1103" s="110">
        <v>0</v>
      </c>
      <c r="AF1103" s="111">
        <v>0.54</v>
      </c>
      <c r="AG1103" s="112">
        <v>0</v>
      </c>
      <c r="AH1103" s="112">
        <v>16.666666666666668</v>
      </c>
      <c r="AI1103" s="112">
        <v>0</v>
      </c>
      <c r="AJ1103" s="111">
        <v>0.9</v>
      </c>
      <c r="AK1103" s="112">
        <v>0</v>
      </c>
      <c r="AL1103" s="112">
        <v>0</v>
      </c>
      <c r="AM1103" s="112">
        <v>0</v>
      </c>
      <c r="AN1103" s="112">
        <v>0</v>
      </c>
      <c r="AO1103" s="112">
        <v>424</v>
      </c>
      <c r="AP1103" s="112">
        <v>22.333333333333332</v>
      </c>
      <c r="AQ1103" s="112">
        <v>362</v>
      </c>
      <c r="AR1103" s="112">
        <v>14.333333333333334</v>
      </c>
      <c r="AS1103" s="112">
        <v>3.6666666666666665</v>
      </c>
      <c r="AT1103" s="111">
        <v>0.55000000000000004</v>
      </c>
      <c r="AU1103" s="112">
        <v>0</v>
      </c>
      <c r="AV1103" s="112">
        <v>0</v>
      </c>
      <c r="AW1103" s="112">
        <v>97</v>
      </c>
      <c r="AX1103" s="112">
        <v>0</v>
      </c>
      <c r="AY1103" s="112">
        <v>0</v>
      </c>
      <c r="AZ1103" s="112">
        <v>0</v>
      </c>
      <c r="BA1103" s="111">
        <v>0.71299999999999997</v>
      </c>
      <c r="BB1103" s="112">
        <v>2</v>
      </c>
      <c r="BC1103" s="112">
        <v>0</v>
      </c>
      <c r="BD1103" s="112">
        <v>0</v>
      </c>
      <c r="BE1103" s="112">
        <v>0</v>
      </c>
      <c r="BF1103" s="112">
        <v>0</v>
      </c>
      <c r="BG1103" s="112">
        <v>0</v>
      </c>
      <c r="BH1103" s="112">
        <v>0</v>
      </c>
      <c r="BI1103" s="112">
        <v>26.666666666666668</v>
      </c>
      <c r="BJ1103" s="112">
        <v>0</v>
      </c>
      <c r="BK1103" s="111">
        <v>0.71299999999999997</v>
      </c>
      <c r="BL1103" s="112">
        <v>0</v>
      </c>
      <c r="BM1103" s="112">
        <v>16.426000000000002</v>
      </c>
      <c r="BN1103" s="112">
        <v>0</v>
      </c>
      <c r="BO1103" s="112">
        <v>302.36099999999999</v>
      </c>
      <c r="BP1103" s="112">
        <v>230.39666666666668</v>
      </c>
      <c r="BQ1103" s="112">
        <v>9.9</v>
      </c>
      <c r="BR1103" s="113">
        <v>262</v>
      </c>
      <c r="BS1103" s="112">
        <v>1204</v>
      </c>
    </row>
    <row r="1104" spans="1:71" hidden="1" x14ac:dyDescent="0.25">
      <c r="A1104" s="102" t="s">
        <v>17</v>
      </c>
      <c r="B1104" s="103" t="s">
        <v>175</v>
      </c>
      <c r="C1104" s="102" t="s">
        <v>176</v>
      </c>
      <c r="D1104" s="102" t="s">
        <v>749</v>
      </c>
      <c r="E1104" s="102" t="s">
        <v>750</v>
      </c>
      <c r="F1104" s="102" t="s">
        <v>155</v>
      </c>
      <c r="G1104" s="102" t="s">
        <v>227</v>
      </c>
      <c r="H1104" s="104">
        <v>8</v>
      </c>
      <c r="I1104" s="104">
        <v>9</v>
      </c>
      <c r="J1104" s="104">
        <v>32</v>
      </c>
      <c r="K1104" s="104">
        <v>96</v>
      </c>
      <c r="L1104" s="105">
        <v>16.333333333333332</v>
      </c>
      <c r="M1104" s="106">
        <v>112</v>
      </c>
      <c r="N1104" s="106">
        <v>121</v>
      </c>
      <c r="O1104" s="106">
        <v>1</v>
      </c>
      <c r="P1104" s="106">
        <v>9</v>
      </c>
      <c r="Q1104" s="106">
        <v>3</v>
      </c>
      <c r="R1104" s="106">
        <v>2</v>
      </c>
      <c r="S1104" s="106">
        <v>109</v>
      </c>
      <c r="T1104" s="106">
        <v>112</v>
      </c>
      <c r="U1104" s="106">
        <v>1</v>
      </c>
      <c r="V1104" s="106">
        <v>3</v>
      </c>
      <c r="W1104" s="106">
        <v>3</v>
      </c>
      <c r="X1104" s="106">
        <v>2</v>
      </c>
      <c r="Y1104" s="106">
        <v>32</v>
      </c>
      <c r="Z1104" s="106">
        <v>2</v>
      </c>
      <c r="AA1104" s="107">
        <v>65739</v>
      </c>
      <c r="AB1104" s="106">
        <v>7</v>
      </c>
      <c r="AC1104" s="108">
        <v>4</v>
      </c>
      <c r="AD1104" s="109">
        <v>2</v>
      </c>
      <c r="AE1104" s="110">
        <v>0</v>
      </c>
      <c r="AF1104" s="111">
        <v>0.54</v>
      </c>
      <c r="AG1104" s="112">
        <v>0</v>
      </c>
      <c r="AH1104" s="112">
        <v>0</v>
      </c>
      <c r="AI1104" s="112">
        <v>0</v>
      </c>
      <c r="AJ1104" s="111">
        <v>0.9</v>
      </c>
      <c r="AK1104" s="112">
        <v>0</v>
      </c>
      <c r="AL1104" s="112">
        <v>0</v>
      </c>
      <c r="AM1104" s="112">
        <v>0</v>
      </c>
      <c r="AN1104" s="112">
        <v>0</v>
      </c>
      <c r="AO1104" s="112">
        <v>0</v>
      </c>
      <c r="AP1104" s="112">
        <v>0</v>
      </c>
      <c r="AQ1104" s="112">
        <v>42.333333333333336</v>
      </c>
      <c r="AR1104" s="112">
        <v>0</v>
      </c>
      <c r="AS1104" s="112">
        <v>0</v>
      </c>
      <c r="AT1104" s="111">
        <v>0.55000000000000004</v>
      </c>
      <c r="AU1104" s="112">
        <v>0</v>
      </c>
      <c r="AV1104" s="112">
        <v>0</v>
      </c>
      <c r="AW1104" s="112">
        <v>0</v>
      </c>
      <c r="AX1104" s="112">
        <v>0</v>
      </c>
      <c r="AY1104" s="112">
        <v>0</v>
      </c>
      <c r="AZ1104" s="112">
        <v>0</v>
      </c>
      <c r="BA1104" s="111">
        <v>0.71299999999999997</v>
      </c>
      <c r="BB1104" s="112">
        <v>0</v>
      </c>
      <c r="BC1104" s="112">
        <v>0</v>
      </c>
      <c r="BD1104" s="112">
        <v>0</v>
      </c>
      <c r="BE1104" s="112">
        <v>0</v>
      </c>
      <c r="BF1104" s="112">
        <v>0</v>
      </c>
      <c r="BG1104" s="112">
        <v>0</v>
      </c>
      <c r="BH1104" s="112">
        <v>0</v>
      </c>
      <c r="BI1104" s="112">
        <v>0</v>
      </c>
      <c r="BJ1104" s="112">
        <v>0</v>
      </c>
      <c r="BK1104" s="111">
        <v>0.71299999999999997</v>
      </c>
      <c r="BL1104" s="112">
        <v>0</v>
      </c>
      <c r="BM1104" s="112">
        <v>0</v>
      </c>
      <c r="BN1104" s="112">
        <v>0</v>
      </c>
      <c r="BO1104" s="112">
        <v>0</v>
      </c>
      <c r="BP1104" s="112">
        <v>23.283333333333335</v>
      </c>
      <c r="BQ1104" s="112">
        <v>0</v>
      </c>
      <c r="BR1104" s="113">
        <v>5</v>
      </c>
      <c r="BS1104" s="112">
        <v>0</v>
      </c>
    </row>
    <row r="1105" spans="1:71" hidden="1" x14ac:dyDescent="0.25">
      <c r="A1105" s="102" t="s">
        <v>17</v>
      </c>
      <c r="B1105" s="103" t="s">
        <v>175</v>
      </c>
      <c r="C1105" s="102" t="s">
        <v>176</v>
      </c>
      <c r="D1105" s="102" t="s">
        <v>387</v>
      </c>
      <c r="E1105" s="102" t="s">
        <v>388</v>
      </c>
      <c r="F1105" s="102" t="s">
        <v>155</v>
      </c>
      <c r="G1105" s="102" t="s">
        <v>227</v>
      </c>
      <c r="H1105" s="104">
        <v>29</v>
      </c>
      <c r="I1105" s="104">
        <v>34</v>
      </c>
      <c r="J1105" s="104">
        <v>152</v>
      </c>
      <c r="K1105" s="104">
        <v>456</v>
      </c>
      <c r="L1105" s="105">
        <v>71.666666666666671</v>
      </c>
      <c r="M1105" s="106">
        <v>392</v>
      </c>
      <c r="N1105" s="106">
        <v>372</v>
      </c>
      <c r="O1105" s="106">
        <v>4</v>
      </c>
      <c r="P1105" s="106">
        <v>-20</v>
      </c>
      <c r="Q1105" s="106">
        <v>1</v>
      </c>
      <c r="R1105" s="106">
        <v>2.5</v>
      </c>
      <c r="S1105" s="106">
        <v>410</v>
      </c>
      <c r="T1105" s="106">
        <v>412</v>
      </c>
      <c r="U1105" s="106">
        <v>4</v>
      </c>
      <c r="V1105" s="106">
        <v>2</v>
      </c>
      <c r="W1105" s="106">
        <v>2</v>
      </c>
      <c r="X1105" s="106">
        <v>3</v>
      </c>
      <c r="Y1105" s="106">
        <v>152</v>
      </c>
      <c r="Z1105" s="106">
        <v>5</v>
      </c>
      <c r="AA1105" s="107">
        <v>73153</v>
      </c>
      <c r="AB1105" s="106">
        <v>8</v>
      </c>
      <c r="AC1105" s="108">
        <v>5.3</v>
      </c>
      <c r="AD1105" s="109">
        <v>3</v>
      </c>
      <c r="AE1105" s="110">
        <v>0</v>
      </c>
      <c r="AF1105" s="111">
        <v>0.54</v>
      </c>
      <c r="AG1105" s="112">
        <v>0</v>
      </c>
      <c r="AH1105" s="112">
        <v>16.666666666666668</v>
      </c>
      <c r="AI1105" s="112">
        <v>0</v>
      </c>
      <c r="AJ1105" s="111">
        <v>0.9</v>
      </c>
      <c r="AK1105" s="112">
        <v>0</v>
      </c>
      <c r="AL1105" s="112">
        <v>0</v>
      </c>
      <c r="AM1105" s="112">
        <v>0</v>
      </c>
      <c r="AN1105" s="112">
        <v>0</v>
      </c>
      <c r="AO1105" s="112">
        <v>895.33333333333337</v>
      </c>
      <c r="AP1105" s="112">
        <v>14.666666666666666</v>
      </c>
      <c r="AQ1105" s="112">
        <v>583.33333333333337</v>
      </c>
      <c r="AR1105" s="112">
        <v>6</v>
      </c>
      <c r="AS1105" s="112">
        <v>6.666666666666667</v>
      </c>
      <c r="AT1105" s="111">
        <v>0.55000000000000004</v>
      </c>
      <c r="AU1105" s="112">
        <v>0</v>
      </c>
      <c r="AV1105" s="112">
        <v>0</v>
      </c>
      <c r="AW1105" s="112">
        <v>126.33333333333333</v>
      </c>
      <c r="AX1105" s="112">
        <v>0</v>
      </c>
      <c r="AY1105" s="112">
        <v>0</v>
      </c>
      <c r="AZ1105" s="112">
        <v>0</v>
      </c>
      <c r="BA1105" s="111">
        <v>0.71299999999999997</v>
      </c>
      <c r="BB1105" s="112">
        <v>2</v>
      </c>
      <c r="BC1105" s="112">
        <v>0</v>
      </c>
      <c r="BD1105" s="112">
        <v>0</v>
      </c>
      <c r="BE1105" s="112">
        <v>0</v>
      </c>
      <c r="BF1105" s="112">
        <v>0</v>
      </c>
      <c r="BG1105" s="112">
        <v>0</v>
      </c>
      <c r="BH1105" s="112">
        <v>0</v>
      </c>
      <c r="BI1105" s="112">
        <v>29</v>
      </c>
      <c r="BJ1105" s="112">
        <v>0</v>
      </c>
      <c r="BK1105" s="111">
        <v>0.71299999999999997</v>
      </c>
      <c r="BL1105" s="112">
        <v>0</v>
      </c>
      <c r="BM1105" s="112">
        <v>16.426000000000002</v>
      </c>
      <c r="BN1105" s="112">
        <v>0</v>
      </c>
      <c r="BO1105" s="112">
        <v>582.50900000000001</v>
      </c>
      <c r="BP1105" s="112">
        <v>349.57700000000006</v>
      </c>
      <c r="BQ1105" s="112">
        <v>6.9666666666666677</v>
      </c>
      <c r="BR1105" s="113">
        <v>14</v>
      </c>
      <c r="BS1105" s="112">
        <v>0</v>
      </c>
    </row>
    <row r="1106" spans="1:71" hidden="1" x14ac:dyDescent="0.25">
      <c r="A1106" s="102" t="s">
        <v>17</v>
      </c>
      <c r="B1106" s="103" t="s">
        <v>175</v>
      </c>
      <c r="C1106" s="102" t="s">
        <v>176</v>
      </c>
      <c r="D1106" s="102" t="s">
        <v>389</v>
      </c>
      <c r="E1106" s="102" t="s">
        <v>390</v>
      </c>
      <c r="F1106" s="102" t="s">
        <v>155</v>
      </c>
      <c r="G1106" s="102" t="s">
        <v>227</v>
      </c>
      <c r="H1106" s="104">
        <v>61</v>
      </c>
      <c r="I1106" s="104">
        <v>63</v>
      </c>
      <c r="J1106" s="104">
        <v>1841</v>
      </c>
      <c r="K1106" s="104">
        <v>5523</v>
      </c>
      <c r="L1106" s="105">
        <v>655</v>
      </c>
      <c r="M1106" s="106">
        <v>659</v>
      </c>
      <c r="N1106" s="106">
        <v>694</v>
      </c>
      <c r="O1106" s="106">
        <v>6</v>
      </c>
      <c r="P1106" s="106">
        <v>35</v>
      </c>
      <c r="Q1106" s="106">
        <v>6</v>
      </c>
      <c r="R1106" s="106">
        <v>6</v>
      </c>
      <c r="S1106" s="106">
        <v>656</v>
      </c>
      <c r="T1106" s="106">
        <v>669</v>
      </c>
      <c r="U1106" s="106">
        <v>6</v>
      </c>
      <c r="V1106" s="106">
        <v>13</v>
      </c>
      <c r="W1106" s="106">
        <v>5</v>
      </c>
      <c r="X1106" s="106">
        <v>5.5</v>
      </c>
      <c r="Y1106" s="106">
        <v>1841</v>
      </c>
      <c r="Z1106" s="106">
        <v>10</v>
      </c>
      <c r="AA1106" s="107">
        <v>84070</v>
      </c>
      <c r="AB1106" s="106">
        <v>9</v>
      </c>
      <c r="AC1106" s="108">
        <v>7.9</v>
      </c>
      <c r="AD1106" s="109">
        <v>4</v>
      </c>
      <c r="AE1106" s="110">
        <v>0</v>
      </c>
      <c r="AF1106" s="111">
        <v>0.54</v>
      </c>
      <c r="AG1106" s="112">
        <v>0</v>
      </c>
      <c r="AH1106" s="112">
        <v>0</v>
      </c>
      <c r="AI1106" s="112">
        <v>0</v>
      </c>
      <c r="AJ1106" s="111">
        <v>0.9</v>
      </c>
      <c r="AK1106" s="112">
        <v>0</v>
      </c>
      <c r="AL1106" s="112">
        <v>0</v>
      </c>
      <c r="AM1106" s="112">
        <v>0</v>
      </c>
      <c r="AN1106" s="112">
        <v>0</v>
      </c>
      <c r="AO1106" s="112">
        <v>697.33333333333337</v>
      </c>
      <c r="AP1106" s="112">
        <v>0</v>
      </c>
      <c r="AQ1106" s="112">
        <v>401</v>
      </c>
      <c r="AR1106" s="112">
        <v>0</v>
      </c>
      <c r="AS1106" s="112">
        <v>4</v>
      </c>
      <c r="AT1106" s="111">
        <v>0.55000000000000004</v>
      </c>
      <c r="AU1106" s="112">
        <v>0</v>
      </c>
      <c r="AV1106" s="112">
        <v>0</v>
      </c>
      <c r="AW1106" s="112">
        <v>58.666666666666664</v>
      </c>
      <c r="AX1106" s="112">
        <v>0</v>
      </c>
      <c r="AY1106" s="112">
        <v>0</v>
      </c>
      <c r="AZ1106" s="112">
        <v>0</v>
      </c>
      <c r="BA1106" s="111">
        <v>0.71299999999999997</v>
      </c>
      <c r="BB1106" s="112">
        <v>0</v>
      </c>
      <c r="BC1106" s="112">
        <v>0</v>
      </c>
      <c r="BD1106" s="112">
        <v>0</v>
      </c>
      <c r="BE1106" s="112">
        <v>0</v>
      </c>
      <c r="BF1106" s="112">
        <v>0</v>
      </c>
      <c r="BG1106" s="112">
        <v>0</v>
      </c>
      <c r="BH1106" s="112">
        <v>0</v>
      </c>
      <c r="BI1106" s="112">
        <v>2.3333333333333335</v>
      </c>
      <c r="BJ1106" s="112">
        <v>0</v>
      </c>
      <c r="BK1106" s="111">
        <v>0.71299999999999997</v>
      </c>
      <c r="BL1106" s="112">
        <v>0</v>
      </c>
      <c r="BM1106" s="112">
        <v>0</v>
      </c>
      <c r="BN1106" s="112">
        <v>0</v>
      </c>
      <c r="BO1106" s="112">
        <v>425.36266666666671</v>
      </c>
      <c r="BP1106" s="112">
        <v>222.21366666666668</v>
      </c>
      <c r="BQ1106" s="112">
        <v>2.2000000000000002</v>
      </c>
      <c r="BR1106" s="113">
        <v>50</v>
      </c>
      <c r="BS1106" s="112">
        <v>0</v>
      </c>
    </row>
    <row r="1107" spans="1:71" hidden="1" x14ac:dyDescent="0.25">
      <c r="A1107" s="102" t="s">
        <v>17</v>
      </c>
      <c r="B1107" s="103" t="s">
        <v>175</v>
      </c>
      <c r="C1107" s="102" t="s">
        <v>176</v>
      </c>
      <c r="D1107" s="102" t="s">
        <v>714</v>
      </c>
      <c r="E1107" s="102" t="s">
        <v>715</v>
      </c>
      <c r="F1107" s="102" t="s">
        <v>155</v>
      </c>
      <c r="G1107" s="102" t="s">
        <v>227</v>
      </c>
      <c r="H1107" s="104">
        <v>40</v>
      </c>
      <c r="I1107" s="104">
        <v>42</v>
      </c>
      <c r="J1107" s="104">
        <v>538</v>
      </c>
      <c r="K1107" s="104">
        <v>1614</v>
      </c>
      <c r="L1107" s="105">
        <v>206.66666666666666</v>
      </c>
      <c r="M1107" s="106">
        <v>488</v>
      </c>
      <c r="N1107" s="106">
        <v>523</v>
      </c>
      <c r="O1107" s="106">
        <v>5</v>
      </c>
      <c r="P1107" s="106">
        <v>35</v>
      </c>
      <c r="Q1107" s="106">
        <v>6</v>
      </c>
      <c r="R1107" s="106">
        <v>5.5</v>
      </c>
      <c r="S1107" s="106">
        <v>487</v>
      </c>
      <c r="T1107" s="106">
        <v>499</v>
      </c>
      <c r="U1107" s="106">
        <v>5</v>
      </c>
      <c r="V1107" s="106">
        <v>12</v>
      </c>
      <c r="W1107" s="106">
        <v>5</v>
      </c>
      <c r="X1107" s="106">
        <v>5</v>
      </c>
      <c r="Y1107" s="106">
        <v>538</v>
      </c>
      <c r="Z1107" s="106">
        <v>8</v>
      </c>
      <c r="AA1107" s="107">
        <v>76394</v>
      </c>
      <c r="AB1107" s="106">
        <v>8</v>
      </c>
      <c r="AC1107" s="108">
        <v>6.9</v>
      </c>
      <c r="AD1107" s="109">
        <v>4</v>
      </c>
      <c r="AE1107" s="110">
        <v>0</v>
      </c>
      <c r="AF1107" s="111">
        <v>0.54</v>
      </c>
      <c r="AG1107" s="112">
        <v>0</v>
      </c>
      <c r="AH1107" s="112">
        <v>0</v>
      </c>
      <c r="AI1107" s="112">
        <v>0</v>
      </c>
      <c r="AJ1107" s="111">
        <v>0.9</v>
      </c>
      <c r="AK1107" s="112">
        <v>0</v>
      </c>
      <c r="AL1107" s="112">
        <v>0</v>
      </c>
      <c r="AM1107" s="112">
        <v>0</v>
      </c>
      <c r="AN1107" s="112">
        <v>0</v>
      </c>
      <c r="AO1107" s="112">
        <v>584.33333333333337</v>
      </c>
      <c r="AP1107" s="112">
        <v>8</v>
      </c>
      <c r="AQ1107" s="112">
        <v>317.33333333333331</v>
      </c>
      <c r="AR1107" s="112">
        <v>6</v>
      </c>
      <c r="AS1107" s="112">
        <v>3</v>
      </c>
      <c r="AT1107" s="111">
        <v>0.55000000000000004</v>
      </c>
      <c r="AU1107" s="112">
        <v>0</v>
      </c>
      <c r="AV1107" s="112">
        <v>0</v>
      </c>
      <c r="AW1107" s="112">
        <v>44</v>
      </c>
      <c r="AX1107" s="112">
        <v>0</v>
      </c>
      <c r="AY1107" s="112">
        <v>4</v>
      </c>
      <c r="AZ1107" s="112">
        <v>0</v>
      </c>
      <c r="BA1107" s="111">
        <v>0.71299999999999997</v>
      </c>
      <c r="BB1107" s="112">
        <v>0</v>
      </c>
      <c r="BC1107" s="112">
        <v>0</v>
      </c>
      <c r="BD1107" s="112">
        <v>0</v>
      </c>
      <c r="BE1107" s="112">
        <v>0</v>
      </c>
      <c r="BF1107" s="112">
        <v>0</v>
      </c>
      <c r="BG1107" s="112">
        <v>0</v>
      </c>
      <c r="BH1107" s="112">
        <v>0</v>
      </c>
      <c r="BI1107" s="112">
        <v>2.3333333333333335</v>
      </c>
      <c r="BJ1107" s="112">
        <v>0</v>
      </c>
      <c r="BK1107" s="111">
        <v>0.71299999999999997</v>
      </c>
      <c r="BL1107" s="112">
        <v>0</v>
      </c>
      <c r="BM1107" s="112">
        <v>0</v>
      </c>
      <c r="BN1107" s="112">
        <v>0</v>
      </c>
      <c r="BO1107" s="112">
        <v>352.7553333333334</v>
      </c>
      <c r="BP1107" s="112">
        <v>183.44900000000001</v>
      </c>
      <c r="BQ1107" s="112">
        <v>4.95</v>
      </c>
      <c r="BR1107" s="113">
        <v>15</v>
      </c>
      <c r="BS1107" s="112">
        <v>0</v>
      </c>
    </row>
    <row r="1108" spans="1:71" hidden="1" x14ac:dyDescent="0.25">
      <c r="A1108" s="102" t="s">
        <v>17</v>
      </c>
      <c r="B1108" s="103" t="s">
        <v>175</v>
      </c>
      <c r="C1108" s="102" t="s">
        <v>176</v>
      </c>
      <c r="D1108" s="102" t="s">
        <v>612</v>
      </c>
      <c r="E1108" s="102" t="s">
        <v>613</v>
      </c>
      <c r="F1108" s="102" t="s">
        <v>155</v>
      </c>
      <c r="G1108" s="102" t="s">
        <v>227</v>
      </c>
      <c r="H1108" s="104">
        <v>10</v>
      </c>
      <c r="I1108" s="104"/>
      <c r="J1108" s="104">
        <v>129</v>
      </c>
      <c r="K1108" s="104">
        <v>387</v>
      </c>
      <c r="L1108" s="105">
        <v>69.5</v>
      </c>
      <c r="M1108" s="106">
        <v>101</v>
      </c>
      <c r="N1108" s="106">
        <v>112</v>
      </c>
      <c r="O1108" s="106">
        <v>1</v>
      </c>
      <c r="P1108" s="106">
        <v>11</v>
      </c>
      <c r="Q1108" s="106">
        <v>4</v>
      </c>
      <c r="R1108" s="106">
        <v>2.5</v>
      </c>
      <c r="S1108" s="106"/>
      <c r="T1108" s="106"/>
      <c r="U1108" s="106"/>
      <c r="V1108" s="106"/>
      <c r="W1108" s="106"/>
      <c r="X1108" s="106"/>
      <c r="Y1108" s="106">
        <v>129</v>
      </c>
      <c r="Z1108" s="106">
        <v>5</v>
      </c>
      <c r="AA1108" s="107">
        <v>53289</v>
      </c>
      <c r="AB1108" s="106">
        <v>5</v>
      </c>
      <c r="AC1108" s="108">
        <v>4.375</v>
      </c>
      <c r="AD1108" s="109">
        <v>3</v>
      </c>
      <c r="AE1108" s="110">
        <v>0</v>
      </c>
      <c r="AF1108" s="111">
        <v>0.54</v>
      </c>
      <c r="AG1108" s="112">
        <v>0</v>
      </c>
      <c r="AH1108" s="112">
        <v>0</v>
      </c>
      <c r="AI1108" s="112">
        <v>0</v>
      </c>
      <c r="AJ1108" s="111">
        <v>0.9</v>
      </c>
      <c r="AK1108" s="112">
        <v>0</v>
      </c>
      <c r="AL1108" s="112">
        <v>0</v>
      </c>
      <c r="AM1108" s="112">
        <v>0</v>
      </c>
      <c r="AN1108" s="112">
        <v>0</v>
      </c>
      <c r="AO1108" s="112">
        <v>0</v>
      </c>
      <c r="AP1108" s="112">
        <v>8</v>
      </c>
      <c r="AQ1108" s="112">
        <v>16</v>
      </c>
      <c r="AR1108" s="112">
        <v>6</v>
      </c>
      <c r="AS1108" s="112">
        <v>0</v>
      </c>
      <c r="AT1108" s="111">
        <v>0.55000000000000004</v>
      </c>
      <c r="AU1108" s="112">
        <v>0</v>
      </c>
      <c r="AV1108" s="112">
        <v>0</v>
      </c>
      <c r="AW1108" s="112">
        <v>0</v>
      </c>
      <c r="AX1108" s="112">
        <v>0</v>
      </c>
      <c r="AY1108" s="112">
        <v>4</v>
      </c>
      <c r="AZ1108" s="112">
        <v>0</v>
      </c>
      <c r="BA1108" s="111">
        <v>0.71299999999999997</v>
      </c>
      <c r="BB1108" s="112">
        <v>0</v>
      </c>
      <c r="BC1108" s="112">
        <v>0</v>
      </c>
      <c r="BD1108" s="112">
        <v>0</v>
      </c>
      <c r="BE1108" s="112">
        <v>0</v>
      </c>
      <c r="BF1108" s="112">
        <v>0</v>
      </c>
      <c r="BG1108" s="112">
        <v>0</v>
      </c>
      <c r="BH1108" s="112">
        <v>0</v>
      </c>
      <c r="BI1108" s="112">
        <v>0</v>
      </c>
      <c r="BJ1108" s="112">
        <v>0</v>
      </c>
      <c r="BK1108" s="111">
        <v>0.71299999999999997</v>
      </c>
      <c r="BL1108" s="112">
        <v>0</v>
      </c>
      <c r="BM1108" s="112">
        <v>0</v>
      </c>
      <c r="BN1108" s="112">
        <v>0</v>
      </c>
      <c r="BO1108" s="112">
        <v>0</v>
      </c>
      <c r="BP1108" s="112">
        <v>16.052</v>
      </c>
      <c r="BQ1108" s="112">
        <v>3.3000000000000003</v>
      </c>
      <c r="BR1108" s="113">
        <v>5</v>
      </c>
      <c r="BS1108" s="112">
        <v>0</v>
      </c>
    </row>
    <row r="1109" spans="1:71" hidden="1" x14ac:dyDescent="0.25">
      <c r="A1109" s="102" t="s">
        <v>17</v>
      </c>
      <c r="B1109" s="103" t="s">
        <v>175</v>
      </c>
      <c r="C1109" s="102" t="s">
        <v>176</v>
      </c>
      <c r="D1109" s="102" t="s">
        <v>720</v>
      </c>
      <c r="E1109" s="102" t="s">
        <v>721</v>
      </c>
      <c r="F1109" s="102" t="s">
        <v>155</v>
      </c>
      <c r="G1109" s="102" t="s">
        <v>227</v>
      </c>
      <c r="H1109" s="104">
        <v>187</v>
      </c>
      <c r="I1109" s="104">
        <v>195</v>
      </c>
      <c r="J1109" s="104">
        <v>273</v>
      </c>
      <c r="K1109" s="104">
        <v>819</v>
      </c>
      <c r="L1109" s="105">
        <v>218.33333333333334</v>
      </c>
      <c r="M1109" s="106">
        <v>2218</v>
      </c>
      <c r="N1109" s="106">
        <v>2291</v>
      </c>
      <c r="O1109" s="106">
        <v>9</v>
      </c>
      <c r="P1109" s="106">
        <v>73</v>
      </c>
      <c r="Q1109" s="106">
        <v>7</v>
      </c>
      <c r="R1109" s="106">
        <v>8</v>
      </c>
      <c r="S1109" s="106">
        <v>2219</v>
      </c>
      <c r="T1109" s="106">
        <v>2254</v>
      </c>
      <c r="U1109" s="106">
        <v>9</v>
      </c>
      <c r="V1109" s="106">
        <v>35</v>
      </c>
      <c r="W1109" s="106">
        <v>8</v>
      </c>
      <c r="X1109" s="106">
        <v>8.5</v>
      </c>
      <c r="Y1109" s="106">
        <v>273</v>
      </c>
      <c r="Z1109" s="106">
        <v>7</v>
      </c>
      <c r="AA1109" s="107">
        <v>62855</v>
      </c>
      <c r="AB1109" s="106">
        <v>7</v>
      </c>
      <c r="AC1109" s="108">
        <v>7.5</v>
      </c>
      <c r="AD1109" s="109">
        <v>4</v>
      </c>
      <c r="AE1109" s="110">
        <v>0</v>
      </c>
      <c r="AF1109" s="111">
        <v>0.54</v>
      </c>
      <c r="AG1109" s="112">
        <v>0</v>
      </c>
      <c r="AH1109" s="112">
        <v>0</v>
      </c>
      <c r="AI1109" s="112">
        <v>0</v>
      </c>
      <c r="AJ1109" s="111">
        <v>0.9</v>
      </c>
      <c r="AK1109" s="112">
        <v>0</v>
      </c>
      <c r="AL1109" s="112">
        <v>0</v>
      </c>
      <c r="AM1109" s="112">
        <v>0</v>
      </c>
      <c r="AN1109" s="112">
        <v>0</v>
      </c>
      <c r="AO1109" s="112">
        <v>584.33333333333337</v>
      </c>
      <c r="AP1109" s="112">
        <v>0</v>
      </c>
      <c r="AQ1109" s="112">
        <v>301.33333333333331</v>
      </c>
      <c r="AR1109" s="112">
        <v>0</v>
      </c>
      <c r="AS1109" s="112">
        <v>3</v>
      </c>
      <c r="AT1109" s="111">
        <v>0.55000000000000004</v>
      </c>
      <c r="AU1109" s="112">
        <v>0</v>
      </c>
      <c r="AV1109" s="112">
        <v>0</v>
      </c>
      <c r="AW1109" s="112">
        <v>44</v>
      </c>
      <c r="AX1109" s="112">
        <v>0</v>
      </c>
      <c r="AY1109" s="112">
        <v>0</v>
      </c>
      <c r="AZ1109" s="112">
        <v>0</v>
      </c>
      <c r="BA1109" s="111">
        <v>0.71299999999999997</v>
      </c>
      <c r="BB1109" s="112">
        <v>0</v>
      </c>
      <c r="BC1109" s="112">
        <v>0</v>
      </c>
      <c r="BD1109" s="112">
        <v>0</v>
      </c>
      <c r="BE1109" s="112">
        <v>0</v>
      </c>
      <c r="BF1109" s="112">
        <v>0</v>
      </c>
      <c r="BG1109" s="112">
        <v>0</v>
      </c>
      <c r="BH1109" s="112">
        <v>0</v>
      </c>
      <c r="BI1109" s="112">
        <v>2.3333333333333335</v>
      </c>
      <c r="BJ1109" s="112">
        <v>0</v>
      </c>
      <c r="BK1109" s="111">
        <v>0.71299999999999997</v>
      </c>
      <c r="BL1109" s="112">
        <v>0</v>
      </c>
      <c r="BM1109" s="112">
        <v>0</v>
      </c>
      <c r="BN1109" s="112">
        <v>0</v>
      </c>
      <c r="BO1109" s="112">
        <v>352.7553333333334</v>
      </c>
      <c r="BP1109" s="112">
        <v>167.39700000000002</v>
      </c>
      <c r="BQ1109" s="112">
        <v>1.6500000000000001</v>
      </c>
      <c r="BR1109" s="113">
        <v>54</v>
      </c>
      <c r="BS1109" s="112">
        <v>0</v>
      </c>
    </row>
    <row r="1110" spans="1:71" hidden="1" x14ac:dyDescent="0.25">
      <c r="A1110" s="102" t="s">
        <v>17</v>
      </c>
      <c r="B1110" s="103" t="s">
        <v>175</v>
      </c>
      <c r="C1110" s="102" t="s">
        <v>176</v>
      </c>
      <c r="D1110" s="102" t="s">
        <v>1054</v>
      </c>
      <c r="E1110" s="102" t="s">
        <v>1055</v>
      </c>
      <c r="F1110" s="102" t="s">
        <v>155</v>
      </c>
      <c r="G1110" s="102" t="s">
        <v>227</v>
      </c>
      <c r="H1110" s="104">
        <v>28</v>
      </c>
      <c r="I1110" s="104">
        <v>27</v>
      </c>
      <c r="J1110" s="104">
        <v>126</v>
      </c>
      <c r="K1110" s="104">
        <v>378</v>
      </c>
      <c r="L1110" s="105">
        <v>60.333333333333336</v>
      </c>
      <c r="M1110" s="106">
        <v>464</v>
      </c>
      <c r="N1110" s="106">
        <v>438</v>
      </c>
      <c r="O1110" s="106">
        <v>4</v>
      </c>
      <c r="P1110" s="106">
        <v>-26</v>
      </c>
      <c r="Q1110" s="106">
        <v>1</v>
      </c>
      <c r="R1110" s="106">
        <v>2.5</v>
      </c>
      <c r="S1110" s="106">
        <v>444</v>
      </c>
      <c r="T1110" s="106">
        <v>438</v>
      </c>
      <c r="U1110" s="106">
        <v>4</v>
      </c>
      <c r="V1110" s="106">
        <v>-6</v>
      </c>
      <c r="W1110" s="106">
        <v>1</v>
      </c>
      <c r="X1110" s="106">
        <v>2.5</v>
      </c>
      <c r="Y1110" s="106">
        <v>126</v>
      </c>
      <c r="Z1110" s="106">
        <v>5</v>
      </c>
      <c r="AA1110" s="107">
        <v>54848</v>
      </c>
      <c r="AB1110" s="106">
        <v>6</v>
      </c>
      <c r="AC1110" s="108">
        <v>4.4000000000000004</v>
      </c>
      <c r="AD1110" s="109">
        <v>3</v>
      </c>
      <c r="AE1110" s="110">
        <v>0</v>
      </c>
      <c r="AF1110" s="111">
        <v>0.54</v>
      </c>
      <c r="AG1110" s="112">
        <v>0</v>
      </c>
      <c r="AH1110" s="112">
        <v>16.666666666666668</v>
      </c>
      <c r="AI1110" s="112">
        <v>0</v>
      </c>
      <c r="AJ1110" s="111">
        <v>0.9</v>
      </c>
      <c r="AK1110" s="112">
        <v>0</v>
      </c>
      <c r="AL1110" s="112">
        <v>0</v>
      </c>
      <c r="AM1110" s="112">
        <v>0</v>
      </c>
      <c r="AN1110" s="112">
        <v>0</v>
      </c>
      <c r="AO1110" s="112">
        <v>311</v>
      </c>
      <c r="AP1110" s="112">
        <v>22.333333333333332</v>
      </c>
      <c r="AQ1110" s="112">
        <v>362</v>
      </c>
      <c r="AR1110" s="112">
        <v>14.333333333333334</v>
      </c>
      <c r="AS1110" s="112">
        <v>3.6666666666666665</v>
      </c>
      <c r="AT1110" s="111">
        <v>0.55000000000000004</v>
      </c>
      <c r="AU1110" s="112">
        <v>0</v>
      </c>
      <c r="AV1110" s="112">
        <v>0</v>
      </c>
      <c r="AW1110" s="112">
        <v>82.333333333333329</v>
      </c>
      <c r="AX1110" s="112">
        <v>0</v>
      </c>
      <c r="AY1110" s="112">
        <v>0</v>
      </c>
      <c r="AZ1110" s="112">
        <v>0</v>
      </c>
      <c r="BA1110" s="111">
        <v>0.71299999999999997</v>
      </c>
      <c r="BB1110" s="112">
        <v>2</v>
      </c>
      <c r="BC1110" s="112">
        <v>0</v>
      </c>
      <c r="BD1110" s="112">
        <v>0</v>
      </c>
      <c r="BE1110" s="112">
        <v>0</v>
      </c>
      <c r="BF1110" s="112">
        <v>0</v>
      </c>
      <c r="BG1110" s="112">
        <v>0</v>
      </c>
      <c r="BH1110" s="112">
        <v>0</v>
      </c>
      <c r="BI1110" s="112">
        <v>26.666666666666668</v>
      </c>
      <c r="BJ1110" s="112">
        <v>0</v>
      </c>
      <c r="BK1110" s="111">
        <v>0.71299999999999997</v>
      </c>
      <c r="BL1110" s="112">
        <v>0</v>
      </c>
      <c r="BM1110" s="112">
        <v>16.426000000000002</v>
      </c>
      <c r="BN1110" s="112">
        <v>0</v>
      </c>
      <c r="BO1110" s="112">
        <v>229.75366666666667</v>
      </c>
      <c r="BP1110" s="112">
        <v>230.39666666666668</v>
      </c>
      <c r="BQ1110" s="112">
        <v>9.9</v>
      </c>
      <c r="BR1110" s="113">
        <v>51</v>
      </c>
      <c r="BS1110" s="112">
        <v>0</v>
      </c>
    </row>
    <row r="1111" spans="1:71" hidden="1" x14ac:dyDescent="0.25">
      <c r="A1111" s="102" t="s">
        <v>17</v>
      </c>
      <c r="B1111" s="103" t="s">
        <v>177</v>
      </c>
      <c r="C1111" s="102" t="s">
        <v>178</v>
      </c>
      <c r="D1111" s="102" t="s">
        <v>104</v>
      </c>
      <c r="E1111" s="102" t="s">
        <v>105</v>
      </c>
      <c r="F1111" s="102" t="s">
        <v>155</v>
      </c>
      <c r="G1111" s="102" t="s">
        <v>227</v>
      </c>
      <c r="H1111" s="104">
        <v>97</v>
      </c>
      <c r="I1111" s="104">
        <v>116</v>
      </c>
      <c r="J1111" s="104">
        <v>2147</v>
      </c>
      <c r="K1111" s="104">
        <v>6441</v>
      </c>
      <c r="L1111" s="105">
        <v>786.66666666666663</v>
      </c>
      <c r="M1111" s="106">
        <v>1480</v>
      </c>
      <c r="N1111" s="106">
        <v>1520</v>
      </c>
      <c r="O1111" s="106">
        <v>8</v>
      </c>
      <c r="P1111" s="106">
        <v>40</v>
      </c>
      <c r="Q1111" s="106">
        <v>6</v>
      </c>
      <c r="R1111" s="106">
        <v>7</v>
      </c>
      <c r="S1111" s="106">
        <v>1524</v>
      </c>
      <c r="T1111" s="106">
        <v>1563</v>
      </c>
      <c r="U1111" s="106">
        <v>8</v>
      </c>
      <c r="V1111" s="106">
        <v>39</v>
      </c>
      <c r="W1111" s="106">
        <v>8</v>
      </c>
      <c r="X1111" s="106">
        <v>8</v>
      </c>
      <c r="Y1111" s="106">
        <v>2147</v>
      </c>
      <c r="Z1111" s="106">
        <v>10</v>
      </c>
      <c r="AA1111" s="107">
        <v>89453</v>
      </c>
      <c r="AB1111" s="106">
        <v>9</v>
      </c>
      <c r="AC1111" s="108">
        <v>8.6</v>
      </c>
      <c r="AD1111" s="109">
        <v>5</v>
      </c>
      <c r="AE1111" s="110">
        <v>0</v>
      </c>
      <c r="AF1111" s="111">
        <v>0.54</v>
      </c>
      <c r="AG1111" s="112">
        <v>29.666666666666668</v>
      </c>
      <c r="AH1111" s="112">
        <v>58</v>
      </c>
      <c r="AI1111" s="112">
        <v>29.666666666666668</v>
      </c>
      <c r="AJ1111" s="111">
        <v>0.9</v>
      </c>
      <c r="AK1111" s="112">
        <v>0</v>
      </c>
      <c r="AL1111" s="112">
        <v>67</v>
      </c>
      <c r="AM1111" s="112">
        <v>0</v>
      </c>
      <c r="AN1111" s="112">
        <v>18.666666666666668</v>
      </c>
      <c r="AO1111" s="112">
        <v>39</v>
      </c>
      <c r="AP1111" s="112">
        <v>0.33333333333333331</v>
      </c>
      <c r="AQ1111" s="112">
        <v>128.66666666666666</v>
      </c>
      <c r="AR1111" s="112">
        <v>0</v>
      </c>
      <c r="AS1111" s="112">
        <v>0</v>
      </c>
      <c r="AT1111" s="111">
        <v>0.55000000000000004</v>
      </c>
      <c r="AU1111" s="112">
        <v>1</v>
      </c>
      <c r="AV1111" s="112">
        <v>0</v>
      </c>
      <c r="AW1111" s="112">
        <v>29</v>
      </c>
      <c r="AX1111" s="112">
        <v>0</v>
      </c>
      <c r="AY1111" s="112">
        <v>0</v>
      </c>
      <c r="AZ1111" s="112">
        <v>0</v>
      </c>
      <c r="BA1111" s="111">
        <v>0.71299999999999997</v>
      </c>
      <c r="BB1111" s="112">
        <v>19.666666666666668</v>
      </c>
      <c r="BC1111" s="112">
        <v>0</v>
      </c>
      <c r="BD1111" s="112">
        <v>0</v>
      </c>
      <c r="BE1111" s="112">
        <v>0</v>
      </c>
      <c r="BF1111" s="112">
        <v>0</v>
      </c>
      <c r="BG1111" s="112">
        <v>0</v>
      </c>
      <c r="BH1111" s="112">
        <v>0.33333333333333331</v>
      </c>
      <c r="BI1111" s="112">
        <v>28.666666666666668</v>
      </c>
      <c r="BJ1111" s="112">
        <v>0</v>
      </c>
      <c r="BK1111" s="111">
        <v>0.71299999999999997</v>
      </c>
      <c r="BL1111" s="112">
        <v>0</v>
      </c>
      <c r="BM1111" s="112">
        <v>130.48533333333333</v>
      </c>
      <c r="BN1111" s="112">
        <v>36.966666666666669</v>
      </c>
      <c r="BO1111" s="112">
        <v>42.127000000000002</v>
      </c>
      <c r="BP1111" s="112">
        <v>91.62700000000001</v>
      </c>
      <c r="BQ1111" s="112">
        <v>0</v>
      </c>
      <c r="BR1111" s="113">
        <v>159</v>
      </c>
      <c r="BS1111" s="112">
        <v>0</v>
      </c>
    </row>
    <row r="1112" spans="1:71" hidden="1" x14ac:dyDescent="0.25">
      <c r="A1112" s="102" t="s">
        <v>17</v>
      </c>
      <c r="B1112" s="103" t="s">
        <v>177</v>
      </c>
      <c r="C1112" s="102" t="s">
        <v>178</v>
      </c>
      <c r="D1112" s="102" t="s">
        <v>391</v>
      </c>
      <c r="E1112" s="102" t="s">
        <v>392</v>
      </c>
      <c r="F1112" s="102" t="s">
        <v>155</v>
      </c>
      <c r="G1112" s="102" t="s">
        <v>227</v>
      </c>
      <c r="H1112" s="104">
        <v>22</v>
      </c>
      <c r="I1112" s="104">
        <v>23</v>
      </c>
      <c r="J1112" s="104">
        <v>1855</v>
      </c>
      <c r="K1112" s="104">
        <v>5565</v>
      </c>
      <c r="L1112" s="105">
        <v>633.33333333333337</v>
      </c>
      <c r="M1112" s="106">
        <v>254</v>
      </c>
      <c r="N1112" s="106">
        <v>294</v>
      </c>
      <c r="O1112" s="106">
        <v>3</v>
      </c>
      <c r="P1112" s="106">
        <v>40</v>
      </c>
      <c r="Q1112" s="106">
        <v>6</v>
      </c>
      <c r="R1112" s="106">
        <v>4.5</v>
      </c>
      <c r="S1112" s="106">
        <v>267</v>
      </c>
      <c r="T1112" s="106">
        <v>279</v>
      </c>
      <c r="U1112" s="106">
        <v>3</v>
      </c>
      <c r="V1112" s="106">
        <v>12</v>
      </c>
      <c r="W1112" s="106">
        <v>5</v>
      </c>
      <c r="X1112" s="106">
        <v>4</v>
      </c>
      <c r="Y1112" s="106">
        <v>1855</v>
      </c>
      <c r="Z1112" s="106">
        <v>10</v>
      </c>
      <c r="AA1112" s="107">
        <v>101468</v>
      </c>
      <c r="AB1112" s="106">
        <v>10</v>
      </c>
      <c r="AC1112" s="108">
        <v>7.7</v>
      </c>
      <c r="AD1112" s="109">
        <v>4</v>
      </c>
      <c r="AE1112" s="110">
        <v>0</v>
      </c>
      <c r="AF1112" s="111">
        <v>0.54</v>
      </c>
      <c r="AG1112" s="112">
        <v>24.666666666666668</v>
      </c>
      <c r="AH1112" s="112">
        <v>12.666666666666666</v>
      </c>
      <c r="AI1112" s="112">
        <v>24.666666666666668</v>
      </c>
      <c r="AJ1112" s="111">
        <v>0.9</v>
      </c>
      <c r="AK1112" s="112">
        <v>13</v>
      </c>
      <c r="AL1112" s="112">
        <v>67</v>
      </c>
      <c r="AM1112" s="112">
        <v>0</v>
      </c>
      <c r="AN1112" s="112">
        <v>18.666666666666668</v>
      </c>
      <c r="AO1112" s="112">
        <v>749</v>
      </c>
      <c r="AP1112" s="112">
        <v>1.6666666666666667</v>
      </c>
      <c r="AQ1112" s="112">
        <v>292</v>
      </c>
      <c r="AR1112" s="112">
        <v>0</v>
      </c>
      <c r="AS1112" s="112">
        <v>51.666666666666664</v>
      </c>
      <c r="AT1112" s="111">
        <v>0.55000000000000004</v>
      </c>
      <c r="AU1112" s="112">
        <v>0</v>
      </c>
      <c r="AV1112" s="112">
        <v>0</v>
      </c>
      <c r="AW1112" s="112">
        <v>18.333333333333332</v>
      </c>
      <c r="AX1112" s="112">
        <v>0</v>
      </c>
      <c r="AY1112" s="112">
        <v>0</v>
      </c>
      <c r="AZ1112" s="112">
        <v>0</v>
      </c>
      <c r="BA1112" s="111">
        <v>0.71299999999999997</v>
      </c>
      <c r="BB1112" s="112">
        <v>0</v>
      </c>
      <c r="BC1112" s="112">
        <v>0</v>
      </c>
      <c r="BD1112" s="112">
        <v>0</v>
      </c>
      <c r="BE1112" s="112">
        <v>0</v>
      </c>
      <c r="BF1112" s="112">
        <v>67.666666666666671</v>
      </c>
      <c r="BG1112" s="112">
        <v>0</v>
      </c>
      <c r="BH1112" s="112">
        <v>16.333333333333332</v>
      </c>
      <c r="BI1112" s="112">
        <v>76.333333333333329</v>
      </c>
      <c r="BJ1112" s="112">
        <v>8</v>
      </c>
      <c r="BK1112" s="111">
        <v>0.71299999999999997</v>
      </c>
      <c r="BL1112" s="112">
        <v>0</v>
      </c>
      <c r="BM1112" s="112">
        <v>77.599999999999994</v>
      </c>
      <c r="BN1112" s="112">
        <v>32.466666666666669</v>
      </c>
      <c r="BO1112" s="112">
        <v>473.26800000000003</v>
      </c>
      <c r="BP1112" s="112">
        <v>227.58800000000002</v>
      </c>
      <c r="BQ1112" s="112">
        <v>34.120666666666665</v>
      </c>
      <c r="BR1112" s="113">
        <v>23</v>
      </c>
      <c r="BS1112" s="112">
        <v>0</v>
      </c>
    </row>
    <row r="1113" spans="1:71" hidden="1" x14ac:dyDescent="0.25">
      <c r="A1113" s="102" t="s">
        <v>17</v>
      </c>
      <c r="B1113" s="103" t="s">
        <v>177</v>
      </c>
      <c r="C1113" s="102" t="s">
        <v>178</v>
      </c>
      <c r="D1113" s="102" t="s">
        <v>393</v>
      </c>
      <c r="E1113" s="102" t="s">
        <v>394</v>
      </c>
      <c r="F1113" s="102" t="s">
        <v>155</v>
      </c>
      <c r="G1113" s="102" t="s">
        <v>227</v>
      </c>
      <c r="H1113" s="104">
        <v>15</v>
      </c>
      <c r="I1113" s="104">
        <v>26</v>
      </c>
      <c r="J1113" s="104">
        <v>657</v>
      </c>
      <c r="K1113" s="104">
        <v>1971</v>
      </c>
      <c r="L1113" s="105">
        <v>232.66666666666666</v>
      </c>
      <c r="M1113" s="106">
        <v>342</v>
      </c>
      <c r="N1113" s="106">
        <v>296</v>
      </c>
      <c r="O1113" s="106">
        <v>3</v>
      </c>
      <c r="P1113" s="106">
        <v>-46</v>
      </c>
      <c r="Q1113" s="106">
        <v>1</v>
      </c>
      <c r="R1113" s="106">
        <v>2</v>
      </c>
      <c r="S1113" s="106">
        <v>455</v>
      </c>
      <c r="T1113" s="106">
        <v>452</v>
      </c>
      <c r="U1113" s="106">
        <v>5</v>
      </c>
      <c r="V1113" s="106">
        <v>-3</v>
      </c>
      <c r="W1113" s="106">
        <v>1</v>
      </c>
      <c r="X1113" s="106">
        <v>3</v>
      </c>
      <c r="Y1113" s="106">
        <v>657</v>
      </c>
      <c r="Z1113" s="106">
        <v>8</v>
      </c>
      <c r="AA1113" s="107">
        <v>95690</v>
      </c>
      <c r="AB1113" s="106">
        <v>9</v>
      </c>
      <c r="AC1113" s="108">
        <v>6.2</v>
      </c>
      <c r="AD1113" s="109">
        <v>4</v>
      </c>
      <c r="AE1113" s="110">
        <v>65.333333333333329</v>
      </c>
      <c r="AF1113" s="111">
        <v>0.54</v>
      </c>
      <c r="AG1113" s="112">
        <v>16.666666666666668</v>
      </c>
      <c r="AH1113" s="112">
        <v>18.333333333333332</v>
      </c>
      <c r="AI1113" s="112">
        <v>16.666666666666668</v>
      </c>
      <c r="AJ1113" s="111">
        <v>0.9</v>
      </c>
      <c r="AK1113" s="112">
        <v>0</v>
      </c>
      <c r="AL1113" s="112">
        <v>0</v>
      </c>
      <c r="AM1113" s="112">
        <v>0</v>
      </c>
      <c r="AN1113" s="112">
        <v>0</v>
      </c>
      <c r="AO1113" s="112">
        <v>732.33333333333337</v>
      </c>
      <c r="AP1113" s="112">
        <v>1.3333333333333333</v>
      </c>
      <c r="AQ1113" s="112">
        <v>228.66666666666666</v>
      </c>
      <c r="AR1113" s="112">
        <v>0</v>
      </c>
      <c r="AS1113" s="112">
        <v>51.666666666666664</v>
      </c>
      <c r="AT1113" s="111">
        <v>0.55000000000000004</v>
      </c>
      <c r="AU1113" s="112">
        <v>0</v>
      </c>
      <c r="AV1113" s="112">
        <v>0</v>
      </c>
      <c r="AW1113" s="112">
        <v>31</v>
      </c>
      <c r="AX1113" s="112">
        <v>0</v>
      </c>
      <c r="AY1113" s="112">
        <v>0</v>
      </c>
      <c r="AZ1113" s="112">
        <v>0</v>
      </c>
      <c r="BA1113" s="111">
        <v>0.71299999999999997</v>
      </c>
      <c r="BB1113" s="112">
        <v>3</v>
      </c>
      <c r="BC1113" s="112">
        <v>0</v>
      </c>
      <c r="BD1113" s="112">
        <v>0</v>
      </c>
      <c r="BE1113" s="112">
        <v>0</v>
      </c>
      <c r="BF1113" s="112">
        <v>67.666666666666671</v>
      </c>
      <c r="BG1113" s="112">
        <v>0</v>
      </c>
      <c r="BH1113" s="112">
        <v>0</v>
      </c>
      <c r="BI1113" s="112">
        <v>47.666666666666664</v>
      </c>
      <c r="BJ1113" s="112">
        <v>8</v>
      </c>
      <c r="BK1113" s="111">
        <v>0.71299999999999997</v>
      </c>
      <c r="BL1113" s="112">
        <v>35.28</v>
      </c>
      <c r="BM1113" s="112">
        <v>33.639000000000003</v>
      </c>
      <c r="BN1113" s="112">
        <v>15.000000000000002</v>
      </c>
      <c r="BO1113" s="112">
        <v>473.13266666666669</v>
      </c>
      <c r="BP1113" s="112">
        <v>160.48633333333333</v>
      </c>
      <c r="BQ1113" s="112">
        <v>34.120666666666665</v>
      </c>
      <c r="BR1113" s="113">
        <v>26</v>
      </c>
      <c r="BS1113" s="112">
        <v>0</v>
      </c>
    </row>
    <row r="1114" spans="1:71" hidden="1" x14ac:dyDescent="0.25">
      <c r="A1114" s="102" t="s">
        <v>17</v>
      </c>
      <c r="B1114" s="103" t="s">
        <v>177</v>
      </c>
      <c r="C1114" s="102" t="s">
        <v>178</v>
      </c>
      <c r="D1114" s="102" t="s">
        <v>395</v>
      </c>
      <c r="E1114" s="102" t="s">
        <v>396</v>
      </c>
      <c r="F1114" s="102" t="s">
        <v>155</v>
      </c>
      <c r="G1114" s="102" t="s">
        <v>227</v>
      </c>
      <c r="H1114" s="104">
        <v>244</v>
      </c>
      <c r="I1114" s="104">
        <v>237</v>
      </c>
      <c r="J1114" s="104">
        <v>14523</v>
      </c>
      <c r="K1114" s="104">
        <v>43569</v>
      </c>
      <c r="L1114" s="105">
        <v>5001.333333333333</v>
      </c>
      <c r="M1114" s="106">
        <v>2623</v>
      </c>
      <c r="N1114" s="106">
        <v>3222</v>
      </c>
      <c r="O1114" s="106">
        <v>10</v>
      </c>
      <c r="P1114" s="106">
        <v>599</v>
      </c>
      <c r="Q1114" s="106">
        <v>10</v>
      </c>
      <c r="R1114" s="106">
        <v>10</v>
      </c>
      <c r="S1114" s="106">
        <v>2633</v>
      </c>
      <c r="T1114" s="106">
        <v>2770</v>
      </c>
      <c r="U1114" s="106">
        <v>9</v>
      </c>
      <c r="V1114" s="106">
        <v>137</v>
      </c>
      <c r="W1114" s="106">
        <v>10</v>
      </c>
      <c r="X1114" s="106">
        <v>9.5</v>
      </c>
      <c r="Y1114" s="106">
        <v>14523</v>
      </c>
      <c r="Z1114" s="106">
        <v>10</v>
      </c>
      <c r="AA1114" s="107">
        <v>115849</v>
      </c>
      <c r="AB1114" s="106">
        <v>10</v>
      </c>
      <c r="AC1114" s="108">
        <v>9.9</v>
      </c>
      <c r="AD1114" s="109">
        <v>5</v>
      </c>
      <c r="AE1114" s="110">
        <v>65.333333333333329</v>
      </c>
      <c r="AF1114" s="111">
        <v>0.54</v>
      </c>
      <c r="AG1114" s="112">
        <v>16.666666666666668</v>
      </c>
      <c r="AH1114" s="112">
        <v>18.333333333333332</v>
      </c>
      <c r="AI1114" s="112">
        <v>16.666666666666668</v>
      </c>
      <c r="AJ1114" s="111">
        <v>0.9</v>
      </c>
      <c r="AK1114" s="112">
        <v>0</v>
      </c>
      <c r="AL1114" s="112">
        <v>0</v>
      </c>
      <c r="AM1114" s="112">
        <v>0</v>
      </c>
      <c r="AN1114" s="112">
        <v>0</v>
      </c>
      <c r="AO1114" s="112">
        <v>741.33333333333337</v>
      </c>
      <c r="AP1114" s="112">
        <v>1.6666666666666667</v>
      </c>
      <c r="AQ1114" s="112">
        <v>367.66666666666669</v>
      </c>
      <c r="AR1114" s="112">
        <v>0</v>
      </c>
      <c r="AS1114" s="112">
        <v>52</v>
      </c>
      <c r="AT1114" s="111">
        <v>0.55000000000000004</v>
      </c>
      <c r="AU1114" s="112">
        <v>0</v>
      </c>
      <c r="AV1114" s="112">
        <v>0</v>
      </c>
      <c r="AW1114" s="112">
        <v>18.333333333333332</v>
      </c>
      <c r="AX1114" s="112">
        <v>0</v>
      </c>
      <c r="AY1114" s="112">
        <v>0</v>
      </c>
      <c r="AZ1114" s="112">
        <v>0</v>
      </c>
      <c r="BA1114" s="111">
        <v>0.71299999999999997</v>
      </c>
      <c r="BB1114" s="112">
        <v>3</v>
      </c>
      <c r="BC1114" s="112">
        <v>0</v>
      </c>
      <c r="BD1114" s="112">
        <v>0</v>
      </c>
      <c r="BE1114" s="112">
        <v>0</v>
      </c>
      <c r="BF1114" s="112">
        <v>93.333333333333329</v>
      </c>
      <c r="BG1114" s="112">
        <v>0</v>
      </c>
      <c r="BH1114" s="112">
        <v>3</v>
      </c>
      <c r="BI1114" s="112">
        <v>117.33333333333333</v>
      </c>
      <c r="BJ1114" s="112">
        <v>11.333333333333334</v>
      </c>
      <c r="BK1114" s="111">
        <v>0.71299999999999997</v>
      </c>
      <c r="BL1114" s="112">
        <v>35.28</v>
      </c>
      <c r="BM1114" s="112">
        <v>33.639000000000003</v>
      </c>
      <c r="BN1114" s="112">
        <v>15.000000000000002</v>
      </c>
      <c r="BO1114" s="112">
        <v>487.35166666666674</v>
      </c>
      <c r="BP1114" s="112">
        <v>288.93100000000004</v>
      </c>
      <c r="BQ1114" s="112">
        <v>36.680666666666667</v>
      </c>
      <c r="BR1114" s="113">
        <v>258</v>
      </c>
      <c r="BS1114" s="112">
        <v>0</v>
      </c>
    </row>
    <row r="1115" spans="1:71" hidden="1" x14ac:dyDescent="0.25">
      <c r="A1115" s="102" t="s">
        <v>17</v>
      </c>
      <c r="B1115" s="103" t="s">
        <v>177</v>
      </c>
      <c r="C1115" s="102" t="s">
        <v>178</v>
      </c>
      <c r="D1115" s="102" t="s">
        <v>397</v>
      </c>
      <c r="E1115" s="102" t="s">
        <v>398</v>
      </c>
      <c r="F1115" s="102" t="s">
        <v>155</v>
      </c>
      <c r="G1115" s="102" t="s">
        <v>227</v>
      </c>
      <c r="H1115" s="104">
        <v>267</v>
      </c>
      <c r="I1115" s="104">
        <v>291</v>
      </c>
      <c r="J1115" s="104">
        <v>145</v>
      </c>
      <c r="K1115" s="104">
        <v>435</v>
      </c>
      <c r="L1115" s="105">
        <v>234.33333333333334</v>
      </c>
      <c r="M1115" s="106">
        <v>4108</v>
      </c>
      <c r="N1115" s="106">
        <v>4185</v>
      </c>
      <c r="O1115" s="106">
        <v>10</v>
      </c>
      <c r="P1115" s="106">
        <v>77</v>
      </c>
      <c r="Q1115" s="106">
        <v>8</v>
      </c>
      <c r="R1115" s="106">
        <v>9</v>
      </c>
      <c r="S1115" s="106">
        <v>4228</v>
      </c>
      <c r="T1115" s="106">
        <v>4280</v>
      </c>
      <c r="U1115" s="106">
        <v>10</v>
      </c>
      <c r="V1115" s="106">
        <v>52</v>
      </c>
      <c r="W1115" s="106">
        <v>9</v>
      </c>
      <c r="X1115" s="106">
        <v>9.5</v>
      </c>
      <c r="Y1115" s="106">
        <v>145</v>
      </c>
      <c r="Z1115" s="106">
        <v>5</v>
      </c>
      <c r="AA1115" s="107">
        <v>121351</v>
      </c>
      <c r="AB1115" s="106">
        <v>10</v>
      </c>
      <c r="AC1115" s="108">
        <v>8.6999999999999993</v>
      </c>
      <c r="AD1115" s="109">
        <v>5</v>
      </c>
      <c r="AE1115" s="110">
        <v>119.33333333333333</v>
      </c>
      <c r="AF1115" s="111">
        <v>0.54</v>
      </c>
      <c r="AG1115" s="112">
        <v>16.666666666666668</v>
      </c>
      <c r="AH1115" s="112">
        <v>18.333333333333332</v>
      </c>
      <c r="AI1115" s="112">
        <v>16.666666666666668</v>
      </c>
      <c r="AJ1115" s="111">
        <v>0.9</v>
      </c>
      <c r="AK1115" s="112">
        <v>0</v>
      </c>
      <c r="AL1115" s="112">
        <v>0</v>
      </c>
      <c r="AM1115" s="112">
        <v>0</v>
      </c>
      <c r="AN1115" s="112">
        <v>0</v>
      </c>
      <c r="AO1115" s="112">
        <v>814.66666666666663</v>
      </c>
      <c r="AP1115" s="112">
        <v>1.6666666666666667</v>
      </c>
      <c r="AQ1115" s="112">
        <v>346.66666666666669</v>
      </c>
      <c r="AR1115" s="112">
        <v>0</v>
      </c>
      <c r="AS1115" s="112">
        <v>51.666666666666664</v>
      </c>
      <c r="AT1115" s="111">
        <v>0.55000000000000004</v>
      </c>
      <c r="AU1115" s="112">
        <v>0</v>
      </c>
      <c r="AV1115" s="112">
        <v>0</v>
      </c>
      <c r="AW1115" s="112">
        <v>18.333333333333332</v>
      </c>
      <c r="AX1115" s="112">
        <v>0</v>
      </c>
      <c r="AY1115" s="112">
        <v>0</v>
      </c>
      <c r="AZ1115" s="112">
        <v>0</v>
      </c>
      <c r="BA1115" s="111">
        <v>0.71299999999999997</v>
      </c>
      <c r="BB1115" s="112">
        <v>33.333333333333336</v>
      </c>
      <c r="BC1115" s="112">
        <v>0</v>
      </c>
      <c r="BD1115" s="112">
        <v>0</v>
      </c>
      <c r="BE1115" s="112">
        <v>32</v>
      </c>
      <c r="BF1115" s="112">
        <v>291.66666666666669</v>
      </c>
      <c r="BG1115" s="112">
        <v>0</v>
      </c>
      <c r="BH1115" s="112">
        <v>3</v>
      </c>
      <c r="BI1115" s="112">
        <v>117.33333333333333</v>
      </c>
      <c r="BJ1115" s="112">
        <v>11.333333333333334</v>
      </c>
      <c r="BK1115" s="111">
        <v>0.71299999999999997</v>
      </c>
      <c r="BL1115" s="112">
        <v>64.44</v>
      </c>
      <c r="BM1115" s="112">
        <v>55.266666666666666</v>
      </c>
      <c r="BN1115" s="112">
        <v>37.816000000000003</v>
      </c>
      <c r="BO1115" s="112">
        <v>669.09666666666669</v>
      </c>
      <c r="BP1115" s="112">
        <v>277.38100000000003</v>
      </c>
      <c r="BQ1115" s="112">
        <v>36.497333333333337</v>
      </c>
      <c r="BR1115" s="113">
        <v>144</v>
      </c>
      <c r="BS1115" s="112">
        <v>0</v>
      </c>
    </row>
    <row r="1116" spans="1:71" hidden="1" x14ac:dyDescent="0.25">
      <c r="A1116" s="102" t="s">
        <v>17</v>
      </c>
      <c r="B1116" s="103" t="s">
        <v>177</v>
      </c>
      <c r="C1116" s="102" t="s">
        <v>178</v>
      </c>
      <c r="D1116" s="102" t="s">
        <v>399</v>
      </c>
      <c r="E1116" s="102" t="s">
        <v>400</v>
      </c>
      <c r="F1116" s="102" t="s">
        <v>244</v>
      </c>
      <c r="G1116" s="102" t="s">
        <v>224</v>
      </c>
      <c r="H1116" s="104">
        <v>29</v>
      </c>
      <c r="I1116" s="104">
        <v>33</v>
      </c>
      <c r="J1116" s="104">
        <v>2973</v>
      </c>
      <c r="K1116" s="104">
        <v>8919</v>
      </c>
      <c r="L1116" s="105">
        <v>1011.6666666666666</v>
      </c>
      <c r="M1116" s="106">
        <v>352</v>
      </c>
      <c r="N1116" s="106">
        <v>385</v>
      </c>
      <c r="O1116" s="106">
        <v>4</v>
      </c>
      <c r="P1116" s="106">
        <v>33</v>
      </c>
      <c r="Q1116" s="106">
        <v>5</v>
      </c>
      <c r="R1116" s="106">
        <v>4.5</v>
      </c>
      <c r="S1116" s="106">
        <v>366</v>
      </c>
      <c r="T1116" s="106">
        <v>380</v>
      </c>
      <c r="U1116" s="106">
        <v>4</v>
      </c>
      <c r="V1116" s="106">
        <v>14</v>
      </c>
      <c r="W1116" s="106">
        <v>6</v>
      </c>
      <c r="X1116" s="106">
        <v>5</v>
      </c>
      <c r="Y1116" s="106">
        <v>2973</v>
      </c>
      <c r="Z1116" s="106">
        <v>10</v>
      </c>
      <c r="AA1116" s="107">
        <v>69077</v>
      </c>
      <c r="AB1116" s="106">
        <v>7</v>
      </c>
      <c r="AC1116" s="108">
        <v>6.7</v>
      </c>
      <c r="AD1116" s="109">
        <v>4</v>
      </c>
      <c r="AE1116" s="110">
        <v>65.333333333333329</v>
      </c>
      <c r="AF1116" s="111">
        <v>0.54</v>
      </c>
      <c r="AG1116" s="112">
        <v>23.333333333333332</v>
      </c>
      <c r="AH1116" s="112">
        <v>18</v>
      </c>
      <c r="AI1116" s="112">
        <v>23.333333333333332</v>
      </c>
      <c r="AJ1116" s="111">
        <v>0.9</v>
      </c>
      <c r="AK1116" s="112">
        <v>0</v>
      </c>
      <c r="AL1116" s="112">
        <v>0</v>
      </c>
      <c r="AM1116" s="112">
        <v>0</v>
      </c>
      <c r="AN1116" s="112">
        <v>0</v>
      </c>
      <c r="AO1116" s="112">
        <v>731.66666666666663</v>
      </c>
      <c r="AP1116" s="112">
        <v>1.3333333333333333</v>
      </c>
      <c r="AQ1116" s="112">
        <v>228.66666666666666</v>
      </c>
      <c r="AR1116" s="112">
        <v>0</v>
      </c>
      <c r="AS1116" s="112">
        <v>51.666666666666664</v>
      </c>
      <c r="AT1116" s="111">
        <v>0.55000000000000004</v>
      </c>
      <c r="AU1116" s="112">
        <v>0</v>
      </c>
      <c r="AV1116" s="112">
        <v>0</v>
      </c>
      <c r="AW1116" s="112">
        <v>18.333333333333332</v>
      </c>
      <c r="AX1116" s="112">
        <v>0</v>
      </c>
      <c r="AY1116" s="112">
        <v>0</v>
      </c>
      <c r="AZ1116" s="112">
        <v>0</v>
      </c>
      <c r="BA1116" s="111">
        <v>0.71299999999999997</v>
      </c>
      <c r="BB1116" s="112">
        <v>0</v>
      </c>
      <c r="BC1116" s="112">
        <v>0</v>
      </c>
      <c r="BD1116" s="112">
        <v>0</v>
      </c>
      <c r="BE1116" s="112">
        <v>0</v>
      </c>
      <c r="BF1116" s="112">
        <v>67.666666666666671</v>
      </c>
      <c r="BG1116" s="112">
        <v>0</v>
      </c>
      <c r="BH1116" s="112">
        <v>0</v>
      </c>
      <c r="BI1116" s="112">
        <v>47.666666666666664</v>
      </c>
      <c r="BJ1116" s="112">
        <v>8</v>
      </c>
      <c r="BK1116" s="111">
        <v>0.71299999999999997</v>
      </c>
      <c r="BL1116" s="112">
        <v>35.28</v>
      </c>
      <c r="BM1116" s="112">
        <v>37.199999999999996</v>
      </c>
      <c r="BN1116" s="112">
        <v>21</v>
      </c>
      <c r="BO1116" s="112">
        <v>463.73466666666667</v>
      </c>
      <c r="BP1116" s="112">
        <v>160.48633333333333</v>
      </c>
      <c r="BQ1116" s="112">
        <v>34.120666666666665</v>
      </c>
      <c r="BR1116" s="113">
        <v>38</v>
      </c>
      <c r="BS1116" s="112">
        <v>0</v>
      </c>
    </row>
    <row r="1117" spans="1:71" hidden="1" x14ac:dyDescent="0.25">
      <c r="A1117" s="102" t="s">
        <v>17</v>
      </c>
      <c r="B1117" s="103" t="s">
        <v>177</v>
      </c>
      <c r="C1117" s="102" t="s">
        <v>178</v>
      </c>
      <c r="D1117" s="102" t="s">
        <v>403</v>
      </c>
      <c r="E1117" s="102" t="s">
        <v>404</v>
      </c>
      <c r="F1117" s="102" t="s">
        <v>155</v>
      </c>
      <c r="G1117" s="102" t="s">
        <v>227</v>
      </c>
      <c r="H1117" s="104">
        <v>63</v>
      </c>
      <c r="I1117" s="104">
        <v>66</v>
      </c>
      <c r="J1117" s="104">
        <v>1420</v>
      </c>
      <c r="K1117" s="104">
        <v>4260</v>
      </c>
      <c r="L1117" s="105">
        <v>516.33333333333337</v>
      </c>
      <c r="M1117" s="106">
        <v>959</v>
      </c>
      <c r="N1117" s="106">
        <v>984</v>
      </c>
      <c r="O1117" s="106">
        <v>7</v>
      </c>
      <c r="P1117" s="106">
        <v>25</v>
      </c>
      <c r="Q1117" s="106">
        <v>5</v>
      </c>
      <c r="R1117" s="106">
        <v>6</v>
      </c>
      <c r="S1117" s="106">
        <v>967</v>
      </c>
      <c r="T1117" s="106">
        <v>981</v>
      </c>
      <c r="U1117" s="106">
        <v>7</v>
      </c>
      <c r="V1117" s="106">
        <v>14</v>
      </c>
      <c r="W1117" s="106">
        <v>6</v>
      </c>
      <c r="X1117" s="106">
        <v>6.5</v>
      </c>
      <c r="Y1117" s="106">
        <v>1420</v>
      </c>
      <c r="Z1117" s="106">
        <v>9</v>
      </c>
      <c r="AA1117" s="107">
        <v>81662</v>
      </c>
      <c r="AB1117" s="106">
        <v>9</v>
      </c>
      <c r="AC1117" s="108">
        <v>7.9</v>
      </c>
      <c r="AD1117" s="109">
        <v>4</v>
      </c>
      <c r="AE1117" s="110">
        <v>0</v>
      </c>
      <c r="AF1117" s="111">
        <v>0.54</v>
      </c>
      <c r="AG1117" s="112">
        <v>25.333333333333332</v>
      </c>
      <c r="AH1117" s="112">
        <v>57.666666666666664</v>
      </c>
      <c r="AI1117" s="112">
        <v>25.333333333333332</v>
      </c>
      <c r="AJ1117" s="111">
        <v>0.9</v>
      </c>
      <c r="AK1117" s="112">
        <v>13</v>
      </c>
      <c r="AL1117" s="112">
        <v>0</v>
      </c>
      <c r="AM1117" s="112">
        <v>0</v>
      </c>
      <c r="AN1117" s="112">
        <v>0</v>
      </c>
      <c r="AO1117" s="112">
        <v>56.333333333333336</v>
      </c>
      <c r="AP1117" s="112">
        <v>0</v>
      </c>
      <c r="AQ1117" s="112">
        <v>88</v>
      </c>
      <c r="AR1117" s="112">
        <v>0</v>
      </c>
      <c r="AS1117" s="112">
        <v>0</v>
      </c>
      <c r="AT1117" s="111">
        <v>0.55000000000000004</v>
      </c>
      <c r="AU1117" s="112">
        <v>1</v>
      </c>
      <c r="AV1117" s="112">
        <v>0</v>
      </c>
      <c r="AW1117" s="112">
        <v>29</v>
      </c>
      <c r="AX1117" s="112">
        <v>0</v>
      </c>
      <c r="AY1117" s="112">
        <v>0</v>
      </c>
      <c r="AZ1117" s="112">
        <v>0</v>
      </c>
      <c r="BA1117" s="111">
        <v>0.71299999999999997</v>
      </c>
      <c r="BB1117" s="112">
        <v>19.666666666666668</v>
      </c>
      <c r="BC1117" s="112">
        <v>0</v>
      </c>
      <c r="BD1117" s="112">
        <v>0</v>
      </c>
      <c r="BE1117" s="112">
        <v>0</v>
      </c>
      <c r="BF1117" s="112">
        <v>0</v>
      </c>
      <c r="BG1117" s="112">
        <v>0</v>
      </c>
      <c r="BH1117" s="112">
        <v>13.666666666666666</v>
      </c>
      <c r="BI1117" s="112">
        <v>0</v>
      </c>
      <c r="BJ1117" s="112">
        <v>0</v>
      </c>
      <c r="BK1117" s="111">
        <v>0.71299999999999997</v>
      </c>
      <c r="BL1117" s="112">
        <v>0</v>
      </c>
      <c r="BM1117" s="112">
        <v>96.585333333333338</v>
      </c>
      <c r="BN1117" s="112">
        <v>22.8</v>
      </c>
      <c r="BO1117" s="112">
        <v>51.660333333333341</v>
      </c>
      <c r="BP1117" s="112">
        <v>58.144333333333336</v>
      </c>
      <c r="BQ1117" s="112">
        <v>0</v>
      </c>
      <c r="BR1117" s="113">
        <v>127</v>
      </c>
      <c r="BS1117" s="112">
        <v>0</v>
      </c>
    </row>
    <row r="1118" spans="1:71" hidden="1" x14ac:dyDescent="0.25">
      <c r="A1118" s="102" t="s">
        <v>17</v>
      </c>
      <c r="B1118" s="103" t="s">
        <v>177</v>
      </c>
      <c r="C1118" s="102" t="s">
        <v>178</v>
      </c>
      <c r="D1118" s="102" t="s">
        <v>405</v>
      </c>
      <c r="E1118" s="102" t="s">
        <v>406</v>
      </c>
      <c r="F1118" s="102" t="s">
        <v>155</v>
      </c>
      <c r="G1118" s="102" t="s">
        <v>227</v>
      </c>
      <c r="H1118" s="104">
        <v>28</v>
      </c>
      <c r="I1118" s="104">
        <v>25</v>
      </c>
      <c r="J1118" s="104">
        <v>932</v>
      </c>
      <c r="K1118" s="104">
        <v>2796</v>
      </c>
      <c r="L1118" s="105">
        <v>328.33333333333331</v>
      </c>
      <c r="M1118" s="106">
        <v>387</v>
      </c>
      <c r="N1118" s="106">
        <v>410</v>
      </c>
      <c r="O1118" s="106">
        <v>4</v>
      </c>
      <c r="P1118" s="106">
        <v>23</v>
      </c>
      <c r="Q1118" s="106">
        <v>5</v>
      </c>
      <c r="R1118" s="106">
        <v>4.5</v>
      </c>
      <c r="S1118" s="106">
        <v>367</v>
      </c>
      <c r="T1118" s="106">
        <v>368</v>
      </c>
      <c r="U1118" s="106">
        <v>4</v>
      </c>
      <c r="V1118" s="106">
        <v>1</v>
      </c>
      <c r="W1118" s="106">
        <v>2</v>
      </c>
      <c r="X1118" s="106">
        <v>3</v>
      </c>
      <c r="Y1118" s="106">
        <v>932</v>
      </c>
      <c r="Z1118" s="106">
        <v>9</v>
      </c>
      <c r="AA1118" s="107">
        <v>118615</v>
      </c>
      <c r="AB1118" s="106">
        <v>10</v>
      </c>
      <c r="AC1118" s="108">
        <v>7.3</v>
      </c>
      <c r="AD1118" s="109">
        <v>4</v>
      </c>
      <c r="AE1118" s="110">
        <v>0</v>
      </c>
      <c r="AF1118" s="111">
        <v>0.54</v>
      </c>
      <c r="AG1118" s="112">
        <v>37</v>
      </c>
      <c r="AH1118" s="112">
        <v>58</v>
      </c>
      <c r="AI1118" s="112">
        <v>37</v>
      </c>
      <c r="AJ1118" s="111">
        <v>0.9</v>
      </c>
      <c r="AK1118" s="112">
        <v>13</v>
      </c>
      <c r="AL1118" s="112">
        <v>67</v>
      </c>
      <c r="AM1118" s="112">
        <v>0</v>
      </c>
      <c r="AN1118" s="112">
        <v>18.666666666666668</v>
      </c>
      <c r="AO1118" s="112">
        <v>66</v>
      </c>
      <c r="AP1118" s="112">
        <v>0.33333333333333331</v>
      </c>
      <c r="AQ1118" s="112">
        <v>170.33333333333334</v>
      </c>
      <c r="AR1118" s="112">
        <v>0</v>
      </c>
      <c r="AS1118" s="112">
        <v>0</v>
      </c>
      <c r="AT1118" s="111">
        <v>0.55000000000000004</v>
      </c>
      <c r="AU1118" s="112">
        <v>1</v>
      </c>
      <c r="AV1118" s="112">
        <v>0</v>
      </c>
      <c r="AW1118" s="112">
        <v>29</v>
      </c>
      <c r="AX1118" s="112">
        <v>0</v>
      </c>
      <c r="AY1118" s="112">
        <v>0</v>
      </c>
      <c r="AZ1118" s="112">
        <v>0</v>
      </c>
      <c r="BA1118" s="111">
        <v>0.71299999999999997</v>
      </c>
      <c r="BB1118" s="112">
        <v>19.666666666666668</v>
      </c>
      <c r="BC1118" s="112">
        <v>0</v>
      </c>
      <c r="BD1118" s="112">
        <v>0</v>
      </c>
      <c r="BE1118" s="112">
        <v>0</v>
      </c>
      <c r="BF1118" s="112">
        <v>25.666666666666668</v>
      </c>
      <c r="BG1118" s="112">
        <v>0</v>
      </c>
      <c r="BH1118" s="112">
        <v>16.666666666666668</v>
      </c>
      <c r="BI1118" s="112">
        <v>69.666666666666671</v>
      </c>
      <c r="BJ1118" s="112">
        <v>3.3333333333333335</v>
      </c>
      <c r="BK1118" s="111">
        <v>0.71299999999999997</v>
      </c>
      <c r="BL1118" s="112">
        <v>0</v>
      </c>
      <c r="BM1118" s="112">
        <v>144.23533333333333</v>
      </c>
      <c r="BN1118" s="112">
        <v>43.56666666666667</v>
      </c>
      <c r="BO1118" s="112">
        <v>75.277333333333331</v>
      </c>
      <c r="BP1118" s="112">
        <v>155.42233333333337</v>
      </c>
      <c r="BQ1118" s="112">
        <v>2.3766666666666665</v>
      </c>
      <c r="BR1118" s="113">
        <v>5</v>
      </c>
      <c r="BS1118" s="112">
        <v>0</v>
      </c>
    </row>
    <row r="1119" spans="1:71" hidden="1" x14ac:dyDescent="0.25">
      <c r="A1119" s="102" t="s">
        <v>17</v>
      </c>
      <c r="B1119" s="103" t="s">
        <v>177</v>
      </c>
      <c r="C1119" s="102" t="s">
        <v>178</v>
      </c>
      <c r="D1119" s="102" t="s">
        <v>290</v>
      </c>
      <c r="E1119" s="102" t="s">
        <v>291</v>
      </c>
      <c r="F1119" s="102" t="s">
        <v>156</v>
      </c>
      <c r="G1119" s="102" t="s">
        <v>224</v>
      </c>
      <c r="H1119" s="104">
        <v>186</v>
      </c>
      <c r="I1119" s="104">
        <v>197</v>
      </c>
      <c r="J1119" s="104">
        <v>3338</v>
      </c>
      <c r="K1119" s="104">
        <v>10014</v>
      </c>
      <c r="L1119" s="105">
        <v>1240.3333333333333</v>
      </c>
      <c r="M1119" s="106">
        <v>2315</v>
      </c>
      <c r="N1119" s="106">
        <v>2466</v>
      </c>
      <c r="O1119" s="106">
        <v>9</v>
      </c>
      <c r="P1119" s="106">
        <v>151</v>
      </c>
      <c r="Q1119" s="106">
        <v>9</v>
      </c>
      <c r="R1119" s="106">
        <v>9</v>
      </c>
      <c r="S1119" s="106">
        <v>2306</v>
      </c>
      <c r="T1119" s="106">
        <v>2364</v>
      </c>
      <c r="U1119" s="106">
        <v>9</v>
      </c>
      <c r="V1119" s="106">
        <v>58</v>
      </c>
      <c r="W1119" s="106">
        <v>9</v>
      </c>
      <c r="X1119" s="106">
        <v>9</v>
      </c>
      <c r="Y1119" s="106">
        <v>3338</v>
      </c>
      <c r="Z1119" s="106">
        <v>10</v>
      </c>
      <c r="AA1119" s="107">
        <v>59966</v>
      </c>
      <c r="AB1119" s="106">
        <v>6</v>
      </c>
      <c r="AC1119" s="108">
        <v>8</v>
      </c>
      <c r="AD1119" s="109">
        <v>4</v>
      </c>
      <c r="AE1119" s="110">
        <v>0</v>
      </c>
      <c r="AF1119" s="111">
        <v>0.54</v>
      </c>
      <c r="AG1119" s="112">
        <v>0</v>
      </c>
      <c r="AH1119" s="112">
        <v>0</v>
      </c>
      <c r="AI1119" s="112">
        <v>0</v>
      </c>
      <c r="AJ1119" s="111">
        <v>0.9</v>
      </c>
      <c r="AK1119" s="112">
        <v>0</v>
      </c>
      <c r="AL1119" s="112">
        <v>0</v>
      </c>
      <c r="AM1119" s="112">
        <v>0</v>
      </c>
      <c r="AN1119" s="112">
        <v>0</v>
      </c>
      <c r="AO1119" s="112">
        <v>0</v>
      </c>
      <c r="AP1119" s="112">
        <v>0</v>
      </c>
      <c r="AQ1119" s="112">
        <v>0</v>
      </c>
      <c r="AR1119" s="112">
        <v>0</v>
      </c>
      <c r="AS1119" s="112">
        <v>0</v>
      </c>
      <c r="AT1119" s="111">
        <v>0.55000000000000004</v>
      </c>
      <c r="AU1119" s="112">
        <v>0</v>
      </c>
      <c r="AV1119" s="112">
        <v>0</v>
      </c>
      <c r="AW1119" s="112">
        <v>0</v>
      </c>
      <c r="AX1119" s="112">
        <v>0</v>
      </c>
      <c r="AY1119" s="112">
        <v>0</v>
      </c>
      <c r="AZ1119" s="112">
        <v>0</v>
      </c>
      <c r="BA1119" s="111">
        <v>0.71299999999999997</v>
      </c>
      <c r="BB1119" s="112">
        <v>0</v>
      </c>
      <c r="BC1119" s="112">
        <v>0</v>
      </c>
      <c r="BD1119" s="112">
        <v>0</v>
      </c>
      <c r="BE1119" s="112">
        <v>0</v>
      </c>
      <c r="BF1119" s="112">
        <v>0</v>
      </c>
      <c r="BG1119" s="112">
        <v>0</v>
      </c>
      <c r="BH1119" s="112">
        <v>0</v>
      </c>
      <c r="BI1119" s="112">
        <v>0</v>
      </c>
      <c r="BJ1119" s="112">
        <v>0</v>
      </c>
      <c r="BK1119" s="111">
        <v>0.71299999999999997</v>
      </c>
      <c r="BL1119" s="112">
        <v>0</v>
      </c>
      <c r="BM1119" s="112">
        <v>0</v>
      </c>
      <c r="BN1119" s="112">
        <v>0</v>
      </c>
      <c r="BO1119" s="112">
        <v>0</v>
      </c>
      <c r="BP1119" s="112">
        <v>0</v>
      </c>
      <c r="BQ1119" s="112">
        <v>0</v>
      </c>
      <c r="BR1119" s="113">
        <v>181</v>
      </c>
      <c r="BS1119" s="112">
        <v>0</v>
      </c>
    </row>
    <row r="1120" spans="1:71" hidden="1" x14ac:dyDescent="0.25">
      <c r="A1120" s="102" t="s">
        <v>17</v>
      </c>
      <c r="B1120" s="103" t="s">
        <v>177</v>
      </c>
      <c r="C1120" s="102" t="s">
        <v>178</v>
      </c>
      <c r="D1120" s="102" t="s">
        <v>407</v>
      </c>
      <c r="E1120" s="102" t="s">
        <v>408</v>
      </c>
      <c r="F1120" s="102" t="s">
        <v>244</v>
      </c>
      <c r="G1120" s="102" t="s">
        <v>224</v>
      </c>
      <c r="H1120" s="104">
        <v>26</v>
      </c>
      <c r="I1120" s="104">
        <v>26</v>
      </c>
      <c r="J1120" s="104">
        <v>247</v>
      </c>
      <c r="K1120" s="104">
        <v>741</v>
      </c>
      <c r="L1120" s="105">
        <v>99.666666666666671</v>
      </c>
      <c r="M1120" s="106">
        <v>325</v>
      </c>
      <c r="N1120" s="106">
        <v>345</v>
      </c>
      <c r="O1120" s="106">
        <v>4</v>
      </c>
      <c r="P1120" s="106">
        <v>20</v>
      </c>
      <c r="Q1120" s="106">
        <v>4</v>
      </c>
      <c r="R1120" s="106">
        <v>4</v>
      </c>
      <c r="S1120" s="106">
        <v>332</v>
      </c>
      <c r="T1120" s="106">
        <v>335</v>
      </c>
      <c r="U1120" s="106">
        <v>4</v>
      </c>
      <c r="V1120" s="106">
        <v>3</v>
      </c>
      <c r="W1120" s="106">
        <v>3</v>
      </c>
      <c r="X1120" s="106">
        <v>3.5</v>
      </c>
      <c r="Y1120" s="106">
        <v>247</v>
      </c>
      <c r="Z1120" s="106">
        <v>6</v>
      </c>
      <c r="AA1120" s="107">
        <v>81003</v>
      </c>
      <c r="AB1120" s="106">
        <v>8</v>
      </c>
      <c r="AC1120" s="108">
        <v>5.9</v>
      </c>
      <c r="AD1120" s="109">
        <v>3</v>
      </c>
      <c r="AE1120" s="110">
        <v>65.333333333333329</v>
      </c>
      <c r="AF1120" s="111">
        <v>0.54</v>
      </c>
      <c r="AG1120" s="112">
        <v>41.333333333333336</v>
      </c>
      <c r="AH1120" s="112">
        <v>27</v>
      </c>
      <c r="AI1120" s="112">
        <v>41.333333333333336</v>
      </c>
      <c r="AJ1120" s="111">
        <v>0.9</v>
      </c>
      <c r="AK1120" s="112">
        <v>13</v>
      </c>
      <c r="AL1120" s="112">
        <v>67</v>
      </c>
      <c r="AM1120" s="112">
        <v>0</v>
      </c>
      <c r="AN1120" s="112">
        <v>18.666666666666668</v>
      </c>
      <c r="AO1120" s="112">
        <v>749</v>
      </c>
      <c r="AP1120" s="112">
        <v>1.3333333333333333</v>
      </c>
      <c r="AQ1120" s="112">
        <v>240</v>
      </c>
      <c r="AR1120" s="112">
        <v>0</v>
      </c>
      <c r="AS1120" s="112">
        <v>51.666666666666664</v>
      </c>
      <c r="AT1120" s="111">
        <v>0.55000000000000004</v>
      </c>
      <c r="AU1120" s="112">
        <v>0</v>
      </c>
      <c r="AV1120" s="112">
        <v>0</v>
      </c>
      <c r="AW1120" s="112">
        <v>18.333333333333332</v>
      </c>
      <c r="AX1120" s="112">
        <v>0</v>
      </c>
      <c r="AY1120" s="112">
        <v>0</v>
      </c>
      <c r="AZ1120" s="112">
        <v>0</v>
      </c>
      <c r="BA1120" s="111">
        <v>0.71299999999999997</v>
      </c>
      <c r="BB1120" s="112">
        <v>0</v>
      </c>
      <c r="BC1120" s="112">
        <v>0</v>
      </c>
      <c r="BD1120" s="112">
        <v>0</v>
      </c>
      <c r="BE1120" s="112">
        <v>0</v>
      </c>
      <c r="BF1120" s="112">
        <v>67.666666666666671</v>
      </c>
      <c r="BG1120" s="112">
        <v>0</v>
      </c>
      <c r="BH1120" s="112">
        <v>16.333333333333332</v>
      </c>
      <c r="BI1120" s="112">
        <v>47.666666666666664</v>
      </c>
      <c r="BJ1120" s="112">
        <v>8</v>
      </c>
      <c r="BK1120" s="111">
        <v>0.71299999999999997</v>
      </c>
      <c r="BL1120" s="112">
        <v>35.28</v>
      </c>
      <c r="BM1120" s="112">
        <v>105.5</v>
      </c>
      <c r="BN1120" s="112">
        <v>47.466666666666669</v>
      </c>
      <c r="BO1120" s="112">
        <v>473.26800000000003</v>
      </c>
      <c r="BP1120" s="112">
        <v>178.36533333333335</v>
      </c>
      <c r="BQ1120" s="112">
        <v>34.120666666666665</v>
      </c>
      <c r="BR1120" s="113">
        <v>54</v>
      </c>
      <c r="BS1120" s="112">
        <v>0</v>
      </c>
    </row>
    <row r="1121" spans="1:71" hidden="1" x14ac:dyDescent="0.25">
      <c r="A1121" s="102" t="s">
        <v>17</v>
      </c>
      <c r="B1121" s="103" t="s">
        <v>179</v>
      </c>
      <c r="C1121" s="102" t="s">
        <v>180</v>
      </c>
      <c r="D1121" s="102" t="s">
        <v>292</v>
      </c>
      <c r="E1121" s="102" t="s">
        <v>293</v>
      </c>
      <c r="F1121" s="102" t="s">
        <v>155</v>
      </c>
      <c r="G1121" s="102" t="s">
        <v>227</v>
      </c>
      <c r="H1121" s="104">
        <v>8</v>
      </c>
      <c r="I1121" s="104">
        <v>8</v>
      </c>
      <c r="J1121" s="104">
        <v>258</v>
      </c>
      <c r="K1121" s="104">
        <v>774</v>
      </c>
      <c r="L1121" s="105">
        <v>91.333333333333329</v>
      </c>
      <c r="M1121" s="106">
        <v>104</v>
      </c>
      <c r="N1121" s="106">
        <v>102</v>
      </c>
      <c r="O1121" s="106">
        <v>1</v>
      </c>
      <c r="P1121" s="106">
        <v>-2</v>
      </c>
      <c r="Q1121" s="106">
        <v>2</v>
      </c>
      <c r="R1121" s="106">
        <v>1.5</v>
      </c>
      <c r="S1121" s="106">
        <v>104</v>
      </c>
      <c r="T1121" s="106">
        <v>108</v>
      </c>
      <c r="U1121" s="106">
        <v>1</v>
      </c>
      <c r="V1121" s="106">
        <v>4</v>
      </c>
      <c r="W1121" s="106">
        <v>3</v>
      </c>
      <c r="X1121" s="106">
        <v>2</v>
      </c>
      <c r="Y1121" s="106">
        <v>258</v>
      </c>
      <c r="Z1121" s="106">
        <v>7</v>
      </c>
      <c r="AA1121" s="107"/>
      <c r="AB1121" s="106"/>
      <c r="AC1121" s="108">
        <v>3.5</v>
      </c>
      <c r="AD1121" s="109">
        <v>2</v>
      </c>
      <c r="AE1121" s="110">
        <v>0</v>
      </c>
      <c r="AF1121" s="111">
        <v>0.54</v>
      </c>
      <c r="AG1121" s="112">
        <v>0</v>
      </c>
      <c r="AH1121" s="112">
        <v>0</v>
      </c>
      <c r="AI1121" s="112">
        <v>0</v>
      </c>
      <c r="AJ1121" s="111">
        <v>0.9</v>
      </c>
      <c r="AK1121" s="112">
        <v>0</v>
      </c>
      <c r="AL1121" s="112">
        <v>0</v>
      </c>
      <c r="AM1121" s="112">
        <v>0</v>
      </c>
      <c r="AN1121" s="112">
        <v>0</v>
      </c>
      <c r="AO1121" s="112">
        <v>18.333333333333332</v>
      </c>
      <c r="AP1121" s="112">
        <v>0</v>
      </c>
      <c r="AQ1121" s="112">
        <v>129.33333333333334</v>
      </c>
      <c r="AR1121" s="112">
        <v>0</v>
      </c>
      <c r="AS1121" s="112">
        <v>13.333333333333334</v>
      </c>
      <c r="AT1121" s="111">
        <v>0.55000000000000004</v>
      </c>
      <c r="AU1121" s="112">
        <v>0</v>
      </c>
      <c r="AV1121" s="112">
        <v>0</v>
      </c>
      <c r="AW1121" s="112">
        <v>0</v>
      </c>
      <c r="AX1121" s="112">
        <v>0</v>
      </c>
      <c r="AY1121" s="112">
        <v>0</v>
      </c>
      <c r="AZ1121" s="112">
        <v>0</v>
      </c>
      <c r="BA1121" s="111">
        <v>0.71299999999999997</v>
      </c>
      <c r="BB1121" s="112">
        <v>0</v>
      </c>
      <c r="BC1121" s="112">
        <v>0</v>
      </c>
      <c r="BD1121" s="112">
        <v>0</v>
      </c>
      <c r="BE1121" s="112">
        <v>0</v>
      </c>
      <c r="BF1121" s="112">
        <v>0</v>
      </c>
      <c r="BG1121" s="112">
        <v>0</v>
      </c>
      <c r="BH1121" s="112">
        <v>0</v>
      </c>
      <c r="BI1121" s="112">
        <v>0</v>
      </c>
      <c r="BJ1121" s="112">
        <v>0</v>
      </c>
      <c r="BK1121" s="111">
        <v>0.71299999999999997</v>
      </c>
      <c r="BL1121" s="112">
        <v>0</v>
      </c>
      <c r="BM1121" s="112">
        <v>0</v>
      </c>
      <c r="BN1121" s="112">
        <v>0</v>
      </c>
      <c r="BO1121" s="112">
        <v>10.083333333333334</v>
      </c>
      <c r="BP1121" s="112">
        <v>71.13333333333334</v>
      </c>
      <c r="BQ1121" s="112">
        <v>7.3333333333333339</v>
      </c>
      <c r="BR1121" s="113">
        <v>16</v>
      </c>
      <c r="BS1121" s="112">
        <v>225</v>
      </c>
    </row>
    <row r="1122" spans="1:71" hidden="1" x14ac:dyDescent="0.25">
      <c r="A1122" s="102" t="s">
        <v>17</v>
      </c>
      <c r="B1122" s="103" t="s">
        <v>179</v>
      </c>
      <c r="C1122" s="102" t="s">
        <v>180</v>
      </c>
      <c r="D1122" s="102" t="s">
        <v>416</v>
      </c>
      <c r="E1122" s="102" t="s">
        <v>417</v>
      </c>
      <c r="F1122" s="102" t="s">
        <v>155</v>
      </c>
      <c r="G1122" s="102" t="s">
        <v>227</v>
      </c>
      <c r="H1122" s="104">
        <v>10</v>
      </c>
      <c r="I1122" s="104">
        <v>13</v>
      </c>
      <c r="J1122" s="104">
        <v>881</v>
      </c>
      <c r="K1122" s="104">
        <v>2643</v>
      </c>
      <c r="L1122" s="105">
        <v>301.33333333333331</v>
      </c>
      <c r="M1122" s="106">
        <v>129</v>
      </c>
      <c r="N1122" s="106">
        <v>138</v>
      </c>
      <c r="O1122" s="106">
        <v>2</v>
      </c>
      <c r="P1122" s="106">
        <v>9</v>
      </c>
      <c r="Q1122" s="106">
        <v>3</v>
      </c>
      <c r="R1122" s="106">
        <v>2.5</v>
      </c>
      <c r="S1122" s="106">
        <v>140</v>
      </c>
      <c r="T1122" s="106">
        <v>149</v>
      </c>
      <c r="U1122" s="106">
        <v>2</v>
      </c>
      <c r="V1122" s="106">
        <v>9</v>
      </c>
      <c r="W1122" s="106">
        <v>4</v>
      </c>
      <c r="X1122" s="106">
        <v>3</v>
      </c>
      <c r="Y1122" s="106">
        <v>881</v>
      </c>
      <c r="Z1122" s="106">
        <v>9</v>
      </c>
      <c r="AA1122" s="107">
        <v>92925</v>
      </c>
      <c r="AB1122" s="106">
        <v>9</v>
      </c>
      <c r="AC1122" s="108">
        <v>6.5</v>
      </c>
      <c r="AD1122" s="109">
        <v>4</v>
      </c>
      <c r="AE1122" s="110">
        <v>0</v>
      </c>
      <c r="AF1122" s="111">
        <v>0.54</v>
      </c>
      <c r="AG1122" s="112">
        <v>0</v>
      </c>
      <c r="AH1122" s="112">
        <v>0</v>
      </c>
      <c r="AI1122" s="112">
        <v>0</v>
      </c>
      <c r="AJ1122" s="111">
        <v>0.9</v>
      </c>
      <c r="AK1122" s="112">
        <v>0</v>
      </c>
      <c r="AL1122" s="112">
        <v>0</v>
      </c>
      <c r="AM1122" s="112">
        <v>0</v>
      </c>
      <c r="AN1122" s="112">
        <v>0</v>
      </c>
      <c r="AO1122" s="112">
        <v>97</v>
      </c>
      <c r="AP1122" s="112">
        <v>0</v>
      </c>
      <c r="AQ1122" s="112">
        <v>41.666666666666664</v>
      </c>
      <c r="AR1122" s="112">
        <v>0</v>
      </c>
      <c r="AS1122" s="112">
        <v>36.666666666666664</v>
      </c>
      <c r="AT1122" s="111">
        <v>0.55000000000000004</v>
      </c>
      <c r="AU1122" s="112">
        <v>0</v>
      </c>
      <c r="AV1122" s="112">
        <v>0</v>
      </c>
      <c r="AW1122" s="112">
        <v>0</v>
      </c>
      <c r="AX1122" s="112">
        <v>0</v>
      </c>
      <c r="AY1122" s="112">
        <v>0</v>
      </c>
      <c r="AZ1122" s="112">
        <v>0</v>
      </c>
      <c r="BA1122" s="111">
        <v>0.71299999999999997</v>
      </c>
      <c r="BB1122" s="112">
        <v>0</v>
      </c>
      <c r="BC1122" s="112">
        <v>0</v>
      </c>
      <c r="BD1122" s="112">
        <v>0</v>
      </c>
      <c r="BE1122" s="112">
        <v>0</v>
      </c>
      <c r="BF1122" s="112">
        <v>55.333333333333336</v>
      </c>
      <c r="BG1122" s="112">
        <v>0</v>
      </c>
      <c r="BH1122" s="112">
        <v>1</v>
      </c>
      <c r="BI1122" s="112">
        <v>9</v>
      </c>
      <c r="BJ1122" s="112">
        <v>1.3333333333333333</v>
      </c>
      <c r="BK1122" s="111">
        <v>0.71299999999999997</v>
      </c>
      <c r="BL1122" s="112">
        <v>0</v>
      </c>
      <c r="BM1122" s="112">
        <v>0</v>
      </c>
      <c r="BN1122" s="112">
        <v>0</v>
      </c>
      <c r="BO1122" s="112">
        <v>92.802666666666667</v>
      </c>
      <c r="BP1122" s="112">
        <v>30.046666666666667</v>
      </c>
      <c r="BQ1122" s="112">
        <v>21.117333333333335</v>
      </c>
      <c r="BR1122" s="113">
        <v>9</v>
      </c>
      <c r="BS1122" s="112">
        <v>1178</v>
      </c>
    </row>
    <row r="1123" spans="1:71" hidden="1" x14ac:dyDescent="0.25">
      <c r="A1123" s="102" t="s">
        <v>17</v>
      </c>
      <c r="B1123" s="103" t="s">
        <v>179</v>
      </c>
      <c r="C1123" s="102" t="s">
        <v>180</v>
      </c>
      <c r="D1123" s="102" t="s">
        <v>296</v>
      </c>
      <c r="E1123" s="102" t="s">
        <v>297</v>
      </c>
      <c r="F1123" s="102" t="s">
        <v>155</v>
      </c>
      <c r="G1123" s="102" t="s">
        <v>227</v>
      </c>
      <c r="H1123" s="104">
        <v>65</v>
      </c>
      <c r="I1123" s="104">
        <v>86</v>
      </c>
      <c r="J1123" s="104">
        <v>824</v>
      </c>
      <c r="K1123" s="104">
        <v>2472</v>
      </c>
      <c r="L1123" s="105">
        <v>325</v>
      </c>
      <c r="M1123" s="106">
        <v>836</v>
      </c>
      <c r="N1123" s="106">
        <v>879</v>
      </c>
      <c r="O1123" s="106">
        <v>6</v>
      </c>
      <c r="P1123" s="106">
        <v>43</v>
      </c>
      <c r="Q1123" s="106">
        <v>6</v>
      </c>
      <c r="R1123" s="106">
        <v>6</v>
      </c>
      <c r="S1123" s="106">
        <v>874</v>
      </c>
      <c r="T1123" s="106">
        <v>918</v>
      </c>
      <c r="U1123" s="106">
        <v>7</v>
      </c>
      <c r="V1123" s="106">
        <v>44</v>
      </c>
      <c r="W1123" s="106">
        <v>8</v>
      </c>
      <c r="X1123" s="106">
        <v>7.5</v>
      </c>
      <c r="Y1123" s="106">
        <v>824</v>
      </c>
      <c r="Z1123" s="106">
        <v>8</v>
      </c>
      <c r="AA1123" s="107">
        <v>76315</v>
      </c>
      <c r="AB1123" s="106">
        <v>8</v>
      </c>
      <c r="AC1123" s="108">
        <v>7.5</v>
      </c>
      <c r="AD1123" s="109">
        <v>4</v>
      </c>
      <c r="AE1123" s="110">
        <v>0</v>
      </c>
      <c r="AF1123" s="111">
        <v>0.54</v>
      </c>
      <c r="AG1123" s="112">
        <v>0</v>
      </c>
      <c r="AH1123" s="112">
        <v>0</v>
      </c>
      <c r="AI1123" s="112">
        <v>0</v>
      </c>
      <c r="AJ1123" s="111">
        <v>0.9</v>
      </c>
      <c r="AK1123" s="112">
        <v>0</v>
      </c>
      <c r="AL1123" s="112">
        <v>0</v>
      </c>
      <c r="AM1123" s="112">
        <v>0</v>
      </c>
      <c r="AN1123" s="112">
        <v>0</v>
      </c>
      <c r="AO1123" s="112">
        <v>45.666666666666664</v>
      </c>
      <c r="AP1123" s="112">
        <v>0</v>
      </c>
      <c r="AQ1123" s="112">
        <v>77.333333333333329</v>
      </c>
      <c r="AR1123" s="112">
        <v>0</v>
      </c>
      <c r="AS1123" s="112">
        <v>15.333333333333334</v>
      </c>
      <c r="AT1123" s="111">
        <v>0.55000000000000004</v>
      </c>
      <c r="AU1123" s="112">
        <v>0</v>
      </c>
      <c r="AV1123" s="112">
        <v>0</v>
      </c>
      <c r="AW1123" s="112">
        <v>0</v>
      </c>
      <c r="AX1123" s="112">
        <v>0</v>
      </c>
      <c r="AY1123" s="112">
        <v>0</v>
      </c>
      <c r="AZ1123" s="112">
        <v>0</v>
      </c>
      <c r="BA1123" s="111">
        <v>0.71299999999999997</v>
      </c>
      <c r="BB1123" s="112">
        <v>0</v>
      </c>
      <c r="BC1123" s="112">
        <v>0</v>
      </c>
      <c r="BD1123" s="112">
        <v>0</v>
      </c>
      <c r="BE1123" s="112">
        <v>0</v>
      </c>
      <c r="BF1123" s="112">
        <v>68.333333333333329</v>
      </c>
      <c r="BG1123" s="112">
        <v>0</v>
      </c>
      <c r="BH1123" s="112">
        <v>0</v>
      </c>
      <c r="BI1123" s="112">
        <v>29</v>
      </c>
      <c r="BJ1123" s="112">
        <v>2</v>
      </c>
      <c r="BK1123" s="111">
        <v>0.71299999999999997</v>
      </c>
      <c r="BL1123" s="112">
        <v>0</v>
      </c>
      <c r="BM1123" s="112">
        <v>0</v>
      </c>
      <c r="BN1123" s="112">
        <v>0</v>
      </c>
      <c r="BO1123" s="112">
        <v>73.838333333333338</v>
      </c>
      <c r="BP1123" s="112">
        <v>63.210333333333331</v>
      </c>
      <c r="BQ1123" s="112">
        <v>9.8593333333333337</v>
      </c>
      <c r="BR1123" s="113">
        <v>23</v>
      </c>
      <c r="BS1123" s="112">
        <v>1178</v>
      </c>
    </row>
    <row r="1124" spans="1:71" hidden="1" x14ac:dyDescent="0.25">
      <c r="A1124" s="102" t="s">
        <v>17</v>
      </c>
      <c r="B1124" s="103" t="s">
        <v>179</v>
      </c>
      <c r="C1124" s="102" t="s">
        <v>180</v>
      </c>
      <c r="D1124" s="102" t="s">
        <v>418</v>
      </c>
      <c r="E1124" s="102" t="s">
        <v>419</v>
      </c>
      <c r="F1124" s="102" t="s">
        <v>155</v>
      </c>
      <c r="G1124" s="102" t="s">
        <v>227</v>
      </c>
      <c r="H1124" s="104">
        <v>29</v>
      </c>
      <c r="I1124" s="104">
        <v>28</v>
      </c>
      <c r="J1124" s="104">
        <v>360</v>
      </c>
      <c r="K1124" s="104">
        <v>1080</v>
      </c>
      <c r="L1124" s="105">
        <v>139</v>
      </c>
      <c r="M1124" s="106">
        <v>450</v>
      </c>
      <c r="N1124" s="106">
        <v>460</v>
      </c>
      <c r="O1124" s="106">
        <v>5</v>
      </c>
      <c r="P1124" s="106">
        <v>10</v>
      </c>
      <c r="Q1124" s="106">
        <v>3</v>
      </c>
      <c r="R1124" s="106">
        <v>4</v>
      </c>
      <c r="S1124" s="106">
        <v>443</v>
      </c>
      <c r="T1124" s="106">
        <v>443</v>
      </c>
      <c r="U1124" s="106">
        <v>4</v>
      </c>
      <c r="V1124" s="106">
        <v>0</v>
      </c>
      <c r="W1124" s="106">
        <v>2</v>
      </c>
      <c r="X1124" s="106">
        <v>3</v>
      </c>
      <c r="Y1124" s="106">
        <v>360</v>
      </c>
      <c r="Z1124" s="106">
        <v>7</v>
      </c>
      <c r="AA1124" s="107"/>
      <c r="AB1124" s="106"/>
      <c r="AC1124" s="108">
        <v>4.666666666666667</v>
      </c>
      <c r="AD1124" s="109">
        <v>3</v>
      </c>
      <c r="AE1124" s="110">
        <v>0</v>
      </c>
      <c r="AF1124" s="111">
        <v>0.54</v>
      </c>
      <c r="AG1124" s="112">
        <v>0</v>
      </c>
      <c r="AH1124" s="112">
        <v>0</v>
      </c>
      <c r="AI1124" s="112">
        <v>0</v>
      </c>
      <c r="AJ1124" s="111">
        <v>0.9</v>
      </c>
      <c r="AK1124" s="112">
        <v>0</v>
      </c>
      <c r="AL1124" s="112">
        <v>0</v>
      </c>
      <c r="AM1124" s="112">
        <v>0</v>
      </c>
      <c r="AN1124" s="112">
        <v>0</v>
      </c>
      <c r="AO1124" s="112">
        <v>9.6666666666666661</v>
      </c>
      <c r="AP1124" s="112">
        <v>0</v>
      </c>
      <c r="AQ1124" s="112">
        <v>30.333333333333332</v>
      </c>
      <c r="AR1124" s="112">
        <v>0</v>
      </c>
      <c r="AS1124" s="112">
        <v>0</v>
      </c>
      <c r="AT1124" s="111">
        <v>0.55000000000000004</v>
      </c>
      <c r="AU1124" s="112">
        <v>0</v>
      </c>
      <c r="AV1124" s="112">
        <v>0</v>
      </c>
      <c r="AW1124" s="112">
        <v>0</v>
      </c>
      <c r="AX1124" s="112">
        <v>0</v>
      </c>
      <c r="AY1124" s="112">
        <v>0</v>
      </c>
      <c r="AZ1124" s="112">
        <v>0</v>
      </c>
      <c r="BA1124" s="111">
        <v>0.71299999999999997</v>
      </c>
      <c r="BB1124" s="112">
        <v>0</v>
      </c>
      <c r="BC1124" s="112">
        <v>0</v>
      </c>
      <c r="BD1124" s="112">
        <v>0</v>
      </c>
      <c r="BE1124" s="112">
        <v>0</v>
      </c>
      <c r="BF1124" s="112">
        <v>25.666666666666668</v>
      </c>
      <c r="BG1124" s="112">
        <v>0</v>
      </c>
      <c r="BH1124" s="112">
        <v>3</v>
      </c>
      <c r="BI1124" s="112">
        <v>41</v>
      </c>
      <c r="BJ1124" s="112">
        <v>3.3333333333333335</v>
      </c>
      <c r="BK1124" s="111">
        <v>0.71299999999999997</v>
      </c>
      <c r="BL1124" s="112">
        <v>0</v>
      </c>
      <c r="BM1124" s="112">
        <v>0</v>
      </c>
      <c r="BN1124" s="112">
        <v>0</v>
      </c>
      <c r="BO1124" s="112">
        <v>23.617000000000001</v>
      </c>
      <c r="BP1124" s="112">
        <v>48.055333333333337</v>
      </c>
      <c r="BQ1124" s="112">
        <v>2.3766666666666665</v>
      </c>
      <c r="BR1124" s="113">
        <v>30</v>
      </c>
      <c r="BS1124" s="112">
        <v>1178</v>
      </c>
    </row>
    <row r="1125" spans="1:71" hidden="1" x14ac:dyDescent="0.25">
      <c r="A1125" s="102" t="s">
        <v>17</v>
      </c>
      <c r="B1125" s="103" t="s">
        <v>179</v>
      </c>
      <c r="C1125" s="102" t="s">
        <v>180</v>
      </c>
      <c r="D1125" s="102" t="s">
        <v>240</v>
      </c>
      <c r="E1125" s="102" t="s">
        <v>241</v>
      </c>
      <c r="F1125" s="102" t="s">
        <v>155</v>
      </c>
      <c r="G1125" s="102" t="s">
        <v>227</v>
      </c>
      <c r="H1125" s="104">
        <v>94</v>
      </c>
      <c r="I1125" s="104">
        <v>106</v>
      </c>
      <c r="J1125" s="104">
        <v>1844</v>
      </c>
      <c r="K1125" s="104">
        <v>5532</v>
      </c>
      <c r="L1125" s="105">
        <v>681.33333333333337</v>
      </c>
      <c r="M1125" s="106">
        <v>1351</v>
      </c>
      <c r="N1125" s="106">
        <v>1426</v>
      </c>
      <c r="O1125" s="106">
        <v>8</v>
      </c>
      <c r="P1125" s="106">
        <v>75</v>
      </c>
      <c r="Q1125" s="106">
        <v>7</v>
      </c>
      <c r="R1125" s="106">
        <v>7.5</v>
      </c>
      <c r="S1125" s="106">
        <v>1405</v>
      </c>
      <c r="T1125" s="106">
        <v>1436</v>
      </c>
      <c r="U1125" s="106">
        <v>8</v>
      </c>
      <c r="V1125" s="106">
        <v>31</v>
      </c>
      <c r="W1125" s="106">
        <v>7</v>
      </c>
      <c r="X1125" s="106">
        <v>7.5</v>
      </c>
      <c r="Y1125" s="106">
        <v>1844</v>
      </c>
      <c r="Z1125" s="106">
        <v>10</v>
      </c>
      <c r="AA1125" s="107">
        <v>109112</v>
      </c>
      <c r="AB1125" s="106">
        <v>10</v>
      </c>
      <c r="AC1125" s="108">
        <v>9</v>
      </c>
      <c r="AD1125" s="109">
        <v>5</v>
      </c>
      <c r="AE1125" s="110">
        <v>0</v>
      </c>
      <c r="AF1125" s="111">
        <v>0.54</v>
      </c>
      <c r="AG1125" s="112">
        <v>0</v>
      </c>
      <c r="AH1125" s="112">
        <v>0</v>
      </c>
      <c r="AI1125" s="112">
        <v>0</v>
      </c>
      <c r="AJ1125" s="111">
        <v>0.9</v>
      </c>
      <c r="AK1125" s="112">
        <v>0</v>
      </c>
      <c r="AL1125" s="112">
        <v>0</v>
      </c>
      <c r="AM1125" s="112">
        <v>0</v>
      </c>
      <c r="AN1125" s="112">
        <v>0.33333333333333331</v>
      </c>
      <c r="AO1125" s="112">
        <v>101.33333333333333</v>
      </c>
      <c r="AP1125" s="112">
        <v>0</v>
      </c>
      <c r="AQ1125" s="112">
        <v>90</v>
      </c>
      <c r="AR1125" s="112">
        <v>0</v>
      </c>
      <c r="AS1125" s="112">
        <v>64.333333333333329</v>
      </c>
      <c r="AT1125" s="111">
        <v>0.55000000000000004</v>
      </c>
      <c r="AU1125" s="112">
        <v>0</v>
      </c>
      <c r="AV1125" s="112">
        <v>0</v>
      </c>
      <c r="AW1125" s="112">
        <v>0</v>
      </c>
      <c r="AX1125" s="112">
        <v>0</v>
      </c>
      <c r="AY1125" s="112">
        <v>0</v>
      </c>
      <c r="AZ1125" s="112">
        <v>0</v>
      </c>
      <c r="BA1125" s="111">
        <v>0.71299999999999997</v>
      </c>
      <c r="BB1125" s="112">
        <v>0</v>
      </c>
      <c r="BC1125" s="112">
        <v>0</v>
      </c>
      <c r="BD1125" s="112">
        <v>0</v>
      </c>
      <c r="BE1125" s="112">
        <v>0</v>
      </c>
      <c r="BF1125" s="112">
        <v>87.666666666666671</v>
      </c>
      <c r="BG1125" s="112">
        <v>0</v>
      </c>
      <c r="BH1125" s="112">
        <v>1.3333333333333333</v>
      </c>
      <c r="BI1125" s="112">
        <v>38</v>
      </c>
      <c r="BJ1125" s="112">
        <v>5</v>
      </c>
      <c r="BK1125" s="111">
        <v>0.71299999999999997</v>
      </c>
      <c r="BL1125" s="112">
        <v>0</v>
      </c>
      <c r="BM1125" s="112">
        <v>0</v>
      </c>
      <c r="BN1125" s="112">
        <v>0.18333333333333335</v>
      </c>
      <c r="BO1125" s="112">
        <v>118.23966666666666</v>
      </c>
      <c r="BP1125" s="112">
        <v>77.544666666666672</v>
      </c>
      <c r="BQ1125" s="112">
        <v>38.948333333333331</v>
      </c>
      <c r="BR1125" s="113">
        <v>60</v>
      </c>
      <c r="BS1125" s="112">
        <v>1178</v>
      </c>
    </row>
    <row r="1126" spans="1:71" hidden="1" x14ac:dyDescent="0.25">
      <c r="A1126" s="102" t="s">
        <v>17</v>
      </c>
      <c r="B1126" s="103" t="s">
        <v>179</v>
      </c>
      <c r="C1126" s="102" t="s">
        <v>180</v>
      </c>
      <c r="D1126" s="102" t="s">
        <v>420</v>
      </c>
      <c r="E1126" s="102" t="s">
        <v>421</v>
      </c>
      <c r="F1126" s="102" t="s">
        <v>155</v>
      </c>
      <c r="G1126" s="102" t="s">
        <v>227</v>
      </c>
      <c r="H1126" s="104">
        <v>24</v>
      </c>
      <c r="I1126" s="104">
        <v>23</v>
      </c>
      <c r="J1126" s="104">
        <v>487</v>
      </c>
      <c r="K1126" s="104">
        <v>1461</v>
      </c>
      <c r="L1126" s="105">
        <v>178</v>
      </c>
      <c r="M1126" s="106">
        <v>360</v>
      </c>
      <c r="N1126" s="106">
        <v>373</v>
      </c>
      <c r="O1126" s="106">
        <v>4</v>
      </c>
      <c r="P1126" s="106">
        <v>13</v>
      </c>
      <c r="Q1126" s="106">
        <v>4</v>
      </c>
      <c r="R1126" s="106">
        <v>4</v>
      </c>
      <c r="S1126" s="106">
        <v>370</v>
      </c>
      <c r="T1126" s="106">
        <v>370</v>
      </c>
      <c r="U1126" s="106">
        <v>4</v>
      </c>
      <c r="V1126" s="106">
        <v>0</v>
      </c>
      <c r="W1126" s="106">
        <v>2</v>
      </c>
      <c r="X1126" s="106">
        <v>3</v>
      </c>
      <c r="Y1126" s="106">
        <v>487</v>
      </c>
      <c r="Z1126" s="106">
        <v>8</v>
      </c>
      <c r="AA1126" s="107">
        <v>120509</v>
      </c>
      <c r="AB1126" s="106">
        <v>10</v>
      </c>
      <c r="AC1126" s="108">
        <v>7</v>
      </c>
      <c r="AD1126" s="109">
        <v>4</v>
      </c>
      <c r="AE1126" s="110">
        <v>0</v>
      </c>
      <c r="AF1126" s="111">
        <v>0.54</v>
      </c>
      <c r="AG1126" s="112">
        <v>0</v>
      </c>
      <c r="AH1126" s="112">
        <v>0</v>
      </c>
      <c r="AI1126" s="112">
        <v>0</v>
      </c>
      <c r="AJ1126" s="111">
        <v>0.9</v>
      </c>
      <c r="AK1126" s="112">
        <v>0</v>
      </c>
      <c r="AL1126" s="112">
        <v>0</v>
      </c>
      <c r="AM1126" s="112">
        <v>0</v>
      </c>
      <c r="AN1126" s="112">
        <v>0.33333333333333331</v>
      </c>
      <c r="AO1126" s="112">
        <v>101.33333333333333</v>
      </c>
      <c r="AP1126" s="112">
        <v>0</v>
      </c>
      <c r="AQ1126" s="112">
        <v>90</v>
      </c>
      <c r="AR1126" s="112">
        <v>0</v>
      </c>
      <c r="AS1126" s="112">
        <v>64.333333333333329</v>
      </c>
      <c r="AT1126" s="111">
        <v>0.55000000000000004</v>
      </c>
      <c r="AU1126" s="112">
        <v>0</v>
      </c>
      <c r="AV1126" s="112">
        <v>0</v>
      </c>
      <c r="AW1126" s="112">
        <v>0</v>
      </c>
      <c r="AX1126" s="112">
        <v>0</v>
      </c>
      <c r="AY1126" s="112">
        <v>0</v>
      </c>
      <c r="AZ1126" s="112">
        <v>0</v>
      </c>
      <c r="BA1126" s="111">
        <v>0.71299999999999997</v>
      </c>
      <c r="BB1126" s="112">
        <v>0</v>
      </c>
      <c r="BC1126" s="112">
        <v>0</v>
      </c>
      <c r="BD1126" s="112">
        <v>0</v>
      </c>
      <c r="BE1126" s="112">
        <v>0</v>
      </c>
      <c r="BF1126" s="112">
        <v>87.666666666666671</v>
      </c>
      <c r="BG1126" s="112">
        <v>0</v>
      </c>
      <c r="BH1126" s="112">
        <v>1.3333333333333333</v>
      </c>
      <c r="BI1126" s="112">
        <v>38</v>
      </c>
      <c r="BJ1126" s="112">
        <v>5</v>
      </c>
      <c r="BK1126" s="111">
        <v>0.71299999999999997</v>
      </c>
      <c r="BL1126" s="112">
        <v>0</v>
      </c>
      <c r="BM1126" s="112">
        <v>0</v>
      </c>
      <c r="BN1126" s="112">
        <v>0.18333333333333335</v>
      </c>
      <c r="BO1126" s="112">
        <v>118.23966666666666</v>
      </c>
      <c r="BP1126" s="112">
        <v>77.544666666666672</v>
      </c>
      <c r="BQ1126" s="112">
        <v>38.948333333333331</v>
      </c>
      <c r="BR1126" s="113">
        <v>40</v>
      </c>
      <c r="BS1126" s="112">
        <v>1178</v>
      </c>
    </row>
    <row r="1127" spans="1:71" hidden="1" x14ac:dyDescent="0.25">
      <c r="A1127" s="102" t="s">
        <v>17</v>
      </c>
      <c r="B1127" s="103" t="s">
        <v>179</v>
      </c>
      <c r="C1127" s="102" t="s">
        <v>180</v>
      </c>
      <c r="D1127" s="102" t="s">
        <v>769</v>
      </c>
      <c r="E1127" s="102" t="s">
        <v>770</v>
      </c>
      <c r="F1127" s="102" t="s">
        <v>155</v>
      </c>
      <c r="G1127" s="102" t="s">
        <v>227</v>
      </c>
      <c r="H1127" s="104">
        <v>21</v>
      </c>
      <c r="I1127" s="104">
        <v>23</v>
      </c>
      <c r="J1127" s="104">
        <v>138</v>
      </c>
      <c r="K1127" s="104">
        <v>414</v>
      </c>
      <c r="L1127" s="105">
        <v>60.666666666666664</v>
      </c>
      <c r="M1127" s="106">
        <v>283</v>
      </c>
      <c r="N1127" s="106">
        <v>299</v>
      </c>
      <c r="O1127" s="106">
        <v>3</v>
      </c>
      <c r="P1127" s="106">
        <v>16</v>
      </c>
      <c r="Q1127" s="106">
        <v>4</v>
      </c>
      <c r="R1127" s="106">
        <v>3.5</v>
      </c>
      <c r="S1127" s="106">
        <v>294</v>
      </c>
      <c r="T1127" s="106">
        <v>305</v>
      </c>
      <c r="U1127" s="106">
        <v>4</v>
      </c>
      <c r="V1127" s="106">
        <v>11</v>
      </c>
      <c r="W1127" s="106">
        <v>5</v>
      </c>
      <c r="X1127" s="106">
        <v>4.5</v>
      </c>
      <c r="Y1127" s="106">
        <v>138</v>
      </c>
      <c r="Z1127" s="106">
        <v>5</v>
      </c>
      <c r="AA1127" s="107">
        <v>84294</v>
      </c>
      <c r="AB1127" s="106">
        <v>9</v>
      </c>
      <c r="AC1127" s="108">
        <v>6.2</v>
      </c>
      <c r="AD1127" s="109">
        <v>4</v>
      </c>
      <c r="AE1127" s="110">
        <v>0</v>
      </c>
      <c r="AF1127" s="111">
        <v>0.54</v>
      </c>
      <c r="AG1127" s="112">
        <v>0</v>
      </c>
      <c r="AH1127" s="112">
        <v>0</v>
      </c>
      <c r="AI1127" s="112">
        <v>0</v>
      </c>
      <c r="AJ1127" s="111">
        <v>0.9</v>
      </c>
      <c r="AK1127" s="112">
        <v>0</v>
      </c>
      <c r="AL1127" s="112">
        <v>0</v>
      </c>
      <c r="AM1127" s="112">
        <v>0</v>
      </c>
      <c r="AN1127" s="112">
        <v>0</v>
      </c>
      <c r="AO1127" s="112">
        <v>18</v>
      </c>
      <c r="AP1127" s="112">
        <v>0</v>
      </c>
      <c r="AQ1127" s="112">
        <v>12.333333333333334</v>
      </c>
      <c r="AR1127" s="112">
        <v>0</v>
      </c>
      <c r="AS1127" s="112">
        <v>8.3333333333333339</v>
      </c>
      <c r="AT1127" s="111">
        <v>0.55000000000000004</v>
      </c>
      <c r="AU1127" s="112">
        <v>0</v>
      </c>
      <c r="AV1127" s="112">
        <v>0</v>
      </c>
      <c r="AW1127" s="112">
        <v>0</v>
      </c>
      <c r="AX1127" s="112">
        <v>0</v>
      </c>
      <c r="AY1127" s="112">
        <v>0</v>
      </c>
      <c r="AZ1127" s="112">
        <v>0</v>
      </c>
      <c r="BA1127" s="111">
        <v>0.71299999999999997</v>
      </c>
      <c r="BB1127" s="112">
        <v>0</v>
      </c>
      <c r="BC1127" s="112">
        <v>0</v>
      </c>
      <c r="BD1127" s="112">
        <v>0</v>
      </c>
      <c r="BE1127" s="112">
        <v>0</v>
      </c>
      <c r="BF1127" s="112">
        <v>0</v>
      </c>
      <c r="BG1127" s="112">
        <v>0</v>
      </c>
      <c r="BH1127" s="112">
        <v>0</v>
      </c>
      <c r="BI1127" s="112">
        <v>0</v>
      </c>
      <c r="BJ1127" s="112">
        <v>0</v>
      </c>
      <c r="BK1127" s="111">
        <v>0.71299999999999997</v>
      </c>
      <c r="BL1127" s="112">
        <v>0</v>
      </c>
      <c r="BM1127" s="112">
        <v>0</v>
      </c>
      <c r="BN1127" s="112">
        <v>0</v>
      </c>
      <c r="BO1127" s="112">
        <v>9.9</v>
      </c>
      <c r="BP1127" s="112">
        <v>6.7833333333333341</v>
      </c>
      <c r="BQ1127" s="112">
        <v>4.5833333333333339</v>
      </c>
      <c r="BR1127" s="113">
        <v>7</v>
      </c>
      <c r="BS1127" s="112">
        <v>1178</v>
      </c>
    </row>
    <row r="1128" spans="1:71" hidden="1" x14ac:dyDescent="0.25">
      <c r="A1128" s="102" t="s">
        <v>17</v>
      </c>
      <c r="B1128" s="103" t="s">
        <v>179</v>
      </c>
      <c r="C1128" s="102" t="s">
        <v>180</v>
      </c>
      <c r="D1128" s="102" t="s">
        <v>300</v>
      </c>
      <c r="E1128" s="102" t="s">
        <v>301</v>
      </c>
      <c r="F1128" s="102" t="s">
        <v>155</v>
      </c>
      <c r="G1128" s="102" t="s">
        <v>227</v>
      </c>
      <c r="H1128" s="104">
        <v>165</v>
      </c>
      <c r="I1128" s="104">
        <v>167</v>
      </c>
      <c r="J1128" s="104">
        <v>522</v>
      </c>
      <c r="K1128" s="104">
        <v>1566</v>
      </c>
      <c r="L1128" s="105">
        <v>284.66666666666669</v>
      </c>
      <c r="M1128" s="106">
        <v>2153</v>
      </c>
      <c r="N1128" s="106">
        <v>2366</v>
      </c>
      <c r="O1128" s="106">
        <v>9</v>
      </c>
      <c r="P1128" s="106">
        <v>213</v>
      </c>
      <c r="Q1128" s="106">
        <v>9</v>
      </c>
      <c r="R1128" s="106">
        <v>9</v>
      </c>
      <c r="S1128" s="106">
        <v>2198</v>
      </c>
      <c r="T1128" s="106">
        <v>2251</v>
      </c>
      <c r="U1128" s="106">
        <v>9</v>
      </c>
      <c r="V1128" s="106">
        <v>53</v>
      </c>
      <c r="W1128" s="106">
        <v>9</v>
      </c>
      <c r="X1128" s="106">
        <v>9</v>
      </c>
      <c r="Y1128" s="106">
        <v>522</v>
      </c>
      <c r="Z1128" s="106">
        <v>8</v>
      </c>
      <c r="AA1128" s="107">
        <v>102660</v>
      </c>
      <c r="AB1128" s="106">
        <v>10</v>
      </c>
      <c r="AC1128" s="108">
        <v>9.1999999999999993</v>
      </c>
      <c r="AD1128" s="109">
        <v>5</v>
      </c>
      <c r="AE1128" s="110">
        <v>0</v>
      </c>
      <c r="AF1128" s="111">
        <v>0.54</v>
      </c>
      <c r="AG1128" s="112">
        <v>0</v>
      </c>
      <c r="AH1128" s="112">
        <v>0</v>
      </c>
      <c r="AI1128" s="112">
        <v>0</v>
      </c>
      <c r="AJ1128" s="111">
        <v>0.9</v>
      </c>
      <c r="AK1128" s="112">
        <v>0</v>
      </c>
      <c r="AL1128" s="112">
        <v>0</v>
      </c>
      <c r="AM1128" s="112">
        <v>0</v>
      </c>
      <c r="AN1128" s="112">
        <v>0</v>
      </c>
      <c r="AO1128" s="112">
        <v>0</v>
      </c>
      <c r="AP1128" s="112">
        <v>0</v>
      </c>
      <c r="AQ1128" s="112">
        <v>0</v>
      </c>
      <c r="AR1128" s="112">
        <v>0</v>
      </c>
      <c r="AS1128" s="112">
        <v>0</v>
      </c>
      <c r="AT1128" s="111">
        <v>0.55000000000000004</v>
      </c>
      <c r="AU1128" s="112">
        <v>0</v>
      </c>
      <c r="AV1128" s="112">
        <v>0</v>
      </c>
      <c r="AW1128" s="112">
        <v>0</v>
      </c>
      <c r="AX1128" s="112">
        <v>0</v>
      </c>
      <c r="AY1128" s="112">
        <v>0</v>
      </c>
      <c r="AZ1128" s="112">
        <v>0</v>
      </c>
      <c r="BA1128" s="111">
        <v>0.71299999999999997</v>
      </c>
      <c r="BB1128" s="112">
        <v>0</v>
      </c>
      <c r="BC1128" s="112">
        <v>0</v>
      </c>
      <c r="BD1128" s="112">
        <v>0</v>
      </c>
      <c r="BE1128" s="112">
        <v>0</v>
      </c>
      <c r="BF1128" s="112">
        <v>0</v>
      </c>
      <c r="BG1128" s="112">
        <v>0</v>
      </c>
      <c r="BH1128" s="112">
        <v>0</v>
      </c>
      <c r="BI1128" s="112">
        <v>0</v>
      </c>
      <c r="BJ1128" s="112">
        <v>0</v>
      </c>
      <c r="BK1128" s="111">
        <v>0.71299999999999997</v>
      </c>
      <c r="BL1128" s="112">
        <v>0</v>
      </c>
      <c r="BM1128" s="112">
        <v>0</v>
      </c>
      <c r="BN1128" s="112">
        <v>0</v>
      </c>
      <c r="BO1128" s="112">
        <v>0</v>
      </c>
      <c r="BP1128" s="112">
        <v>0</v>
      </c>
      <c r="BQ1128" s="112">
        <v>0</v>
      </c>
      <c r="BR1128" s="113">
        <v>54</v>
      </c>
      <c r="BS1128" s="112">
        <v>1178</v>
      </c>
    </row>
    <row r="1129" spans="1:71" hidden="1" x14ac:dyDescent="0.25">
      <c r="A1129" s="102" t="s">
        <v>17</v>
      </c>
      <c r="B1129" s="103" t="s">
        <v>179</v>
      </c>
      <c r="C1129" s="102" t="s">
        <v>180</v>
      </c>
      <c r="D1129" s="102" t="s">
        <v>302</v>
      </c>
      <c r="E1129" s="102" t="s">
        <v>303</v>
      </c>
      <c r="F1129" s="102" t="s">
        <v>155</v>
      </c>
      <c r="G1129" s="102" t="s">
        <v>227</v>
      </c>
      <c r="H1129" s="104">
        <v>118</v>
      </c>
      <c r="I1129" s="104">
        <v>125</v>
      </c>
      <c r="J1129" s="104">
        <v>1848</v>
      </c>
      <c r="K1129" s="104">
        <v>5544</v>
      </c>
      <c r="L1129" s="105">
        <v>697</v>
      </c>
      <c r="M1129" s="106">
        <v>1745</v>
      </c>
      <c r="N1129" s="106">
        <v>1807</v>
      </c>
      <c r="O1129" s="106">
        <v>8</v>
      </c>
      <c r="P1129" s="106">
        <v>62</v>
      </c>
      <c r="Q1129" s="106">
        <v>7</v>
      </c>
      <c r="R1129" s="106">
        <v>7.5</v>
      </c>
      <c r="S1129" s="106">
        <v>1756</v>
      </c>
      <c r="T1129" s="106">
        <v>1783</v>
      </c>
      <c r="U1129" s="106">
        <v>8</v>
      </c>
      <c r="V1129" s="106">
        <v>27</v>
      </c>
      <c r="W1129" s="106">
        <v>7</v>
      </c>
      <c r="X1129" s="106">
        <v>7.5</v>
      </c>
      <c r="Y1129" s="106">
        <v>1848</v>
      </c>
      <c r="Z1129" s="106">
        <v>10</v>
      </c>
      <c r="AA1129" s="107">
        <v>94981</v>
      </c>
      <c r="AB1129" s="106">
        <v>9</v>
      </c>
      <c r="AC1129" s="108">
        <v>8.6</v>
      </c>
      <c r="AD1129" s="109">
        <v>5</v>
      </c>
      <c r="AE1129" s="110">
        <v>0</v>
      </c>
      <c r="AF1129" s="111">
        <v>0.54</v>
      </c>
      <c r="AG1129" s="112">
        <v>0</v>
      </c>
      <c r="AH1129" s="112">
        <v>0</v>
      </c>
      <c r="AI1129" s="112">
        <v>0</v>
      </c>
      <c r="AJ1129" s="111">
        <v>0.9</v>
      </c>
      <c r="AK1129" s="112">
        <v>0</v>
      </c>
      <c r="AL1129" s="112">
        <v>0</v>
      </c>
      <c r="AM1129" s="112">
        <v>0</v>
      </c>
      <c r="AN1129" s="112">
        <v>0</v>
      </c>
      <c r="AO1129" s="112">
        <v>256.66666666666669</v>
      </c>
      <c r="AP1129" s="112">
        <v>0</v>
      </c>
      <c r="AQ1129" s="112">
        <v>170.33333333333334</v>
      </c>
      <c r="AR1129" s="112">
        <v>0</v>
      </c>
      <c r="AS1129" s="112">
        <v>64.666666666666671</v>
      </c>
      <c r="AT1129" s="111">
        <v>0.55000000000000004</v>
      </c>
      <c r="AU1129" s="112">
        <v>0</v>
      </c>
      <c r="AV1129" s="112">
        <v>0</v>
      </c>
      <c r="AW1129" s="112">
        <v>0</v>
      </c>
      <c r="AX1129" s="112">
        <v>0</v>
      </c>
      <c r="AY1129" s="112">
        <v>0</v>
      </c>
      <c r="AZ1129" s="112">
        <v>0</v>
      </c>
      <c r="BA1129" s="111">
        <v>0.71299999999999997</v>
      </c>
      <c r="BB1129" s="112">
        <v>0</v>
      </c>
      <c r="BC1129" s="112">
        <v>0</v>
      </c>
      <c r="BD1129" s="112">
        <v>0</v>
      </c>
      <c r="BE1129" s="112">
        <v>0</v>
      </c>
      <c r="BF1129" s="112">
        <v>136.33333333333334</v>
      </c>
      <c r="BG1129" s="112">
        <v>0</v>
      </c>
      <c r="BH1129" s="112">
        <v>2</v>
      </c>
      <c r="BI1129" s="112">
        <v>37.666666666666664</v>
      </c>
      <c r="BJ1129" s="112">
        <v>3.6666666666666665</v>
      </c>
      <c r="BK1129" s="111">
        <v>0.71299999999999997</v>
      </c>
      <c r="BL1129" s="112">
        <v>0</v>
      </c>
      <c r="BM1129" s="112">
        <v>0</v>
      </c>
      <c r="BN1129" s="112">
        <v>0</v>
      </c>
      <c r="BO1129" s="112">
        <v>238.37233333333336</v>
      </c>
      <c r="BP1129" s="112">
        <v>121.96566666666668</v>
      </c>
      <c r="BQ1129" s="112">
        <v>38.181000000000004</v>
      </c>
      <c r="BR1129" s="113">
        <v>85</v>
      </c>
      <c r="BS1129" s="112">
        <v>1178</v>
      </c>
    </row>
    <row r="1130" spans="1:71" hidden="1" x14ac:dyDescent="0.25">
      <c r="A1130" s="102" t="s">
        <v>17</v>
      </c>
      <c r="B1130" s="103" t="s">
        <v>179</v>
      </c>
      <c r="C1130" s="102" t="s">
        <v>180</v>
      </c>
      <c r="D1130" s="102" t="s">
        <v>242</v>
      </c>
      <c r="E1130" s="102" t="s">
        <v>243</v>
      </c>
      <c r="F1130" s="102" t="s">
        <v>244</v>
      </c>
      <c r="G1130" s="102" t="s">
        <v>224</v>
      </c>
      <c r="H1130" s="104">
        <v>75</v>
      </c>
      <c r="I1130" s="104">
        <v>67</v>
      </c>
      <c r="J1130" s="104">
        <v>384</v>
      </c>
      <c r="K1130" s="104">
        <v>1152</v>
      </c>
      <c r="L1130" s="105">
        <v>175.33333333333334</v>
      </c>
      <c r="M1130" s="106">
        <v>864</v>
      </c>
      <c r="N1130" s="106">
        <v>871</v>
      </c>
      <c r="O1130" s="106">
        <v>6</v>
      </c>
      <c r="P1130" s="106">
        <v>7</v>
      </c>
      <c r="Q1130" s="106">
        <v>3</v>
      </c>
      <c r="R1130" s="106">
        <v>4.5</v>
      </c>
      <c r="S1130" s="106">
        <v>843</v>
      </c>
      <c r="T1130" s="106">
        <v>837</v>
      </c>
      <c r="U1130" s="106">
        <v>6</v>
      </c>
      <c r="V1130" s="106">
        <v>-6</v>
      </c>
      <c r="W1130" s="106">
        <v>1</v>
      </c>
      <c r="X1130" s="106">
        <v>3.5</v>
      </c>
      <c r="Y1130" s="106">
        <v>384</v>
      </c>
      <c r="Z1130" s="106">
        <v>7</v>
      </c>
      <c r="AA1130" s="107">
        <v>64566</v>
      </c>
      <c r="AB1130" s="106">
        <v>7</v>
      </c>
      <c r="AC1130" s="108">
        <v>5.8</v>
      </c>
      <c r="AD1130" s="109">
        <v>3</v>
      </c>
      <c r="AE1130" s="110">
        <v>70.666666666666671</v>
      </c>
      <c r="AF1130" s="111">
        <v>0.54</v>
      </c>
      <c r="AG1130" s="112">
        <v>0</v>
      </c>
      <c r="AH1130" s="112">
        <v>11.333333333333334</v>
      </c>
      <c r="AI1130" s="112">
        <v>0</v>
      </c>
      <c r="AJ1130" s="111">
        <v>0.9</v>
      </c>
      <c r="AK1130" s="112">
        <v>0</v>
      </c>
      <c r="AL1130" s="112">
        <v>0</v>
      </c>
      <c r="AM1130" s="112">
        <v>0</v>
      </c>
      <c r="AN1130" s="112">
        <v>8.6666666666666661</v>
      </c>
      <c r="AO1130" s="112">
        <v>4</v>
      </c>
      <c r="AP1130" s="112">
        <v>0</v>
      </c>
      <c r="AQ1130" s="112">
        <v>0</v>
      </c>
      <c r="AR1130" s="112">
        <v>0</v>
      </c>
      <c r="AS1130" s="112">
        <v>0</v>
      </c>
      <c r="AT1130" s="111">
        <v>0.55000000000000004</v>
      </c>
      <c r="AU1130" s="112">
        <v>0</v>
      </c>
      <c r="AV1130" s="112">
        <v>0</v>
      </c>
      <c r="AW1130" s="112">
        <v>0</v>
      </c>
      <c r="AX1130" s="112">
        <v>0</v>
      </c>
      <c r="AY1130" s="112">
        <v>0</v>
      </c>
      <c r="AZ1130" s="112">
        <v>0</v>
      </c>
      <c r="BA1130" s="111">
        <v>0.71299999999999997</v>
      </c>
      <c r="BB1130" s="112">
        <v>3.6666666666666665</v>
      </c>
      <c r="BC1130" s="112">
        <v>0</v>
      </c>
      <c r="BD1130" s="112">
        <v>0</v>
      </c>
      <c r="BE1130" s="112">
        <v>2.3333333333333335</v>
      </c>
      <c r="BF1130" s="112">
        <v>5.333333333333333</v>
      </c>
      <c r="BG1130" s="112">
        <v>0</v>
      </c>
      <c r="BH1130" s="112">
        <v>0</v>
      </c>
      <c r="BI1130" s="112">
        <v>0</v>
      </c>
      <c r="BJ1130" s="112">
        <v>0</v>
      </c>
      <c r="BK1130" s="111">
        <v>0.71299999999999997</v>
      </c>
      <c r="BL1130" s="112">
        <v>38.160000000000004</v>
      </c>
      <c r="BM1130" s="112">
        <v>12.814333333333334</v>
      </c>
      <c r="BN1130" s="112">
        <v>6.4303333333333335</v>
      </c>
      <c r="BO1130" s="112">
        <v>6.0026666666666664</v>
      </c>
      <c r="BP1130" s="112">
        <v>0</v>
      </c>
      <c r="BQ1130" s="112">
        <v>0</v>
      </c>
      <c r="BR1130" s="113">
        <v>93</v>
      </c>
      <c r="BS1130" s="112">
        <v>0</v>
      </c>
    </row>
    <row r="1131" spans="1:71" hidden="1" x14ac:dyDescent="0.25">
      <c r="A1131" s="102" t="s">
        <v>17</v>
      </c>
      <c r="B1131" s="103" t="s">
        <v>179</v>
      </c>
      <c r="C1131" s="102" t="s">
        <v>180</v>
      </c>
      <c r="D1131" s="102" t="s">
        <v>426</v>
      </c>
      <c r="E1131" s="102" t="s">
        <v>427</v>
      </c>
      <c r="F1131" s="102" t="s">
        <v>244</v>
      </c>
      <c r="G1131" s="102" t="s">
        <v>224</v>
      </c>
      <c r="H1131" s="104">
        <v>19</v>
      </c>
      <c r="I1131" s="104">
        <v>18</v>
      </c>
      <c r="J1131" s="104">
        <v>254</v>
      </c>
      <c r="K1131" s="104">
        <v>762</v>
      </c>
      <c r="L1131" s="105">
        <v>97</v>
      </c>
      <c r="M1131" s="106">
        <v>206</v>
      </c>
      <c r="N1131" s="106">
        <v>217</v>
      </c>
      <c r="O1131" s="106">
        <v>3</v>
      </c>
      <c r="P1131" s="106">
        <v>11</v>
      </c>
      <c r="Q1131" s="106">
        <v>4</v>
      </c>
      <c r="R1131" s="106">
        <v>3.5</v>
      </c>
      <c r="S1131" s="106">
        <v>212</v>
      </c>
      <c r="T1131" s="106">
        <v>212</v>
      </c>
      <c r="U1131" s="106">
        <v>3</v>
      </c>
      <c r="V1131" s="106">
        <v>0</v>
      </c>
      <c r="W1131" s="106">
        <v>2</v>
      </c>
      <c r="X1131" s="106">
        <v>2.5</v>
      </c>
      <c r="Y1131" s="106">
        <v>254</v>
      </c>
      <c r="Z1131" s="106">
        <v>6</v>
      </c>
      <c r="AA1131" s="107">
        <v>49512</v>
      </c>
      <c r="AB1131" s="106">
        <v>5</v>
      </c>
      <c r="AC1131" s="108">
        <v>4.4000000000000004</v>
      </c>
      <c r="AD1131" s="109">
        <v>3</v>
      </c>
      <c r="AE1131" s="110">
        <v>2</v>
      </c>
      <c r="AF1131" s="111">
        <v>0.54</v>
      </c>
      <c r="AG1131" s="112">
        <v>8.6666666666666661</v>
      </c>
      <c r="AH1131" s="112">
        <v>0</v>
      </c>
      <c r="AI1131" s="112">
        <v>8.6666666666666661</v>
      </c>
      <c r="AJ1131" s="111">
        <v>0.9</v>
      </c>
      <c r="AK1131" s="112">
        <v>0</v>
      </c>
      <c r="AL1131" s="112">
        <v>0</v>
      </c>
      <c r="AM1131" s="112">
        <v>0</v>
      </c>
      <c r="AN1131" s="112">
        <v>0</v>
      </c>
      <c r="AO1131" s="112">
        <v>0</v>
      </c>
      <c r="AP1131" s="112">
        <v>0</v>
      </c>
      <c r="AQ1131" s="112">
        <v>0</v>
      </c>
      <c r="AR1131" s="112">
        <v>0</v>
      </c>
      <c r="AS1131" s="112">
        <v>0</v>
      </c>
      <c r="AT1131" s="111">
        <v>0.55000000000000004</v>
      </c>
      <c r="AU1131" s="112">
        <v>0</v>
      </c>
      <c r="AV1131" s="112">
        <v>0</v>
      </c>
      <c r="AW1131" s="112">
        <v>0</v>
      </c>
      <c r="AX1131" s="112">
        <v>0</v>
      </c>
      <c r="AY1131" s="112">
        <v>0</v>
      </c>
      <c r="AZ1131" s="112">
        <v>0</v>
      </c>
      <c r="BA1131" s="111">
        <v>0.71299999999999997</v>
      </c>
      <c r="BB1131" s="112">
        <v>0</v>
      </c>
      <c r="BC1131" s="112">
        <v>0</v>
      </c>
      <c r="BD1131" s="112">
        <v>0</v>
      </c>
      <c r="BE1131" s="112">
        <v>0</v>
      </c>
      <c r="BF1131" s="112">
        <v>0</v>
      </c>
      <c r="BG1131" s="112">
        <v>0</v>
      </c>
      <c r="BH1131" s="112">
        <v>0</v>
      </c>
      <c r="BI1131" s="112">
        <v>0</v>
      </c>
      <c r="BJ1131" s="112">
        <v>0</v>
      </c>
      <c r="BK1131" s="111">
        <v>0.71299999999999997</v>
      </c>
      <c r="BL1131" s="112">
        <v>1.08</v>
      </c>
      <c r="BM1131" s="112">
        <v>7.8</v>
      </c>
      <c r="BN1131" s="112">
        <v>7.8</v>
      </c>
      <c r="BO1131" s="112">
        <v>0</v>
      </c>
      <c r="BP1131" s="112">
        <v>0</v>
      </c>
      <c r="BQ1131" s="112">
        <v>0</v>
      </c>
      <c r="BR1131" s="113">
        <v>33</v>
      </c>
      <c r="BS1131" s="112">
        <v>0</v>
      </c>
    </row>
    <row r="1132" spans="1:71" hidden="1" x14ac:dyDescent="0.25">
      <c r="A1132" s="102" t="s">
        <v>17</v>
      </c>
      <c r="B1132" s="103" t="s">
        <v>179</v>
      </c>
      <c r="C1132" s="102" t="s">
        <v>180</v>
      </c>
      <c r="D1132" s="102" t="s">
        <v>428</v>
      </c>
      <c r="E1132" s="102" t="s">
        <v>429</v>
      </c>
      <c r="F1132" s="102" t="s">
        <v>244</v>
      </c>
      <c r="G1132" s="102" t="s">
        <v>224</v>
      </c>
      <c r="H1132" s="104">
        <v>33</v>
      </c>
      <c r="I1132" s="104">
        <v>35</v>
      </c>
      <c r="J1132" s="104">
        <v>341</v>
      </c>
      <c r="K1132" s="104">
        <v>1023</v>
      </c>
      <c r="L1132" s="105">
        <v>136.33333333333334</v>
      </c>
      <c r="M1132" s="106">
        <v>382</v>
      </c>
      <c r="N1132" s="106">
        <v>388</v>
      </c>
      <c r="O1132" s="106">
        <v>4</v>
      </c>
      <c r="P1132" s="106">
        <v>6</v>
      </c>
      <c r="Q1132" s="106">
        <v>3</v>
      </c>
      <c r="R1132" s="106">
        <v>3.5</v>
      </c>
      <c r="S1132" s="106">
        <v>395</v>
      </c>
      <c r="T1132" s="106">
        <v>399</v>
      </c>
      <c r="U1132" s="106">
        <v>4</v>
      </c>
      <c r="V1132" s="106">
        <v>4</v>
      </c>
      <c r="W1132" s="106">
        <v>3</v>
      </c>
      <c r="X1132" s="106">
        <v>3.5</v>
      </c>
      <c r="Y1132" s="106">
        <v>341</v>
      </c>
      <c r="Z1132" s="106">
        <v>7</v>
      </c>
      <c r="AA1132" s="107">
        <v>60299</v>
      </c>
      <c r="AB1132" s="106">
        <v>6</v>
      </c>
      <c r="AC1132" s="108">
        <v>5.2</v>
      </c>
      <c r="AD1132" s="109">
        <v>3</v>
      </c>
      <c r="AE1132" s="110">
        <v>0</v>
      </c>
      <c r="AF1132" s="111">
        <v>0.54</v>
      </c>
      <c r="AG1132" s="112">
        <v>0.66666666666666663</v>
      </c>
      <c r="AH1132" s="112">
        <v>0</v>
      </c>
      <c r="AI1132" s="112">
        <v>0.66666666666666663</v>
      </c>
      <c r="AJ1132" s="111">
        <v>0.9</v>
      </c>
      <c r="AK1132" s="112">
        <v>0</v>
      </c>
      <c r="AL1132" s="112">
        <v>0</v>
      </c>
      <c r="AM1132" s="112">
        <v>0</v>
      </c>
      <c r="AN1132" s="112">
        <v>0</v>
      </c>
      <c r="AO1132" s="112">
        <v>0</v>
      </c>
      <c r="AP1132" s="112">
        <v>1.6666666666666667</v>
      </c>
      <c r="AQ1132" s="112">
        <v>55.666666666666664</v>
      </c>
      <c r="AR1132" s="112">
        <v>0</v>
      </c>
      <c r="AS1132" s="112">
        <v>0</v>
      </c>
      <c r="AT1132" s="111">
        <v>0.55000000000000004</v>
      </c>
      <c r="AU1132" s="112">
        <v>0</v>
      </c>
      <c r="AV1132" s="112">
        <v>0</v>
      </c>
      <c r="AW1132" s="112">
        <v>0</v>
      </c>
      <c r="AX1132" s="112">
        <v>0</v>
      </c>
      <c r="AY1132" s="112">
        <v>0</v>
      </c>
      <c r="AZ1132" s="112">
        <v>0</v>
      </c>
      <c r="BA1132" s="111">
        <v>0.71299999999999997</v>
      </c>
      <c r="BB1132" s="112">
        <v>0.33333333333333331</v>
      </c>
      <c r="BC1132" s="112">
        <v>0</v>
      </c>
      <c r="BD1132" s="112">
        <v>0</v>
      </c>
      <c r="BE1132" s="112">
        <v>0</v>
      </c>
      <c r="BF1132" s="112">
        <v>0</v>
      </c>
      <c r="BG1132" s="112">
        <v>0</v>
      </c>
      <c r="BH1132" s="112">
        <v>3.6666666666666665</v>
      </c>
      <c r="BI1132" s="112">
        <v>1.3333333333333333</v>
      </c>
      <c r="BJ1132" s="112">
        <v>0</v>
      </c>
      <c r="BK1132" s="111">
        <v>0.71299999999999997</v>
      </c>
      <c r="BL1132" s="112">
        <v>0</v>
      </c>
      <c r="BM1132" s="112">
        <v>0.83766666666666656</v>
      </c>
      <c r="BN1132" s="112">
        <v>0.6</v>
      </c>
      <c r="BO1132" s="112">
        <v>0</v>
      </c>
      <c r="BP1132" s="112">
        <v>35.098333333333336</v>
      </c>
      <c r="BQ1132" s="112">
        <v>0</v>
      </c>
      <c r="BR1132" s="113">
        <v>14</v>
      </c>
      <c r="BS1132" s="112">
        <v>0</v>
      </c>
    </row>
    <row r="1133" spans="1:71" hidden="1" x14ac:dyDescent="0.25">
      <c r="A1133" s="102" t="s">
        <v>17</v>
      </c>
      <c r="B1133" s="103" t="s">
        <v>181</v>
      </c>
      <c r="C1133" s="102" t="s">
        <v>182</v>
      </c>
      <c r="D1133" s="102" t="s">
        <v>432</v>
      </c>
      <c r="E1133" s="102" t="s">
        <v>433</v>
      </c>
      <c r="F1133" s="102" t="s">
        <v>434</v>
      </c>
      <c r="G1133" s="102" t="s">
        <v>227</v>
      </c>
      <c r="H1133" s="104">
        <v>57</v>
      </c>
      <c r="I1133" s="104">
        <v>64</v>
      </c>
      <c r="J1133" s="104">
        <v>144</v>
      </c>
      <c r="K1133" s="104">
        <v>432</v>
      </c>
      <c r="L1133" s="105">
        <v>88.333333333333329</v>
      </c>
      <c r="M1133" s="106">
        <v>584</v>
      </c>
      <c r="N1133" s="106">
        <v>635</v>
      </c>
      <c r="O1133" s="106">
        <v>5</v>
      </c>
      <c r="P1133" s="106">
        <v>51</v>
      </c>
      <c r="Q1133" s="106">
        <v>6</v>
      </c>
      <c r="R1133" s="106">
        <v>5.5</v>
      </c>
      <c r="S1133" s="106">
        <v>607</v>
      </c>
      <c r="T1133" s="106">
        <v>631</v>
      </c>
      <c r="U1133" s="106">
        <v>6</v>
      </c>
      <c r="V1133" s="106">
        <v>24</v>
      </c>
      <c r="W1133" s="106">
        <v>7</v>
      </c>
      <c r="X1133" s="106">
        <v>6.5</v>
      </c>
      <c r="Y1133" s="106">
        <v>144</v>
      </c>
      <c r="Z1133" s="106">
        <v>5</v>
      </c>
      <c r="AA1133" s="107">
        <v>94928</v>
      </c>
      <c r="AB1133" s="106">
        <v>9</v>
      </c>
      <c r="AC1133" s="108">
        <v>7</v>
      </c>
      <c r="AD1133" s="109">
        <v>4</v>
      </c>
      <c r="AE1133" s="110">
        <v>0</v>
      </c>
      <c r="AF1133" s="111">
        <v>0.54</v>
      </c>
      <c r="AG1133" s="112">
        <v>0</v>
      </c>
      <c r="AH1133" s="112">
        <v>0</v>
      </c>
      <c r="AI1133" s="112">
        <v>0</v>
      </c>
      <c r="AJ1133" s="111">
        <v>0.9</v>
      </c>
      <c r="AK1133" s="112">
        <v>0</v>
      </c>
      <c r="AL1133" s="112">
        <v>0</v>
      </c>
      <c r="AM1133" s="112">
        <v>0</v>
      </c>
      <c r="AN1133" s="112">
        <v>0</v>
      </c>
      <c r="AO1133" s="112">
        <v>120.66666666666667</v>
      </c>
      <c r="AP1133" s="112">
        <v>0</v>
      </c>
      <c r="AQ1133" s="112">
        <v>10</v>
      </c>
      <c r="AR1133" s="112">
        <v>0</v>
      </c>
      <c r="AS1133" s="112">
        <v>38</v>
      </c>
      <c r="AT1133" s="111">
        <v>0.55000000000000004</v>
      </c>
      <c r="AU1133" s="112">
        <v>0</v>
      </c>
      <c r="AV1133" s="112">
        <v>0</v>
      </c>
      <c r="AW1133" s="112">
        <v>12.666666666666666</v>
      </c>
      <c r="AX1133" s="112">
        <v>0</v>
      </c>
      <c r="AY1133" s="112">
        <v>0</v>
      </c>
      <c r="AZ1133" s="112">
        <v>0</v>
      </c>
      <c r="BA1133" s="111">
        <v>0.71299999999999997</v>
      </c>
      <c r="BB1133" s="112">
        <v>0</v>
      </c>
      <c r="BC1133" s="112">
        <v>0</v>
      </c>
      <c r="BD1133" s="112">
        <v>0</v>
      </c>
      <c r="BE1133" s="112">
        <v>0</v>
      </c>
      <c r="BF1133" s="112">
        <v>0</v>
      </c>
      <c r="BG1133" s="112">
        <v>0</v>
      </c>
      <c r="BH1133" s="112">
        <v>0</v>
      </c>
      <c r="BI1133" s="112">
        <v>0</v>
      </c>
      <c r="BJ1133" s="112">
        <v>0</v>
      </c>
      <c r="BK1133" s="111">
        <v>0.71299999999999997</v>
      </c>
      <c r="BL1133" s="112">
        <v>0</v>
      </c>
      <c r="BM1133" s="112">
        <v>0</v>
      </c>
      <c r="BN1133" s="112">
        <v>0</v>
      </c>
      <c r="BO1133" s="112">
        <v>75.39800000000001</v>
      </c>
      <c r="BP1133" s="112">
        <v>5.5</v>
      </c>
      <c r="BQ1133" s="112">
        <v>20.900000000000002</v>
      </c>
      <c r="BR1133" s="113">
        <v>6</v>
      </c>
      <c r="BS1133" s="112">
        <v>0</v>
      </c>
    </row>
    <row r="1134" spans="1:71" hidden="1" x14ac:dyDescent="0.25">
      <c r="A1134" s="102" t="s">
        <v>17</v>
      </c>
      <c r="B1134" s="103" t="s">
        <v>181</v>
      </c>
      <c r="C1134" s="102" t="s">
        <v>182</v>
      </c>
      <c r="D1134" s="102" t="s">
        <v>439</v>
      </c>
      <c r="E1134" s="102" t="s">
        <v>440</v>
      </c>
      <c r="F1134" s="102" t="s">
        <v>155</v>
      </c>
      <c r="G1134" s="102" t="s">
        <v>227</v>
      </c>
      <c r="H1134" s="104">
        <v>45</v>
      </c>
      <c r="I1134" s="104">
        <v>55</v>
      </c>
      <c r="J1134" s="104">
        <v>1172</v>
      </c>
      <c r="K1134" s="104">
        <v>3516</v>
      </c>
      <c r="L1134" s="105">
        <v>424</v>
      </c>
      <c r="M1134" s="106">
        <v>480</v>
      </c>
      <c r="N1134" s="106">
        <v>504</v>
      </c>
      <c r="O1134" s="106">
        <v>5</v>
      </c>
      <c r="P1134" s="106">
        <v>24</v>
      </c>
      <c r="Q1134" s="106">
        <v>5</v>
      </c>
      <c r="R1134" s="106">
        <v>5</v>
      </c>
      <c r="S1134" s="106">
        <v>499</v>
      </c>
      <c r="T1134" s="106">
        <v>521</v>
      </c>
      <c r="U1134" s="106">
        <v>5</v>
      </c>
      <c r="V1134" s="106">
        <v>22</v>
      </c>
      <c r="W1134" s="106">
        <v>7</v>
      </c>
      <c r="X1134" s="106">
        <v>6</v>
      </c>
      <c r="Y1134" s="106">
        <v>1172</v>
      </c>
      <c r="Z1134" s="106">
        <v>9</v>
      </c>
      <c r="AA1134" s="107"/>
      <c r="AB1134" s="106"/>
      <c r="AC1134" s="108">
        <v>6.666666666666667</v>
      </c>
      <c r="AD1134" s="109">
        <v>4</v>
      </c>
      <c r="AE1134" s="110">
        <v>0</v>
      </c>
      <c r="AF1134" s="111">
        <v>0.54</v>
      </c>
      <c r="AG1134" s="112">
        <v>0</v>
      </c>
      <c r="AH1134" s="112">
        <v>0</v>
      </c>
      <c r="AI1134" s="112">
        <v>0</v>
      </c>
      <c r="AJ1134" s="111">
        <v>0.9</v>
      </c>
      <c r="AK1134" s="112">
        <v>0</v>
      </c>
      <c r="AL1134" s="112">
        <v>0</v>
      </c>
      <c r="AM1134" s="112">
        <v>0</v>
      </c>
      <c r="AN1134" s="112">
        <v>0</v>
      </c>
      <c r="AO1134" s="112">
        <v>161.66666666666666</v>
      </c>
      <c r="AP1134" s="112">
        <v>0</v>
      </c>
      <c r="AQ1134" s="112">
        <v>34.666666666666664</v>
      </c>
      <c r="AR1134" s="112">
        <v>0</v>
      </c>
      <c r="AS1134" s="112">
        <v>91.666666666666671</v>
      </c>
      <c r="AT1134" s="111">
        <v>0.55000000000000004</v>
      </c>
      <c r="AU1134" s="112">
        <v>0</v>
      </c>
      <c r="AV1134" s="112">
        <v>0</v>
      </c>
      <c r="AW1134" s="112">
        <v>21.333333333333332</v>
      </c>
      <c r="AX1134" s="112">
        <v>0</v>
      </c>
      <c r="AY1134" s="112">
        <v>0</v>
      </c>
      <c r="AZ1134" s="112">
        <v>0</v>
      </c>
      <c r="BA1134" s="111">
        <v>0.71299999999999997</v>
      </c>
      <c r="BB1134" s="112">
        <v>0</v>
      </c>
      <c r="BC1134" s="112">
        <v>0</v>
      </c>
      <c r="BD1134" s="112">
        <v>0</v>
      </c>
      <c r="BE1134" s="112">
        <v>0</v>
      </c>
      <c r="BF1134" s="112">
        <v>16.333333333333332</v>
      </c>
      <c r="BG1134" s="112">
        <v>0</v>
      </c>
      <c r="BH1134" s="112">
        <v>1.3333333333333333</v>
      </c>
      <c r="BI1134" s="112">
        <v>12.666666666666666</v>
      </c>
      <c r="BJ1134" s="112">
        <v>9.3333333333333339</v>
      </c>
      <c r="BK1134" s="111">
        <v>0.71299999999999997</v>
      </c>
      <c r="BL1134" s="112">
        <v>0</v>
      </c>
      <c r="BM1134" s="112">
        <v>0</v>
      </c>
      <c r="BN1134" s="112">
        <v>0</v>
      </c>
      <c r="BO1134" s="112">
        <v>115.77300000000001</v>
      </c>
      <c r="BP1134" s="112">
        <v>29.048666666666666</v>
      </c>
      <c r="BQ1134" s="112">
        <v>57.071333333333335</v>
      </c>
      <c r="BR1134" s="113">
        <v>28</v>
      </c>
      <c r="BS1134" s="112">
        <v>0</v>
      </c>
    </row>
    <row r="1135" spans="1:71" hidden="1" x14ac:dyDescent="0.25">
      <c r="A1135" s="102" t="s">
        <v>17</v>
      </c>
      <c r="B1135" s="103" t="s">
        <v>181</v>
      </c>
      <c r="C1135" s="102" t="s">
        <v>182</v>
      </c>
      <c r="D1135" s="102" t="s">
        <v>781</v>
      </c>
      <c r="E1135" s="102" t="s">
        <v>782</v>
      </c>
      <c r="F1135" s="102" t="s">
        <v>155</v>
      </c>
      <c r="G1135" s="102" t="s">
        <v>227</v>
      </c>
      <c r="H1135" s="104">
        <v>33</v>
      </c>
      <c r="I1135" s="104">
        <v>39</v>
      </c>
      <c r="J1135" s="104">
        <v>89</v>
      </c>
      <c r="K1135" s="104">
        <v>267</v>
      </c>
      <c r="L1135" s="105">
        <v>53.666666666666664</v>
      </c>
      <c r="M1135" s="106">
        <v>296</v>
      </c>
      <c r="N1135" s="106">
        <v>332</v>
      </c>
      <c r="O1135" s="106">
        <v>4</v>
      </c>
      <c r="P1135" s="106">
        <v>36</v>
      </c>
      <c r="Q1135" s="106">
        <v>6</v>
      </c>
      <c r="R1135" s="106">
        <v>5</v>
      </c>
      <c r="S1135" s="106">
        <v>320</v>
      </c>
      <c r="T1135" s="106">
        <v>340</v>
      </c>
      <c r="U1135" s="106">
        <v>4</v>
      </c>
      <c r="V1135" s="106">
        <v>20</v>
      </c>
      <c r="W1135" s="106">
        <v>6</v>
      </c>
      <c r="X1135" s="106">
        <v>5</v>
      </c>
      <c r="Y1135" s="106">
        <v>89</v>
      </c>
      <c r="Z1135" s="106">
        <v>4</v>
      </c>
      <c r="AA1135" s="107">
        <v>79715</v>
      </c>
      <c r="AB1135" s="106">
        <v>8</v>
      </c>
      <c r="AC1135" s="108">
        <v>6</v>
      </c>
      <c r="AD1135" s="109">
        <v>3</v>
      </c>
      <c r="AE1135" s="110">
        <v>0</v>
      </c>
      <c r="AF1135" s="111">
        <v>0.54</v>
      </c>
      <c r="AG1135" s="112">
        <v>0</v>
      </c>
      <c r="AH1135" s="112">
        <v>7</v>
      </c>
      <c r="AI1135" s="112">
        <v>0</v>
      </c>
      <c r="AJ1135" s="111">
        <v>0.9</v>
      </c>
      <c r="AK1135" s="112">
        <v>0</v>
      </c>
      <c r="AL1135" s="112">
        <v>0</v>
      </c>
      <c r="AM1135" s="112">
        <v>0</v>
      </c>
      <c r="AN1135" s="112">
        <v>0</v>
      </c>
      <c r="AO1135" s="112">
        <v>127.33333333333333</v>
      </c>
      <c r="AP1135" s="112">
        <v>2.3333333333333335</v>
      </c>
      <c r="AQ1135" s="112">
        <v>104</v>
      </c>
      <c r="AR1135" s="112">
        <v>0</v>
      </c>
      <c r="AS1135" s="112">
        <v>13</v>
      </c>
      <c r="AT1135" s="111">
        <v>0.55000000000000004</v>
      </c>
      <c r="AU1135" s="112">
        <v>0</v>
      </c>
      <c r="AV1135" s="112">
        <v>0</v>
      </c>
      <c r="AW1135" s="112">
        <v>10.333333333333334</v>
      </c>
      <c r="AX1135" s="112">
        <v>0</v>
      </c>
      <c r="AY1135" s="112">
        <v>0</v>
      </c>
      <c r="AZ1135" s="112">
        <v>0</v>
      </c>
      <c r="BA1135" s="111">
        <v>0.71299999999999997</v>
      </c>
      <c r="BB1135" s="112">
        <v>0</v>
      </c>
      <c r="BC1135" s="112">
        <v>0</v>
      </c>
      <c r="BD1135" s="112">
        <v>0</v>
      </c>
      <c r="BE1135" s="112">
        <v>0</v>
      </c>
      <c r="BF1135" s="112">
        <v>9.3333333333333339</v>
      </c>
      <c r="BG1135" s="112">
        <v>0</v>
      </c>
      <c r="BH1135" s="112">
        <v>0</v>
      </c>
      <c r="BI1135" s="112">
        <v>17.333333333333332</v>
      </c>
      <c r="BJ1135" s="112">
        <v>3</v>
      </c>
      <c r="BK1135" s="111">
        <v>0.71299999999999997</v>
      </c>
      <c r="BL1135" s="112">
        <v>0</v>
      </c>
      <c r="BM1135" s="112">
        <v>6.3</v>
      </c>
      <c r="BN1135" s="112">
        <v>0</v>
      </c>
      <c r="BO1135" s="112">
        <v>84.055666666666667</v>
      </c>
      <c r="BP1135" s="112">
        <v>70.841999999999999</v>
      </c>
      <c r="BQ1135" s="112">
        <v>9.2889999999999997</v>
      </c>
      <c r="BR1135" s="113">
        <v>13</v>
      </c>
      <c r="BS1135" s="112">
        <v>0</v>
      </c>
    </row>
    <row r="1136" spans="1:71" hidden="1" x14ac:dyDescent="0.25">
      <c r="A1136" s="102" t="s">
        <v>17</v>
      </c>
      <c r="B1136" s="103" t="s">
        <v>181</v>
      </c>
      <c r="C1136" s="102" t="s">
        <v>182</v>
      </c>
      <c r="D1136" s="102" t="s">
        <v>862</v>
      </c>
      <c r="E1136" s="102" t="s">
        <v>863</v>
      </c>
      <c r="F1136" s="102" t="s">
        <v>434</v>
      </c>
      <c r="G1136" s="102" t="s">
        <v>227</v>
      </c>
      <c r="H1136" s="104">
        <v>56</v>
      </c>
      <c r="I1136" s="104">
        <v>59</v>
      </c>
      <c r="J1136" s="104">
        <v>427</v>
      </c>
      <c r="K1136" s="104">
        <v>1281</v>
      </c>
      <c r="L1136" s="105">
        <v>180.66666666666666</v>
      </c>
      <c r="M1136" s="106">
        <v>702</v>
      </c>
      <c r="N1136" s="106">
        <v>790</v>
      </c>
      <c r="O1136" s="106">
        <v>6</v>
      </c>
      <c r="P1136" s="106">
        <v>88</v>
      </c>
      <c r="Q1136" s="106">
        <v>8</v>
      </c>
      <c r="R1136" s="106">
        <v>7</v>
      </c>
      <c r="S1136" s="106">
        <v>735</v>
      </c>
      <c r="T1136" s="106">
        <v>755</v>
      </c>
      <c r="U1136" s="106">
        <v>6</v>
      </c>
      <c r="V1136" s="106">
        <v>20</v>
      </c>
      <c r="W1136" s="106">
        <v>6</v>
      </c>
      <c r="X1136" s="106">
        <v>6</v>
      </c>
      <c r="Y1136" s="106">
        <v>427</v>
      </c>
      <c r="Z1136" s="106">
        <v>7</v>
      </c>
      <c r="AA1136" s="107">
        <v>76863</v>
      </c>
      <c r="AB1136" s="106">
        <v>8</v>
      </c>
      <c r="AC1136" s="108">
        <v>7.2</v>
      </c>
      <c r="AD1136" s="109">
        <v>4</v>
      </c>
      <c r="AE1136" s="110">
        <v>0</v>
      </c>
      <c r="AF1136" s="111">
        <v>0.54</v>
      </c>
      <c r="AG1136" s="112">
        <v>0</v>
      </c>
      <c r="AH1136" s="112">
        <v>0</v>
      </c>
      <c r="AI1136" s="112">
        <v>0</v>
      </c>
      <c r="AJ1136" s="111">
        <v>0.9</v>
      </c>
      <c r="AK1136" s="112">
        <v>0</v>
      </c>
      <c r="AL1136" s="112">
        <v>0</v>
      </c>
      <c r="AM1136" s="112">
        <v>0</v>
      </c>
      <c r="AN1136" s="112">
        <v>0</v>
      </c>
      <c r="AO1136" s="112">
        <v>628.33333333333337</v>
      </c>
      <c r="AP1136" s="112">
        <v>0</v>
      </c>
      <c r="AQ1136" s="112">
        <v>229.33333333333334</v>
      </c>
      <c r="AR1136" s="112">
        <v>3</v>
      </c>
      <c r="AS1136" s="112">
        <v>97</v>
      </c>
      <c r="AT1136" s="111">
        <v>0.55000000000000004</v>
      </c>
      <c r="AU1136" s="112">
        <v>0</v>
      </c>
      <c r="AV1136" s="112">
        <v>0</v>
      </c>
      <c r="AW1136" s="112">
        <v>235.33333333333334</v>
      </c>
      <c r="AX1136" s="112">
        <v>3.6666666666666665</v>
      </c>
      <c r="AY1136" s="112">
        <v>0</v>
      </c>
      <c r="AZ1136" s="112">
        <v>47</v>
      </c>
      <c r="BA1136" s="111">
        <v>0.71299999999999997</v>
      </c>
      <c r="BB1136" s="112">
        <v>0</v>
      </c>
      <c r="BC1136" s="112">
        <v>0</v>
      </c>
      <c r="BD1136" s="112">
        <v>0</v>
      </c>
      <c r="BE1136" s="112">
        <v>0</v>
      </c>
      <c r="BF1136" s="112">
        <v>193.33333333333334</v>
      </c>
      <c r="BG1136" s="112">
        <v>0</v>
      </c>
      <c r="BH1136" s="112">
        <v>107.66666666666667</v>
      </c>
      <c r="BI1136" s="112">
        <v>11.333333333333334</v>
      </c>
      <c r="BJ1136" s="112">
        <v>0</v>
      </c>
      <c r="BK1136" s="111">
        <v>0.71299999999999997</v>
      </c>
      <c r="BL1136" s="112">
        <v>0</v>
      </c>
      <c r="BM1136" s="112">
        <v>0</v>
      </c>
      <c r="BN1136" s="112">
        <v>0</v>
      </c>
      <c r="BO1136" s="112">
        <v>651.22266666666667</v>
      </c>
      <c r="BP1136" s="112">
        <v>247.10566666666665</v>
      </c>
      <c r="BQ1136" s="112">
        <v>55.000000000000007</v>
      </c>
      <c r="BR1136" s="113">
        <v>15</v>
      </c>
      <c r="BS1136" s="112">
        <v>188</v>
      </c>
    </row>
    <row r="1137" spans="1:71" hidden="1" x14ac:dyDescent="0.25">
      <c r="A1137" s="102" t="s">
        <v>17</v>
      </c>
      <c r="B1137" s="103" t="s">
        <v>181</v>
      </c>
      <c r="C1137" s="102" t="s">
        <v>182</v>
      </c>
      <c r="D1137" s="102" t="s">
        <v>441</v>
      </c>
      <c r="E1137" s="102" t="s">
        <v>442</v>
      </c>
      <c r="F1137" s="102" t="s">
        <v>155</v>
      </c>
      <c r="G1137" s="102" t="s">
        <v>227</v>
      </c>
      <c r="H1137" s="104">
        <v>45</v>
      </c>
      <c r="I1137" s="104">
        <v>51</v>
      </c>
      <c r="J1137" s="104">
        <v>892</v>
      </c>
      <c r="K1137" s="104">
        <v>2676</v>
      </c>
      <c r="L1137" s="105">
        <v>329.33333333333331</v>
      </c>
      <c r="M1137" s="106">
        <v>447</v>
      </c>
      <c r="N1137" s="106">
        <v>472</v>
      </c>
      <c r="O1137" s="106">
        <v>5</v>
      </c>
      <c r="P1137" s="106">
        <v>25</v>
      </c>
      <c r="Q1137" s="106">
        <v>5</v>
      </c>
      <c r="R1137" s="106">
        <v>5</v>
      </c>
      <c r="S1137" s="106">
        <v>460</v>
      </c>
      <c r="T1137" s="106">
        <v>475</v>
      </c>
      <c r="U1137" s="106">
        <v>5</v>
      </c>
      <c r="V1137" s="106">
        <v>15</v>
      </c>
      <c r="W1137" s="106">
        <v>6</v>
      </c>
      <c r="X1137" s="106">
        <v>5.5</v>
      </c>
      <c r="Y1137" s="106">
        <v>892</v>
      </c>
      <c r="Z1137" s="106">
        <v>9</v>
      </c>
      <c r="AA1137" s="107">
        <v>52730</v>
      </c>
      <c r="AB1137" s="106">
        <v>5</v>
      </c>
      <c r="AC1137" s="108">
        <v>5.9</v>
      </c>
      <c r="AD1137" s="109">
        <v>3</v>
      </c>
      <c r="AE1137" s="110">
        <v>0</v>
      </c>
      <c r="AF1137" s="111">
        <v>0.54</v>
      </c>
      <c r="AG1137" s="112">
        <v>44</v>
      </c>
      <c r="AH1137" s="112">
        <v>44</v>
      </c>
      <c r="AI1137" s="112">
        <v>44</v>
      </c>
      <c r="AJ1137" s="111">
        <v>0.9</v>
      </c>
      <c r="AK1137" s="112">
        <v>0</v>
      </c>
      <c r="AL1137" s="112">
        <v>0</v>
      </c>
      <c r="AM1137" s="112">
        <v>0</v>
      </c>
      <c r="AN1137" s="112">
        <v>0</v>
      </c>
      <c r="AO1137" s="112">
        <v>0</v>
      </c>
      <c r="AP1137" s="112">
        <v>0</v>
      </c>
      <c r="AQ1137" s="112">
        <v>0</v>
      </c>
      <c r="AR1137" s="112">
        <v>0</v>
      </c>
      <c r="AS1137" s="112">
        <v>0</v>
      </c>
      <c r="AT1137" s="111">
        <v>0.55000000000000004</v>
      </c>
      <c r="AU1137" s="112">
        <v>0</v>
      </c>
      <c r="AV1137" s="112">
        <v>0</v>
      </c>
      <c r="AW1137" s="112">
        <v>0</v>
      </c>
      <c r="AX1137" s="112">
        <v>0</v>
      </c>
      <c r="AY1137" s="112">
        <v>0</v>
      </c>
      <c r="AZ1137" s="112">
        <v>0</v>
      </c>
      <c r="BA1137" s="111">
        <v>0.71299999999999997</v>
      </c>
      <c r="BB1137" s="112">
        <v>0</v>
      </c>
      <c r="BC1137" s="112">
        <v>0</v>
      </c>
      <c r="BD1137" s="112">
        <v>0</v>
      </c>
      <c r="BE1137" s="112">
        <v>0</v>
      </c>
      <c r="BF1137" s="112">
        <v>0</v>
      </c>
      <c r="BG1137" s="112">
        <v>0</v>
      </c>
      <c r="BH1137" s="112">
        <v>0</v>
      </c>
      <c r="BI1137" s="112">
        <v>0</v>
      </c>
      <c r="BJ1137" s="112">
        <v>0</v>
      </c>
      <c r="BK1137" s="111">
        <v>0.71299999999999997</v>
      </c>
      <c r="BL1137" s="112">
        <v>0</v>
      </c>
      <c r="BM1137" s="112">
        <v>79.2</v>
      </c>
      <c r="BN1137" s="112">
        <v>39.6</v>
      </c>
      <c r="BO1137" s="112">
        <v>0</v>
      </c>
      <c r="BP1137" s="112">
        <v>0</v>
      </c>
      <c r="BQ1137" s="112">
        <v>0</v>
      </c>
      <c r="BR1137" s="113">
        <v>42</v>
      </c>
      <c r="BS1137" s="112">
        <v>0</v>
      </c>
    </row>
    <row r="1138" spans="1:71" hidden="1" x14ac:dyDescent="0.25">
      <c r="A1138" s="102" t="s">
        <v>17</v>
      </c>
      <c r="B1138" s="103" t="s">
        <v>181</v>
      </c>
      <c r="C1138" s="102" t="s">
        <v>182</v>
      </c>
      <c r="D1138" s="102" t="s">
        <v>443</v>
      </c>
      <c r="E1138" s="102" t="s">
        <v>444</v>
      </c>
      <c r="F1138" s="102" t="s">
        <v>244</v>
      </c>
      <c r="G1138" s="102" t="s">
        <v>224</v>
      </c>
      <c r="H1138" s="104">
        <v>13</v>
      </c>
      <c r="I1138" s="104">
        <v>20</v>
      </c>
      <c r="J1138" s="104">
        <v>443</v>
      </c>
      <c r="K1138" s="104">
        <v>1329</v>
      </c>
      <c r="L1138" s="105">
        <v>158.66666666666666</v>
      </c>
      <c r="M1138" s="106">
        <v>131</v>
      </c>
      <c r="N1138" s="106">
        <v>138</v>
      </c>
      <c r="O1138" s="106">
        <v>2</v>
      </c>
      <c r="P1138" s="106">
        <v>7</v>
      </c>
      <c r="Q1138" s="106">
        <v>3</v>
      </c>
      <c r="R1138" s="106">
        <v>2.5</v>
      </c>
      <c r="S1138" s="106">
        <v>147</v>
      </c>
      <c r="T1138" s="106">
        <v>158</v>
      </c>
      <c r="U1138" s="106">
        <v>2</v>
      </c>
      <c r="V1138" s="106">
        <v>11</v>
      </c>
      <c r="W1138" s="106">
        <v>5</v>
      </c>
      <c r="X1138" s="106">
        <v>3.5</v>
      </c>
      <c r="Y1138" s="106">
        <v>443</v>
      </c>
      <c r="Z1138" s="106">
        <v>7</v>
      </c>
      <c r="AA1138" s="107">
        <v>52991</v>
      </c>
      <c r="AB1138" s="106">
        <v>5</v>
      </c>
      <c r="AC1138" s="108">
        <v>4.5999999999999996</v>
      </c>
      <c r="AD1138" s="109">
        <v>3</v>
      </c>
      <c r="AE1138" s="110">
        <v>0</v>
      </c>
      <c r="AF1138" s="111">
        <v>0.54</v>
      </c>
      <c r="AG1138" s="112">
        <v>0</v>
      </c>
      <c r="AH1138" s="112">
        <v>0</v>
      </c>
      <c r="AI1138" s="112">
        <v>0</v>
      </c>
      <c r="AJ1138" s="111">
        <v>0.9</v>
      </c>
      <c r="AK1138" s="112">
        <v>0</v>
      </c>
      <c r="AL1138" s="112">
        <v>0</v>
      </c>
      <c r="AM1138" s="112">
        <v>0</v>
      </c>
      <c r="AN1138" s="112">
        <v>0</v>
      </c>
      <c r="AO1138" s="112">
        <v>0</v>
      </c>
      <c r="AP1138" s="112">
        <v>0</v>
      </c>
      <c r="AQ1138" s="112">
        <v>0</v>
      </c>
      <c r="AR1138" s="112">
        <v>0</v>
      </c>
      <c r="AS1138" s="112">
        <v>0</v>
      </c>
      <c r="AT1138" s="111">
        <v>0.55000000000000004</v>
      </c>
      <c r="AU1138" s="112">
        <v>0</v>
      </c>
      <c r="AV1138" s="112">
        <v>0</v>
      </c>
      <c r="AW1138" s="112">
        <v>0</v>
      </c>
      <c r="AX1138" s="112">
        <v>0</v>
      </c>
      <c r="AY1138" s="112">
        <v>0</v>
      </c>
      <c r="AZ1138" s="112">
        <v>0</v>
      </c>
      <c r="BA1138" s="111">
        <v>0.71299999999999997</v>
      </c>
      <c r="BB1138" s="112">
        <v>0</v>
      </c>
      <c r="BC1138" s="112">
        <v>0</v>
      </c>
      <c r="BD1138" s="112">
        <v>0</v>
      </c>
      <c r="BE1138" s="112">
        <v>0</v>
      </c>
      <c r="BF1138" s="112">
        <v>0</v>
      </c>
      <c r="BG1138" s="112">
        <v>0</v>
      </c>
      <c r="BH1138" s="112">
        <v>0</v>
      </c>
      <c r="BI1138" s="112">
        <v>0</v>
      </c>
      <c r="BJ1138" s="112">
        <v>0</v>
      </c>
      <c r="BK1138" s="111">
        <v>0.71299999999999997</v>
      </c>
      <c r="BL1138" s="112">
        <v>0</v>
      </c>
      <c r="BM1138" s="112">
        <v>0</v>
      </c>
      <c r="BN1138" s="112">
        <v>0</v>
      </c>
      <c r="BO1138" s="112">
        <v>0</v>
      </c>
      <c r="BP1138" s="112">
        <v>0</v>
      </c>
      <c r="BQ1138" s="112">
        <v>0</v>
      </c>
      <c r="BR1138" s="113">
        <v>32</v>
      </c>
      <c r="BS1138" s="112">
        <v>0</v>
      </c>
    </row>
    <row r="1139" spans="1:71" hidden="1" x14ac:dyDescent="0.25">
      <c r="A1139" s="102" t="s">
        <v>17</v>
      </c>
      <c r="B1139" s="103" t="s">
        <v>183</v>
      </c>
      <c r="C1139" s="102" t="s">
        <v>184</v>
      </c>
      <c r="D1139" s="102" t="s">
        <v>864</v>
      </c>
      <c r="E1139" s="102" t="s">
        <v>865</v>
      </c>
      <c r="F1139" s="102" t="s">
        <v>155</v>
      </c>
      <c r="G1139" s="102" t="s">
        <v>154</v>
      </c>
      <c r="H1139" s="104">
        <v>61</v>
      </c>
      <c r="I1139" s="104">
        <v>64</v>
      </c>
      <c r="J1139" s="104">
        <v>158</v>
      </c>
      <c r="K1139" s="104">
        <v>474</v>
      </c>
      <c r="L1139" s="105">
        <v>94.333333333333329</v>
      </c>
      <c r="M1139" s="106">
        <v>495</v>
      </c>
      <c r="N1139" s="106">
        <v>565</v>
      </c>
      <c r="O1139" s="106">
        <v>5</v>
      </c>
      <c r="P1139" s="106">
        <v>70</v>
      </c>
      <c r="Q1139" s="106">
        <v>7</v>
      </c>
      <c r="R1139" s="106">
        <v>6</v>
      </c>
      <c r="S1139" s="106">
        <v>504</v>
      </c>
      <c r="T1139" s="106">
        <v>528</v>
      </c>
      <c r="U1139" s="106">
        <v>5</v>
      </c>
      <c r="V1139" s="106">
        <v>24</v>
      </c>
      <c r="W1139" s="106">
        <v>7</v>
      </c>
      <c r="X1139" s="106">
        <v>6</v>
      </c>
      <c r="Y1139" s="106">
        <v>158</v>
      </c>
      <c r="Z1139" s="106">
        <v>5</v>
      </c>
      <c r="AA1139" s="107">
        <v>48785</v>
      </c>
      <c r="AB1139" s="106">
        <v>5</v>
      </c>
      <c r="AC1139" s="108">
        <v>5.4</v>
      </c>
      <c r="AD1139" s="109">
        <v>3</v>
      </c>
      <c r="AE1139" s="110">
        <v>0</v>
      </c>
      <c r="AF1139" s="111">
        <v>0.54</v>
      </c>
      <c r="AG1139" s="112">
        <v>8</v>
      </c>
      <c r="AH1139" s="112">
        <v>14.666666666666666</v>
      </c>
      <c r="AI1139" s="112">
        <v>8</v>
      </c>
      <c r="AJ1139" s="111">
        <v>0.9</v>
      </c>
      <c r="AK1139" s="112">
        <v>0</v>
      </c>
      <c r="AL1139" s="112">
        <v>0</v>
      </c>
      <c r="AM1139" s="112">
        <v>0</v>
      </c>
      <c r="AN1139" s="112">
        <v>0</v>
      </c>
      <c r="AO1139" s="112">
        <v>0</v>
      </c>
      <c r="AP1139" s="112">
        <v>3.3333333333333335</v>
      </c>
      <c r="AQ1139" s="112">
        <v>50.666666666666664</v>
      </c>
      <c r="AR1139" s="112">
        <v>0.33333333333333331</v>
      </c>
      <c r="AS1139" s="112">
        <v>0</v>
      </c>
      <c r="AT1139" s="111">
        <v>0.55000000000000004</v>
      </c>
      <c r="AU1139" s="112">
        <v>0</v>
      </c>
      <c r="AV1139" s="112">
        <v>0</v>
      </c>
      <c r="AW1139" s="112">
        <v>0</v>
      </c>
      <c r="AX1139" s="112">
        <v>0</v>
      </c>
      <c r="AY1139" s="112">
        <v>0</v>
      </c>
      <c r="AZ1139" s="112">
        <v>0</v>
      </c>
      <c r="BA1139" s="111">
        <v>0.71299999999999997</v>
      </c>
      <c r="BB1139" s="112">
        <v>0</v>
      </c>
      <c r="BC1139" s="112">
        <v>0</v>
      </c>
      <c r="BD1139" s="112">
        <v>0</v>
      </c>
      <c r="BE1139" s="112">
        <v>0</v>
      </c>
      <c r="BF1139" s="112">
        <v>0</v>
      </c>
      <c r="BG1139" s="112">
        <v>0</v>
      </c>
      <c r="BH1139" s="112">
        <v>0</v>
      </c>
      <c r="BI1139" s="112">
        <v>0</v>
      </c>
      <c r="BJ1139" s="112">
        <v>0</v>
      </c>
      <c r="BK1139" s="111">
        <v>0.71299999999999997</v>
      </c>
      <c r="BL1139" s="112">
        <v>0</v>
      </c>
      <c r="BM1139" s="112">
        <v>20.399999999999999</v>
      </c>
      <c r="BN1139" s="112">
        <v>7.2</v>
      </c>
      <c r="BO1139" s="112">
        <v>0</v>
      </c>
      <c r="BP1139" s="112">
        <v>29.700000000000003</v>
      </c>
      <c r="BQ1139" s="112">
        <v>0.18333333333333335</v>
      </c>
      <c r="BR1139" s="113">
        <v>16</v>
      </c>
      <c r="BS1139" s="112">
        <v>298</v>
      </c>
    </row>
    <row r="1140" spans="1:71" hidden="1" x14ac:dyDescent="0.25">
      <c r="A1140" s="102" t="s">
        <v>17</v>
      </c>
      <c r="B1140" s="103" t="s">
        <v>183</v>
      </c>
      <c r="C1140" s="102" t="s">
        <v>184</v>
      </c>
      <c r="D1140" s="102" t="s">
        <v>724</v>
      </c>
      <c r="E1140" s="102" t="s">
        <v>725</v>
      </c>
      <c r="F1140" s="102" t="s">
        <v>413</v>
      </c>
      <c r="G1140" s="102" t="s">
        <v>227</v>
      </c>
      <c r="H1140" s="104">
        <v>133</v>
      </c>
      <c r="I1140" s="104">
        <v>139</v>
      </c>
      <c r="J1140" s="104">
        <v>1172</v>
      </c>
      <c r="K1140" s="104">
        <v>3516</v>
      </c>
      <c r="L1140" s="105">
        <v>481.33333333333331</v>
      </c>
      <c r="M1140" s="106">
        <v>1057</v>
      </c>
      <c r="N1140" s="106">
        <v>1216</v>
      </c>
      <c r="O1140" s="106">
        <v>7</v>
      </c>
      <c r="P1140" s="106">
        <v>159</v>
      </c>
      <c r="Q1140" s="106">
        <v>9</v>
      </c>
      <c r="R1140" s="106">
        <v>8</v>
      </c>
      <c r="S1140" s="106">
        <v>1150</v>
      </c>
      <c r="T1140" s="106">
        <v>1188</v>
      </c>
      <c r="U1140" s="106">
        <v>7</v>
      </c>
      <c r="V1140" s="106">
        <v>38</v>
      </c>
      <c r="W1140" s="106">
        <v>8</v>
      </c>
      <c r="X1140" s="106">
        <v>7.5</v>
      </c>
      <c r="Y1140" s="106">
        <v>1172</v>
      </c>
      <c r="Z1140" s="106">
        <v>9</v>
      </c>
      <c r="AA1140" s="107">
        <v>74743</v>
      </c>
      <c r="AB1140" s="106">
        <v>8</v>
      </c>
      <c r="AC1140" s="108">
        <v>8.1</v>
      </c>
      <c r="AD1140" s="109">
        <v>5</v>
      </c>
      <c r="AE1140" s="110">
        <v>0</v>
      </c>
      <c r="AF1140" s="111">
        <v>0.54</v>
      </c>
      <c r="AG1140" s="112">
        <v>0</v>
      </c>
      <c r="AH1140" s="112">
        <v>0</v>
      </c>
      <c r="AI1140" s="112">
        <v>0</v>
      </c>
      <c r="AJ1140" s="111">
        <v>0.9</v>
      </c>
      <c r="AK1140" s="112">
        <v>0</v>
      </c>
      <c r="AL1140" s="112">
        <v>0</v>
      </c>
      <c r="AM1140" s="112">
        <v>0</v>
      </c>
      <c r="AN1140" s="112">
        <v>0</v>
      </c>
      <c r="AO1140" s="112">
        <v>0</v>
      </c>
      <c r="AP1140" s="112">
        <v>4</v>
      </c>
      <c r="AQ1140" s="112">
        <v>69.666666666666671</v>
      </c>
      <c r="AR1140" s="112">
        <v>8.3333333333333339</v>
      </c>
      <c r="AS1140" s="112">
        <v>0</v>
      </c>
      <c r="AT1140" s="111">
        <v>0.55000000000000004</v>
      </c>
      <c r="AU1140" s="112">
        <v>0</v>
      </c>
      <c r="AV1140" s="112">
        <v>0</v>
      </c>
      <c r="AW1140" s="112">
        <v>0</v>
      </c>
      <c r="AX1140" s="112">
        <v>1.3333333333333333</v>
      </c>
      <c r="AY1140" s="112">
        <v>0</v>
      </c>
      <c r="AZ1140" s="112">
        <v>16.333333333333332</v>
      </c>
      <c r="BA1140" s="111">
        <v>0.71299999999999997</v>
      </c>
      <c r="BB1140" s="112">
        <v>0</v>
      </c>
      <c r="BC1140" s="112">
        <v>0</v>
      </c>
      <c r="BD1140" s="112">
        <v>0</v>
      </c>
      <c r="BE1140" s="112">
        <v>0</v>
      </c>
      <c r="BF1140" s="112">
        <v>0</v>
      </c>
      <c r="BG1140" s="112">
        <v>0</v>
      </c>
      <c r="BH1140" s="112">
        <v>0</v>
      </c>
      <c r="BI1140" s="112">
        <v>0</v>
      </c>
      <c r="BJ1140" s="112">
        <v>0</v>
      </c>
      <c r="BK1140" s="111">
        <v>0.71299999999999997</v>
      </c>
      <c r="BL1140" s="112">
        <v>0</v>
      </c>
      <c r="BM1140" s="112">
        <v>0</v>
      </c>
      <c r="BN1140" s="112">
        <v>0</v>
      </c>
      <c r="BO1140" s="112">
        <v>0</v>
      </c>
      <c r="BP1140" s="112">
        <v>53.113</v>
      </c>
      <c r="BQ1140" s="112">
        <v>4.5833333333333339</v>
      </c>
      <c r="BR1140" s="113">
        <v>24</v>
      </c>
      <c r="BS1140" s="112">
        <v>0</v>
      </c>
    </row>
    <row r="1141" spans="1:71" hidden="1" x14ac:dyDescent="0.25">
      <c r="A1141" s="102" t="s">
        <v>17</v>
      </c>
      <c r="B1141" s="103" t="s">
        <v>183</v>
      </c>
      <c r="C1141" s="102" t="s">
        <v>184</v>
      </c>
      <c r="D1141" s="102" t="s">
        <v>866</v>
      </c>
      <c r="E1141" s="102" t="s">
        <v>867</v>
      </c>
      <c r="F1141" s="102" t="s">
        <v>413</v>
      </c>
      <c r="G1141" s="102" t="s">
        <v>154</v>
      </c>
      <c r="H1141" s="104">
        <v>101</v>
      </c>
      <c r="I1141" s="104">
        <v>94</v>
      </c>
      <c r="J1141" s="104">
        <v>1093</v>
      </c>
      <c r="K1141" s="104">
        <v>3279</v>
      </c>
      <c r="L1141" s="105">
        <v>429.33333333333331</v>
      </c>
      <c r="M1141" s="106">
        <v>798</v>
      </c>
      <c r="N1141" s="106">
        <v>929</v>
      </c>
      <c r="O1141" s="106">
        <v>7</v>
      </c>
      <c r="P1141" s="106">
        <v>131</v>
      </c>
      <c r="Q1141" s="106">
        <v>8</v>
      </c>
      <c r="R1141" s="106">
        <v>7.5</v>
      </c>
      <c r="S1141" s="106">
        <v>767</v>
      </c>
      <c r="T1141" s="106">
        <v>795</v>
      </c>
      <c r="U1141" s="106">
        <v>6</v>
      </c>
      <c r="V1141" s="106">
        <v>28</v>
      </c>
      <c r="W1141" s="106">
        <v>7</v>
      </c>
      <c r="X1141" s="106">
        <v>6.5</v>
      </c>
      <c r="Y1141" s="106">
        <v>1093</v>
      </c>
      <c r="Z1141" s="106">
        <v>9</v>
      </c>
      <c r="AA1141" s="107">
        <v>44204</v>
      </c>
      <c r="AB1141" s="106">
        <v>4</v>
      </c>
      <c r="AC1141" s="108">
        <v>6.2</v>
      </c>
      <c r="AD1141" s="109">
        <v>4</v>
      </c>
      <c r="AE1141" s="110">
        <v>0</v>
      </c>
      <c r="AF1141" s="111">
        <v>0.54</v>
      </c>
      <c r="AG1141" s="112">
        <v>8</v>
      </c>
      <c r="AH1141" s="112">
        <v>14.666666666666666</v>
      </c>
      <c r="AI1141" s="112">
        <v>8</v>
      </c>
      <c r="AJ1141" s="111">
        <v>0.9</v>
      </c>
      <c r="AK1141" s="112">
        <v>0</v>
      </c>
      <c r="AL1141" s="112">
        <v>0</v>
      </c>
      <c r="AM1141" s="112">
        <v>0</v>
      </c>
      <c r="AN1141" s="112">
        <v>0</v>
      </c>
      <c r="AO1141" s="112">
        <v>2</v>
      </c>
      <c r="AP1141" s="112">
        <v>5.333333333333333</v>
      </c>
      <c r="AQ1141" s="112">
        <v>412</v>
      </c>
      <c r="AR1141" s="112">
        <v>23.666666666666668</v>
      </c>
      <c r="AS1141" s="112">
        <v>8</v>
      </c>
      <c r="AT1141" s="111">
        <v>0.55000000000000004</v>
      </c>
      <c r="AU1141" s="112">
        <v>0</v>
      </c>
      <c r="AV1141" s="112">
        <v>0</v>
      </c>
      <c r="AW1141" s="112">
        <v>0</v>
      </c>
      <c r="AX1141" s="112">
        <v>0</v>
      </c>
      <c r="AY1141" s="112">
        <v>0</v>
      </c>
      <c r="AZ1141" s="112">
        <v>0</v>
      </c>
      <c r="BA1141" s="111">
        <v>0.71299999999999997</v>
      </c>
      <c r="BB1141" s="112">
        <v>0</v>
      </c>
      <c r="BC1141" s="112">
        <v>0</v>
      </c>
      <c r="BD1141" s="112">
        <v>0</v>
      </c>
      <c r="BE1141" s="112">
        <v>0</v>
      </c>
      <c r="BF1141" s="112">
        <v>0</v>
      </c>
      <c r="BG1141" s="112">
        <v>0</v>
      </c>
      <c r="BH1141" s="112">
        <v>0</v>
      </c>
      <c r="BI1141" s="112">
        <v>0</v>
      </c>
      <c r="BJ1141" s="112">
        <v>0</v>
      </c>
      <c r="BK1141" s="111">
        <v>0.71299999999999997</v>
      </c>
      <c r="BL1141" s="112">
        <v>0</v>
      </c>
      <c r="BM1141" s="112">
        <v>20.399999999999999</v>
      </c>
      <c r="BN1141" s="112">
        <v>7.2</v>
      </c>
      <c r="BO1141" s="112">
        <v>1.1000000000000001</v>
      </c>
      <c r="BP1141" s="112">
        <v>229.53333333333333</v>
      </c>
      <c r="BQ1141" s="112">
        <v>17.416666666666668</v>
      </c>
      <c r="BR1141" s="113">
        <v>36</v>
      </c>
      <c r="BS1141" s="112">
        <v>756</v>
      </c>
    </row>
    <row r="1142" spans="1:71" hidden="1" x14ac:dyDescent="0.25">
      <c r="A1142" s="102" t="s">
        <v>17</v>
      </c>
      <c r="B1142" s="103" t="s">
        <v>183</v>
      </c>
      <c r="C1142" s="102" t="s">
        <v>184</v>
      </c>
      <c r="D1142" s="102" t="s">
        <v>817</v>
      </c>
      <c r="E1142" s="102" t="s">
        <v>818</v>
      </c>
      <c r="F1142" s="102" t="s">
        <v>413</v>
      </c>
      <c r="G1142" s="102" t="s">
        <v>227</v>
      </c>
      <c r="H1142" s="104">
        <v>80</v>
      </c>
      <c r="I1142" s="104">
        <v>74</v>
      </c>
      <c r="J1142" s="104">
        <v>34</v>
      </c>
      <c r="K1142" s="104">
        <v>102</v>
      </c>
      <c r="L1142" s="105">
        <v>62.666666666666664</v>
      </c>
      <c r="M1142" s="106">
        <v>650</v>
      </c>
      <c r="N1142" s="106">
        <v>741</v>
      </c>
      <c r="O1142" s="106">
        <v>6</v>
      </c>
      <c r="P1142" s="106">
        <v>91</v>
      </c>
      <c r="Q1142" s="106">
        <v>8</v>
      </c>
      <c r="R1142" s="106">
        <v>7</v>
      </c>
      <c r="S1142" s="106">
        <v>626</v>
      </c>
      <c r="T1142" s="106">
        <v>647</v>
      </c>
      <c r="U1142" s="106">
        <v>6</v>
      </c>
      <c r="V1142" s="106">
        <v>21</v>
      </c>
      <c r="W1142" s="106">
        <v>7</v>
      </c>
      <c r="X1142" s="106">
        <v>6.5</v>
      </c>
      <c r="Y1142" s="106">
        <v>34</v>
      </c>
      <c r="Z1142" s="106">
        <v>2</v>
      </c>
      <c r="AA1142" s="107">
        <v>36508</v>
      </c>
      <c r="AB1142" s="106">
        <v>3</v>
      </c>
      <c r="AC1142" s="108">
        <v>4.3</v>
      </c>
      <c r="AD1142" s="109">
        <v>3</v>
      </c>
      <c r="AE1142" s="110">
        <v>0</v>
      </c>
      <c r="AF1142" s="111">
        <v>0.54</v>
      </c>
      <c r="AG1142" s="112">
        <v>0</v>
      </c>
      <c r="AH1142" s="112">
        <v>0</v>
      </c>
      <c r="AI1142" s="112">
        <v>0</v>
      </c>
      <c r="AJ1142" s="111">
        <v>0.9</v>
      </c>
      <c r="AK1142" s="112">
        <v>0</v>
      </c>
      <c r="AL1142" s="112">
        <v>0</v>
      </c>
      <c r="AM1142" s="112">
        <v>0</v>
      </c>
      <c r="AN1142" s="112">
        <v>0</v>
      </c>
      <c r="AO1142" s="112">
        <v>0</v>
      </c>
      <c r="AP1142" s="112">
        <v>0</v>
      </c>
      <c r="AQ1142" s="112">
        <v>0</v>
      </c>
      <c r="AR1142" s="112">
        <v>0</v>
      </c>
      <c r="AS1142" s="112">
        <v>0</v>
      </c>
      <c r="AT1142" s="111">
        <v>0.55000000000000004</v>
      </c>
      <c r="AU1142" s="112">
        <v>0</v>
      </c>
      <c r="AV1142" s="112">
        <v>0</v>
      </c>
      <c r="AW1142" s="112">
        <v>0</v>
      </c>
      <c r="AX1142" s="112">
        <v>0</v>
      </c>
      <c r="AY1142" s="112">
        <v>0</v>
      </c>
      <c r="AZ1142" s="112">
        <v>0</v>
      </c>
      <c r="BA1142" s="111">
        <v>0.71299999999999997</v>
      </c>
      <c r="BB1142" s="112">
        <v>0</v>
      </c>
      <c r="BC1142" s="112">
        <v>0</v>
      </c>
      <c r="BD1142" s="112">
        <v>0</v>
      </c>
      <c r="BE1142" s="112">
        <v>0</v>
      </c>
      <c r="BF1142" s="112">
        <v>0</v>
      </c>
      <c r="BG1142" s="112">
        <v>0</v>
      </c>
      <c r="BH1142" s="112">
        <v>0</v>
      </c>
      <c r="BI1142" s="112">
        <v>0</v>
      </c>
      <c r="BJ1142" s="112">
        <v>0</v>
      </c>
      <c r="BK1142" s="111">
        <v>0.71299999999999997</v>
      </c>
      <c r="BL1142" s="112">
        <v>0</v>
      </c>
      <c r="BM1142" s="112">
        <v>0</v>
      </c>
      <c r="BN1142" s="112">
        <v>0</v>
      </c>
      <c r="BO1142" s="112">
        <v>0</v>
      </c>
      <c r="BP1142" s="112">
        <v>0</v>
      </c>
      <c r="BQ1142" s="112">
        <v>0</v>
      </c>
      <c r="BR1142" s="113">
        <v>7</v>
      </c>
      <c r="BS1142" s="112">
        <v>7</v>
      </c>
    </row>
    <row r="1143" spans="1:71" hidden="1" x14ac:dyDescent="0.25">
      <c r="A1143" s="102" t="s">
        <v>17</v>
      </c>
      <c r="B1143" s="103" t="s">
        <v>183</v>
      </c>
      <c r="C1143" s="102" t="s">
        <v>184</v>
      </c>
      <c r="D1143" s="102" t="s">
        <v>819</v>
      </c>
      <c r="E1143" s="102" t="s">
        <v>820</v>
      </c>
      <c r="F1143" s="102" t="s">
        <v>155</v>
      </c>
      <c r="G1143" s="102" t="s">
        <v>227</v>
      </c>
      <c r="H1143" s="104">
        <v>121</v>
      </c>
      <c r="I1143" s="104">
        <v>139</v>
      </c>
      <c r="J1143" s="104">
        <v>277</v>
      </c>
      <c r="K1143" s="104">
        <v>831</v>
      </c>
      <c r="L1143" s="105">
        <v>179</v>
      </c>
      <c r="M1143" s="106">
        <v>1023</v>
      </c>
      <c r="N1143" s="106">
        <v>1148</v>
      </c>
      <c r="O1143" s="106">
        <v>7</v>
      </c>
      <c r="P1143" s="106">
        <v>125</v>
      </c>
      <c r="Q1143" s="106">
        <v>8</v>
      </c>
      <c r="R1143" s="106">
        <v>7.5</v>
      </c>
      <c r="S1143" s="106">
        <v>1104</v>
      </c>
      <c r="T1143" s="106">
        <v>1156</v>
      </c>
      <c r="U1143" s="106">
        <v>7</v>
      </c>
      <c r="V1143" s="106">
        <v>52</v>
      </c>
      <c r="W1143" s="106">
        <v>9</v>
      </c>
      <c r="X1143" s="106">
        <v>8</v>
      </c>
      <c r="Y1143" s="106">
        <v>277</v>
      </c>
      <c r="Z1143" s="106">
        <v>7</v>
      </c>
      <c r="AA1143" s="107">
        <v>48252</v>
      </c>
      <c r="AB1143" s="106">
        <v>5</v>
      </c>
      <c r="AC1143" s="108">
        <v>6.5</v>
      </c>
      <c r="AD1143" s="109">
        <v>4</v>
      </c>
      <c r="AE1143" s="110">
        <v>0</v>
      </c>
      <c r="AF1143" s="111">
        <v>0.54</v>
      </c>
      <c r="AG1143" s="112">
        <v>0</v>
      </c>
      <c r="AH1143" s="112">
        <v>0</v>
      </c>
      <c r="AI1143" s="112">
        <v>0</v>
      </c>
      <c r="AJ1143" s="111">
        <v>0.9</v>
      </c>
      <c r="AK1143" s="112">
        <v>0</v>
      </c>
      <c r="AL1143" s="112">
        <v>0</v>
      </c>
      <c r="AM1143" s="112">
        <v>0</v>
      </c>
      <c r="AN1143" s="112">
        <v>0</v>
      </c>
      <c r="AO1143" s="112">
        <v>37.333333333333336</v>
      </c>
      <c r="AP1143" s="112">
        <v>0</v>
      </c>
      <c r="AQ1143" s="112">
        <v>252</v>
      </c>
      <c r="AR1143" s="112">
        <v>0</v>
      </c>
      <c r="AS1143" s="112">
        <v>4.333333333333333</v>
      </c>
      <c r="AT1143" s="111">
        <v>0.55000000000000004</v>
      </c>
      <c r="AU1143" s="112">
        <v>0</v>
      </c>
      <c r="AV1143" s="112">
        <v>0</v>
      </c>
      <c r="AW1143" s="112">
        <v>76</v>
      </c>
      <c r="AX1143" s="112">
        <v>0</v>
      </c>
      <c r="AY1143" s="112">
        <v>0</v>
      </c>
      <c r="AZ1143" s="112">
        <v>90</v>
      </c>
      <c r="BA1143" s="111">
        <v>0.71299999999999997</v>
      </c>
      <c r="BB1143" s="112">
        <v>0</v>
      </c>
      <c r="BC1143" s="112">
        <v>0</v>
      </c>
      <c r="BD1143" s="112">
        <v>0</v>
      </c>
      <c r="BE1143" s="112">
        <v>0</v>
      </c>
      <c r="BF1143" s="112">
        <v>0</v>
      </c>
      <c r="BG1143" s="112">
        <v>0</v>
      </c>
      <c r="BH1143" s="112">
        <v>0</v>
      </c>
      <c r="BI1143" s="112">
        <v>0</v>
      </c>
      <c r="BJ1143" s="112">
        <v>0</v>
      </c>
      <c r="BK1143" s="111">
        <v>0.71299999999999997</v>
      </c>
      <c r="BL1143" s="112">
        <v>0</v>
      </c>
      <c r="BM1143" s="112">
        <v>0</v>
      </c>
      <c r="BN1143" s="112">
        <v>0</v>
      </c>
      <c r="BO1143" s="112">
        <v>74.721333333333334</v>
      </c>
      <c r="BP1143" s="112">
        <v>202.77000000000004</v>
      </c>
      <c r="BQ1143" s="112">
        <v>2.3833333333333333</v>
      </c>
      <c r="BR1143" s="113">
        <v>46</v>
      </c>
      <c r="BS1143" s="112">
        <v>1909</v>
      </c>
    </row>
    <row r="1144" spans="1:71" hidden="1" x14ac:dyDescent="0.25">
      <c r="A1144" s="102" t="s">
        <v>17</v>
      </c>
      <c r="B1144" s="103" t="s">
        <v>183</v>
      </c>
      <c r="C1144" s="102" t="s">
        <v>184</v>
      </c>
      <c r="D1144" s="102" t="s">
        <v>789</v>
      </c>
      <c r="E1144" s="102" t="s">
        <v>790</v>
      </c>
      <c r="F1144" s="102" t="s">
        <v>413</v>
      </c>
      <c r="G1144" s="102" t="s">
        <v>227</v>
      </c>
      <c r="H1144" s="104">
        <v>187</v>
      </c>
      <c r="I1144" s="104">
        <v>213</v>
      </c>
      <c r="J1144" s="104">
        <v>389</v>
      </c>
      <c r="K1144" s="104">
        <v>1167</v>
      </c>
      <c r="L1144" s="105">
        <v>263</v>
      </c>
      <c r="M1144" s="106">
        <v>1605</v>
      </c>
      <c r="N1144" s="106">
        <v>1783</v>
      </c>
      <c r="O1144" s="106">
        <v>8</v>
      </c>
      <c r="P1144" s="106">
        <v>178</v>
      </c>
      <c r="Q1144" s="106">
        <v>9</v>
      </c>
      <c r="R1144" s="106">
        <v>8.5</v>
      </c>
      <c r="S1144" s="106">
        <v>1776</v>
      </c>
      <c r="T1144" s="106">
        <v>1843</v>
      </c>
      <c r="U1144" s="106">
        <v>8</v>
      </c>
      <c r="V1144" s="106">
        <v>67</v>
      </c>
      <c r="W1144" s="106">
        <v>9</v>
      </c>
      <c r="X1144" s="106">
        <v>8.5</v>
      </c>
      <c r="Y1144" s="106">
        <v>389</v>
      </c>
      <c r="Z1144" s="106">
        <v>7</v>
      </c>
      <c r="AA1144" s="107">
        <v>61812</v>
      </c>
      <c r="AB1144" s="106">
        <v>7</v>
      </c>
      <c r="AC1144" s="108">
        <v>7.6</v>
      </c>
      <c r="AD1144" s="109">
        <v>4</v>
      </c>
      <c r="AE1144" s="110">
        <v>0</v>
      </c>
      <c r="AF1144" s="111">
        <v>0.54</v>
      </c>
      <c r="AG1144" s="112">
        <v>0</v>
      </c>
      <c r="AH1144" s="112">
        <v>0</v>
      </c>
      <c r="AI1144" s="112">
        <v>0</v>
      </c>
      <c r="AJ1144" s="111">
        <v>0.9</v>
      </c>
      <c r="AK1144" s="112">
        <v>0</v>
      </c>
      <c r="AL1144" s="112">
        <v>0</v>
      </c>
      <c r="AM1144" s="112">
        <v>0</v>
      </c>
      <c r="AN1144" s="112">
        <v>0</v>
      </c>
      <c r="AO1144" s="112">
        <v>37.333333333333336</v>
      </c>
      <c r="AP1144" s="112">
        <v>0</v>
      </c>
      <c r="AQ1144" s="112">
        <v>252</v>
      </c>
      <c r="AR1144" s="112">
        <v>0</v>
      </c>
      <c r="AS1144" s="112">
        <v>4.333333333333333</v>
      </c>
      <c r="AT1144" s="111">
        <v>0.55000000000000004</v>
      </c>
      <c r="AU1144" s="112">
        <v>0</v>
      </c>
      <c r="AV1144" s="112">
        <v>0</v>
      </c>
      <c r="AW1144" s="112">
        <v>76</v>
      </c>
      <c r="AX1144" s="112">
        <v>0</v>
      </c>
      <c r="AY1144" s="112">
        <v>0</v>
      </c>
      <c r="AZ1144" s="112">
        <v>90</v>
      </c>
      <c r="BA1144" s="111">
        <v>0.71299999999999997</v>
      </c>
      <c r="BB1144" s="112">
        <v>0</v>
      </c>
      <c r="BC1144" s="112">
        <v>0</v>
      </c>
      <c r="BD1144" s="112">
        <v>0</v>
      </c>
      <c r="BE1144" s="112">
        <v>0</v>
      </c>
      <c r="BF1144" s="112">
        <v>0</v>
      </c>
      <c r="BG1144" s="112">
        <v>0</v>
      </c>
      <c r="BH1144" s="112">
        <v>0</v>
      </c>
      <c r="BI1144" s="112">
        <v>0</v>
      </c>
      <c r="BJ1144" s="112">
        <v>0</v>
      </c>
      <c r="BK1144" s="111">
        <v>0.71299999999999997</v>
      </c>
      <c r="BL1144" s="112">
        <v>0</v>
      </c>
      <c r="BM1144" s="112">
        <v>0</v>
      </c>
      <c r="BN1144" s="112">
        <v>0</v>
      </c>
      <c r="BO1144" s="112">
        <v>74.721333333333334</v>
      </c>
      <c r="BP1144" s="112">
        <v>202.77000000000004</v>
      </c>
      <c r="BQ1144" s="112">
        <v>2.3833333333333333</v>
      </c>
      <c r="BR1144" s="113">
        <v>18</v>
      </c>
      <c r="BS1144" s="112">
        <v>1909</v>
      </c>
    </row>
    <row r="1145" spans="1:71" hidden="1" x14ac:dyDescent="0.25">
      <c r="A1145" s="102" t="s">
        <v>17</v>
      </c>
      <c r="B1145" s="103" t="s">
        <v>183</v>
      </c>
      <c r="C1145" s="102" t="s">
        <v>184</v>
      </c>
      <c r="D1145" s="102" t="s">
        <v>821</v>
      </c>
      <c r="E1145" s="102" t="s">
        <v>822</v>
      </c>
      <c r="F1145" s="102" t="s">
        <v>155</v>
      </c>
      <c r="G1145" s="102" t="s">
        <v>227</v>
      </c>
      <c r="H1145" s="104">
        <v>126</v>
      </c>
      <c r="I1145" s="104">
        <v>127</v>
      </c>
      <c r="J1145" s="104">
        <v>250</v>
      </c>
      <c r="K1145" s="104">
        <v>750</v>
      </c>
      <c r="L1145" s="105">
        <v>167.66666666666666</v>
      </c>
      <c r="M1145" s="106">
        <v>1045</v>
      </c>
      <c r="N1145" s="106">
        <v>1192</v>
      </c>
      <c r="O1145" s="106">
        <v>7</v>
      </c>
      <c r="P1145" s="106">
        <v>147</v>
      </c>
      <c r="Q1145" s="106">
        <v>9</v>
      </c>
      <c r="R1145" s="106">
        <v>8</v>
      </c>
      <c r="S1145" s="106">
        <v>1058</v>
      </c>
      <c r="T1145" s="106">
        <v>1094</v>
      </c>
      <c r="U1145" s="106">
        <v>7</v>
      </c>
      <c r="V1145" s="106">
        <v>36</v>
      </c>
      <c r="W1145" s="106">
        <v>8</v>
      </c>
      <c r="X1145" s="106">
        <v>7.5</v>
      </c>
      <c r="Y1145" s="106">
        <v>250</v>
      </c>
      <c r="Z1145" s="106">
        <v>6</v>
      </c>
      <c r="AA1145" s="107">
        <v>42086</v>
      </c>
      <c r="AB1145" s="106">
        <v>4</v>
      </c>
      <c r="AC1145" s="108">
        <v>5.9</v>
      </c>
      <c r="AD1145" s="109">
        <v>3</v>
      </c>
      <c r="AE1145" s="110">
        <v>0</v>
      </c>
      <c r="AF1145" s="111">
        <v>0.54</v>
      </c>
      <c r="AG1145" s="112">
        <v>0</v>
      </c>
      <c r="AH1145" s="112">
        <v>0</v>
      </c>
      <c r="AI1145" s="112">
        <v>0</v>
      </c>
      <c r="AJ1145" s="111">
        <v>0.9</v>
      </c>
      <c r="AK1145" s="112">
        <v>0</v>
      </c>
      <c r="AL1145" s="112">
        <v>0</v>
      </c>
      <c r="AM1145" s="112">
        <v>0</v>
      </c>
      <c r="AN1145" s="112">
        <v>0</v>
      </c>
      <c r="AO1145" s="112">
        <v>37.333333333333336</v>
      </c>
      <c r="AP1145" s="112">
        <v>0</v>
      </c>
      <c r="AQ1145" s="112">
        <v>252</v>
      </c>
      <c r="AR1145" s="112">
        <v>0</v>
      </c>
      <c r="AS1145" s="112">
        <v>4.333333333333333</v>
      </c>
      <c r="AT1145" s="111">
        <v>0.55000000000000004</v>
      </c>
      <c r="AU1145" s="112">
        <v>0</v>
      </c>
      <c r="AV1145" s="112">
        <v>0</v>
      </c>
      <c r="AW1145" s="112">
        <v>76</v>
      </c>
      <c r="AX1145" s="112">
        <v>0</v>
      </c>
      <c r="AY1145" s="112">
        <v>0</v>
      </c>
      <c r="AZ1145" s="112">
        <v>90</v>
      </c>
      <c r="BA1145" s="111">
        <v>0.71299999999999997</v>
      </c>
      <c r="BB1145" s="112">
        <v>0</v>
      </c>
      <c r="BC1145" s="112">
        <v>0</v>
      </c>
      <c r="BD1145" s="112">
        <v>0</v>
      </c>
      <c r="BE1145" s="112">
        <v>0</v>
      </c>
      <c r="BF1145" s="112">
        <v>0</v>
      </c>
      <c r="BG1145" s="112">
        <v>0</v>
      </c>
      <c r="BH1145" s="112">
        <v>0</v>
      </c>
      <c r="BI1145" s="112">
        <v>0</v>
      </c>
      <c r="BJ1145" s="112">
        <v>0</v>
      </c>
      <c r="BK1145" s="111">
        <v>0.71299999999999997</v>
      </c>
      <c r="BL1145" s="112">
        <v>0</v>
      </c>
      <c r="BM1145" s="112">
        <v>0</v>
      </c>
      <c r="BN1145" s="112">
        <v>0</v>
      </c>
      <c r="BO1145" s="112">
        <v>74.721333333333334</v>
      </c>
      <c r="BP1145" s="112">
        <v>202.77000000000004</v>
      </c>
      <c r="BQ1145" s="112">
        <v>2.3833333333333333</v>
      </c>
      <c r="BR1145" s="113">
        <v>47</v>
      </c>
      <c r="BS1145" s="112">
        <v>1909</v>
      </c>
    </row>
    <row r="1146" spans="1:71" hidden="1" x14ac:dyDescent="0.25">
      <c r="A1146" s="102" t="s">
        <v>17</v>
      </c>
      <c r="B1146" s="103" t="s">
        <v>183</v>
      </c>
      <c r="C1146" s="102" t="s">
        <v>184</v>
      </c>
      <c r="D1146" s="102" t="s">
        <v>823</v>
      </c>
      <c r="E1146" s="102" t="s">
        <v>824</v>
      </c>
      <c r="F1146" s="102" t="s">
        <v>151</v>
      </c>
      <c r="G1146" s="102" t="s">
        <v>223</v>
      </c>
      <c r="H1146" s="104">
        <v>228</v>
      </c>
      <c r="I1146" s="104">
        <v>251</v>
      </c>
      <c r="J1146" s="104">
        <v>476</v>
      </c>
      <c r="K1146" s="104">
        <v>1428</v>
      </c>
      <c r="L1146" s="105">
        <v>318.33333333333331</v>
      </c>
      <c r="M1146" s="106">
        <v>1686</v>
      </c>
      <c r="N1146" s="106">
        <v>1893</v>
      </c>
      <c r="O1146" s="106">
        <v>8</v>
      </c>
      <c r="P1146" s="106">
        <v>207</v>
      </c>
      <c r="Q1146" s="106">
        <v>9</v>
      </c>
      <c r="R1146" s="106">
        <v>8.5</v>
      </c>
      <c r="S1146" s="106">
        <v>1781</v>
      </c>
      <c r="T1146" s="106">
        <v>1863</v>
      </c>
      <c r="U1146" s="106">
        <v>8</v>
      </c>
      <c r="V1146" s="106">
        <v>82</v>
      </c>
      <c r="W1146" s="106">
        <v>9</v>
      </c>
      <c r="X1146" s="106">
        <v>8.5</v>
      </c>
      <c r="Y1146" s="106">
        <v>476</v>
      </c>
      <c r="Z1146" s="106">
        <v>8</v>
      </c>
      <c r="AA1146" s="107">
        <v>31307</v>
      </c>
      <c r="AB1146" s="106">
        <v>2</v>
      </c>
      <c r="AC1146" s="108">
        <v>5.8</v>
      </c>
      <c r="AD1146" s="109">
        <v>2</v>
      </c>
      <c r="AE1146" s="110">
        <v>0</v>
      </c>
      <c r="AF1146" s="111">
        <v>0.54</v>
      </c>
      <c r="AG1146" s="112">
        <v>24.666666666666668</v>
      </c>
      <c r="AH1146" s="112">
        <v>10.333333333333334</v>
      </c>
      <c r="AI1146" s="112">
        <v>24.666666666666668</v>
      </c>
      <c r="AJ1146" s="111">
        <v>0.9</v>
      </c>
      <c r="AK1146" s="112">
        <v>0</v>
      </c>
      <c r="AL1146" s="112">
        <v>0</v>
      </c>
      <c r="AM1146" s="112">
        <v>0</v>
      </c>
      <c r="AN1146" s="112">
        <v>0</v>
      </c>
      <c r="AO1146" s="112">
        <v>53.666666666666664</v>
      </c>
      <c r="AP1146" s="112">
        <v>0</v>
      </c>
      <c r="AQ1146" s="112">
        <v>0</v>
      </c>
      <c r="AR1146" s="112">
        <v>0</v>
      </c>
      <c r="AS1146" s="112">
        <v>0</v>
      </c>
      <c r="AT1146" s="111">
        <v>0.55000000000000004</v>
      </c>
      <c r="AU1146" s="112">
        <v>0</v>
      </c>
      <c r="AV1146" s="112">
        <v>0</v>
      </c>
      <c r="AW1146" s="112">
        <v>0</v>
      </c>
      <c r="AX1146" s="112">
        <v>0</v>
      </c>
      <c r="AY1146" s="112">
        <v>0</v>
      </c>
      <c r="AZ1146" s="112">
        <v>8.6666666666666661</v>
      </c>
      <c r="BA1146" s="111">
        <v>0.71299999999999997</v>
      </c>
      <c r="BB1146" s="112">
        <v>0</v>
      </c>
      <c r="BC1146" s="112">
        <v>0</v>
      </c>
      <c r="BD1146" s="112">
        <v>0</v>
      </c>
      <c r="BE1146" s="112">
        <v>0</v>
      </c>
      <c r="BF1146" s="112">
        <v>0</v>
      </c>
      <c r="BG1146" s="112">
        <v>0</v>
      </c>
      <c r="BH1146" s="112">
        <v>0</v>
      </c>
      <c r="BI1146" s="112">
        <v>0</v>
      </c>
      <c r="BJ1146" s="112">
        <v>0</v>
      </c>
      <c r="BK1146" s="111">
        <v>0.71299999999999997</v>
      </c>
      <c r="BL1146" s="112">
        <v>0</v>
      </c>
      <c r="BM1146" s="112">
        <v>31.5</v>
      </c>
      <c r="BN1146" s="112">
        <v>22.200000000000003</v>
      </c>
      <c r="BO1146" s="112">
        <v>29.516666666666669</v>
      </c>
      <c r="BP1146" s="112">
        <v>6.1793333333333322</v>
      </c>
      <c r="BQ1146" s="112">
        <v>0</v>
      </c>
      <c r="BR1146" s="113">
        <v>101</v>
      </c>
      <c r="BS1146" s="112">
        <v>350</v>
      </c>
    </row>
    <row r="1147" spans="1:71" hidden="1" x14ac:dyDescent="0.25">
      <c r="A1147" s="102" t="s">
        <v>17</v>
      </c>
      <c r="B1147" s="103" t="s">
        <v>183</v>
      </c>
      <c r="C1147" s="102" t="s">
        <v>184</v>
      </c>
      <c r="D1147" s="102" t="s">
        <v>868</v>
      </c>
      <c r="E1147" s="102" t="s">
        <v>869</v>
      </c>
      <c r="F1147" s="102" t="s">
        <v>151</v>
      </c>
      <c r="G1147" s="102" t="s">
        <v>223</v>
      </c>
      <c r="H1147" s="104">
        <v>38</v>
      </c>
      <c r="I1147" s="104">
        <v>42</v>
      </c>
      <c r="J1147" s="104"/>
      <c r="K1147" s="104" t="s">
        <v>154</v>
      </c>
      <c r="L1147" s="105">
        <v>40</v>
      </c>
      <c r="M1147" s="106">
        <v>273</v>
      </c>
      <c r="N1147" s="106">
        <v>307</v>
      </c>
      <c r="O1147" s="106">
        <v>4</v>
      </c>
      <c r="P1147" s="106">
        <v>34</v>
      </c>
      <c r="Q1147" s="106">
        <v>5</v>
      </c>
      <c r="R1147" s="106">
        <v>4.5</v>
      </c>
      <c r="S1147" s="106">
        <v>295</v>
      </c>
      <c r="T1147" s="106">
        <v>306</v>
      </c>
      <c r="U1147" s="106">
        <v>4</v>
      </c>
      <c r="V1147" s="106">
        <v>11</v>
      </c>
      <c r="W1147" s="106">
        <v>5</v>
      </c>
      <c r="X1147" s="106">
        <v>4.5</v>
      </c>
      <c r="Y1147" s="106"/>
      <c r="Z1147" s="106"/>
      <c r="AA1147" s="107"/>
      <c r="AB1147" s="106"/>
      <c r="AC1147" s="108">
        <v>4.5</v>
      </c>
      <c r="AD1147" s="109">
        <v>3</v>
      </c>
      <c r="AE1147" s="110">
        <v>0</v>
      </c>
      <c r="AF1147" s="111">
        <v>0.54</v>
      </c>
      <c r="AG1147" s="112">
        <v>2</v>
      </c>
      <c r="AH1147" s="112">
        <v>0</v>
      </c>
      <c r="AI1147" s="112">
        <v>2</v>
      </c>
      <c r="AJ1147" s="111">
        <v>0.9</v>
      </c>
      <c r="AK1147" s="112">
        <v>0</v>
      </c>
      <c r="AL1147" s="112">
        <v>0</v>
      </c>
      <c r="AM1147" s="112">
        <v>0</v>
      </c>
      <c r="AN1147" s="112">
        <v>0</v>
      </c>
      <c r="AO1147" s="112">
        <v>90.333333333333329</v>
      </c>
      <c r="AP1147" s="112">
        <v>32.333333333333336</v>
      </c>
      <c r="AQ1147" s="112">
        <v>375</v>
      </c>
      <c r="AR1147" s="112">
        <v>0</v>
      </c>
      <c r="AS1147" s="112">
        <v>13.666666666666666</v>
      </c>
      <c r="AT1147" s="111">
        <v>0.55000000000000004</v>
      </c>
      <c r="AU1147" s="112">
        <v>0</v>
      </c>
      <c r="AV1147" s="112">
        <v>0</v>
      </c>
      <c r="AW1147" s="112">
        <v>0</v>
      </c>
      <c r="AX1147" s="112">
        <v>0</v>
      </c>
      <c r="AY1147" s="112">
        <v>0</v>
      </c>
      <c r="AZ1147" s="112">
        <v>0</v>
      </c>
      <c r="BA1147" s="111">
        <v>0.71299999999999997</v>
      </c>
      <c r="BB1147" s="112">
        <v>0</v>
      </c>
      <c r="BC1147" s="112">
        <v>0</v>
      </c>
      <c r="BD1147" s="112">
        <v>0</v>
      </c>
      <c r="BE1147" s="112">
        <v>0</v>
      </c>
      <c r="BF1147" s="112">
        <v>41.666666666666664</v>
      </c>
      <c r="BG1147" s="112">
        <v>0</v>
      </c>
      <c r="BH1147" s="112">
        <v>3.3333333333333335</v>
      </c>
      <c r="BI1147" s="112">
        <v>7</v>
      </c>
      <c r="BJ1147" s="112">
        <v>0</v>
      </c>
      <c r="BK1147" s="111">
        <v>0.71299999999999997</v>
      </c>
      <c r="BL1147" s="112">
        <v>0</v>
      </c>
      <c r="BM1147" s="112">
        <v>1.8</v>
      </c>
      <c r="BN1147" s="112">
        <v>1.8</v>
      </c>
      <c r="BO1147" s="112">
        <v>79.391666666666666</v>
      </c>
      <c r="BP1147" s="112">
        <v>231.40100000000001</v>
      </c>
      <c r="BQ1147" s="112">
        <v>7.5166666666666666</v>
      </c>
      <c r="BR1147" s="113">
        <v>3</v>
      </c>
      <c r="BS1147" s="112">
        <v>0</v>
      </c>
    </row>
    <row r="1148" spans="1:71" hidden="1" x14ac:dyDescent="0.25">
      <c r="A1148" s="102" t="s">
        <v>17</v>
      </c>
      <c r="B1148" s="103" t="s">
        <v>185</v>
      </c>
      <c r="C1148" s="102" t="s">
        <v>186</v>
      </c>
      <c r="D1148" s="102" t="s">
        <v>445</v>
      </c>
      <c r="E1148" s="102" t="s">
        <v>446</v>
      </c>
      <c r="F1148" s="102" t="s">
        <v>434</v>
      </c>
      <c r="G1148" s="102" t="s">
        <v>227</v>
      </c>
      <c r="H1148" s="104">
        <v>42</v>
      </c>
      <c r="I1148" s="104">
        <v>62</v>
      </c>
      <c r="J1148" s="104">
        <v>883</v>
      </c>
      <c r="K1148" s="104">
        <v>2649</v>
      </c>
      <c r="L1148" s="105">
        <v>329</v>
      </c>
      <c r="M1148" s="106">
        <v>956</v>
      </c>
      <c r="N1148" s="106">
        <v>981</v>
      </c>
      <c r="O1148" s="106">
        <v>7</v>
      </c>
      <c r="P1148" s="106">
        <v>25</v>
      </c>
      <c r="Q1148" s="106">
        <v>5</v>
      </c>
      <c r="R1148" s="106">
        <v>6</v>
      </c>
      <c r="S1148" s="106">
        <v>1004</v>
      </c>
      <c r="T1148" s="106">
        <v>1042</v>
      </c>
      <c r="U1148" s="106">
        <v>7</v>
      </c>
      <c r="V1148" s="106">
        <v>38</v>
      </c>
      <c r="W1148" s="106">
        <v>8</v>
      </c>
      <c r="X1148" s="106">
        <v>7.5</v>
      </c>
      <c r="Y1148" s="106">
        <v>883</v>
      </c>
      <c r="Z1148" s="106">
        <v>9</v>
      </c>
      <c r="AA1148" s="107">
        <v>112049</v>
      </c>
      <c r="AB1148" s="106">
        <v>10</v>
      </c>
      <c r="AC1148" s="108">
        <v>8.5</v>
      </c>
      <c r="AD1148" s="109">
        <v>5</v>
      </c>
      <c r="AE1148" s="110">
        <v>0</v>
      </c>
      <c r="AF1148" s="111">
        <v>0.54</v>
      </c>
      <c r="AG1148" s="112">
        <v>0</v>
      </c>
      <c r="AH1148" s="112">
        <v>0</v>
      </c>
      <c r="AI1148" s="112">
        <v>0</v>
      </c>
      <c r="AJ1148" s="111">
        <v>0.9</v>
      </c>
      <c r="AK1148" s="112">
        <v>0</v>
      </c>
      <c r="AL1148" s="112">
        <v>0</v>
      </c>
      <c r="AM1148" s="112">
        <v>0</v>
      </c>
      <c r="AN1148" s="112">
        <v>0</v>
      </c>
      <c r="AO1148" s="112">
        <v>0</v>
      </c>
      <c r="AP1148" s="112">
        <v>0</v>
      </c>
      <c r="AQ1148" s="112">
        <v>189</v>
      </c>
      <c r="AR1148" s="112">
        <v>0</v>
      </c>
      <c r="AS1148" s="112">
        <v>942.66666666666663</v>
      </c>
      <c r="AT1148" s="111">
        <v>0.55000000000000004</v>
      </c>
      <c r="AU1148" s="112">
        <v>0</v>
      </c>
      <c r="AV1148" s="112">
        <v>0</v>
      </c>
      <c r="AW1148" s="112">
        <v>0</v>
      </c>
      <c r="AX1148" s="112">
        <v>0</v>
      </c>
      <c r="AY1148" s="112">
        <v>0</v>
      </c>
      <c r="AZ1148" s="112">
        <v>0</v>
      </c>
      <c r="BA1148" s="111">
        <v>0.71299999999999997</v>
      </c>
      <c r="BB1148" s="112">
        <v>0</v>
      </c>
      <c r="BC1148" s="112">
        <v>0</v>
      </c>
      <c r="BD1148" s="112">
        <v>0</v>
      </c>
      <c r="BE1148" s="112">
        <v>0</v>
      </c>
      <c r="BF1148" s="112">
        <v>0</v>
      </c>
      <c r="BG1148" s="112">
        <v>0</v>
      </c>
      <c r="BH1148" s="112">
        <v>0</v>
      </c>
      <c r="BI1148" s="112">
        <v>0</v>
      </c>
      <c r="BJ1148" s="112">
        <v>0</v>
      </c>
      <c r="BK1148" s="111">
        <v>0.71299999999999997</v>
      </c>
      <c r="BL1148" s="112">
        <v>0</v>
      </c>
      <c r="BM1148" s="112">
        <v>0</v>
      </c>
      <c r="BN1148" s="112">
        <v>0</v>
      </c>
      <c r="BO1148" s="112">
        <v>0</v>
      </c>
      <c r="BP1148" s="112">
        <v>103.95</v>
      </c>
      <c r="BQ1148" s="112">
        <v>518.4666666666667</v>
      </c>
      <c r="BR1148" s="113">
        <v>73</v>
      </c>
      <c r="BS1148" s="112">
        <v>0</v>
      </c>
    </row>
    <row r="1149" spans="1:71" hidden="1" x14ac:dyDescent="0.25">
      <c r="A1149" s="102" t="s">
        <v>17</v>
      </c>
      <c r="B1149" s="103" t="s">
        <v>185</v>
      </c>
      <c r="C1149" s="102" t="s">
        <v>186</v>
      </c>
      <c r="D1149" s="102" t="s">
        <v>447</v>
      </c>
      <c r="E1149" s="102" t="s">
        <v>448</v>
      </c>
      <c r="F1149" s="102" t="s">
        <v>244</v>
      </c>
      <c r="G1149" s="102" t="s">
        <v>224</v>
      </c>
      <c r="H1149" s="104">
        <v>96</v>
      </c>
      <c r="I1149" s="104">
        <v>110</v>
      </c>
      <c r="J1149" s="104">
        <v>593</v>
      </c>
      <c r="K1149" s="104">
        <v>1779</v>
      </c>
      <c r="L1149" s="105">
        <v>266.33333333333331</v>
      </c>
      <c r="M1149" s="106">
        <v>857</v>
      </c>
      <c r="N1149" s="106">
        <v>917</v>
      </c>
      <c r="O1149" s="106">
        <v>7</v>
      </c>
      <c r="P1149" s="106">
        <v>60</v>
      </c>
      <c r="Q1149" s="106">
        <v>7</v>
      </c>
      <c r="R1149" s="106">
        <v>7</v>
      </c>
      <c r="S1149" s="106">
        <v>894</v>
      </c>
      <c r="T1149" s="106">
        <v>931</v>
      </c>
      <c r="U1149" s="106">
        <v>7</v>
      </c>
      <c r="V1149" s="106">
        <v>37</v>
      </c>
      <c r="W1149" s="106">
        <v>8</v>
      </c>
      <c r="X1149" s="106">
        <v>7.5</v>
      </c>
      <c r="Y1149" s="106">
        <v>593</v>
      </c>
      <c r="Z1149" s="106">
        <v>8</v>
      </c>
      <c r="AA1149" s="107">
        <v>54830</v>
      </c>
      <c r="AB1149" s="106">
        <v>6</v>
      </c>
      <c r="AC1149" s="108">
        <v>6.9</v>
      </c>
      <c r="AD1149" s="109">
        <v>4</v>
      </c>
      <c r="AE1149" s="110">
        <v>0</v>
      </c>
      <c r="AF1149" s="111">
        <v>0.54</v>
      </c>
      <c r="AG1149" s="112">
        <v>27.666666666666668</v>
      </c>
      <c r="AH1149" s="112">
        <v>24.666666666666668</v>
      </c>
      <c r="AI1149" s="112">
        <v>27.666666666666668</v>
      </c>
      <c r="AJ1149" s="111">
        <v>0.9</v>
      </c>
      <c r="AK1149" s="112">
        <v>0</v>
      </c>
      <c r="AL1149" s="112">
        <v>0</v>
      </c>
      <c r="AM1149" s="112">
        <v>0</v>
      </c>
      <c r="AN1149" s="112">
        <v>0</v>
      </c>
      <c r="AO1149" s="112">
        <v>0</v>
      </c>
      <c r="AP1149" s="112">
        <v>0</v>
      </c>
      <c r="AQ1149" s="112">
        <v>0</v>
      </c>
      <c r="AR1149" s="112">
        <v>0</v>
      </c>
      <c r="AS1149" s="112">
        <v>0</v>
      </c>
      <c r="AT1149" s="111">
        <v>0.55000000000000004</v>
      </c>
      <c r="AU1149" s="112">
        <v>0</v>
      </c>
      <c r="AV1149" s="112">
        <v>0</v>
      </c>
      <c r="AW1149" s="112">
        <v>0</v>
      </c>
      <c r="AX1149" s="112">
        <v>0</v>
      </c>
      <c r="AY1149" s="112">
        <v>0</v>
      </c>
      <c r="AZ1149" s="112">
        <v>0</v>
      </c>
      <c r="BA1149" s="111">
        <v>0.71299999999999997</v>
      </c>
      <c r="BB1149" s="112">
        <v>0</v>
      </c>
      <c r="BC1149" s="112">
        <v>0</v>
      </c>
      <c r="BD1149" s="112">
        <v>0</v>
      </c>
      <c r="BE1149" s="112">
        <v>0</v>
      </c>
      <c r="BF1149" s="112">
        <v>0</v>
      </c>
      <c r="BG1149" s="112">
        <v>0</v>
      </c>
      <c r="BH1149" s="112">
        <v>0</v>
      </c>
      <c r="BI1149" s="112">
        <v>0</v>
      </c>
      <c r="BJ1149" s="112">
        <v>0</v>
      </c>
      <c r="BK1149" s="111">
        <v>0.71299999999999997</v>
      </c>
      <c r="BL1149" s="112">
        <v>0</v>
      </c>
      <c r="BM1149" s="112">
        <v>47.1</v>
      </c>
      <c r="BN1149" s="112">
        <v>24.900000000000002</v>
      </c>
      <c r="BO1149" s="112">
        <v>0</v>
      </c>
      <c r="BP1149" s="112">
        <v>0</v>
      </c>
      <c r="BQ1149" s="112">
        <v>0</v>
      </c>
      <c r="BR1149" s="113">
        <v>90</v>
      </c>
      <c r="BS1149" s="112">
        <v>0</v>
      </c>
    </row>
    <row r="1150" spans="1:71" x14ac:dyDescent="0.25">
      <c r="A1150" s="102" t="s">
        <v>17</v>
      </c>
      <c r="B1150" s="103" t="s">
        <v>187</v>
      </c>
      <c r="C1150" s="102" t="s">
        <v>188</v>
      </c>
      <c r="D1150" s="102" t="s">
        <v>912</v>
      </c>
      <c r="E1150" s="102" t="s">
        <v>913</v>
      </c>
      <c r="F1150" s="102" t="s">
        <v>155</v>
      </c>
      <c r="G1150" s="102" t="s">
        <v>227</v>
      </c>
      <c r="H1150" s="104">
        <v>9</v>
      </c>
      <c r="I1150" s="104">
        <v>8</v>
      </c>
      <c r="J1150" s="104">
        <v>461</v>
      </c>
      <c r="K1150" s="104">
        <v>1383</v>
      </c>
      <c r="L1150" s="105">
        <v>159.33333333333334</v>
      </c>
      <c r="M1150" s="106">
        <v>108</v>
      </c>
      <c r="N1150" s="106">
        <v>114</v>
      </c>
      <c r="O1150" s="106">
        <v>1</v>
      </c>
      <c r="P1150" s="106">
        <v>6</v>
      </c>
      <c r="Q1150" s="106">
        <v>3</v>
      </c>
      <c r="R1150" s="106">
        <v>2</v>
      </c>
      <c r="S1150" s="106">
        <v>124</v>
      </c>
      <c r="T1150" s="106">
        <v>125</v>
      </c>
      <c r="U1150" s="106">
        <v>1</v>
      </c>
      <c r="V1150" s="106">
        <v>1</v>
      </c>
      <c r="W1150" s="106">
        <v>2</v>
      </c>
      <c r="X1150" s="106">
        <v>1.5</v>
      </c>
      <c r="Y1150" s="106">
        <v>461</v>
      </c>
      <c r="Z1150" s="106">
        <v>8</v>
      </c>
      <c r="AA1150" s="107"/>
      <c r="AB1150" s="106"/>
      <c r="AC1150" s="108">
        <v>3.8333333333333335</v>
      </c>
      <c r="AD1150" s="109">
        <v>2</v>
      </c>
      <c r="AE1150" s="110">
        <v>0</v>
      </c>
      <c r="AF1150" s="111">
        <v>0.54</v>
      </c>
      <c r="AG1150" s="112">
        <v>0</v>
      </c>
      <c r="AH1150" s="112">
        <v>0</v>
      </c>
      <c r="AI1150" s="112">
        <v>0</v>
      </c>
      <c r="AJ1150" s="111">
        <v>0.9</v>
      </c>
      <c r="AK1150" s="112">
        <v>404</v>
      </c>
      <c r="AL1150" s="112">
        <v>0</v>
      </c>
      <c r="AM1150" s="112">
        <v>0</v>
      </c>
      <c r="AN1150" s="112">
        <v>0</v>
      </c>
      <c r="AO1150" s="112">
        <v>0</v>
      </c>
      <c r="AP1150" s="112">
        <v>0</v>
      </c>
      <c r="AQ1150" s="112">
        <v>0</v>
      </c>
      <c r="AR1150" s="112">
        <v>0</v>
      </c>
      <c r="AS1150" s="112">
        <v>0</v>
      </c>
      <c r="AT1150" s="111">
        <v>0.55000000000000004</v>
      </c>
      <c r="AU1150" s="112">
        <v>0</v>
      </c>
      <c r="AV1150" s="112">
        <v>0</v>
      </c>
      <c r="AW1150" s="112">
        <v>0</v>
      </c>
      <c r="AX1150" s="112">
        <v>0</v>
      </c>
      <c r="AY1150" s="112">
        <v>0</v>
      </c>
      <c r="AZ1150" s="112">
        <v>0</v>
      </c>
      <c r="BA1150" s="111">
        <v>0.71299999999999997</v>
      </c>
      <c r="BB1150" s="112">
        <v>0</v>
      </c>
      <c r="BC1150" s="112">
        <v>0</v>
      </c>
      <c r="BD1150" s="112">
        <v>0</v>
      </c>
      <c r="BE1150" s="112">
        <v>0</v>
      </c>
      <c r="BF1150" s="112">
        <v>0</v>
      </c>
      <c r="BG1150" s="112">
        <v>0</v>
      </c>
      <c r="BH1150" s="112">
        <v>0</v>
      </c>
      <c r="BI1150" s="112">
        <v>0</v>
      </c>
      <c r="BJ1150" s="112">
        <v>0</v>
      </c>
      <c r="BK1150" s="111">
        <v>0.71299999999999997</v>
      </c>
      <c r="BL1150" s="112">
        <v>0</v>
      </c>
      <c r="BM1150" s="112">
        <v>222.20000000000002</v>
      </c>
      <c r="BN1150" s="112">
        <v>0</v>
      </c>
      <c r="BO1150" s="112">
        <v>0</v>
      </c>
      <c r="BP1150" s="112">
        <v>0</v>
      </c>
      <c r="BQ1150" s="112">
        <v>0</v>
      </c>
      <c r="BR1150" s="113">
        <v>10</v>
      </c>
      <c r="BS1150" s="112">
        <v>0</v>
      </c>
    </row>
    <row r="1151" spans="1:71" x14ac:dyDescent="0.25">
      <c r="A1151" s="102" t="s">
        <v>17</v>
      </c>
      <c r="B1151" s="103" t="s">
        <v>187</v>
      </c>
      <c r="C1151" s="102" t="s">
        <v>188</v>
      </c>
      <c r="D1151" s="102" t="s">
        <v>825</v>
      </c>
      <c r="E1151" s="102" t="s">
        <v>826</v>
      </c>
      <c r="F1151" s="102" t="s">
        <v>244</v>
      </c>
      <c r="G1151" s="102" t="s">
        <v>224</v>
      </c>
      <c r="H1151" s="104">
        <v>242</v>
      </c>
      <c r="I1151" s="104">
        <v>344</v>
      </c>
      <c r="J1151" s="104">
        <v>2451</v>
      </c>
      <c r="K1151" s="104">
        <v>7353</v>
      </c>
      <c r="L1151" s="105">
        <v>1012.3333333333334</v>
      </c>
      <c r="M1151" s="106">
        <v>2421</v>
      </c>
      <c r="N1151" s="106">
        <v>2472</v>
      </c>
      <c r="O1151" s="106">
        <v>9</v>
      </c>
      <c r="P1151" s="106">
        <v>51</v>
      </c>
      <c r="Q1151" s="106">
        <v>6</v>
      </c>
      <c r="R1151" s="106">
        <v>7.5</v>
      </c>
      <c r="S1151" s="106">
        <v>2732</v>
      </c>
      <c r="T1151" s="106">
        <v>2879</v>
      </c>
      <c r="U1151" s="106">
        <v>9</v>
      </c>
      <c r="V1151" s="106">
        <v>147</v>
      </c>
      <c r="W1151" s="106">
        <v>10</v>
      </c>
      <c r="X1151" s="106">
        <v>9.5</v>
      </c>
      <c r="Y1151" s="106">
        <v>2451</v>
      </c>
      <c r="Z1151" s="106">
        <v>10</v>
      </c>
      <c r="AA1151" s="107">
        <v>33914</v>
      </c>
      <c r="AB1151" s="106">
        <v>2</v>
      </c>
      <c r="AC1151" s="108">
        <v>6.2</v>
      </c>
      <c r="AD1151" s="109">
        <v>2</v>
      </c>
      <c r="AE1151" s="110">
        <v>127.66666666666667</v>
      </c>
      <c r="AF1151" s="111">
        <v>0.54</v>
      </c>
      <c r="AG1151" s="112">
        <v>33</v>
      </c>
      <c r="AH1151" s="112">
        <v>79.333333333333329</v>
      </c>
      <c r="AI1151" s="112">
        <v>33</v>
      </c>
      <c r="AJ1151" s="111">
        <v>0.9</v>
      </c>
      <c r="AK1151" s="112">
        <v>0</v>
      </c>
      <c r="AL1151" s="112">
        <v>0</v>
      </c>
      <c r="AM1151" s="112">
        <v>0</v>
      </c>
      <c r="AN1151" s="112">
        <v>0</v>
      </c>
      <c r="AO1151" s="112">
        <v>52.333333333333336</v>
      </c>
      <c r="AP1151" s="112">
        <v>0</v>
      </c>
      <c r="AQ1151" s="112">
        <v>98.333333333333329</v>
      </c>
      <c r="AR1151" s="112">
        <v>0</v>
      </c>
      <c r="AS1151" s="112">
        <v>0</v>
      </c>
      <c r="AT1151" s="111">
        <v>0.55000000000000004</v>
      </c>
      <c r="AU1151" s="112">
        <v>0</v>
      </c>
      <c r="AV1151" s="112">
        <v>0</v>
      </c>
      <c r="AW1151" s="112">
        <v>92</v>
      </c>
      <c r="AX1151" s="112">
        <v>0</v>
      </c>
      <c r="AY1151" s="112">
        <v>0</v>
      </c>
      <c r="AZ1151" s="112">
        <v>17</v>
      </c>
      <c r="BA1151" s="111">
        <v>0.71299999999999997</v>
      </c>
      <c r="BB1151" s="112">
        <v>0</v>
      </c>
      <c r="BC1151" s="112">
        <v>0</v>
      </c>
      <c r="BD1151" s="112">
        <v>0</v>
      </c>
      <c r="BE1151" s="112">
        <v>0</v>
      </c>
      <c r="BF1151" s="112">
        <v>0</v>
      </c>
      <c r="BG1151" s="112">
        <v>0</v>
      </c>
      <c r="BH1151" s="112">
        <v>0</v>
      </c>
      <c r="BI1151" s="112">
        <v>0</v>
      </c>
      <c r="BJ1151" s="112">
        <v>0</v>
      </c>
      <c r="BK1151" s="111">
        <v>0.71299999999999997</v>
      </c>
      <c r="BL1151" s="112">
        <v>68.940000000000012</v>
      </c>
      <c r="BM1151" s="112">
        <v>101.1</v>
      </c>
      <c r="BN1151" s="112">
        <v>29.7</v>
      </c>
      <c r="BO1151" s="112">
        <v>94.379333333333335</v>
      </c>
      <c r="BP1151" s="112">
        <v>66.204333333333338</v>
      </c>
      <c r="BQ1151" s="112">
        <v>0</v>
      </c>
      <c r="BR1151" s="113">
        <v>146</v>
      </c>
      <c r="BS1151" s="112">
        <v>0</v>
      </c>
    </row>
    <row r="1152" spans="1:71" x14ac:dyDescent="0.25">
      <c r="A1152" s="102" t="s">
        <v>17</v>
      </c>
      <c r="B1152" s="103" t="s">
        <v>187</v>
      </c>
      <c r="C1152" s="102" t="s">
        <v>188</v>
      </c>
      <c r="D1152" s="102" t="s">
        <v>914</v>
      </c>
      <c r="E1152" s="102" t="s">
        <v>915</v>
      </c>
      <c r="F1152" s="102" t="s">
        <v>155</v>
      </c>
      <c r="G1152" s="102" t="s">
        <v>227</v>
      </c>
      <c r="H1152" s="104">
        <v>67</v>
      </c>
      <c r="I1152" s="104">
        <v>69</v>
      </c>
      <c r="J1152" s="104">
        <v>190</v>
      </c>
      <c r="K1152" s="104">
        <v>570</v>
      </c>
      <c r="L1152" s="105">
        <v>108.66666666666667</v>
      </c>
      <c r="M1152" s="106">
        <v>587</v>
      </c>
      <c r="N1152" s="106">
        <v>657</v>
      </c>
      <c r="O1152" s="106">
        <v>6</v>
      </c>
      <c r="P1152" s="106">
        <v>70</v>
      </c>
      <c r="Q1152" s="106">
        <v>7</v>
      </c>
      <c r="R1152" s="106">
        <v>6.5</v>
      </c>
      <c r="S1152" s="106">
        <v>630</v>
      </c>
      <c r="T1152" s="106">
        <v>644</v>
      </c>
      <c r="U1152" s="106">
        <v>6</v>
      </c>
      <c r="V1152" s="106">
        <v>14</v>
      </c>
      <c r="W1152" s="106">
        <v>6</v>
      </c>
      <c r="X1152" s="106">
        <v>6</v>
      </c>
      <c r="Y1152" s="106">
        <v>190</v>
      </c>
      <c r="Z1152" s="106">
        <v>6</v>
      </c>
      <c r="AA1152" s="107"/>
      <c r="AB1152" s="106"/>
      <c r="AC1152" s="108">
        <v>6.166666666666667</v>
      </c>
      <c r="AD1152" s="109">
        <v>4</v>
      </c>
      <c r="AE1152" s="110">
        <v>127.66666666666667</v>
      </c>
      <c r="AF1152" s="111">
        <v>0.54</v>
      </c>
      <c r="AG1152" s="112">
        <v>33</v>
      </c>
      <c r="AH1152" s="112">
        <v>79.333333333333329</v>
      </c>
      <c r="AI1152" s="112">
        <v>33</v>
      </c>
      <c r="AJ1152" s="111">
        <v>0.9</v>
      </c>
      <c r="AK1152" s="112">
        <v>0</v>
      </c>
      <c r="AL1152" s="112">
        <v>0</v>
      </c>
      <c r="AM1152" s="112">
        <v>0</v>
      </c>
      <c r="AN1152" s="112">
        <v>0</v>
      </c>
      <c r="AO1152" s="112">
        <v>52.333333333333336</v>
      </c>
      <c r="AP1152" s="112">
        <v>0.33333333333333331</v>
      </c>
      <c r="AQ1152" s="112">
        <v>136.66666666666666</v>
      </c>
      <c r="AR1152" s="112">
        <v>0</v>
      </c>
      <c r="AS1152" s="112">
        <v>0</v>
      </c>
      <c r="AT1152" s="111">
        <v>0.55000000000000004</v>
      </c>
      <c r="AU1152" s="112">
        <v>0</v>
      </c>
      <c r="AV1152" s="112">
        <v>0</v>
      </c>
      <c r="AW1152" s="112">
        <v>92</v>
      </c>
      <c r="AX1152" s="112">
        <v>0</v>
      </c>
      <c r="AY1152" s="112">
        <v>13</v>
      </c>
      <c r="AZ1152" s="112">
        <v>108</v>
      </c>
      <c r="BA1152" s="111">
        <v>0.71299999999999997</v>
      </c>
      <c r="BB1152" s="112">
        <v>0</v>
      </c>
      <c r="BC1152" s="112">
        <v>0</v>
      </c>
      <c r="BD1152" s="112">
        <v>0</v>
      </c>
      <c r="BE1152" s="112">
        <v>0</v>
      </c>
      <c r="BF1152" s="112">
        <v>0</v>
      </c>
      <c r="BG1152" s="112">
        <v>0</v>
      </c>
      <c r="BH1152" s="112">
        <v>11</v>
      </c>
      <c r="BI1152" s="112">
        <v>0</v>
      </c>
      <c r="BJ1152" s="112">
        <v>0</v>
      </c>
      <c r="BK1152" s="111">
        <v>0.71299999999999997</v>
      </c>
      <c r="BL1152" s="112">
        <v>68.940000000000012</v>
      </c>
      <c r="BM1152" s="112">
        <v>101.1</v>
      </c>
      <c r="BN1152" s="112">
        <v>29.7</v>
      </c>
      <c r="BO1152" s="112">
        <v>94.379333333333335</v>
      </c>
      <c r="BP1152" s="112">
        <v>169.46599999999998</v>
      </c>
      <c r="BQ1152" s="112">
        <v>0</v>
      </c>
      <c r="BR1152" s="113">
        <v>8</v>
      </c>
      <c r="BS1152" s="112">
        <v>0</v>
      </c>
    </row>
    <row r="1153" spans="1:71" x14ac:dyDescent="0.25">
      <c r="A1153" s="102" t="s">
        <v>17</v>
      </c>
      <c r="B1153" s="103" t="s">
        <v>187</v>
      </c>
      <c r="C1153" s="102" t="s">
        <v>188</v>
      </c>
      <c r="D1153" s="102" t="s">
        <v>916</v>
      </c>
      <c r="E1153" s="102" t="s">
        <v>917</v>
      </c>
      <c r="F1153" s="102" t="s">
        <v>155</v>
      </c>
      <c r="G1153" s="102" t="s">
        <v>227</v>
      </c>
      <c r="H1153" s="104">
        <v>408</v>
      </c>
      <c r="I1153" s="104">
        <v>415</v>
      </c>
      <c r="J1153" s="104">
        <v>1833</v>
      </c>
      <c r="K1153" s="104">
        <v>5499</v>
      </c>
      <c r="L1153" s="105">
        <v>885.33333333333337</v>
      </c>
      <c r="M1153" s="106">
        <v>4713</v>
      </c>
      <c r="N1153" s="106">
        <v>5278</v>
      </c>
      <c r="O1153" s="106">
        <v>10</v>
      </c>
      <c r="P1153" s="106">
        <v>565</v>
      </c>
      <c r="Q1153" s="106">
        <v>10</v>
      </c>
      <c r="R1153" s="106">
        <v>10</v>
      </c>
      <c r="S1153" s="106">
        <v>5085</v>
      </c>
      <c r="T1153" s="106">
        <v>5192</v>
      </c>
      <c r="U1153" s="106">
        <v>10</v>
      </c>
      <c r="V1153" s="106">
        <v>107</v>
      </c>
      <c r="W1153" s="106">
        <v>10</v>
      </c>
      <c r="X1153" s="106">
        <v>10</v>
      </c>
      <c r="Y1153" s="106">
        <v>1833</v>
      </c>
      <c r="Z1153" s="106">
        <v>10</v>
      </c>
      <c r="AA1153" s="107">
        <v>83053</v>
      </c>
      <c r="AB1153" s="106">
        <v>9</v>
      </c>
      <c r="AC1153" s="108">
        <v>9.6</v>
      </c>
      <c r="AD1153" s="109">
        <v>5</v>
      </c>
      <c r="AE1153" s="110">
        <v>0</v>
      </c>
      <c r="AF1153" s="111">
        <v>0.54</v>
      </c>
      <c r="AG1153" s="112">
        <v>0</v>
      </c>
      <c r="AH1153" s="112">
        <v>42.666666666666664</v>
      </c>
      <c r="AI1153" s="112">
        <v>0</v>
      </c>
      <c r="AJ1153" s="111">
        <v>0.9</v>
      </c>
      <c r="AK1153" s="112">
        <v>0</v>
      </c>
      <c r="AL1153" s="112">
        <v>0</v>
      </c>
      <c r="AM1153" s="112">
        <v>0</v>
      </c>
      <c r="AN1153" s="112">
        <v>0</v>
      </c>
      <c r="AO1153" s="112">
        <v>117</v>
      </c>
      <c r="AP1153" s="112">
        <v>0.33333333333333331</v>
      </c>
      <c r="AQ1153" s="112">
        <v>239</v>
      </c>
      <c r="AR1153" s="112">
        <v>0</v>
      </c>
      <c r="AS1153" s="112">
        <v>0</v>
      </c>
      <c r="AT1153" s="111">
        <v>0.55000000000000004</v>
      </c>
      <c r="AU1153" s="112">
        <v>0</v>
      </c>
      <c r="AV1153" s="112">
        <v>0</v>
      </c>
      <c r="AW1153" s="112">
        <v>88.333333333333329</v>
      </c>
      <c r="AX1153" s="112">
        <v>0</v>
      </c>
      <c r="AY1153" s="112">
        <v>13</v>
      </c>
      <c r="AZ1153" s="112">
        <v>118.33333333333333</v>
      </c>
      <c r="BA1153" s="111">
        <v>0.71299999999999997</v>
      </c>
      <c r="BB1153" s="112">
        <v>0</v>
      </c>
      <c r="BC1153" s="112">
        <v>0</v>
      </c>
      <c r="BD1153" s="112">
        <v>0</v>
      </c>
      <c r="BE1153" s="112">
        <v>0</v>
      </c>
      <c r="BF1153" s="112">
        <v>0</v>
      </c>
      <c r="BG1153" s="112">
        <v>0</v>
      </c>
      <c r="BH1153" s="112">
        <v>11</v>
      </c>
      <c r="BI1153" s="112">
        <v>0</v>
      </c>
      <c r="BJ1153" s="112">
        <v>0</v>
      </c>
      <c r="BK1153" s="111">
        <v>0.71299999999999997</v>
      </c>
      <c r="BL1153" s="112">
        <v>0</v>
      </c>
      <c r="BM1153" s="112">
        <v>38.4</v>
      </c>
      <c r="BN1153" s="112">
        <v>0</v>
      </c>
      <c r="BO1153" s="112">
        <v>127.33166666666668</v>
      </c>
      <c r="BP1153" s="112">
        <v>233.11699999999999</v>
      </c>
      <c r="BQ1153" s="112">
        <v>0</v>
      </c>
      <c r="BR1153" s="113">
        <v>67</v>
      </c>
      <c r="BS1153" s="112">
        <v>0</v>
      </c>
    </row>
    <row r="1154" spans="1:71" x14ac:dyDescent="0.25">
      <c r="A1154" s="102" t="s">
        <v>17</v>
      </c>
      <c r="B1154" s="103" t="s">
        <v>187</v>
      </c>
      <c r="C1154" s="102" t="s">
        <v>188</v>
      </c>
      <c r="D1154" s="102" t="s">
        <v>918</v>
      </c>
      <c r="E1154" s="102" t="s">
        <v>919</v>
      </c>
      <c r="F1154" s="102" t="s">
        <v>155</v>
      </c>
      <c r="G1154" s="102" t="s">
        <v>227</v>
      </c>
      <c r="H1154" s="104">
        <v>252</v>
      </c>
      <c r="I1154" s="104">
        <v>255</v>
      </c>
      <c r="J1154" s="104">
        <v>2512</v>
      </c>
      <c r="K1154" s="104">
        <v>7536</v>
      </c>
      <c r="L1154" s="105">
        <v>1006.3333333333334</v>
      </c>
      <c r="M1154" s="106">
        <v>2899</v>
      </c>
      <c r="N1154" s="106">
        <v>3263</v>
      </c>
      <c r="O1154" s="106">
        <v>10</v>
      </c>
      <c r="P1154" s="106">
        <v>364</v>
      </c>
      <c r="Q1154" s="106">
        <v>10</v>
      </c>
      <c r="R1154" s="106">
        <v>10</v>
      </c>
      <c r="S1154" s="106">
        <v>3123</v>
      </c>
      <c r="T1154" s="106">
        <v>3188</v>
      </c>
      <c r="U1154" s="106">
        <v>9</v>
      </c>
      <c r="V1154" s="106">
        <v>65</v>
      </c>
      <c r="W1154" s="106">
        <v>9</v>
      </c>
      <c r="X1154" s="106">
        <v>9</v>
      </c>
      <c r="Y1154" s="106">
        <v>2512</v>
      </c>
      <c r="Z1154" s="106">
        <v>10</v>
      </c>
      <c r="AA1154" s="107">
        <v>80403</v>
      </c>
      <c r="AB1154" s="106">
        <v>8</v>
      </c>
      <c r="AC1154" s="108">
        <v>9</v>
      </c>
      <c r="AD1154" s="109">
        <v>5</v>
      </c>
      <c r="AE1154" s="110">
        <v>0</v>
      </c>
      <c r="AF1154" s="111">
        <v>0.54</v>
      </c>
      <c r="AG1154" s="112">
        <v>3</v>
      </c>
      <c r="AH1154" s="112">
        <v>9.3333333333333339</v>
      </c>
      <c r="AI1154" s="112">
        <v>3</v>
      </c>
      <c r="AJ1154" s="111">
        <v>0.9</v>
      </c>
      <c r="AK1154" s="112">
        <v>9.6666666666666661</v>
      </c>
      <c r="AL1154" s="112">
        <v>0</v>
      </c>
      <c r="AM1154" s="112">
        <v>0</v>
      </c>
      <c r="AN1154" s="112">
        <v>0</v>
      </c>
      <c r="AO1154" s="112">
        <v>44.333333333333336</v>
      </c>
      <c r="AP1154" s="112">
        <v>0.33333333333333331</v>
      </c>
      <c r="AQ1154" s="112">
        <v>334.66666666666669</v>
      </c>
      <c r="AR1154" s="112">
        <v>6</v>
      </c>
      <c r="AS1154" s="112">
        <v>0</v>
      </c>
      <c r="AT1154" s="111">
        <v>0.55000000000000004</v>
      </c>
      <c r="AU1154" s="112">
        <v>0</v>
      </c>
      <c r="AV1154" s="112">
        <v>0</v>
      </c>
      <c r="AW1154" s="112">
        <v>12</v>
      </c>
      <c r="AX1154" s="112">
        <v>0</v>
      </c>
      <c r="AY1154" s="112">
        <v>15</v>
      </c>
      <c r="AZ1154" s="112">
        <v>191</v>
      </c>
      <c r="BA1154" s="111">
        <v>0.71299999999999997</v>
      </c>
      <c r="BB1154" s="112">
        <v>0</v>
      </c>
      <c r="BC1154" s="112">
        <v>0</v>
      </c>
      <c r="BD1154" s="112">
        <v>0</v>
      </c>
      <c r="BE1154" s="112">
        <v>0</v>
      </c>
      <c r="BF1154" s="112">
        <v>0</v>
      </c>
      <c r="BG1154" s="112">
        <v>0</v>
      </c>
      <c r="BH1154" s="112">
        <v>11</v>
      </c>
      <c r="BI1154" s="112">
        <v>29.333333333333332</v>
      </c>
      <c r="BJ1154" s="112">
        <v>2</v>
      </c>
      <c r="BK1154" s="111">
        <v>0.71299999999999997</v>
      </c>
      <c r="BL1154" s="112">
        <v>0</v>
      </c>
      <c r="BM1154" s="112">
        <v>16.416666666666668</v>
      </c>
      <c r="BN1154" s="112">
        <v>2.7</v>
      </c>
      <c r="BO1154" s="112">
        <v>32.939333333333337</v>
      </c>
      <c r="BP1154" s="112">
        <v>359.88566666666668</v>
      </c>
      <c r="BQ1154" s="112">
        <v>4.726</v>
      </c>
      <c r="BR1154" s="113">
        <v>36</v>
      </c>
      <c r="BS1154" s="112">
        <v>0</v>
      </c>
    </row>
    <row r="1155" spans="1:71" x14ac:dyDescent="0.25">
      <c r="A1155" s="102" t="s">
        <v>17</v>
      </c>
      <c r="B1155" s="103" t="s">
        <v>187</v>
      </c>
      <c r="C1155" s="102" t="s">
        <v>188</v>
      </c>
      <c r="D1155" s="102" t="s">
        <v>920</v>
      </c>
      <c r="E1155" s="102" t="s">
        <v>921</v>
      </c>
      <c r="F1155" s="102" t="s">
        <v>155</v>
      </c>
      <c r="G1155" s="102" t="s">
        <v>227</v>
      </c>
      <c r="H1155" s="104">
        <v>288</v>
      </c>
      <c r="I1155" s="104">
        <v>294</v>
      </c>
      <c r="J1155" s="104">
        <v>878</v>
      </c>
      <c r="K1155" s="104">
        <v>2634</v>
      </c>
      <c r="L1155" s="105">
        <v>486.66666666666669</v>
      </c>
      <c r="M1155" s="106">
        <v>3435</v>
      </c>
      <c r="N1155" s="106">
        <v>3855</v>
      </c>
      <c r="O1155" s="106">
        <v>10</v>
      </c>
      <c r="P1155" s="106">
        <v>420</v>
      </c>
      <c r="Q1155" s="106">
        <v>10</v>
      </c>
      <c r="R1155" s="106">
        <v>10</v>
      </c>
      <c r="S1155" s="106">
        <v>3705</v>
      </c>
      <c r="T1155" s="106">
        <v>3783</v>
      </c>
      <c r="U1155" s="106">
        <v>10</v>
      </c>
      <c r="V1155" s="106">
        <v>78</v>
      </c>
      <c r="W1155" s="106">
        <v>9</v>
      </c>
      <c r="X1155" s="106">
        <v>9.5</v>
      </c>
      <c r="Y1155" s="106">
        <v>878</v>
      </c>
      <c r="Z1155" s="106">
        <v>9</v>
      </c>
      <c r="AA1155" s="107">
        <v>80614</v>
      </c>
      <c r="AB1155" s="106">
        <v>8</v>
      </c>
      <c r="AC1155" s="108">
        <v>8.9</v>
      </c>
      <c r="AD1155" s="109">
        <v>5</v>
      </c>
      <c r="AE1155" s="110">
        <v>0</v>
      </c>
      <c r="AF1155" s="111">
        <v>0.54</v>
      </c>
      <c r="AG1155" s="112">
        <v>3</v>
      </c>
      <c r="AH1155" s="112">
        <v>40.666666666666664</v>
      </c>
      <c r="AI1155" s="112">
        <v>3</v>
      </c>
      <c r="AJ1155" s="111">
        <v>0.9</v>
      </c>
      <c r="AK1155" s="112">
        <v>9.6666666666666661</v>
      </c>
      <c r="AL1155" s="112">
        <v>0</v>
      </c>
      <c r="AM1155" s="112">
        <v>3</v>
      </c>
      <c r="AN1155" s="112">
        <v>0</v>
      </c>
      <c r="AO1155" s="112">
        <v>2447.3333333333335</v>
      </c>
      <c r="AP1155" s="112">
        <v>3.6666666666666665</v>
      </c>
      <c r="AQ1155" s="112">
        <v>701</v>
      </c>
      <c r="AR1155" s="112">
        <v>6</v>
      </c>
      <c r="AS1155" s="112">
        <v>354</v>
      </c>
      <c r="AT1155" s="111">
        <v>0.55000000000000004</v>
      </c>
      <c r="AU1155" s="112">
        <v>0</v>
      </c>
      <c r="AV1155" s="112">
        <v>0</v>
      </c>
      <c r="AW1155" s="112">
        <v>287.33333333333331</v>
      </c>
      <c r="AX1155" s="112">
        <v>0</v>
      </c>
      <c r="AY1155" s="112">
        <v>15</v>
      </c>
      <c r="AZ1155" s="112">
        <v>230</v>
      </c>
      <c r="BA1155" s="111">
        <v>0.71299999999999997</v>
      </c>
      <c r="BB1155" s="112">
        <v>2.3333333333333335</v>
      </c>
      <c r="BC1155" s="112">
        <v>0</v>
      </c>
      <c r="BD1155" s="112">
        <v>0</v>
      </c>
      <c r="BE1155" s="112">
        <v>0</v>
      </c>
      <c r="BF1155" s="112">
        <v>270.66666666666669</v>
      </c>
      <c r="BG1155" s="112">
        <v>0</v>
      </c>
      <c r="BH1155" s="112">
        <v>16.333333333333332</v>
      </c>
      <c r="BI1155" s="112">
        <v>108.33333333333333</v>
      </c>
      <c r="BJ1155" s="112">
        <v>19</v>
      </c>
      <c r="BK1155" s="111">
        <v>0.71299999999999997</v>
      </c>
      <c r="BL1155" s="112">
        <v>0</v>
      </c>
      <c r="BM1155" s="112">
        <v>47.93033333333333</v>
      </c>
      <c r="BN1155" s="112">
        <v>2.7</v>
      </c>
      <c r="BO1155" s="112">
        <v>1743.8873333333336</v>
      </c>
      <c r="BP1155" s="112">
        <v>651.13900000000001</v>
      </c>
      <c r="BQ1155" s="112">
        <v>211.54700000000003</v>
      </c>
      <c r="BR1155" s="113">
        <v>74</v>
      </c>
      <c r="BS1155" s="112">
        <v>0</v>
      </c>
    </row>
    <row r="1156" spans="1:71" x14ac:dyDescent="0.25">
      <c r="A1156" s="102" t="s">
        <v>17</v>
      </c>
      <c r="B1156" s="103" t="s">
        <v>187</v>
      </c>
      <c r="C1156" s="102" t="s">
        <v>188</v>
      </c>
      <c r="D1156" s="102" t="s">
        <v>922</v>
      </c>
      <c r="E1156" s="102" t="s">
        <v>923</v>
      </c>
      <c r="F1156" s="102" t="s">
        <v>155</v>
      </c>
      <c r="G1156" s="102" t="s">
        <v>227</v>
      </c>
      <c r="H1156" s="104">
        <v>34</v>
      </c>
      <c r="I1156" s="104">
        <v>33</v>
      </c>
      <c r="J1156" s="104">
        <v>91</v>
      </c>
      <c r="K1156" s="104">
        <v>273</v>
      </c>
      <c r="L1156" s="105">
        <v>52.666666666666664</v>
      </c>
      <c r="M1156" s="106">
        <v>397</v>
      </c>
      <c r="N1156" s="106">
        <v>447</v>
      </c>
      <c r="O1156" s="106">
        <v>4</v>
      </c>
      <c r="P1156" s="106">
        <v>50</v>
      </c>
      <c r="Q1156" s="106">
        <v>6</v>
      </c>
      <c r="R1156" s="106">
        <v>5</v>
      </c>
      <c r="S1156" s="106">
        <v>432</v>
      </c>
      <c r="T1156" s="106">
        <v>441</v>
      </c>
      <c r="U1156" s="106">
        <v>4</v>
      </c>
      <c r="V1156" s="106">
        <v>9</v>
      </c>
      <c r="W1156" s="106">
        <v>4</v>
      </c>
      <c r="X1156" s="106">
        <v>4</v>
      </c>
      <c r="Y1156" s="106">
        <v>91</v>
      </c>
      <c r="Z1156" s="106">
        <v>4</v>
      </c>
      <c r="AA1156" s="107">
        <v>85917</v>
      </c>
      <c r="AB1156" s="106">
        <v>9</v>
      </c>
      <c r="AC1156" s="108">
        <v>6.2</v>
      </c>
      <c r="AD1156" s="109">
        <v>4</v>
      </c>
      <c r="AE1156" s="110">
        <v>0</v>
      </c>
      <c r="AF1156" s="111">
        <v>0.54</v>
      </c>
      <c r="AG1156" s="112">
        <v>0</v>
      </c>
      <c r="AH1156" s="112">
        <v>0</v>
      </c>
      <c r="AI1156" s="112">
        <v>0</v>
      </c>
      <c r="AJ1156" s="111">
        <v>0.9</v>
      </c>
      <c r="AK1156" s="112">
        <v>0</v>
      </c>
      <c r="AL1156" s="112">
        <v>0</v>
      </c>
      <c r="AM1156" s="112">
        <v>0</v>
      </c>
      <c r="AN1156" s="112">
        <v>0</v>
      </c>
      <c r="AO1156" s="112">
        <v>0</v>
      </c>
      <c r="AP1156" s="112">
        <v>0</v>
      </c>
      <c r="AQ1156" s="112">
        <v>0</v>
      </c>
      <c r="AR1156" s="112">
        <v>0</v>
      </c>
      <c r="AS1156" s="112">
        <v>0</v>
      </c>
      <c r="AT1156" s="111">
        <v>0.55000000000000004</v>
      </c>
      <c r="AU1156" s="112">
        <v>0</v>
      </c>
      <c r="AV1156" s="112">
        <v>0</v>
      </c>
      <c r="AW1156" s="112">
        <v>0</v>
      </c>
      <c r="AX1156" s="112">
        <v>0</v>
      </c>
      <c r="AY1156" s="112">
        <v>0</v>
      </c>
      <c r="AZ1156" s="112">
        <v>0</v>
      </c>
      <c r="BA1156" s="111">
        <v>0.71299999999999997</v>
      </c>
      <c r="BB1156" s="112">
        <v>0</v>
      </c>
      <c r="BC1156" s="112">
        <v>0</v>
      </c>
      <c r="BD1156" s="112">
        <v>0</v>
      </c>
      <c r="BE1156" s="112">
        <v>0</v>
      </c>
      <c r="BF1156" s="112">
        <v>0</v>
      </c>
      <c r="BG1156" s="112">
        <v>0</v>
      </c>
      <c r="BH1156" s="112">
        <v>0</v>
      </c>
      <c r="BI1156" s="112">
        <v>0</v>
      </c>
      <c r="BJ1156" s="112">
        <v>0</v>
      </c>
      <c r="BK1156" s="111">
        <v>0.71299999999999997</v>
      </c>
      <c r="BL1156" s="112">
        <v>0</v>
      </c>
      <c r="BM1156" s="112">
        <v>0</v>
      </c>
      <c r="BN1156" s="112">
        <v>0</v>
      </c>
      <c r="BO1156" s="112">
        <v>0</v>
      </c>
      <c r="BP1156" s="112">
        <v>0</v>
      </c>
      <c r="BQ1156" s="112">
        <v>0</v>
      </c>
      <c r="BR1156" s="113">
        <v>9</v>
      </c>
      <c r="BS1156" s="112">
        <v>0</v>
      </c>
    </row>
    <row r="1157" spans="1:71" x14ac:dyDescent="0.25">
      <c r="A1157" s="102" t="s">
        <v>17</v>
      </c>
      <c r="B1157" s="103" t="s">
        <v>187</v>
      </c>
      <c r="C1157" s="102" t="s">
        <v>188</v>
      </c>
      <c r="D1157" s="102" t="s">
        <v>926</v>
      </c>
      <c r="E1157" s="102" t="s">
        <v>927</v>
      </c>
      <c r="F1157" s="102" t="s">
        <v>155</v>
      </c>
      <c r="G1157" s="102" t="s">
        <v>227</v>
      </c>
      <c r="H1157" s="104">
        <v>83</v>
      </c>
      <c r="I1157" s="104">
        <v>87</v>
      </c>
      <c r="J1157" s="104">
        <v>194</v>
      </c>
      <c r="K1157" s="104">
        <v>582</v>
      </c>
      <c r="L1157" s="105">
        <v>121.33333333333333</v>
      </c>
      <c r="M1157" s="106">
        <v>984</v>
      </c>
      <c r="N1157" s="106">
        <v>1088</v>
      </c>
      <c r="O1157" s="106">
        <v>7</v>
      </c>
      <c r="P1157" s="106">
        <v>104</v>
      </c>
      <c r="Q1157" s="106">
        <v>8</v>
      </c>
      <c r="R1157" s="106">
        <v>7.5</v>
      </c>
      <c r="S1157" s="106">
        <v>1056</v>
      </c>
      <c r="T1157" s="106">
        <v>1080</v>
      </c>
      <c r="U1157" s="106">
        <v>7</v>
      </c>
      <c r="V1157" s="106">
        <v>24</v>
      </c>
      <c r="W1157" s="106">
        <v>7</v>
      </c>
      <c r="X1157" s="106">
        <v>7</v>
      </c>
      <c r="Y1157" s="106">
        <v>194</v>
      </c>
      <c r="Z1157" s="106">
        <v>6</v>
      </c>
      <c r="AA1157" s="107">
        <v>74450</v>
      </c>
      <c r="AB1157" s="106">
        <v>8</v>
      </c>
      <c r="AC1157" s="108">
        <v>7.3</v>
      </c>
      <c r="AD1157" s="109">
        <v>4</v>
      </c>
      <c r="AE1157" s="110">
        <v>0</v>
      </c>
      <c r="AF1157" s="111">
        <v>0.54</v>
      </c>
      <c r="AG1157" s="112">
        <v>0</v>
      </c>
      <c r="AH1157" s="112">
        <v>0</v>
      </c>
      <c r="AI1157" s="112">
        <v>0</v>
      </c>
      <c r="AJ1157" s="111">
        <v>0.9</v>
      </c>
      <c r="AK1157" s="112">
        <v>0</v>
      </c>
      <c r="AL1157" s="112">
        <v>0</v>
      </c>
      <c r="AM1157" s="112">
        <v>0</v>
      </c>
      <c r="AN1157" s="112">
        <v>0</v>
      </c>
      <c r="AO1157" s="112">
        <v>7.333333333333333</v>
      </c>
      <c r="AP1157" s="112">
        <v>5</v>
      </c>
      <c r="AQ1157" s="112">
        <v>385</v>
      </c>
      <c r="AR1157" s="112">
        <v>3.6666666666666665</v>
      </c>
      <c r="AS1157" s="112">
        <v>0</v>
      </c>
      <c r="AT1157" s="111">
        <v>0.55000000000000004</v>
      </c>
      <c r="AU1157" s="112">
        <v>0</v>
      </c>
      <c r="AV1157" s="112">
        <v>0</v>
      </c>
      <c r="AW1157" s="112">
        <v>0</v>
      </c>
      <c r="AX1157" s="112">
        <v>0</v>
      </c>
      <c r="AY1157" s="112">
        <v>5</v>
      </c>
      <c r="AZ1157" s="112">
        <v>62.666666666666664</v>
      </c>
      <c r="BA1157" s="111">
        <v>0.71299999999999997</v>
      </c>
      <c r="BB1157" s="112">
        <v>0</v>
      </c>
      <c r="BC1157" s="112">
        <v>0</v>
      </c>
      <c r="BD1157" s="112">
        <v>0</v>
      </c>
      <c r="BE1157" s="112">
        <v>0</v>
      </c>
      <c r="BF1157" s="112">
        <v>0</v>
      </c>
      <c r="BG1157" s="112">
        <v>0</v>
      </c>
      <c r="BH1157" s="112">
        <v>0</v>
      </c>
      <c r="BI1157" s="112">
        <v>0</v>
      </c>
      <c r="BJ1157" s="112">
        <v>0</v>
      </c>
      <c r="BK1157" s="111">
        <v>0.71299999999999997</v>
      </c>
      <c r="BL1157" s="112">
        <v>0</v>
      </c>
      <c r="BM1157" s="112">
        <v>0</v>
      </c>
      <c r="BN1157" s="112">
        <v>0</v>
      </c>
      <c r="BO1157" s="112">
        <v>4.0333333333333332</v>
      </c>
      <c r="BP1157" s="112">
        <v>262.74633333333338</v>
      </c>
      <c r="BQ1157" s="112">
        <v>2.0166666666666666</v>
      </c>
      <c r="BR1157" s="113">
        <v>31</v>
      </c>
      <c r="BS1157" s="112">
        <v>0</v>
      </c>
    </row>
    <row r="1158" spans="1:71" x14ac:dyDescent="0.25">
      <c r="A1158" s="102" t="s">
        <v>17</v>
      </c>
      <c r="B1158" s="103" t="s">
        <v>187</v>
      </c>
      <c r="C1158" s="102" t="s">
        <v>188</v>
      </c>
      <c r="D1158" s="102" t="s">
        <v>928</v>
      </c>
      <c r="E1158" s="102" t="s">
        <v>929</v>
      </c>
      <c r="F1158" s="102" t="s">
        <v>155</v>
      </c>
      <c r="G1158" s="102" t="s">
        <v>227</v>
      </c>
      <c r="H1158" s="104">
        <v>52</v>
      </c>
      <c r="I1158" s="104">
        <v>51</v>
      </c>
      <c r="J1158" s="104">
        <v>897</v>
      </c>
      <c r="K1158" s="104">
        <v>2691</v>
      </c>
      <c r="L1158" s="105">
        <v>333.33333333333331</v>
      </c>
      <c r="M1158" s="106">
        <v>601</v>
      </c>
      <c r="N1158" s="106">
        <v>671</v>
      </c>
      <c r="O1158" s="106">
        <v>6</v>
      </c>
      <c r="P1158" s="106">
        <v>70</v>
      </c>
      <c r="Q1158" s="106">
        <v>7</v>
      </c>
      <c r="R1158" s="106">
        <v>6.5</v>
      </c>
      <c r="S1158" s="106">
        <v>644</v>
      </c>
      <c r="T1158" s="106">
        <v>657</v>
      </c>
      <c r="U1158" s="106">
        <v>6</v>
      </c>
      <c r="V1158" s="106">
        <v>13</v>
      </c>
      <c r="W1158" s="106">
        <v>5</v>
      </c>
      <c r="X1158" s="106">
        <v>5.5</v>
      </c>
      <c r="Y1158" s="106">
        <v>897</v>
      </c>
      <c r="Z1158" s="106">
        <v>9</v>
      </c>
      <c r="AA1158" s="107">
        <v>72799</v>
      </c>
      <c r="AB1158" s="106">
        <v>7</v>
      </c>
      <c r="AC1158" s="108">
        <v>7</v>
      </c>
      <c r="AD1158" s="109">
        <v>4</v>
      </c>
      <c r="AE1158" s="110">
        <v>0</v>
      </c>
      <c r="AF1158" s="111">
        <v>0.54</v>
      </c>
      <c r="AG1158" s="112">
        <v>0</v>
      </c>
      <c r="AH1158" s="112">
        <v>0</v>
      </c>
      <c r="AI1158" s="112">
        <v>0</v>
      </c>
      <c r="AJ1158" s="111">
        <v>0.9</v>
      </c>
      <c r="AK1158" s="112">
        <v>0</v>
      </c>
      <c r="AL1158" s="112">
        <v>0</v>
      </c>
      <c r="AM1158" s="112">
        <v>0</v>
      </c>
      <c r="AN1158" s="112">
        <v>0</v>
      </c>
      <c r="AO1158" s="112">
        <v>6</v>
      </c>
      <c r="AP1158" s="112">
        <v>5</v>
      </c>
      <c r="AQ1158" s="112">
        <v>365</v>
      </c>
      <c r="AR1158" s="112">
        <v>3.6666666666666665</v>
      </c>
      <c r="AS1158" s="112">
        <v>0</v>
      </c>
      <c r="AT1158" s="111">
        <v>0.55000000000000004</v>
      </c>
      <c r="AU1158" s="112">
        <v>0</v>
      </c>
      <c r="AV1158" s="112">
        <v>0</v>
      </c>
      <c r="AW1158" s="112">
        <v>0</v>
      </c>
      <c r="AX1158" s="112">
        <v>0</v>
      </c>
      <c r="AY1158" s="112">
        <v>5</v>
      </c>
      <c r="AZ1158" s="112">
        <v>62.666666666666664</v>
      </c>
      <c r="BA1158" s="111">
        <v>0.71299999999999997</v>
      </c>
      <c r="BB1158" s="112">
        <v>0</v>
      </c>
      <c r="BC1158" s="112">
        <v>0</v>
      </c>
      <c r="BD1158" s="112">
        <v>0</v>
      </c>
      <c r="BE1158" s="112">
        <v>0</v>
      </c>
      <c r="BF1158" s="112">
        <v>0</v>
      </c>
      <c r="BG1158" s="112">
        <v>0</v>
      </c>
      <c r="BH1158" s="112">
        <v>0</v>
      </c>
      <c r="BI1158" s="112">
        <v>0</v>
      </c>
      <c r="BJ1158" s="112">
        <v>0</v>
      </c>
      <c r="BK1158" s="111">
        <v>0.71299999999999997</v>
      </c>
      <c r="BL1158" s="112">
        <v>0</v>
      </c>
      <c r="BM1158" s="112">
        <v>0</v>
      </c>
      <c r="BN1158" s="112">
        <v>0</v>
      </c>
      <c r="BO1158" s="112">
        <v>3.3000000000000003</v>
      </c>
      <c r="BP1158" s="112">
        <v>251.74633333333335</v>
      </c>
      <c r="BQ1158" s="112">
        <v>2.0166666666666666</v>
      </c>
      <c r="BR1158" s="113">
        <v>14</v>
      </c>
      <c r="BS1158" s="112">
        <v>0</v>
      </c>
    </row>
    <row r="1159" spans="1:71" x14ac:dyDescent="0.25">
      <c r="A1159" s="102" t="s">
        <v>17</v>
      </c>
      <c r="B1159" s="103" t="s">
        <v>187</v>
      </c>
      <c r="C1159" s="102" t="s">
        <v>188</v>
      </c>
      <c r="D1159" s="102" t="s">
        <v>930</v>
      </c>
      <c r="E1159" s="102" t="s">
        <v>931</v>
      </c>
      <c r="F1159" s="102" t="s">
        <v>155</v>
      </c>
      <c r="G1159" s="102" t="s">
        <v>227</v>
      </c>
      <c r="H1159" s="104">
        <v>61</v>
      </c>
      <c r="I1159" s="104">
        <v>62</v>
      </c>
      <c r="J1159" s="104">
        <v>25</v>
      </c>
      <c r="K1159" s="104">
        <v>75</v>
      </c>
      <c r="L1159" s="105">
        <v>49.333333333333336</v>
      </c>
      <c r="M1159" s="106">
        <v>714</v>
      </c>
      <c r="N1159" s="106">
        <v>794</v>
      </c>
      <c r="O1159" s="106">
        <v>6</v>
      </c>
      <c r="P1159" s="106">
        <v>80</v>
      </c>
      <c r="Q1159" s="106">
        <v>8</v>
      </c>
      <c r="R1159" s="106">
        <v>7</v>
      </c>
      <c r="S1159" s="106">
        <v>770</v>
      </c>
      <c r="T1159" s="106">
        <v>787</v>
      </c>
      <c r="U1159" s="106">
        <v>6</v>
      </c>
      <c r="V1159" s="106">
        <v>17</v>
      </c>
      <c r="W1159" s="106">
        <v>6</v>
      </c>
      <c r="X1159" s="106">
        <v>6</v>
      </c>
      <c r="Y1159" s="106">
        <v>25</v>
      </c>
      <c r="Z1159" s="106">
        <v>1</v>
      </c>
      <c r="AA1159" s="107">
        <v>75655</v>
      </c>
      <c r="AB1159" s="106">
        <v>8</v>
      </c>
      <c r="AC1159" s="108">
        <v>6</v>
      </c>
      <c r="AD1159" s="109">
        <v>3</v>
      </c>
      <c r="AE1159" s="110">
        <v>0</v>
      </c>
      <c r="AF1159" s="111">
        <v>0.54</v>
      </c>
      <c r="AG1159" s="112">
        <v>0</v>
      </c>
      <c r="AH1159" s="112">
        <v>0</v>
      </c>
      <c r="AI1159" s="112">
        <v>0</v>
      </c>
      <c r="AJ1159" s="111">
        <v>0.9</v>
      </c>
      <c r="AK1159" s="112">
        <v>0</v>
      </c>
      <c r="AL1159" s="112">
        <v>0</v>
      </c>
      <c r="AM1159" s="112">
        <v>0</v>
      </c>
      <c r="AN1159" s="112">
        <v>0</v>
      </c>
      <c r="AO1159" s="112">
        <v>6</v>
      </c>
      <c r="AP1159" s="112">
        <v>5</v>
      </c>
      <c r="AQ1159" s="112">
        <v>365.33333333333331</v>
      </c>
      <c r="AR1159" s="112">
        <v>3.6666666666666665</v>
      </c>
      <c r="AS1159" s="112">
        <v>0</v>
      </c>
      <c r="AT1159" s="111">
        <v>0.55000000000000004</v>
      </c>
      <c r="AU1159" s="112">
        <v>0</v>
      </c>
      <c r="AV1159" s="112">
        <v>0</v>
      </c>
      <c r="AW1159" s="112">
        <v>0</v>
      </c>
      <c r="AX1159" s="112">
        <v>0</v>
      </c>
      <c r="AY1159" s="112">
        <v>5</v>
      </c>
      <c r="AZ1159" s="112">
        <v>62.666666666666664</v>
      </c>
      <c r="BA1159" s="111">
        <v>0.71299999999999997</v>
      </c>
      <c r="BB1159" s="112">
        <v>0</v>
      </c>
      <c r="BC1159" s="112">
        <v>0</v>
      </c>
      <c r="BD1159" s="112">
        <v>0</v>
      </c>
      <c r="BE1159" s="112">
        <v>0</v>
      </c>
      <c r="BF1159" s="112">
        <v>0</v>
      </c>
      <c r="BG1159" s="112">
        <v>0</v>
      </c>
      <c r="BH1159" s="112">
        <v>0</v>
      </c>
      <c r="BI1159" s="112">
        <v>0</v>
      </c>
      <c r="BJ1159" s="112">
        <v>0</v>
      </c>
      <c r="BK1159" s="111">
        <v>0.71299999999999997</v>
      </c>
      <c r="BL1159" s="112">
        <v>0</v>
      </c>
      <c r="BM1159" s="112">
        <v>0</v>
      </c>
      <c r="BN1159" s="112">
        <v>0</v>
      </c>
      <c r="BO1159" s="112">
        <v>3.3000000000000003</v>
      </c>
      <c r="BP1159" s="112">
        <v>251.92966666666666</v>
      </c>
      <c r="BQ1159" s="112">
        <v>2.0166666666666666</v>
      </c>
      <c r="BR1159" s="113">
        <v>11</v>
      </c>
      <c r="BS1159" s="112">
        <v>0</v>
      </c>
    </row>
    <row r="1160" spans="1:71" x14ac:dyDescent="0.25">
      <c r="A1160" s="102" t="s">
        <v>17</v>
      </c>
      <c r="B1160" s="103" t="s">
        <v>187</v>
      </c>
      <c r="C1160" s="102" t="s">
        <v>188</v>
      </c>
      <c r="D1160" s="102" t="s">
        <v>932</v>
      </c>
      <c r="E1160" s="102" t="s">
        <v>1091</v>
      </c>
      <c r="F1160" s="102" t="s">
        <v>155</v>
      </c>
      <c r="G1160" s="102" t="s">
        <v>227</v>
      </c>
      <c r="H1160" s="104">
        <v>10</v>
      </c>
      <c r="I1160" s="104">
        <v>13</v>
      </c>
      <c r="J1160" s="104">
        <v>117</v>
      </c>
      <c r="K1160" s="104">
        <v>351</v>
      </c>
      <c r="L1160" s="105">
        <v>46.666666666666664</v>
      </c>
      <c r="M1160" s="106">
        <v>106</v>
      </c>
      <c r="N1160" s="106">
        <v>100</v>
      </c>
      <c r="O1160" s="106">
        <v>1</v>
      </c>
      <c r="P1160" s="106">
        <v>-6</v>
      </c>
      <c r="Q1160" s="106">
        <v>2</v>
      </c>
      <c r="R1160" s="106">
        <v>1.5</v>
      </c>
      <c r="S1160" s="106">
        <v>118</v>
      </c>
      <c r="T1160" s="106">
        <v>119</v>
      </c>
      <c r="U1160" s="106">
        <v>1</v>
      </c>
      <c r="V1160" s="106">
        <v>1</v>
      </c>
      <c r="W1160" s="106">
        <v>2</v>
      </c>
      <c r="X1160" s="106">
        <v>1.5</v>
      </c>
      <c r="Y1160" s="106">
        <v>117</v>
      </c>
      <c r="Z1160" s="106">
        <v>5</v>
      </c>
      <c r="AA1160" s="107">
        <v>56247</v>
      </c>
      <c r="AB1160" s="106">
        <v>6</v>
      </c>
      <c r="AC1160" s="108">
        <v>4</v>
      </c>
      <c r="AD1160" s="109">
        <v>2</v>
      </c>
      <c r="AE1160" s="110">
        <v>0</v>
      </c>
      <c r="AF1160" s="111">
        <v>0.54</v>
      </c>
      <c r="AG1160" s="112">
        <v>0</v>
      </c>
      <c r="AH1160" s="112">
        <v>0</v>
      </c>
      <c r="AI1160" s="112">
        <v>0</v>
      </c>
      <c r="AJ1160" s="111">
        <v>0.9</v>
      </c>
      <c r="AK1160" s="112">
        <v>0</v>
      </c>
      <c r="AL1160" s="112">
        <v>0</v>
      </c>
      <c r="AM1160" s="112">
        <v>0</v>
      </c>
      <c r="AN1160" s="112">
        <v>0</v>
      </c>
      <c r="AO1160" s="112">
        <v>0</v>
      </c>
      <c r="AP1160" s="112">
        <v>0.33333333333333331</v>
      </c>
      <c r="AQ1160" s="112">
        <v>38.333333333333336</v>
      </c>
      <c r="AR1160" s="112">
        <v>0</v>
      </c>
      <c r="AS1160" s="112">
        <v>0</v>
      </c>
      <c r="AT1160" s="111">
        <v>0.55000000000000004</v>
      </c>
      <c r="AU1160" s="112">
        <v>0</v>
      </c>
      <c r="AV1160" s="112">
        <v>0</v>
      </c>
      <c r="AW1160" s="112">
        <v>0</v>
      </c>
      <c r="AX1160" s="112">
        <v>0</v>
      </c>
      <c r="AY1160" s="112">
        <v>13</v>
      </c>
      <c r="AZ1160" s="112">
        <v>91</v>
      </c>
      <c r="BA1160" s="111">
        <v>0.71299999999999997</v>
      </c>
      <c r="BB1160" s="112">
        <v>0</v>
      </c>
      <c r="BC1160" s="112">
        <v>0</v>
      </c>
      <c r="BD1160" s="112">
        <v>0</v>
      </c>
      <c r="BE1160" s="112">
        <v>0</v>
      </c>
      <c r="BF1160" s="112">
        <v>0</v>
      </c>
      <c r="BG1160" s="112">
        <v>0</v>
      </c>
      <c r="BH1160" s="112">
        <v>11</v>
      </c>
      <c r="BI1160" s="112">
        <v>0</v>
      </c>
      <c r="BJ1160" s="112">
        <v>0</v>
      </c>
      <c r="BK1160" s="111">
        <v>0.71299999999999997</v>
      </c>
      <c r="BL1160" s="112">
        <v>0</v>
      </c>
      <c r="BM1160" s="112">
        <v>0</v>
      </c>
      <c r="BN1160" s="112">
        <v>0</v>
      </c>
      <c r="BO1160" s="112">
        <v>0</v>
      </c>
      <c r="BP1160" s="112">
        <v>103.26166666666667</v>
      </c>
      <c r="BQ1160" s="112">
        <v>0</v>
      </c>
      <c r="BR1160" s="113">
        <v>13</v>
      </c>
      <c r="BS1160" s="112">
        <v>0</v>
      </c>
    </row>
    <row r="1161" spans="1:71" x14ac:dyDescent="0.25">
      <c r="A1161" s="102" t="s">
        <v>17</v>
      </c>
      <c r="B1161" s="103" t="s">
        <v>187</v>
      </c>
      <c r="C1161" s="102" t="s">
        <v>188</v>
      </c>
      <c r="D1161" s="102" t="s">
        <v>614</v>
      </c>
      <c r="E1161" s="102" t="s">
        <v>615</v>
      </c>
      <c r="F1161" s="102" t="s">
        <v>151</v>
      </c>
      <c r="G1161" s="102" t="s">
        <v>223</v>
      </c>
      <c r="H1161" s="104">
        <v>152</v>
      </c>
      <c r="I1161" s="104">
        <v>155</v>
      </c>
      <c r="J1161" s="104">
        <v>654</v>
      </c>
      <c r="K1161" s="104">
        <v>1962</v>
      </c>
      <c r="L1161" s="105">
        <v>320.33333333333331</v>
      </c>
      <c r="M1161" s="106">
        <v>1052</v>
      </c>
      <c r="N1161" s="106">
        <v>1298</v>
      </c>
      <c r="O1161" s="106">
        <v>8</v>
      </c>
      <c r="P1161" s="106">
        <v>246</v>
      </c>
      <c r="Q1161" s="106">
        <v>10</v>
      </c>
      <c r="R1161" s="106">
        <v>9</v>
      </c>
      <c r="S1161" s="106">
        <v>1133</v>
      </c>
      <c r="T1161" s="106">
        <v>1189</v>
      </c>
      <c r="U1161" s="106">
        <v>7</v>
      </c>
      <c r="V1161" s="106">
        <v>56</v>
      </c>
      <c r="W1161" s="106">
        <v>9</v>
      </c>
      <c r="X1161" s="106">
        <v>8</v>
      </c>
      <c r="Y1161" s="106">
        <v>654</v>
      </c>
      <c r="Z1161" s="106">
        <v>8</v>
      </c>
      <c r="AA1161" s="107">
        <v>47465</v>
      </c>
      <c r="AB1161" s="106">
        <v>5</v>
      </c>
      <c r="AC1161" s="108">
        <v>7</v>
      </c>
      <c r="AD1161" s="109">
        <v>4</v>
      </c>
      <c r="AE1161" s="110">
        <v>0</v>
      </c>
      <c r="AF1161" s="111">
        <v>0.54</v>
      </c>
      <c r="AG1161" s="112">
        <v>0</v>
      </c>
      <c r="AH1161" s="112">
        <v>0</v>
      </c>
      <c r="AI1161" s="112">
        <v>0</v>
      </c>
      <c r="AJ1161" s="111">
        <v>0.9</v>
      </c>
      <c r="AK1161" s="112">
        <v>0</v>
      </c>
      <c r="AL1161" s="112">
        <v>0</v>
      </c>
      <c r="AM1161" s="112">
        <v>0</v>
      </c>
      <c r="AN1161" s="112">
        <v>0</v>
      </c>
      <c r="AO1161" s="112">
        <v>0</v>
      </c>
      <c r="AP1161" s="112">
        <v>0</v>
      </c>
      <c r="AQ1161" s="112">
        <v>0</v>
      </c>
      <c r="AR1161" s="112">
        <v>0</v>
      </c>
      <c r="AS1161" s="112">
        <v>0</v>
      </c>
      <c r="AT1161" s="111">
        <v>0.55000000000000004</v>
      </c>
      <c r="AU1161" s="112">
        <v>0</v>
      </c>
      <c r="AV1161" s="112">
        <v>0</v>
      </c>
      <c r="AW1161" s="112">
        <v>0</v>
      </c>
      <c r="AX1161" s="112">
        <v>0</v>
      </c>
      <c r="AY1161" s="112">
        <v>0</v>
      </c>
      <c r="AZ1161" s="112">
        <v>0</v>
      </c>
      <c r="BA1161" s="111">
        <v>0.71299999999999997</v>
      </c>
      <c r="BB1161" s="112">
        <v>0</v>
      </c>
      <c r="BC1161" s="112">
        <v>0</v>
      </c>
      <c r="BD1161" s="112">
        <v>0</v>
      </c>
      <c r="BE1161" s="112">
        <v>0</v>
      </c>
      <c r="BF1161" s="112">
        <v>0</v>
      </c>
      <c r="BG1161" s="112">
        <v>0</v>
      </c>
      <c r="BH1161" s="112">
        <v>0</v>
      </c>
      <c r="BI1161" s="112">
        <v>0</v>
      </c>
      <c r="BJ1161" s="112">
        <v>0</v>
      </c>
      <c r="BK1161" s="111">
        <v>0.71299999999999997</v>
      </c>
      <c r="BL1161" s="112">
        <v>0</v>
      </c>
      <c r="BM1161" s="112">
        <v>0</v>
      </c>
      <c r="BN1161" s="112">
        <v>0</v>
      </c>
      <c r="BO1161" s="112">
        <v>0</v>
      </c>
      <c r="BP1161" s="112">
        <v>0</v>
      </c>
      <c r="BQ1161" s="112">
        <v>0</v>
      </c>
      <c r="BR1161" s="113">
        <v>6</v>
      </c>
      <c r="BS1161" s="112">
        <v>0</v>
      </c>
    </row>
    <row r="1162" spans="1:71" hidden="1" x14ac:dyDescent="0.25">
      <c r="A1162" s="102" t="s">
        <v>17</v>
      </c>
      <c r="B1162" s="103" t="s">
        <v>187</v>
      </c>
      <c r="C1162" s="102" t="s">
        <v>188</v>
      </c>
      <c r="D1162" s="102" t="s">
        <v>682</v>
      </c>
      <c r="E1162" s="102" t="s">
        <v>683</v>
      </c>
      <c r="F1162" s="102" t="s">
        <v>413</v>
      </c>
      <c r="G1162" s="102" t="s">
        <v>227</v>
      </c>
      <c r="H1162" s="104">
        <v>48</v>
      </c>
      <c r="I1162" s="104">
        <v>51</v>
      </c>
      <c r="J1162" s="104">
        <v>283</v>
      </c>
      <c r="K1162" s="104">
        <v>849</v>
      </c>
      <c r="L1162" s="105">
        <v>127.33333333333333</v>
      </c>
      <c r="M1162" s="106">
        <v>467</v>
      </c>
      <c r="N1162" s="106">
        <v>504</v>
      </c>
      <c r="O1162" s="106">
        <v>5</v>
      </c>
      <c r="P1162" s="106">
        <v>37</v>
      </c>
      <c r="Q1162" s="106">
        <v>6</v>
      </c>
      <c r="R1162" s="106">
        <v>5.5</v>
      </c>
      <c r="S1162" s="106">
        <v>476</v>
      </c>
      <c r="T1162" s="106">
        <v>486</v>
      </c>
      <c r="U1162" s="106">
        <v>5</v>
      </c>
      <c r="V1162" s="106">
        <v>10</v>
      </c>
      <c r="W1162" s="106">
        <v>5</v>
      </c>
      <c r="X1162" s="106">
        <v>5</v>
      </c>
      <c r="Y1162" s="106">
        <v>283</v>
      </c>
      <c r="Z1162" s="106">
        <v>7</v>
      </c>
      <c r="AA1162" s="107">
        <v>61651</v>
      </c>
      <c r="AB1162" s="106">
        <v>7</v>
      </c>
      <c r="AC1162" s="108">
        <v>6.3</v>
      </c>
      <c r="AD1162" s="109">
        <v>4</v>
      </c>
      <c r="AE1162" s="110">
        <v>0</v>
      </c>
      <c r="AF1162" s="111">
        <v>0.54</v>
      </c>
      <c r="AG1162" s="112">
        <v>0</v>
      </c>
      <c r="AH1162" s="112">
        <v>0</v>
      </c>
      <c r="AI1162" s="112">
        <v>0</v>
      </c>
      <c r="AJ1162" s="111">
        <v>0.9</v>
      </c>
      <c r="AK1162" s="112">
        <v>0</v>
      </c>
      <c r="AL1162" s="112">
        <v>0</v>
      </c>
      <c r="AM1162" s="112">
        <v>0</v>
      </c>
      <c r="AN1162" s="112">
        <v>0</v>
      </c>
      <c r="AO1162" s="112">
        <v>0</v>
      </c>
      <c r="AP1162" s="112">
        <v>0</v>
      </c>
      <c r="AQ1162" s="112">
        <v>5.333333333333333</v>
      </c>
      <c r="AR1162" s="112">
        <v>0</v>
      </c>
      <c r="AS1162" s="112">
        <v>0</v>
      </c>
      <c r="AT1162" s="111">
        <v>0.55000000000000004</v>
      </c>
      <c r="AU1162" s="112">
        <v>0</v>
      </c>
      <c r="AV1162" s="112">
        <v>0</v>
      </c>
      <c r="AW1162" s="112">
        <v>0</v>
      </c>
      <c r="AX1162" s="112">
        <v>0</v>
      </c>
      <c r="AY1162" s="112">
        <v>0</v>
      </c>
      <c r="AZ1162" s="112">
        <v>0</v>
      </c>
      <c r="BA1162" s="111">
        <v>0.71299999999999997</v>
      </c>
      <c r="BB1162" s="112">
        <v>0</v>
      </c>
      <c r="BC1162" s="112">
        <v>0</v>
      </c>
      <c r="BD1162" s="112">
        <v>0</v>
      </c>
      <c r="BE1162" s="112">
        <v>0</v>
      </c>
      <c r="BF1162" s="112">
        <v>0</v>
      </c>
      <c r="BG1162" s="112">
        <v>0</v>
      </c>
      <c r="BH1162" s="112">
        <v>0</v>
      </c>
      <c r="BI1162" s="112">
        <v>0</v>
      </c>
      <c r="BJ1162" s="112">
        <v>0</v>
      </c>
      <c r="BK1162" s="111">
        <v>0.71299999999999997</v>
      </c>
      <c r="BL1162" s="112">
        <v>0</v>
      </c>
      <c r="BM1162" s="112">
        <v>0</v>
      </c>
      <c r="BN1162" s="112">
        <v>0</v>
      </c>
      <c r="BO1162" s="112">
        <v>0</v>
      </c>
      <c r="BP1162" s="112">
        <v>2.9333333333333336</v>
      </c>
      <c r="BQ1162" s="112">
        <v>0</v>
      </c>
      <c r="BR1162" s="113">
        <v>8</v>
      </c>
      <c r="BS1162" s="112">
        <v>0</v>
      </c>
    </row>
    <row r="1163" spans="1:71" hidden="1" x14ac:dyDescent="0.25">
      <c r="A1163" s="102" t="s">
        <v>17</v>
      </c>
      <c r="B1163" s="103" t="s">
        <v>187</v>
      </c>
      <c r="C1163" s="102" t="s">
        <v>188</v>
      </c>
      <c r="D1163" s="102" t="s">
        <v>684</v>
      </c>
      <c r="E1163" s="102" t="s">
        <v>685</v>
      </c>
      <c r="F1163" s="102" t="s">
        <v>153</v>
      </c>
      <c r="G1163" s="102" t="s">
        <v>224</v>
      </c>
      <c r="H1163" s="104">
        <v>26</v>
      </c>
      <c r="I1163" s="104">
        <v>25</v>
      </c>
      <c r="J1163" s="104">
        <v>66</v>
      </c>
      <c r="K1163" s="104">
        <v>198</v>
      </c>
      <c r="L1163" s="105">
        <v>39</v>
      </c>
      <c r="M1163" s="106">
        <v>184</v>
      </c>
      <c r="N1163" s="106">
        <v>193</v>
      </c>
      <c r="O1163" s="106">
        <v>3</v>
      </c>
      <c r="P1163" s="106">
        <v>9</v>
      </c>
      <c r="Q1163" s="106">
        <v>3</v>
      </c>
      <c r="R1163" s="106">
        <v>3</v>
      </c>
      <c r="S1163" s="106">
        <v>179</v>
      </c>
      <c r="T1163" s="106">
        <v>182</v>
      </c>
      <c r="U1163" s="106">
        <v>3</v>
      </c>
      <c r="V1163" s="106">
        <v>3</v>
      </c>
      <c r="W1163" s="106">
        <v>3</v>
      </c>
      <c r="X1163" s="106">
        <v>3</v>
      </c>
      <c r="Y1163" s="106">
        <v>66</v>
      </c>
      <c r="Z1163" s="106">
        <v>4</v>
      </c>
      <c r="AA1163" s="107">
        <v>42295</v>
      </c>
      <c r="AB1163" s="106">
        <v>4</v>
      </c>
      <c r="AC1163" s="108">
        <v>3.6</v>
      </c>
      <c r="AD1163" s="109">
        <v>2</v>
      </c>
      <c r="AE1163" s="110">
        <v>0</v>
      </c>
      <c r="AF1163" s="111">
        <v>0.54</v>
      </c>
      <c r="AG1163" s="112">
        <v>0</v>
      </c>
      <c r="AH1163" s="112">
        <v>0</v>
      </c>
      <c r="AI1163" s="112">
        <v>0</v>
      </c>
      <c r="AJ1163" s="111">
        <v>0.9</v>
      </c>
      <c r="AK1163" s="112">
        <v>0</v>
      </c>
      <c r="AL1163" s="112">
        <v>0</v>
      </c>
      <c r="AM1163" s="112">
        <v>0</v>
      </c>
      <c r="AN1163" s="112">
        <v>0</v>
      </c>
      <c r="AO1163" s="112">
        <v>0</v>
      </c>
      <c r="AP1163" s="112">
        <v>0</v>
      </c>
      <c r="AQ1163" s="112">
        <v>0</v>
      </c>
      <c r="AR1163" s="112">
        <v>0</v>
      </c>
      <c r="AS1163" s="112">
        <v>0</v>
      </c>
      <c r="AT1163" s="111">
        <v>0.55000000000000004</v>
      </c>
      <c r="AU1163" s="112">
        <v>0</v>
      </c>
      <c r="AV1163" s="112">
        <v>0</v>
      </c>
      <c r="AW1163" s="112">
        <v>0</v>
      </c>
      <c r="AX1163" s="112">
        <v>0</v>
      </c>
      <c r="AY1163" s="112">
        <v>0</v>
      </c>
      <c r="AZ1163" s="112">
        <v>0</v>
      </c>
      <c r="BA1163" s="111">
        <v>0.71299999999999997</v>
      </c>
      <c r="BB1163" s="112">
        <v>0</v>
      </c>
      <c r="BC1163" s="112">
        <v>0</v>
      </c>
      <c r="BD1163" s="112">
        <v>0</v>
      </c>
      <c r="BE1163" s="112">
        <v>0</v>
      </c>
      <c r="BF1163" s="112">
        <v>0</v>
      </c>
      <c r="BG1163" s="112">
        <v>0</v>
      </c>
      <c r="BH1163" s="112">
        <v>0</v>
      </c>
      <c r="BI1163" s="112">
        <v>0</v>
      </c>
      <c r="BJ1163" s="112">
        <v>0</v>
      </c>
      <c r="BK1163" s="111">
        <v>0.71299999999999997</v>
      </c>
      <c r="BL1163" s="112">
        <v>0</v>
      </c>
      <c r="BM1163" s="112">
        <v>0</v>
      </c>
      <c r="BN1163" s="112">
        <v>0</v>
      </c>
      <c r="BO1163" s="112">
        <v>0</v>
      </c>
      <c r="BP1163" s="112">
        <v>0</v>
      </c>
      <c r="BQ1163" s="112">
        <v>0</v>
      </c>
      <c r="BR1163" s="113">
        <v>0</v>
      </c>
      <c r="BS1163" s="112">
        <v>0</v>
      </c>
    </row>
    <row r="1164" spans="1:71" hidden="1" x14ac:dyDescent="0.25">
      <c r="A1164" s="102" t="s">
        <v>17</v>
      </c>
      <c r="B1164" s="103" t="s">
        <v>187</v>
      </c>
      <c r="C1164" s="102" t="s">
        <v>188</v>
      </c>
      <c r="D1164" s="102" t="s">
        <v>791</v>
      </c>
      <c r="E1164" s="102" t="s">
        <v>792</v>
      </c>
      <c r="F1164" s="102" t="s">
        <v>413</v>
      </c>
      <c r="G1164" s="102" t="s">
        <v>227</v>
      </c>
      <c r="H1164" s="104">
        <v>30</v>
      </c>
      <c r="I1164" s="104">
        <v>31</v>
      </c>
      <c r="J1164" s="104">
        <v>408</v>
      </c>
      <c r="K1164" s="104">
        <v>1224</v>
      </c>
      <c r="L1164" s="105">
        <v>156.33333333333334</v>
      </c>
      <c r="M1164" s="106">
        <v>264</v>
      </c>
      <c r="N1164" s="106">
        <v>301</v>
      </c>
      <c r="O1164" s="106">
        <v>3</v>
      </c>
      <c r="P1164" s="106">
        <v>37</v>
      </c>
      <c r="Q1164" s="106">
        <v>6</v>
      </c>
      <c r="R1164" s="106">
        <v>4.5</v>
      </c>
      <c r="S1164" s="106">
        <v>287</v>
      </c>
      <c r="T1164" s="106">
        <v>297</v>
      </c>
      <c r="U1164" s="106">
        <v>3</v>
      </c>
      <c r="V1164" s="106">
        <v>10</v>
      </c>
      <c r="W1164" s="106">
        <v>5</v>
      </c>
      <c r="X1164" s="106">
        <v>4</v>
      </c>
      <c r="Y1164" s="106">
        <v>408</v>
      </c>
      <c r="Z1164" s="106">
        <v>7</v>
      </c>
      <c r="AA1164" s="107">
        <v>74654</v>
      </c>
      <c r="AB1164" s="106">
        <v>8</v>
      </c>
      <c r="AC1164" s="108">
        <v>6.3</v>
      </c>
      <c r="AD1164" s="109">
        <v>4</v>
      </c>
      <c r="AE1164" s="110">
        <v>0</v>
      </c>
      <c r="AF1164" s="111">
        <v>0.54</v>
      </c>
      <c r="AG1164" s="112">
        <v>0</v>
      </c>
      <c r="AH1164" s="112">
        <v>0</v>
      </c>
      <c r="AI1164" s="112">
        <v>0</v>
      </c>
      <c r="AJ1164" s="111">
        <v>0.9</v>
      </c>
      <c r="AK1164" s="112">
        <v>0</v>
      </c>
      <c r="AL1164" s="112">
        <v>0</v>
      </c>
      <c r="AM1164" s="112">
        <v>0</v>
      </c>
      <c r="AN1164" s="112">
        <v>0</v>
      </c>
      <c r="AO1164" s="112">
        <v>8</v>
      </c>
      <c r="AP1164" s="112">
        <v>0</v>
      </c>
      <c r="AQ1164" s="112">
        <v>174.33333333333334</v>
      </c>
      <c r="AR1164" s="112">
        <v>19.333333333333332</v>
      </c>
      <c r="AS1164" s="112">
        <v>10.333333333333334</v>
      </c>
      <c r="AT1164" s="111">
        <v>0.55000000000000004</v>
      </c>
      <c r="AU1164" s="112">
        <v>0</v>
      </c>
      <c r="AV1164" s="112">
        <v>0</v>
      </c>
      <c r="AW1164" s="112">
        <v>0</v>
      </c>
      <c r="AX1164" s="112">
        <v>0</v>
      </c>
      <c r="AY1164" s="112">
        <v>0</v>
      </c>
      <c r="AZ1164" s="112">
        <v>10</v>
      </c>
      <c r="BA1164" s="111">
        <v>0.71299999999999997</v>
      </c>
      <c r="BB1164" s="112">
        <v>0</v>
      </c>
      <c r="BC1164" s="112">
        <v>0</v>
      </c>
      <c r="BD1164" s="112">
        <v>0</v>
      </c>
      <c r="BE1164" s="112">
        <v>0</v>
      </c>
      <c r="BF1164" s="112">
        <v>0</v>
      </c>
      <c r="BG1164" s="112">
        <v>0</v>
      </c>
      <c r="BH1164" s="112">
        <v>0</v>
      </c>
      <c r="BI1164" s="112">
        <v>78.333333333333329</v>
      </c>
      <c r="BJ1164" s="112">
        <v>0</v>
      </c>
      <c r="BK1164" s="111">
        <v>0.71299999999999997</v>
      </c>
      <c r="BL1164" s="112">
        <v>0</v>
      </c>
      <c r="BM1164" s="112">
        <v>0</v>
      </c>
      <c r="BN1164" s="112">
        <v>0</v>
      </c>
      <c r="BO1164" s="112">
        <v>4.4000000000000004</v>
      </c>
      <c r="BP1164" s="112">
        <v>158.86500000000001</v>
      </c>
      <c r="BQ1164" s="112">
        <v>16.316666666666666</v>
      </c>
      <c r="BR1164" s="113">
        <v>15</v>
      </c>
      <c r="BS1164" s="112">
        <v>0</v>
      </c>
    </row>
    <row r="1165" spans="1:71" x14ac:dyDescent="0.25">
      <c r="A1165" s="102" t="s">
        <v>17</v>
      </c>
      <c r="B1165" s="103" t="s">
        <v>187</v>
      </c>
      <c r="C1165" s="102" t="s">
        <v>188</v>
      </c>
      <c r="D1165" s="102" t="s">
        <v>82</v>
      </c>
      <c r="E1165" s="102" t="s">
        <v>83</v>
      </c>
      <c r="F1165" s="102" t="s">
        <v>156</v>
      </c>
      <c r="G1165" s="102" t="s">
        <v>224</v>
      </c>
      <c r="H1165" s="104">
        <v>634</v>
      </c>
      <c r="I1165" s="104">
        <v>671</v>
      </c>
      <c r="J1165" s="104">
        <v>1996</v>
      </c>
      <c r="K1165" s="104">
        <v>5988</v>
      </c>
      <c r="L1165" s="105">
        <v>1100.3333333333333</v>
      </c>
      <c r="M1165" s="106">
        <v>5431</v>
      </c>
      <c r="N1165" s="106">
        <v>6025</v>
      </c>
      <c r="O1165" s="106">
        <v>10</v>
      </c>
      <c r="P1165" s="106">
        <v>594</v>
      </c>
      <c r="Q1165" s="106">
        <v>10</v>
      </c>
      <c r="R1165" s="106">
        <v>10</v>
      </c>
      <c r="S1165" s="106">
        <v>5879</v>
      </c>
      <c r="T1165" s="106">
        <v>6025</v>
      </c>
      <c r="U1165" s="106">
        <v>10</v>
      </c>
      <c r="V1165" s="106">
        <v>146</v>
      </c>
      <c r="W1165" s="106">
        <v>10</v>
      </c>
      <c r="X1165" s="106">
        <v>10</v>
      </c>
      <c r="Y1165" s="106">
        <v>1996</v>
      </c>
      <c r="Z1165" s="106">
        <v>10</v>
      </c>
      <c r="AA1165" s="107">
        <v>32924</v>
      </c>
      <c r="AB1165" s="106">
        <v>2</v>
      </c>
      <c r="AC1165" s="108">
        <v>6.8</v>
      </c>
      <c r="AD1165" s="109">
        <v>2</v>
      </c>
      <c r="AE1165" s="110">
        <v>0</v>
      </c>
      <c r="AF1165" s="111">
        <v>0.54</v>
      </c>
      <c r="AG1165" s="112">
        <v>0</v>
      </c>
      <c r="AH1165" s="112">
        <v>0</v>
      </c>
      <c r="AI1165" s="112">
        <v>0</v>
      </c>
      <c r="AJ1165" s="111">
        <v>0.9</v>
      </c>
      <c r="AK1165" s="112">
        <v>0</v>
      </c>
      <c r="AL1165" s="112">
        <v>0</v>
      </c>
      <c r="AM1165" s="112">
        <v>0</v>
      </c>
      <c r="AN1165" s="112">
        <v>0</v>
      </c>
      <c r="AO1165" s="112">
        <v>0</v>
      </c>
      <c r="AP1165" s="112">
        <v>0</v>
      </c>
      <c r="AQ1165" s="112">
        <v>0</v>
      </c>
      <c r="AR1165" s="112">
        <v>0</v>
      </c>
      <c r="AS1165" s="112">
        <v>0</v>
      </c>
      <c r="AT1165" s="111">
        <v>0.55000000000000004</v>
      </c>
      <c r="AU1165" s="112">
        <v>0</v>
      </c>
      <c r="AV1165" s="112">
        <v>0</v>
      </c>
      <c r="AW1165" s="112">
        <v>0</v>
      </c>
      <c r="AX1165" s="112">
        <v>0</v>
      </c>
      <c r="AY1165" s="112">
        <v>0</v>
      </c>
      <c r="AZ1165" s="112">
        <v>0</v>
      </c>
      <c r="BA1165" s="111">
        <v>0.71299999999999997</v>
      </c>
      <c r="BB1165" s="112">
        <v>0</v>
      </c>
      <c r="BC1165" s="112">
        <v>0</v>
      </c>
      <c r="BD1165" s="112">
        <v>0</v>
      </c>
      <c r="BE1165" s="112">
        <v>0</v>
      </c>
      <c r="BF1165" s="112">
        <v>0</v>
      </c>
      <c r="BG1165" s="112">
        <v>0</v>
      </c>
      <c r="BH1165" s="112">
        <v>0</v>
      </c>
      <c r="BI1165" s="112">
        <v>0</v>
      </c>
      <c r="BJ1165" s="112">
        <v>0</v>
      </c>
      <c r="BK1165" s="111">
        <v>0.71299999999999997</v>
      </c>
      <c r="BL1165" s="112">
        <v>0</v>
      </c>
      <c r="BM1165" s="112">
        <v>0</v>
      </c>
      <c r="BN1165" s="112">
        <v>0</v>
      </c>
      <c r="BO1165" s="112">
        <v>0</v>
      </c>
      <c r="BP1165" s="112">
        <v>0</v>
      </c>
      <c r="BQ1165" s="112">
        <v>0</v>
      </c>
      <c r="BR1165" s="113">
        <v>107</v>
      </c>
      <c r="BS1165" s="112">
        <v>0</v>
      </c>
    </row>
    <row r="1166" spans="1:71" hidden="1" x14ac:dyDescent="0.25">
      <c r="A1166" s="102" t="s">
        <v>17</v>
      </c>
      <c r="B1166" s="103" t="s">
        <v>189</v>
      </c>
      <c r="C1166" s="102" t="s">
        <v>190</v>
      </c>
      <c r="D1166" s="102" t="s">
        <v>449</v>
      </c>
      <c r="E1166" s="102" t="s">
        <v>450</v>
      </c>
      <c r="F1166" s="102" t="s">
        <v>155</v>
      </c>
      <c r="G1166" s="102" t="s">
        <v>227</v>
      </c>
      <c r="H1166" s="104">
        <v>15</v>
      </c>
      <c r="I1166" s="104">
        <v>19</v>
      </c>
      <c r="J1166" s="104">
        <v>82</v>
      </c>
      <c r="K1166" s="104">
        <v>246</v>
      </c>
      <c r="L1166" s="105">
        <v>38.666666666666664</v>
      </c>
      <c r="M1166" s="106">
        <v>193</v>
      </c>
      <c r="N1166" s="106">
        <v>188</v>
      </c>
      <c r="O1166" s="106">
        <v>3</v>
      </c>
      <c r="P1166" s="106">
        <v>-5</v>
      </c>
      <c r="Q1166" s="106">
        <v>2</v>
      </c>
      <c r="R1166" s="106">
        <v>2.5</v>
      </c>
      <c r="S1166" s="106">
        <v>195</v>
      </c>
      <c r="T1166" s="106">
        <v>201</v>
      </c>
      <c r="U1166" s="106">
        <v>3</v>
      </c>
      <c r="V1166" s="106">
        <v>6</v>
      </c>
      <c r="W1166" s="106">
        <v>4</v>
      </c>
      <c r="X1166" s="106">
        <v>3.5</v>
      </c>
      <c r="Y1166" s="106">
        <v>82</v>
      </c>
      <c r="Z1166" s="106">
        <v>4</v>
      </c>
      <c r="AA1166" s="107">
        <v>82889</v>
      </c>
      <c r="AB1166" s="106">
        <v>9</v>
      </c>
      <c r="AC1166" s="108">
        <v>5.6</v>
      </c>
      <c r="AD1166" s="109">
        <v>3</v>
      </c>
      <c r="AE1166" s="110">
        <v>0</v>
      </c>
      <c r="AF1166" s="111">
        <v>0.54</v>
      </c>
      <c r="AG1166" s="112">
        <v>0.66666666666666663</v>
      </c>
      <c r="AH1166" s="112">
        <v>8.3333333333333339</v>
      </c>
      <c r="AI1166" s="112">
        <v>0.66666666666666663</v>
      </c>
      <c r="AJ1166" s="111">
        <v>0.9</v>
      </c>
      <c r="AK1166" s="112">
        <v>0</v>
      </c>
      <c r="AL1166" s="112">
        <v>0</v>
      </c>
      <c r="AM1166" s="112">
        <v>0.33333333333333331</v>
      </c>
      <c r="AN1166" s="112">
        <v>0</v>
      </c>
      <c r="AO1166" s="112">
        <v>37.666666666666664</v>
      </c>
      <c r="AP1166" s="112">
        <v>0</v>
      </c>
      <c r="AQ1166" s="112">
        <v>35</v>
      </c>
      <c r="AR1166" s="112">
        <v>0</v>
      </c>
      <c r="AS1166" s="112">
        <v>0</v>
      </c>
      <c r="AT1166" s="111">
        <v>0.55000000000000004</v>
      </c>
      <c r="AU1166" s="112">
        <v>0</v>
      </c>
      <c r="AV1166" s="112">
        <v>0</v>
      </c>
      <c r="AW1166" s="112">
        <v>0</v>
      </c>
      <c r="AX1166" s="112">
        <v>0</v>
      </c>
      <c r="AY1166" s="112">
        <v>0</v>
      </c>
      <c r="AZ1166" s="112">
        <v>0</v>
      </c>
      <c r="BA1166" s="111">
        <v>0.71299999999999997</v>
      </c>
      <c r="BB1166" s="112">
        <v>0</v>
      </c>
      <c r="BC1166" s="112">
        <v>0</v>
      </c>
      <c r="BD1166" s="112">
        <v>0</v>
      </c>
      <c r="BE1166" s="112">
        <v>0</v>
      </c>
      <c r="BF1166" s="112">
        <v>0</v>
      </c>
      <c r="BG1166" s="112">
        <v>0</v>
      </c>
      <c r="BH1166" s="112">
        <v>0</v>
      </c>
      <c r="BI1166" s="112">
        <v>0</v>
      </c>
      <c r="BJ1166" s="112">
        <v>0</v>
      </c>
      <c r="BK1166" s="111">
        <v>0.71299999999999997</v>
      </c>
      <c r="BL1166" s="112">
        <v>0</v>
      </c>
      <c r="BM1166" s="112">
        <v>8.2833333333333332</v>
      </c>
      <c r="BN1166" s="112">
        <v>0.6</v>
      </c>
      <c r="BO1166" s="112">
        <v>20.716666666666669</v>
      </c>
      <c r="BP1166" s="112">
        <v>19.25</v>
      </c>
      <c r="BQ1166" s="112">
        <v>0</v>
      </c>
      <c r="BR1166" s="113">
        <v>15</v>
      </c>
      <c r="BS1166" s="112">
        <v>0</v>
      </c>
    </row>
    <row r="1167" spans="1:71" hidden="1" x14ac:dyDescent="0.25">
      <c r="A1167" s="102" t="s">
        <v>17</v>
      </c>
      <c r="B1167" s="103" t="s">
        <v>189</v>
      </c>
      <c r="C1167" s="102" t="s">
        <v>190</v>
      </c>
      <c r="D1167" s="102" t="s">
        <v>453</v>
      </c>
      <c r="E1167" s="102" t="s">
        <v>454</v>
      </c>
      <c r="F1167" s="102" t="s">
        <v>155</v>
      </c>
      <c r="G1167" s="102" t="s">
        <v>227</v>
      </c>
      <c r="H1167" s="104">
        <v>17</v>
      </c>
      <c r="I1167" s="104">
        <v>15</v>
      </c>
      <c r="J1167" s="104">
        <v>382</v>
      </c>
      <c r="K1167" s="104">
        <v>1146</v>
      </c>
      <c r="L1167" s="105">
        <v>138</v>
      </c>
      <c r="M1167" s="106">
        <v>155</v>
      </c>
      <c r="N1167" s="106">
        <v>171</v>
      </c>
      <c r="O1167" s="106">
        <v>3</v>
      </c>
      <c r="P1167" s="106">
        <v>16</v>
      </c>
      <c r="Q1167" s="106">
        <v>4</v>
      </c>
      <c r="R1167" s="106">
        <v>3.5</v>
      </c>
      <c r="S1167" s="106">
        <v>161</v>
      </c>
      <c r="T1167" s="106">
        <v>161</v>
      </c>
      <c r="U1167" s="106">
        <v>2</v>
      </c>
      <c r="V1167" s="106">
        <v>0</v>
      </c>
      <c r="W1167" s="106">
        <v>2</v>
      </c>
      <c r="X1167" s="106">
        <v>2</v>
      </c>
      <c r="Y1167" s="106">
        <v>382</v>
      </c>
      <c r="Z1167" s="106">
        <v>7</v>
      </c>
      <c r="AA1167" s="107"/>
      <c r="AB1167" s="106"/>
      <c r="AC1167" s="108">
        <v>4.166666666666667</v>
      </c>
      <c r="AD1167" s="109">
        <v>3</v>
      </c>
      <c r="AE1167" s="110">
        <v>65.666666666666671</v>
      </c>
      <c r="AF1167" s="111">
        <v>0.54</v>
      </c>
      <c r="AG1167" s="112">
        <v>21.333333333333332</v>
      </c>
      <c r="AH1167" s="112">
        <v>26.666666666666668</v>
      </c>
      <c r="AI1167" s="112">
        <v>21.333333333333332</v>
      </c>
      <c r="AJ1167" s="111">
        <v>0.9</v>
      </c>
      <c r="AK1167" s="112">
        <v>0</v>
      </c>
      <c r="AL1167" s="112">
        <v>0</v>
      </c>
      <c r="AM1167" s="112">
        <v>0</v>
      </c>
      <c r="AN1167" s="112">
        <v>0</v>
      </c>
      <c r="AO1167" s="112">
        <v>27</v>
      </c>
      <c r="AP1167" s="112">
        <v>0</v>
      </c>
      <c r="AQ1167" s="112">
        <v>0</v>
      </c>
      <c r="AR1167" s="112">
        <v>0</v>
      </c>
      <c r="AS1167" s="112">
        <v>0</v>
      </c>
      <c r="AT1167" s="111">
        <v>0.55000000000000004</v>
      </c>
      <c r="AU1167" s="112">
        <v>0</v>
      </c>
      <c r="AV1167" s="112">
        <v>0</v>
      </c>
      <c r="AW1167" s="112">
        <v>16.666666666666668</v>
      </c>
      <c r="AX1167" s="112">
        <v>0</v>
      </c>
      <c r="AY1167" s="112">
        <v>0</v>
      </c>
      <c r="AZ1167" s="112">
        <v>0</v>
      </c>
      <c r="BA1167" s="111">
        <v>0.71299999999999997</v>
      </c>
      <c r="BB1167" s="112">
        <v>10.333333333333334</v>
      </c>
      <c r="BC1167" s="112">
        <v>0</v>
      </c>
      <c r="BD1167" s="112">
        <v>0</v>
      </c>
      <c r="BE1167" s="112">
        <v>0</v>
      </c>
      <c r="BF1167" s="112">
        <v>0</v>
      </c>
      <c r="BG1167" s="112">
        <v>0</v>
      </c>
      <c r="BH1167" s="112">
        <v>0</v>
      </c>
      <c r="BI1167" s="112">
        <v>0</v>
      </c>
      <c r="BJ1167" s="112">
        <v>0</v>
      </c>
      <c r="BK1167" s="111">
        <v>0.71299999999999997</v>
      </c>
      <c r="BL1167" s="112">
        <v>35.460000000000008</v>
      </c>
      <c r="BM1167" s="112">
        <v>50.567666666666668</v>
      </c>
      <c r="BN1167" s="112">
        <v>19.2</v>
      </c>
      <c r="BO1167" s="112">
        <v>26.733333333333334</v>
      </c>
      <c r="BP1167" s="112">
        <v>0</v>
      </c>
      <c r="BQ1167" s="112">
        <v>0</v>
      </c>
      <c r="BR1167" s="113">
        <v>7</v>
      </c>
      <c r="BS1167" s="112">
        <v>0</v>
      </c>
    </row>
    <row r="1168" spans="1:71" hidden="1" x14ac:dyDescent="0.25">
      <c r="A1168" s="102" t="s">
        <v>17</v>
      </c>
      <c r="B1168" s="103" t="s">
        <v>189</v>
      </c>
      <c r="C1168" s="102" t="s">
        <v>190</v>
      </c>
      <c r="D1168" s="102" t="s">
        <v>616</v>
      </c>
      <c r="E1168" s="102" t="s">
        <v>617</v>
      </c>
      <c r="F1168" s="102" t="s">
        <v>151</v>
      </c>
      <c r="G1168" s="102" t="s">
        <v>223</v>
      </c>
      <c r="H1168" s="104"/>
      <c r="I1168" s="104">
        <v>9</v>
      </c>
      <c r="J1168" s="104">
        <v>27</v>
      </c>
      <c r="K1168" s="104">
        <v>81</v>
      </c>
      <c r="L1168" s="105">
        <v>18</v>
      </c>
      <c r="M1168" s="106"/>
      <c r="N1168" s="106"/>
      <c r="O1168" s="106"/>
      <c r="P1168" s="106"/>
      <c r="Q1168" s="106"/>
      <c r="R1168" s="106"/>
      <c r="S1168" s="106">
        <v>113</v>
      </c>
      <c r="T1168" s="106">
        <v>111</v>
      </c>
      <c r="U1168" s="106">
        <v>1</v>
      </c>
      <c r="V1168" s="106">
        <v>-2</v>
      </c>
      <c r="W1168" s="106">
        <v>1</v>
      </c>
      <c r="X1168" s="106">
        <v>1</v>
      </c>
      <c r="Y1168" s="106">
        <v>27</v>
      </c>
      <c r="Z1168" s="106">
        <v>1</v>
      </c>
      <c r="AA1168" s="107">
        <v>33705</v>
      </c>
      <c r="AB1168" s="106">
        <v>2</v>
      </c>
      <c r="AC1168" s="108">
        <v>1.5</v>
      </c>
      <c r="AD1168" s="109">
        <v>1</v>
      </c>
      <c r="AE1168" s="110">
        <v>0</v>
      </c>
      <c r="AF1168" s="111">
        <v>0.54</v>
      </c>
      <c r="AG1168" s="112">
        <v>0</v>
      </c>
      <c r="AH1168" s="112">
        <v>0</v>
      </c>
      <c r="AI1168" s="112">
        <v>0</v>
      </c>
      <c r="AJ1168" s="111">
        <v>0.9</v>
      </c>
      <c r="AK1168" s="112">
        <v>0</v>
      </c>
      <c r="AL1168" s="112">
        <v>0</v>
      </c>
      <c r="AM1168" s="112">
        <v>0</v>
      </c>
      <c r="AN1168" s="112">
        <v>0</v>
      </c>
      <c r="AO1168" s="112">
        <v>0</v>
      </c>
      <c r="AP1168" s="112">
        <v>0</v>
      </c>
      <c r="AQ1168" s="112">
        <v>0</v>
      </c>
      <c r="AR1168" s="112">
        <v>0</v>
      </c>
      <c r="AS1168" s="112">
        <v>0</v>
      </c>
      <c r="AT1168" s="111">
        <v>0.55000000000000004</v>
      </c>
      <c r="AU1168" s="112">
        <v>0</v>
      </c>
      <c r="AV1168" s="112">
        <v>0</v>
      </c>
      <c r="AW1168" s="112">
        <v>0</v>
      </c>
      <c r="AX1168" s="112">
        <v>0</v>
      </c>
      <c r="AY1168" s="112">
        <v>0</v>
      </c>
      <c r="AZ1168" s="112">
        <v>0</v>
      </c>
      <c r="BA1168" s="111">
        <v>0.71299999999999997</v>
      </c>
      <c r="BB1168" s="112">
        <v>0</v>
      </c>
      <c r="BC1168" s="112">
        <v>0</v>
      </c>
      <c r="BD1168" s="112">
        <v>0</v>
      </c>
      <c r="BE1168" s="112">
        <v>0</v>
      </c>
      <c r="BF1168" s="112">
        <v>0</v>
      </c>
      <c r="BG1168" s="112">
        <v>0</v>
      </c>
      <c r="BH1168" s="112">
        <v>0</v>
      </c>
      <c r="BI1168" s="112">
        <v>0</v>
      </c>
      <c r="BJ1168" s="112">
        <v>0</v>
      </c>
      <c r="BK1168" s="111">
        <v>0.71299999999999997</v>
      </c>
      <c r="BL1168" s="112">
        <v>0</v>
      </c>
      <c r="BM1168" s="112">
        <v>0</v>
      </c>
      <c r="BN1168" s="112">
        <v>0</v>
      </c>
      <c r="BO1168" s="112">
        <v>0</v>
      </c>
      <c r="BP1168" s="112">
        <v>0</v>
      </c>
      <c r="BQ1168" s="112">
        <v>0</v>
      </c>
      <c r="BR1168" s="113">
        <v>11</v>
      </c>
      <c r="BS1168" s="112">
        <v>0</v>
      </c>
    </row>
    <row r="1169" spans="1:71" hidden="1" x14ac:dyDescent="0.25">
      <c r="A1169" s="102" t="s">
        <v>17</v>
      </c>
      <c r="B1169" s="103" t="s">
        <v>189</v>
      </c>
      <c r="C1169" s="102" t="s">
        <v>190</v>
      </c>
      <c r="D1169" s="102" t="s">
        <v>455</v>
      </c>
      <c r="E1169" s="102" t="s">
        <v>456</v>
      </c>
      <c r="F1169" s="102" t="s">
        <v>155</v>
      </c>
      <c r="G1169" s="102" t="s">
        <v>227</v>
      </c>
      <c r="H1169" s="104">
        <v>61</v>
      </c>
      <c r="I1169" s="104">
        <v>67</v>
      </c>
      <c r="J1169" s="104">
        <v>419</v>
      </c>
      <c r="K1169" s="104">
        <v>1257</v>
      </c>
      <c r="L1169" s="105">
        <v>182.33333333333334</v>
      </c>
      <c r="M1169" s="106">
        <v>664</v>
      </c>
      <c r="N1169" s="106">
        <v>661</v>
      </c>
      <c r="O1169" s="106">
        <v>6</v>
      </c>
      <c r="P1169" s="106">
        <v>-3</v>
      </c>
      <c r="Q1169" s="106">
        <v>2</v>
      </c>
      <c r="R1169" s="106">
        <v>4</v>
      </c>
      <c r="S1169" s="106">
        <v>674</v>
      </c>
      <c r="T1169" s="106">
        <v>683</v>
      </c>
      <c r="U1169" s="106">
        <v>6</v>
      </c>
      <c r="V1169" s="106">
        <v>9</v>
      </c>
      <c r="W1169" s="106">
        <v>4</v>
      </c>
      <c r="X1169" s="106">
        <v>5</v>
      </c>
      <c r="Y1169" s="106">
        <v>419</v>
      </c>
      <c r="Z1169" s="106">
        <v>7</v>
      </c>
      <c r="AA1169" s="107">
        <v>60662</v>
      </c>
      <c r="AB1169" s="106">
        <v>6</v>
      </c>
      <c r="AC1169" s="108">
        <v>5.6</v>
      </c>
      <c r="AD1169" s="109">
        <v>3</v>
      </c>
      <c r="AE1169" s="110">
        <v>65.666666666666671</v>
      </c>
      <c r="AF1169" s="111">
        <v>0.54</v>
      </c>
      <c r="AG1169" s="112">
        <v>20.666666666666668</v>
      </c>
      <c r="AH1169" s="112">
        <v>30.666666666666668</v>
      </c>
      <c r="AI1169" s="112">
        <v>20.666666666666668</v>
      </c>
      <c r="AJ1169" s="111">
        <v>0.9</v>
      </c>
      <c r="AK1169" s="112">
        <v>0</v>
      </c>
      <c r="AL1169" s="112">
        <v>0</v>
      </c>
      <c r="AM1169" s="112">
        <v>0.33333333333333331</v>
      </c>
      <c r="AN1169" s="112">
        <v>0</v>
      </c>
      <c r="AO1169" s="112">
        <v>64</v>
      </c>
      <c r="AP1169" s="112">
        <v>0</v>
      </c>
      <c r="AQ1169" s="112">
        <v>35</v>
      </c>
      <c r="AR1169" s="112">
        <v>0</v>
      </c>
      <c r="AS1169" s="112">
        <v>0</v>
      </c>
      <c r="AT1169" s="111">
        <v>0.55000000000000004</v>
      </c>
      <c r="AU1169" s="112">
        <v>0</v>
      </c>
      <c r="AV1169" s="112">
        <v>0</v>
      </c>
      <c r="AW1169" s="112">
        <v>16.666666666666668</v>
      </c>
      <c r="AX1169" s="112">
        <v>0</v>
      </c>
      <c r="AY1169" s="112">
        <v>0</v>
      </c>
      <c r="AZ1169" s="112">
        <v>0</v>
      </c>
      <c r="BA1169" s="111">
        <v>0.71299999999999997</v>
      </c>
      <c r="BB1169" s="112">
        <v>10.333333333333334</v>
      </c>
      <c r="BC1169" s="112">
        <v>0</v>
      </c>
      <c r="BD1169" s="112">
        <v>0</v>
      </c>
      <c r="BE1169" s="112">
        <v>0</v>
      </c>
      <c r="BF1169" s="112">
        <v>0</v>
      </c>
      <c r="BG1169" s="112">
        <v>0</v>
      </c>
      <c r="BH1169" s="112">
        <v>0</v>
      </c>
      <c r="BI1169" s="112">
        <v>0</v>
      </c>
      <c r="BJ1169" s="112">
        <v>0</v>
      </c>
      <c r="BK1169" s="111">
        <v>0.71299999999999997</v>
      </c>
      <c r="BL1169" s="112">
        <v>35.460000000000008</v>
      </c>
      <c r="BM1169" s="112">
        <v>53.750999999999998</v>
      </c>
      <c r="BN1169" s="112">
        <v>18.600000000000001</v>
      </c>
      <c r="BO1169" s="112">
        <v>47.083333333333336</v>
      </c>
      <c r="BP1169" s="112">
        <v>19.25</v>
      </c>
      <c r="BQ1169" s="112">
        <v>0</v>
      </c>
      <c r="BR1169" s="113">
        <v>72</v>
      </c>
      <c r="BS1169" s="112">
        <v>0</v>
      </c>
    </row>
    <row r="1170" spans="1:71" hidden="1" x14ac:dyDescent="0.25">
      <c r="A1170" s="102" t="s">
        <v>17</v>
      </c>
      <c r="B1170" s="103" t="s">
        <v>189</v>
      </c>
      <c r="C1170" s="102" t="s">
        <v>190</v>
      </c>
      <c r="D1170" s="102" t="s">
        <v>590</v>
      </c>
      <c r="E1170" s="102" t="s">
        <v>591</v>
      </c>
      <c r="F1170" s="102" t="s">
        <v>155</v>
      </c>
      <c r="G1170" s="102" t="s">
        <v>227</v>
      </c>
      <c r="H1170" s="104">
        <v>11</v>
      </c>
      <c r="I1170" s="104">
        <v>10</v>
      </c>
      <c r="J1170" s="104">
        <v>110</v>
      </c>
      <c r="K1170" s="104">
        <v>330</v>
      </c>
      <c r="L1170" s="105">
        <v>43.666666666666664</v>
      </c>
      <c r="M1170" s="106">
        <v>118</v>
      </c>
      <c r="N1170" s="106">
        <v>121</v>
      </c>
      <c r="O1170" s="106">
        <v>1</v>
      </c>
      <c r="P1170" s="106">
        <v>3</v>
      </c>
      <c r="Q1170" s="106">
        <v>2</v>
      </c>
      <c r="R1170" s="106">
        <v>1.5</v>
      </c>
      <c r="S1170" s="106">
        <v>106</v>
      </c>
      <c r="T1170" s="106">
        <v>106</v>
      </c>
      <c r="U1170" s="106">
        <v>1</v>
      </c>
      <c r="V1170" s="106">
        <v>0</v>
      </c>
      <c r="W1170" s="106">
        <v>2</v>
      </c>
      <c r="X1170" s="106">
        <v>1.5</v>
      </c>
      <c r="Y1170" s="106">
        <v>110</v>
      </c>
      <c r="Z1170" s="106">
        <v>5</v>
      </c>
      <c r="AA1170" s="107">
        <v>67603</v>
      </c>
      <c r="AB1170" s="106">
        <v>7</v>
      </c>
      <c r="AC1170" s="108">
        <v>4.4000000000000004</v>
      </c>
      <c r="AD1170" s="109">
        <v>3</v>
      </c>
      <c r="AE1170" s="110">
        <v>0</v>
      </c>
      <c r="AF1170" s="111">
        <v>0.54</v>
      </c>
      <c r="AG1170" s="112">
        <v>0</v>
      </c>
      <c r="AH1170" s="112">
        <v>0</v>
      </c>
      <c r="AI1170" s="112">
        <v>0</v>
      </c>
      <c r="AJ1170" s="111">
        <v>0.9</v>
      </c>
      <c r="AK1170" s="112">
        <v>0</v>
      </c>
      <c r="AL1170" s="112">
        <v>0</v>
      </c>
      <c r="AM1170" s="112">
        <v>0</v>
      </c>
      <c r="AN1170" s="112">
        <v>0</v>
      </c>
      <c r="AO1170" s="112">
        <v>25.666666666666668</v>
      </c>
      <c r="AP1170" s="112">
        <v>0</v>
      </c>
      <c r="AQ1170" s="112">
        <v>4.666666666666667</v>
      </c>
      <c r="AR1170" s="112">
        <v>0</v>
      </c>
      <c r="AS1170" s="112">
        <v>0</v>
      </c>
      <c r="AT1170" s="111">
        <v>0.55000000000000004</v>
      </c>
      <c r="AU1170" s="112">
        <v>0</v>
      </c>
      <c r="AV1170" s="112">
        <v>0</v>
      </c>
      <c r="AW1170" s="112">
        <v>0</v>
      </c>
      <c r="AX1170" s="112">
        <v>0</v>
      </c>
      <c r="AY1170" s="112">
        <v>0</v>
      </c>
      <c r="AZ1170" s="112">
        <v>0</v>
      </c>
      <c r="BA1170" s="111">
        <v>0.71299999999999997</v>
      </c>
      <c r="BB1170" s="112">
        <v>0</v>
      </c>
      <c r="BC1170" s="112">
        <v>0</v>
      </c>
      <c r="BD1170" s="112">
        <v>0</v>
      </c>
      <c r="BE1170" s="112">
        <v>0</v>
      </c>
      <c r="BF1170" s="112">
        <v>0</v>
      </c>
      <c r="BG1170" s="112">
        <v>0</v>
      </c>
      <c r="BH1170" s="112">
        <v>0</v>
      </c>
      <c r="BI1170" s="112">
        <v>0</v>
      </c>
      <c r="BJ1170" s="112">
        <v>0</v>
      </c>
      <c r="BK1170" s="111">
        <v>0.71299999999999997</v>
      </c>
      <c r="BL1170" s="112">
        <v>0</v>
      </c>
      <c r="BM1170" s="112">
        <v>0</v>
      </c>
      <c r="BN1170" s="112">
        <v>0</v>
      </c>
      <c r="BO1170" s="112">
        <v>14.116666666666669</v>
      </c>
      <c r="BP1170" s="112">
        <v>2.5666666666666669</v>
      </c>
      <c r="BQ1170" s="112">
        <v>0</v>
      </c>
      <c r="BR1170" s="113">
        <v>20</v>
      </c>
      <c r="BS1170" s="112">
        <v>0</v>
      </c>
    </row>
    <row r="1171" spans="1:71" hidden="1" x14ac:dyDescent="0.25">
      <c r="A1171" s="102" t="s">
        <v>17</v>
      </c>
      <c r="B1171" s="103" t="s">
        <v>189</v>
      </c>
      <c r="C1171" s="102" t="s">
        <v>190</v>
      </c>
      <c r="D1171" s="102" t="s">
        <v>592</v>
      </c>
      <c r="E1171" s="102" t="s">
        <v>593</v>
      </c>
      <c r="F1171" s="102" t="s">
        <v>151</v>
      </c>
      <c r="G1171" s="102" t="s">
        <v>223</v>
      </c>
      <c r="H1171" s="104">
        <v>10</v>
      </c>
      <c r="I1171" s="104">
        <v>7</v>
      </c>
      <c r="J1171" s="104">
        <v>1677</v>
      </c>
      <c r="K1171" s="104">
        <v>5031</v>
      </c>
      <c r="L1171" s="105">
        <v>564.66666666666663</v>
      </c>
      <c r="M1171" s="106">
        <v>130</v>
      </c>
      <c r="N1171" s="106">
        <v>119</v>
      </c>
      <c r="O1171" s="106">
        <v>1</v>
      </c>
      <c r="P1171" s="106">
        <v>-11</v>
      </c>
      <c r="Q1171" s="106">
        <v>2</v>
      </c>
      <c r="R1171" s="106">
        <v>1.5</v>
      </c>
      <c r="S1171" s="106">
        <v>122</v>
      </c>
      <c r="T1171" s="106">
        <v>116</v>
      </c>
      <c r="U1171" s="106">
        <v>1</v>
      </c>
      <c r="V1171" s="106">
        <v>-6</v>
      </c>
      <c r="W1171" s="106">
        <v>1</v>
      </c>
      <c r="X1171" s="106">
        <v>1</v>
      </c>
      <c r="Y1171" s="106">
        <v>1677</v>
      </c>
      <c r="Z1171" s="106">
        <v>10</v>
      </c>
      <c r="AA1171" s="107"/>
      <c r="AB1171" s="106"/>
      <c r="AC1171" s="108">
        <v>4.166666666666667</v>
      </c>
      <c r="AD1171" s="109">
        <v>3</v>
      </c>
      <c r="AE1171" s="110">
        <v>0</v>
      </c>
      <c r="AF1171" s="111">
        <v>0.54</v>
      </c>
      <c r="AG1171" s="112">
        <v>0</v>
      </c>
      <c r="AH1171" s="112">
        <v>0</v>
      </c>
      <c r="AI1171" s="112">
        <v>0</v>
      </c>
      <c r="AJ1171" s="111">
        <v>0.9</v>
      </c>
      <c r="AK1171" s="112">
        <v>0</v>
      </c>
      <c r="AL1171" s="112">
        <v>0</v>
      </c>
      <c r="AM1171" s="112">
        <v>0</v>
      </c>
      <c r="AN1171" s="112">
        <v>0</v>
      </c>
      <c r="AO1171" s="112">
        <v>0</v>
      </c>
      <c r="AP1171" s="112">
        <v>0</v>
      </c>
      <c r="AQ1171" s="112">
        <v>0</v>
      </c>
      <c r="AR1171" s="112">
        <v>0</v>
      </c>
      <c r="AS1171" s="112">
        <v>0</v>
      </c>
      <c r="AT1171" s="111">
        <v>0.55000000000000004</v>
      </c>
      <c r="AU1171" s="112">
        <v>0</v>
      </c>
      <c r="AV1171" s="112">
        <v>0</v>
      </c>
      <c r="AW1171" s="112">
        <v>0</v>
      </c>
      <c r="AX1171" s="112">
        <v>0</v>
      </c>
      <c r="AY1171" s="112">
        <v>0</v>
      </c>
      <c r="AZ1171" s="112">
        <v>0</v>
      </c>
      <c r="BA1171" s="111">
        <v>0.71299999999999997</v>
      </c>
      <c r="BB1171" s="112">
        <v>0</v>
      </c>
      <c r="BC1171" s="112">
        <v>0</v>
      </c>
      <c r="BD1171" s="112">
        <v>0</v>
      </c>
      <c r="BE1171" s="112">
        <v>0</v>
      </c>
      <c r="BF1171" s="112">
        <v>0</v>
      </c>
      <c r="BG1171" s="112">
        <v>0</v>
      </c>
      <c r="BH1171" s="112">
        <v>0</v>
      </c>
      <c r="BI1171" s="112">
        <v>0</v>
      </c>
      <c r="BJ1171" s="112">
        <v>0</v>
      </c>
      <c r="BK1171" s="111">
        <v>0.71299999999999997</v>
      </c>
      <c r="BL1171" s="112">
        <v>0</v>
      </c>
      <c r="BM1171" s="112">
        <v>0</v>
      </c>
      <c r="BN1171" s="112">
        <v>0</v>
      </c>
      <c r="BO1171" s="112">
        <v>0</v>
      </c>
      <c r="BP1171" s="112">
        <v>0</v>
      </c>
      <c r="BQ1171" s="112">
        <v>0</v>
      </c>
      <c r="BR1171" s="113">
        <v>32</v>
      </c>
      <c r="BS1171" s="112">
        <v>0</v>
      </c>
    </row>
    <row r="1172" spans="1:71" hidden="1" x14ac:dyDescent="0.25">
      <c r="A1172" s="102" t="s">
        <v>17</v>
      </c>
      <c r="B1172" s="103" t="s">
        <v>189</v>
      </c>
      <c r="C1172" s="102" t="s">
        <v>190</v>
      </c>
      <c r="D1172" s="102" t="s">
        <v>618</v>
      </c>
      <c r="E1172" s="102" t="s">
        <v>619</v>
      </c>
      <c r="F1172" s="102" t="s">
        <v>155</v>
      </c>
      <c r="G1172" s="102" t="s">
        <v>227</v>
      </c>
      <c r="H1172" s="104">
        <v>15</v>
      </c>
      <c r="I1172" s="104">
        <v>12</v>
      </c>
      <c r="J1172" s="104">
        <v>162</v>
      </c>
      <c r="K1172" s="104">
        <v>486</v>
      </c>
      <c r="L1172" s="105">
        <v>63</v>
      </c>
      <c r="M1172" s="106">
        <v>152</v>
      </c>
      <c r="N1172" s="106">
        <v>166</v>
      </c>
      <c r="O1172" s="106">
        <v>2</v>
      </c>
      <c r="P1172" s="106">
        <v>14</v>
      </c>
      <c r="Q1172" s="106">
        <v>4</v>
      </c>
      <c r="R1172" s="106">
        <v>3</v>
      </c>
      <c r="S1172" s="106">
        <v>104</v>
      </c>
      <c r="T1172" s="106">
        <v>112</v>
      </c>
      <c r="U1172" s="106">
        <v>1</v>
      </c>
      <c r="V1172" s="106">
        <v>8</v>
      </c>
      <c r="W1172" s="106">
        <v>4</v>
      </c>
      <c r="X1172" s="106">
        <v>2.5</v>
      </c>
      <c r="Y1172" s="106">
        <v>162</v>
      </c>
      <c r="Z1172" s="106">
        <v>6</v>
      </c>
      <c r="AA1172" s="107">
        <v>49377</v>
      </c>
      <c r="AB1172" s="106">
        <v>5</v>
      </c>
      <c r="AC1172" s="108">
        <v>4.3</v>
      </c>
      <c r="AD1172" s="109">
        <v>3</v>
      </c>
      <c r="AE1172" s="110">
        <v>26.666666666666668</v>
      </c>
      <c r="AF1172" s="111">
        <v>0.54</v>
      </c>
      <c r="AG1172" s="112">
        <v>0</v>
      </c>
      <c r="AH1172" s="112">
        <v>0</v>
      </c>
      <c r="AI1172" s="112">
        <v>0</v>
      </c>
      <c r="AJ1172" s="111">
        <v>0.9</v>
      </c>
      <c r="AK1172" s="112">
        <v>0</v>
      </c>
      <c r="AL1172" s="112">
        <v>0</v>
      </c>
      <c r="AM1172" s="112">
        <v>0</v>
      </c>
      <c r="AN1172" s="112">
        <v>0</v>
      </c>
      <c r="AO1172" s="112">
        <v>106</v>
      </c>
      <c r="AP1172" s="112">
        <v>0</v>
      </c>
      <c r="AQ1172" s="112">
        <v>11</v>
      </c>
      <c r="AR1172" s="112">
        <v>15.333333333333334</v>
      </c>
      <c r="AS1172" s="112">
        <v>4.333333333333333</v>
      </c>
      <c r="AT1172" s="111">
        <v>0.55000000000000004</v>
      </c>
      <c r="AU1172" s="112">
        <v>0</v>
      </c>
      <c r="AV1172" s="112">
        <v>0</v>
      </c>
      <c r="AW1172" s="112">
        <v>16</v>
      </c>
      <c r="AX1172" s="112">
        <v>0</v>
      </c>
      <c r="AY1172" s="112">
        <v>0</v>
      </c>
      <c r="AZ1172" s="112">
        <v>0</v>
      </c>
      <c r="BA1172" s="111">
        <v>0.71299999999999997</v>
      </c>
      <c r="BB1172" s="112">
        <v>0</v>
      </c>
      <c r="BC1172" s="112">
        <v>0</v>
      </c>
      <c r="BD1172" s="112">
        <v>0</v>
      </c>
      <c r="BE1172" s="112">
        <v>0</v>
      </c>
      <c r="BF1172" s="112">
        <v>0</v>
      </c>
      <c r="BG1172" s="112">
        <v>0</v>
      </c>
      <c r="BH1172" s="112">
        <v>0</v>
      </c>
      <c r="BI1172" s="112">
        <v>0</v>
      </c>
      <c r="BJ1172" s="112">
        <v>0</v>
      </c>
      <c r="BK1172" s="111">
        <v>0.71299999999999997</v>
      </c>
      <c r="BL1172" s="112">
        <v>14.400000000000002</v>
      </c>
      <c r="BM1172" s="112">
        <v>0</v>
      </c>
      <c r="BN1172" s="112">
        <v>0</v>
      </c>
      <c r="BO1172" s="112">
        <v>69.707999999999998</v>
      </c>
      <c r="BP1172" s="112">
        <v>6.0500000000000007</v>
      </c>
      <c r="BQ1172" s="112">
        <v>10.816666666666668</v>
      </c>
      <c r="BR1172" s="113">
        <v>34</v>
      </c>
      <c r="BS1172" s="112">
        <v>0</v>
      </c>
    </row>
    <row r="1173" spans="1:71" hidden="1" x14ac:dyDescent="0.25">
      <c r="A1173" s="102" t="s">
        <v>17</v>
      </c>
      <c r="B1173" s="103" t="s">
        <v>189</v>
      </c>
      <c r="C1173" s="102" t="s">
        <v>190</v>
      </c>
      <c r="D1173" s="102" t="s">
        <v>937</v>
      </c>
      <c r="E1173" s="102" t="s">
        <v>938</v>
      </c>
      <c r="F1173" s="102" t="s">
        <v>155</v>
      </c>
      <c r="G1173" s="102" t="s">
        <v>227</v>
      </c>
      <c r="H1173" s="104">
        <v>147</v>
      </c>
      <c r="I1173" s="104">
        <v>174</v>
      </c>
      <c r="J1173" s="104">
        <v>1604</v>
      </c>
      <c r="K1173" s="104">
        <v>4812</v>
      </c>
      <c r="L1173" s="105">
        <v>641.66666666666663</v>
      </c>
      <c r="M1173" s="106">
        <v>981</v>
      </c>
      <c r="N1173" s="106">
        <v>1090</v>
      </c>
      <c r="O1173" s="106">
        <v>7</v>
      </c>
      <c r="P1173" s="106">
        <v>109</v>
      </c>
      <c r="Q1173" s="106">
        <v>8</v>
      </c>
      <c r="R1173" s="106">
        <v>7.5</v>
      </c>
      <c r="S1173" s="106">
        <v>1178</v>
      </c>
      <c r="T1173" s="106">
        <v>1212</v>
      </c>
      <c r="U1173" s="106">
        <v>8</v>
      </c>
      <c r="V1173" s="106">
        <v>34</v>
      </c>
      <c r="W1173" s="106">
        <v>8</v>
      </c>
      <c r="X1173" s="106">
        <v>8</v>
      </c>
      <c r="Y1173" s="106">
        <v>1604</v>
      </c>
      <c r="Z1173" s="106">
        <v>9</v>
      </c>
      <c r="AA1173" s="107">
        <v>38718</v>
      </c>
      <c r="AB1173" s="106">
        <v>3</v>
      </c>
      <c r="AC1173" s="108">
        <v>6.1</v>
      </c>
      <c r="AD1173" s="109">
        <v>4</v>
      </c>
      <c r="AE1173" s="110">
        <v>0</v>
      </c>
      <c r="AF1173" s="111">
        <v>0.54</v>
      </c>
      <c r="AG1173" s="112">
        <v>0</v>
      </c>
      <c r="AH1173" s="112">
        <v>9.6666666666666661</v>
      </c>
      <c r="AI1173" s="112">
        <v>0</v>
      </c>
      <c r="AJ1173" s="111">
        <v>0.9</v>
      </c>
      <c r="AK1173" s="112">
        <v>6.333333333333333</v>
      </c>
      <c r="AL1173" s="112">
        <v>0</v>
      </c>
      <c r="AM1173" s="112">
        <v>0</v>
      </c>
      <c r="AN1173" s="112">
        <v>0</v>
      </c>
      <c r="AO1173" s="112">
        <v>96.666666666666671</v>
      </c>
      <c r="AP1173" s="112">
        <v>0</v>
      </c>
      <c r="AQ1173" s="112">
        <v>23.333333333333332</v>
      </c>
      <c r="AR1173" s="112">
        <v>0</v>
      </c>
      <c r="AS1173" s="112">
        <v>0</v>
      </c>
      <c r="AT1173" s="111">
        <v>0.55000000000000004</v>
      </c>
      <c r="AU1173" s="112">
        <v>0</v>
      </c>
      <c r="AV1173" s="112">
        <v>0</v>
      </c>
      <c r="AW1173" s="112">
        <v>19.666666666666668</v>
      </c>
      <c r="AX1173" s="112">
        <v>0</v>
      </c>
      <c r="AY1173" s="112">
        <v>0</v>
      </c>
      <c r="AZ1173" s="112">
        <v>5.666666666666667</v>
      </c>
      <c r="BA1173" s="111">
        <v>0.71299999999999997</v>
      </c>
      <c r="BB1173" s="112">
        <v>0</v>
      </c>
      <c r="BC1173" s="112">
        <v>0</v>
      </c>
      <c r="BD1173" s="112">
        <v>0</v>
      </c>
      <c r="BE1173" s="112">
        <v>0</v>
      </c>
      <c r="BF1173" s="112">
        <v>0</v>
      </c>
      <c r="BG1173" s="112">
        <v>0</v>
      </c>
      <c r="BH1173" s="112">
        <v>0</v>
      </c>
      <c r="BI1173" s="112">
        <v>0</v>
      </c>
      <c r="BJ1173" s="112">
        <v>0</v>
      </c>
      <c r="BK1173" s="111">
        <v>0.71299999999999997</v>
      </c>
      <c r="BL1173" s="112">
        <v>0</v>
      </c>
      <c r="BM1173" s="112">
        <v>12.183333333333334</v>
      </c>
      <c r="BN1173" s="112">
        <v>0</v>
      </c>
      <c r="BO1173" s="112">
        <v>67.189000000000007</v>
      </c>
      <c r="BP1173" s="112">
        <v>16.873666666666669</v>
      </c>
      <c r="BQ1173" s="112">
        <v>0</v>
      </c>
      <c r="BR1173" s="113">
        <v>23</v>
      </c>
      <c r="BS1173" s="112">
        <v>0</v>
      </c>
    </row>
    <row r="1174" spans="1:71" hidden="1" x14ac:dyDescent="0.25">
      <c r="A1174" s="102" t="s">
        <v>17</v>
      </c>
      <c r="B1174" s="103" t="s">
        <v>189</v>
      </c>
      <c r="C1174" s="102" t="s">
        <v>190</v>
      </c>
      <c r="D1174" s="102" t="s">
        <v>457</v>
      </c>
      <c r="E1174" s="102" t="s">
        <v>458</v>
      </c>
      <c r="F1174" s="102" t="s">
        <v>155</v>
      </c>
      <c r="G1174" s="102" t="s">
        <v>227</v>
      </c>
      <c r="H1174" s="104">
        <v>40</v>
      </c>
      <c r="I1174" s="104">
        <v>50</v>
      </c>
      <c r="J1174" s="104">
        <v>1011</v>
      </c>
      <c r="K1174" s="104">
        <v>3033</v>
      </c>
      <c r="L1174" s="105">
        <v>367</v>
      </c>
      <c r="M1174" s="106">
        <v>404</v>
      </c>
      <c r="N1174" s="106">
        <v>421</v>
      </c>
      <c r="O1174" s="106">
        <v>4</v>
      </c>
      <c r="P1174" s="106">
        <v>17</v>
      </c>
      <c r="Q1174" s="106">
        <v>4</v>
      </c>
      <c r="R1174" s="106">
        <v>4</v>
      </c>
      <c r="S1174" s="106">
        <v>425</v>
      </c>
      <c r="T1174" s="106">
        <v>441</v>
      </c>
      <c r="U1174" s="106">
        <v>4</v>
      </c>
      <c r="V1174" s="106">
        <v>16</v>
      </c>
      <c r="W1174" s="106">
        <v>6</v>
      </c>
      <c r="X1174" s="106">
        <v>5</v>
      </c>
      <c r="Y1174" s="106">
        <v>1011</v>
      </c>
      <c r="Z1174" s="106">
        <v>9</v>
      </c>
      <c r="AA1174" s="107">
        <v>63106</v>
      </c>
      <c r="AB1174" s="106">
        <v>7</v>
      </c>
      <c r="AC1174" s="108">
        <v>6.4</v>
      </c>
      <c r="AD1174" s="109">
        <v>4</v>
      </c>
      <c r="AE1174" s="110">
        <v>0</v>
      </c>
      <c r="AF1174" s="111">
        <v>0.54</v>
      </c>
      <c r="AG1174" s="112">
        <v>0</v>
      </c>
      <c r="AH1174" s="112">
        <v>0</v>
      </c>
      <c r="AI1174" s="112">
        <v>0</v>
      </c>
      <c r="AJ1174" s="111">
        <v>0.9</v>
      </c>
      <c r="AK1174" s="112">
        <v>0</v>
      </c>
      <c r="AL1174" s="112">
        <v>0</v>
      </c>
      <c r="AM1174" s="112">
        <v>0</v>
      </c>
      <c r="AN1174" s="112">
        <v>0</v>
      </c>
      <c r="AO1174" s="112">
        <v>337</v>
      </c>
      <c r="AP1174" s="112">
        <v>16.666666666666668</v>
      </c>
      <c r="AQ1174" s="112">
        <v>80</v>
      </c>
      <c r="AR1174" s="112">
        <v>0</v>
      </c>
      <c r="AS1174" s="112">
        <v>0</v>
      </c>
      <c r="AT1174" s="111">
        <v>0.55000000000000004</v>
      </c>
      <c r="AU1174" s="112">
        <v>0</v>
      </c>
      <c r="AV1174" s="112">
        <v>0</v>
      </c>
      <c r="AW1174" s="112">
        <v>32.333333333333336</v>
      </c>
      <c r="AX1174" s="112">
        <v>0</v>
      </c>
      <c r="AY1174" s="112">
        <v>0</v>
      </c>
      <c r="AZ1174" s="112">
        <v>0</v>
      </c>
      <c r="BA1174" s="111">
        <v>0.71299999999999997</v>
      </c>
      <c r="BB1174" s="112">
        <v>0</v>
      </c>
      <c r="BC1174" s="112">
        <v>0</v>
      </c>
      <c r="BD1174" s="112">
        <v>0</v>
      </c>
      <c r="BE1174" s="112">
        <v>0</v>
      </c>
      <c r="BF1174" s="112">
        <v>0</v>
      </c>
      <c r="BG1174" s="112">
        <v>0</v>
      </c>
      <c r="BH1174" s="112">
        <v>0</v>
      </c>
      <c r="BI1174" s="112">
        <v>0</v>
      </c>
      <c r="BJ1174" s="112">
        <v>0</v>
      </c>
      <c r="BK1174" s="111">
        <v>0.71299999999999997</v>
      </c>
      <c r="BL1174" s="112">
        <v>0</v>
      </c>
      <c r="BM1174" s="112">
        <v>0</v>
      </c>
      <c r="BN1174" s="112">
        <v>0</v>
      </c>
      <c r="BO1174" s="112">
        <v>208.40366666666668</v>
      </c>
      <c r="BP1174" s="112">
        <v>53.166666666666671</v>
      </c>
      <c r="BQ1174" s="112">
        <v>0</v>
      </c>
      <c r="BR1174" s="113">
        <v>21</v>
      </c>
      <c r="BS1174" s="112">
        <v>0</v>
      </c>
    </row>
    <row r="1175" spans="1:71" hidden="1" x14ac:dyDescent="0.25">
      <c r="A1175" s="102" t="s">
        <v>17</v>
      </c>
      <c r="B1175" s="103" t="s">
        <v>189</v>
      </c>
      <c r="C1175" s="102" t="s">
        <v>190</v>
      </c>
      <c r="D1175" s="102" t="s">
        <v>594</v>
      </c>
      <c r="E1175" s="102" t="s">
        <v>595</v>
      </c>
      <c r="F1175" s="102" t="s">
        <v>155</v>
      </c>
      <c r="G1175" s="102" t="s">
        <v>227</v>
      </c>
      <c r="H1175" s="104">
        <v>26</v>
      </c>
      <c r="I1175" s="104">
        <v>32</v>
      </c>
      <c r="J1175" s="104">
        <v>406</v>
      </c>
      <c r="K1175" s="104">
        <v>1218</v>
      </c>
      <c r="L1175" s="105">
        <v>154.66666666666666</v>
      </c>
      <c r="M1175" s="106">
        <v>304</v>
      </c>
      <c r="N1175" s="106">
        <v>284</v>
      </c>
      <c r="O1175" s="106">
        <v>3</v>
      </c>
      <c r="P1175" s="106">
        <v>-20</v>
      </c>
      <c r="Q1175" s="106">
        <v>1</v>
      </c>
      <c r="R1175" s="106">
        <v>2</v>
      </c>
      <c r="S1175" s="106">
        <v>355</v>
      </c>
      <c r="T1175" s="106">
        <v>350</v>
      </c>
      <c r="U1175" s="106">
        <v>4</v>
      </c>
      <c r="V1175" s="106">
        <v>-5</v>
      </c>
      <c r="W1175" s="106">
        <v>1</v>
      </c>
      <c r="X1175" s="106">
        <v>2.5</v>
      </c>
      <c r="Y1175" s="106">
        <v>406</v>
      </c>
      <c r="Z1175" s="106">
        <v>7</v>
      </c>
      <c r="AA1175" s="107">
        <v>76613</v>
      </c>
      <c r="AB1175" s="106">
        <v>8</v>
      </c>
      <c r="AC1175" s="108">
        <v>5.5</v>
      </c>
      <c r="AD1175" s="109">
        <v>3</v>
      </c>
      <c r="AE1175" s="110">
        <v>0</v>
      </c>
      <c r="AF1175" s="111">
        <v>0.54</v>
      </c>
      <c r="AG1175" s="112">
        <v>0</v>
      </c>
      <c r="AH1175" s="112">
        <v>0</v>
      </c>
      <c r="AI1175" s="112">
        <v>0</v>
      </c>
      <c r="AJ1175" s="111">
        <v>0.9</v>
      </c>
      <c r="AK1175" s="112">
        <v>0</v>
      </c>
      <c r="AL1175" s="112">
        <v>0</v>
      </c>
      <c r="AM1175" s="112">
        <v>0</v>
      </c>
      <c r="AN1175" s="112">
        <v>0</v>
      </c>
      <c r="AO1175" s="112">
        <v>138.33333333333334</v>
      </c>
      <c r="AP1175" s="112">
        <v>0.66666666666666663</v>
      </c>
      <c r="AQ1175" s="112">
        <v>70</v>
      </c>
      <c r="AR1175" s="112">
        <v>0</v>
      </c>
      <c r="AS1175" s="112">
        <v>0</v>
      </c>
      <c r="AT1175" s="111">
        <v>0.55000000000000004</v>
      </c>
      <c r="AU1175" s="112">
        <v>0</v>
      </c>
      <c r="AV1175" s="112">
        <v>0</v>
      </c>
      <c r="AW1175" s="112">
        <v>42.666666666666664</v>
      </c>
      <c r="AX1175" s="112">
        <v>0</v>
      </c>
      <c r="AY1175" s="112">
        <v>0</v>
      </c>
      <c r="AZ1175" s="112">
        <v>0</v>
      </c>
      <c r="BA1175" s="111">
        <v>0.71299999999999997</v>
      </c>
      <c r="BB1175" s="112">
        <v>0</v>
      </c>
      <c r="BC1175" s="112">
        <v>0</v>
      </c>
      <c r="BD1175" s="112">
        <v>0</v>
      </c>
      <c r="BE1175" s="112">
        <v>0</v>
      </c>
      <c r="BF1175" s="112">
        <v>0</v>
      </c>
      <c r="BG1175" s="112">
        <v>0</v>
      </c>
      <c r="BH1175" s="112">
        <v>0</v>
      </c>
      <c r="BI1175" s="112">
        <v>0</v>
      </c>
      <c r="BJ1175" s="112">
        <v>0</v>
      </c>
      <c r="BK1175" s="111">
        <v>0.71299999999999997</v>
      </c>
      <c r="BL1175" s="112">
        <v>0</v>
      </c>
      <c r="BM1175" s="112">
        <v>0</v>
      </c>
      <c r="BN1175" s="112">
        <v>0</v>
      </c>
      <c r="BO1175" s="112">
        <v>106.50466666666668</v>
      </c>
      <c r="BP1175" s="112">
        <v>38.866666666666674</v>
      </c>
      <c r="BQ1175" s="112">
        <v>0</v>
      </c>
      <c r="BR1175" s="113">
        <v>34</v>
      </c>
      <c r="BS1175" s="112">
        <v>0</v>
      </c>
    </row>
    <row r="1176" spans="1:71" hidden="1" x14ac:dyDescent="0.25">
      <c r="A1176" s="102" t="s">
        <v>17</v>
      </c>
      <c r="B1176" s="103" t="s">
        <v>189</v>
      </c>
      <c r="C1176" s="102" t="s">
        <v>190</v>
      </c>
      <c r="D1176" s="102" t="s">
        <v>459</v>
      </c>
      <c r="E1176" s="102" t="s">
        <v>460</v>
      </c>
      <c r="F1176" s="102" t="s">
        <v>155</v>
      </c>
      <c r="G1176" s="102" t="s">
        <v>227</v>
      </c>
      <c r="H1176" s="104">
        <v>14</v>
      </c>
      <c r="I1176" s="104">
        <v>16</v>
      </c>
      <c r="J1176" s="104">
        <v>852</v>
      </c>
      <c r="K1176" s="104">
        <v>2556</v>
      </c>
      <c r="L1176" s="105">
        <v>294</v>
      </c>
      <c r="M1176" s="106">
        <v>157</v>
      </c>
      <c r="N1176" s="106">
        <v>156</v>
      </c>
      <c r="O1176" s="106">
        <v>2</v>
      </c>
      <c r="P1176" s="106">
        <v>-1</v>
      </c>
      <c r="Q1176" s="106">
        <v>2</v>
      </c>
      <c r="R1176" s="106">
        <v>2</v>
      </c>
      <c r="S1176" s="106">
        <v>168</v>
      </c>
      <c r="T1176" s="106">
        <v>167</v>
      </c>
      <c r="U1176" s="106">
        <v>2</v>
      </c>
      <c r="V1176" s="106">
        <v>-1</v>
      </c>
      <c r="W1176" s="106">
        <v>2</v>
      </c>
      <c r="X1176" s="106">
        <v>2</v>
      </c>
      <c r="Y1176" s="106">
        <v>852</v>
      </c>
      <c r="Z1176" s="106">
        <v>8</v>
      </c>
      <c r="AA1176" s="107">
        <v>93682</v>
      </c>
      <c r="AB1176" s="106">
        <v>9</v>
      </c>
      <c r="AC1176" s="108">
        <v>6</v>
      </c>
      <c r="AD1176" s="109">
        <v>3</v>
      </c>
      <c r="AE1176" s="110">
        <v>0</v>
      </c>
      <c r="AF1176" s="111">
        <v>0.54</v>
      </c>
      <c r="AG1176" s="112">
        <v>0</v>
      </c>
      <c r="AH1176" s="112">
        <v>0</v>
      </c>
      <c r="AI1176" s="112">
        <v>0</v>
      </c>
      <c r="AJ1176" s="111">
        <v>0.9</v>
      </c>
      <c r="AK1176" s="112">
        <v>0</v>
      </c>
      <c r="AL1176" s="112">
        <v>0</v>
      </c>
      <c r="AM1176" s="112">
        <v>0</v>
      </c>
      <c r="AN1176" s="112">
        <v>0</v>
      </c>
      <c r="AO1176" s="112">
        <v>27</v>
      </c>
      <c r="AP1176" s="112">
        <v>0.66666666666666663</v>
      </c>
      <c r="AQ1176" s="112">
        <v>0.66666666666666663</v>
      </c>
      <c r="AR1176" s="112">
        <v>0</v>
      </c>
      <c r="AS1176" s="112">
        <v>0</v>
      </c>
      <c r="AT1176" s="111">
        <v>0.55000000000000004</v>
      </c>
      <c r="AU1176" s="112">
        <v>0</v>
      </c>
      <c r="AV1176" s="112">
        <v>0</v>
      </c>
      <c r="AW1176" s="112">
        <v>10</v>
      </c>
      <c r="AX1176" s="112">
        <v>0</v>
      </c>
      <c r="AY1176" s="112">
        <v>0</v>
      </c>
      <c r="AZ1176" s="112">
        <v>0</v>
      </c>
      <c r="BA1176" s="111">
        <v>0.71299999999999997</v>
      </c>
      <c r="BB1176" s="112">
        <v>0</v>
      </c>
      <c r="BC1176" s="112">
        <v>0</v>
      </c>
      <c r="BD1176" s="112">
        <v>0</v>
      </c>
      <c r="BE1176" s="112">
        <v>0</v>
      </c>
      <c r="BF1176" s="112">
        <v>0</v>
      </c>
      <c r="BG1176" s="112">
        <v>0</v>
      </c>
      <c r="BH1176" s="112">
        <v>0</v>
      </c>
      <c r="BI1176" s="112">
        <v>0</v>
      </c>
      <c r="BJ1176" s="112">
        <v>0</v>
      </c>
      <c r="BK1176" s="111">
        <v>0.71299999999999997</v>
      </c>
      <c r="BL1176" s="112">
        <v>0</v>
      </c>
      <c r="BM1176" s="112">
        <v>0</v>
      </c>
      <c r="BN1176" s="112">
        <v>0</v>
      </c>
      <c r="BO1176" s="112">
        <v>21.98</v>
      </c>
      <c r="BP1176" s="112">
        <v>0.73333333333333339</v>
      </c>
      <c r="BQ1176" s="112">
        <v>0</v>
      </c>
      <c r="BR1176" s="113">
        <v>60</v>
      </c>
      <c r="BS1176" s="112">
        <v>0</v>
      </c>
    </row>
    <row r="1177" spans="1:71" hidden="1" x14ac:dyDescent="0.25">
      <c r="A1177" s="102" t="s">
        <v>17</v>
      </c>
      <c r="B1177" s="103" t="s">
        <v>189</v>
      </c>
      <c r="C1177" s="102" t="s">
        <v>190</v>
      </c>
      <c r="D1177" s="102" t="s">
        <v>690</v>
      </c>
      <c r="E1177" s="102" t="s">
        <v>691</v>
      </c>
      <c r="F1177" s="102" t="s">
        <v>155</v>
      </c>
      <c r="G1177" s="102" t="s">
        <v>227</v>
      </c>
      <c r="H1177" s="104">
        <v>14</v>
      </c>
      <c r="I1177" s="104">
        <v>20</v>
      </c>
      <c r="J1177" s="104">
        <v>292</v>
      </c>
      <c r="K1177" s="104">
        <v>876</v>
      </c>
      <c r="L1177" s="105">
        <v>108.66666666666667</v>
      </c>
      <c r="M1177" s="106">
        <v>164</v>
      </c>
      <c r="N1177" s="106">
        <v>165</v>
      </c>
      <c r="O1177" s="106">
        <v>2</v>
      </c>
      <c r="P1177" s="106">
        <v>1</v>
      </c>
      <c r="Q1177" s="106">
        <v>2</v>
      </c>
      <c r="R1177" s="106">
        <v>2</v>
      </c>
      <c r="S1177" s="106">
        <v>167</v>
      </c>
      <c r="T1177" s="106">
        <v>175</v>
      </c>
      <c r="U1177" s="106">
        <v>2</v>
      </c>
      <c r="V1177" s="106">
        <v>8</v>
      </c>
      <c r="W1177" s="106">
        <v>4</v>
      </c>
      <c r="X1177" s="106">
        <v>3</v>
      </c>
      <c r="Y1177" s="106">
        <v>292</v>
      </c>
      <c r="Z1177" s="106">
        <v>7</v>
      </c>
      <c r="AA1177" s="107">
        <v>59925</v>
      </c>
      <c r="AB1177" s="106">
        <v>6</v>
      </c>
      <c r="AC1177" s="108">
        <v>4.8</v>
      </c>
      <c r="AD1177" s="109">
        <v>3</v>
      </c>
      <c r="AE1177" s="110">
        <v>0</v>
      </c>
      <c r="AF1177" s="111">
        <v>0.54</v>
      </c>
      <c r="AG1177" s="112">
        <v>0</v>
      </c>
      <c r="AH1177" s="112">
        <v>0</v>
      </c>
      <c r="AI1177" s="112">
        <v>0</v>
      </c>
      <c r="AJ1177" s="111">
        <v>0.9</v>
      </c>
      <c r="AK1177" s="112">
        <v>0</v>
      </c>
      <c r="AL1177" s="112">
        <v>0</v>
      </c>
      <c r="AM1177" s="112">
        <v>0</v>
      </c>
      <c r="AN1177" s="112">
        <v>0</v>
      </c>
      <c r="AO1177" s="112">
        <v>438</v>
      </c>
      <c r="AP1177" s="112">
        <v>0.66666666666666663</v>
      </c>
      <c r="AQ1177" s="112">
        <v>125.33333333333333</v>
      </c>
      <c r="AR1177" s="112">
        <v>0</v>
      </c>
      <c r="AS1177" s="112">
        <v>0</v>
      </c>
      <c r="AT1177" s="111">
        <v>0.55000000000000004</v>
      </c>
      <c r="AU1177" s="112">
        <v>0</v>
      </c>
      <c r="AV1177" s="112">
        <v>0</v>
      </c>
      <c r="AW1177" s="112">
        <v>42.666666666666664</v>
      </c>
      <c r="AX1177" s="112">
        <v>0</v>
      </c>
      <c r="AY1177" s="112">
        <v>0</v>
      </c>
      <c r="AZ1177" s="112">
        <v>0</v>
      </c>
      <c r="BA1177" s="111">
        <v>0.71299999999999997</v>
      </c>
      <c r="BB1177" s="112">
        <v>0</v>
      </c>
      <c r="BC1177" s="112">
        <v>0</v>
      </c>
      <c r="BD1177" s="112">
        <v>0</v>
      </c>
      <c r="BE1177" s="112">
        <v>0</v>
      </c>
      <c r="BF1177" s="112">
        <v>0</v>
      </c>
      <c r="BG1177" s="112">
        <v>0</v>
      </c>
      <c r="BH1177" s="112">
        <v>0</v>
      </c>
      <c r="BI1177" s="112">
        <v>0</v>
      </c>
      <c r="BJ1177" s="112">
        <v>0</v>
      </c>
      <c r="BK1177" s="111">
        <v>0.71299999999999997</v>
      </c>
      <c r="BL1177" s="112">
        <v>0</v>
      </c>
      <c r="BM1177" s="112">
        <v>0</v>
      </c>
      <c r="BN1177" s="112">
        <v>0</v>
      </c>
      <c r="BO1177" s="112">
        <v>271.32133333333331</v>
      </c>
      <c r="BP1177" s="112">
        <v>69.300000000000011</v>
      </c>
      <c r="BQ1177" s="112">
        <v>0</v>
      </c>
      <c r="BR1177" s="113">
        <v>15</v>
      </c>
      <c r="BS1177" s="112">
        <v>0</v>
      </c>
    </row>
    <row r="1178" spans="1:71" hidden="1" x14ac:dyDescent="0.25">
      <c r="A1178" s="102" t="s">
        <v>17</v>
      </c>
      <c r="B1178" s="103" t="s">
        <v>189</v>
      </c>
      <c r="C1178" s="102" t="s">
        <v>190</v>
      </c>
      <c r="D1178" s="102" t="s">
        <v>692</v>
      </c>
      <c r="E1178" s="102" t="s">
        <v>693</v>
      </c>
      <c r="F1178" s="102" t="s">
        <v>153</v>
      </c>
      <c r="G1178" s="102" t="s">
        <v>224</v>
      </c>
      <c r="H1178" s="104">
        <v>12</v>
      </c>
      <c r="I1178" s="104">
        <v>14</v>
      </c>
      <c r="J1178" s="104">
        <v>122</v>
      </c>
      <c r="K1178" s="104">
        <v>366</v>
      </c>
      <c r="L1178" s="105">
        <v>49.333333333333336</v>
      </c>
      <c r="M1178" s="106">
        <v>116</v>
      </c>
      <c r="N1178" s="106">
        <v>126</v>
      </c>
      <c r="O1178" s="106">
        <v>1</v>
      </c>
      <c r="P1178" s="106">
        <v>10</v>
      </c>
      <c r="Q1178" s="106">
        <v>3</v>
      </c>
      <c r="R1178" s="106">
        <v>2</v>
      </c>
      <c r="S1178" s="106">
        <v>123</v>
      </c>
      <c r="T1178" s="106">
        <v>128</v>
      </c>
      <c r="U1178" s="106">
        <v>1</v>
      </c>
      <c r="V1178" s="106">
        <v>5</v>
      </c>
      <c r="W1178" s="106">
        <v>3</v>
      </c>
      <c r="X1178" s="106">
        <v>2</v>
      </c>
      <c r="Y1178" s="106">
        <v>122</v>
      </c>
      <c r="Z1178" s="106">
        <v>5</v>
      </c>
      <c r="AA1178" s="107">
        <v>51920</v>
      </c>
      <c r="AB1178" s="106">
        <v>5</v>
      </c>
      <c r="AC1178" s="108">
        <v>3.8</v>
      </c>
      <c r="AD1178" s="109">
        <v>2</v>
      </c>
      <c r="AE1178" s="110">
        <v>0</v>
      </c>
      <c r="AF1178" s="111">
        <v>0.54</v>
      </c>
      <c r="AG1178" s="112">
        <v>1.6666666666666667</v>
      </c>
      <c r="AH1178" s="112">
        <v>0</v>
      </c>
      <c r="AI1178" s="112">
        <v>1.6666666666666667</v>
      </c>
      <c r="AJ1178" s="111">
        <v>0.9</v>
      </c>
      <c r="AK1178" s="112">
        <v>0</v>
      </c>
      <c r="AL1178" s="112">
        <v>0</v>
      </c>
      <c r="AM1178" s="112">
        <v>0</v>
      </c>
      <c r="AN1178" s="112">
        <v>0</v>
      </c>
      <c r="AO1178" s="112">
        <v>0</v>
      </c>
      <c r="AP1178" s="112">
        <v>0</v>
      </c>
      <c r="AQ1178" s="112">
        <v>0</v>
      </c>
      <c r="AR1178" s="112">
        <v>0</v>
      </c>
      <c r="AS1178" s="112">
        <v>0</v>
      </c>
      <c r="AT1178" s="111">
        <v>0.55000000000000004</v>
      </c>
      <c r="AU1178" s="112">
        <v>0</v>
      </c>
      <c r="AV1178" s="112">
        <v>0</v>
      </c>
      <c r="AW1178" s="112">
        <v>0</v>
      </c>
      <c r="AX1178" s="112">
        <v>0</v>
      </c>
      <c r="AY1178" s="112">
        <v>0</v>
      </c>
      <c r="AZ1178" s="112">
        <v>0</v>
      </c>
      <c r="BA1178" s="111">
        <v>0.71299999999999997</v>
      </c>
      <c r="BB1178" s="112">
        <v>0</v>
      </c>
      <c r="BC1178" s="112">
        <v>0</v>
      </c>
      <c r="BD1178" s="112">
        <v>0</v>
      </c>
      <c r="BE1178" s="112">
        <v>0</v>
      </c>
      <c r="BF1178" s="112">
        <v>0</v>
      </c>
      <c r="BG1178" s="112">
        <v>0</v>
      </c>
      <c r="BH1178" s="112">
        <v>0</v>
      </c>
      <c r="BI1178" s="112">
        <v>0</v>
      </c>
      <c r="BJ1178" s="112">
        <v>0</v>
      </c>
      <c r="BK1178" s="111">
        <v>0.71299999999999997</v>
      </c>
      <c r="BL1178" s="112">
        <v>0</v>
      </c>
      <c r="BM1178" s="112">
        <v>1.5</v>
      </c>
      <c r="BN1178" s="112">
        <v>1.5</v>
      </c>
      <c r="BO1178" s="112">
        <v>0</v>
      </c>
      <c r="BP1178" s="112">
        <v>0</v>
      </c>
      <c r="BQ1178" s="112">
        <v>0</v>
      </c>
      <c r="BR1178" s="113">
        <v>17</v>
      </c>
      <c r="BS1178" s="112">
        <v>0</v>
      </c>
    </row>
    <row r="1179" spans="1:71" hidden="1" x14ac:dyDescent="0.25">
      <c r="A1179" s="102" t="s">
        <v>17</v>
      </c>
      <c r="B1179" s="103" t="s">
        <v>189</v>
      </c>
      <c r="C1179" s="102" t="s">
        <v>190</v>
      </c>
      <c r="D1179" s="102" t="s">
        <v>620</v>
      </c>
      <c r="E1179" s="102" t="s">
        <v>621</v>
      </c>
      <c r="F1179" s="102" t="s">
        <v>151</v>
      </c>
      <c r="G1179" s="102" t="s">
        <v>223</v>
      </c>
      <c r="H1179" s="104">
        <v>5</v>
      </c>
      <c r="I1179" s="104">
        <v>15</v>
      </c>
      <c r="J1179" s="104">
        <v>116</v>
      </c>
      <c r="K1179" s="104">
        <v>348</v>
      </c>
      <c r="L1179" s="105">
        <v>45.333333333333336</v>
      </c>
      <c r="M1179" s="106">
        <v>141</v>
      </c>
      <c r="N1179" s="106">
        <v>102</v>
      </c>
      <c r="O1179" s="106">
        <v>1</v>
      </c>
      <c r="P1179" s="106">
        <v>-39</v>
      </c>
      <c r="Q1179" s="106">
        <v>1</v>
      </c>
      <c r="R1179" s="106">
        <v>1</v>
      </c>
      <c r="S1179" s="106">
        <v>163</v>
      </c>
      <c r="T1179" s="106">
        <v>167</v>
      </c>
      <c r="U1179" s="106">
        <v>2</v>
      </c>
      <c r="V1179" s="106">
        <v>4</v>
      </c>
      <c r="W1179" s="106">
        <v>3</v>
      </c>
      <c r="X1179" s="106">
        <v>2.5</v>
      </c>
      <c r="Y1179" s="106">
        <v>116</v>
      </c>
      <c r="Z1179" s="106">
        <v>5</v>
      </c>
      <c r="AA1179" s="107"/>
      <c r="AB1179" s="106"/>
      <c r="AC1179" s="108">
        <v>2.8333333333333335</v>
      </c>
      <c r="AD1179" s="109">
        <v>2</v>
      </c>
      <c r="AE1179" s="110">
        <v>0</v>
      </c>
      <c r="AF1179" s="111">
        <v>0.54</v>
      </c>
      <c r="AG1179" s="112">
        <v>0</v>
      </c>
      <c r="AH1179" s="112">
        <v>22.333333333333332</v>
      </c>
      <c r="AI1179" s="112">
        <v>0</v>
      </c>
      <c r="AJ1179" s="111">
        <v>0.9</v>
      </c>
      <c r="AK1179" s="112">
        <v>0</v>
      </c>
      <c r="AL1179" s="112">
        <v>0</v>
      </c>
      <c r="AM1179" s="112">
        <v>3</v>
      </c>
      <c r="AN1179" s="112">
        <v>0</v>
      </c>
      <c r="AO1179" s="112">
        <v>132.33333333333334</v>
      </c>
      <c r="AP1179" s="112">
        <v>3</v>
      </c>
      <c r="AQ1179" s="112">
        <v>92</v>
      </c>
      <c r="AR1179" s="112">
        <v>0</v>
      </c>
      <c r="AS1179" s="112">
        <v>0</v>
      </c>
      <c r="AT1179" s="111">
        <v>0.55000000000000004</v>
      </c>
      <c r="AU1179" s="112">
        <v>0</v>
      </c>
      <c r="AV1179" s="112">
        <v>0</v>
      </c>
      <c r="AW1179" s="112">
        <v>26.333333333333332</v>
      </c>
      <c r="AX1179" s="112">
        <v>0</v>
      </c>
      <c r="AY1179" s="112">
        <v>0</v>
      </c>
      <c r="AZ1179" s="112">
        <v>0</v>
      </c>
      <c r="BA1179" s="111">
        <v>0.71299999999999997</v>
      </c>
      <c r="BB1179" s="112">
        <v>0</v>
      </c>
      <c r="BC1179" s="112">
        <v>0</v>
      </c>
      <c r="BD1179" s="112">
        <v>0</v>
      </c>
      <c r="BE1179" s="112">
        <v>0</v>
      </c>
      <c r="BF1179" s="112">
        <v>0</v>
      </c>
      <c r="BG1179" s="112">
        <v>0</v>
      </c>
      <c r="BH1179" s="112">
        <v>0</v>
      </c>
      <c r="BI1179" s="112">
        <v>0</v>
      </c>
      <c r="BJ1179" s="112">
        <v>0</v>
      </c>
      <c r="BK1179" s="111">
        <v>0.71299999999999997</v>
      </c>
      <c r="BL1179" s="112">
        <v>0</v>
      </c>
      <c r="BM1179" s="112">
        <v>21.749999999999996</v>
      </c>
      <c r="BN1179" s="112">
        <v>0</v>
      </c>
      <c r="BO1179" s="112">
        <v>91.559000000000012</v>
      </c>
      <c r="BP1179" s="112">
        <v>52.250000000000007</v>
      </c>
      <c r="BQ1179" s="112">
        <v>0</v>
      </c>
      <c r="BR1179" s="113">
        <v>32</v>
      </c>
      <c r="BS1179" s="112">
        <v>0</v>
      </c>
    </row>
    <row r="1180" spans="1:71" hidden="1" x14ac:dyDescent="0.25">
      <c r="A1180" s="102" t="s">
        <v>17</v>
      </c>
      <c r="B1180" s="103" t="s">
        <v>191</v>
      </c>
      <c r="C1180" s="102" t="s">
        <v>192</v>
      </c>
      <c r="D1180" s="102" t="s">
        <v>977</v>
      </c>
      <c r="E1180" s="102" t="s">
        <v>978</v>
      </c>
      <c r="F1180" s="102" t="s">
        <v>434</v>
      </c>
      <c r="G1180" s="102" t="s">
        <v>227</v>
      </c>
      <c r="H1180" s="104">
        <v>17</v>
      </c>
      <c r="I1180" s="104">
        <v>24</v>
      </c>
      <c r="J1180" s="104">
        <v>227</v>
      </c>
      <c r="K1180" s="104">
        <v>681</v>
      </c>
      <c r="L1180" s="105">
        <v>89.333333333333329</v>
      </c>
      <c r="M1180" s="106">
        <v>586</v>
      </c>
      <c r="N1180" s="106">
        <v>608</v>
      </c>
      <c r="O1180" s="106">
        <v>5</v>
      </c>
      <c r="P1180" s="106">
        <v>22</v>
      </c>
      <c r="Q1180" s="106">
        <v>5</v>
      </c>
      <c r="R1180" s="106">
        <v>5</v>
      </c>
      <c r="S1180" s="106">
        <v>584</v>
      </c>
      <c r="T1180" s="106">
        <v>601</v>
      </c>
      <c r="U1180" s="106">
        <v>5</v>
      </c>
      <c r="V1180" s="106">
        <v>17</v>
      </c>
      <c r="W1180" s="106">
        <v>6</v>
      </c>
      <c r="X1180" s="106">
        <v>5.5</v>
      </c>
      <c r="Y1180" s="106">
        <v>227</v>
      </c>
      <c r="Z1180" s="106">
        <v>6</v>
      </c>
      <c r="AA1180" s="107">
        <v>173481</v>
      </c>
      <c r="AB1180" s="106">
        <v>10</v>
      </c>
      <c r="AC1180" s="108">
        <v>7.3</v>
      </c>
      <c r="AD1180" s="109">
        <v>4</v>
      </c>
      <c r="AE1180" s="110">
        <v>0</v>
      </c>
      <c r="AF1180" s="111">
        <v>0.54</v>
      </c>
      <c r="AG1180" s="112">
        <v>0</v>
      </c>
      <c r="AH1180" s="112">
        <v>0</v>
      </c>
      <c r="AI1180" s="112">
        <v>0</v>
      </c>
      <c r="AJ1180" s="111">
        <v>0.9</v>
      </c>
      <c r="AK1180" s="112">
        <v>0</v>
      </c>
      <c r="AL1180" s="112">
        <v>0</v>
      </c>
      <c r="AM1180" s="112">
        <v>0</v>
      </c>
      <c r="AN1180" s="112">
        <v>0</v>
      </c>
      <c r="AO1180" s="112">
        <v>0</v>
      </c>
      <c r="AP1180" s="112">
        <v>0</v>
      </c>
      <c r="AQ1180" s="112">
        <v>0</v>
      </c>
      <c r="AR1180" s="112">
        <v>26.333333333333332</v>
      </c>
      <c r="AS1180" s="112">
        <v>235</v>
      </c>
      <c r="AT1180" s="111">
        <v>0.55000000000000004</v>
      </c>
      <c r="AU1180" s="112">
        <v>0</v>
      </c>
      <c r="AV1180" s="112">
        <v>0</v>
      </c>
      <c r="AW1180" s="112">
        <v>0</v>
      </c>
      <c r="AX1180" s="112">
        <v>0</v>
      </c>
      <c r="AY1180" s="112">
        <v>0</v>
      </c>
      <c r="AZ1180" s="112">
        <v>0</v>
      </c>
      <c r="BA1180" s="111">
        <v>0.71299999999999997</v>
      </c>
      <c r="BB1180" s="112">
        <v>0</v>
      </c>
      <c r="BC1180" s="112">
        <v>0</v>
      </c>
      <c r="BD1180" s="112">
        <v>0</v>
      </c>
      <c r="BE1180" s="112">
        <v>0</v>
      </c>
      <c r="BF1180" s="112">
        <v>0</v>
      </c>
      <c r="BG1180" s="112">
        <v>0</v>
      </c>
      <c r="BH1180" s="112">
        <v>0</v>
      </c>
      <c r="BI1180" s="112">
        <v>0</v>
      </c>
      <c r="BJ1180" s="112">
        <v>0</v>
      </c>
      <c r="BK1180" s="111">
        <v>0.71299999999999997</v>
      </c>
      <c r="BL1180" s="112">
        <v>0</v>
      </c>
      <c r="BM1180" s="112">
        <v>0</v>
      </c>
      <c r="BN1180" s="112">
        <v>0</v>
      </c>
      <c r="BO1180" s="112">
        <v>0</v>
      </c>
      <c r="BP1180" s="112">
        <v>0</v>
      </c>
      <c r="BQ1180" s="112">
        <v>143.73333333333335</v>
      </c>
      <c r="BR1180" s="113">
        <v>3</v>
      </c>
      <c r="BS1180" s="112">
        <v>0</v>
      </c>
    </row>
    <row r="1181" spans="1:71" hidden="1" x14ac:dyDescent="0.25">
      <c r="A1181" s="102" t="s">
        <v>17</v>
      </c>
      <c r="B1181" s="103" t="s">
        <v>191</v>
      </c>
      <c r="C1181" s="102" t="s">
        <v>192</v>
      </c>
      <c r="D1181" s="102" t="s">
        <v>622</v>
      </c>
      <c r="E1181" s="102" t="s">
        <v>623</v>
      </c>
      <c r="F1181" s="102" t="s">
        <v>434</v>
      </c>
      <c r="G1181" s="102" t="s">
        <v>227</v>
      </c>
      <c r="H1181" s="104">
        <v>36</v>
      </c>
      <c r="I1181" s="104">
        <v>45</v>
      </c>
      <c r="J1181" s="104">
        <v>418</v>
      </c>
      <c r="K1181" s="104">
        <v>1254</v>
      </c>
      <c r="L1181" s="105">
        <v>166.33333333333334</v>
      </c>
      <c r="M1181" s="106">
        <v>827</v>
      </c>
      <c r="N1181" s="106">
        <v>832</v>
      </c>
      <c r="O1181" s="106">
        <v>6</v>
      </c>
      <c r="P1181" s="106">
        <v>5</v>
      </c>
      <c r="Q1181" s="106">
        <v>3</v>
      </c>
      <c r="R1181" s="106">
        <v>4.5</v>
      </c>
      <c r="S1181" s="106">
        <v>855</v>
      </c>
      <c r="T1181" s="106">
        <v>871</v>
      </c>
      <c r="U1181" s="106">
        <v>7</v>
      </c>
      <c r="V1181" s="106">
        <v>16</v>
      </c>
      <c r="W1181" s="106">
        <v>6</v>
      </c>
      <c r="X1181" s="106">
        <v>6.5</v>
      </c>
      <c r="Y1181" s="106">
        <v>418</v>
      </c>
      <c r="Z1181" s="106">
        <v>7</v>
      </c>
      <c r="AA1181" s="107">
        <v>117830</v>
      </c>
      <c r="AB1181" s="106">
        <v>10</v>
      </c>
      <c r="AC1181" s="108">
        <v>7.6</v>
      </c>
      <c r="AD1181" s="109">
        <v>4</v>
      </c>
      <c r="AE1181" s="110">
        <v>0</v>
      </c>
      <c r="AF1181" s="111">
        <v>0.54</v>
      </c>
      <c r="AG1181" s="112">
        <v>0</v>
      </c>
      <c r="AH1181" s="112">
        <v>0</v>
      </c>
      <c r="AI1181" s="112">
        <v>0</v>
      </c>
      <c r="AJ1181" s="111">
        <v>0.9</v>
      </c>
      <c r="AK1181" s="112">
        <v>0</v>
      </c>
      <c r="AL1181" s="112">
        <v>0</v>
      </c>
      <c r="AM1181" s="112">
        <v>0</v>
      </c>
      <c r="AN1181" s="112">
        <v>0</v>
      </c>
      <c r="AO1181" s="112">
        <v>0</v>
      </c>
      <c r="AP1181" s="112">
        <v>0.33333333333333331</v>
      </c>
      <c r="AQ1181" s="112">
        <v>10.333333333333334</v>
      </c>
      <c r="AR1181" s="112">
        <v>0</v>
      </c>
      <c r="AS1181" s="112">
        <v>2.6666666666666665</v>
      </c>
      <c r="AT1181" s="111">
        <v>0.55000000000000004</v>
      </c>
      <c r="AU1181" s="112">
        <v>0</v>
      </c>
      <c r="AV1181" s="112">
        <v>0</v>
      </c>
      <c r="AW1181" s="112">
        <v>0</v>
      </c>
      <c r="AX1181" s="112">
        <v>0</v>
      </c>
      <c r="AY1181" s="112">
        <v>0</v>
      </c>
      <c r="AZ1181" s="112">
        <v>0</v>
      </c>
      <c r="BA1181" s="111">
        <v>0.71299999999999997</v>
      </c>
      <c r="BB1181" s="112">
        <v>0</v>
      </c>
      <c r="BC1181" s="112">
        <v>0</v>
      </c>
      <c r="BD1181" s="112">
        <v>0</v>
      </c>
      <c r="BE1181" s="112">
        <v>0</v>
      </c>
      <c r="BF1181" s="112">
        <v>0</v>
      </c>
      <c r="BG1181" s="112">
        <v>0</v>
      </c>
      <c r="BH1181" s="112">
        <v>0</v>
      </c>
      <c r="BI1181" s="112">
        <v>3</v>
      </c>
      <c r="BJ1181" s="112">
        <v>0</v>
      </c>
      <c r="BK1181" s="111">
        <v>0.71299999999999997</v>
      </c>
      <c r="BL1181" s="112">
        <v>0</v>
      </c>
      <c r="BM1181" s="112">
        <v>0</v>
      </c>
      <c r="BN1181" s="112">
        <v>0</v>
      </c>
      <c r="BO1181" s="112">
        <v>0</v>
      </c>
      <c r="BP1181" s="112">
        <v>8.0056666666666683</v>
      </c>
      <c r="BQ1181" s="112">
        <v>1.4666666666666668</v>
      </c>
      <c r="BR1181" s="113">
        <v>37</v>
      </c>
      <c r="BS1181" s="112">
        <v>0</v>
      </c>
    </row>
    <row r="1182" spans="1:71" hidden="1" x14ac:dyDescent="0.25">
      <c r="A1182" s="102" t="s">
        <v>17</v>
      </c>
      <c r="B1182" s="103" t="s">
        <v>191</v>
      </c>
      <c r="C1182" s="102" t="s">
        <v>192</v>
      </c>
      <c r="D1182" s="102" t="s">
        <v>983</v>
      </c>
      <c r="E1182" s="102" t="s">
        <v>984</v>
      </c>
      <c r="F1182" s="102" t="s">
        <v>434</v>
      </c>
      <c r="G1182" s="102" t="s">
        <v>227</v>
      </c>
      <c r="H1182" s="104">
        <v>4</v>
      </c>
      <c r="I1182" s="104">
        <v>6</v>
      </c>
      <c r="J1182" s="104">
        <v>438</v>
      </c>
      <c r="K1182" s="104">
        <v>1314</v>
      </c>
      <c r="L1182" s="105">
        <v>149.33333333333334</v>
      </c>
      <c r="M1182" s="106">
        <v>146</v>
      </c>
      <c r="N1182" s="106">
        <v>146</v>
      </c>
      <c r="O1182" s="106">
        <v>2</v>
      </c>
      <c r="P1182" s="106">
        <v>0</v>
      </c>
      <c r="Q1182" s="106">
        <v>2</v>
      </c>
      <c r="R1182" s="106">
        <v>2</v>
      </c>
      <c r="S1182" s="106">
        <v>149</v>
      </c>
      <c r="T1182" s="106">
        <v>153</v>
      </c>
      <c r="U1182" s="106">
        <v>2</v>
      </c>
      <c r="V1182" s="106">
        <v>4</v>
      </c>
      <c r="W1182" s="106">
        <v>3</v>
      </c>
      <c r="X1182" s="106">
        <v>2.5</v>
      </c>
      <c r="Y1182" s="106">
        <v>438</v>
      </c>
      <c r="Z1182" s="106">
        <v>7</v>
      </c>
      <c r="AA1182" s="107"/>
      <c r="AB1182" s="106"/>
      <c r="AC1182" s="108">
        <v>3.8333333333333335</v>
      </c>
      <c r="AD1182" s="109">
        <v>2</v>
      </c>
      <c r="AE1182" s="110">
        <v>0</v>
      </c>
      <c r="AF1182" s="111">
        <v>0.54</v>
      </c>
      <c r="AG1182" s="112">
        <v>0</v>
      </c>
      <c r="AH1182" s="112">
        <v>0</v>
      </c>
      <c r="AI1182" s="112">
        <v>0</v>
      </c>
      <c r="AJ1182" s="111">
        <v>0.9</v>
      </c>
      <c r="AK1182" s="112">
        <v>0</v>
      </c>
      <c r="AL1182" s="112">
        <v>0</v>
      </c>
      <c r="AM1182" s="112">
        <v>0</v>
      </c>
      <c r="AN1182" s="112">
        <v>0</v>
      </c>
      <c r="AO1182" s="112">
        <v>0</v>
      </c>
      <c r="AP1182" s="112">
        <v>0</v>
      </c>
      <c r="AQ1182" s="112">
        <v>0</v>
      </c>
      <c r="AR1182" s="112">
        <v>0</v>
      </c>
      <c r="AS1182" s="112">
        <v>0</v>
      </c>
      <c r="AT1182" s="111">
        <v>0.55000000000000004</v>
      </c>
      <c r="AU1182" s="112">
        <v>0</v>
      </c>
      <c r="AV1182" s="112">
        <v>0</v>
      </c>
      <c r="AW1182" s="112">
        <v>0</v>
      </c>
      <c r="AX1182" s="112">
        <v>0</v>
      </c>
      <c r="AY1182" s="112">
        <v>0</v>
      </c>
      <c r="AZ1182" s="112">
        <v>0</v>
      </c>
      <c r="BA1182" s="111">
        <v>0.71299999999999997</v>
      </c>
      <c r="BB1182" s="112">
        <v>0</v>
      </c>
      <c r="BC1182" s="112">
        <v>0</v>
      </c>
      <c r="BD1182" s="112">
        <v>0</v>
      </c>
      <c r="BE1182" s="112">
        <v>0</v>
      </c>
      <c r="BF1182" s="112">
        <v>0</v>
      </c>
      <c r="BG1182" s="112">
        <v>0</v>
      </c>
      <c r="BH1182" s="112">
        <v>0</v>
      </c>
      <c r="BI1182" s="112">
        <v>0</v>
      </c>
      <c r="BJ1182" s="112">
        <v>0</v>
      </c>
      <c r="BK1182" s="111">
        <v>0.71299999999999997</v>
      </c>
      <c r="BL1182" s="112">
        <v>0</v>
      </c>
      <c r="BM1182" s="112">
        <v>0</v>
      </c>
      <c r="BN1182" s="112">
        <v>0</v>
      </c>
      <c r="BO1182" s="112">
        <v>0</v>
      </c>
      <c r="BP1182" s="112">
        <v>0</v>
      </c>
      <c r="BQ1182" s="112">
        <v>0</v>
      </c>
      <c r="BR1182" s="113">
        <v>2</v>
      </c>
      <c r="BS1182" s="112">
        <v>0</v>
      </c>
    </row>
    <row r="1183" spans="1:71" hidden="1" x14ac:dyDescent="0.25">
      <c r="A1183" s="102" t="s">
        <v>17</v>
      </c>
      <c r="B1183" s="103" t="s">
        <v>191</v>
      </c>
      <c r="C1183" s="102" t="s">
        <v>192</v>
      </c>
      <c r="D1183" s="102" t="s">
        <v>989</v>
      </c>
      <c r="E1183" s="102" t="s">
        <v>990</v>
      </c>
      <c r="F1183" s="102" t="s">
        <v>434</v>
      </c>
      <c r="G1183" s="102" t="s">
        <v>227</v>
      </c>
      <c r="H1183" s="104">
        <v>4</v>
      </c>
      <c r="I1183" s="104">
        <v>5</v>
      </c>
      <c r="J1183" s="104">
        <v>96</v>
      </c>
      <c r="K1183" s="104">
        <v>288</v>
      </c>
      <c r="L1183" s="105">
        <v>35</v>
      </c>
      <c r="M1183" s="106">
        <v>159</v>
      </c>
      <c r="N1183" s="106">
        <v>163</v>
      </c>
      <c r="O1183" s="106">
        <v>2</v>
      </c>
      <c r="P1183" s="106">
        <v>4</v>
      </c>
      <c r="Q1183" s="106">
        <v>3</v>
      </c>
      <c r="R1183" s="106">
        <v>2.5</v>
      </c>
      <c r="S1183" s="106">
        <v>146</v>
      </c>
      <c r="T1183" s="106">
        <v>148</v>
      </c>
      <c r="U1183" s="106">
        <v>2</v>
      </c>
      <c r="V1183" s="106">
        <v>2</v>
      </c>
      <c r="W1183" s="106">
        <v>2</v>
      </c>
      <c r="X1183" s="106">
        <v>2</v>
      </c>
      <c r="Y1183" s="106">
        <v>96</v>
      </c>
      <c r="Z1183" s="106">
        <v>4</v>
      </c>
      <c r="AA1183" s="107"/>
      <c r="AB1183" s="106"/>
      <c r="AC1183" s="108">
        <v>2.8333333333333335</v>
      </c>
      <c r="AD1183" s="109">
        <v>2</v>
      </c>
      <c r="AE1183" s="110">
        <v>0</v>
      </c>
      <c r="AF1183" s="111">
        <v>0.54</v>
      </c>
      <c r="AG1183" s="112">
        <v>0</v>
      </c>
      <c r="AH1183" s="112">
        <v>0</v>
      </c>
      <c r="AI1183" s="112">
        <v>0</v>
      </c>
      <c r="AJ1183" s="111">
        <v>0.9</v>
      </c>
      <c r="AK1183" s="112">
        <v>0</v>
      </c>
      <c r="AL1183" s="112">
        <v>0</v>
      </c>
      <c r="AM1183" s="112">
        <v>0</v>
      </c>
      <c r="AN1183" s="112">
        <v>0</v>
      </c>
      <c r="AO1183" s="112">
        <v>0</v>
      </c>
      <c r="AP1183" s="112">
        <v>0</v>
      </c>
      <c r="AQ1183" s="112">
        <v>0</v>
      </c>
      <c r="AR1183" s="112">
        <v>0</v>
      </c>
      <c r="AS1183" s="112">
        <v>0</v>
      </c>
      <c r="AT1183" s="111">
        <v>0.55000000000000004</v>
      </c>
      <c r="AU1183" s="112">
        <v>0</v>
      </c>
      <c r="AV1183" s="112">
        <v>0</v>
      </c>
      <c r="AW1183" s="112">
        <v>0</v>
      </c>
      <c r="AX1183" s="112">
        <v>0</v>
      </c>
      <c r="AY1183" s="112">
        <v>0</v>
      </c>
      <c r="AZ1183" s="112">
        <v>0</v>
      </c>
      <c r="BA1183" s="111">
        <v>0.71299999999999997</v>
      </c>
      <c r="BB1183" s="112">
        <v>0</v>
      </c>
      <c r="BC1183" s="112">
        <v>0</v>
      </c>
      <c r="BD1183" s="112">
        <v>0</v>
      </c>
      <c r="BE1183" s="112">
        <v>0</v>
      </c>
      <c r="BF1183" s="112">
        <v>0</v>
      </c>
      <c r="BG1183" s="112">
        <v>0</v>
      </c>
      <c r="BH1183" s="112">
        <v>0</v>
      </c>
      <c r="BI1183" s="112">
        <v>0</v>
      </c>
      <c r="BJ1183" s="112">
        <v>0</v>
      </c>
      <c r="BK1183" s="111">
        <v>0.71299999999999997</v>
      </c>
      <c r="BL1183" s="112">
        <v>0</v>
      </c>
      <c r="BM1183" s="112">
        <v>0</v>
      </c>
      <c r="BN1183" s="112">
        <v>0</v>
      </c>
      <c r="BO1183" s="112">
        <v>0</v>
      </c>
      <c r="BP1183" s="112">
        <v>0</v>
      </c>
      <c r="BQ1183" s="112">
        <v>0</v>
      </c>
      <c r="BR1183" s="113">
        <v>2</v>
      </c>
      <c r="BS1183" s="112">
        <v>0</v>
      </c>
    </row>
    <row r="1184" spans="1:71" hidden="1" x14ac:dyDescent="0.25">
      <c r="A1184" s="102" t="s">
        <v>17</v>
      </c>
      <c r="B1184" s="103" t="s">
        <v>191</v>
      </c>
      <c r="C1184" s="102" t="s">
        <v>192</v>
      </c>
      <c r="D1184" s="102" t="s">
        <v>991</v>
      </c>
      <c r="E1184" s="102" t="s">
        <v>992</v>
      </c>
      <c r="F1184" s="102" t="s">
        <v>413</v>
      </c>
      <c r="G1184" s="102" t="s">
        <v>227</v>
      </c>
      <c r="H1184" s="104">
        <v>13</v>
      </c>
      <c r="I1184" s="104">
        <v>10</v>
      </c>
      <c r="J1184" s="104">
        <v>305</v>
      </c>
      <c r="K1184" s="104">
        <v>915</v>
      </c>
      <c r="L1184" s="105">
        <v>109.33333333333333</v>
      </c>
      <c r="M1184" s="106">
        <v>136</v>
      </c>
      <c r="N1184" s="106">
        <v>172</v>
      </c>
      <c r="O1184" s="106">
        <v>3</v>
      </c>
      <c r="P1184" s="106">
        <v>36</v>
      </c>
      <c r="Q1184" s="106">
        <v>6</v>
      </c>
      <c r="R1184" s="106">
        <v>4.5</v>
      </c>
      <c r="S1184" s="106">
        <v>126</v>
      </c>
      <c r="T1184" s="106">
        <v>134</v>
      </c>
      <c r="U1184" s="106">
        <v>2</v>
      </c>
      <c r="V1184" s="106">
        <v>8</v>
      </c>
      <c r="W1184" s="106">
        <v>4</v>
      </c>
      <c r="X1184" s="106">
        <v>3</v>
      </c>
      <c r="Y1184" s="106">
        <v>305</v>
      </c>
      <c r="Z1184" s="106">
        <v>7</v>
      </c>
      <c r="AA1184" s="107"/>
      <c r="AB1184" s="106"/>
      <c r="AC1184" s="108">
        <v>4.833333333333333</v>
      </c>
      <c r="AD1184" s="109">
        <v>3</v>
      </c>
      <c r="AE1184" s="110">
        <v>0</v>
      </c>
      <c r="AF1184" s="111">
        <v>0.54</v>
      </c>
      <c r="AG1184" s="112">
        <v>0</v>
      </c>
      <c r="AH1184" s="112">
        <v>0</v>
      </c>
      <c r="AI1184" s="112">
        <v>0</v>
      </c>
      <c r="AJ1184" s="111">
        <v>0.9</v>
      </c>
      <c r="AK1184" s="112">
        <v>0</v>
      </c>
      <c r="AL1184" s="112">
        <v>0</v>
      </c>
      <c r="AM1184" s="112">
        <v>0</v>
      </c>
      <c r="AN1184" s="112">
        <v>0</v>
      </c>
      <c r="AO1184" s="112">
        <v>0</v>
      </c>
      <c r="AP1184" s="112">
        <v>0</v>
      </c>
      <c r="AQ1184" s="112">
        <v>39.666666666666664</v>
      </c>
      <c r="AR1184" s="112">
        <v>0</v>
      </c>
      <c r="AS1184" s="112">
        <v>0</v>
      </c>
      <c r="AT1184" s="111">
        <v>0.55000000000000004</v>
      </c>
      <c r="AU1184" s="112">
        <v>0</v>
      </c>
      <c r="AV1184" s="112">
        <v>0</v>
      </c>
      <c r="AW1184" s="112">
        <v>0</v>
      </c>
      <c r="AX1184" s="112">
        <v>0</v>
      </c>
      <c r="AY1184" s="112">
        <v>0</v>
      </c>
      <c r="AZ1184" s="112">
        <v>0</v>
      </c>
      <c r="BA1184" s="111">
        <v>0.71299999999999997</v>
      </c>
      <c r="BB1184" s="112">
        <v>0</v>
      </c>
      <c r="BC1184" s="112">
        <v>0</v>
      </c>
      <c r="BD1184" s="112">
        <v>0</v>
      </c>
      <c r="BE1184" s="112">
        <v>0</v>
      </c>
      <c r="BF1184" s="112">
        <v>0</v>
      </c>
      <c r="BG1184" s="112">
        <v>0</v>
      </c>
      <c r="BH1184" s="112">
        <v>0</v>
      </c>
      <c r="BI1184" s="112">
        <v>0</v>
      </c>
      <c r="BJ1184" s="112">
        <v>0</v>
      </c>
      <c r="BK1184" s="111">
        <v>0.71299999999999997</v>
      </c>
      <c r="BL1184" s="112">
        <v>0</v>
      </c>
      <c r="BM1184" s="112">
        <v>0</v>
      </c>
      <c r="BN1184" s="112">
        <v>0</v>
      </c>
      <c r="BO1184" s="112">
        <v>0</v>
      </c>
      <c r="BP1184" s="112">
        <v>21.816666666666666</v>
      </c>
      <c r="BQ1184" s="112">
        <v>0</v>
      </c>
      <c r="BR1184" s="113">
        <v>1</v>
      </c>
      <c r="BS1184" s="112">
        <v>0</v>
      </c>
    </row>
    <row r="1185" spans="1:71" hidden="1" x14ac:dyDescent="0.25">
      <c r="A1185" s="102" t="s">
        <v>17</v>
      </c>
      <c r="B1185" s="103" t="s">
        <v>191</v>
      </c>
      <c r="C1185" s="102" t="s">
        <v>192</v>
      </c>
      <c r="D1185" s="102" t="s">
        <v>831</v>
      </c>
      <c r="E1185" s="102" t="s">
        <v>832</v>
      </c>
      <c r="F1185" s="102" t="s">
        <v>413</v>
      </c>
      <c r="G1185" s="102" t="s">
        <v>227</v>
      </c>
      <c r="H1185" s="104">
        <v>50</v>
      </c>
      <c r="I1185" s="104">
        <v>51</v>
      </c>
      <c r="J1185" s="104">
        <v>586</v>
      </c>
      <c r="K1185" s="104">
        <v>1758</v>
      </c>
      <c r="L1185" s="105">
        <v>229</v>
      </c>
      <c r="M1185" s="106">
        <v>723</v>
      </c>
      <c r="N1185" s="106">
        <v>848</v>
      </c>
      <c r="O1185" s="106">
        <v>6</v>
      </c>
      <c r="P1185" s="106">
        <v>125</v>
      </c>
      <c r="Q1185" s="106">
        <v>8</v>
      </c>
      <c r="R1185" s="106">
        <v>7</v>
      </c>
      <c r="S1185" s="106">
        <v>718</v>
      </c>
      <c r="T1185" s="106">
        <v>748</v>
      </c>
      <c r="U1185" s="106">
        <v>6</v>
      </c>
      <c r="V1185" s="106">
        <v>30</v>
      </c>
      <c r="W1185" s="106">
        <v>7</v>
      </c>
      <c r="X1185" s="106">
        <v>6.5</v>
      </c>
      <c r="Y1185" s="106">
        <v>586</v>
      </c>
      <c r="Z1185" s="106">
        <v>8</v>
      </c>
      <c r="AA1185" s="107">
        <v>86311</v>
      </c>
      <c r="AB1185" s="106">
        <v>9</v>
      </c>
      <c r="AC1185" s="108">
        <v>7.9</v>
      </c>
      <c r="AD1185" s="109">
        <v>4</v>
      </c>
      <c r="AE1185" s="110">
        <v>0</v>
      </c>
      <c r="AF1185" s="111">
        <v>0.54</v>
      </c>
      <c r="AG1185" s="112">
        <v>0</v>
      </c>
      <c r="AH1185" s="112">
        <v>0</v>
      </c>
      <c r="AI1185" s="112">
        <v>0</v>
      </c>
      <c r="AJ1185" s="111">
        <v>0.9</v>
      </c>
      <c r="AK1185" s="112">
        <v>0</v>
      </c>
      <c r="AL1185" s="112">
        <v>0</v>
      </c>
      <c r="AM1185" s="112">
        <v>0</v>
      </c>
      <c r="AN1185" s="112">
        <v>0</v>
      </c>
      <c r="AO1185" s="112">
        <v>0</v>
      </c>
      <c r="AP1185" s="112">
        <v>0</v>
      </c>
      <c r="AQ1185" s="112">
        <v>43.666666666666664</v>
      </c>
      <c r="AR1185" s="112">
        <v>0</v>
      </c>
      <c r="AS1185" s="112">
        <v>2.6666666666666665</v>
      </c>
      <c r="AT1185" s="111">
        <v>0.55000000000000004</v>
      </c>
      <c r="AU1185" s="112">
        <v>0</v>
      </c>
      <c r="AV1185" s="112">
        <v>0</v>
      </c>
      <c r="AW1185" s="112">
        <v>11.666666666666666</v>
      </c>
      <c r="AX1185" s="112">
        <v>0</v>
      </c>
      <c r="AY1185" s="112">
        <v>0</v>
      </c>
      <c r="AZ1185" s="112">
        <v>8.3333333333333339</v>
      </c>
      <c r="BA1185" s="111">
        <v>0.71299999999999997</v>
      </c>
      <c r="BB1185" s="112">
        <v>0</v>
      </c>
      <c r="BC1185" s="112">
        <v>0</v>
      </c>
      <c r="BD1185" s="112">
        <v>0</v>
      </c>
      <c r="BE1185" s="112">
        <v>0</v>
      </c>
      <c r="BF1185" s="112">
        <v>0</v>
      </c>
      <c r="BG1185" s="112">
        <v>0</v>
      </c>
      <c r="BH1185" s="112">
        <v>0</v>
      </c>
      <c r="BI1185" s="112">
        <v>0</v>
      </c>
      <c r="BJ1185" s="112">
        <v>0</v>
      </c>
      <c r="BK1185" s="111">
        <v>0.71299999999999997</v>
      </c>
      <c r="BL1185" s="112">
        <v>0</v>
      </c>
      <c r="BM1185" s="112">
        <v>0</v>
      </c>
      <c r="BN1185" s="112">
        <v>0</v>
      </c>
      <c r="BO1185" s="112">
        <v>8.3183333333333334</v>
      </c>
      <c r="BP1185" s="112">
        <v>29.958333333333332</v>
      </c>
      <c r="BQ1185" s="112">
        <v>1.4666666666666668</v>
      </c>
      <c r="BR1185" s="113">
        <v>7</v>
      </c>
      <c r="BS1185" s="112">
        <v>408</v>
      </c>
    </row>
    <row r="1186" spans="1:71" hidden="1" x14ac:dyDescent="0.25">
      <c r="A1186" s="102" t="s">
        <v>17</v>
      </c>
      <c r="B1186" s="103" t="s">
        <v>191</v>
      </c>
      <c r="C1186" s="102" t="s">
        <v>192</v>
      </c>
      <c r="D1186" s="102" t="s">
        <v>833</v>
      </c>
      <c r="E1186" s="102" t="s">
        <v>834</v>
      </c>
      <c r="F1186" s="102" t="s">
        <v>434</v>
      </c>
      <c r="G1186" s="102" t="s">
        <v>227</v>
      </c>
      <c r="H1186" s="104">
        <v>77</v>
      </c>
      <c r="I1186" s="104">
        <v>78</v>
      </c>
      <c r="J1186" s="104">
        <v>1716</v>
      </c>
      <c r="K1186" s="104">
        <v>5148</v>
      </c>
      <c r="L1186" s="105">
        <v>623.66666666666663</v>
      </c>
      <c r="M1186" s="106">
        <v>1246</v>
      </c>
      <c r="N1186" s="106">
        <v>1482</v>
      </c>
      <c r="O1186" s="106">
        <v>8</v>
      </c>
      <c r="P1186" s="106">
        <v>236</v>
      </c>
      <c r="Q1186" s="106">
        <v>9</v>
      </c>
      <c r="R1186" s="106">
        <v>8.5</v>
      </c>
      <c r="S1186" s="106">
        <v>1227</v>
      </c>
      <c r="T1186" s="106">
        <v>1283</v>
      </c>
      <c r="U1186" s="106">
        <v>8</v>
      </c>
      <c r="V1186" s="106">
        <v>56</v>
      </c>
      <c r="W1186" s="106">
        <v>9</v>
      </c>
      <c r="X1186" s="106">
        <v>8.5</v>
      </c>
      <c r="Y1186" s="106">
        <v>1716</v>
      </c>
      <c r="Z1186" s="106">
        <v>10</v>
      </c>
      <c r="AA1186" s="107">
        <v>92028</v>
      </c>
      <c r="AB1186" s="106">
        <v>9</v>
      </c>
      <c r="AC1186" s="108">
        <v>9</v>
      </c>
      <c r="AD1186" s="109">
        <v>5</v>
      </c>
      <c r="AE1186" s="110">
        <v>0</v>
      </c>
      <c r="AF1186" s="111">
        <v>0.54</v>
      </c>
      <c r="AG1186" s="112">
        <v>0</v>
      </c>
      <c r="AH1186" s="112">
        <v>0</v>
      </c>
      <c r="AI1186" s="112">
        <v>0</v>
      </c>
      <c r="AJ1186" s="111">
        <v>0.9</v>
      </c>
      <c r="AK1186" s="112">
        <v>0</v>
      </c>
      <c r="AL1186" s="112">
        <v>0</v>
      </c>
      <c r="AM1186" s="112">
        <v>0</v>
      </c>
      <c r="AN1186" s="112">
        <v>0</v>
      </c>
      <c r="AO1186" s="112">
        <v>0</v>
      </c>
      <c r="AP1186" s="112">
        <v>0</v>
      </c>
      <c r="AQ1186" s="112">
        <v>0</v>
      </c>
      <c r="AR1186" s="112">
        <v>0</v>
      </c>
      <c r="AS1186" s="112">
        <v>0</v>
      </c>
      <c r="AT1186" s="111">
        <v>0.55000000000000004</v>
      </c>
      <c r="AU1186" s="112">
        <v>0</v>
      </c>
      <c r="AV1186" s="112">
        <v>0</v>
      </c>
      <c r="AW1186" s="112">
        <v>0</v>
      </c>
      <c r="AX1186" s="112">
        <v>0</v>
      </c>
      <c r="AY1186" s="112">
        <v>0</v>
      </c>
      <c r="AZ1186" s="112">
        <v>0</v>
      </c>
      <c r="BA1186" s="111">
        <v>0.71299999999999997</v>
      </c>
      <c r="BB1186" s="112">
        <v>0</v>
      </c>
      <c r="BC1186" s="112">
        <v>0</v>
      </c>
      <c r="BD1186" s="112">
        <v>0</v>
      </c>
      <c r="BE1186" s="112">
        <v>0</v>
      </c>
      <c r="BF1186" s="112">
        <v>0</v>
      </c>
      <c r="BG1186" s="112">
        <v>0</v>
      </c>
      <c r="BH1186" s="112">
        <v>0</v>
      </c>
      <c r="BI1186" s="112">
        <v>0</v>
      </c>
      <c r="BJ1186" s="112">
        <v>33</v>
      </c>
      <c r="BK1186" s="111">
        <v>0.71299999999999997</v>
      </c>
      <c r="BL1186" s="112">
        <v>0</v>
      </c>
      <c r="BM1186" s="112">
        <v>0</v>
      </c>
      <c r="BN1186" s="112">
        <v>0</v>
      </c>
      <c r="BO1186" s="112">
        <v>0</v>
      </c>
      <c r="BP1186" s="112">
        <v>0</v>
      </c>
      <c r="BQ1186" s="112">
        <v>23.529</v>
      </c>
      <c r="BR1186" s="113">
        <v>9</v>
      </c>
      <c r="BS1186" s="112">
        <v>594</v>
      </c>
    </row>
    <row r="1187" spans="1:71" hidden="1" x14ac:dyDescent="0.25">
      <c r="A1187" s="102" t="s">
        <v>17</v>
      </c>
      <c r="B1187" s="103" t="s">
        <v>191</v>
      </c>
      <c r="C1187" s="102" t="s">
        <v>192</v>
      </c>
      <c r="D1187" s="102" t="s">
        <v>951</v>
      </c>
      <c r="E1187" s="102" t="s">
        <v>952</v>
      </c>
      <c r="F1187" s="102" t="s">
        <v>155</v>
      </c>
      <c r="G1187" s="102" t="s">
        <v>227</v>
      </c>
      <c r="H1187" s="104">
        <v>8</v>
      </c>
      <c r="I1187" s="104">
        <v>10</v>
      </c>
      <c r="J1187" s="104">
        <v>110</v>
      </c>
      <c r="K1187" s="104">
        <v>330</v>
      </c>
      <c r="L1187" s="105">
        <v>42.666666666666664</v>
      </c>
      <c r="M1187" s="106">
        <v>125</v>
      </c>
      <c r="N1187" s="106">
        <v>134</v>
      </c>
      <c r="O1187" s="106">
        <v>2</v>
      </c>
      <c r="P1187" s="106">
        <v>9</v>
      </c>
      <c r="Q1187" s="106">
        <v>3</v>
      </c>
      <c r="R1187" s="106">
        <v>2.5</v>
      </c>
      <c r="S1187" s="106">
        <v>125</v>
      </c>
      <c r="T1187" s="106">
        <v>129</v>
      </c>
      <c r="U1187" s="106">
        <v>1</v>
      </c>
      <c r="V1187" s="106">
        <v>4</v>
      </c>
      <c r="W1187" s="106">
        <v>3</v>
      </c>
      <c r="X1187" s="106">
        <v>2</v>
      </c>
      <c r="Y1187" s="106">
        <v>110</v>
      </c>
      <c r="Z1187" s="106">
        <v>5</v>
      </c>
      <c r="AA1187" s="107">
        <v>43402</v>
      </c>
      <c r="AB1187" s="106">
        <v>4</v>
      </c>
      <c r="AC1187" s="108">
        <v>3.5</v>
      </c>
      <c r="AD1187" s="109">
        <v>2</v>
      </c>
      <c r="AE1187" s="110">
        <v>0</v>
      </c>
      <c r="AF1187" s="111">
        <v>0.54</v>
      </c>
      <c r="AG1187" s="112">
        <v>0</v>
      </c>
      <c r="AH1187" s="112">
        <v>0</v>
      </c>
      <c r="AI1187" s="112">
        <v>0</v>
      </c>
      <c r="AJ1187" s="111">
        <v>0.9</v>
      </c>
      <c r="AK1187" s="112">
        <v>0</v>
      </c>
      <c r="AL1187" s="112">
        <v>0</v>
      </c>
      <c r="AM1187" s="112">
        <v>0</v>
      </c>
      <c r="AN1187" s="112">
        <v>0</v>
      </c>
      <c r="AO1187" s="112">
        <v>0</v>
      </c>
      <c r="AP1187" s="112">
        <v>0</v>
      </c>
      <c r="AQ1187" s="112">
        <v>0</v>
      </c>
      <c r="AR1187" s="112">
        <v>0</v>
      </c>
      <c r="AS1187" s="112">
        <v>0</v>
      </c>
      <c r="AT1187" s="111">
        <v>0.55000000000000004</v>
      </c>
      <c r="AU1187" s="112">
        <v>0</v>
      </c>
      <c r="AV1187" s="112">
        <v>0</v>
      </c>
      <c r="AW1187" s="112">
        <v>0</v>
      </c>
      <c r="AX1187" s="112">
        <v>0</v>
      </c>
      <c r="AY1187" s="112">
        <v>0</v>
      </c>
      <c r="AZ1187" s="112">
        <v>0</v>
      </c>
      <c r="BA1187" s="111">
        <v>0.71299999999999997</v>
      </c>
      <c r="BB1187" s="112">
        <v>0</v>
      </c>
      <c r="BC1187" s="112">
        <v>0</v>
      </c>
      <c r="BD1187" s="112">
        <v>0</v>
      </c>
      <c r="BE1187" s="112">
        <v>0</v>
      </c>
      <c r="BF1187" s="112">
        <v>0</v>
      </c>
      <c r="BG1187" s="112">
        <v>0</v>
      </c>
      <c r="BH1187" s="112">
        <v>0</v>
      </c>
      <c r="BI1187" s="112">
        <v>0</v>
      </c>
      <c r="BJ1187" s="112">
        <v>0</v>
      </c>
      <c r="BK1187" s="111">
        <v>0.71299999999999997</v>
      </c>
      <c r="BL1187" s="112">
        <v>0</v>
      </c>
      <c r="BM1187" s="112">
        <v>0</v>
      </c>
      <c r="BN1187" s="112">
        <v>0</v>
      </c>
      <c r="BO1187" s="112">
        <v>0</v>
      </c>
      <c r="BP1187" s="112">
        <v>0</v>
      </c>
      <c r="BQ1187" s="112">
        <v>0</v>
      </c>
      <c r="BR1187" s="113">
        <v>11</v>
      </c>
      <c r="BS1187" s="112">
        <v>0</v>
      </c>
    </row>
    <row r="1188" spans="1:71" hidden="1" x14ac:dyDescent="0.25">
      <c r="A1188" s="102" t="s">
        <v>17</v>
      </c>
      <c r="B1188" s="103" t="s">
        <v>191</v>
      </c>
      <c r="C1188" s="102" t="s">
        <v>192</v>
      </c>
      <c r="D1188" s="102" t="s">
        <v>993</v>
      </c>
      <c r="E1188" s="102" t="s">
        <v>994</v>
      </c>
      <c r="F1188" s="102" t="s">
        <v>244</v>
      </c>
      <c r="G1188" s="102" t="s">
        <v>224</v>
      </c>
      <c r="H1188" s="104">
        <v>9</v>
      </c>
      <c r="I1188" s="104"/>
      <c r="J1188" s="104">
        <v>161</v>
      </c>
      <c r="K1188" s="104">
        <v>483</v>
      </c>
      <c r="L1188" s="105">
        <v>85</v>
      </c>
      <c r="M1188" s="106">
        <v>108</v>
      </c>
      <c r="N1188" s="106">
        <v>136</v>
      </c>
      <c r="O1188" s="106">
        <v>2</v>
      </c>
      <c r="P1188" s="106">
        <v>28</v>
      </c>
      <c r="Q1188" s="106">
        <v>5</v>
      </c>
      <c r="R1188" s="106">
        <v>3.5</v>
      </c>
      <c r="S1188" s="106"/>
      <c r="T1188" s="106"/>
      <c r="U1188" s="106"/>
      <c r="V1188" s="106"/>
      <c r="W1188" s="106"/>
      <c r="X1188" s="106"/>
      <c r="Y1188" s="106">
        <v>161</v>
      </c>
      <c r="Z1188" s="106">
        <v>5</v>
      </c>
      <c r="AA1188" s="107">
        <v>68209</v>
      </c>
      <c r="AB1188" s="106">
        <v>7</v>
      </c>
      <c r="AC1188" s="108">
        <v>5.625</v>
      </c>
      <c r="AD1188" s="109">
        <v>3</v>
      </c>
      <c r="AE1188" s="110">
        <v>0</v>
      </c>
      <c r="AF1188" s="111">
        <v>0.54</v>
      </c>
      <c r="AG1188" s="112">
        <v>0</v>
      </c>
      <c r="AH1188" s="112">
        <v>24.666666666666668</v>
      </c>
      <c r="AI1188" s="112">
        <v>0</v>
      </c>
      <c r="AJ1188" s="111">
        <v>0.9</v>
      </c>
      <c r="AK1188" s="112">
        <v>0</v>
      </c>
      <c r="AL1188" s="112">
        <v>0</v>
      </c>
      <c r="AM1188" s="112">
        <v>0</v>
      </c>
      <c r="AN1188" s="112">
        <v>0</v>
      </c>
      <c r="AO1188" s="112">
        <v>0</v>
      </c>
      <c r="AP1188" s="112">
        <v>0</v>
      </c>
      <c r="AQ1188" s="112">
        <v>0</v>
      </c>
      <c r="AR1188" s="112">
        <v>0</v>
      </c>
      <c r="AS1188" s="112">
        <v>0</v>
      </c>
      <c r="AT1188" s="111">
        <v>0.55000000000000004</v>
      </c>
      <c r="AU1188" s="112">
        <v>0</v>
      </c>
      <c r="AV1188" s="112">
        <v>0</v>
      </c>
      <c r="AW1188" s="112">
        <v>0</v>
      </c>
      <c r="AX1188" s="112">
        <v>0</v>
      </c>
      <c r="AY1188" s="112">
        <v>0</v>
      </c>
      <c r="AZ1188" s="112">
        <v>0</v>
      </c>
      <c r="BA1188" s="111">
        <v>0.71299999999999997</v>
      </c>
      <c r="BB1188" s="112">
        <v>0</v>
      </c>
      <c r="BC1188" s="112">
        <v>0</v>
      </c>
      <c r="BD1188" s="112">
        <v>0</v>
      </c>
      <c r="BE1188" s="112">
        <v>0</v>
      </c>
      <c r="BF1188" s="112">
        <v>0</v>
      </c>
      <c r="BG1188" s="112">
        <v>0</v>
      </c>
      <c r="BH1188" s="112">
        <v>0</v>
      </c>
      <c r="BI1188" s="112">
        <v>0</v>
      </c>
      <c r="BJ1188" s="112">
        <v>0</v>
      </c>
      <c r="BK1188" s="111">
        <v>0.71299999999999997</v>
      </c>
      <c r="BL1188" s="112">
        <v>0</v>
      </c>
      <c r="BM1188" s="112">
        <v>22.200000000000003</v>
      </c>
      <c r="BN1188" s="112">
        <v>0</v>
      </c>
      <c r="BO1188" s="112">
        <v>0</v>
      </c>
      <c r="BP1188" s="112">
        <v>0</v>
      </c>
      <c r="BQ1188" s="112">
        <v>0</v>
      </c>
      <c r="BR1188" s="113">
        <v>6</v>
      </c>
      <c r="BS1188" s="112">
        <v>0</v>
      </c>
    </row>
    <row r="1189" spans="1:71" hidden="1" x14ac:dyDescent="0.25">
      <c r="A1189" s="102" t="s">
        <v>17</v>
      </c>
      <c r="B1189" s="103" t="s">
        <v>191</v>
      </c>
      <c r="C1189" s="102" t="s">
        <v>192</v>
      </c>
      <c r="D1189" s="102" t="s">
        <v>835</v>
      </c>
      <c r="E1189" s="102" t="s">
        <v>836</v>
      </c>
      <c r="F1189" s="102" t="s">
        <v>413</v>
      </c>
      <c r="G1189" s="102" t="s">
        <v>227</v>
      </c>
      <c r="H1189" s="104">
        <v>35</v>
      </c>
      <c r="I1189" s="104">
        <v>35</v>
      </c>
      <c r="J1189" s="104">
        <v>915</v>
      </c>
      <c r="K1189" s="104">
        <v>2745</v>
      </c>
      <c r="L1189" s="105">
        <v>328.33333333333331</v>
      </c>
      <c r="M1189" s="106">
        <v>548</v>
      </c>
      <c r="N1189" s="106">
        <v>621</v>
      </c>
      <c r="O1189" s="106">
        <v>5</v>
      </c>
      <c r="P1189" s="106">
        <v>73</v>
      </c>
      <c r="Q1189" s="106">
        <v>7</v>
      </c>
      <c r="R1189" s="106">
        <v>6</v>
      </c>
      <c r="S1189" s="106">
        <v>563</v>
      </c>
      <c r="T1189" s="106">
        <v>580</v>
      </c>
      <c r="U1189" s="106">
        <v>5</v>
      </c>
      <c r="V1189" s="106">
        <v>17</v>
      </c>
      <c r="W1189" s="106">
        <v>6</v>
      </c>
      <c r="X1189" s="106">
        <v>5.5</v>
      </c>
      <c r="Y1189" s="106">
        <v>915</v>
      </c>
      <c r="Z1189" s="106">
        <v>9</v>
      </c>
      <c r="AA1189" s="107">
        <v>79073</v>
      </c>
      <c r="AB1189" s="106">
        <v>8</v>
      </c>
      <c r="AC1189" s="108">
        <v>7.3</v>
      </c>
      <c r="AD1189" s="109">
        <v>4</v>
      </c>
      <c r="AE1189" s="110">
        <v>0</v>
      </c>
      <c r="AF1189" s="111">
        <v>0.54</v>
      </c>
      <c r="AG1189" s="112">
        <v>0</v>
      </c>
      <c r="AH1189" s="112">
        <v>0</v>
      </c>
      <c r="AI1189" s="112">
        <v>0</v>
      </c>
      <c r="AJ1189" s="111">
        <v>0.9</v>
      </c>
      <c r="AK1189" s="112">
        <v>0</v>
      </c>
      <c r="AL1189" s="112">
        <v>0</v>
      </c>
      <c r="AM1189" s="112">
        <v>0</v>
      </c>
      <c r="AN1189" s="112">
        <v>0</v>
      </c>
      <c r="AO1189" s="112">
        <v>0</v>
      </c>
      <c r="AP1189" s="112">
        <v>0</v>
      </c>
      <c r="AQ1189" s="112">
        <v>0</v>
      </c>
      <c r="AR1189" s="112">
        <v>0</v>
      </c>
      <c r="AS1189" s="112">
        <v>0</v>
      </c>
      <c r="AT1189" s="111">
        <v>0.55000000000000004</v>
      </c>
      <c r="AU1189" s="112">
        <v>0</v>
      </c>
      <c r="AV1189" s="112">
        <v>0</v>
      </c>
      <c r="AW1189" s="112">
        <v>0</v>
      </c>
      <c r="AX1189" s="112">
        <v>0</v>
      </c>
      <c r="AY1189" s="112">
        <v>0</v>
      </c>
      <c r="AZ1189" s="112">
        <v>0</v>
      </c>
      <c r="BA1189" s="111">
        <v>0.71299999999999997</v>
      </c>
      <c r="BB1189" s="112">
        <v>0</v>
      </c>
      <c r="BC1189" s="112">
        <v>0</v>
      </c>
      <c r="BD1189" s="112">
        <v>0</v>
      </c>
      <c r="BE1189" s="112">
        <v>0</v>
      </c>
      <c r="BF1189" s="112">
        <v>0</v>
      </c>
      <c r="BG1189" s="112">
        <v>0</v>
      </c>
      <c r="BH1189" s="112">
        <v>0</v>
      </c>
      <c r="BI1189" s="112">
        <v>0</v>
      </c>
      <c r="BJ1189" s="112">
        <v>0</v>
      </c>
      <c r="BK1189" s="111">
        <v>0.71299999999999997</v>
      </c>
      <c r="BL1189" s="112">
        <v>0</v>
      </c>
      <c r="BM1189" s="112">
        <v>0</v>
      </c>
      <c r="BN1189" s="112">
        <v>0</v>
      </c>
      <c r="BO1189" s="112">
        <v>0</v>
      </c>
      <c r="BP1189" s="112">
        <v>0</v>
      </c>
      <c r="BQ1189" s="112">
        <v>0</v>
      </c>
      <c r="BR1189" s="113">
        <v>5</v>
      </c>
      <c r="BS1189" s="112">
        <v>498</v>
      </c>
    </row>
    <row r="1190" spans="1:71" hidden="1" x14ac:dyDescent="0.25">
      <c r="A1190" s="102" t="s">
        <v>17</v>
      </c>
      <c r="B1190" s="103" t="s">
        <v>191</v>
      </c>
      <c r="C1190" s="102" t="s">
        <v>192</v>
      </c>
      <c r="D1190" s="102" t="s">
        <v>795</v>
      </c>
      <c r="E1190" s="102" t="s">
        <v>796</v>
      </c>
      <c r="F1190" s="102" t="s">
        <v>434</v>
      </c>
      <c r="G1190" s="102" t="s">
        <v>227</v>
      </c>
      <c r="H1190" s="104">
        <v>6</v>
      </c>
      <c r="I1190" s="104">
        <v>8</v>
      </c>
      <c r="J1190" s="104">
        <v>106</v>
      </c>
      <c r="K1190" s="104">
        <v>318</v>
      </c>
      <c r="L1190" s="105">
        <v>40</v>
      </c>
      <c r="M1190" s="106">
        <v>131</v>
      </c>
      <c r="N1190" s="106">
        <v>142</v>
      </c>
      <c r="O1190" s="106">
        <v>2</v>
      </c>
      <c r="P1190" s="106">
        <v>11</v>
      </c>
      <c r="Q1190" s="106">
        <v>4</v>
      </c>
      <c r="R1190" s="106">
        <v>3</v>
      </c>
      <c r="S1190" s="106">
        <v>138</v>
      </c>
      <c r="T1190" s="106">
        <v>147</v>
      </c>
      <c r="U1190" s="106">
        <v>2</v>
      </c>
      <c r="V1190" s="106">
        <v>9</v>
      </c>
      <c r="W1190" s="106">
        <v>4</v>
      </c>
      <c r="X1190" s="106">
        <v>3</v>
      </c>
      <c r="Y1190" s="106">
        <v>106</v>
      </c>
      <c r="Z1190" s="106">
        <v>5</v>
      </c>
      <c r="AA1190" s="107"/>
      <c r="AB1190" s="106"/>
      <c r="AC1190" s="108">
        <v>3.6666666666666665</v>
      </c>
      <c r="AD1190" s="109">
        <v>2</v>
      </c>
      <c r="AE1190" s="110">
        <v>0</v>
      </c>
      <c r="AF1190" s="111">
        <v>0.54</v>
      </c>
      <c r="AG1190" s="112">
        <v>0</v>
      </c>
      <c r="AH1190" s="112">
        <v>0</v>
      </c>
      <c r="AI1190" s="112">
        <v>0</v>
      </c>
      <c r="AJ1190" s="111">
        <v>0.9</v>
      </c>
      <c r="AK1190" s="112">
        <v>0</v>
      </c>
      <c r="AL1190" s="112">
        <v>0</v>
      </c>
      <c r="AM1190" s="112">
        <v>0</v>
      </c>
      <c r="AN1190" s="112">
        <v>0</v>
      </c>
      <c r="AO1190" s="112">
        <v>0</v>
      </c>
      <c r="AP1190" s="112">
        <v>0</v>
      </c>
      <c r="AQ1190" s="112">
        <v>7.666666666666667</v>
      </c>
      <c r="AR1190" s="112">
        <v>0</v>
      </c>
      <c r="AS1190" s="112">
        <v>94.333333333333329</v>
      </c>
      <c r="AT1190" s="111">
        <v>0.55000000000000004</v>
      </c>
      <c r="AU1190" s="112">
        <v>0</v>
      </c>
      <c r="AV1190" s="112">
        <v>0</v>
      </c>
      <c r="AW1190" s="112">
        <v>0</v>
      </c>
      <c r="AX1190" s="112">
        <v>0</v>
      </c>
      <c r="AY1190" s="112">
        <v>0</v>
      </c>
      <c r="AZ1190" s="112">
        <v>0</v>
      </c>
      <c r="BA1190" s="111">
        <v>0.71299999999999997</v>
      </c>
      <c r="BB1190" s="112">
        <v>0</v>
      </c>
      <c r="BC1190" s="112">
        <v>0</v>
      </c>
      <c r="BD1190" s="112">
        <v>0</v>
      </c>
      <c r="BE1190" s="112">
        <v>0</v>
      </c>
      <c r="BF1190" s="112">
        <v>0</v>
      </c>
      <c r="BG1190" s="112">
        <v>0</v>
      </c>
      <c r="BH1190" s="112">
        <v>0</v>
      </c>
      <c r="BI1190" s="112">
        <v>0</v>
      </c>
      <c r="BJ1190" s="112">
        <v>0</v>
      </c>
      <c r="BK1190" s="111">
        <v>0.71299999999999997</v>
      </c>
      <c r="BL1190" s="112">
        <v>0</v>
      </c>
      <c r="BM1190" s="112">
        <v>0</v>
      </c>
      <c r="BN1190" s="112">
        <v>0</v>
      </c>
      <c r="BO1190" s="112">
        <v>0</v>
      </c>
      <c r="BP1190" s="112">
        <v>4.2166666666666668</v>
      </c>
      <c r="BQ1190" s="112">
        <v>51.883333333333333</v>
      </c>
      <c r="BR1190" s="113">
        <v>0</v>
      </c>
      <c r="BS1190" s="112">
        <v>170</v>
      </c>
    </row>
    <row r="1191" spans="1:71" hidden="1" x14ac:dyDescent="0.25">
      <c r="A1191" s="102" t="s">
        <v>17</v>
      </c>
      <c r="B1191" s="103" t="s">
        <v>191</v>
      </c>
      <c r="C1191" s="102" t="s">
        <v>192</v>
      </c>
      <c r="D1191" s="102" t="s">
        <v>727</v>
      </c>
      <c r="E1191" s="102" t="s">
        <v>728</v>
      </c>
      <c r="F1191" s="102" t="s">
        <v>155</v>
      </c>
      <c r="G1191" s="102" t="s">
        <v>227</v>
      </c>
      <c r="H1191" s="104">
        <v>652</v>
      </c>
      <c r="I1191" s="104">
        <v>635</v>
      </c>
      <c r="J1191" s="104">
        <v>11583</v>
      </c>
      <c r="K1191" s="104">
        <v>34749</v>
      </c>
      <c r="L1191" s="105">
        <v>4290</v>
      </c>
      <c r="M1191" s="106">
        <v>9826</v>
      </c>
      <c r="N1191" s="106">
        <v>11078</v>
      </c>
      <c r="O1191" s="106">
        <v>10</v>
      </c>
      <c r="P1191" s="106">
        <v>1252</v>
      </c>
      <c r="Q1191" s="106">
        <v>10</v>
      </c>
      <c r="R1191" s="106">
        <v>10</v>
      </c>
      <c r="S1191" s="106">
        <v>9519</v>
      </c>
      <c r="T1191" s="106">
        <v>9813</v>
      </c>
      <c r="U1191" s="106">
        <v>10</v>
      </c>
      <c r="V1191" s="106">
        <v>294</v>
      </c>
      <c r="W1191" s="106">
        <v>10</v>
      </c>
      <c r="X1191" s="106">
        <v>10</v>
      </c>
      <c r="Y1191" s="106">
        <v>11583</v>
      </c>
      <c r="Z1191" s="106">
        <v>10</v>
      </c>
      <c r="AA1191" s="107">
        <v>81060</v>
      </c>
      <c r="AB1191" s="106">
        <v>9</v>
      </c>
      <c r="AC1191" s="108">
        <v>9.6</v>
      </c>
      <c r="AD1191" s="109">
        <v>5</v>
      </c>
      <c r="AE1191" s="110">
        <v>0</v>
      </c>
      <c r="AF1191" s="111">
        <v>0.54</v>
      </c>
      <c r="AG1191" s="112">
        <v>0</v>
      </c>
      <c r="AH1191" s="112">
        <v>174.66666666666666</v>
      </c>
      <c r="AI1191" s="112">
        <v>0</v>
      </c>
      <c r="AJ1191" s="111">
        <v>0.9</v>
      </c>
      <c r="AK1191" s="112">
        <v>0</v>
      </c>
      <c r="AL1191" s="112">
        <v>0</v>
      </c>
      <c r="AM1191" s="112">
        <v>0</v>
      </c>
      <c r="AN1191" s="112">
        <v>193.33333333333334</v>
      </c>
      <c r="AO1191" s="112">
        <v>381</v>
      </c>
      <c r="AP1191" s="112">
        <v>1.3333333333333333</v>
      </c>
      <c r="AQ1191" s="112">
        <v>269.66666666666669</v>
      </c>
      <c r="AR1191" s="112">
        <v>3</v>
      </c>
      <c r="AS1191" s="112">
        <v>17.333333333333332</v>
      </c>
      <c r="AT1191" s="111">
        <v>0.55000000000000004</v>
      </c>
      <c r="AU1191" s="112">
        <v>0</v>
      </c>
      <c r="AV1191" s="112">
        <v>0</v>
      </c>
      <c r="AW1191" s="112">
        <v>221</v>
      </c>
      <c r="AX1191" s="112">
        <v>0</v>
      </c>
      <c r="AY1191" s="112">
        <v>0</v>
      </c>
      <c r="AZ1191" s="112">
        <v>32</v>
      </c>
      <c r="BA1191" s="111">
        <v>0.71299999999999997</v>
      </c>
      <c r="BB1191" s="112">
        <v>0</v>
      </c>
      <c r="BC1191" s="112">
        <v>0</v>
      </c>
      <c r="BD1191" s="112">
        <v>0</v>
      </c>
      <c r="BE1191" s="112">
        <v>0</v>
      </c>
      <c r="BF1191" s="112">
        <v>107</v>
      </c>
      <c r="BG1191" s="112">
        <v>0</v>
      </c>
      <c r="BH1191" s="112">
        <v>0.66666666666666663</v>
      </c>
      <c r="BI1191" s="112">
        <v>29</v>
      </c>
      <c r="BJ1191" s="112">
        <v>8</v>
      </c>
      <c r="BK1191" s="111">
        <v>0.71299999999999997</v>
      </c>
      <c r="BL1191" s="112">
        <v>0</v>
      </c>
      <c r="BM1191" s="112">
        <v>157.19999999999999</v>
      </c>
      <c r="BN1191" s="112">
        <v>106.33333333333334</v>
      </c>
      <c r="BO1191" s="112">
        <v>443.41399999999999</v>
      </c>
      <c r="BP1191" s="112">
        <v>193.01833333333335</v>
      </c>
      <c r="BQ1191" s="112">
        <v>16.887333333333334</v>
      </c>
      <c r="BR1191" s="113">
        <v>203</v>
      </c>
      <c r="BS1191" s="112">
        <v>0</v>
      </c>
    </row>
    <row r="1192" spans="1:71" hidden="1" x14ac:dyDescent="0.25">
      <c r="A1192" s="102" t="s">
        <v>17</v>
      </c>
      <c r="B1192" s="103" t="s">
        <v>191</v>
      </c>
      <c r="C1192" s="102" t="s">
        <v>192</v>
      </c>
      <c r="D1192" s="102" t="s">
        <v>953</v>
      </c>
      <c r="E1192" s="102" t="s">
        <v>954</v>
      </c>
      <c r="F1192" s="102" t="s">
        <v>413</v>
      </c>
      <c r="G1192" s="102" t="s">
        <v>227</v>
      </c>
      <c r="H1192" s="104">
        <v>60</v>
      </c>
      <c r="I1192" s="104">
        <v>61</v>
      </c>
      <c r="J1192" s="104">
        <v>821</v>
      </c>
      <c r="K1192" s="104">
        <v>2463</v>
      </c>
      <c r="L1192" s="105">
        <v>314</v>
      </c>
      <c r="M1192" s="106">
        <v>748</v>
      </c>
      <c r="N1192" s="106">
        <v>945</v>
      </c>
      <c r="O1192" s="106">
        <v>7</v>
      </c>
      <c r="P1192" s="106">
        <v>197</v>
      </c>
      <c r="Q1192" s="106">
        <v>9</v>
      </c>
      <c r="R1192" s="106">
        <v>8</v>
      </c>
      <c r="S1192" s="106">
        <v>750</v>
      </c>
      <c r="T1192" s="106">
        <v>796</v>
      </c>
      <c r="U1192" s="106">
        <v>6</v>
      </c>
      <c r="V1192" s="106">
        <v>46</v>
      </c>
      <c r="W1192" s="106">
        <v>8</v>
      </c>
      <c r="X1192" s="106">
        <v>7</v>
      </c>
      <c r="Y1192" s="106">
        <v>821</v>
      </c>
      <c r="Z1192" s="106">
        <v>8</v>
      </c>
      <c r="AA1192" s="107">
        <v>117309</v>
      </c>
      <c r="AB1192" s="106">
        <v>10</v>
      </c>
      <c r="AC1192" s="108">
        <v>8.6</v>
      </c>
      <c r="AD1192" s="109">
        <v>5</v>
      </c>
      <c r="AE1192" s="110">
        <v>0</v>
      </c>
      <c r="AF1192" s="111">
        <v>0.54</v>
      </c>
      <c r="AG1192" s="112">
        <v>0</v>
      </c>
      <c r="AH1192" s="112">
        <v>0</v>
      </c>
      <c r="AI1192" s="112">
        <v>0</v>
      </c>
      <c r="AJ1192" s="111">
        <v>0.9</v>
      </c>
      <c r="AK1192" s="112">
        <v>0</v>
      </c>
      <c r="AL1192" s="112">
        <v>0</v>
      </c>
      <c r="AM1192" s="112">
        <v>0</v>
      </c>
      <c r="AN1192" s="112">
        <v>0</v>
      </c>
      <c r="AO1192" s="112">
        <v>0</v>
      </c>
      <c r="AP1192" s="112">
        <v>0</v>
      </c>
      <c r="AQ1192" s="112">
        <v>83.333333333333329</v>
      </c>
      <c r="AR1192" s="112">
        <v>0</v>
      </c>
      <c r="AS1192" s="112">
        <v>0</v>
      </c>
      <c r="AT1192" s="111">
        <v>0.55000000000000004</v>
      </c>
      <c r="AU1192" s="112">
        <v>0</v>
      </c>
      <c r="AV1192" s="112">
        <v>0</v>
      </c>
      <c r="AW1192" s="112">
        <v>0</v>
      </c>
      <c r="AX1192" s="112">
        <v>0</v>
      </c>
      <c r="AY1192" s="112">
        <v>0</v>
      </c>
      <c r="AZ1192" s="112">
        <v>0</v>
      </c>
      <c r="BA1192" s="111">
        <v>0.71299999999999997</v>
      </c>
      <c r="BB1192" s="112">
        <v>0</v>
      </c>
      <c r="BC1192" s="112">
        <v>0</v>
      </c>
      <c r="BD1192" s="112">
        <v>0</v>
      </c>
      <c r="BE1192" s="112">
        <v>0</v>
      </c>
      <c r="BF1192" s="112">
        <v>0</v>
      </c>
      <c r="BG1192" s="112">
        <v>0</v>
      </c>
      <c r="BH1192" s="112">
        <v>0</v>
      </c>
      <c r="BI1192" s="112">
        <v>0</v>
      </c>
      <c r="BJ1192" s="112">
        <v>5.333333333333333</v>
      </c>
      <c r="BK1192" s="111">
        <v>0.71299999999999997</v>
      </c>
      <c r="BL1192" s="112">
        <v>0</v>
      </c>
      <c r="BM1192" s="112">
        <v>0</v>
      </c>
      <c r="BN1192" s="112">
        <v>0</v>
      </c>
      <c r="BO1192" s="112">
        <v>0</v>
      </c>
      <c r="BP1192" s="112">
        <v>45.833333333333336</v>
      </c>
      <c r="BQ1192" s="112">
        <v>3.8026666666666662</v>
      </c>
      <c r="BR1192" s="113">
        <v>22</v>
      </c>
      <c r="BS1192" s="112">
        <v>0</v>
      </c>
    </row>
    <row r="1193" spans="1:71" hidden="1" x14ac:dyDescent="0.25">
      <c r="A1193" s="102" t="s">
        <v>17</v>
      </c>
      <c r="B1193" s="103" t="s">
        <v>191</v>
      </c>
      <c r="C1193" s="102" t="s">
        <v>192</v>
      </c>
      <c r="D1193" s="102" t="s">
        <v>837</v>
      </c>
      <c r="E1193" s="102" t="s">
        <v>838</v>
      </c>
      <c r="F1193" s="102" t="s">
        <v>244</v>
      </c>
      <c r="G1193" s="102" t="s">
        <v>224</v>
      </c>
      <c r="H1193" s="104">
        <v>66</v>
      </c>
      <c r="I1193" s="104">
        <v>71</v>
      </c>
      <c r="J1193" s="104">
        <v>134</v>
      </c>
      <c r="K1193" s="104">
        <v>402</v>
      </c>
      <c r="L1193" s="105">
        <v>90.333333333333329</v>
      </c>
      <c r="M1193" s="106">
        <v>1027</v>
      </c>
      <c r="N1193" s="106">
        <v>1075</v>
      </c>
      <c r="O1193" s="106">
        <v>7</v>
      </c>
      <c r="P1193" s="106">
        <v>48</v>
      </c>
      <c r="Q1193" s="106">
        <v>6</v>
      </c>
      <c r="R1193" s="106">
        <v>6.5</v>
      </c>
      <c r="S1193" s="106">
        <v>1018</v>
      </c>
      <c r="T1193" s="106">
        <v>1043</v>
      </c>
      <c r="U1193" s="106">
        <v>7</v>
      </c>
      <c r="V1193" s="106">
        <v>25</v>
      </c>
      <c r="W1193" s="106">
        <v>7</v>
      </c>
      <c r="X1193" s="106">
        <v>7</v>
      </c>
      <c r="Y1193" s="106">
        <v>134</v>
      </c>
      <c r="Z1193" s="106">
        <v>5</v>
      </c>
      <c r="AA1193" s="107">
        <v>87221</v>
      </c>
      <c r="AB1193" s="106">
        <v>9</v>
      </c>
      <c r="AC1193" s="108">
        <v>7.3</v>
      </c>
      <c r="AD1193" s="109">
        <v>4</v>
      </c>
      <c r="AE1193" s="110">
        <v>0</v>
      </c>
      <c r="AF1193" s="111">
        <v>0.54</v>
      </c>
      <c r="AG1193" s="112">
        <v>0</v>
      </c>
      <c r="AH1193" s="112">
        <v>27.666666666666668</v>
      </c>
      <c r="AI1193" s="112">
        <v>0</v>
      </c>
      <c r="AJ1193" s="111">
        <v>0.9</v>
      </c>
      <c r="AK1193" s="112">
        <v>0</v>
      </c>
      <c r="AL1193" s="112">
        <v>0</v>
      </c>
      <c r="AM1193" s="112">
        <v>0</v>
      </c>
      <c r="AN1193" s="112">
        <v>29.333333333333332</v>
      </c>
      <c r="AO1193" s="112">
        <v>24.333333333333332</v>
      </c>
      <c r="AP1193" s="112">
        <v>0</v>
      </c>
      <c r="AQ1193" s="112">
        <v>0</v>
      </c>
      <c r="AR1193" s="112">
        <v>0</v>
      </c>
      <c r="AS1193" s="112">
        <v>0</v>
      </c>
      <c r="AT1193" s="111">
        <v>0.55000000000000004</v>
      </c>
      <c r="AU1193" s="112">
        <v>0</v>
      </c>
      <c r="AV1193" s="112">
        <v>0</v>
      </c>
      <c r="AW1193" s="112">
        <v>0</v>
      </c>
      <c r="AX1193" s="112">
        <v>0</v>
      </c>
      <c r="AY1193" s="112">
        <v>0</v>
      </c>
      <c r="AZ1193" s="112">
        <v>0</v>
      </c>
      <c r="BA1193" s="111">
        <v>0.71299999999999997</v>
      </c>
      <c r="BB1193" s="112">
        <v>0</v>
      </c>
      <c r="BC1193" s="112">
        <v>0</v>
      </c>
      <c r="BD1193" s="112">
        <v>0</v>
      </c>
      <c r="BE1193" s="112">
        <v>0</v>
      </c>
      <c r="BF1193" s="112">
        <v>0</v>
      </c>
      <c r="BG1193" s="112">
        <v>0</v>
      </c>
      <c r="BH1193" s="112">
        <v>0</v>
      </c>
      <c r="BI1193" s="112">
        <v>0</v>
      </c>
      <c r="BJ1193" s="112">
        <v>0</v>
      </c>
      <c r="BK1193" s="111">
        <v>0.71299999999999997</v>
      </c>
      <c r="BL1193" s="112">
        <v>0</v>
      </c>
      <c r="BM1193" s="112">
        <v>24.900000000000002</v>
      </c>
      <c r="BN1193" s="112">
        <v>16.133333333333333</v>
      </c>
      <c r="BO1193" s="112">
        <v>13.383333333333335</v>
      </c>
      <c r="BP1193" s="112">
        <v>0</v>
      </c>
      <c r="BQ1193" s="112">
        <v>0</v>
      </c>
      <c r="BR1193" s="113">
        <v>20</v>
      </c>
      <c r="BS1193" s="112">
        <v>0</v>
      </c>
    </row>
    <row r="1194" spans="1:71" hidden="1" x14ac:dyDescent="0.25">
      <c r="A1194" s="102" t="s">
        <v>17</v>
      </c>
      <c r="B1194" s="103" t="s">
        <v>191</v>
      </c>
      <c r="C1194" s="102" t="s">
        <v>192</v>
      </c>
      <c r="D1194" s="102" t="s">
        <v>1001</v>
      </c>
      <c r="E1194" s="102" t="s">
        <v>1002</v>
      </c>
      <c r="F1194" s="102" t="s">
        <v>244</v>
      </c>
      <c r="G1194" s="102" t="s">
        <v>224</v>
      </c>
      <c r="H1194" s="104">
        <v>8</v>
      </c>
      <c r="I1194" s="104"/>
      <c r="J1194" s="104">
        <v>213</v>
      </c>
      <c r="K1194" s="104">
        <v>639</v>
      </c>
      <c r="L1194" s="105">
        <v>110.5</v>
      </c>
      <c r="M1194" s="106">
        <v>104</v>
      </c>
      <c r="N1194" s="106">
        <v>124</v>
      </c>
      <c r="O1194" s="106">
        <v>1</v>
      </c>
      <c r="P1194" s="106">
        <v>20</v>
      </c>
      <c r="Q1194" s="106">
        <v>4</v>
      </c>
      <c r="R1194" s="106">
        <v>2.5</v>
      </c>
      <c r="S1194" s="106"/>
      <c r="T1194" s="106"/>
      <c r="U1194" s="106"/>
      <c r="V1194" s="106"/>
      <c r="W1194" s="106"/>
      <c r="X1194" s="106"/>
      <c r="Y1194" s="106">
        <v>213</v>
      </c>
      <c r="Z1194" s="106">
        <v>6</v>
      </c>
      <c r="AA1194" s="107">
        <v>85271</v>
      </c>
      <c r="AB1194" s="106">
        <v>9</v>
      </c>
      <c r="AC1194" s="108">
        <v>6.625</v>
      </c>
      <c r="AD1194" s="109">
        <v>4</v>
      </c>
      <c r="AE1194" s="110">
        <v>0</v>
      </c>
      <c r="AF1194" s="111">
        <v>0.54</v>
      </c>
      <c r="AG1194" s="112">
        <v>0</v>
      </c>
      <c r="AH1194" s="112">
        <v>14</v>
      </c>
      <c r="AI1194" s="112">
        <v>0</v>
      </c>
      <c r="AJ1194" s="111">
        <v>0.9</v>
      </c>
      <c r="AK1194" s="112">
        <v>0</v>
      </c>
      <c r="AL1194" s="112">
        <v>0</v>
      </c>
      <c r="AM1194" s="112">
        <v>0</v>
      </c>
      <c r="AN1194" s="112">
        <v>0</v>
      </c>
      <c r="AO1194" s="112">
        <v>0</v>
      </c>
      <c r="AP1194" s="112">
        <v>0</v>
      </c>
      <c r="AQ1194" s="112">
        <v>0</v>
      </c>
      <c r="AR1194" s="112">
        <v>0</v>
      </c>
      <c r="AS1194" s="112">
        <v>0</v>
      </c>
      <c r="AT1194" s="111">
        <v>0.55000000000000004</v>
      </c>
      <c r="AU1194" s="112">
        <v>0</v>
      </c>
      <c r="AV1194" s="112">
        <v>0</v>
      </c>
      <c r="AW1194" s="112">
        <v>0</v>
      </c>
      <c r="AX1194" s="112">
        <v>0</v>
      </c>
      <c r="AY1194" s="112">
        <v>0</v>
      </c>
      <c r="AZ1194" s="112">
        <v>0</v>
      </c>
      <c r="BA1194" s="111">
        <v>0.71299999999999997</v>
      </c>
      <c r="BB1194" s="112">
        <v>0</v>
      </c>
      <c r="BC1194" s="112">
        <v>0</v>
      </c>
      <c r="BD1194" s="112">
        <v>0</v>
      </c>
      <c r="BE1194" s="112">
        <v>0</v>
      </c>
      <c r="BF1194" s="112">
        <v>0</v>
      </c>
      <c r="BG1194" s="112">
        <v>0</v>
      </c>
      <c r="BH1194" s="112">
        <v>0</v>
      </c>
      <c r="BI1194" s="112">
        <v>0</v>
      </c>
      <c r="BJ1194" s="112">
        <v>0</v>
      </c>
      <c r="BK1194" s="111">
        <v>0.71299999999999997</v>
      </c>
      <c r="BL1194" s="112">
        <v>0</v>
      </c>
      <c r="BM1194" s="112">
        <v>12.6</v>
      </c>
      <c r="BN1194" s="112">
        <v>0</v>
      </c>
      <c r="BO1194" s="112">
        <v>0</v>
      </c>
      <c r="BP1194" s="112">
        <v>0</v>
      </c>
      <c r="BQ1194" s="112">
        <v>0</v>
      </c>
      <c r="BR1194" s="113">
        <v>5</v>
      </c>
      <c r="BS1194" s="112">
        <v>0</v>
      </c>
    </row>
    <row r="1195" spans="1:71" hidden="1" x14ac:dyDescent="0.25">
      <c r="A1195" s="102" t="s">
        <v>17</v>
      </c>
      <c r="B1195" s="103" t="s">
        <v>191</v>
      </c>
      <c r="C1195" s="102" t="s">
        <v>192</v>
      </c>
      <c r="D1195" s="102" t="s">
        <v>1005</v>
      </c>
      <c r="E1195" s="102" t="s">
        <v>1083</v>
      </c>
      <c r="F1195" s="102" t="s">
        <v>244</v>
      </c>
      <c r="G1195" s="102" t="s">
        <v>224</v>
      </c>
      <c r="H1195" s="104">
        <v>26</v>
      </c>
      <c r="I1195" s="104">
        <v>24</v>
      </c>
      <c r="J1195" s="104">
        <v>447</v>
      </c>
      <c r="K1195" s="104">
        <v>1341</v>
      </c>
      <c r="L1195" s="105">
        <v>165.66666666666666</v>
      </c>
      <c r="M1195" s="106">
        <v>439</v>
      </c>
      <c r="N1195" s="106">
        <v>469</v>
      </c>
      <c r="O1195" s="106">
        <v>5</v>
      </c>
      <c r="P1195" s="106">
        <v>30</v>
      </c>
      <c r="Q1195" s="106">
        <v>5</v>
      </c>
      <c r="R1195" s="106">
        <v>5</v>
      </c>
      <c r="S1195" s="106">
        <v>403</v>
      </c>
      <c r="T1195" s="106">
        <v>408</v>
      </c>
      <c r="U1195" s="106">
        <v>4</v>
      </c>
      <c r="V1195" s="106">
        <v>5</v>
      </c>
      <c r="W1195" s="106">
        <v>3</v>
      </c>
      <c r="X1195" s="106">
        <v>3.5</v>
      </c>
      <c r="Y1195" s="106">
        <v>447</v>
      </c>
      <c r="Z1195" s="106">
        <v>7</v>
      </c>
      <c r="AA1195" s="107"/>
      <c r="AB1195" s="106"/>
      <c r="AC1195" s="108">
        <v>5.166666666666667</v>
      </c>
      <c r="AD1195" s="109">
        <v>3</v>
      </c>
      <c r="AE1195" s="110">
        <v>0</v>
      </c>
      <c r="AF1195" s="111">
        <v>0.54</v>
      </c>
      <c r="AG1195" s="112">
        <v>0</v>
      </c>
      <c r="AH1195" s="112">
        <v>46</v>
      </c>
      <c r="AI1195" s="112">
        <v>0</v>
      </c>
      <c r="AJ1195" s="111">
        <v>0.9</v>
      </c>
      <c r="AK1195" s="112">
        <v>0</v>
      </c>
      <c r="AL1195" s="112">
        <v>0</v>
      </c>
      <c r="AM1195" s="112">
        <v>0</v>
      </c>
      <c r="AN1195" s="112">
        <v>24.666666666666668</v>
      </c>
      <c r="AO1195" s="112">
        <v>19.333333333333332</v>
      </c>
      <c r="AP1195" s="112">
        <v>3.3333333333333335</v>
      </c>
      <c r="AQ1195" s="112">
        <v>1.3333333333333333</v>
      </c>
      <c r="AR1195" s="112">
        <v>0</v>
      </c>
      <c r="AS1195" s="112">
        <v>0</v>
      </c>
      <c r="AT1195" s="111">
        <v>0.55000000000000004</v>
      </c>
      <c r="AU1195" s="112">
        <v>0</v>
      </c>
      <c r="AV1195" s="112">
        <v>0</v>
      </c>
      <c r="AW1195" s="112">
        <v>0</v>
      </c>
      <c r="AX1195" s="112">
        <v>0</v>
      </c>
      <c r="AY1195" s="112">
        <v>0</v>
      </c>
      <c r="AZ1195" s="112">
        <v>0</v>
      </c>
      <c r="BA1195" s="111">
        <v>0.71299999999999997</v>
      </c>
      <c r="BB1195" s="112">
        <v>0</v>
      </c>
      <c r="BC1195" s="112">
        <v>0</v>
      </c>
      <c r="BD1195" s="112">
        <v>0</v>
      </c>
      <c r="BE1195" s="112">
        <v>0</v>
      </c>
      <c r="BF1195" s="112">
        <v>0</v>
      </c>
      <c r="BG1195" s="112">
        <v>0</v>
      </c>
      <c r="BH1195" s="112">
        <v>0</v>
      </c>
      <c r="BI1195" s="112">
        <v>0</v>
      </c>
      <c r="BJ1195" s="112">
        <v>0</v>
      </c>
      <c r="BK1195" s="111">
        <v>0.71299999999999997</v>
      </c>
      <c r="BL1195" s="112">
        <v>0</v>
      </c>
      <c r="BM1195" s="112">
        <v>41.4</v>
      </c>
      <c r="BN1195" s="112">
        <v>13.566666666666668</v>
      </c>
      <c r="BO1195" s="112">
        <v>10.633333333333333</v>
      </c>
      <c r="BP1195" s="112">
        <v>2.5666666666666669</v>
      </c>
      <c r="BQ1195" s="112">
        <v>0</v>
      </c>
      <c r="BR1195" s="113">
        <v>14</v>
      </c>
      <c r="BS1195" s="112">
        <v>0</v>
      </c>
    </row>
    <row r="1196" spans="1:71" hidden="1" x14ac:dyDescent="0.25">
      <c r="A1196" s="102" t="s">
        <v>17</v>
      </c>
      <c r="B1196" s="103" t="s">
        <v>191</v>
      </c>
      <c r="C1196" s="102" t="s">
        <v>192</v>
      </c>
      <c r="D1196" s="102" t="s">
        <v>1006</v>
      </c>
      <c r="E1196" s="102" t="s">
        <v>1007</v>
      </c>
      <c r="F1196" s="102" t="s">
        <v>153</v>
      </c>
      <c r="G1196" s="102" t="s">
        <v>224</v>
      </c>
      <c r="H1196" s="104">
        <v>55</v>
      </c>
      <c r="I1196" s="104">
        <v>61</v>
      </c>
      <c r="J1196" s="104">
        <v>142</v>
      </c>
      <c r="K1196" s="104">
        <v>426</v>
      </c>
      <c r="L1196" s="105">
        <v>86</v>
      </c>
      <c r="M1196" s="106">
        <v>856</v>
      </c>
      <c r="N1196" s="106">
        <v>897</v>
      </c>
      <c r="O1196" s="106">
        <v>7</v>
      </c>
      <c r="P1196" s="106">
        <v>41</v>
      </c>
      <c r="Q1196" s="106">
        <v>6</v>
      </c>
      <c r="R1196" s="106">
        <v>6.5</v>
      </c>
      <c r="S1196" s="106">
        <v>855</v>
      </c>
      <c r="T1196" s="106">
        <v>877</v>
      </c>
      <c r="U1196" s="106">
        <v>7</v>
      </c>
      <c r="V1196" s="106">
        <v>22</v>
      </c>
      <c r="W1196" s="106">
        <v>7</v>
      </c>
      <c r="X1196" s="106">
        <v>7</v>
      </c>
      <c r="Y1196" s="106">
        <v>142</v>
      </c>
      <c r="Z1196" s="106">
        <v>5</v>
      </c>
      <c r="AA1196" s="107">
        <v>39868</v>
      </c>
      <c r="AB1196" s="106">
        <v>3</v>
      </c>
      <c r="AC1196" s="108">
        <v>4.9000000000000004</v>
      </c>
      <c r="AD1196" s="109">
        <v>3</v>
      </c>
      <c r="AE1196" s="110">
        <v>0</v>
      </c>
      <c r="AF1196" s="111">
        <v>0.54</v>
      </c>
      <c r="AG1196" s="112">
        <v>2.3333333333333335</v>
      </c>
      <c r="AH1196" s="112">
        <v>4</v>
      </c>
      <c r="AI1196" s="112">
        <v>2.3333333333333335</v>
      </c>
      <c r="AJ1196" s="111">
        <v>0.9</v>
      </c>
      <c r="AK1196" s="112">
        <v>0</v>
      </c>
      <c r="AL1196" s="112">
        <v>0</v>
      </c>
      <c r="AM1196" s="112">
        <v>0</v>
      </c>
      <c r="AN1196" s="112">
        <v>0</v>
      </c>
      <c r="AO1196" s="112">
        <v>0</v>
      </c>
      <c r="AP1196" s="112">
        <v>0</v>
      </c>
      <c r="AQ1196" s="112">
        <v>0</v>
      </c>
      <c r="AR1196" s="112">
        <v>0</v>
      </c>
      <c r="AS1196" s="112">
        <v>0</v>
      </c>
      <c r="AT1196" s="111">
        <v>0.55000000000000004</v>
      </c>
      <c r="AU1196" s="112">
        <v>0</v>
      </c>
      <c r="AV1196" s="112">
        <v>0</v>
      </c>
      <c r="AW1196" s="112">
        <v>0</v>
      </c>
      <c r="AX1196" s="112">
        <v>0</v>
      </c>
      <c r="AY1196" s="112">
        <v>0</v>
      </c>
      <c r="AZ1196" s="112">
        <v>0</v>
      </c>
      <c r="BA1196" s="111">
        <v>0.71299999999999997</v>
      </c>
      <c r="BB1196" s="112">
        <v>0</v>
      </c>
      <c r="BC1196" s="112">
        <v>0</v>
      </c>
      <c r="BD1196" s="112">
        <v>0</v>
      </c>
      <c r="BE1196" s="112">
        <v>0</v>
      </c>
      <c r="BF1196" s="112">
        <v>0</v>
      </c>
      <c r="BG1196" s="112">
        <v>0</v>
      </c>
      <c r="BH1196" s="112">
        <v>0</v>
      </c>
      <c r="BI1196" s="112">
        <v>0</v>
      </c>
      <c r="BJ1196" s="112">
        <v>0</v>
      </c>
      <c r="BK1196" s="111">
        <v>0.71299999999999997</v>
      </c>
      <c r="BL1196" s="112">
        <v>0</v>
      </c>
      <c r="BM1196" s="112">
        <v>5.7000000000000011</v>
      </c>
      <c r="BN1196" s="112">
        <v>2.1</v>
      </c>
      <c r="BO1196" s="112">
        <v>0</v>
      </c>
      <c r="BP1196" s="112">
        <v>0</v>
      </c>
      <c r="BQ1196" s="112">
        <v>0</v>
      </c>
      <c r="BR1196" s="113">
        <v>16</v>
      </c>
      <c r="BS1196" s="112">
        <v>0</v>
      </c>
    </row>
    <row r="1197" spans="1:71" hidden="1" x14ac:dyDescent="0.25">
      <c r="A1197" s="102" t="s">
        <v>17</v>
      </c>
      <c r="B1197" s="103" t="s">
        <v>191</v>
      </c>
      <c r="C1197" s="102" t="s">
        <v>192</v>
      </c>
      <c r="D1197" s="102" t="s">
        <v>1008</v>
      </c>
      <c r="E1197" s="102" t="s">
        <v>1009</v>
      </c>
      <c r="F1197" s="102" t="s">
        <v>244</v>
      </c>
      <c r="G1197" s="102" t="s">
        <v>224</v>
      </c>
      <c r="H1197" s="104">
        <v>25</v>
      </c>
      <c r="I1197" s="104">
        <v>25</v>
      </c>
      <c r="J1197" s="104">
        <v>94</v>
      </c>
      <c r="K1197" s="104">
        <v>282</v>
      </c>
      <c r="L1197" s="105">
        <v>48</v>
      </c>
      <c r="M1197" s="106">
        <v>278</v>
      </c>
      <c r="N1197" s="106">
        <v>308</v>
      </c>
      <c r="O1197" s="106">
        <v>4</v>
      </c>
      <c r="P1197" s="106">
        <v>30</v>
      </c>
      <c r="Q1197" s="106">
        <v>5</v>
      </c>
      <c r="R1197" s="106">
        <v>4.5</v>
      </c>
      <c r="S1197" s="106">
        <v>279</v>
      </c>
      <c r="T1197" s="106">
        <v>284</v>
      </c>
      <c r="U1197" s="106">
        <v>3</v>
      </c>
      <c r="V1197" s="106">
        <v>5</v>
      </c>
      <c r="W1197" s="106">
        <v>3</v>
      </c>
      <c r="X1197" s="106">
        <v>3</v>
      </c>
      <c r="Y1197" s="106">
        <v>94</v>
      </c>
      <c r="Z1197" s="106">
        <v>4</v>
      </c>
      <c r="AA1197" s="107"/>
      <c r="AB1197" s="106"/>
      <c r="AC1197" s="108">
        <v>3.8333333333333335</v>
      </c>
      <c r="AD1197" s="109">
        <v>2</v>
      </c>
      <c r="AE1197" s="110">
        <v>0</v>
      </c>
      <c r="AF1197" s="111">
        <v>0.54</v>
      </c>
      <c r="AG1197" s="112">
        <v>0</v>
      </c>
      <c r="AH1197" s="112">
        <v>12</v>
      </c>
      <c r="AI1197" s="112">
        <v>0</v>
      </c>
      <c r="AJ1197" s="111">
        <v>0.9</v>
      </c>
      <c r="AK1197" s="112">
        <v>0</v>
      </c>
      <c r="AL1197" s="112">
        <v>0</v>
      </c>
      <c r="AM1197" s="112">
        <v>0</v>
      </c>
      <c r="AN1197" s="112">
        <v>0</v>
      </c>
      <c r="AO1197" s="112">
        <v>1</v>
      </c>
      <c r="AP1197" s="112">
        <v>0</v>
      </c>
      <c r="AQ1197" s="112">
        <v>92.333333333333329</v>
      </c>
      <c r="AR1197" s="112">
        <v>0</v>
      </c>
      <c r="AS1197" s="112">
        <v>10</v>
      </c>
      <c r="AT1197" s="111">
        <v>0.55000000000000004</v>
      </c>
      <c r="AU1197" s="112">
        <v>1.6666666666666667</v>
      </c>
      <c r="AV1197" s="112">
        <v>0</v>
      </c>
      <c r="AW1197" s="112">
        <v>67.666666666666671</v>
      </c>
      <c r="AX1197" s="112">
        <v>0</v>
      </c>
      <c r="AY1197" s="112">
        <v>0</v>
      </c>
      <c r="AZ1197" s="112">
        <v>34</v>
      </c>
      <c r="BA1197" s="111">
        <v>0.71299999999999997</v>
      </c>
      <c r="BB1197" s="112">
        <v>0</v>
      </c>
      <c r="BC1197" s="112">
        <v>0</v>
      </c>
      <c r="BD1197" s="112">
        <v>0</v>
      </c>
      <c r="BE1197" s="112">
        <v>0</v>
      </c>
      <c r="BF1197" s="112">
        <v>18</v>
      </c>
      <c r="BG1197" s="112">
        <v>0</v>
      </c>
      <c r="BH1197" s="112">
        <v>1</v>
      </c>
      <c r="BI1197" s="112">
        <v>0</v>
      </c>
      <c r="BJ1197" s="112">
        <v>0</v>
      </c>
      <c r="BK1197" s="111">
        <v>0.71299999999999997</v>
      </c>
      <c r="BL1197" s="112">
        <v>0</v>
      </c>
      <c r="BM1197" s="112">
        <v>11.988333333333333</v>
      </c>
      <c r="BN1197" s="112">
        <v>0</v>
      </c>
      <c r="BO1197" s="112">
        <v>61.630333333333326</v>
      </c>
      <c r="BP1197" s="112">
        <v>75.738333333333316</v>
      </c>
      <c r="BQ1197" s="112">
        <v>5.5</v>
      </c>
      <c r="BR1197" s="113">
        <v>10</v>
      </c>
      <c r="BS1197" s="112">
        <v>0</v>
      </c>
    </row>
    <row r="1198" spans="1:71" hidden="1" x14ac:dyDescent="0.25">
      <c r="A1198" s="102" t="s">
        <v>17</v>
      </c>
      <c r="B1198" s="103" t="s">
        <v>191</v>
      </c>
      <c r="C1198" s="102" t="s">
        <v>192</v>
      </c>
      <c r="D1198" s="102" t="s">
        <v>98</v>
      </c>
      <c r="E1198" s="102" t="s">
        <v>99</v>
      </c>
      <c r="F1198" s="102" t="s">
        <v>151</v>
      </c>
      <c r="G1198" s="102" t="s">
        <v>223</v>
      </c>
      <c r="H1198" s="104">
        <v>125</v>
      </c>
      <c r="I1198" s="104">
        <v>139</v>
      </c>
      <c r="J1198" s="104">
        <v>1108</v>
      </c>
      <c r="K1198" s="104">
        <v>3324</v>
      </c>
      <c r="L1198" s="105">
        <v>457.33333333333331</v>
      </c>
      <c r="M1198" s="106">
        <v>1406</v>
      </c>
      <c r="N1198" s="106">
        <v>1526</v>
      </c>
      <c r="O1198" s="106">
        <v>8</v>
      </c>
      <c r="P1198" s="106">
        <v>120</v>
      </c>
      <c r="Q1198" s="106">
        <v>8</v>
      </c>
      <c r="R1198" s="106">
        <v>8</v>
      </c>
      <c r="S1198" s="106">
        <v>1484</v>
      </c>
      <c r="T1198" s="106">
        <v>1531</v>
      </c>
      <c r="U1198" s="106">
        <v>8</v>
      </c>
      <c r="V1198" s="106">
        <v>47</v>
      </c>
      <c r="W1198" s="106">
        <v>8</v>
      </c>
      <c r="X1198" s="106">
        <v>8</v>
      </c>
      <c r="Y1198" s="106">
        <v>1108</v>
      </c>
      <c r="Z1198" s="106">
        <v>9</v>
      </c>
      <c r="AA1198" s="107">
        <v>33083</v>
      </c>
      <c r="AB1198" s="106">
        <v>2</v>
      </c>
      <c r="AC1198" s="108">
        <v>5.8</v>
      </c>
      <c r="AD1198" s="109">
        <v>2</v>
      </c>
      <c r="AE1198" s="110">
        <v>0</v>
      </c>
      <c r="AF1198" s="111">
        <v>0.54</v>
      </c>
      <c r="AG1198" s="112">
        <v>0</v>
      </c>
      <c r="AH1198" s="112">
        <v>0</v>
      </c>
      <c r="AI1198" s="112">
        <v>0</v>
      </c>
      <c r="AJ1198" s="111">
        <v>0.9</v>
      </c>
      <c r="AK1198" s="112">
        <v>33.666666666666664</v>
      </c>
      <c r="AL1198" s="112">
        <v>0</v>
      </c>
      <c r="AM1198" s="112">
        <v>0</v>
      </c>
      <c r="AN1198" s="112">
        <v>0</v>
      </c>
      <c r="AO1198" s="112">
        <v>0</v>
      </c>
      <c r="AP1198" s="112">
        <v>0</v>
      </c>
      <c r="AQ1198" s="112">
        <v>0</v>
      </c>
      <c r="AR1198" s="112">
        <v>0</v>
      </c>
      <c r="AS1198" s="112">
        <v>0</v>
      </c>
      <c r="AT1198" s="111">
        <v>0.55000000000000004</v>
      </c>
      <c r="AU1198" s="112">
        <v>0</v>
      </c>
      <c r="AV1198" s="112">
        <v>0</v>
      </c>
      <c r="AW1198" s="112">
        <v>0</v>
      </c>
      <c r="AX1198" s="112">
        <v>0</v>
      </c>
      <c r="AY1198" s="112">
        <v>0</v>
      </c>
      <c r="AZ1198" s="112">
        <v>0</v>
      </c>
      <c r="BA1198" s="111">
        <v>0.71299999999999997</v>
      </c>
      <c r="BB1198" s="112">
        <v>0</v>
      </c>
      <c r="BC1198" s="112">
        <v>0</v>
      </c>
      <c r="BD1198" s="112">
        <v>0</v>
      </c>
      <c r="BE1198" s="112">
        <v>0</v>
      </c>
      <c r="BF1198" s="112">
        <v>0</v>
      </c>
      <c r="BG1198" s="112">
        <v>0</v>
      </c>
      <c r="BH1198" s="112">
        <v>0</v>
      </c>
      <c r="BI1198" s="112">
        <v>0</v>
      </c>
      <c r="BJ1198" s="112">
        <v>0</v>
      </c>
      <c r="BK1198" s="111">
        <v>0.71299999999999997</v>
      </c>
      <c r="BL1198" s="112">
        <v>0</v>
      </c>
      <c r="BM1198" s="112">
        <v>18.516666666666666</v>
      </c>
      <c r="BN1198" s="112">
        <v>0</v>
      </c>
      <c r="BO1198" s="112">
        <v>0</v>
      </c>
      <c r="BP1198" s="112">
        <v>0</v>
      </c>
      <c r="BQ1198" s="112">
        <v>0</v>
      </c>
      <c r="BR1198" s="113">
        <v>38</v>
      </c>
      <c r="BS1198" s="112">
        <v>0</v>
      </c>
    </row>
    <row r="1199" spans="1:71" hidden="1" x14ac:dyDescent="0.25">
      <c r="A1199" s="102" t="s">
        <v>17</v>
      </c>
      <c r="B1199" s="103" t="s">
        <v>191</v>
      </c>
      <c r="C1199" s="102" t="s">
        <v>192</v>
      </c>
      <c r="D1199" s="102" t="s">
        <v>801</v>
      </c>
      <c r="E1199" s="102" t="s">
        <v>802</v>
      </c>
      <c r="F1199" s="102" t="s">
        <v>244</v>
      </c>
      <c r="G1199" s="102" t="s">
        <v>224</v>
      </c>
      <c r="H1199" s="104">
        <v>41</v>
      </c>
      <c r="I1199" s="104">
        <v>50</v>
      </c>
      <c r="J1199" s="104">
        <v>136</v>
      </c>
      <c r="K1199" s="104">
        <v>408</v>
      </c>
      <c r="L1199" s="105">
        <v>75.666666666666671</v>
      </c>
      <c r="M1199" s="106">
        <v>451</v>
      </c>
      <c r="N1199" s="106">
        <v>495</v>
      </c>
      <c r="O1199" s="106">
        <v>5</v>
      </c>
      <c r="P1199" s="106">
        <v>44</v>
      </c>
      <c r="Q1199" s="106">
        <v>6</v>
      </c>
      <c r="R1199" s="106">
        <v>5.5</v>
      </c>
      <c r="S1199" s="106">
        <v>462</v>
      </c>
      <c r="T1199" s="106">
        <v>490</v>
      </c>
      <c r="U1199" s="106">
        <v>5</v>
      </c>
      <c r="V1199" s="106">
        <v>28</v>
      </c>
      <c r="W1199" s="106">
        <v>7</v>
      </c>
      <c r="X1199" s="106">
        <v>6</v>
      </c>
      <c r="Y1199" s="106">
        <v>136</v>
      </c>
      <c r="Z1199" s="106">
        <v>5</v>
      </c>
      <c r="AA1199" s="107">
        <v>41384</v>
      </c>
      <c r="AB1199" s="106">
        <v>4</v>
      </c>
      <c r="AC1199" s="108">
        <v>4.9000000000000004</v>
      </c>
      <c r="AD1199" s="109">
        <v>3</v>
      </c>
      <c r="AE1199" s="110">
        <v>0</v>
      </c>
      <c r="AF1199" s="111">
        <v>0.54</v>
      </c>
      <c r="AG1199" s="112">
        <v>0</v>
      </c>
      <c r="AH1199" s="112">
        <v>9.6666666666666661</v>
      </c>
      <c r="AI1199" s="112">
        <v>0</v>
      </c>
      <c r="AJ1199" s="111">
        <v>0.9</v>
      </c>
      <c r="AK1199" s="112">
        <v>0</v>
      </c>
      <c r="AL1199" s="112">
        <v>0</v>
      </c>
      <c r="AM1199" s="112">
        <v>0</v>
      </c>
      <c r="AN1199" s="112">
        <v>9.3333333333333339</v>
      </c>
      <c r="AO1199" s="112">
        <v>42.333333333333336</v>
      </c>
      <c r="AP1199" s="112">
        <v>0</v>
      </c>
      <c r="AQ1199" s="112">
        <v>0</v>
      </c>
      <c r="AR1199" s="112">
        <v>0</v>
      </c>
      <c r="AS1199" s="112">
        <v>0</v>
      </c>
      <c r="AT1199" s="111">
        <v>0.55000000000000004</v>
      </c>
      <c r="AU1199" s="112">
        <v>0</v>
      </c>
      <c r="AV1199" s="112">
        <v>0</v>
      </c>
      <c r="AW1199" s="112">
        <v>0</v>
      </c>
      <c r="AX1199" s="112">
        <v>0</v>
      </c>
      <c r="AY1199" s="112">
        <v>0</v>
      </c>
      <c r="AZ1199" s="112">
        <v>0</v>
      </c>
      <c r="BA1199" s="111">
        <v>0.71299999999999997</v>
      </c>
      <c r="BB1199" s="112">
        <v>0</v>
      </c>
      <c r="BC1199" s="112">
        <v>0</v>
      </c>
      <c r="BD1199" s="112">
        <v>0</v>
      </c>
      <c r="BE1199" s="112">
        <v>0</v>
      </c>
      <c r="BF1199" s="112">
        <v>0</v>
      </c>
      <c r="BG1199" s="112">
        <v>0</v>
      </c>
      <c r="BH1199" s="112">
        <v>0</v>
      </c>
      <c r="BI1199" s="112">
        <v>0</v>
      </c>
      <c r="BJ1199" s="112">
        <v>0</v>
      </c>
      <c r="BK1199" s="111">
        <v>0.71299999999999997</v>
      </c>
      <c r="BL1199" s="112">
        <v>0</v>
      </c>
      <c r="BM1199" s="112">
        <v>8.6999999999999993</v>
      </c>
      <c r="BN1199" s="112">
        <v>5.1333333333333337</v>
      </c>
      <c r="BO1199" s="112">
        <v>23.283333333333335</v>
      </c>
      <c r="BP1199" s="112">
        <v>0</v>
      </c>
      <c r="BQ1199" s="112">
        <v>0</v>
      </c>
      <c r="BR1199" s="113">
        <v>12</v>
      </c>
      <c r="BS1199" s="112">
        <v>0</v>
      </c>
    </row>
    <row r="1200" spans="1:71" hidden="1" x14ac:dyDescent="0.25">
      <c r="A1200" s="102" t="s">
        <v>17</v>
      </c>
      <c r="B1200" s="103" t="s">
        <v>191</v>
      </c>
      <c r="C1200" s="102" t="s">
        <v>192</v>
      </c>
      <c r="D1200" s="102" t="s">
        <v>827</v>
      </c>
      <c r="E1200" s="102" t="s">
        <v>828</v>
      </c>
      <c r="F1200" s="102" t="s">
        <v>153</v>
      </c>
      <c r="G1200" s="102" t="s">
        <v>224</v>
      </c>
      <c r="H1200" s="104">
        <v>233</v>
      </c>
      <c r="I1200" s="104">
        <v>219</v>
      </c>
      <c r="J1200" s="104">
        <v>1542</v>
      </c>
      <c r="K1200" s="104">
        <v>4626</v>
      </c>
      <c r="L1200" s="105">
        <v>664.66666666666663</v>
      </c>
      <c r="M1200" s="106">
        <v>2758</v>
      </c>
      <c r="N1200" s="106">
        <v>3055</v>
      </c>
      <c r="O1200" s="106">
        <v>9</v>
      </c>
      <c r="P1200" s="106">
        <v>297</v>
      </c>
      <c r="Q1200" s="106">
        <v>10</v>
      </c>
      <c r="R1200" s="106">
        <v>9.5</v>
      </c>
      <c r="S1200" s="106">
        <v>2694</v>
      </c>
      <c r="T1200" s="106">
        <v>2752</v>
      </c>
      <c r="U1200" s="106">
        <v>9</v>
      </c>
      <c r="V1200" s="106">
        <v>58</v>
      </c>
      <c r="W1200" s="106">
        <v>9</v>
      </c>
      <c r="X1200" s="106">
        <v>9</v>
      </c>
      <c r="Y1200" s="106">
        <v>1542</v>
      </c>
      <c r="Z1200" s="106">
        <v>9</v>
      </c>
      <c r="AA1200" s="107">
        <v>56635</v>
      </c>
      <c r="AB1200" s="106">
        <v>6</v>
      </c>
      <c r="AC1200" s="108">
        <v>7.9</v>
      </c>
      <c r="AD1200" s="109">
        <v>4</v>
      </c>
      <c r="AE1200" s="110">
        <v>0</v>
      </c>
      <c r="AF1200" s="111">
        <v>0.54</v>
      </c>
      <c r="AG1200" s="112">
        <v>0</v>
      </c>
      <c r="AH1200" s="112">
        <v>0</v>
      </c>
      <c r="AI1200" s="112">
        <v>0</v>
      </c>
      <c r="AJ1200" s="111">
        <v>0.9</v>
      </c>
      <c r="AK1200" s="112">
        <v>0</v>
      </c>
      <c r="AL1200" s="112">
        <v>204.66666666666666</v>
      </c>
      <c r="AM1200" s="112">
        <v>0</v>
      </c>
      <c r="AN1200" s="112">
        <v>0</v>
      </c>
      <c r="AO1200" s="112">
        <v>0</v>
      </c>
      <c r="AP1200" s="112">
        <v>0</v>
      </c>
      <c r="AQ1200" s="112">
        <v>0</v>
      </c>
      <c r="AR1200" s="112">
        <v>0</v>
      </c>
      <c r="AS1200" s="112">
        <v>0</v>
      </c>
      <c r="AT1200" s="111">
        <v>0.55000000000000004</v>
      </c>
      <c r="AU1200" s="112">
        <v>0</v>
      </c>
      <c r="AV1200" s="112">
        <v>0</v>
      </c>
      <c r="AW1200" s="112">
        <v>0</v>
      </c>
      <c r="AX1200" s="112">
        <v>0</v>
      </c>
      <c r="AY1200" s="112">
        <v>0</v>
      </c>
      <c r="AZ1200" s="112">
        <v>0</v>
      </c>
      <c r="BA1200" s="111">
        <v>0.71299999999999997</v>
      </c>
      <c r="BB1200" s="112">
        <v>0</v>
      </c>
      <c r="BC1200" s="112">
        <v>0</v>
      </c>
      <c r="BD1200" s="112">
        <v>0</v>
      </c>
      <c r="BE1200" s="112">
        <v>0</v>
      </c>
      <c r="BF1200" s="112">
        <v>0</v>
      </c>
      <c r="BG1200" s="112">
        <v>0</v>
      </c>
      <c r="BH1200" s="112">
        <v>0</v>
      </c>
      <c r="BI1200" s="112">
        <v>0</v>
      </c>
      <c r="BJ1200" s="112">
        <v>0</v>
      </c>
      <c r="BK1200" s="111">
        <v>0.71299999999999997</v>
      </c>
      <c r="BL1200" s="112">
        <v>0</v>
      </c>
      <c r="BM1200" s="112">
        <v>112.56666666666668</v>
      </c>
      <c r="BN1200" s="112">
        <v>0</v>
      </c>
      <c r="BO1200" s="112">
        <v>0</v>
      </c>
      <c r="BP1200" s="112">
        <v>0</v>
      </c>
      <c r="BQ1200" s="112">
        <v>0</v>
      </c>
      <c r="BR1200" s="113">
        <v>98</v>
      </c>
      <c r="BS1200" s="112">
        <v>0</v>
      </c>
    </row>
    <row r="1201" spans="1:71" hidden="1" x14ac:dyDescent="0.25">
      <c r="A1201" s="102" t="s">
        <v>17</v>
      </c>
      <c r="B1201" s="103" t="s">
        <v>191</v>
      </c>
      <c r="C1201" s="102" t="s">
        <v>192</v>
      </c>
      <c r="D1201" s="102" t="s">
        <v>36</v>
      </c>
      <c r="E1201" s="102" t="s">
        <v>37</v>
      </c>
      <c r="F1201" s="102" t="s">
        <v>153</v>
      </c>
      <c r="G1201" s="102" t="s">
        <v>224</v>
      </c>
      <c r="H1201" s="104">
        <v>54</v>
      </c>
      <c r="I1201" s="104">
        <v>55</v>
      </c>
      <c r="J1201" s="104">
        <v>1250</v>
      </c>
      <c r="K1201" s="104">
        <v>3750</v>
      </c>
      <c r="L1201" s="105">
        <v>453</v>
      </c>
      <c r="M1201" s="106">
        <v>779</v>
      </c>
      <c r="N1201" s="106">
        <v>850</v>
      </c>
      <c r="O1201" s="106">
        <v>6</v>
      </c>
      <c r="P1201" s="106">
        <v>71</v>
      </c>
      <c r="Q1201" s="106">
        <v>7</v>
      </c>
      <c r="R1201" s="106">
        <v>6.5</v>
      </c>
      <c r="S1201" s="106">
        <v>753</v>
      </c>
      <c r="T1201" s="106">
        <v>774</v>
      </c>
      <c r="U1201" s="106">
        <v>6</v>
      </c>
      <c r="V1201" s="106">
        <v>21</v>
      </c>
      <c r="W1201" s="106">
        <v>7</v>
      </c>
      <c r="X1201" s="106">
        <v>6.5</v>
      </c>
      <c r="Y1201" s="106">
        <v>1250</v>
      </c>
      <c r="Z1201" s="106">
        <v>9</v>
      </c>
      <c r="AA1201" s="107">
        <v>42814</v>
      </c>
      <c r="AB1201" s="106">
        <v>4</v>
      </c>
      <c r="AC1201" s="108">
        <v>6</v>
      </c>
      <c r="AD1201" s="109">
        <v>3</v>
      </c>
      <c r="AE1201" s="110">
        <v>0</v>
      </c>
      <c r="AF1201" s="111">
        <v>0.54</v>
      </c>
      <c r="AG1201" s="112">
        <v>29</v>
      </c>
      <c r="AH1201" s="112">
        <v>0</v>
      </c>
      <c r="AI1201" s="112">
        <v>29</v>
      </c>
      <c r="AJ1201" s="111">
        <v>0.9</v>
      </c>
      <c r="AK1201" s="112">
        <v>0</v>
      </c>
      <c r="AL1201" s="112">
        <v>38.333333333333336</v>
      </c>
      <c r="AM1201" s="112">
        <v>0</v>
      </c>
      <c r="AN1201" s="112">
        <v>0</v>
      </c>
      <c r="AO1201" s="112">
        <v>0</v>
      </c>
      <c r="AP1201" s="112">
        <v>0</v>
      </c>
      <c r="AQ1201" s="112">
        <v>0</v>
      </c>
      <c r="AR1201" s="112">
        <v>0</v>
      </c>
      <c r="AS1201" s="112">
        <v>0</v>
      </c>
      <c r="AT1201" s="111">
        <v>0.55000000000000004</v>
      </c>
      <c r="AU1201" s="112">
        <v>0</v>
      </c>
      <c r="AV1201" s="112">
        <v>0</v>
      </c>
      <c r="AW1201" s="112">
        <v>0</v>
      </c>
      <c r="AX1201" s="112">
        <v>0</v>
      </c>
      <c r="AY1201" s="112">
        <v>0</v>
      </c>
      <c r="AZ1201" s="112">
        <v>0</v>
      </c>
      <c r="BA1201" s="111">
        <v>0.71299999999999997</v>
      </c>
      <c r="BB1201" s="112">
        <v>0</v>
      </c>
      <c r="BC1201" s="112">
        <v>0</v>
      </c>
      <c r="BD1201" s="112">
        <v>0</v>
      </c>
      <c r="BE1201" s="112">
        <v>0</v>
      </c>
      <c r="BF1201" s="112">
        <v>0</v>
      </c>
      <c r="BG1201" s="112">
        <v>0</v>
      </c>
      <c r="BH1201" s="112">
        <v>0</v>
      </c>
      <c r="BI1201" s="112">
        <v>0</v>
      </c>
      <c r="BJ1201" s="112">
        <v>0</v>
      </c>
      <c r="BK1201" s="111">
        <v>0.71299999999999997</v>
      </c>
      <c r="BL1201" s="112">
        <v>0</v>
      </c>
      <c r="BM1201" s="112">
        <v>47.183333333333337</v>
      </c>
      <c r="BN1201" s="112">
        <v>26.1</v>
      </c>
      <c r="BO1201" s="112">
        <v>0</v>
      </c>
      <c r="BP1201" s="112">
        <v>0</v>
      </c>
      <c r="BQ1201" s="112">
        <v>0</v>
      </c>
      <c r="BR1201" s="113">
        <v>59</v>
      </c>
      <c r="BS1201" s="112">
        <v>0</v>
      </c>
    </row>
    <row r="1202" spans="1:71" hidden="1" x14ac:dyDescent="0.25">
      <c r="A1202" s="102" t="s">
        <v>17</v>
      </c>
      <c r="B1202" s="103" t="s">
        <v>191</v>
      </c>
      <c r="C1202" s="102" t="s">
        <v>192</v>
      </c>
      <c r="D1202" s="102" t="s">
        <v>44</v>
      </c>
      <c r="E1202" s="102" t="s">
        <v>45</v>
      </c>
      <c r="F1202" s="102" t="s">
        <v>151</v>
      </c>
      <c r="G1202" s="102" t="s">
        <v>223</v>
      </c>
      <c r="H1202" s="104">
        <v>11</v>
      </c>
      <c r="I1202" s="104">
        <v>12</v>
      </c>
      <c r="J1202" s="104">
        <v>79</v>
      </c>
      <c r="K1202" s="104">
        <v>237</v>
      </c>
      <c r="L1202" s="105">
        <v>34</v>
      </c>
      <c r="M1202" s="106">
        <v>136</v>
      </c>
      <c r="N1202" s="106">
        <v>143</v>
      </c>
      <c r="O1202" s="106">
        <v>2</v>
      </c>
      <c r="P1202" s="106">
        <v>7</v>
      </c>
      <c r="Q1202" s="106">
        <v>3</v>
      </c>
      <c r="R1202" s="106">
        <v>2.5</v>
      </c>
      <c r="S1202" s="106">
        <v>141</v>
      </c>
      <c r="T1202" s="106">
        <v>144</v>
      </c>
      <c r="U1202" s="106">
        <v>2</v>
      </c>
      <c r="V1202" s="106">
        <v>3</v>
      </c>
      <c r="W1202" s="106">
        <v>3</v>
      </c>
      <c r="X1202" s="106">
        <v>2.5</v>
      </c>
      <c r="Y1202" s="106">
        <v>79</v>
      </c>
      <c r="Z1202" s="106">
        <v>4</v>
      </c>
      <c r="AA1202" s="107">
        <v>51233</v>
      </c>
      <c r="AB1202" s="106">
        <v>5</v>
      </c>
      <c r="AC1202" s="108">
        <v>3.8</v>
      </c>
      <c r="AD1202" s="109">
        <v>2</v>
      </c>
      <c r="AE1202" s="110">
        <v>0</v>
      </c>
      <c r="AF1202" s="111">
        <v>0.54</v>
      </c>
      <c r="AG1202" s="112">
        <v>0</v>
      </c>
      <c r="AH1202" s="112">
        <v>0</v>
      </c>
      <c r="AI1202" s="112">
        <v>0</v>
      </c>
      <c r="AJ1202" s="111">
        <v>0.9</v>
      </c>
      <c r="AK1202" s="112">
        <v>0</v>
      </c>
      <c r="AL1202" s="112">
        <v>0</v>
      </c>
      <c r="AM1202" s="112">
        <v>0</v>
      </c>
      <c r="AN1202" s="112">
        <v>0</v>
      </c>
      <c r="AO1202" s="112">
        <v>0</v>
      </c>
      <c r="AP1202" s="112">
        <v>0</v>
      </c>
      <c r="AQ1202" s="112">
        <v>0</v>
      </c>
      <c r="AR1202" s="112">
        <v>0</v>
      </c>
      <c r="AS1202" s="112">
        <v>0</v>
      </c>
      <c r="AT1202" s="111">
        <v>0.55000000000000004</v>
      </c>
      <c r="AU1202" s="112">
        <v>0</v>
      </c>
      <c r="AV1202" s="112">
        <v>0</v>
      </c>
      <c r="AW1202" s="112">
        <v>0</v>
      </c>
      <c r="AX1202" s="112">
        <v>0</v>
      </c>
      <c r="AY1202" s="112">
        <v>0</v>
      </c>
      <c r="AZ1202" s="112">
        <v>0</v>
      </c>
      <c r="BA1202" s="111">
        <v>0.71299999999999997</v>
      </c>
      <c r="BB1202" s="112">
        <v>0</v>
      </c>
      <c r="BC1202" s="112">
        <v>0</v>
      </c>
      <c r="BD1202" s="112">
        <v>0</v>
      </c>
      <c r="BE1202" s="112">
        <v>0</v>
      </c>
      <c r="BF1202" s="112">
        <v>0</v>
      </c>
      <c r="BG1202" s="112">
        <v>0</v>
      </c>
      <c r="BH1202" s="112">
        <v>0</v>
      </c>
      <c r="BI1202" s="112">
        <v>0</v>
      </c>
      <c r="BJ1202" s="112">
        <v>0</v>
      </c>
      <c r="BK1202" s="111">
        <v>0.71299999999999997</v>
      </c>
      <c r="BL1202" s="112">
        <v>0</v>
      </c>
      <c r="BM1202" s="112">
        <v>0</v>
      </c>
      <c r="BN1202" s="112">
        <v>0</v>
      </c>
      <c r="BO1202" s="112">
        <v>0</v>
      </c>
      <c r="BP1202" s="112">
        <v>0</v>
      </c>
      <c r="BQ1202" s="112">
        <v>0</v>
      </c>
      <c r="BR1202" s="113">
        <v>6</v>
      </c>
      <c r="BS1202" s="112">
        <v>89</v>
      </c>
    </row>
    <row r="1203" spans="1:71" hidden="1" x14ac:dyDescent="0.25">
      <c r="A1203" s="102" t="s">
        <v>17</v>
      </c>
      <c r="B1203" s="103" t="s">
        <v>193</v>
      </c>
      <c r="C1203" s="102" t="s">
        <v>194</v>
      </c>
      <c r="D1203" s="102" t="s">
        <v>839</v>
      </c>
      <c r="E1203" s="102" t="s">
        <v>840</v>
      </c>
      <c r="F1203" s="102" t="s">
        <v>152</v>
      </c>
      <c r="G1203" s="102" t="s">
        <v>223</v>
      </c>
      <c r="H1203" s="104">
        <v>1235</v>
      </c>
      <c r="I1203" s="104">
        <v>1127</v>
      </c>
      <c r="J1203" s="104">
        <v>1544</v>
      </c>
      <c r="K1203" s="104">
        <v>4632</v>
      </c>
      <c r="L1203" s="105">
        <v>1302</v>
      </c>
      <c r="M1203" s="106">
        <v>7099</v>
      </c>
      <c r="N1203" s="106">
        <v>9959</v>
      </c>
      <c r="O1203" s="106">
        <v>10</v>
      </c>
      <c r="P1203" s="106">
        <v>2860</v>
      </c>
      <c r="Q1203" s="106">
        <v>10</v>
      </c>
      <c r="R1203" s="106">
        <v>10</v>
      </c>
      <c r="S1203" s="106">
        <v>7003</v>
      </c>
      <c r="T1203" s="106">
        <v>7632</v>
      </c>
      <c r="U1203" s="106">
        <v>10</v>
      </c>
      <c r="V1203" s="106">
        <v>629</v>
      </c>
      <c r="W1203" s="106">
        <v>10</v>
      </c>
      <c r="X1203" s="106">
        <v>10</v>
      </c>
      <c r="Y1203" s="106">
        <v>1544</v>
      </c>
      <c r="Z1203" s="106">
        <v>9</v>
      </c>
      <c r="AA1203" s="107">
        <v>30277</v>
      </c>
      <c r="AB1203" s="106">
        <v>2</v>
      </c>
      <c r="AC1203" s="108">
        <v>6.6</v>
      </c>
      <c r="AD1203" s="109">
        <v>2</v>
      </c>
      <c r="AE1203" s="110">
        <v>0</v>
      </c>
      <c r="AF1203" s="111">
        <v>0.54</v>
      </c>
      <c r="AG1203" s="112">
        <v>0</v>
      </c>
      <c r="AH1203" s="112">
        <v>0</v>
      </c>
      <c r="AI1203" s="112">
        <v>0</v>
      </c>
      <c r="AJ1203" s="111">
        <v>0.9</v>
      </c>
      <c r="AK1203" s="112">
        <v>0</v>
      </c>
      <c r="AL1203" s="112">
        <v>0</v>
      </c>
      <c r="AM1203" s="112">
        <v>0</v>
      </c>
      <c r="AN1203" s="112">
        <v>0</v>
      </c>
      <c r="AO1203" s="112">
        <v>0</v>
      </c>
      <c r="AP1203" s="112">
        <v>0</v>
      </c>
      <c r="AQ1203" s="112">
        <v>0</v>
      </c>
      <c r="AR1203" s="112">
        <v>0</v>
      </c>
      <c r="AS1203" s="112">
        <v>0</v>
      </c>
      <c r="AT1203" s="111">
        <v>0.55000000000000004</v>
      </c>
      <c r="AU1203" s="112">
        <v>0</v>
      </c>
      <c r="AV1203" s="112">
        <v>0</v>
      </c>
      <c r="AW1203" s="112">
        <v>0</v>
      </c>
      <c r="AX1203" s="112">
        <v>0</v>
      </c>
      <c r="AY1203" s="112">
        <v>0</v>
      </c>
      <c r="AZ1203" s="112">
        <v>0</v>
      </c>
      <c r="BA1203" s="111">
        <v>0.71299999999999997</v>
      </c>
      <c r="BB1203" s="112">
        <v>0</v>
      </c>
      <c r="BC1203" s="112">
        <v>0</v>
      </c>
      <c r="BD1203" s="112">
        <v>0</v>
      </c>
      <c r="BE1203" s="112">
        <v>0</v>
      </c>
      <c r="BF1203" s="112">
        <v>0</v>
      </c>
      <c r="BG1203" s="112">
        <v>0</v>
      </c>
      <c r="BH1203" s="112">
        <v>0</v>
      </c>
      <c r="BI1203" s="112">
        <v>0</v>
      </c>
      <c r="BJ1203" s="112">
        <v>0</v>
      </c>
      <c r="BK1203" s="111">
        <v>0.71299999999999997</v>
      </c>
      <c r="BL1203" s="112">
        <v>0</v>
      </c>
      <c r="BM1203" s="112">
        <v>0</v>
      </c>
      <c r="BN1203" s="112">
        <v>0</v>
      </c>
      <c r="BO1203" s="112">
        <v>0</v>
      </c>
      <c r="BP1203" s="112">
        <v>0</v>
      </c>
      <c r="BQ1203" s="112">
        <v>0</v>
      </c>
      <c r="BR1203" s="113">
        <v>255</v>
      </c>
      <c r="BS1203" s="112">
        <v>0</v>
      </c>
    </row>
    <row r="1204" spans="1:71" hidden="1" x14ac:dyDescent="0.25">
      <c r="A1204" s="102" t="s">
        <v>17</v>
      </c>
      <c r="B1204" s="103" t="s">
        <v>193</v>
      </c>
      <c r="C1204" s="102" t="s">
        <v>194</v>
      </c>
      <c r="D1204" s="102" t="s">
        <v>841</v>
      </c>
      <c r="E1204" s="102" t="s">
        <v>842</v>
      </c>
      <c r="F1204" s="102" t="s">
        <v>153</v>
      </c>
      <c r="G1204" s="102" t="s">
        <v>224</v>
      </c>
      <c r="H1204" s="104">
        <v>777</v>
      </c>
      <c r="I1204" s="104">
        <v>687</v>
      </c>
      <c r="J1204" s="104">
        <v>2184</v>
      </c>
      <c r="K1204" s="104">
        <v>6552</v>
      </c>
      <c r="L1204" s="105">
        <v>1216</v>
      </c>
      <c r="M1204" s="106">
        <v>5977</v>
      </c>
      <c r="N1204" s="106">
        <v>6700</v>
      </c>
      <c r="O1204" s="106">
        <v>10</v>
      </c>
      <c r="P1204" s="106">
        <v>723</v>
      </c>
      <c r="Q1204" s="106">
        <v>10</v>
      </c>
      <c r="R1204" s="106">
        <v>10</v>
      </c>
      <c r="S1204" s="106">
        <v>5677</v>
      </c>
      <c r="T1204" s="106">
        <v>5776</v>
      </c>
      <c r="U1204" s="106">
        <v>10</v>
      </c>
      <c r="V1204" s="106">
        <v>99</v>
      </c>
      <c r="W1204" s="106">
        <v>10</v>
      </c>
      <c r="X1204" s="106">
        <v>10</v>
      </c>
      <c r="Y1204" s="106">
        <v>2184</v>
      </c>
      <c r="Z1204" s="106">
        <v>10</v>
      </c>
      <c r="AA1204" s="107">
        <v>30487</v>
      </c>
      <c r="AB1204" s="106">
        <v>2</v>
      </c>
      <c r="AC1204" s="108">
        <v>6.8</v>
      </c>
      <c r="AD1204" s="109">
        <v>2</v>
      </c>
      <c r="AE1204" s="110">
        <v>0</v>
      </c>
      <c r="AF1204" s="111">
        <v>0.54</v>
      </c>
      <c r="AG1204" s="112">
        <v>20.666666666666668</v>
      </c>
      <c r="AH1204" s="112">
        <v>0</v>
      </c>
      <c r="AI1204" s="112">
        <v>20.666666666666668</v>
      </c>
      <c r="AJ1204" s="111">
        <v>0.9</v>
      </c>
      <c r="AK1204" s="112">
        <v>0</v>
      </c>
      <c r="AL1204" s="112">
        <v>67.666666666666671</v>
      </c>
      <c r="AM1204" s="112">
        <v>0</v>
      </c>
      <c r="AN1204" s="112">
        <v>0</v>
      </c>
      <c r="AO1204" s="112">
        <v>0</v>
      </c>
      <c r="AP1204" s="112">
        <v>0</v>
      </c>
      <c r="AQ1204" s="112">
        <v>0</v>
      </c>
      <c r="AR1204" s="112">
        <v>0</v>
      </c>
      <c r="AS1204" s="112">
        <v>0</v>
      </c>
      <c r="AT1204" s="111">
        <v>0.55000000000000004</v>
      </c>
      <c r="AU1204" s="112">
        <v>0</v>
      </c>
      <c r="AV1204" s="112">
        <v>0</v>
      </c>
      <c r="AW1204" s="112">
        <v>0</v>
      </c>
      <c r="AX1204" s="112">
        <v>0</v>
      </c>
      <c r="AY1204" s="112">
        <v>0</v>
      </c>
      <c r="AZ1204" s="112">
        <v>0</v>
      </c>
      <c r="BA1204" s="111">
        <v>0.71299999999999997</v>
      </c>
      <c r="BB1204" s="112">
        <v>0</v>
      </c>
      <c r="BC1204" s="112">
        <v>0</v>
      </c>
      <c r="BD1204" s="112">
        <v>0</v>
      </c>
      <c r="BE1204" s="112">
        <v>0</v>
      </c>
      <c r="BF1204" s="112">
        <v>0</v>
      </c>
      <c r="BG1204" s="112">
        <v>0</v>
      </c>
      <c r="BH1204" s="112">
        <v>0</v>
      </c>
      <c r="BI1204" s="112">
        <v>0</v>
      </c>
      <c r="BJ1204" s="112">
        <v>0</v>
      </c>
      <c r="BK1204" s="111">
        <v>0.71299999999999997</v>
      </c>
      <c r="BL1204" s="112">
        <v>0</v>
      </c>
      <c r="BM1204" s="112">
        <v>55.816666666666677</v>
      </c>
      <c r="BN1204" s="112">
        <v>18.600000000000001</v>
      </c>
      <c r="BO1204" s="112">
        <v>0</v>
      </c>
      <c r="BP1204" s="112">
        <v>0</v>
      </c>
      <c r="BQ1204" s="112">
        <v>0</v>
      </c>
      <c r="BR1204" s="113">
        <v>141</v>
      </c>
      <c r="BS1204" s="112">
        <v>0</v>
      </c>
    </row>
    <row r="1205" spans="1:71" hidden="1" x14ac:dyDescent="0.25">
      <c r="A1205" s="102" t="s">
        <v>17</v>
      </c>
      <c r="B1205" s="103" t="s">
        <v>193</v>
      </c>
      <c r="C1205" s="102" t="s">
        <v>194</v>
      </c>
      <c r="D1205" s="102" t="s">
        <v>955</v>
      </c>
      <c r="E1205" s="102" t="s">
        <v>956</v>
      </c>
      <c r="F1205" s="102" t="s">
        <v>244</v>
      </c>
      <c r="G1205" s="102" t="s">
        <v>224</v>
      </c>
      <c r="H1205" s="104">
        <v>20</v>
      </c>
      <c r="I1205" s="104">
        <v>18</v>
      </c>
      <c r="J1205" s="104">
        <v>228</v>
      </c>
      <c r="K1205" s="104">
        <v>684</v>
      </c>
      <c r="L1205" s="105">
        <v>88.666666666666671</v>
      </c>
      <c r="M1205" s="106">
        <v>130</v>
      </c>
      <c r="N1205" s="106">
        <v>158</v>
      </c>
      <c r="O1205" s="106">
        <v>2</v>
      </c>
      <c r="P1205" s="106">
        <v>28</v>
      </c>
      <c r="Q1205" s="106">
        <v>5</v>
      </c>
      <c r="R1205" s="106">
        <v>3.5</v>
      </c>
      <c r="S1205" s="106">
        <v>125</v>
      </c>
      <c r="T1205" s="106">
        <v>131</v>
      </c>
      <c r="U1205" s="106">
        <v>2</v>
      </c>
      <c r="V1205" s="106">
        <v>6</v>
      </c>
      <c r="W1205" s="106">
        <v>4</v>
      </c>
      <c r="X1205" s="106">
        <v>3</v>
      </c>
      <c r="Y1205" s="106">
        <v>228</v>
      </c>
      <c r="Z1205" s="106">
        <v>6</v>
      </c>
      <c r="AA1205" s="107"/>
      <c r="AB1205" s="106"/>
      <c r="AC1205" s="108">
        <v>4.166666666666667</v>
      </c>
      <c r="AD1205" s="109">
        <v>3</v>
      </c>
      <c r="AE1205" s="110">
        <v>0</v>
      </c>
      <c r="AF1205" s="111">
        <v>0.54</v>
      </c>
      <c r="AG1205" s="112">
        <v>0</v>
      </c>
      <c r="AH1205" s="112">
        <v>29.333333333333332</v>
      </c>
      <c r="AI1205" s="112">
        <v>0</v>
      </c>
      <c r="AJ1205" s="111">
        <v>0.9</v>
      </c>
      <c r="AK1205" s="112">
        <v>0</v>
      </c>
      <c r="AL1205" s="112">
        <v>0</v>
      </c>
      <c r="AM1205" s="112">
        <v>0</v>
      </c>
      <c r="AN1205" s="112">
        <v>0</v>
      </c>
      <c r="AO1205" s="112">
        <v>0</v>
      </c>
      <c r="AP1205" s="112">
        <v>0</v>
      </c>
      <c r="AQ1205" s="112">
        <v>0</v>
      </c>
      <c r="AR1205" s="112">
        <v>0</v>
      </c>
      <c r="AS1205" s="112">
        <v>0</v>
      </c>
      <c r="AT1205" s="111">
        <v>0.55000000000000004</v>
      </c>
      <c r="AU1205" s="112">
        <v>0</v>
      </c>
      <c r="AV1205" s="112">
        <v>0</v>
      </c>
      <c r="AW1205" s="112">
        <v>0</v>
      </c>
      <c r="AX1205" s="112">
        <v>0</v>
      </c>
      <c r="AY1205" s="112">
        <v>0</v>
      </c>
      <c r="AZ1205" s="112">
        <v>0</v>
      </c>
      <c r="BA1205" s="111">
        <v>0.71299999999999997</v>
      </c>
      <c r="BB1205" s="112">
        <v>0</v>
      </c>
      <c r="BC1205" s="112">
        <v>0</v>
      </c>
      <c r="BD1205" s="112">
        <v>0</v>
      </c>
      <c r="BE1205" s="112">
        <v>0</v>
      </c>
      <c r="BF1205" s="112">
        <v>0</v>
      </c>
      <c r="BG1205" s="112">
        <v>0</v>
      </c>
      <c r="BH1205" s="112">
        <v>0</v>
      </c>
      <c r="BI1205" s="112">
        <v>0</v>
      </c>
      <c r="BJ1205" s="112">
        <v>0</v>
      </c>
      <c r="BK1205" s="111">
        <v>0.71299999999999997</v>
      </c>
      <c r="BL1205" s="112">
        <v>0</v>
      </c>
      <c r="BM1205" s="112">
        <v>26.4</v>
      </c>
      <c r="BN1205" s="112">
        <v>0</v>
      </c>
      <c r="BO1205" s="112">
        <v>0</v>
      </c>
      <c r="BP1205" s="112">
        <v>0</v>
      </c>
      <c r="BQ1205" s="112">
        <v>0</v>
      </c>
      <c r="BR1205" s="113">
        <v>13</v>
      </c>
      <c r="BS1205" s="112">
        <v>203</v>
      </c>
    </row>
    <row r="1206" spans="1:71" hidden="1" x14ac:dyDescent="0.25">
      <c r="A1206" s="102" t="s">
        <v>17</v>
      </c>
      <c r="B1206" s="103" t="s">
        <v>193</v>
      </c>
      <c r="C1206" s="102" t="s">
        <v>194</v>
      </c>
      <c r="D1206" s="102" t="s">
        <v>957</v>
      </c>
      <c r="E1206" s="102" t="s">
        <v>958</v>
      </c>
      <c r="F1206" s="102" t="s">
        <v>244</v>
      </c>
      <c r="G1206" s="102" t="s">
        <v>224</v>
      </c>
      <c r="H1206" s="104">
        <v>51</v>
      </c>
      <c r="I1206" s="104">
        <v>47</v>
      </c>
      <c r="J1206" s="104">
        <v>413</v>
      </c>
      <c r="K1206" s="104">
        <v>1239</v>
      </c>
      <c r="L1206" s="105">
        <v>170.33333333333334</v>
      </c>
      <c r="M1206" s="106">
        <v>341</v>
      </c>
      <c r="N1206" s="106">
        <v>417</v>
      </c>
      <c r="O1206" s="106">
        <v>4</v>
      </c>
      <c r="P1206" s="106">
        <v>76</v>
      </c>
      <c r="Q1206" s="106">
        <v>7</v>
      </c>
      <c r="R1206" s="106">
        <v>5.5</v>
      </c>
      <c r="S1206" s="106">
        <v>330</v>
      </c>
      <c r="T1206" s="106">
        <v>346</v>
      </c>
      <c r="U1206" s="106">
        <v>4</v>
      </c>
      <c r="V1206" s="106">
        <v>16</v>
      </c>
      <c r="W1206" s="106">
        <v>6</v>
      </c>
      <c r="X1206" s="106">
        <v>5</v>
      </c>
      <c r="Y1206" s="106">
        <v>413</v>
      </c>
      <c r="Z1206" s="106">
        <v>7</v>
      </c>
      <c r="AA1206" s="107">
        <v>63458</v>
      </c>
      <c r="AB1206" s="106">
        <v>7</v>
      </c>
      <c r="AC1206" s="108">
        <v>6.3</v>
      </c>
      <c r="AD1206" s="109">
        <v>4</v>
      </c>
      <c r="AE1206" s="110">
        <v>0</v>
      </c>
      <c r="AF1206" s="111">
        <v>0.54</v>
      </c>
      <c r="AG1206" s="112">
        <v>0</v>
      </c>
      <c r="AH1206" s="112">
        <v>24</v>
      </c>
      <c r="AI1206" s="112">
        <v>0</v>
      </c>
      <c r="AJ1206" s="111">
        <v>0.9</v>
      </c>
      <c r="AK1206" s="112">
        <v>0</v>
      </c>
      <c r="AL1206" s="112">
        <v>0</v>
      </c>
      <c r="AM1206" s="112">
        <v>0</v>
      </c>
      <c r="AN1206" s="112">
        <v>0</v>
      </c>
      <c r="AO1206" s="112">
        <v>0</v>
      </c>
      <c r="AP1206" s="112">
        <v>0</v>
      </c>
      <c r="AQ1206" s="112">
        <v>0</v>
      </c>
      <c r="AR1206" s="112">
        <v>0</v>
      </c>
      <c r="AS1206" s="112">
        <v>0</v>
      </c>
      <c r="AT1206" s="111">
        <v>0.55000000000000004</v>
      </c>
      <c r="AU1206" s="112">
        <v>0</v>
      </c>
      <c r="AV1206" s="112">
        <v>0</v>
      </c>
      <c r="AW1206" s="112">
        <v>0</v>
      </c>
      <c r="AX1206" s="112">
        <v>0</v>
      </c>
      <c r="AY1206" s="112">
        <v>0</v>
      </c>
      <c r="AZ1206" s="112">
        <v>0</v>
      </c>
      <c r="BA1206" s="111">
        <v>0.71299999999999997</v>
      </c>
      <c r="BB1206" s="112">
        <v>0</v>
      </c>
      <c r="BC1206" s="112">
        <v>0</v>
      </c>
      <c r="BD1206" s="112">
        <v>0</v>
      </c>
      <c r="BE1206" s="112">
        <v>0</v>
      </c>
      <c r="BF1206" s="112">
        <v>0</v>
      </c>
      <c r="BG1206" s="112">
        <v>0</v>
      </c>
      <c r="BH1206" s="112">
        <v>0</v>
      </c>
      <c r="BI1206" s="112">
        <v>0</v>
      </c>
      <c r="BJ1206" s="112">
        <v>0</v>
      </c>
      <c r="BK1206" s="111">
        <v>0.71299999999999997</v>
      </c>
      <c r="BL1206" s="112">
        <v>0</v>
      </c>
      <c r="BM1206" s="112">
        <v>21.6</v>
      </c>
      <c r="BN1206" s="112">
        <v>0</v>
      </c>
      <c r="BO1206" s="112">
        <v>0</v>
      </c>
      <c r="BP1206" s="112">
        <v>0</v>
      </c>
      <c r="BQ1206" s="112">
        <v>0</v>
      </c>
      <c r="BR1206" s="113">
        <v>13</v>
      </c>
      <c r="BS1206" s="112">
        <v>0</v>
      </c>
    </row>
    <row r="1207" spans="1:71" hidden="1" x14ac:dyDescent="0.25">
      <c r="A1207" s="102" t="s">
        <v>17</v>
      </c>
      <c r="B1207" s="103" t="s">
        <v>193</v>
      </c>
      <c r="C1207" s="102" t="s">
        <v>194</v>
      </c>
      <c r="D1207" s="102" t="s">
        <v>1022</v>
      </c>
      <c r="E1207" s="102" t="s">
        <v>1023</v>
      </c>
      <c r="F1207" s="102" t="s">
        <v>153</v>
      </c>
      <c r="G1207" s="102" t="s">
        <v>224</v>
      </c>
      <c r="H1207" s="104">
        <v>46</v>
      </c>
      <c r="I1207" s="104">
        <v>48</v>
      </c>
      <c r="J1207" s="104">
        <v>154</v>
      </c>
      <c r="K1207" s="104">
        <v>462</v>
      </c>
      <c r="L1207" s="105">
        <v>82.666666666666671</v>
      </c>
      <c r="M1207" s="106">
        <v>346</v>
      </c>
      <c r="N1207" s="106">
        <v>420</v>
      </c>
      <c r="O1207" s="106">
        <v>4</v>
      </c>
      <c r="P1207" s="106">
        <v>74</v>
      </c>
      <c r="Q1207" s="106">
        <v>7</v>
      </c>
      <c r="R1207" s="106">
        <v>5.5</v>
      </c>
      <c r="S1207" s="106">
        <v>350</v>
      </c>
      <c r="T1207" s="106">
        <v>372</v>
      </c>
      <c r="U1207" s="106">
        <v>4</v>
      </c>
      <c r="V1207" s="106">
        <v>22</v>
      </c>
      <c r="W1207" s="106">
        <v>7</v>
      </c>
      <c r="X1207" s="106">
        <v>5.5</v>
      </c>
      <c r="Y1207" s="106">
        <v>154</v>
      </c>
      <c r="Z1207" s="106">
        <v>5</v>
      </c>
      <c r="AA1207" s="107"/>
      <c r="AB1207" s="106"/>
      <c r="AC1207" s="108">
        <v>5.333333333333333</v>
      </c>
      <c r="AD1207" s="109">
        <v>3</v>
      </c>
      <c r="AE1207" s="110">
        <v>0</v>
      </c>
      <c r="AF1207" s="111">
        <v>0.54</v>
      </c>
      <c r="AG1207" s="112">
        <v>0</v>
      </c>
      <c r="AH1207" s="112">
        <v>0</v>
      </c>
      <c r="AI1207" s="112">
        <v>0</v>
      </c>
      <c r="AJ1207" s="111">
        <v>0.9</v>
      </c>
      <c r="AK1207" s="112">
        <v>64.666666666666671</v>
      </c>
      <c r="AL1207" s="112">
        <v>40.666666666666664</v>
      </c>
      <c r="AM1207" s="112">
        <v>0</v>
      </c>
      <c r="AN1207" s="112">
        <v>0</v>
      </c>
      <c r="AO1207" s="112">
        <v>0</v>
      </c>
      <c r="AP1207" s="112">
        <v>0</v>
      </c>
      <c r="AQ1207" s="112">
        <v>0</v>
      </c>
      <c r="AR1207" s="112">
        <v>0</v>
      </c>
      <c r="AS1207" s="112">
        <v>0</v>
      </c>
      <c r="AT1207" s="111">
        <v>0.55000000000000004</v>
      </c>
      <c r="AU1207" s="112">
        <v>0</v>
      </c>
      <c r="AV1207" s="112">
        <v>0</v>
      </c>
      <c r="AW1207" s="112">
        <v>0</v>
      </c>
      <c r="AX1207" s="112">
        <v>0</v>
      </c>
      <c r="AY1207" s="112">
        <v>0</v>
      </c>
      <c r="AZ1207" s="112">
        <v>0</v>
      </c>
      <c r="BA1207" s="111">
        <v>0.71299999999999997</v>
      </c>
      <c r="BB1207" s="112">
        <v>0</v>
      </c>
      <c r="BC1207" s="112">
        <v>0</v>
      </c>
      <c r="BD1207" s="112">
        <v>0</v>
      </c>
      <c r="BE1207" s="112">
        <v>0</v>
      </c>
      <c r="BF1207" s="112">
        <v>0</v>
      </c>
      <c r="BG1207" s="112">
        <v>0</v>
      </c>
      <c r="BH1207" s="112">
        <v>0</v>
      </c>
      <c r="BI1207" s="112">
        <v>0</v>
      </c>
      <c r="BJ1207" s="112">
        <v>0</v>
      </c>
      <c r="BK1207" s="111">
        <v>0.71299999999999997</v>
      </c>
      <c r="BL1207" s="112">
        <v>0</v>
      </c>
      <c r="BM1207" s="112">
        <v>57.933333333333344</v>
      </c>
      <c r="BN1207" s="112">
        <v>0</v>
      </c>
      <c r="BO1207" s="112">
        <v>0</v>
      </c>
      <c r="BP1207" s="112">
        <v>0</v>
      </c>
      <c r="BQ1207" s="112">
        <v>0</v>
      </c>
      <c r="BR1207" s="113">
        <v>8</v>
      </c>
      <c r="BS1207" s="112">
        <v>0</v>
      </c>
    </row>
    <row r="1208" spans="1:71" hidden="1" x14ac:dyDescent="0.25">
      <c r="A1208" s="102" t="s">
        <v>17</v>
      </c>
      <c r="B1208" s="103" t="s">
        <v>193</v>
      </c>
      <c r="C1208" s="102" t="s">
        <v>194</v>
      </c>
      <c r="D1208" s="102" t="s">
        <v>843</v>
      </c>
      <c r="E1208" s="102" t="s">
        <v>844</v>
      </c>
      <c r="F1208" s="102" t="s">
        <v>153</v>
      </c>
      <c r="G1208" s="102" t="s">
        <v>224</v>
      </c>
      <c r="H1208" s="104">
        <v>166</v>
      </c>
      <c r="I1208" s="104">
        <v>172</v>
      </c>
      <c r="J1208" s="104">
        <v>262</v>
      </c>
      <c r="K1208" s="104">
        <v>786</v>
      </c>
      <c r="L1208" s="105">
        <v>200</v>
      </c>
      <c r="M1208" s="106">
        <v>1424</v>
      </c>
      <c r="N1208" s="106">
        <v>1495</v>
      </c>
      <c r="O1208" s="106">
        <v>8</v>
      </c>
      <c r="P1208" s="106">
        <v>71</v>
      </c>
      <c r="Q1208" s="106">
        <v>7</v>
      </c>
      <c r="R1208" s="106">
        <v>7.5</v>
      </c>
      <c r="S1208" s="106">
        <v>1407</v>
      </c>
      <c r="T1208" s="106">
        <v>1442</v>
      </c>
      <c r="U1208" s="106">
        <v>8</v>
      </c>
      <c r="V1208" s="106">
        <v>35</v>
      </c>
      <c r="W1208" s="106">
        <v>8</v>
      </c>
      <c r="X1208" s="106">
        <v>8</v>
      </c>
      <c r="Y1208" s="106">
        <v>262</v>
      </c>
      <c r="Z1208" s="106">
        <v>7</v>
      </c>
      <c r="AA1208" s="107">
        <v>47235</v>
      </c>
      <c r="AB1208" s="106">
        <v>5</v>
      </c>
      <c r="AC1208" s="108">
        <v>6.5</v>
      </c>
      <c r="AD1208" s="109">
        <v>4</v>
      </c>
      <c r="AE1208" s="110">
        <v>49</v>
      </c>
      <c r="AF1208" s="111">
        <v>0.54</v>
      </c>
      <c r="AG1208" s="112">
        <v>0</v>
      </c>
      <c r="AH1208" s="112">
        <v>9.6666666666666661</v>
      </c>
      <c r="AI1208" s="112">
        <v>0</v>
      </c>
      <c r="AJ1208" s="111">
        <v>0.9</v>
      </c>
      <c r="AK1208" s="112">
        <v>0</v>
      </c>
      <c r="AL1208" s="112">
        <v>70.666666666666671</v>
      </c>
      <c r="AM1208" s="112">
        <v>0</v>
      </c>
      <c r="AN1208" s="112">
        <v>0</v>
      </c>
      <c r="AO1208" s="112">
        <v>0</v>
      </c>
      <c r="AP1208" s="112">
        <v>0</v>
      </c>
      <c r="AQ1208" s="112">
        <v>0</v>
      </c>
      <c r="AR1208" s="112">
        <v>0</v>
      </c>
      <c r="AS1208" s="112">
        <v>0</v>
      </c>
      <c r="AT1208" s="111">
        <v>0.55000000000000004</v>
      </c>
      <c r="AU1208" s="112">
        <v>0</v>
      </c>
      <c r="AV1208" s="112">
        <v>0</v>
      </c>
      <c r="AW1208" s="112">
        <v>0</v>
      </c>
      <c r="AX1208" s="112">
        <v>0</v>
      </c>
      <c r="AY1208" s="112">
        <v>0</v>
      </c>
      <c r="AZ1208" s="112">
        <v>0</v>
      </c>
      <c r="BA1208" s="111">
        <v>0.71299999999999997</v>
      </c>
      <c r="BB1208" s="112">
        <v>0</v>
      </c>
      <c r="BC1208" s="112">
        <v>0</v>
      </c>
      <c r="BD1208" s="112">
        <v>0</v>
      </c>
      <c r="BE1208" s="112">
        <v>0</v>
      </c>
      <c r="BF1208" s="112">
        <v>0</v>
      </c>
      <c r="BG1208" s="112">
        <v>0</v>
      </c>
      <c r="BH1208" s="112">
        <v>0</v>
      </c>
      <c r="BI1208" s="112">
        <v>0</v>
      </c>
      <c r="BJ1208" s="112">
        <v>0</v>
      </c>
      <c r="BK1208" s="111">
        <v>0.71299999999999997</v>
      </c>
      <c r="BL1208" s="112">
        <v>26.46</v>
      </c>
      <c r="BM1208" s="112">
        <v>47.566666666666677</v>
      </c>
      <c r="BN1208" s="112">
        <v>0</v>
      </c>
      <c r="BO1208" s="112">
        <v>0</v>
      </c>
      <c r="BP1208" s="112">
        <v>0</v>
      </c>
      <c r="BQ1208" s="112">
        <v>0</v>
      </c>
      <c r="BR1208" s="113">
        <v>60</v>
      </c>
      <c r="BS1208" s="112">
        <v>0</v>
      </c>
    </row>
    <row r="1209" spans="1:71" hidden="1" x14ac:dyDescent="0.25">
      <c r="A1209" s="102" t="s">
        <v>17</v>
      </c>
      <c r="B1209" s="103" t="s">
        <v>193</v>
      </c>
      <c r="C1209" s="102" t="s">
        <v>194</v>
      </c>
      <c r="D1209" s="102" t="s">
        <v>845</v>
      </c>
      <c r="E1209" s="102" t="s">
        <v>846</v>
      </c>
      <c r="F1209" s="102" t="s">
        <v>153</v>
      </c>
      <c r="G1209" s="102" t="s">
        <v>224</v>
      </c>
      <c r="H1209" s="104">
        <v>227</v>
      </c>
      <c r="I1209" s="104">
        <v>226</v>
      </c>
      <c r="J1209" s="104">
        <v>1459</v>
      </c>
      <c r="K1209" s="104">
        <v>4377</v>
      </c>
      <c r="L1209" s="105">
        <v>637.33333333333337</v>
      </c>
      <c r="M1209" s="106">
        <v>1760</v>
      </c>
      <c r="N1209" s="106">
        <v>2034</v>
      </c>
      <c r="O1209" s="106">
        <v>8</v>
      </c>
      <c r="P1209" s="106">
        <v>274</v>
      </c>
      <c r="Q1209" s="106">
        <v>10</v>
      </c>
      <c r="R1209" s="106">
        <v>9</v>
      </c>
      <c r="S1209" s="106">
        <v>1729</v>
      </c>
      <c r="T1209" s="106">
        <v>1806</v>
      </c>
      <c r="U1209" s="106">
        <v>8</v>
      </c>
      <c r="V1209" s="106">
        <v>77</v>
      </c>
      <c r="W1209" s="106">
        <v>9</v>
      </c>
      <c r="X1209" s="106">
        <v>8.5</v>
      </c>
      <c r="Y1209" s="106">
        <v>1459</v>
      </c>
      <c r="Z1209" s="106">
        <v>9</v>
      </c>
      <c r="AA1209" s="107">
        <v>38794</v>
      </c>
      <c r="AB1209" s="106">
        <v>3</v>
      </c>
      <c r="AC1209" s="108">
        <v>6.5</v>
      </c>
      <c r="AD1209" s="109">
        <v>4</v>
      </c>
      <c r="AE1209" s="110">
        <v>62.666666666666664</v>
      </c>
      <c r="AF1209" s="111">
        <v>0.54</v>
      </c>
      <c r="AG1209" s="112">
        <v>85.666666666666671</v>
      </c>
      <c r="AH1209" s="112">
        <v>22.333333333333332</v>
      </c>
      <c r="AI1209" s="112">
        <v>85.666666666666671</v>
      </c>
      <c r="AJ1209" s="111">
        <v>0.9</v>
      </c>
      <c r="AK1209" s="112">
        <v>25</v>
      </c>
      <c r="AL1209" s="112">
        <v>399.66666666666669</v>
      </c>
      <c r="AM1209" s="112">
        <v>0</v>
      </c>
      <c r="AN1209" s="112">
        <v>0</v>
      </c>
      <c r="AO1209" s="112">
        <v>0</v>
      </c>
      <c r="AP1209" s="112">
        <v>0</v>
      </c>
      <c r="AQ1209" s="112">
        <v>0</v>
      </c>
      <c r="AR1209" s="112">
        <v>0</v>
      </c>
      <c r="AS1209" s="112">
        <v>0</v>
      </c>
      <c r="AT1209" s="111">
        <v>0.55000000000000004</v>
      </c>
      <c r="AU1209" s="112">
        <v>0</v>
      </c>
      <c r="AV1209" s="112">
        <v>0</v>
      </c>
      <c r="AW1209" s="112">
        <v>0</v>
      </c>
      <c r="AX1209" s="112">
        <v>0</v>
      </c>
      <c r="AY1209" s="112">
        <v>0</v>
      </c>
      <c r="AZ1209" s="112">
        <v>0</v>
      </c>
      <c r="BA1209" s="111">
        <v>0.71299999999999997</v>
      </c>
      <c r="BB1209" s="112">
        <v>0</v>
      </c>
      <c r="BC1209" s="112">
        <v>0</v>
      </c>
      <c r="BD1209" s="112">
        <v>0</v>
      </c>
      <c r="BE1209" s="112">
        <v>0</v>
      </c>
      <c r="BF1209" s="112">
        <v>0</v>
      </c>
      <c r="BG1209" s="112">
        <v>0</v>
      </c>
      <c r="BH1209" s="112">
        <v>0</v>
      </c>
      <c r="BI1209" s="112">
        <v>0</v>
      </c>
      <c r="BJ1209" s="112">
        <v>0</v>
      </c>
      <c r="BK1209" s="111">
        <v>0.71299999999999997</v>
      </c>
      <c r="BL1209" s="112">
        <v>33.840000000000003</v>
      </c>
      <c r="BM1209" s="112">
        <v>330.76666666666671</v>
      </c>
      <c r="BN1209" s="112">
        <v>77.100000000000009</v>
      </c>
      <c r="BO1209" s="112">
        <v>0</v>
      </c>
      <c r="BP1209" s="112">
        <v>0</v>
      </c>
      <c r="BQ1209" s="112">
        <v>0</v>
      </c>
      <c r="BR1209" s="113">
        <v>125</v>
      </c>
      <c r="BS1209" s="112">
        <v>0</v>
      </c>
    </row>
    <row r="1210" spans="1:71" hidden="1" x14ac:dyDescent="0.25">
      <c r="A1210" s="102" t="s">
        <v>17</v>
      </c>
      <c r="B1210" s="103" t="s">
        <v>193</v>
      </c>
      <c r="C1210" s="102" t="s">
        <v>194</v>
      </c>
      <c r="D1210" s="102" t="s">
        <v>805</v>
      </c>
      <c r="E1210" s="102" t="s">
        <v>806</v>
      </c>
      <c r="F1210" s="102" t="s">
        <v>151</v>
      </c>
      <c r="G1210" s="102" t="s">
        <v>223</v>
      </c>
      <c r="H1210" s="104">
        <v>25</v>
      </c>
      <c r="I1210" s="104">
        <v>26</v>
      </c>
      <c r="J1210" s="104">
        <v>89</v>
      </c>
      <c r="K1210" s="104">
        <v>267</v>
      </c>
      <c r="L1210" s="105">
        <v>46.666666666666664</v>
      </c>
      <c r="M1210" s="106">
        <v>146</v>
      </c>
      <c r="N1210" s="106">
        <v>163</v>
      </c>
      <c r="O1210" s="106">
        <v>2</v>
      </c>
      <c r="P1210" s="106">
        <v>17</v>
      </c>
      <c r="Q1210" s="106">
        <v>4</v>
      </c>
      <c r="R1210" s="106">
        <v>3</v>
      </c>
      <c r="S1210" s="106">
        <v>146</v>
      </c>
      <c r="T1210" s="106">
        <v>154</v>
      </c>
      <c r="U1210" s="106">
        <v>2</v>
      </c>
      <c r="V1210" s="106">
        <v>8</v>
      </c>
      <c r="W1210" s="106">
        <v>4</v>
      </c>
      <c r="X1210" s="106">
        <v>3</v>
      </c>
      <c r="Y1210" s="106">
        <v>89</v>
      </c>
      <c r="Z1210" s="106">
        <v>4</v>
      </c>
      <c r="AA1210" s="107">
        <v>28407</v>
      </c>
      <c r="AB1210" s="106">
        <v>1</v>
      </c>
      <c r="AC1210" s="108">
        <v>2.4</v>
      </c>
      <c r="AD1210" s="109">
        <v>1</v>
      </c>
      <c r="AE1210" s="110">
        <v>0</v>
      </c>
      <c r="AF1210" s="111">
        <v>0.54</v>
      </c>
      <c r="AG1210" s="112">
        <v>0</v>
      </c>
      <c r="AH1210" s="112">
        <v>0</v>
      </c>
      <c r="AI1210" s="112">
        <v>0</v>
      </c>
      <c r="AJ1210" s="111">
        <v>0.9</v>
      </c>
      <c r="AK1210" s="112">
        <v>0</v>
      </c>
      <c r="AL1210" s="112">
        <v>0</v>
      </c>
      <c r="AM1210" s="112">
        <v>0</v>
      </c>
      <c r="AN1210" s="112">
        <v>0</v>
      </c>
      <c r="AO1210" s="112">
        <v>0</v>
      </c>
      <c r="AP1210" s="112">
        <v>0</v>
      </c>
      <c r="AQ1210" s="112">
        <v>0</v>
      </c>
      <c r="AR1210" s="112">
        <v>0</v>
      </c>
      <c r="AS1210" s="112">
        <v>0</v>
      </c>
      <c r="AT1210" s="111">
        <v>0.55000000000000004</v>
      </c>
      <c r="AU1210" s="112">
        <v>0</v>
      </c>
      <c r="AV1210" s="112">
        <v>0</v>
      </c>
      <c r="AW1210" s="112">
        <v>0</v>
      </c>
      <c r="AX1210" s="112">
        <v>0</v>
      </c>
      <c r="AY1210" s="112">
        <v>0</v>
      </c>
      <c r="AZ1210" s="112">
        <v>0</v>
      </c>
      <c r="BA1210" s="111">
        <v>0.71299999999999997</v>
      </c>
      <c r="BB1210" s="112">
        <v>0</v>
      </c>
      <c r="BC1210" s="112">
        <v>0</v>
      </c>
      <c r="BD1210" s="112">
        <v>0</v>
      </c>
      <c r="BE1210" s="112">
        <v>0</v>
      </c>
      <c r="BF1210" s="112">
        <v>0</v>
      </c>
      <c r="BG1210" s="112">
        <v>0</v>
      </c>
      <c r="BH1210" s="112">
        <v>0</v>
      </c>
      <c r="BI1210" s="112">
        <v>0</v>
      </c>
      <c r="BJ1210" s="112">
        <v>0</v>
      </c>
      <c r="BK1210" s="111">
        <v>0.71299999999999997</v>
      </c>
      <c r="BL1210" s="112">
        <v>0</v>
      </c>
      <c r="BM1210" s="112">
        <v>0</v>
      </c>
      <c r="BN1210" s="112">
        <v>0</v>
      </c>
      <c r="BO1210" s="112">
        <v>0</v>
      </c>
      <c r="BP1210" s="112">
        <v>0</v>
      </c>
      <c r="BQ1210" s="112">
        <v>0</v>
      </c>
      <c r="BR1210" s="113">
        <v>6</v>
      </c>
      <c r="BS1210" s="112">
        <v>0</v>
      </c>
    </row>
    <row r="1211" spans="1:71" hidden="1" x14ac:dyDescent="0.25">
      <c r="A1211" s="102" t="s">
        <v>17</v>
      </c>
      <c r="B1211" s="103" t="s">
        <v>193</v>
      </c>
      <c r="C1211" s="102" t="s">
        <v>194</v>
      </c>
      <c r="D1211" s="102" t="s">
        <v>847</v>
      </c>
      <c r="E1211" s="102" t="s">
        <v>848</v>
      </c>
      <c r="F1211" s="102" t="s">
        <v>153</v>
      </c>
      <c r="G1211" s="102" t="s">
        <v>224</v>
      </c>
      <c r="H1211" s="104">
        <v>13</v>
      </c>
      <c r="I1211" s="104">
        <v>13</v>
      </c>
      <c r="J1211" s="104">
        <v>299</v>
      </c>
      <c r="K1211" s="104">
        <v>897</v>
      </c>
      <c r="L1211" s="105">
        <v>108.33333333333333</v>
      </c>
      <c r="M1211" s="106">
        <v>116</v>
      </c>
      <c r="N1211" s="106">
        <v>129</v>
      </c>
      <c r="O1211" s="106">
        <v>2</v>
      </c>
      <c r="P1211" s="106">
        <v>13</v>
      </c>
      <c r="Q1211" s="106">
        <v>4</v>
      </c>
      <c r="R1211" s="106">
        <v>3</v>
      </c>
      <c r="S1211" s="106">
        <v>113</v>
      </c>
      <c r="T1211" s="106">
        <v>116</v>
      </c>
      <c r="U1211" s="106">
        <v>1</v>
      </c>
      <c r="V1211" s="106">
        <v>3</v>
      </c>
      <c r="W1211" s="106">
        <v>3</v>
      </c>
      <c r="X1211" s="106">
        <v>2</v>
      </c>
      <c r="Y1211" s="106">
        <v>299</v>
      </c>
      <c r="Z1211" s="106">
        <v>7</v>
      </c>
      <c r="AA1211" s="107">
        <v>38604</v>
      </c>
      <c r="AB1211" s="106">
        <v>3</v>
      </c>
      <c r="AC1211" s="108">
        <v>3.6</v>
      </c>
      <c r="AD1211" s="109">
        <v>2</v>
      </c>
      <c r="AE1211" s="110">
        <v>0</v>
      </c>
      <c r="AF1211" s="111">
        <v>0.54</v>
      </c>
      <c r="AG1211" s="112">
        <v>24.666666666666668</v>
      </c>
      <c r="AH1211" s="112">
        <v>0</v>
      </c>
      <c r="AI1211" s="112">
        <v>24.666666666666668</v>
      </c>
      <c r="AJ1211" s="111">
        <v>0.9</v>
      </c>
      <c r="AK1211" s="112">
        <v>32.666666666666664</v>
      </c>
      <c r="AL1211" s="112">
        <v>0</v>
      </c>
      <c r="AM1211" s="112">
        <v>0</v>
      </c>
      <c r="AN1211" s="112">
        <v>0</v>
      </c>
      <c r="AO1211" s="112">
        <v>0</v>
      </c>
      <c r="AP1211" s="112">
        <v>0</v>
      </c>
      <c r="AQ1211" s="112">
        <v>0</v>
      </c>
      <c r="AR1211" s="112">
        <v>0</v>
      </c>
      <c r="AS1211" s="112">
        <v>0</v>
      </c>
      <c r="AT1211" s="111">
        <v>0.55000000000000004</v>
      </c>
      <c r="AU1211" s="112">
        <v>0</v>
      </c>
      <c r="AV1211" s="112">
        <v>0</v>
      </c>
      <c r="AW1211" s="112">
        <v>0</v>
      </c>
      <c r="AX1211" s="112">
        <v>0</v>
      </c>
      <c r="AY1211" s="112">
        <v>0</v>
      </c>
      <c r="AZ1211" s="112">
        <v>0</v>
      </c>
      <c r="BA1211" s="111">
        <v>0.71299999999999997</v>
      </c>
      <c r="BB1211" s="112">
        <v>0</v>
      </c>
      <c r="BC1211" s="112">
        <v>0</v>
      </c>
      <c r="BD1211" s="112">
        <v>0</v>
      </c>
      <c r="BE1211" s="112">
        <v>0</v>
      </c>
      <c r="BF1211" s="112">
        <v>0</v>
      </c>
      <c r="BG1211" s="112">
        <v>0</v>
      </c>
      <c r="BH1211" s="112">
        <v>0</v>
      </c>
      <c r="BI1211" s="112">
        <v>0</v>
      </c>
      <c r="BJ1211" s="112">
        <v>0</v>
      </c>
      <c r="BK1211" s="111">
        <v>0.71299999999999997</v>
      </c>
      <c r="BL1211" s="112">
        <v>0</v>
      </c>
      <c r="BM1211" s="112">
        <v>40.166666666666671</v>
      </c>
      <c r="BN1211" s="112">
        <v>22.200000000000003</v>
      </c>
      <c r="BO1211" s="112">
        <v>0</v>
      </c>
      <c r="BP1211" s="112">
        <v>0</v>
      </c>
      <c r="BQ1211" s="112">
        <v>0</v>
      </c>
      <c r="BR1211" s="113">
        <v>22</v>
      </c>
      <c r="BS1211" s="112">
        <v>0</v>
      </c>
    </row>
    <row r="1212" spans="1:71" hidden="1" x14ac:dyDescent="0.25">
      <c r="A1212" s="102" t="s">
        <v>17</v>
      </c>
      <c r="B1212" s="103" t="s">
        <v>195</v>
      </c>
      <c r="C1212" s="102" t="s">
        <v>196</v>
      </c>
      <c r="D1212" s="102" t="s">
        <v>959</v>
      </c>
      <c r="E1212" s="102" t="s">
        <v>960</v>
      </c>
      <c r="F1212" s="102" t="s">
        <v>151</v>
      </c>
      <c r="G1212" s="102" t="s">
        <v>223</v>
      </c>
      <c r="H1212" s="104">
        <v>43</v>
      </c>
      <c r="I1212" s="104">
        <v>46</v>
      </c>
      <c r="J1212" s="104"/>
      <c r="K1212" s="104" t="s">
        <v>154</v>
      </c>
      <c r="L1212" s="105">
        <v>44.5</v>
      </c>
      <c r="M1212" s="106">
        <v>647</v>
      </c>
      <c r="N1212" s="106">
        <v>678</v>
      </c>
      <c r="O1212" s="106">
        <v>6</v>
      </c>
      <c r="P1212" s="106">
        <v>31</v>
      </c>
      <c r="Q1212" s="106">
        <v>5</v>
      </c>
      <c r="R1212" s="106">
        <v>5.5</v>
      </c>
      <c r="S1212" s="106">
        <v>669</v>
      </c>
      <c r="T1212" s="106">
        <v>678</v>
      </c>
      <c r="U1212" s="106">
        <v>6</v>
      </c>
      <c r="V1212" s="106">
        <v>9</v>
      </c>
      <c r="W1212" s="106">
        <v>4</v>
      </c>
      <c r="X1212" s="106">
        <v>5</v>
      </c>
      <c r="Y1212" s="106"/>
      <c r="Z1212" s="106"/>
      <c r="AA1212" s="107">
        <v>100524</v>
      </c>
      <c r="AB1212" s="106">
        <v>10</v>
      </c>
      <c r="AC1212" s="108">
        <v>7.625</v>
      </c>
      <c r="AD1212" s="109">
        <v>4</v>
      </c>
      <c r="AE1212" s="110">
        <v>0</v>
      </c>
      <c r="AF1212" s="111">
        <v>0.54</v>
      </c>
      <c r="AG1212" s="112">
        <v>4.333333333333333</v>
      </c>
      <c r="AH1212" s="112">
        <v>159</v>
      </c>
      <c r="AI1212" s="112">
        <v>4.333333333333333</v>
      </c>
      <c r="AJ1212" s="111">
        <v>0.9</v>
      </c>
      <c r="AK1212" s="112">
        <v>0</v>
      </c>
      <c r="AL1212" s="112">
        <v>16.666666666666668</v>
      </c>
      <c r="AM1212" s="112">
        <v>0</v>
      </c>
      <c r="AN1212" s="112">
        <v>0.33333333333333331</v>
      </c>
      <c r="AO1212" s="112">
        <v>84</v>
      </c>
      <c r="AP1212" s="112">
        <v>0</v>
      </c>
      <c r="AQ1212" s="112">
        <v>22</v>
      </c>
      <c r="AR1212" s="112">
        <v>0</v>
      </c>
      <c r="AS1212" s="112">
        <v>0</v>
      </c>
      <c r="AT1212" s="111">
        <v>0.55000000000000004</v>
      </c>
      <c r="AU1212" s="112">
        <v>0</v>
      </c>
      <c r="AV1212" s="112">
        <v>0</v>
      </c>
      <c r="AW1212" s="112">
        <v>99.333333333333329</v>
      </c>
      <c r="AX1212" s="112">
        <v>0</v>
      </c>
      <c r="AY1212" s="112">
        <v>0</v>
      </c>
      <c r="AZ1212" s="112">
        <v>10</v>
      </c>
      <c r="BA1212" s="111">
        <v>0.71299999999999997</v>
      </c>
      <c r="BB1212" s="112">
        <v>36</v>
      </c>
      <c r="BC1212" s="112">
        <v>0</v>
      </c>
      <c r="BD1212" s="112">
        <v>0</v>
      </c>
      <c r="BE1212" s="112">
        <v>0</v>
      </c>
      <c r="BF1212" s="112">
        <v>236.33333333333334</v>
      </c>
      <c r="BG1212" s="112">
        <v>0</v>
      </c>
      <c r="BH1212" s="112">
        <v>48.333333333333336</v>
      </c>
      <c r="BI1212" s="112">
        <v>77.666666666666671</v>
      </c>
      <c r="BJ1212" s="112">
        <v>0</v>
      </c>
      <c r="BK1212" s="111">
        <v>0.71299999999999997</v>
      </c>
      <c r="BL1212" s="112">
        <v>0</v>
      </c>
      <c r="BM1212" s="112">
        <v>181.83466666666666</v>
      </c>
      <c r="BN1212" s="112">
        <v>4.083333333333333</v>
      </c>
      <c r="BO1212" s="112">
        <v>285.53033333333332</v>
      </c>
      <c r="BP1212" s="112">
        <v>109.068</v>
      </c>
      <c r="BQ1212" s="112">
        <v>0</v>
      </c>
      <c r="BR1212" s="113">
        <v>1</v>
      </c>
      <c r="BS1212" s="112">
        <v>0</v>
      </c>
    </row>
    <row r="1213" spans="1:71" hidden="1" x14ac:dyDescent="0.25">
      <c r="A1213" s="102" t="s">
        <v>17</v>
      </c>
      <c r="B1213" s="103" t="s">
        <v>195</v>
      </c>
      <c r="C1213" s="102" t="s">
        <v>196</v>
      </c>
      <c r="D1213" s="102" t="s">
        <v>1058</v>
      </c>
      <c r="E1213" s="102" t="s">
        <v>1059</v>
      </c>
      <c r="F1213" s="102" t="s">
        <v>153</v>
      </c>
      <c r="G1213" s="102" t="s">
        <v>224</v>
      </c>
      <c r="H1213" s="104">
        <v>32</v>
      </c>
      <c r="I1213" s="104">
        <v>32</v>
      </c>
      <c r="J1213" s="104"/>
      <c r="K1213" s="104" t="s">
        <v>154</v>
      </c>
      <c r="L1213" s="105">
        <v>32</v>
      </c>
      <c r="M1213" s="106">
        <v>464</v>
      </c>
      <c r="N1213" s="106">
        <v>483</v>
      </c>
      <c r="O1213" s="106">
        <v>5</v>
      </c>
      <c r="P1213" s="106">
        <v>19</v>
      </c>
      <c r="Q1213" s="106">
        <v>4</v>
      </c>
      <c r="R1213" s="106">
        <v>4.5</v>
      </c>
      <c r="S1213" s="106">
        <v>459</v>
      </c>
      <c r="T1213" s="106">
        <v>464</v>
      </c>
      <c r="U1213" s="106">
        <v>5</v>
      </c>
      <c r="V1213" s="106">
        <v>5</v>
      </c>
      <c r="W1213" s="106">
        <v>3</v>
      </c>
      <c r="X1213" s="106">
        <v>4</v>
      </c>
      <c r="Y1213" s="106"/>
      <c r="Z1213" s="106"/>
      <c r="AA1213" s="107">
        <v>77030</v>
      </c>
      <c r="AB1213" s="106">
        <v>8</v>
      </c>
      <c r="AC1213" s="108">
        <v>6.125</v>
      </c>
      <c r="AD1213" s="109">
        <v>4</v>
      </c>
      <c r="AE1213" s="110">
        <v>0</v>
      </c>
      <c r="AF1213" s="111">
        <v>0.54</v>
      </c>
      <c r="AG1213" s="112">
        <v>0</v>
      </c>
      <c r="AH1213" s="112">
        <v>0</v>
      </c>
      <c r="AI1213" s="112">
        <v>0</v>
      </c>
      <c r="AJ1213" s="111">
        <v>0.9</v>
      </c>
      <c r="AK1213" s="112">
        <v>0</v>
      </c>
      <c r="AL1213" s="112">
        <v>0</v>
      </c>
      <c r="AM1213" s="112">
        <v>0</v>
      </c>
      <c r="AN1213" s="112">
        <v>0</v>
      </c>
      <c r="AO1213" s="112">
        <v>0</v>
      </c>
      <c r="AP1213" s="112">
        <v>0</v>
      </c>
      <c r="AQ1213" s="112">
        <v>0</v>
      </c>
      <c r="AR1213" s="112">
        <v>0</v>
      </c>
      <c r="AS1213" s="112">
        <v>0</v>
      </c>
      <c r="AT1213" s="111">
        <v>0.55000000000000004</v>
      </c>
      <c r="AU1213" s="112">
        <v>0</v>
      </c>
      <c r="AV1213" s="112">
        <v>0</v>
      </c>
      <c r="AW1213" s="112">
        <v>11</v>
      </c>
      <c r="AX1213" s="112">
        <v>0</v>
      </c>
      <c r="AY1213" s="112">
        <v>0</v>
      </c>
      <c r="AZ1213" s="112">
        <v>0</v>
      </c>
      <c r="BA1213" s="111">
        <v>0.71299999999999997</v>
      </c>
      <c r="BB1213" s="112">
        <v>0</v>
      </c>
      <c r="BC1213" s="112">
        <v>0</v>
      </c>
      <c r="BD1213" s="112">
        <v>0</v>
      </c>
      <c r="BE1213" s="112">
        <v>0</v>
      </c>
      <c r="BF1213" s="112">
        <v>0</v>
      </c>
      <c r="BG1213" s="112">
        <v>0</v>
      </c>
      <c r="BH1213" s="112">
        <v>0</v>
      </c>
      <c r="BI1213" s="112">
        <v>0</v>
      </c>
      <c r="BJ1213" s="112">
        <v>0</v>
      </c>
      <c r="BK1213" s="111">
        <v>0.71299999999999997</v>
      </c>
      <c r="BL1213" s="112">
        <v>0</v>
      </c>
      <c r="BM1213" s="112">
        <v>0</v>
      </c>
      <c r="BN1213" s="112">
        <v>0</v>
      </c>
      <c r="BO1213" s="112">
        <v>7.843</v>
      </c>
      <c r="BP1213" s="112">
        <v>0</v>
      </c>
      <c r="BQ1213" s="112">
        <v>0</v>
      </c>
      <c r="BR1213" s="113">
        <v>3</v>
      </c>
      <c r="BS1213" s="112">
        <v>0</v>
      </c>
    </row>
    <row r="1214" spans="1:71" hidden="1" x14ac:dyDescent="0.25">
      <c r="A1214" s="102" t="s">
        <v>17</v>
      </c>
      <c r="B1214" s="103" t="s">
        <v>195</v>
      </c>
      <c r="C1214" s="102" t="s">
        <v>196</v>
      </c>
      <c r="D1214" s="102" t="s">
        <v>40</v>
      </c>
      <c r="E1214" s="102" t="s">
        <v>41</v>
      </c>
      <c r="F1214" s="102" t="s">
        <v>153</v>
      </c>
      <c r="G1214" s="102" t="s">
        <v>224</v>
      </c>
      <c r="H1214" s="104">
        <v>71</v>
      </c>
      <c r="I1214" s="104">
        <v>72</v>
      </c>
      <c r="J1214" s="104"/>
      <c r="K1214" s="104" t="s">
        <v>154</v>
      </c>
      <c r="L1214" s="105">
        <v>71.5</v>
      </c>
      <c r="M1214" s="106">
        <v>1021</v>
      </c>
      <c r="N1214" s="106">
        <v>1064</v>
      </c>
      <c r="O1214" s="106">
        <v>7</v>
      </c>
      <c r="P1214" s="106">
        <v>43</v>
      </c>
      <c r="Q1214" s="106">
        <v>6</v>
      </c>
      <c r="R1214" s="106">
        <v>6.5</v>
      </c>
      <c r="S1214" s="106">
        <v>1001</v>
      </c>
      <c r="T1214" s="106">
        <v>1011</v>
      </c>
      <c r="U1214" s="106">
        <v>7</v>
      </c>
      <c r="V1214" s="106">
        <v>10</v>
      </c>
      <c r="W1214" s="106">
        <v>5</v>
      </c>
      <c r="X1214" s="106">
        <v>6</v>
      </c>
      <c r="Y1214" s="106"/>
      <c r="Z1214" s="106"/>
      <c r="AA1214" s="107">
        <v>57363</v>
      </c>
      <c r="AB1214" s="106">
        <v>6</v>
      </c>
      <c r="AC1214" s="108">
        <v>6.125</v>
      </c>
      <c r="AD1214" s="109">
        <v>4</v>
      </c>
      <c r="AE1214" s="110">
        <v>0</v>
      </c>
      <c r="AF1214" s="111">
        <v>0.54</v>
      </c>
      <c r="AG1214" s="112">
        <v>0</v>
      </c>
      <c r="AH1214" s="112">
        <v>62.666666666666664</v>
      </c>
      <c r="AI1214" s="112">
        <v>0</v>
      </c>
      <c r="AJ1214" s="111">
        <v>0.9</v>
      </c>
      <c r="AK1214" s="112">
        <v>0</v>
      </c>
      <c r="AL1214" s="112">
        <v>0</v>
      </c>
      <c r="AM1214" s="112">
        <v>0</v>
      </c>
      <c r="AN1214" s="112">
        <v>0</v>
      </c>
      <c r="AO1214" s="112">
        <v>0</v>
      </c>
      <c r="AP1214" s="112">
        <v>0</v>
      </c>
      <c r="AQ1214" s="112">
        <v>0</v>
      </c>
      <c r="AR1214" s="112">
        <v>0</v>
      </c>
      <c r="AS1214" s="112">
        <v>0</v>
      </c>
      <c r="AT1214" s="111">
        <v>0.55000000000000004</v>
      </c>
      <c r="AU1214" s="112">
        <v>0</v>
      </c>
      <c r="AV1214" s="112">
        <v>0</v>
      </c>
      <c r="AW1214" s="112">
        <v>0</v>
      </c>
      <c r="AX1214" s="112">
        <v>0</v>
      </c>
      <c r="AY1214" s="112">
        <v>0</v>
      </c>
      <c r="AZ1214" s="112">
        <v>0</v>
      </c>
      <c r="BA1214" s="111">
        <v>0.71299999999999997</v>
      </c>
      <c r="BB1214" s="112">
        <v>0</v>
      </c>
      <c r="BC1214" s="112">
        <v>0</v>
      </c>
      <c r="BD1214" s="112">
        <v>0</v>
      </c>
      <c r="BE1214" s="112">
        <v>0</v>
      </c>
      <c r="BF1214" s="112">
        <v>0</v>
      </c>
      <c r="BG1214" s="112">
        <v>0</v>
      </c>
      <c r="BH1214" s="112">
        <v>0</v>
      </c>
      <c r="BI1214" s="112">
        <v>0</v>
      </c>
      <c r="BJ1214" s="112">
        <v>0</v>
      </c>
      <c r="BK1214" s="111">
        <v>0.71299999999999997</v>
      </c>
      <c r="BL1214" s="112">
        <v>0</v>
      </c>
      <c r="BM1214" s="112">
        <v>56.4</v>
      </c>
      <c r="BN1214" s="112">
        <v>0</v>
      </c>
      <c r="BO1214" s="112">
        <v>0</v>
      </c>
      <c r="BP1214" s="112">
        <v>0</v>
      </c>
      <c r="BQ1214" s="112">
        <v>0</v>
      </c>
      <c r="BR1214" s="113">
        <v>2</v>
      </c>
      <c r="BS1214" s="112">
        <v>0</v>
      </c>
    </row>
    <row r="1215" spans="1:71" hidden="1" x14ac:dyDescent="0.25">
      <c r="A1215" s="102" t="s">
        <v>17</v>
      </c>
      <c r="B1215" s="103" t="s">
        <v>195</v>
      </c>
      <c r="C1215" s="102" t="s">
        <v>196</v>
      </c>
      <c r="D1215" s="102" t="s">
        <v>62</v>
      </c>
      <c r="E1215" s="102" t="s">
        <v>63</v>
      </c>
      <c r="F1215" s="102" t="s">
        <v>151</v>
      </c>
      <c r="G1215" s="102" t="s">
        <v>223</v>
      </c>
      <c r="H1215" s="104">
        <v>153</v>
      </c>
      <c r="I1215" s="104">
        <v>159</v>
      </c>
      <c r="J1215" s="104">
        <v>112</v>
      </c>
      <c r="K1215" s="104">
        <v>336</v>
      </c>
      <c r="L1215" s="105">
        <v>141.33333333333334</v>
      </c>
      <c r="M1215" s="106">
        <v>2208</v>
      </c>
      <c r="N1215" s="106">
        <v>2316</v>
      </c>
      <c r="O1215" s="106">
        <v>9</v>
      </c>
      <c r="P1215" s="106">
        <v>108</v>
      </c>
      <c r="Q1215" s="106">
        <v>8</v>
      </c>
      <c r="R1215" s="106">
        <v>8.5</v>
      </c>
      <c r="S1215" s="106">
        <v>2234</v>
      </c>
      <c r="T1215" s="106">
        <v>2267</v>
      </c>
      <c r="U1215" s="106">
        <v>9</v>
      </c>
      <c r="V1215" s="106">
        <v>33</v>
      </c>
      <c r="W1215" s="106">
        <v>8</v>
      </c>
      <c r="X1215" s="106">
        <v>8.5</v>
      </c>
      <c r="Y1215" s="106">
        <v>112</v>
      </c>
      <c r="Z1215" s="106">
        <v>5</v>
      </c>
      <c r="AA1215" s="107">
        <v>66868</v>
      </c>
      <c r="AB1215" s="106">
        <v>7</v>
      </c>
      <c r="AC1215" s="108">
        <v>7.2</v>
      </c>
      <c r="AD1215" s="109">
        <v>4</v>
      </c>
      <c r="AE1215" s="110">
        <v>0</v>
      </c>
      <c r="AF1215" s="111">
        <v>0.54</v>
      </c>
      <c r="AG1215" s="112">
        <v>27.666666666666668</v>
      </c>
      <c r="AH1215" s="112">
        <v>47</v>
      </c>
      <c r="AI1215" s="112">
        <v>27.666666666666668</v>
      </c>
      <c r="AJ1215" s="111">
        <v>0.9</v>
      </c>
      <c r="AK1215" s="112">
        <v>0</v>
      </c>
      <c r="AL1215" s="112">
        <v>0</v>
      </c>
      <c r="AM1215" s="112">
        <v>0</v>
      </c>
      <c r="AN1215" s="112">
        <v>0</v>
      </c>
      <c r="AO1215" s="112">
        <v>0</v>
      </c>
      <c r="AP1215" s="112">
        <v>0</v>
      </c>
      <c r="AQ1215" s="112">
        <v>0</v>
      </c>
      <c r="AR1215" s="112">
        <v>0</v>
      </c>
      <c r="AS1215" s="112">
        <v>0</v>
      </c>
      <c r="AT1215" s="111">
        <v>0.55000000000000004</v>
      </c>
      <c r="AU1215" s="112">
        <v>0</v>
      </c>
      <c r="AV1215" s="112">
        <v>0</v>
      </c>
      <c r="AW1215" s="112">
        <v>0</v>
      </c>
      <c r="AX1215" s="112">
        <v>0</v>
      </c>
      <c r="AY1215" s="112">
        <v>0</v>
      </c>
      <c r="AZ1215" s="112">
        <v>0</v>
      </c>
      <c r="BA1215" s="111">
        <v>0.71299999999999997</v>
      </c>
      <c r="BB1215" s="112">
        <v>0</v>
      </c>
      <c r="BC1215" s="112">
        <v>0</v>
      </c>
      <c r="BD1215" s="112">
        <v>0</v>
      </c>
      <c r="BE1215" s="112">
        <v>0</v>
      </c>
      <c r="BF1215" s="112">
        <v>0</v>
      </c>
      <c r="BG1215" s="112">
        <v>0</v>
      </c>
      <c r="BH1215" s="112">
        <v>0</v>
      </c>
      <c r="BI1215" s="112">
        <v>0</v>
      </c>
      <c r="BJ1215" s="112">
        <v>4</v>
      </c>
      <c r="BK1215" s="111">
        <v>0.71299999999999997</v>
      </c>
      <c r="BL1215" s="112">
        <v>0</v>
      </c>
      <c r="BM1215" s="112">
        <v>67.2</v>
      </c>
      <c r="BN1215" s="112">
        <v>24.900000000000002</v>
      </c>
      <c r="BO1215" s="112">
        <v>0</v>
      </c>
      <c r="BP1215" s="112">
        <v>0</v>
      </c>
      <c r="BQ1215" s="112">
        <v>2.8519999999999999</v>
      </c>
      <c r="BR1215" s="113">
        <v>20</v>
      </c>
      <c r="BS1215" s="112">
        <v>0</v>
      </c>
    </row>
    <row r="1216" spans="1:71" hidden="1" x14ac:dyDescent="0.25">
      <c r="A1216" s="102" t="s">
        <v>17</v>
      </c>
      <c r="B1216" s="103" t="s">
        <v>195</v>
      </c>
      <c r="C1216" s="102" t="s">
        <v>196</v>
      </c>
      <c r="D1216" s="102" t="s">
        <v>461</v>
      </c>
      <c r="E1216" s="102" t="s">
        <v>462</v>
      </c>
      <c r="F1216" s="102" t="s">
        <v>151</v>
      </c>
      <c r="G1216" s="102" t="s">
        <v>223</v>
      </c>
      <c r="H1216" s="104">
        <v>285</v>
      </c>
      <c r="I1216" s="104">
        <v>288</v>
      </c>
      <c r="J1216" s="104">
        <v>1922</v>
      </c>
      <c r="K1216" s="104">
        <v>5766</v>
      </c>
      <c r="L1216" s="105">
        <v>831.66666666666663</v>
      </c>
      <c r="M1216" s="106">
        <v>2123</v>
      </c>
      <c r="N1216" s="106">
        <v>2180</v>
      </c>
      <c r="O1216" s="106">
        <v>9</v>
      </c>
      <c r="P1216" s="106">
        <v>57</v>
      </c>
      <c r="Q1216" s="106">
        <v>7</v>
      </c>
      <c r="R1216" s="106">
        <v>8</v>
      </c>
      <c r="S1216" s="106">
        <v>2133</v>
      </c>
      <c r="T1216" s="106">
        <v>2149</v>
      </c>
      <c r="U1216" s="106">
        <v>9</v>
      </c>
      <c r="V1216" s="106">
        <v>16</v>
      </c>
      <c r="W1216" s="106">
        <v>6</v>
      </c>
      <c r="X1216" s="106">
        <v>7.5</v>
      </c>
      <c r="Y1216" s="106">
        <v>1922</v>
      </c>
      <c r="Z1216" s="106">
        <v>10</v>
      </c>
      <c r="AA1216" s="107">
        <v>30155</v>
      </c>
      <c r="AB1216" s="106">
        <v>2</v>
      </c>
      <c r="AC1216" s="108">
        <v>5.9</v>
      </c>
      <c r="AD1216" s="109">
        <v>2</v>
      </c>
      <c r="AE1216" s="110">
        <v>0</v>
      </c>
      <c r="AF1216" s="111">
        <v>0.54</v>
      </c>
      <c r="AG1216" s="112">
        <v>0</v>
      </c>
      <c r="AH1216" s="112">
        <v>0</v>
      </c>
      <c r="AI1216" s="112">
        <v>0</v>
      </c>
      <c r="AJ1216" s="111">
        <v>0.9</v>
      </c>
      <c r="AK1216" s="112">
        <v>0</v>
      </c>
      <c r="AL1216" s="112">
        <v>0</v>
      </c>
      <c r="AM1216" s="112">
        <v>0</v>
      </c>
      <c r="AN1216" s="112">
        <v>0</v>
      </c>
      <c r="AO1216" s="112">
        <v>0</v>
      </c>
      <c r="AP1216" s="112">
        <v>0</v>
      </c>
      <c r="AQ1216" s="112">
        <v>0</v>
      </c>
      <c r="AR1216" s="112">
        <v>0</v>
      </c>
      <c r="AS1216" s="112">
        <v>0</v>
      </c>
      <c r="AT1216" s="111">
        <v>0.55000000000000004</v>
      </c>
      <c r="AU1216" s="112">
        <v>0</v>
      </c>
      <c r="AV1216" s="112">
        <v>0</v>
      </c>
      <c r="AW1216" s="112">
        <v>0</v>
      </c>
      <c r="AX1216" s="112">
        <v>0</v>
      </c>
      <c r="AY1216" s="112">
        <v>0</v>
      </c>
      <c r="AZ1216" s="112">
        <v>0</v>
      </c>
      <c r="BA1216" s="111">
        <v>0.71299999999999997</v>
      </c>
      <c r="BB1216" s="112">
        <v>0</v>
      </c>
      <c r="BC1216" s="112">
        <v>0</v>
      </c>
      <c r="BD1216" s="112">
        <v>0</v>
      </c>
      <c r="BE1216" s="112">
        <v>0</v>
      </c>
      <c r="BF1216" s="112">
        <v>0</v>
      </c>
      <c r="BG1216" s="112">
        <v>0</v>
      </c>
      <c r="BH1216" s="112">
        <v>0</v>
      </c>
      <c r="BI1216" s="112">
        <v>0</v>
      </c>
      <c r="BJ1216" s="112">
        <v>0</v>
      </c>
      <c r="BK1216" s="111">
        <v>0.71299999999999997</v>
      </c>
      <c r="BL1216" s="112">
        <v>0</v>
      </c>
      <c r="BM1216" s="112">
        <v>0</v>
      </c>
      <c r="BN1216" s="112">
        <v>0</v>
      </c>
      <c r="BO1216" s="112">
        <v>0</v>
      </c>
      <c r="BP1216" s="112">
        <v>0</v>
      </c>
      <c r="BQ1216" s="112">
        <v>0</v>
      </c>
      <c r="BR1216" s="113">
        <v>88</v>
      </c>
      <c r="BS1216" s="112">
        <v>0</v>
      </c>
    </row>
    <row r="1217" spans="1:71" hidden="1" x14ac:dyDescent="0.25">
      <c r="A1217" s="102" t="s">
        <v>17</v>
      </c>
      <c r="B1217" s="103" t="s">
        <v>195</v>
      </c>
      <c r="C1217" s="102" t="s">
        <v>196</v>
      </c>
      <c r="D1217" s="102" t="s">
        <v>961</v>
      </c>
      <c r="E1217" s="102" t="s">
        <v>962</v>
      </c>
      <c r="F1217" s="102" t="s">
        <v>152</v>
      </c>
      <c r="G1217" s="102" t="s">
        <v>223</v>
      </c>
      <c r="H1217" s="104">
        <v>37</v>
      </c>
      <c r="I1217" s="104">
        <v>59</v>
      </c>
      <c r="J1217" s="104">
        <v>49</v>
      </c>
      <c r="K1217" s="104">
        <v>147</v>
      </c>
      <c r="L1217" s="105">
        <v>48.333333333333336</v>
      </c>
      <c r="M1217" s="106">
        <v>187</v>
      </c>
      <c r="N1217" s="106">
        <v>205</v>
      </c>
      <c r="O1217" s="106">
        <v>3</v>
      </c>
      <c r="P1217" s="106">
        <v>18</v>
      </c>
      <c r="Q1217" s="106">
        <v>4</v>
      </c>
      <c r="R1217" s="106">
        <v>3.5</v>
      </c>
      <c r="S1217" s="106">
        <v>299</v>
      </c>
      <c r="T1217" s="106">
        <v>305</v>
      </c>
      <c r="U1217" s="106">
        <v>4</v>
      </c>
      <c r="V1217" s="106">
        <v>6</v>
      </c>
      <c r="W1217" s="106">
        <v>4</v>
      </c>
      <c r="X1217" s="106">
        <v>4</v>
      </c>
      <c r="Y1217" s="106">
        <v>49</v>
      </c>
      <c r="Z1217" s="106">
        <v>3</v>
      </c>
      <c r="AA1217" s="107">
        <v>29194</v>
      </c>
      <c r="AB1217" s="106">
        <v>1</v>
      </c>
      <c r="AC1217" s="108">
        <v>2.5</v>
      </c>
      <c r="AD1217" s="109">
        <v>1</v>
      </c>
      <c r="AE1217" s="110">
        <v>0</v>
      </c>
      <c r="AF1217" s="111">
        <v>0.54</v>
      </c>
      <c r="AG1217" s="112">
        <v>0</v>
      </c>
      <c r="AH1217" s="112">
        <v>0</v>
      </c>
      <c r="AI1217" s="112">
        <v>0</v>
      </c>
      <c r="AJ1217" s="111">
        <v>0.9</v>
      </c>
      <c r="AK1217" s="112">
        <v>0</v>
      </c>
      <c r="AL1217" s="112">
        <v>0</v>
      </c>
      <c r="AM1217" s="112">
        <v>0</v>
      </c>
      <c r="AN1217" s="112">
        <v>0</v>
      </c>
      <c r="AO1217" s="112">
        <v>0</v>
      </c>
      <c r="AP1217" s="112">
        <v>0</v>
      </c>
      <c r="AQ1217" s="112">
        <v>0</v>
      </c>
      <c r="AR1217" s="112">
        <v>0</v>
      </c>
      <c r="AS1217" s="112">
        <v>0</v>
      </c>
      <c r="AT1217" s="111">
        <v>0.55000000000000004</v>
      </c>
      <c r="AU1217" s="112">
        <v>0</v>
      </c>
      <c r="AV1217" s="112">
        <v>0</v>
      </c>
      <c r="AW1217" s="112">
        <v>0</v>
      </c>
      <c r="AX1217" s="112">
        <v>0</v>
      </c>
      <c r="AY1217" s="112">
        <v>0</v>
      </c>
      <c r="AZ1217" s="112">
        <v>0</v>
      </c>
      <c r="BA1217" s="111">
        <v>0.71299999999999997</v>
      </c>
      <c r="BB1217" s="112">
        <v>0</v>
      </c>
      <c r="BC1217" s="112">
        <v>0</v>
      </c>
      <c r="BD1217" s="112">
        <v>0</v>
      </c>
      <c r="BE1217" s="112">
        <v>0</v>
      </c>
      <c r="BF1217" s="112">
        <v>0</v>
      </c>
      <c r="BG1217" s="112">
        <v>0</v>
      </c>
      <c r="BH1217" s="112">
        <v>0</v>
      </c>
      <c r="BI1217" s="112">
        <v>0</v>
      </c>
      <c r="BJ1217" s="112">
        <v>0</v>
      </c>
      <c r="BK1217" s="111">
        <v>0.71299999999999997</v>
      </c>
      <c r="BL1217" s="112">
        <v>0</v>
      </c>
      <c r="BM1217" s="112">
        <v>0</v>
      </c>
      <c r="BN1217" s="112">
        <v>0</v>
      </c>
      <c r="BO1217" s="112">
        <v>0</v>
      </c>
      <c r="BP1217" s="112">
        <v>0</v>
      </c>
      <c r="BQ1217" s="112">
        <v>0</v>
      </c>
      <c r="BR1217" s="113">
        <v>17</v>
      </c>
      <c r="BS1217" s="112">
        <v>0</v>
      </c>
    </row>
    <row r="1218" spans="1:71" hidden="1" x14ac:dyDescent="0.25">
      <c r="A1218" s="102" t="s">
        <v>17</v>
      </c>
      <c r="B1218" s="103" t="s">
        <v>195</v>
      </c>
      <c r="C1218" s="102" t="s">
        <v>196</v>
      </c>
      <c r="D1218" s="102" t="s">
        <v>751</v>
      </c>
      <c r="E1218" s="102" t="s">
        <v>752</v>
      </c>
      <c r="F1218" s="102" t="s">
        <v>152</v>
      </c>
      <c r="G1218" s="102" t="s">
        <v>223</v>
      </c>
      <c r="H1218" s="104">
        <v>153</v>
      </c>
      <c r="I1218" s="104">
        <v>174</v>
      </c>
      <c r="J1218" s="104">
        <v>244</v>
      </c>
      <c r="K1218" s="104">
        <v>732</v>
      </c>
      <c r="L1218" s="105">
        <v>190.33333333333334</v>
      </c>
      <c r="M1218" s="106">
        <v>598</v>
      </c>
      <c r="N1218" s="106">
        <v>627</v>
      </c>
      <c r="O1218" s="106">
        <v>5</v>
      </c>
      <c r="P1218" s="106">
        <v>29</v>
      </c>
      <c r="Q1218" s="106">
        <v>5</v>
      </c>
      <c r="R1218" s="106">
        <v>5</v>
      </c>
      <c r="S1218" s="106">
        <v>675</v>
      </c>
      <c r="T1218" s="106">
        <v>688</v>
      </c>
      <c r="U1218" s="106">
        <v>6</v>
      </c>
      <c r="V1218" s="106">
        <v>13</v>
      </c>
      <c r="W1218" s="106">
        <v>5</v>
      </c>
      <c r="X1218" s="106">
        <v>5.5</v>
      </c>
      <c r="Y1218" s="106">
        <v>244</v>
      </c>
      <c r="Z1218" s="106">
        <v>6</v>
      </c>
      <c r="AA1218" s="107">
        <v>25239</v>
      </c>
      <c r="AB1218" s="106">
        <v>1</v>
      </c>
      <c r="AC1218" s="108">
        <v>3.7</v>
      </c>
      <c r="AD1218" s="109">
        <v>1</v>
      </c>
      <c r="AE1218" s="110">
        <v>0</v>
      </c>
      <c r="AF1218" s="111">
        <v>0.54</v>
      </c>
      <c r="AG1218" s="112">
        <v>0</v>
      </c>
      <c r="AH1218" s="112">
        <v>0</v>
      </c>
      <c r="AI1218" s="112">
        <v>0</v>
      </c>
      <c r="AJ1218" s="111">
        <v>0.9</v>
      </c>
      <c r="AK1218" s="112">
        <v>0</v>
      </c>
      <c r="AL1218" s="112">
        <v>0</v>
      </c>
      <c r="AM1218" s="112">
        <v>0</v>
      </c>
      <c r="AN1218" s="112">
        <v>0</v>
      </c>
      <c r="AO1218" s="112">
        <v>0</v>
      </c>
      <c r="AP1218" s="112">
        <v>0</v>
      </c>
      <c r="AQ1218" s="112">
        <v>0</v>
      </c>
      <c r="AR1218" s="112">
        <v>0</v>
      </c>
      <c r="AS1218" s="112">
        <v>0</v>
      </c>
      <c r="AT1218" s="111">
        <v>0.55000000000000004</v>
      </c>
      <c r="AU1218" s="112">
        <v>0</v>
      </c>
      <c r="AV1218" s="112">
        <v>0</v>
      </c>
      <c r="AW1218" s="112">
        <v>0</v>
      </c>
      <c r="AX1218" s="112">
        <v>0</v>
      </c>
      <c r="AY1218" s="112">
        <v>0</v>
      </c>
      <c r="AZ1218" s="112">
        <v>0</v>
      </c>
      <c r="BA1218" s="111">
        <v>0.71299999999999997</v>
      </c>
      <c r="BB1218" s="112">
        <v>0</v>
      </c>
      <c r="BC1218" s="112">
        <v>0</v>
      </c>
      <c r="BD1218" s="112">
        <v>0</v>
      </c>
      <c r="BE1218" s="112">
        <v>0</v>
      </c>
      <c r="BF1218" s="112">
        <v>0</v>
      </c>
      <c r="BG1218" s="112">
        <v>0</v>
      </c>
      <c r="BH1218" s="112">
        <v>0</v>
      </c>
      <c r="BI1218" s="112">
        <v>0</v>
      </c>
      <c r="BJ1218" s="112">
        <v>0</v>
      </c>
      <c r="BK1218" s="111">
        <v>0.71299999999999997</v>
      </c>
      <c r="BL1218" s="112">
        <v>0</v>
      </c>
      <c r="BM1218" s="112">
        <v>0</v>
      </c>
      <c r="BN1218" s="112">
        <v>0</v>
      </c>
      <c r="BO1218" s="112">
        <v>0</v>
      </c>
      <c r="BP1218" s="112">
        <v>0</v>
      </c>
      <c r="BQ1218" s="112">
        <v>0</v>
      </c>
      <c r="BR1218" s="113">
        <v>10</v>
      </c>
      <c r="BS1218" s="112">
        <v>0</v>
      </c>
    </row>
    <row r="1219" spans="1:71" hidden="1" x14ac:dyDescent="0.25">
      <c r="A1219" s="102" t="s">
        <v>17</v>
      </c>
      <c r="B1219" s="103" t="s">
        <v>197</v>
      </c>
      <c r="C1219" s="102" t="s">
        <v>198</v>
      </c>
      <c r="D1219" s="102" t="s">
        <v>463</v>
      </c>
      <c r="E1219" s="102" t="s">
        <v>464</v>
      </c>
      <c r="F1219" s="102" t="s">
        <v>151</v>
      </c>
      <c r="G1219" s="102" t="s">
        <v>223</v>
      </c>
      <c r="H1219" s="104">
        <v>73</v>
      </c>
      <c r="I1219" s="104">
        <v>78</v>
      </c>
      <c r="J1219" s="104">
        <v>549</v>
      </c>
      <c r="K1219" s="104">
        <v>1647</v>
      </c>
      <c r="L1219" s="105">
        <v>233.33333333333334</v>
      </c>
      <c r="M1219" s="106">
        <v>544</v>
      </c>
      <c r="N1219" s="106">
        <v>584</v>
      </c>
      <c r="O1219" s="106">
        <v>5</v>
      </c>
      <c r="P1219" s="106">
        <v>40</v>
      </c>
      <c r="Q1219" s="106">
        <v>6</v>
      </c>
      <c r="R1219" s="106">
        <v>5.5</v>
      </c>
      <c r="S1219" s="106">
        <v>577</v>
      </c>
      <c r="T1219" s="106">
        <v>590</v>
      </c>
      <c r="U1219" s="106">
        <v>5</v>
      </c>
      <c r="V1219" s="106">
        <v>13</v>
      </c>
      <c r="W1219" s="106">
        <v>5</v>
      </c>
      <c r="X1219" s="106">
        <v>5</v>
      </c>
      <c r="Y1219" s="106">
        <v>549</v>
      </c>
      <c r="Z1219" s="106">
        <v>8</v>
      </c>
      <c r="AA1219" s="107">
        <v>54994</v>
      </c>
      <c r="AB1219" s="106">
        <v>6</v>
      </c>
      <c r="AC1219" s="108">
        <v>6.1</v>
      </c>
      <c r="AD1219" s="109">
        <v>4</v>
      </c>
      <c r="AE1219" s="110">
        <v>189.66666666666666</v>
      </c>
      <c r="AF1219" s="111">
        <v>0.54</v>
      </c>
      <c r="AG1219" s="112">
        <v>0.66666666666666663</v>
      </c>
      <c r="AH1219" s="112">
        <v>9.6666666666666661</v>
      </c>
      <c r="AI1219" s="112">
        <v>0.66666666666666663</v>
      </c>
      <c r="AJ1219" s="111">
        <v>0.9</v>
      </c>
      <c r="AK1219" s="112">
        <v>44.333333333333336</v>
      </c>
      <c r="AL1219" s="112">
        <v>22.333333333333332</v>
      </c>
      <c r="AM1219" s="112">
        <v>0</v>
      </c>
      <c r="AN1219" s="112">
        <v>94.666666666666671</v>
      </c>
      <c r="AO1219" s="112">
        <v>0</v>
      </c>
      <c r="AP1219" s="112">
        <v>0</v>
      </c>
      <c r="AQ1219" s="112">
        <v>0</v>
      </c>
      <c r="AR1219" s="112">
        <v>0</v>
      </c>
      <c r="AS1219" s="112">
        <v>0</v>
      </c>
      <c r="AT1219" s="111">
        <v>0.55000000000000004</v>
      </c>
      <c r="AU1219" s="112">
        <v>0</v>
      </c>
      <c r="AV1219" s="112">
        <v>0</v>
      </c>
      <c r="AW1219" s="112">
        <v>0</v>
      </c>
      <c r="AX1219" s="112">
        <v>0</v>
      </c>
      <c r="AY1219" s="112">
        <v>0</v>
      </c>
      <c r="AZ1219" s="112">
        <v>0</v>
      </c>
      <c r="BA1219" s="111">
        <v>0.71299999999999997</v>
      </c>
      <c r="BB1219" s="112">
        <v>0</v>
      </c>
      <c r="BC1219" s="112">
        <v>0</v>
      </c>
      <c r="BD1219" s="112">
        <v>0</v>
      </c>
      <c r="BE1219" s="112">
        <v>0</v>
      </c>
      <c r="BF1219" s="112">
        <v>0</v>
      </c>
      <c r="BG1219" s="112">
        <v>0</v>
      </c>
      <c r="BH1219" s="112">
        <v>0</v>
      </c>
      <c r="BI1219" s="112">
        <v>0</v>
      </c>
      <c r="BJ1219" s="112">
        <v>0</v>
      </c>
      <c r="BK1219" s="111">
        <v>0.71299999999999997</v>
      </c>
      <c r="BL1219" s="112">
        <v>102.42</v>
      </c>
      <c r="BM1219" s="112">
        <v>45.966666666666669</v>
      </c>
      <c r="BN1219" s="112">
        <v>52.666666666666671</v>
      </c>
      <c r="BO1219" s="112">
        <v>0</v>
      </c>
      <c r="BP1219" s="112">
        <v>0</v>
      </c>
      <c r="BQ1219" s="112">
        <v>0</v>
      </c>
      <c r="BR1219" s="113">
        <v>208</v>
      </c>
      <c r="BS1219" s="112">
        <v>0</v>
      </c>
    </row>
    <row r="1220" spans="1:71" hidden="1" x14ac:dyDescent="0.25">
      <c r="A1220" s="102" t="s">
        <v>17</v>
      </c>
      <c r="B1220" s="103" t="s">
        <v>197</v>
      </c>
      <c r="C1220" s="102" t="s">
        <v>198</v>
      </c>
      <c r="D1220" s="102" t="s">
        <v>465</v>
      </c>
      <c r="E1220" s="102" t="s">
        <v>466</v>
      </c>
      <c r="F1220" s="102" t="s">
        <v>151</v>
      </c>
      <c r="G1220" s="102" t="s">
        <v>223</v>
      </c>
      <c r="H1220" s="104">
        <v>258</v>
      </c>
      <c r="I1220" s="104">
        <v>269</v>
      </c>
      <c r="J1220" s="104">
        <v>1306</v>
      </c>
      <c r="K1220" s="104">
        <v>3918</v>
      </c>
      <c r="L1220" s="105">
        <v>611</v>
      </c>
      <c r="M1220" s="106">
        <v>1662</v>
      </c>
      <c r="N1220" s="106">
        <v>1801</v>
      </c>
      <c r="O1220" s="106">
        <v>8</v>
      </c>
      <c r="P1220" s="106">
        <v>139</v>
      </c>
      <c r="Q1220" s="106">
        <v>9</v>
      </c>
      <c r="R1220" s="106">
        <v>8.5</v>
      </c>
      <c r="S1220" s="106">
        <v>1759</v>
      </c>
      <c r="T1220" s="106">
        <v>1798</v>
      </c>
      <c r="U1220" s="106">
        <v>8</v>
      </c>
      <c r="V1220" s="106">
        <v>39</v>
      </c>
      <c r="W1220" s="106">
        <v>8</v>
      </c>
      <c r="X1220" s="106">
        <v>8</v>
      </c>
      <c r="Y1220" s="106">
        <v>1306</v>
      </c>
      <c r="Z1220" s="106">
        <v>9</v>
      </c>
      <c r="AA1220" s="107">
        <v>39083</v>
      </c>
      <c r="AB1220" s="106">
        <v>3</v>
      </c>
      <c r="AC1220" s="108">
        <v>6.3</v>
      </c>
      <c r="AD1220" s="109">
        <v>4</v>
      </c>
      <c r="AE1220" s="110">
        <v>189.66666666666666</v>
      </c>
      <c r="AF1220" s="111">
        <v>0.54</v>
      </c>
      <c r="AG1220" s="112">
        <v>0.66666666666666663</v>
      </c>
      <c r="AH1220" s="112">
        <v>9.6666666666666661</v>
      </c>
      <c r="AI1220" s="112">
        <v>0.66666666666666663</v>
      </c>
      <c r="AJ1220" s="111">
        <v>0.9</v>
      </c>
      <c r="AK1220" s="112">
        <v>19.666666666666668</v>
      </c>
      <c r="AL1220" s="112">
        <v>11.333333333333334</v>
      </c>
      <c r="AM1220" s="112">
        <v>0</v>
      </c>
      <c r="AN1220" s="112">
        <v>94.666666666666671</v>
      </c>
      <c r="AO1220" s="112">
        <v>0</v>
      </c>
      <c r="AP1220" s="112">
        <v>0</v>
      </c>
      <c r="AQ1220" s="112">
        <v>0</v>
      </c>
      <c r="AR1220" s="112">
        <v>0</v>
      </c>
      <c r="AS1220" s="112">
        <v>0</v>
      </c>
      <c r="AT1220" s="111">
        <v>0.55000000000000004</v>
      </c>
      <c r="AU1220" s="112">
        <v>0</v>
      </c>
      <c r="AV1220" s="112">
        <v>0</v>
      </c>
      <c r="AW1220" s="112">
        <v>0</v>
      </c>
      <c r="AX1220" s="112">
        <v>0</v>
      </c>
      <c r="AY1220" s="112">
        <v>0</v>
      </c>
      <c r="AZ1220" s="112">
        <v>0</v>
      </c>
      <c r="BA1220" s="111">
        <v>0.71299999999999997</v>
      </c>
      <c r="BB1220" s="112">
        <v>0</v>
      </c>
      <c r="BC1220" s="112">
        <v>0</v>
      </c>
      <c r="BD1220" s="112">
        <v>0</v>
      </c>
      <c r="BE1220" s="112">
        <v>0</v>
      </c>
      <c r="BF1220" s="112">
        <v>0</v>
      </c>
      <c r="BG1220" s="112">
        <v>0</v>
      </c>
      <c r="BH1220" s="112">
        <v>0</v>
      </c>
      <c r="BI1220" s="112">
        <v>0</v>
      </c>
      <c r="BJ1220" s="112">
        <v>0</v>
      </c>
      <c r="BK1220" s="111">
        <v>0.71299999999999997</v>
      </c>
      <c r="BL1220" s="112">
        <v>102.42</v>
      </c>
      <c r="BM1220" s="112">
        <v>26.35</v>
      </c>
      <c r="BN1220" s="112">
        <v>52.666666666666671</v>
      </c>
      <c r="BO1220" s="112">
        <v>0</v>
      </c>
      <c r="BP1220" s="112">
        <v>0</v>
      </c>
      <c r="BQ1220" s="112">
        <v>0</v>
      </c>
      <c r="BR1220" s="113">
        <v>119</v>
      </c>
      <c r="BS1220" s="112">
        <v>0</v>
      </c>
    </row>
    <row r="1221" spans="1:71" hidden="1" x14ac:dyDescent="0.25">
      <c r="A1221" s="102" t="s">
        <v>17</v>
      </c>
      <c r="B1221" s="103" t="s">
        <v>197</v>
      </c>
      <c r="C1221" s="102" t="s">
        <v>198</v>
      </c>
      <c r="D1221" s="102" t="s">
        <v>1036</v>
      </c>
      <c r="E1221" s="102" t="s">
        <v>1037</v>
      </c>
      <c r="F1221" s="102" t="s">
        <v>152</v>
      </c>
      <c r="G1221" s="102" t="s">
        <v>223</v>
      </c>
      <c r="H1221" s="104">
        <v>55</v>
      </c>
      <c r="I1221" s="104">
        <v>63</v>
      </c>
      <c r="J1221" s="104"/>
      <c r="K1221" s="104" t="s">
        <v>154</v>
      </c>
      <c r="L1221" s="105">
        <v>59</v>
      </c>
      <c r="M1221" s="106">
        <v>432</v>
      </c>
      <c r="N1221" s="106">
        <v>408</v>
      </c>
      <c r="O1221" s="106">
        <v>4</v>
      </c>
      <c r="P1221" s="106">
        <v>-24</v>
      </c>
      <c r="Q1221" s="106">
        <v>1</v>
      </c>
      <c r="R1221" s="106">
        <v>2.5</v>
      </c>
      <c r="S1221" s="106">
        <v>456</v>
      </c>
      <c r="T1221" s="106">
        <v>456</v>
      </c>
      <c r="U1221" s="106">
        <v>5</v>
      </c>
      <c r="V1221" s="106">
        <v>0</v>
      </c>
      <c r="W1221" s="106">
        <v>2</v>
      </c>
      <c r="X1221" s="106">
        <v>3.5</v>
      </c>
      <c r="Y1221" s="106"/>
      <c r="Z1221" s="106"/>
      <c r="AA1221" s="107"/>
      <c r="AB1221" s="106"/>
      <c r="AC1221" s="108">
        <v>3</v>
      </c>
      <c r="AD1221" s="109">
        <v>2</v>
      </c>
      <c r="AE1221" s="110">
        <v>0</v>
      </c>
      <c r="AF1221" s="111">
        <v>0.54</v>
      </c>
      <c r="AG1221" s="112">
        <v>0</v>
      </c>
      <c r="AH1221" s="112">
        <v>0</v>
      </c>
      <c r="AI1221" s="112">
        <v>0</v>
      </c>
      <c r="AJ1221" s="111">
        <v>0.9</v>
      </c>
      <c r="AK1221" s="112">
        <v>0</v>
      </c>
      <c r="AL1221" s="112">
        <v>0</v>
      </c>
      <c r="AM1221" s="112">
        <v>0</v>
      </c>
      <c r="AN1221" s="112">
        <v>0</v>
      </c>
      <c r="AO1221" s="112">
        <v>0</v>
      </c>
      <c r="AP1221" s="112">
        <v>0</v>
      </c>
      <c r="AQ1221" s="112">
        <v>0</v>
      </c>
      <c r="AR1221" s="112">
        <v>0</v>
      </c>
      <c r="AS1221" s="112">
        <v>0</v>
      </c>
      <c r="AT1221" s="111">
        <v>0.55000000000000004</v>
      </c>
      <c r="AU1221" s="112">
        <v>0</v>
      </c>
      <c r="AV1221" s="112">
        <v>0</v>
      </c>
      <c r="AW1221" s="112">
        <v>0</v>
      </c>
      <c r="AX1221" s="112">
        <v>0</v>
      </c>
      <c r="AY1221" s="112">
        <v>0</v>
      </c>
      <c r="AZ1221" s="112">
        <v>0</v>
      </c>
      <c r="BA1221" s="111">
        <v>0.71299999999999997</v>
      </c>
      <c r="BB1221" s="112">
        <v>0</v>
      </c>
      <c r="BC1221" s="112">
        <v>0</v>
      </c>
      <c r="BD1221" s="112">
        <v>0</v>
      </c>
      <c r="BE1221" s="112">
        <v>0</v>
      </c>
      <c r="BF1221" s="112">
        <v>0</v>
      </c>
      <c r="BG1221" s="112">
        <v>0</v>
      </c>
      <c r="BH1221" s="112">
        <v>0</v>
      </c>
      <c r="BI1221" s="112">
        <v>0</v>
      </c>
      <c r="BJ1221" s="112">
        <v>0</v>
      </c>
      <c r="BK1221" s="111">
        <v>0.71299999999999997</v>
      </c>
      <c r="BL1221" s="112">
        <v>0</v>
      </c>
      <c r="BM1221" s="112">
        <v>0</v>
      </c>
      <c r="BN1221" s="112">
        <v>0</v>
      </c>
      <c r="BO1221" s="112">
        <v>0</v>
      </c>
      <c r="BP1221" s="112">
        <v>0</v>
      </c>
      <c r="BQ1221" s="112">
        <v>0</v>
      </c>
      <c r="BR1221" s="113">
        <v>35</v>
      </c>
      <c r="BS1221" s="112">
        <v>0</v>
      </c>
    </row>
    <row r="1222" spans="1:71" hidden="1" x14ac:dyDescent="0.25">
      <c r="A1222" s="102" t="s">
        <v>17</v>
      </c>
      <c r="B1222" s="103" t="s">
        <v>197</v>
      </c>
      <c r="C1222" s="102" t="s">
        <v>198</v>
      </c>
      <c r="D1222" s="102" t="s">
        <v>963</v>
      </c>
      <c r="E1222" s="102" t="s">
        <v>964</v>
      </c>
      <c r="F1222" s="102" t="s">
        <v>152</v>
      </c>
      <c r="G1222" s="102" t="s">
        <v>223</v>
      </c>
      <c r="H1222" s="104">
        <v>164</v>
      </c>
      <c r="I1222" s="104">
        <v>159</v>
      </c>
      <c r="J1222" s="104"/>
      <c r="K1222" s="104" t="s">
        <v>154</v>
      </c>
      <c r="L1222" s="105">
        <v>161.5</v>
      </c>
      <c r="M1222" s="106">
        <v>991</v>
      </c>
      <c r="N1222" s="106">
        <v>1143</v>
      </c>
      <c r="O1222" s="106">
        <v>7</v>
      </c>
      <c r="P1222" s="106">
        <v>152</v>
      </c>
      <c r="Q1222" s="106">
        <v>9</v>
      </c>
      <c r="R1222" s="106">
        <v>8</v>
      </c>
      <c r="S1222" s="106">
        <v>1013</v>
      </c>
      <c r="T1222" s="106">
        <v>1044</v>
      </c>
      <c r="U1222" s="106">
        <v>7</v>
      </c>
      <c r="V1222" s="106">
        <v>31</v>
      </c>
      <c r="W1222" s="106">
        <v>7</v>
      </c>
      <c r="X1222" s="106">
        <v>7</v>
      </c>
      <c r="Y1222" s="106"/>
      <c r="Z1222" s="106"/>
      <c r="AA1222" s="107">
        <v>33925</v>
      </c>
      <c r="AB1222" s="106">
        <v>2</v>
      </c>
      <c r="AC1222" s="108">
        <v>4.75</v>
      </c>
      <c r="AD1222" s="109">
        <v>2</v>
      </c>
      <c r="AE1222" s="110">
        <v>189.66666666666666</v>
      </c>
      <c r="AF1222" s="111">
        <v>0.54</v>
      </c>
      <c r="AG1222" s="112">
        <v>0</v>
      </c>
      <c r="AH1222" s="112">
        <v>0</v>
      </c>
      <c r="AI1222" s="112">
        <v>0</v>
      </c>
      <c r="AJ1222" s="111">
        <v>0.9</v>
      </c>
      <c r="AK1222" s="112">
        <v>0</v>
      </c>
      <c r="AL1222" s="112">
        <v>0</v>
      </c>
      <c r="AM1222" s="112">
        <v>0</v>
      </c>
      <c r="AN1222" s="112">
        <v>0</v>
      </c>
      <c r="AO1222" s="112">
        <v>0</v>
      </c>
      <c r="AP1222" s="112">
        <v>0</v>
      </c>
      <c r="AQ1222" s="112">
        <v>0</v>
      </c>
      <c r="AR1222" s="112">
        <v>0</v>
      </c>
      <c r="AS1222" s="112">
        <v>0</v>
      </c>
      <c r="AT1222" s="111">
        <v>0.55000000000000004</v>
      </c>
      <c r="AU1222" s="112">
        <v>0</v>
      </c>
      <c r="AV1222" s="112">
        <v>0</v>
      </c>
      <c r="AW1222" s="112">
        <v>0</v>
      </c>
      <c r="AX1222" s="112">
        <v>0</v>
      </c>
      <c r="AY1222" s="112">
        <v>0</v>
      </c>
      <c r="AZ1222" s="112">
        <v>0</v>
      </c>
      <c r="BA1222" s="111">
        <v>0.71299999999999997</v>
      </c>
      <c r="BB1222" s="112">
        <v>0</v>
      </c>
      <c r="BC1222" s="112">
        <v>0</v>
      </c>
      <c r="BD1222" s="112">
        <v>0</v>
      </c>
      <c r="BE1222" s="112">
        <v>0</v>
      </c>
      <c r="BF1222" s="112">
        <v>0</v>
      </c>
      <c r="BG1222" s="112">
        <v>0</v>
      </c>
      <c r="BH1222" s="112">
        <v>0</v>
      </c>
      <c r="BI1222" s="112">
        <v>0</v>
      </c>
      <c r="BJ1222" s="112">
        <v>0</v>
      </c>
      <c r="BK1222" s="111">
        <v>0.71299999999999997</v>
      </c>
      <c r="BL1222" s="112">
        <v>102.42</v>
      </c>
      <c r="BM1222" s="112">
        <v>0</v>
      </c>
      <c r="BN1222" s="112">
        <v>0</v>
      </c>
      <c r="BO1222" s="112">
        <v>0</v>
      </c>
      <c r="BP1222" s="112">
        <v>0</v>
      </c>
      <c r="BQ1222" s="112">
        <v>0</v>
      </c>
      <c r="BR1222" s="113">
        <v>186</v>
      </c>
      <c r="BS1222" s="112">
        <v>0</v>
      </c>
    </row>
    <row r="1223" spans="1:71" hidden="1" x14ac:dyDescent="0.25">
      <c r="A1223" s="102" t="s">
        <v>17</v>
      </c>
      <c r="B1223" s="103" t="s">
        <v>197</v>
      </c>
      <c r="C1223" s="102" t="s">
        <v>198</v>
      </c>
      <c r="D1223" s="102" t="s">
        <v>96</v>
      </c>
      <c r="E1223" s="102" t="s">
        <v>97</v>
      </c>
      <c r="F1223" s="102" t="s">
        <v>152</v>
      </c>
      <c r="G1223" s="102" t="s">
        <v>223</v>
      </c>
      <c r="H1223" s="104">
        <v>595</v>
      </c>
      <c r="I1223" s="104">
        <v>618</v>
      </c>
      <c r="J1223" s="104">
        <v>1492</v>
      </c>
      <c r="K1223" s="104">
        <v>4476</v>
      </c>
      <c r="L1223" s="105">
        <v>901.66666666666663</v>
      </c>
      <c r="M1223" s="106">
        <v>3769</v>
      </c>
      <c r="N1223" s="106">
        <v>4199</v>
      </c>
      <c r="O1223" s="106">
        <v>10</v>
      </c>
      <c r="P1223" s="106">
        <v>430</v>
      </c>
      <c r="Q1223" s="106">
        <v>10</v>
      </c>
      <c r="R1223" s="106">
        <v>10</v>
      </c>
      <c r="S1223" s="106">
        <v>3989</v>
      </c>
      <c r="T1223" s="106">
        <v>4105</v>
      </c>
      <c r="U1223" s="106">
        <v>10</v>
      </c>
      <c r="V1223" s="106">
        <v>116</v>
      </c>
      <c r="W1223" s="106">
        <v>10</v>
      </c>
      <c r="X1223" s="106">
        <v>10</v>
      </c>
      <c r="Y1223" s="106">
        <v>1492</v>
      </c>
      <c r="Z1223" s="106">
        <v>9</v>
      </c>
      <c r="AA1223" s="107">
        <v>32003</v>
      </c>
      <c r="AB1223" s="106">
        <v>2</v>
      </c>
      <c r="AC1223" s="108">
        <v>6.6</v>
      </c>
      <c r="AD1223" s="109">
        <v>2</v>
      </c>
      <c r="AE1223" s="110">
        <v>189.66666666666666</v>
      </c>
      <c r="AF1223" s="111">
        <v>0.54</v>
      </c>
      <c r="AG1223" s="112">
        <v>0.66666666666666663</v>
      </c>
      <c r="AH1223" s="112">
        <v>9.6666666666666661</v>
      </c>
      <c r="AI1223" s="112">
        <v>0.66666666666666663</v>
      </c>
      <c r="AJ1223" s="111">
        <v>0.9</v>
      </c>
      <c r="AK1223" s="112">
        <v>19.666666666666668</v>
      </c>
      <c r="AL1223" s="112">
        <v>11.333333333333334</v>
      </c>
      <c r="AM1223" s="112">
        <v>0</v>
      </c>
      <c r="AN1223" s="112">
        <v>94.666666666666671</v>
      </c>
      <c r="AO1223" s="112">
        <v>0</v>
      </c>
      <c r="AP1223" s="112">
        <v>0</v>
      </c>
      <c r="AQ1223" s="112">
        <v>0</v>
      </c>
      <c r="AR1223" s="112">
        <v>0</v>
      </c>
      <c r="AS1223" s="112">
        <v>0</v>
      </c>
      <c r="AT1223" s="111">
        <v>0.55000000000000004</v>
      </c>
      <c r="AU1223" s="112">
        <v>0</v>
      </c>
      <c r="AV1223" s="112">
        <v>0</v>
      </c>
      <c r="AW1223" s="112">
        <v>0</v>
      </c>
      <c r="AX1223" s="112">
        <v>0</v>
      </c>
      <c r="AY1223" s="112">
        <v>0</v>
      </c>
      <c r="AZ1223" s="112">
        <v>0</v>
      </c>
      <c r="BA1223" s="111">
        <v>0.71299999999999997</v>
      </c>
      <c r="BB1223" s="112">
        <v>0</v>
      </c>
      <c r="BC1223" s="112">
        <v>0</v>
      </c>
      <c r="BD1223" s="112">
        <v>0</v>
      </c>
      <c r="BE1223" s="112">
        <v>0</v>
      </c>
      <c r="BF1223" s="112">
        <v>0</v>
      </c>
      <c r="BG1223" s="112">
        <v>0</v>
      </c>
      <c r="BH1223" s="112">
        <v>0</v>
      </c>
      <c r="BI1223" s="112">
        <v>0</v>
      </c>
      <c r="BJ1223" s="112">
        <v>0</v>
      </c>
      <c r="BK1223" s="111">
        <v>0.71299999999999997</v>
      </c>
      <c r="BL1223" s="112">
        <v>102.42</v>
      </c>
      <c r="BM1223" s="112">
        <v>26.35</v>
      </c>
      <c r="BN1223" s="112">
        <v>52.666666666666671</v>
      </c>
      <c r="BO1223" s="112">
        <v>0</v>
      </c>
      <c r="BP1223" s="112">
        <v>0</v>
      </c>
      <c r="BQ1223" s="112">
        <v>0</v>
      </c>
      <c r="BR1223" s="113">
        <v>228</v>
      </c>
      <c r="BS1223" s="112">
        <v>0</v>
      </c>
    </row>
    <row r="1224" spans="1:71" hidden="1" x14ac:dyDescent="0.25">
      <c r="A1224" s="102" t="s">
        <v>17</v>
      </c>
      <c r="B1224" s="103" t="s">
        <v>197</v>
      </c>
      <c r="C1224" s="102" t="s">
        <v>198</v>
      </c>
      <c r="D1224" s="102" t="s">
        <v>467</v>
      </c>
      <c r="E1224" s="102" t="s">
        <v>468</v>
      </c>
      <c r="F1224" s="102" t="s">
        <v>152</v>
      </c>
      <c r="G1224" s="102" t="s">
        <v>223</v>
      </c>
      <c r="H1224" s="104">
        <v>317</v>
      </c>
      <c r="I1224" s="104">
        <v>329</v>
      </c>
      <c r="J1224" s="104">
        <v>484</v>
      </c>
      <c r="K1224" s="104">
        <v>1452</v>
      </c>
      <c r="L1224" s="105">
        <v>376.66666666666669</v>
      </c>
      <c r="M1224" s="106">
        <v>1762</v>
      </c>
      <c r="N1224" s="106">
        <v>1885</v>
      </c>
      <c r="O1224" s="106">
        <v>8</v>
      </c>
      <c r="P1224" s="106">
        <v>123</v>
      </c>
      <c r="Q1224" s="106">
        <v>8</v>
      </c>
      <c r="R1224" s="106">
        <v>8</v>
      </c>
      <c r="S1224" s="106">
        <v>1843</v>
      </c>
      <c r="T1224" s="106">
        <v>1882</v>
      </c>
      <c r="U1224" s="106">
        <v>8</v>
      </c>
      <c r="V1224" s="106">
        <v>39</v>
      </c>
      <c r="W1224" s="106">
        <v>8</v>
      </c>
      <c r="X1224" s="106">
        <v>8</v>
      </c>
      <c r="Y1224" s="106">
        <v>484</v>
      </c>
      <c r="Z1224" s="106">
        <v>8</v>
      </c>
      <c r="AA1224" s="107">
        <v>27592</v>
      </c>
      <c r="AB1224" s="106">
        <v>1</v>
      </c>
      <c r="AC1224" s="108">
        <v>5.2</v>
      </c>
      <c r="AD1224" s="109">
        <v>1</v>
      </c>
      <c r="AE1224" s="110">
        <v>0</v>
      </c>
      <c r="AF1224" s="111">
        <v>0.54</v>
      </c>
      <c r="AG1224" s="112">
        <v>0</v>
      </c>
      <c r="AH1224" s="112">
        <v>0</v>
      </c>
      <c r="AI1224" s="112">
        <v>0</v>
      </c>
      <c r="AJ1224" s="111">
        <v>0.9</v>
      </c>
      <c r="AK1224" s="112">
        <v>0</v>
      </c>
      <c r="AL1224" s="112">
        <v>0</v>
      </c>
      <c r="AM1224" s="112">
        <v>0</v>
      </c>
      <c r="AN1224" s="112">
        <v>0</v>
      </c>
      <c r="AO1224" s="112">
        <v>0</v>
      </c>
      <c r="AP1224" s="112">
        <v>0</v>
      </c>
      <c r="AQ1224" s="112">
        <v>0</v>
      </c>
      <c r="AR1224" s="112">
        <v>0</v>
      </c>
      <c r="AS1224" s="112">
        <v>0</v>
      </c>
      <c r="AT1224" s="111">
        <v>0.55000000000000004</v>
      </c>
      <c r="AU1224" s="112">
        <v>0</v>
      </c>
      <c r="AV1224" s="112">
        <v>0</v>
      </c>
      <c r="AW1224" s="112">
        <v>0</v>
      </c>
      <c r="AX1224" s="112">
        <v>0</v>
      </c>
      <c r="AY1224" s="112">
        <v>0</v>
      </c>
      <c r="AZ1224" s="112">
        <v>0</v>
      </c>
      <c r="BA1224" s="111">
        <v>0.71299999999999997</v>
      </c>
      <c r="BB1224" s="112">
        <v>0</v>
      </c>
      <c r="BC1224" s="112">
        <v>0</v>
      </c>
      <c r="BD1224" s="112">
        <v>0</v>
      </c>
      <c r="BE1224" s="112">
        <v>0</v>
      </c>
      <c r="BF1224" s="112">
        <v>0</v>
      </c>
      <c r="BG1224" s="112">
        <v>0</v>
      </c>
      <c r="BH1224" s="112">
        <v>0</v>
      </c>
      <c r="BI1224" s="112">
        <v>0</v>
      </c>
      <c r="BJ1224" s="112">
        <v>0</v>
      </c>
      <c r="BK1224" s="111">
        <v>0.71299999999999997</v>
      </c>
      <c r="BL1224" s="112">
        <v>0</v>
      </c>
      <c r="BM1224" s="112">
        <v>0</v>
      </c>
      <c r="BN1224" s="112">
        <v>0</v>
      </c>
      <c r="BO1224" s="112">
        <v>0</v>
      </c>
      <c r="BP1224" s="112">
        <v>0</v>
      </c>
      <c r="BQ1224" s="112">
        <v>0</v>
      </c>
      <c r="BR1224" s="113">
        <v>139</v>
      </c>
      <c r="BS1224" s="112">
        <v>0</v>
      </c>
    </row>
    <row r="1225" spans="1:71" hidden="1" x14ac:dyDescent="0.25">
      <c r="A1225" s="102" t="s">
        <v>17</v>
      </c>
      <c r="B1225" s="103" t="s">
        <v>197</v>
      </c>
      <c r="C1225" s="102" t="s">
        <v>198</v>
      </c>
      <c r="D1225" s="102" t="s">
        <v>469</v>
      </c>
      <c r="E1225" s="102" t="s">
        <v>470</v>
      </c>
      <c r="F1225" s="102" t="s">
        <v>152</v>
      </c>
      <c r="G1225" s="102" t="s">
        <v>223</v>
      </c>
      <c r="H1225" s="104">
        <v>414</v>
      </c>
      <c r="I1225" s="104">
        <v>458</v>
      </c>
      <c r="J1225" s="104">
        <v>652</v>
      </c>
      <c r="K1225" s="104">
        <v>1956</v>
      </c>
      <c r="L1225" s="105">
        <v>508</v>
      </c>
      <c r="M1225" s="106">
        <v>2497</v>
      </c>
      <c r="N1225" s="106">
        <v>2539</v>
      </c>
      <c r="O1225" s="106">
        <v>9</v>
      </c>
      <c r="P1225" s="106">
        <v>42</v>
      </c>
      <c r="Q1225" s="106">
        <v>6</v>
      </c>
      <c r="R1225" s="106">
        <v>7.5</v>
      </c>
      <c r="S1225" s="106">
        <v>2705</v>
      </c>
      <c r="T1225" s="106">
        <v>2737</v>
      </c>
      <c r="U1225" s="106">
        <v>9</v>
      </c>
      <c r="V1225" s="106">
        <v>32</v>
      </c>
      <c r="W1225" s="106">
        <v>8</v>
      </c>
      <c r="X1225" s="106">
        <v>8.5</v>
      </c>
      <c r="Y1225" s="106">
        <v>652</v>
      </c>
      <c r="Z1225" s="106">
        <v>8</v>
      </c>
      <c r="AA1225" s="107">
        <v>26028</v>
      </c>
      <c r="AB1225" s="106">
        <v>1</v>
      </c>
      <c r="AC1225" s="108">
        <v>5.2</v>
      </c>
      <c r="AD1225" s="109">
        <v>1</v>
      </c>
      <c r="AE1225" s="110">
        <v>0</v>
      </c>
      <c r="AF1225" s="111">
        <v>0.54</v>
      </c>
      <c r="AG1225" s="112">
        <v>0</v>
      </c>
      <c r="AH1225" s="112">
        <v>0</v>
      </c>
      <c r="AI1225" s="112">
        <v>0</v>
      </c>
      <c r="AJ1225" s="111">
        <v>0.9</v>
      </c>
      <c r="AK1225" s="112">
        <v>0</v>
      </c>
      <c r="AL1225" s="112">
        <v>0</v>
      </c>
      <c r="AM1225" s="112">
        <v>0</v>
      </c>
      <c r="AN1225" s="112">
        <v>0</v>
      </c>
      <c r="AO1225" s="112">
        <v>0</v>
      </c>
      <c r="AP1225" s="112">
        <v>0</v>
      </c>
      <c r="AQ1225" s="112">
        <v>0</v>
      </c>
      <c r="AR1225" s="112">
        <v>0</v>
      </c>
      <c r="AS1225" s="112">
        <v>0</v>
      </c>
      <c r="AT1225" s="111">
        <v>0.55000000000000004</v>
      </c>
      <c r="AU1225" s="112">
        <v>0</v>
      </c>
      <c r="AV1225" s="112">
        <v>0</v>
      </c>
      <c r="AW1225" s="112">
        <v>0</v>
      </c>
      <c r="AX1225" s="112">
        <v>0</v>
      </c>
      <c r="AY1225" s="112">
        <v>0</v>
      </c>
      <c r="AZ1225" s="112">
        <v>0</v>
      </c>
      <c r="BA1225" s="111">
        <v>0.71299999999999997</v>
      </c>
      <c r="BB1225" s="112">
        <v>0</v>
      </c>
      <c r="BC1225" s="112">
        <v>0</v>
      </c>
      <c r="BD1225" s="112">
        <v>0</v>
      </c>
      <c r="BE1225" s="112">
        <v>0</v>
      </c>
      <c r="BF1225" s="112">
        <v>0</v>
      </c>
      <c r="BG1225" s="112">
        <v>0</v>
      </c>
      <c r="BH1225" s="112">
        <v>0</v>
      </c>
      <c r="BI1225" s="112">
        <v>0</v>
      </c>
      <c r="BJ1225" s="112">
        <v>0</v>
      </c>
      <c r="BK1225" s="111">
        <v>0.71299999999999997</v>
      </c>
      <c r="BL1225" s="112">
        <v>0</v>
      </c>
      <c r="BM1225" s="112">
        <v>0</v>
      </c>
      <c r="BN1225" s="112">
        <v>0</v>
      </c>
      <c r="BO1225" s="112">
        <v>0</v>
      </c>
      <c r="BP1225" s="112">
        <v>0</v>
      </c>
      <c r="BQ1225" s="112">
        <v>0</v>
      </c>
      <c r="BR1225" s="113">
        <v>142</v>
      </c>
      <c r="BS1225" s="112">
        <v>0</v>
      </c>
    </row>
    <row r="1226" spans="1:71" hidden="1" x14ac:dyDescent="0.25">
      <c r="A1226" s="102" t="s">
        <v>17</v>
      </c>
      <c r="B1226" s="103" t="s">
        <v>197</v>
      </c>
      <c r="C1226" s="102" t="s">
        <v>198</v>
      </c>
      <c r="D1226" s="102" t="s">
        <v>471</v>
      </c>
      <c r="E1226" s="102" t="s">
        <v>472</v>
      </c>
      <c r="F1226" s="102" t="s">
        <v>152</v>
      </c>
      <c r="G1226" s="102" t="s">
        <v>223</v>
      </c>
      <c r="H1226" s="104">
        <v>1899</v>
      </c>
      <c r="I1226" s="104">
        <v>1922</v>
      </c>
      <c r="J1226" s="104">
        <v>2886</v>
      </c>
      <c r="K1226" s="104">
        <v>8658</v>
      </c>
      <c r="L1226" s="105">
        <v>2235.6666666666665</v>
      </c>
      <c r="M1226" s="106">
        <v>8858</v>
      </c>
      <c r="N1226" s="106">
        <v>10406</v>
      </c>
      <c r="O1226" s="106">
        <v>10</v>
      </c>
      <c r="P1226" s="106">
        <v>1548</v>
      </c>
      <c r="Q1226" s="106">
        <v>10</v>
      </c>
      <c r="R1226" s="106">
        <v>10</v>
      </c>
      <c r="S1226" s="106">
        <v>9373</v>
      </c>
      <c r="T1226" s="106">
        <v>9749</v>
      </c>
      <c r="U1226" s="106">
        <v>10</v>
      </c>
      <c r="V1226" s="106">
        <v>376</v>
      </c>
      <c r="W1226" s="106">
        <v>10</v>
      </c>
      <c r="X1226" s="106">
        <v>10</v>
      </c>
      <c r="Y1226" s="106">
        <v>2886</v>
      </c>
      <c r="Z1226" s="106">
        <v>10</v>
      </c>
      <c r="AA1226" s="107">
        <v>25093</v>
      </c>
      <c r="AB1226" s="106">
        <v>1</v>
      </c>
      <c r="AC1226" s="108">
        <v>6.4</v>
      </c>
      <c r="AD1226" s="109">
        <v>1</v>
      </c>
      <c r="AE1226" s="110">
        <v>0</v>
      </c>
      <c r="AF1226" s="111">
        <v>0.54</v>
      </c>
      <c r="AG1226" s="112">
        <v>0</v>
      </c>
      <c r="AH1226" s="112">
        <v>0</v>
      </c>
      <c r="AI1226" s="112">
        <v>0</v>
      </c>
      <c r="AJ1226" s="111">
        <v>0.9</v>
      </c>
      <c r="AK1226" s="112">
        <v>0</v>
      </c>
      <c r="AL1226" s="112">
        <v>0</v>
      </c>
      <c r="AM1226" s="112">
        <v>0</v>
      </c>
      <c r="AN1226" s="112">
        <v>0</v>
      </c>
      <c r="AO1226" s="112">
        <v>0</v>
      </c>
      <c r="AP1226" s="112">
        <v>0</v>
      </c>
      <c r="AQ1226" s="112">
        <v>0</v>
      </c>
      <c r="AR1226" s="112">
        <v>0</v>
      </c>
      <c r="AS1226" s="112">
        <v>0</v>
      </c>
      <c r="AT1226" s="111">
        <v>0.55000000000000004</v>
      </c>
      <c r="AU1226" s="112">
        <v>0</v>
      </c>
      <c r="AV1226" s="112">
        <v>0</v>
      </c>
      <c r="AW1226" s="112">
        <v>0</v>
      </c>
      <c r="AX1226" s="112">
        <v>0</v>
      </c>
      <c r="AY1226" s="112">
        <v>0</v>
      </c>
      <c r="AZ1226" s="112">
        <v>0</v>
      </c>
      <c r="BA1226" s="111">
        <v>0.71299999999999997</v>
      </c>
      <c r="BB1226" s="112">
        <v>0</v>
      </c>
      <c r="BC1226" s="112">
        <v>0</v>
      </c>
      <c r="BD1226" s="112">
        <v>0</v>
      </c>
      <c r="BE1226" s="112">
        <v>0</v>
      </c>
      <c r="BF1226" s="112">
        <v>0</v>
      </c>
      <c r="BG1226" s="112">
        <v>0</v>
      </c>
      <c r="BH1226" s="112">
        <v>0</v>
      </c>
      <c r="BI1226" s="112">
        <v>0</v>
      </c>
      <c r="BJ1226" s="112">
        <v>0</v>
      </c>
      <c r="BK1226" s="111">
        <v>0.71299999999999997</v>
      </c>
      <c r="BL1226" s="112">
        <v>0</v>
      </c>
      <c r="BM1226" s="112">
        <v>0</v>
      </c>
      <c r="BN1226" s="112">
        <v>0</v>
      </c>
      <c r="BO1226" s="112">
        <v>0</v>
      </c>
      <c r="BP1226" s="112">
        <v>0</v>
      </c>
      <c r="BQ1226" s="112">
        <v>0</v>
      </c>
      <c r="BR1226" s="113">
        <v>128</v>
      </c>
      <c r="BS1226" s="112">
        <v>0</v>
      </c>
    </row>
    <row r="1227" spans="1:71" hidden="1" x14ac:dyDescent="0.25">
      <c r="A1227" s="102" t="s">
        <v>17</v>
      </c>
      <c r="B1227" s="103" t="s">
        <v>197</v>
      </c>
      <c r="C1227" s="102" t="s">
        <v>198</v>
      </c>
      <c r="D1227" s="102" t="s">
        <v>473</v>
      </c>
      <c r="E1227" s="102" t="s">
        <v>474</v>
      </c>
      <c r="F1227" s="102" t="s">
        <v>152</v>
      </c>
      <c r="G1227" s="102" t="s">
        <v>223</v>
      </c>
      <c r="H1227" s="104">
        <v>648</v>
      </c>
      <c r="I1227" s="104">
        <v>679</v>
      </c>
      <c r="J1227" s="104">
        <v>640</v>
      </c>
      <c r="K1227" s="104">
        <v>1920</v>
      </c>
      <c r="L1227" s="105">
        <v>655.66666666666663</v>
      </c>
      <c r="M1227" s="106">
        <v>2883</v>
      </c>
      <c r="N1227" s="106">
        <v>3023</v>
      </c>
      <c r="O1227" s="106">
        <v>9</v>
      </c>
      <c r="P1227" s="106">
        <v>140</v>
      </c>
      <c r="Q1227" s="106">
        <v>9</v>
      </c>
      <c r="R1227" s="106">
        <v>9</v>
      </c>
      <c r="S1227" s="106">
        <v>3016</v>
      </c>
      <c r="T1227" s="106">
        <v>3068</v>
      </c>
      <c r="U1227" s="106">
        <v>9</v>
      </c>
      <c r="V1227" s="106">
        <v>52</v>
      </c>
      <c r="W1227" s="106">
        <v>9</v>
      </c>
      <c r="X1227" s="106">
        <v>9</v>
      </c>
      <c r="Y1227" s="106">
        <v>640</v>
      </c>
      <c r="Z1227" s="106">
        <v>8</v>
      </c>
      <c r="AA1227" s="107">
        <v>24708</v>
      </c>
      <c r="AB1227" s="106">
        <v>1</v>
      </c>
      <c r="AC1227" s="108">
        <v>5.6</v>
      </c>
      <c r="AD1227" s="109">
        <v>1</v>
      </c>
      <c r="AE1227" s="110">
        <v>0</v>
      </c>
      <c r="AF1227" s="111">
        <v>0.54</v>
      </c>
      <c r="AG1227" s="112">
        <v>0</v>
      </c>
      <c r="AH1227" s="112">
        <v>0</v>
      </c>
      <c r="AI1227" s="112">
        <v>0</v>
      </c>
      <c r="AJ1227" s="111">
        <v>0.9</v>
      </c>
      <c r="AK1227" s="112">
        <v>0</v>
      </c>
      <c r="AL1227" s="112">
        <v>0</v>
      </c>
      <c r="AM1227" s="112">
        <v>0</v>
      </c>
      <c r="AN1227" s="112">
        <v>0</v>
      </c>
      <c r="AO1227" s="112">
        <v>0</v>
      </c>
      <c r="AP1227" s="112">
        <v>0</v>
      </c>
      <c r="AQ1227" s="112">
        <v>0</v>
      </c>
      <c r="AR1227" s="112">
        <v>0</v>
      </c>
      <c r="AS1227" s="112">
        <v>0</v>
      </c>
      <c r="AT1227" s="111">
        <v>0.55000000000000004</v>
      </c>
      <c r="AU1227" s="112">
        <v>0</v>
      </c>
      <c r="AV1227" s="112">
        <v>0</v>
      </c>
      <c r="AW1227" s="112">
        <v>0</v>
      </c>
      <c r="AX1227" s="112">
        <v>0</v>
      </c>
      <c r="AY1227" s="112">
        <v>0</v>
      </c>
      <c r="AZ1227" s="112">
        <v>0</v>
      </c>
      <c r="BA1227" s="111">
        <v>0.71299999999999997</v>
      </c>
      <c r="BB1227" s="112">
        <v>0</v>
      </c>
      <c r="BC1227" s="112">
        <v>0</v>
      </c>
      <c r="BD1227" s="112">
        <v>0</v>
      </c>
      <c r="BE1227" s="112">
        <v>0</v>
      </c>
      <c r="BF1227" s="112">
        <v>0</v>
      </c>
      <c r="BG1227" s="112">
        <v>0</v>
      </c>
      <c r="BH1227" s="112">
        <v>0</v>
      </c>
      <c r="BI1227" s="112">
        <v>0</v>
      </c>
      <c r="BJ1227" s="112">
        <v>0</v>
      </c>
      <c r="BK1227" s="111">
        <v>0.71299999999999997</v>
      </c>
      <c r="BL1227" s="112">
        <v>0</v>
      </c>
      <c r="BM1227" s="112">
        <v>0</v>
      </c>
      <c r="BN1227" s="112">
        <v>0</v>
      </c>
      <c r="BO1227" s="112">
        <v>0</v>
      </c>
      <c r="BP1227" s="112">
        <v>0</v>
      </c>
      <c r="BQ1227" s="112">
        <v>0</v>
      </c>
      <c r="BR1227" s="113">
        <v>47</v>
      </c>
      <c r="BS1227" s="112">
        <v>0</v>
      </c>
    </row>
    <row r="1228" spans="1:71" hidden="1" x14ac:dyDescent="0.25">
      <c r="A1228" s="102" t="s">
        <v>17</v>
      </c>
      <c r="B1228" s="103" t="s">
        <v>197</v>
      </c>
      <c r="C1228" s="102" t="s">
        <v>198</v>
      </c>
      <c r="D1228" s="102" t="s">
        <v>475</v>
      </c>
      <c r="E1228" s="102" t="s">
        <v>476</v>
      </c>
      <c r="F1228" s="102" t="s">
        <v>152</v>
      </c>
      <c r="G1228" s="102" t="s">
        <v>223</v>
      </c>
      <c r="H1228" s="104">
        <v>1758</v>
      </c>
      <c r="I1228" s="104">
        <v>1850</v>
      </c>
      <c r="J1228" s="104">
        <v>1865</v>
      </c>
      <c r="K1228" s="104">
        <v>5595</v>
      </c>
      <c r="L1228" s="105">
        <v>1824.3333333333333</v>
      </c>
      <c r="M1228" s="106">
        <v>8762</v>
      </c>
      <c r="N1228" s="106">
        <v>9360</v>
      </c>
      <c r="O1228" s="106">
        <v>10</v>
      </c>
      <c r="P1228" s="106">
        <v>598</v>
      </c>
      <c r="Q1228" s="106">
        <v>10</v>
      </c>
      <c r="R1228" s="106">
        <v>10</v>
      </c>
      <c r="S1228" s="106">
        <v>9251</v>
      </c>
      <c r="T1228" s="106">
        <v>9443</v>
      </c>
      <c r="U1228" s="106">
        <v>10</v>
      </c>
      <c r="V1228" s="106">
        <v>192</v>
      </c>
      <c r="W1228" s="106">
        <v>10</v>
      </c>
      <c r="X1228" s="106">
        <v>10</v>
      </c>
      <c r="Y1228" s="106">
        <v>1865</v>
      </c>
      <c r="Z1228" s="106">
        <v>10</v>
      </c>
      <c r="AA1228" s="107">
        <v>26533</v>
      </c>
      <c r="AB1228" s="106">
        <v>1</v>
      </c>
      <c r="AC1228" s="108">
        <v>6.4</v>
      </c>
      <c r="AD1228" s="109">
        <v>1</v>
      </c>
      <c r="AE1228" s="110">
        <v>0</v>
      </c>
      <c r="AF1228" s="111">
        <v>0.54</v>
      </c>
      <c r="AG1228" s="112">
        <v>0</v>
      </c>
      <c r="AH1228" s="112">
        <v>0</v>
      </c>
      <c r="AI1228" s="112">
        <v>0</v>
      </c>
      <c r="AJ1228" s="111">
        <v>0.9</v>
      </c>
      <c r="AK1228" s="112">
        <v>0</v>
      </c>
      <c r="AL1228" s="112">
        <v>0</v>
      </c>
      <c r="AM1228" s="112">
        <v>0</v>
      </c>
      <c r="AN1228" s="112">
        <v>0</v>
      </c>
      <c r="AO1228" s="112">
        <v>0</v>
      </c>
      <c r="AP1228" s="112">
        <v>0</v>
      </c>
      <c r="AQ1228" s="112">
        <v>0</v>
      </c>
      <c r="AR1228" s="112">
        <v>0</v>
      </c>
      <c r="AS1228" s="112">
        <v>0</v>
      </c>
      <c r="AT1228" s="111">
        <v>0.55000000000000004</v>
      </c>
      <c r="AU1228" s="112">
        <v>0</v>
      </c>
      <c r="AV1228" s="112">
        <v>0</v>
      </c>
      <c r="AW1228" s="112">
        <v>0</v>
      </c>
      <c r="AX1228" s="112">
        <v>0</v>
      </c>
      <c r="AY1228" s="112">
        <v>0</v>
      </c>
      <c r="AZ1228" s="112">
        <v>0</v>
      </c>
      <c r="BA1228" s="111">
        <v>0.71299999999999997</v>
      </c>
      <c r="BB1228" s="112">
        <v>0</v>
      </c>
      <c r="BC1228" s="112">
        <v>0</v>
      </c>
      <c r="BD1228" s="112">
        <v>0</v>
      </c>
      <c r="BE1228" s="112">
        <v>0</v>
      </c>
      <c r="BF1228" s="112">
        <v>0</v>
      </c>
      <c r="BG1228" s="112">
        <v>0</v>
      </c>
      <c r="BH1228" s="112">
        <v>0</v>
      </c>
      <c r="BI1228" s="112">
        <v>0</v>
      </c>
      <c r="BJ1228" s="112">
        <v>0</v>
      </c>
      <c r="BK1228" s="111">
        <v>0.71299999999999997</v>
      </c>
      <c r="BL1228" s="112">
        <v>0</v>
      </c>
      <c r="BM1228" s="112">
        <v>0</v>
      </c>
      <c r="BN1228" s="112">
        <v>0</v>
      </c>
      <c r="BO1228" s="112">
        <v>0</v>
      </c>
      <c r="BP1228" s="112">
        <v>0</v>
      </c>
      <c r="BQ1228" s="112">
        <v>0</v>
      </c>
      <c r="BR1228" s="113">
        <v>324</v>
      </c>
      <c r="BS1228" s="112">
        <v>0</v>
      </c>
    </row>
    <row r="1229" spans="1:71" hidden="1" x14ac:dyDescent="0.25">
      <c r="A1229" s="102" t="s">
        <v>17</v>
      </c>
      <c r="B1229" s="103" t="s">
        <v>197</v>
      </c>
      <c r="C1229" s="102" t="s">
        <v>198</v>
      </c>
      <c r="D1229" s="102" t="s">
        <v>965</v>
      </c>
      <c r="E1229" s="102" t="s">
        <v>966</v>
      </c>
      <c r="F1229" s="102" t="s">
        <v>152</v>
      </c>
      <c r="G1229" s="102" t="s">
        <v>223</v>
      </c>
      <c r="H1229" s="104">
        <v>104</v>
      </c>
      <c r="I1229" s="104">
        <v>93</v>
      </c>
      <c r="J1229" s="104">
        <v>92</v>
      </c>
      <c r="K1229" s="104">
        <v>276</v>
      </c>
      <c r="L1229" s="105">
        <v>96.333333333333329</v>
      </c>
      <c r="M1229" s="106">
        <v>611</v>
      </c>
      <c r="N1229" s="106">
        <v>699</v>
      </c>
      <c r="O1229" s="106">
        <v>6</v>
      </c>
      <c r="P1229" s="106">
        <v>88</v>
      </c>
      <c r="Q1229" s="106">
        <v>8</v>
      </c>
      <c r="R1229" s="106">
        <v>7</v>
      </c>
      <c r="S1229" s="106">
        <v>586</v>
      </c>
      <c r="T1229" s="106">
        <v>601</v>
      </c>
      <c r="U1229" s="106">
        <v>5</v>
      </c>
      <c r="V1229" s="106">
        <v>15</v>
      </c>
      <c r="W1229" s="106">
        <v>6</v>
      </c>
      <c r="X1229" s="106">
        <v>5.5</v>
      </c>
      <c r="Y1229" s="106">
        <v>92</v>
      </c>
      <c r="Z1229" s="106">
        <v>4</v>
      </c>
      <c r="AA1229" s="107">
        <v>25629</v>
      </c>
      <c r="AB1229" s="106">
        <v>1</v>
      </c>
      <c r="AC1229" s="108">
        <v>3.7</v>
      </c>
      <c r="AD1229" s="109">
        <v>1</v>
      </c>
      <c r="AE1229" s="110">
        <v>0</v>
      </c>
      <c r="AF1229" s="111">
        <v>0.54</v>
      </c>
      <c r="AG1229" s="112">
        <v>0</v>
      </c>
      <c r="AH1229" s="112">
        <v>0</v>
      </c>
      <c r="AI1229" s="112">
        <v>0</v>
      </c>
      <c r="AJ1229" s="111">
        <v>0.9</v>
      </c>
      <c r="AK1229" s="112">
        <v>0</v>
      </c>
      <c r="AL1229" s="112">
        <v>0</v>
      </c>
      <c r="AM1229" s="112">
        <v>0</v>
      </c>
      <c r="AN1229" s="112">
        <v>0</v>
      </c>
      <c r="AO1229" s="112">
        <v>0</v>
      </c>
      <c r="AP1229" s="112">
        <v>0</v>
      </c>
      <c r="AQ1229" s="112">
        <v>0</v>
      </c>
      <c r="AR1229" s="112">
        <v>0</v>
      </c>
      <c r="AS1229" s="112">
        <v>0</v>
      </c>
      <c r="AT1229" s="111">
        <v>0.55000000000000004</v>
      </c>
      <c r="AU1229" s="112">
        <v>0</v>
      </c>
      <c r="AV1229" s="112">
        <v>0</v>
      </c>
      <c r="AW1229" s="112">
        <v>0</v>
      </c>
      <c r="AX1229" s="112">
        <v>0</v>
      </c>
      <c r="AY1229" s="112">
        <v>0</v>
      </c>
      <c r="AZ1229" s="112">
        <v>0</v>
      </c>
      <c r="BA1229" s="111">
        <v>0.71299999999999997</v>
      </c>
      <c r="BB1229" s="112">
        <v>0</v>
      </c>
      <c r="BC1229" s="112">
        <v>0</v>
      </c>
      <c r="BD1229" s="112">
        <v>0</v>
      </c>
      <c r="BE1229" s="112">
        <v>0</v>
      </c>
      <c r="BF1229" s="112">
        <v>0</v>
      </c>
      <c r="BG1229" s="112">
        <v>0</v>
      </c>
      <c r="BH1229" s="112">
        <v>0</v>
      </c>
      <c r="BI1229" s="112">
        <v>0</v>
      </c>
      <c r="BJ1229" s="112">
        <v>0</v>
      </c>
      <c r="BK1229" s="111">
        <v>0.71299999999999997</v>
      </c>
      <c r="BL1229" s="112">
        <v>0</v>
      </c>
      <c r="BM1229" s="112">
        <v>0</v>
      </c>
      <c r="BN1229" s="112">
        <v>0</v>
      </c>
      <c r="BO1229" s="112">
        <v>0</v>
      </c>
      <c r="BP1229" s="112">
        <v>0</v>
      </c>
      <c r="BQ1229" s="112">
        <v>0</v>
      </c>
      <c r="BR1229" s="113">
        <v>36</v>
      </c>
      <c r="BS1229" s="112">
        <v>0</v>
      </c>
    </row>
    <row r="1230" spans="1:71" hidden="1" x14ac:dyDescent="0.25">
      <c r="A1230" s="102" t="s">
        <v>17</v>
      </c>
      <c r="B1230" s="103" t="s">
        <v>197</v>
      </c>
      <c r="C1230" s="102" t="s">
        <v>198</v>
      </c>
      <c r="D1230" s="102" t="s">
        <v>652</v>
      </c>
      <c r="E1230" s="102" t="s">
        <v>653</v>
      </c>
      <c r="F1230" s="102" t="s">
        <v>152</v>
      </c>
      <c r="G1230" s="102" t="s">
        <v>223</v>
      </c>
      <c r="H1230" s="104">
        <v>105</v>
      </c>
      <c r="I1230" s="104">
        <v>110</v>
      </c>
      <c r="J1230" s="104">
        <v>608</v>
      </c>
      <c r="K1230" s="104">
        <v>1824</v>
      </c>
      <c r="L1230" s="105">
        <v>274.33333333333331</v>
      </c>
      <c r="M1230" s="106">
        <v>573</v>
      </c>
      <c r="N1230" s="106">
        <v>623</v>
      </c>
      <c r="O1230" s="106">
        <v>5</v>
      </c>
      <c r="P1230" s="106">
        <v>50</v>
      </c>
      <c r="Q1230" s="106">
        <v>6</v>
      </c>
      <c r="R1230" s="106">
        <v>5.5</v>
      </c>
      <c r="S1230" s="106">
        <v>605</v>
      </c>
      <c r="T1230" s="106">
        <v>621</v>
      </c>
      <c r="U1230" s="106">
        <v>5</v>
      </c>
      <c r="V1230" s="106">
        <v>16</v>
      </c>
      <c r="W1230" s="106">
        <v>6</v>
      </c>
      <c r="X1230" s="106">
        <v>5.5</v>
      </c>
      <c r="Y1230" s="106">
        <v>608</v>
      </c>
      <c r="Z1230" s="106">
        <v>8</v>
      </c>
      <c r="AA1230" s="107">
        <v>25540</v>
      </c>
      <c r="AB1230" s="106">
        <v>1</v>
      </c>
      <c r="AC1230" s="108">
        <v>4.2</v>
      </c>
      <c r="AD1230" s="109">
        <v>1</v>
      </c>
      <c r="AE1230" s="110">
        <v>0</v>
      </c>
      <c r="AF1230" s="111">
        <v>0.54</v>
      </c>
      <c r="AG1230" s="112">
        <v>0</v>
      </c>
      <c r="AH1230" s="112">
        <v>0</v>
      </c>
      <c r="AI1230" s="112">
        <v>0</v>
      </c>
      <c r="AJ1230" s="111">
        <v>0.9</v>
      </c>
      <c r="AK1230" s="112">
        <v>0</v>
      </c>
      <c r="AL1230" s="112">
        <v>0</v>
      </c>
      <c r="AM1230" s="112">
        <v>0</v>
      </c>
      <c r="AN1230" s="112">
        <v>0</v>
      </c>
      <c r="AO1230" s="112">
        <v>0</v>
      </c>
      <c r="AP1230" s="112">
        <v>0</v>
      </c>
      <c r="AQ1230" s="112">
        <v>0</v>
      </c>
      <c r="AR1230" s="112">
        <v>0</v>
      </c>
      <c r="AS1230" s="112">
        <v>0</v>
      </c>
      <c r="AT1230" s="111">
        <v>0.55000000000000004</v>
      </c>
      <c r="AU1230" s="112">
        <v>0</v>
      </c>
      <c r="AV1230" s="112">
        <v>0</v>
      </c>
      <c r="AW1230" s="112">
        <v>0</v>
      </c>
      <c r="AX1230" s="112">
        <v>0</v>
      </c>
      <c r="AY1230" s="112">
        <v>0</v>
      </c>
      <c r="AZ1230" s="112">
        <v>0</v>
      </c>
      <c r="BA1230" s="111">
        <v>0.71299999999999997</v>
      </c>
      <c r="BB1230" s="112">
        <v>0</v>
      </c>
      <c r="BC1230" s="112">
        <v>0</v>
      </c>
      <c r="BD1230" s="112">
        <v>0</v>
      </c>
      <c r="BE1230" s="112">
        <v>0</v>
      </c>
      <c r="BF1230" s="112">
        <v>0</v>
      </c>
      <c r="BG1230" s="112">
        <v>0</v>
      </c>
      <c r="BH1230" s="112">
        <v>0</v>
      </c>
      <c r="BI1230" s="112">
        <v>0</v>
      </c>
      <c r="BJ1230" s="112">
        <v>0</v>
      </c>
      <c r="BK1230" s="111">
        <v>0.71299999999999997</v>
      </c>
      <c r="BL1230" s="112">
        <v>0</v>
      </c>
      <c r="BM1230" s="112">
        <v>0</v>
      </c>
      <c r="BN1230" s="112">
        <v>0</v>
      </c>
      <c r="BO1230" s="112">
        <v>0</v>
      </c>
      <c r="BP1230" s="112">
        <v>0</v>
      </c>
      <c r="BQ1230" s="112">
        <v>0</v>
      </c>
      <c r="BR1230" s="113">
        <v>67</v>
      </c>
      <c r="BS1230" s="112">
        <v>0</v>
      </c>
    </row>
    <row r="1231" spans="1:71" hidden="1" x14ac:dyDescent="0.25">
      <c r="A1231" s="102" t="s">
        <v>17</v>
      </c>
      <c r="B1231" s="103" t="s">
        <v>197</v>
      </c>
      <c r="C1231" s="102" t="s">
        <v>198</v>
      </c>
      <c r="D1231" s="102" t="s">
        <v>624</v>
      </c>
      <c r="E1231" s="102" t="s">
        <v>625</v>
      </c>
      <c r="F1231" s="102" t="s">
        <v>152</v>
      </c>
      <c r="G1231" s="102" t="s">
        <v>223</v>
      </c>
      <c r="H1231" s="104">
        <v>309</v>
      </c>
      <c r="I1231" s="104">
        <v>329</v>
      </c>
      <c r="J1231" s="104">
        <v>923</v>
      </c>
      <c r="K1231" s="104">
        <v>2769</v>
      </c>
      <c r="L1231" s="105">
        <v>520.33333333333337</v>
      </c>
      <c r="M1231" s="106">
        <v>1932</v>
      </c>
      <c r="N1231" s="106">
        <v>2006</v>
      </c>
      <c r="O1231" s="106">
        <v>8</v>
      </c>
      <c r="P1231" s="106">
        <v>74</v>
      </c>
      <c r="Q1231" s="106">
        <v>7</v>
      </c>
      <c r="R1231" s="106">
        <v>7.5</v>
      </c>
      <c r="S1231" s="106">
        <v>2030</v>
      </c>
      <c r="T1231" s="106">
        <v>2059</v>
      </c>
      <c r="U1231" s="106">
        <v>9</v>
      </c>
      <c r="V1231" s="106">
        <v>29</v>
      </c>
      <c r="W1231" s="106">
        <v>7</v>
      </c>
      <c r="X1231" s="106">
        <v>8</v>
      </c>
      <c r="Y1231" s="106">
        <v>923</v>
      </c>
      <c r="Z1231" s="106">
        <v>9</v>
      </c>
      <c r="AA1231" s="107">
        <v>25272</v>
      </c>
      <c r="AB1231" s="106">
        <v>1</v>
      </c>
      <c r="AC1231" s="108">
        <v>5.3</v>
      </c>
      <c r="AD1231" s="109">
        <v>1</v>
      </c>
      <c r="AE1231" s="110">
        <v>0</v>
      </c>
      <c r="AF1231" s="111">
        <v>0.54</v>
      </c>
      <c r="AG1231" s="112">
        <v>0</v>
      </c>
      <c r="AH1231" s="112">
        <v>0</v>
      </c>
      <c r="AI1231" s="112">
        <v>0</v>
      </c>
      <c r="AJ1231" s="111">
        <v>0.9</v>
      </c>
      <c r="AK1231" s="112">
        <v>0</v>
      </c>
      <c r="AL1231" s="112">
        <v>0</v>
      </c>
      <c r="AM1231" s="112">
        <v>0</v>
      </c>
      <c r="AN1231" s="112">
        <v>0</v>
      </c>
      <c r="AO1231" s="112">
        <v>0</v>
      </c>
      <c r="AP1231" s="112">
        <v>0</v>
      </c>
      <c r="AQ1231" s="112">
        <v>0</v>
      </c>
      <c r="AR1231" s="112">
        <v>0</v>
      </c>
      <c r="AS1231" s="112">
        <v>0</v>
      </c>
      <c r="AT1231" s="111">
        <v>0.55000000000000004</v>
      </c>
      <c r="AU1231" s="112">
        <v>0</v>
      </c>
      <c r="AV1231" s="112">
        <v>0</v>
      </c>
      <c r="AW1231" s="112">
        <v>0</v>
      </c>
      <c r="AX1231" s="112">
        <v>0</v>
      </c>
      <c r="AY1231" s="112">
        <v>0</v>
      </c>
      <c r="AZ1231" s="112">
        <v>0</v>
      </c>
      <c r="BA1231" s="111">
        <v>0.71299999999999997</v>
      </c>
      <c r="BB1231" s="112">
        <v>0</v>
      </c>
      <c r="BC1231" s="112">
        <v>0</v>
      </c>
      <c r="BD1231" s="112">
        <v>0</v>
      </c>
      <c r="BE1231" s="112">
        <v>0</v>
      </c>
      <c r="BF1231" s="112">
        <v>0</v>
      </c>
      <c r="BG1231" s="112">
        <v>0</v>
      </c>
      <c r="BH1231" s="112">
        <v>0</v>
      </c>
      <c r="BI1231" s="112">
        <v>0</v>
      </c>
      <c r="BJ1231" s="112">
        <v>0</v>
      </c>
      <c r="BK1231" s="111">
        <v>0.71299999999999997</v>
      </c>
      <c r="BL1231" s="112">
        <v>0</v>
      </c>
      <c r="BM1231" s="112">
        <v>0</v>
      </c>
      <c r="BN1231" s="112">
        <v>0</v>
      </c>
      <c r="BO1231" s="112">
        <v>0</v>
      </c>
      <c r="BP1231" s="112">
        <v>0</v>
      </c>
      <c r="BQ1231" s="112">
        <v>0</v>
      </c>
      <c r="BR1231" s="113">
        <v>113</v>
      </c>
      <c r="BS1231" s="112">
        <v>0</v>
      </c>
    </row>
    <row r="1232" spans="1:71" hidden="1" x14ac:dyDescent="0.25">
      <c r="A1232" s="102" t="s">
        <v>17</v>
      </c>
      <c r="B1232" s="103" t="s">
        <v>197</v>
      </c>
      <c r="C1232" s="102" t="s">
        <v>198</v>
      </c>
      <c r="D1232" s="102" t="s">
        <v>1026</v>
      </c>
      <c r="E1232" s="102" t="s">
        <v>1027</v>
      </c>
      <c r="F1232" s="102" t="s">
        <v>152</v>
      </c>
      <c r="G1232" s="102" t="s">
        <v>223</v>
      </c>
      <c r="H1232" s="104">
        <v>218</v>
      </c>
      <c r="I1232" s="104">
        <v>231</v>
      </c>
      <c r="J1232" s="104">
        <v>714</v>
      </c>
      <c r="K1232" s="104">
        <v>2142</v>
      </c>
      <c r="L1232" s="105">
        <v>387.66666666666669</v>
      </c>
      <c r="M1232" s="106">
        <v>925</v>
      </c>
      <c r="N1232" s="106">
        <v>971</v>
      </c>
      <c r="O1232" s="106">
        <v>7</v>
      </c>
      <c r="P1232" s="106">
        <v>46</v>
      </c>
      <c r="Q1232" s="106">
        <v>6</v>
      </c>
      <c r="R1232" s="106">
        <v>6.5</v>
      </c>
      <c r="S1232" s="106">
        <v>980</v>
      </c>
      <c r="T1232" s="106">
        <v>999</v>
      </c>
      <c r="U1232" s="106">
        <v>7</v>
      </c>
      <c r="V1232" s="106">
        <v>19</v>
      </c>
      <c r="W1232" s="106">
        <v>6</v>
      </c>
      <c r="X1232" s="106">
        <v>6.5</v>
      </c>
      <c r="Y1232" s="106">
        <v>714</v>
      </c>
      <c r="Z1232" s="106">
        <v>8</v>
      </c>
      <c r="AA1232" s="107">
        <v>25267</v>
      </c>
      <c r="AB1232" s="106">
        <v>1</v>
      </c>
      <c r="AC1232" s="108">
        <v>4.5999999999999996</v>
      </c>
      <c r="AD1232" s="109">
        <v>1</v>
      </c>
      <c r="AE1232" s="110">
        <v>0</v>
      </c>
      <c r="AF1232" s="111">
        <v>0.54</v>
      </c>
      <c r="AG1232" s="112">
        <v>0</v>
      </c>
      <c r="AH1232" s="112">
        <v>0</v>
      </c>
      <c r="AI1232" s="112">
        <v>0</v>
      </c>
      <c r="AJ1232" s="111">
        <v>0.9</v>
      </c>
      <c r="AK1232" s="112">
        <v>0</v>
      </c>
      <c r="AL1232" s="112">
        <v>0</v>
      </c>
      <c r="AM1232" s="112">
        <v>0</v>
      </c>
      <c r="AN1232" s="112">
        <v>0</v>
      </c>
      <c r="AO1232" s="112">
        <v>0</v>
      </c>
      <c r="AP1232" s="112">
        <v>0</v>
      </c>
      <c r="AQ1232" s="112">
        <v>0</v>
      </c>
      <c r="AR1232" s="112">
        <v>0</v>
      </c>
      <c r="AS1232" s="112">
        <v>0</v>
      </c>
      <c r="AT1232" s="111">
        <v>0.55000000000000004</v>
      </c>
      <c r="AU1232" s="112">
        <v>0</v>
      </c>
      <c r="AV1232" s="112">
        <v>0</v>
      </c>
      <c r="AW1232" s="112">
        <v>0</v>
      </c>
      <c r="AX1232" s="112">
        <v>0</v>
      </c>
      <c r="AY1232" s="112">
        <v>0</v>
      </c>
      <c r="AZ1232" s="112">
        <v>0</v>
      </c>
      <c r="BA1232" s="111">
        <v>0.71299999999999997</v>
      </c>
      <c r="BB1232" s="112">
        <v>0</v>
      </c>
      <c r="BC1232" s="112">
        <v>0</v>
      </c>
      <c r="BD1232" s="112">
        <v>0</v>
      </c>
      <c r="BE1232" s="112">
        <v>0</v>
      </c>
      <c r="BF1232" s="112">
        <v>0</v>
      </c>
      <c r="BG1232" s="112">
        <v>0</v>
      </c>
      <c r="BH1232" s="112">
        <v>0</v>
      </c>
      <c r="BI1232" s="112">
        <v>0</v>
      </c>
      <c r="BJ1232" s="112">
        <v>0</v>
      </c>
      <c r="BK1232" s="111">
        <v>0.71299999999999997</v>
      </c>
      <c r="BL1232" s="112">
        <v>0</v>
      </c>
      <c r="BM1232" s="112">
        <v>0</v>
      </c>
      <c r="BN1232" s="112">
        <v>0</v>
      </c>
      <c r="BO1232" s="112">
        <v>0</v>
      </c>
      <c r="BP1232" s="112">
        <v>0</v>
      </c>
      <c r="BQ1232" s="112">
        <v>0</v>
      </c>
      <c r="BR1232" s="113">
        <v>16</v>
      </c>
      <c r="BS1232" s="112">
        <v>0</v>
      </c>
    </row>
    <row r="1233" spans="1:71" hidden="1" x14ac:dyDescent="0.25">
      <c r="A1233" s="102" t="s">
        <v>17</v>
      </c>
      <c r="B1233" s="103" t="s">
        <v>199</v>
      </c>
      <c r="C1233" s="102" t="s">
        <v>200</v>
      </c>
      <c r="D1233" s="102" t="s">
        <v>477</v>
      </c>
      <c r="E1233" s="102" t="s">
        <v>478</v>
      </c>
      <c r="F1233" s="102" t="s">
        <v>151</v>
      </c>
      <c r="G1233" s="102" t="s">
        <v>223</v>
      </c>
      <c r="H1233" s="104">
        <v>65</v>
      </c>
      <c r="I1233" s="104">
        <v>62</v>
      </c>
      <c r="J1233" s="104">
        <v>202</v>
      </c>
      <c r="K1233" s="104">
        <v>606</v>
      </c>
      <c r="L1233" s="105">
        <v>109.66666666666667</v>
      </c>
      <c r="M1233" s="106">
        <v>514</v>
      </c>
      <c r="N1233" s="106">
        <v>565</v>
      </c>
      <c r="O1233" s="106">
        <v>5</v>
      </c>
      <c r="P1233" s="106">
        <v>51</v>
      </c>
      <c r="Q1233" s="106">
        <v>6</v>
      </c>
      <c r="R1233" s="106">
        <v>5.5</v>
      </c>
      <c r="S1233" s="106">
        <v>523</v>
      </c>
      <c r="T1233" s="106">
        <v>531</v>
      </c>
      <c r="U1233" s="106">
        <v>5</v>
      </c>
      <c r="V1233" s="106">
        <v>8</v>
      </c>
      <c r="W1233" s="106">
        <v>4</v>
      </c>
      <c r="X1233" s="106">
        <v>4.5</v>
      </c>
      <c r="Y1233" s="106">
        <v>202</v>
      </c>
      <c r="Z1233" s="106">
        <v>6</v>
      </c>
      <c r="AA1233" s="107">
        <v>39572</v>
      </c>
      <c r="AB1233" s="106">
        <v>3</v>
      </c>
      <c r="AC1233" s="108">
        <v>4.4000000000000004</v>
      </c>
      <c r="AD1233" s="109">
        <v>3</v>
      </c>
      <c r="AE1233" s="110">
        <v>3</v>
      </c>
      <c r="AF1233" s="111">
        <v>0.54</v>
      </c>
      <c r="AG1233" s="112">
        <v>0</v>
      </c>
      <c r="AH1233" s="112">
        <v>0</v>
      </c>
      <c r="AI1233" s="112">
        <v>0</v>
      </c>
      <c r="AJ1233" s="111">
        <v>0.9</v>
      </c>
      <c r="AK1233" s="112">
        <v>0</v>
      </c>
      <c r="AL1233" s="112">
        <v>0</v>
      </c>
      <c r="AM1233" s="112">
        <v>0</v>
      </c>
      <c r="AN1233" s="112">
        <v>0</v>
      </c>
      <c r="AO1233" s="112">
        <v>0</v>
      </c>
      <c r="AP1233" s="112">
        <v>0</v>
      </c>
      <c r="AQ1233" s="112">
        <v>0</v>
      </c>
      <c r="AR1233" s="112">
        <v>0</v>
      </c>
      <c r="AS1233" s="112">
        <v>0</v>
      </c>
      <c r="AT1233" s="111">
        <v>0.55000000000000004</v>
      </c>
      <c r="AU1233" s="112">
        <v>0</v>
      </c>
      <c r="AV1233" s="112">
        <v>0</v>
      </c>
      <c r="AW1233" s="112">
        <v>0</v>
      </c>
      <c r="AX1233" s="112">
        <v>0</v>
      </c>
      <c r="AY1233" s="112">
        <v>0</v>
      </c>
      <c r="AZ1233" s="112">
        <v>0</v>
      </c>
      <c r="BA1233" s="111">
        <v>0.71299999999999997</v>
      </c>
      <c r="BB1233" s="112">
        <v>0</v>
      </c>
      <c r="BC1233" s="112">
        <v>0</v>
      </c>
      <c r="BD1233" s="112">
        <v>0</v>
      </c>
      <c r="BE1233" s="112">
        <v>0</v>
      </c>
      <c r="BF1233" s="112">
        <v>0</v>
      </c>
      <c r="BG1233" s="112">
        <v>0</v>
      </c>
      <c r="BH1233" s="112">
        <v>0</v>
      </c>
      <c r="BI1233" s="112">
        <v>0</v>
      </c>
      <c r="BJ1233" s="112">
        <v>0</v>
      </c>
      <c r="BK1233" s="111">
        <v>0.71299999999999997</v>
      </c>
      <c r="BL1233" s="112">
        <v>1.62</v>
      </c>
      <c r="BM1233" s="112">
        <v>0</v>
      </c>
      <c r="BN1233" s="112">
        <v>0</v>
      </c>
      <c r="BO1233" s="112">
        <v>0</v>
      </c>
      <c r="BP1233" s="112">
        <v>0</v>
      </c>
      <c r="BQ1233" s="112">
        <v>0</v>
      </c>
      <c r="BR1233" s="113">
        <v>46</v>
      </c>
      <c r="BS1233" s="112">
        <v>0</v>
      </c>
    </row>
    <row r="1234" spans="1:71" hidden="1" x14ac:dyDescent="0.25">
      <c r="A1234" s="102" t="s">
        <v>17</v>
      </c>
      <c r="B1234" s="103" t="s">
        <v>199</v>
      </c>
      <c r="C1234" s="102" t="s">
        <v>200</v>
      </c>
      <c r="D1234" s="102" t="s">
        <v>849</v>
      </c>
      <c r="E1234" s="102" t="s">
        <v>1074</v>
      </c>
      <c r="F1234" s="102" t="s">
        <v>151</v>
      </c>
      <c r="G1234" s="102" t="s">
        <v>223</v>
      </c>
      <c r="H1234" s="104">
        <v>64</v>
      </c>
      <c r="I1234" s="104">
        <v>64</v>
      </c>
      <c r="J1234" s="104">
        <v>93</v>
      </c>
      <c r="K1234" s="104">
        <v>279</v>
      </c>
      <c r="L1234" s="105">
        <v>73.666666666666671</v>
      </c>
      <c r="M1234" s="106">
        <v>588</v>
      </c>
      <c r="N1234" s="106">
        <v>652</v>
      </c>
      <c r="O1234" s="106">
        <v>6</v>
      </c>
      <c r="P1234" s="106">
        <v>64</v>
      </c>
      <c r="Q1234" s="106">
        <v>7</v>
      </c>
      <c r="R1234" s="106">
        <v>6.5</v>
      </c>
      <c r="S1234" s="106">
        <v>607</v>
      </c>
      <c r="T1234" s="106">
        <v>620</v>
      </c>
      <c r="U1234" s="106">
        <v>5</v>
      </c>
      <c r="V1234" s="106">
        <v>13</v>
      </c>
      <c r="W1234" s="106">
        <v>5</v>
      </c>
      <c r="X1234" s="106">
        <v>5</v>
      </c>
      <c r="Y1234" s="106">
        <v>93</v>
      </c>
      <c r="Z1234" s="106">
        <v>4</v>
      </c>
      <c r="AA1234" s="107"/>
      <c r="AB1234" s="106"/>
      <c r="AC1234" s="108">
        <v>5.166666666666667</v>
      </c>
      <c r="AD1234" s="109">
        <v>3</v>
      </c>
      <c r="AE1234" s="110">
        <v>20.333333333333332</v>
      </c>
      <c r="AF1234" s="111">
        <v>0.54</v>
      </c>
      <c r="AG1234" s="112">
        <v>0</v>
      </c>
      <c r="AH1234" s="112">
        <v>5</v>
      </c>
      <c r="AI1234" s="112">
        <v>0</v>
      </c>
      <c r="AJ1234" s="111">
        <v>0.9</v>
      </c>
      <c r="AK1234" s="112">
        <v>0</v>
      </c>
      <c r="AL1234" s="112">
        <v>0</v>
      </c>
      <c r="AM1234" s="112">
        <v>0</v>
      </c>
      <c r="AN1234" s="112">
        <v>0</v>
      </c>
      <c r="AO1234" s="112">
        <v>0</v>
      </c>
      <c r="AP1234" s="112">
        <v>0</v>
      </c>
      <c r="AQ1234" s="112">
        <v>0</v>
      </c>
      <c r="AR1234" s="112">
        <v>0</v>
      </c>
      <c r="AS1234" s="112">
        <v>0</v>
      </c>
      <c r="AT1234" s="111">
        <v>0.55000000000000004</v>
      </c>
      <c r="AU1234" s="112">
        <v>0</v>
      </c>
      <c r="AV1234" s="112">
        <v>0</v>
      </c>
      <c r="AW1234" s="112">
        <v>0</v>
      </c>
      <c r="AX1234" s="112">
        <v>0</v>
      </c>
      <c r="AY1234" s="112">
        <v>0</v>
      </c>
      <c r="AZ1234" s="112">
        <v>0</v>
      </c>
      <c r="BA1234" s="111">
        <v>0.71299999999999997</v>
      </c>
      <c r="BB1234" s="112">
        <v>0</v>
      </c>
      <c r="BC1234" s="112">
        <v>0</v>
      </c>
      <c r="BD1234" s="112">
        <v>0</v>
      </c>
      <c r="BE1234" s="112">
        <v>0</v>
      </c>
      <c r="BF1234" s="112">
        <v>0</v>
      </c>
      <c r="BG1234" s="112">
        <v>0</v>
      </c>
      <c r="BH1234" s="112">
        <v>0</v>
      </c>
      <c r="BI1234" s="112">
        <v>0</v>
      </c>
      <c r="BJ1234" s="112">
        <v>0</v>
      </c>
      <c r="BK1234" s="111">
        <v>0.71299999999999997</v>
      </c>
      <c r="BL1234" s="112">
        <v>10.98</v>
      </c>
      <c r="BM1234" s="112">
        <v>4.5</v>
      </c>
      <c r="BN1234" s="112">
        <v>0</v>
      </c>
      <c r="BO1234" s="112">
        <v>0</v>
      </c>
      <c r="BP1234" s="112">
        <v>0</v>
      </c>
      <c r="BQ1234" s="112">
        <v>0</v>
      </c>
      <c r="BR1234" s="113">
        <v>225</v>
      </c>
      <c r="BS1234" s="112">
        <v>0</v>
      </c>
    </row>
    <row r="1235" spans="1:71" hidden="1" x14ac:dyDescent="0.25">
      <c r="A1235" s="102" t="s">
        <v>17</v>
      </c>
      <c r="B1235" s="103" t="s">
        <v>199</v>
      </c>
      <c r="C1235" s="102" t="s">
        <v>200</v>
      </c>
      <c r="D1235" s="102" t="s">
        <v>479</v>
      </c>
      <c r="E1235" s="102" t="s">
        <v>480</v>
      </c>
      <c r="F1235" s="102" t="s">
        <v>152</v>
      </c>
      <c r="G1235" s="102" t="s">
        <v>223</v>
      </c>
      <c r="H1235" s="104">
        <v>950</v>
      </c>
      <c r="I1235" s="104">
        <v>948</v>
      </c>
      <c r="J1235" s="104">
        <v>1504</v>
      </c>
      <c r="K1235" s="104">
        <v>4512</v>
      </c>
      <c r="L1235" s="105">
        <v>1134</v>
      </c>
      <c r="M1235" s="106">
        <v>6610</v>
      </c>
      <c r="N1235" s="106">
        <v>7238</v>
      </c>
      <c r="O1235" s="106">
        <v>10</v>
      </c>
      <c r="P1235" s="106">
        <v>628</v>
      </c>
      <c r="Q1235" s="106">
        <v>10</v>
      </c>
      <c r="R1235" s="106">
        <v>10</v>
      </c>
      <c r="S1235" s="106">
        <v>6788</v>
      </c>
      <c r="T1235" s="106">
        <v>6929</v>
      </c>
      <c r="U1235" s="106">
        <v>10</v>
      </c>
      <c r="V1235" s="106">
        <v>141</v>
      </c>
      <c r="W1235" s="106">
        <v>10</v>
      </c>
      <c r="X1235" s="106">
        <v>10</v>
      </c>
      <c r="Y1235" s="106">
        <v>1504</v>
      </c>
      <c r="Z1235" s="106">
        <v>9</v>
      </c>
      <c r="AA1235" s="107">
        <v>31198</v>
      </c>
      <c r="AB1235" s="106">
        <v>2</v>
      </c>
      <c r="AC1235" s="108">
        <v>6.6</v>
      </c>
      <c r="AD1235" s="109">
        <v>2</v>
      </c>
      <c r="AE1235" s="110">
        <v>0</v>
      </c>
      <c r="AF1235" s="111">
        <v>0.54</v>
      </c>
      <c r="AG1235" s="112">
        <v>0</v>
      </c>
      <c r="AH1235" s="112">
        <v>0</v>
      </c>
      <c r="AI1235" s="112">
        <v>0</v>
      </c>
      <c r="AJ1235" s="111">
        <v>0.9</v>
      </c>
      <c r="AK1235" s="112">
        <v>0</v>
      </c>
      <c r="AL1235" s="112">
        <v>0</v>
      </c>
      <c r="AM1235" s="112">
        <v>0</v>
      </c>
      <c r="AN1235" s="112">
        <v>0</v>
      </c>
      <c r="AO1235" s="112">
        <v>0</v>
      </c>
      <c r="AP1235" s="112">
        <v>0</v>
      </c>
      <c r="AQ1235" s="112">
        <v>0</v>
      </c>
      <c r="AR1235" s="112">
        <v>0</v>
      </c>
      <c r="AS1235" s="112">
        <v>0</v>
      </c>
      <c r="AT1235" s="111">
        <v>0.55000000000000004</v>
      </c>
      <c r="AU1235" s="112">
        <v>0</v>
      </c>
      <c r="AV1235" s="112">
        <v>0</v>
      </c>
      <c r="AW1235" s="112">
        <v>0</v>
      </c>
      <c r="AX1235" s="112">
        <v>0</v>
      </c>
      <c r="AY1235" s="112">
        <v>0</v>
      </c>
      <c r="AZ1235" s="112">
        <v>0</v>
      </c>
      <c r="BA1235" s="111">
        <v>0.71299999999999997</v>
      </c>
      <c r="BB1235" s="112">
        <v>0</v>
      </c>
      <c r="BC1235" s="112">
        <v>0</v>
      </c>
      <c r="BD1235" s="112">
        <v>0</v>
      </c>
      <c r="BE1235" s="112">
        <v>0</v>
      </c>
      <c r="BF1235" s="112">
        <v>0</v>
      </c>
      <c r="BG1235" s="112">
        <v>0</v>
      </c>
      <c r="BH1235" s="112">
        <v>0</v>
      </c>
      <c r="BI1235" s="112">
        <v>0</v>
      </c>
      <c r="BJ1235" s="112">
        <v>0</v>
      </c>
      <c r="BK1235" s="111">
        <v>0.71299999999999997</v>
      </c>
      <c r="BL1235" s="112">
        <v>0</v>
      </c>
      <c r="BM1235" s="112">
        <v>0</v>
      </c>
      <c r="BN1235" s="112">
        <v>0</v>
      </c>
      <c r="BO1235" s="112">
        <v>0</v>
      </c>
      <c r="BP1235" s="112">
        <v>0</v>
      </c>
      <c r="BQ1235" s="112">
        <v>0</v>
      </c>
      <c r="BR1235" s="113">
        <v>275</v>
      </c>
      <c r="BS1235" s="112">
        <v>0</v>
      </c>
    </row>
    <row r="1236" spans="1:71" hidden="1" x14ac:dyDescent="0.25">
      <c r="A1236" s="102" t="s">
        <v>17</v>
      </c>
      <c r="B1236" s="103" t="s">
        <v>199</v>
      </c>
      <c r="C1236" s="102" t="s">
        <v>200</v>
      </c>
      <c r="D1236" s="102" t="s">
        <v>59</v>
      </c>
      <c r="E1236" s="102" t="s">
        <v>60</v>
      </c>
      <c r="F1236" s="102" t="s">
        <v>152</v>
      </c>
      <c r="G1236" s="102" t="s">
        <v>223</v>
      </c>
      <c r="H1236" s="104">
        <v>345</v>
      </c>
      <c r="I1236" s="104">
        <v>319</v>
      </c>
      <c r="J1236" s="104">
        <v>1532</v>
      </c>
      <c r="K1236" s="104">
        <v>4596</v>
      </c>
      <c r="L1236" s="105">
        <v>732</v>
      </c>
      <c r="M1236" s="106">
        <v>2395</v>
      </c>
      <c r="N1236" s="106">
        <v>2603</v>
      </c>
      <c r="O1236" s="106">
        <v>9</v>
      </c>
      <c r="P1236" s="106">
        <v>208</v>
      </c>
      <c r="Q1236" s="106">
        <v>9</v>
      </c>
      <c r="R1236" s="106">
        <v>9</v>
      </c>
      <c r="S1236" s="106">
        <v>2421</v>
      </c>
      <c r="T1236" s="106">
        <v>2431</v>
      </c>
      <c r="U1236" s="106">
        <v>9</v>
      </c>
      <c r="V1236" s="106">
        <v>10</v>
      </c>
      <c r="W1236" s="106">
        <v>5</v>
      </c>
      <c r="X1236" s="106">
        <v>7</v>
      </c>
      <c r="Y1236" s="106">
        <v>1532</v>
      </c>
      <c r="Z1236" s="106">
        <v>9</v>
      </c>
      <c r="AA1236" s="107">
        <v>26158</v>
      </c>
      <c r="AB1236" s="106">
        <v>1</v>
      </c>
      <c r="AC1236" s="108">
        <v>5.4</v>
      </c>
      <c r="AD1236" s="109">
        <v>1</v>
      </c>
      <c r="AE1236" s="110">
        <v>0</v>
      </c>
      <c r="AF1236" s="111">
        <v>0.54</v>
      </c>
      <c r="AG1236" s="112">
        <v>0</v>
      </c>
      <c r="AH1236" s="112">
        <v>0</v>
      </c>
      <c r="AI1236" s="112">
        <v>0</v>
      </c>
      <c r="AJ1236" s="111">
        <v>0.9</v>
      </c>
      <c r="AK1236" s="112">
        <v>0</v>
      </c>
      <c r="AL1236" s="112">
        <v>0</v>
      </c>
      <c r="AM1236" s="112">
        <v>0</v>
      </c>
      <c r="AN1236" s="112">
        <v>0</v>
      </c>
      <c r="AO1236" s="112">
        <v>0</v>
      </c>
      <c r="AP1236" s="112">
        <v>0</v>
      </c>
      <c r="AQ1236" s="112">
        <v>0</v>
      </c>
      <c r="AR1236" s="112">
        <v>0</v>
      </c>
      <c r="AS1236" s="112">
        <v>0</v>
      </c>
      <c r="AT1236" s="111">
        <v>0.55000000000000004</v>
      </c>
      <c r="AU1236" s="112">
        <v>0</v>
      </c>
      <c r="AV1236" s="112">
        <v>0</v>
      </c>
      <c r="AW1236" s="112">
        <v>0</v>
      </c>
      <c r="AX1236" s="112">
        <v>0</v>
      </c>
      <c r="AY1236" s="112">
        <v>0</v>
      </c>
      <c r="AZ1236" s="112">
        <v>0</v>
      </c>
      <c r="BA1236" s="111">
        <v>0.71299999999999997</v>
      </c>
      <c r="BB1236" s="112">
        <v>0</v>
      </c>
      <c r="BC1236" s="112">
        <v>0</v>
      </c>
      <c r="BD1236" s="112">
        <v>0</v>
      </c>
      <c r="BE1236" s="112">
        <v>0</v>
      </c>
      <c r="BF1236" s="112">
        <v>0</v>
      </c>
      <c r="BG1236" s="112">
        <v>0</v>
      </c>
      <c r="BH1236" s="112">
        <v>0</v>
      </c>
      <c r="BI1236" s="112">
        <v>0</v>
      </c>
      <c r="BJ1236" s="112">
        <v>0</v>
      </c>
      <c r="BK1236" s="111">
        <v>0.71299999999999997</v>
      </c>
      <c r="BL1236" s="112">
        <v>0</v>
      </c>
      <c r="BM1236" s="112">
        <v>0</v>
      </c>
      <c r="BN1236" s="112">
        <v>0</v>
      </c>
      <c r="BO1236" s="112">
        <v>0</v>
      </c>
      <c r="BP1236" s="112">
        <v>0</v>
      </c>
      <c r="BQ1236" s="112">
        <v>0</v>
      </c>
      <c r="BR1236" s="113">
        <v>164</v>
      </c>
      <c r="BS1236" s="112">
        <v>0</v>
      </c>
    </row>
    <row r="1237" spans="1:71" hidden="1" x14ac:dyDescent="0.25">
      <c r="A1237" s="102" t="s">
        <v>17</v>
      </c>
      <c r="B1237" s="103" t="s">
        <v>199</v>
      </c>
      <c r="C1237" s="102" t="s">
        <v>200</v>
      </c>
      <c r="D1237" s="102" t="s">
        <v>102</v>
      </c>
      <c r="E1237" s="102" t="s">
        <v>103</v>
      </c>
      <c r="F1237" s="102" t="s">
        <v>152</v>
      </c>
      <c r="G1237" s="102" t="s">
        <v>223</v>
      </c>
      <c r="H1237" s="104">
        <v>546</v>
      </c>
      <c r="I1237" s="104">
        <v>552</v>
      </c>
      <c r="J1237" s="104">
        <v>470</v>
      </c>
      <c r="K1237" s="104">
        <v>1410</v>
      </c>
      <c r="L1237" s="105">
        <v>522.66666666666663</v>
      </c>
      <c r="M1237" s="106">
        <v>4102</v>
      </c>
      <c r="N1237" s="106">
        <v>4488</v>
      </c>
      <c r="O1237" s="106">
        <v>10</v>
      </c>
      <c r="P1237" s="106">
        <v>386</v>
      </c>
      <c r="Q1237" s="106">
        <v>10</v>
      </c>
      <c r="R1237" s="106">
        <v>10</v>
      </c>
      <c r="S1237" s="106">
        <v>4208</v>
      </c>
      <c r="T1237" s="106">
        <v>4308</v>
      </c>
      <c r="U1237" s="106">
        <v>10</v>
      </c>
      <c r="V1237" s="106">
        <v>100</v>
      </c>
      <c r="W1237" s="106">
        <v>10</v>
      </c>
      <c r="X1237" s="106">
        <v>10</v>
      </c>
      <c r="Y1237" s="106">
        <v>470</v>
      </c>
      <c r="Z1237" s="106">
        <v>8</v>
      </c>
      <c r="AA1237" s="107">
        <v>38896</v>
      </c>
      <c r="AB1237" s="106">
        <v>3</v>
      </c>
      <c r="AC1237" s="108">
        <v>6.8</v>
      </c>
      <c r="AD1237" s="109">
        <v>4</v>
      </c>
      <c r="AE1237" s="110">
        <v>0</v>
      </c>
      <c r="AF1237" s="111">
        <v>0.54</v>
      </c>
      <c r="AG1237" s="112">
        <v>0</v>
      </c>
      <c r="AH1237" s="112">
        <v>0</v>
      </c>
      <c r="AI1237" s="112">
        <v>0</v>
      </c>
      <c r="AJ1237" s="111">
        <v>0.9</v>
      </c>
      <c r="AK1237" s="112">
        <v>0</v>
      </c>
      <c r="AL1237" s="112">
        <v>0</v>
      </c>
      <c r="AM1237" s="112">
        <v>0</v>
      </c>
      <c r="AN1237" s="112">
        <v>0</v>
      </c>
      <c r="AO1237" s="112">
        <v>0</v>
      </c>
      <c r="AP1237" s="112">
        <v>0</v>
      </c>
      <c r="AQ1237" s="112">
        <v>0</v>
      </c>
      <c r="AR1237" s="112">
        <v>0</v>
      </c>
      <c r="AS1237" s="112">
        <v>0</v>
      </c>
      <c r="AT1237" s="111">
        <v>0.55000000000000004</v>
      </c>
      <c r="AU1237" s="112">
        <v>0</v>
      </c>
      <c r="AV1237" s="112">
        <v>0</v>
      </c>
      <c r="AW1237" s="112">
        <v>0</v>
      </c>
      <c r="AX1237" s="112">
        <v>0</v>
      </c>
      <c r="AY1237" s="112">
        <v>0</v>
      </c>
      <c r="AZ1237" s="112">
        <v>0</v>
      </c>
      <c r="BA1237" s="111">
        <v>0.71299999999999997</v>
      </c>
      <c r="BB1237" s="112">
        <v>0</v>
      </c>
      <c r="BC1237" s="112">
        <v>0</v>
      </c>
      <c r="BD1237" s="112">
        <v>0</v>
      </c>
      <c r="BE1237" s="112">
        <v>0</v>
      </c>
      <c r="BF1237" s="112">
        <v>0</v>
      </c>
      <c r="BG1237" s="112">
        <v>0</v>
      </c>
      <c r="BH1237" s="112">
        <v>0</v>
      </c>
      <c r="BI1237" s="112">
        <v>0</v>
      </c>
      <c r="BJ1237" s="112">
        <v>0</v>
      </c>
      <c r="BK1237" s="111">
        <v>0.71299999999999997</v>
      </c>
      <c r="BL1237" s="112">
        <v>0</v>
      </c>
      <c r="BM1237" s="112">
        <v>0</v>
      </c>
      <c r="BN1237" s="112">
        <v>0</v>
      </c>
      <c r="BO1237" s="112">
        <v>0</v>
      </c>
      <c r="BP1237" s="112">
        <v>0</v>
      </c>
      <c r="BQ1237" s="112">
        <v>0</v>
      </c>
      <c r="BR1237" s="113">
        <v>1193</v>
      </c>
      <c r="BS1237" s="112">
        <v>0</v>
      </c>
    </row>
    <row r="1238" spans="1:71" hidden="1" x14ac:dyDescent="0.25">
      <c r="A1238" s="102" t="s">
        <v>17</v>
      </c>
      <c r="B1238" s="103" t="s">
        <v>201</v>
      </c>
      <c r="C1238" s="102" t="s">
        <v>202</v>
      </c>
      <c r="D1238" s="102" t="s">
        <v>626</v>
      </c>
      <c r="E1238" s="102" t="s">
        <v>627</v>
      </c>
      <c r="F1238" s="102" t="s">
        <v>151</v>
      </c>
      <c r="G1238" s="102" t="s">
        <v>223</v>
      </c>
      <c r="H1238" s="104">
        <v>93</v>
      </c>
      <c r="I1238" s="104">
        <v>97</v>
      </c>
      <c r="J1238" s="104">
        <v>96</v>
      </c>
      <c r="K1238" s="104">
        <v>288</v>
      </c>
      <c r="L1238" s="105">
        <v>95.333333333333329</v>
      </c>
      <c r="M1238" s="106">
        <v>806</v>
      </c>
      <c r="N1238" s="106">
        <v>927</v>
      </c>
      <c r="O1238" s="106">
        <v>7</v>
      </c>
      <c r="P1238" s="106">
        <v>121</v>
      </c>
      <c r="Q1238" s="106">
        <v>8</v>
      </c>
      <c r="R1238" s="106">
        <v>7.5</v>
      </c>
      <c r="S1238" s="106">
        <v>815</v>
      </c>
      <c r="T1238" s="106">
        <v>852</v>
      </c>
      <c r="U1238" s="106">
        <v>6</v>
      </c>
      <c r="V1238" s="106">
        <v>37</v>
      </c>
      <c r="W1238" s="106">
        <v>8</v>
      </c>
      <c r="X1238" s="106">
        <v>7</v>
      </c>
      <c r="Y1238" s="106">
        <v>96</v>
      </c>
      <c r="Z1238" s="106">
        <v>4</v>
      </c>
      <c r="AA1238" s="107">
        <v>43743</v>
      </c>
      <c r="AB1238" s="106">
        <v>4</v>
      </c>
      <c r="AC1238" s="108">
        <v>5.3</v>
      </c>
      <c r="AD1238" s="109">
        <v>3</v>
      </c>
      <c r="AE1238" s="110">
        <v>0</v>
      </c>
      <c r="AF1238" s="111">
        <v>0.54</v>
      </c>
      <c r="AG1238" s="112">
        <v>0</v>
      </c>
      <c r="AH1238" s="112">
        <v>0</v>
      </c>
      <c r="AI1238" s="112">
        <v>0</v>
      </c>
      <c r="AJ1238" s="111">
        <v>0.9</v>
      </c>
      <c r="AK1238" s="112">
        <v>0</v>
      </c>
      <c r="AL1238" s="112">
        <v>0</v>
      </c>
      <c r="AM1238" s="112">
        <v>0</v>
      </c>
      <c r="AN1238" s="112">
        <v>0</v>
      </c>
      <c r="AO1238" s="112">
        <v>0</v>
      </c>
      <c r="AP1238" s="112">
        <v>0</v>
      </c>
      <c r="AQ1238" s="112">
        <v>0</v>
      </c>
      <c r="AR1238" s="112">
        <v>0</v>
      </c>
      <c r="AS1238" s="112">
        <v>0</v>
      </c>
      <c r="AT1238" s="111">
        <v>0.55000000000000004</v>
      </c>
      <c r="AU1238" s="112">
        <v>0</v>
      </c>
      <c r="AV1238" s="112">
        <v>0</v>
      </c>
      <c r="AW1238" s="112">
        <v>0</v>
      </c>
      <c r="AX1238" s="112">
        <v>0</v>
      </c>
      <c r="AY1238" s="112">
        <v>0</v>
      </c>
      <c r="AZ1238" s="112">
        <v>0</v>
      </c>
      <c r="BA1238" s="111">
        <v>0.71299999999999997</v>
      </c>
      <c r="BB1238" s="112">
        <v>0</v>
      </c>
      <c r="BC1238" s="112">
        <v>0</v>
      </c>
      <c r="BD1238" s="112">
        <v>0</v>
      </c>
      <c r="BE1238" s="112">
        <v>0</v>
      </c>
      <c r="BF1238" s="112">
        <v>0</v>
      </c>
      <c r="BG1238" s="112">
        <v>0</v>
      </c>
      <c r="BH1238" s="112">
        <v>0</v>
      </c>
      <c r="BI1238" s="112">
        <v>0</v>
      </c>
      <c r="BJ1238" s="112">
        <v>0</v>
      </c>
      <c r="BK1238" s="111">
        <v>0.71299999999999997</v>
      </c>
      <c r="BL1238" s="112">
        <v>0</v>
      </c>
      <c r="BM1238" s="112">
        <v>0</v>
      </c>
      <c r="BN1238" s="112">
        <v>0</v>
      </c>
      <c r="BO1238" s="112">
        <v>0</v>
      </c>
      <c r="BP1238" s="112">
        <v>0</v>
      </c>
      <c r="BQ1238" s="112">
        <v>0</v>
      </c>
      <c r="BR1238" s="113">
        <v>8</v>
      </c>
      <c r="BS1238" s="112">
        <v>0</v>
      </c>
    </row>
    <row r="1239" spans="1:71" hidden="1" x14ac:dyDescent="0.25">
      <c r="A1239" s="102" t="s">
        <v>17</v>
      </c>
      <c r="B1239" s="103" t="s">
        <v>201</v>
      </c>
      <c r="C1239" s="102" t="s">
        <v>202</v>
      </c>
      <c r="D1239" s="102" t="s">
        <v>628</v>
      </c>
      <c r="E1239" s="102" t="s">
        <v>629</v>
      </c>
      <c r="F1239" s="102" t="s">
        <v>151</v>
      </c>
      <c r="G1239" s="102" t="s">
        <v>223</v>
      </c>
      <c r="H1239" s="104">
        <v>117</v>
      </c>
      <c r="I1239" s="104">
        <v>126</v>
      </c>
      <c r="J1239" s="104">
        <v>668</v>
      </c>
      <c r="K1239" s="104">
        <v>2004</v>
      </c>
      <c r="L1239" s="105">
        <v>303.66666666666669</v>
      </c>
      <c r="M1239" s="106">
        <v>609</v>
      </c>
      <c r="N1239" s="106">
        <v>756</v>
      </c>
      <c r="O1239" s="106">
        <v>6</v>
      </c>
      <c r="P1239" s="106">
        <v>147</v>
      </c>
      <c r="Q1239" s="106">
        <v>9</v>
      </c>
      <c r="R1239" s="106">
        <v>7.5</v>
      </c>
      <c r="S1239" s="106">
        <v>638</v>
      </c>
      <c r="T1239" s="106">
        <v>693</v>
      </c>
      <c r="U1239" s="106">
        <v>6</v>
      </c>
      <c r="V1239" s="106">
        <v>55</v>
      </c>
      <c r="W1239" s="106">
        <v>9</v>
      </c>
      <c r="X1239" s="106">
        <v>7.5</v>
      </c>
      <c r="Y1239" s="106">
        <v>668</v>
      </c>
      <c r="Z1239" s="106">
        <v>8</v>
      </c>
      <c r="AA1239" s="107">
        <v>25624</v>
      </c>
      <c r="AB1239" s="106">
        <v>1</v>
      </c>
      <c r="AC1239" s="108">
        <v>5</v>
      </c>
      <c r="AD1239" s="109">
        <v>1</v>
      </c>
      <c r="AE1239" s="110">
        <v>0</v>
      </c>
      <c r="AF1239" s="111">
        <v>0.54</v>
      </c>
      <c r="AG1239" s="112">
        <v>0</v>
      </c>
      <c r="AH1239" s="112">
        <v>18.666666666666668</v>
      </c>
      <c r="AI1239" s="112">
        <v>0</v>
      </c>
      <c r="AJ1239" s="111">
        <v>0.9</v>
      </c>
      <c r="AK1239" s="112">
        <v>0</v>
      </c>
      <c r="AL1239" s="112">
        <v>0</v>
      </c>
      <c r="AM1239" s="112">
        <v>0</v>
      </c>
      <c r="AN1239" s="112">
        <v>0</v>
      </c>
      <c r="AO1239" s="112">
        <v>0</v>
      </c>
      <c r="AP1239" s="112">
        <v>0</v>
      </c>
      <c r="AQ1239" s="112">
        <v>0</v>
      </c>
      <c r="AR1239" s="112">
        <v>0</v>
      </c>
      <c r="AS1239" s="112">
        <v>0</v>
      </c>
      <c r="AT1239" s="111">
        <v>0.55000000000000004</v>
      </c>
      <c r="AU1239" s="112">
        <v>0</v>
      </c>
      <c r="AV1239" s="112">
        <v>0</v>
      </c>
      <c r="AW1239" s="112">
        <v>0</v>
      </c>
      <c r="AX1239" s="112">
        <v>0</v>
      </c>
      <c r="AY1239" s="112">
        <v>0</v>
      </c>
      <c r="AZ1239" s="112">
        <v>0</v>
      </c>
      <c r="BA1239" s="111">
        <v>0.71299999999999997</v>
      </c>
      <c r="BB1239" s="112">
        <v>0</v>
      </c>
      <c r="BC1239" s="112">
        <v>0</v>
      </c>
      <c r="BD1239" s="112">
        <v>0</v>
      </c>
      <c r="BE1239" s="112">
        <v>0</v>
      </c>
      <c r="BF1239" s="112">
        <v>0</v>
      </c>
      <c r="BG1239" s="112">
        <v>0</v>
      </c>
      <c r="BH1239" s="112">
        <v>0</v>
      </c>
      <c r="BI1239" s="112">
        <v>0</v>
      </c>
      <c r="BJ1239" s="112">
        <v>0</v>
      </c>
      <c r="BK1239" s="111">
        <v>0.71299999999999997</v>
      </c>
      <c r="BL1239" s="112">
        <v>0</v>
      </c>
      <c r="BM1239" s="112">
        <v>16.8</v>
      </c>
      <c r="BN1239" s="112">
        <v>0</v>
      </c>
      <c r="BO1239" s="112">
        <v>0</v>
      </c>
      <c r="BP1239" s="112">
        <v>0</v>
      </c>
      <c r="BQ1239" s="112">
        <v>0</v>
      </c>
      <c r="BR1239" s="113">
        <v>18</v>
      </c>
      <c r="BS1239" s="112">
        <v>0</v>
      </c>
    </row>
    <row r="1240" spans="1:71" hidden="1" x14ac:dyDescent="0.25">
      <c r="A1240" s="102" t="s">
        <v>17</v>
      </c>
      <c r="B1240" s="103" t="s">
        <v>201</v>
      </c>
      <c r="C1240" s="102" t="s">
        <v>202</v>
      </c>
      <c r="D1240" s="102" t="s">
        <v>753</v>
      </c>
      <c r="E1240" s="102" t="s">
        <v>754</v>
      </c>
      <c r="F1240" s="102" t="s">
        <v>152</v>
      </c>
      <c r="G1240" s="102" t="s">
        <v>223</v>
      </c>
      <c r="H1240" s="104">
        <v>117</v>
      </c>
      <c r="I1240" s="104">
        <v>120</v>
      </c>
      <c r="J1240" s="104">
        <v>156</v>
      </c>
      <c r="K1240" s="104">
        <v>468</v>
      </c>
      <c r="L1240" s="105">
        <v>131</v>
      </c>
      <c r="M1240" s="106">
        <v>477</v>
      </c>
      <c r="N1240" s="106">
        <v>522</v>
      </c>
      <c r="O1240" s="106">
        <v>5</v>
      </c>
      <c r="P1240" s="106">
        <v>45</v>
      </c>
      <c r="Q1240" s="106">
        <v>6</v>
      </c>
      <c r="R1240" s="106">
        <v>5.5</v>
      </c>
      <c r="S1240" s="106">
        <v>500</v>
      </c>
      <c r="T1240" s="106">
        <v>514</v>
      </c>
      <c r="U1240" s="106">
        <v>5</v>
      </c>
      <c r="V1240" s="106">
        <v>14</v>
      </c>
      <c r="W1240" s="106">
        <v>6</v>
      </c>
      <c r="X1240" s="106">
        <v>5.5</v>
      </c>
      <c r="Y1240" s="106">
        <v>156</v>
      </c>
      <c r="Z1240" s="106">
        <v>5</v>
      </c>
      <c r="AA1240" s="107">
        <v>26460</v>
      </c>
      <c r="AB1240" s="106">
        <v>1</v>
      </c>
      <c r="AC1240" s="108">
        <v>3.6</v>
      </c>
      <c r="AD1240" s="109">
        <v>1</v>
      </c>
      <c r="AE1240" s="110">
        <v>0</v>
      </c>
      <c r="AF1240" s="111">
        <v>0.54</v>
      </c>
      <c r="AG1240" s="112">
        <v>0</v>
      </c>
      <c r="AH1240" s="112">
        <v>0</v>
      </c>
      <c r="AI1240" s="112">
        <v>0</v>
      </c>
      <c r="AJ1240" s="111">
        <v>0.9</v>
      </c>
      <c r="AK1240" s="112">
        <v>0</v>
      </c>
      <c r="AL1240" s="112">
        <v>0</v>
      </c>
      <c r="AM1240" s="112">
        <v>0</v>
      </c>
      <c r="AN1240" s="112">
        <v>0</v>
      </c>
      <c r="AO1240" s="112">
        <v>0</v>
      </c>
      <c r="AP1240" s="112">
        <v>0</v>
      </c>
      <c r="AQ1240" s="112">
        <v>0</v>
      </c>
      <c r="AR1240" s="112">
        <v>0</v>
      </c>
      <c r="AS1240" s="112">
        <v>0</v>
      </c>
      <c r="AT1240" s="111">
        <v>0.55000000000000004</v>
      </c>
      <c r="AU1240" s="112">
        <v>0</v>
      </c>
      <c r="AV1240" s="112">
        <v>0</v>
      </c>
      <c r="AW1240" s="112">
        <v>0</v>
      </c>
      <c r="AX1240" s="112">
        <v>0</v>
      </c>
      <c r="AY1240" s="112">
        <v>0</v>
      </c>
      <c r="AZ1240" s="112">
        <v>0</v>
      </c>
      <c r="BA1240" s="111">
        <v>0.71299999999999997</v>
      </c>
      <c r="BB1240" s="112">
        <v>0</v>
      </c>
      <c r="BC1240" s="112">
        <v>0</v>
      </c>
      <c r="BD1240" s="112">
        <v>0</v>
      </c>
      <c r="BE1240" s="112">
        <v>0</v>
      </c>
      <c r="BF1240" s="112">
        <v>0</v>
      </c>
      <c r="BG1240" s="112">
        <v>0</v>
      </c>
      <c r="BH1240" s="112">
        <v>0</v>
      </c>
      <c r="BI1240" s="112">
        <v>0</v>
      </c>
      <c r="BJ1240" s="112">
        <v>0</v>
      </c>
      <c r="BK1240" s="111">
        <v>0.71299999999999997</v>
      </c>
      <c r="BL1240" s="112">
        <v>0</v>
      </c>
      <c r="BM1240" s="112">
        <v>0</v>
      </c>
      <c r="BN1240" s="112">
        <v>0</v>
      </c>
      <c r="BO1240" s="112">
        <v>0</v>
      </c>
      <c r="BP1240" s="112">
        <v>0</v>
      </c>
      <c r="BQ1240" s="112">
        <v>0</v>
      </c>
      <c r="BR1240" s="113">
        <v>43</v>
      </c>
      <c r="BS1240" s="112">
        <v>0</v>
      </c>
    </row>
    <row r="1241" spans="1:71" hidden="1" x14ac:dyDescent="0.25">
      <c r="A1241" s="102" t="s">
        <v>17</v>
      </c>
      <c r="B1241" s="103" t="s">
        <v>201</v>
      </c>
      <c r="C1241" s="102" t="s">
        <v>202</v>
      </c>
      <c r="D1241" s="102" t="s">
        <v>1094</v>
      </c>
      <c r="E1241" s="102" t="s">
        <v>1095</v>
      </c>
      <c r="F1241" s="102" t="s">
        <v>151</v>
      </c>
      <c r="G1241" s="102" t="s">
        <v>223</v>
      </c>
      <c r="H1241" s="104">
        <v>19</v>
      </c>
      <c r="I1241" s="104">
        <v>24</v>
      </c>
      <c r="J1241" s="104"/>
      <c r="K1241" s="104" t="s">
        <v>154</v>
      </c>
      <c r="L1241" s="105">
        <v>21.5</v>
      </c>
      <c r="M1241" s="106">
        <v>125</v>
      </c>
      <c r="N1241" s="106">
        <v>123</v>
      </c>
      <c r="O1241" s="106">
        <v>1</v>
      </c>
      <c r="P1241" s="106">
        <v>-2</v>
      </c>
      <c r="Q1241" s="106">
        <v>2</v>
      </c>
      <c r="R1241" s="106">
        <v>1.5</v>
      </c>
      <c r="S1241" s="106">
        <v>133</v>
      </c>
      <c r="T1241" s="106">
        <v>140</v>
      </c>
      <c r="U1241" s="106">
        <v>2</v>
      </c>
      <c r="V1241" s="106">
        <v>7</v>
      </c>
      <c r="W1241" s="106">
        <v>4</v>
      </c>
      <c r="X1241" s="106">
        <v>3</v>
      </c>
      <c r="Y1241" s="106"/>
      <c r="Z1241" s="106"/>
      <c r="AA1241" s="107"/>
      <c r="AB1241" s="106"/>
      <c r="AC1241" s="108">
        <v>2.25</v>
      </c>
      <c r="AD1241" s="109">
        <v>2</v>
      </c>
      <c r="AE1241" s="110">
        <v>0</v>
      </c>
      <c r="AF1241" s="111">
        <v>0.54</v>
      </c>
      <c r="AG1241" s="112">
        <v>0</v>
      </c>
      <c r="AH1241" s="112">
        <v>0</v>
      </c>
      <c r="AI1241" s="112">
        <v>0</v>
      </c>
      <c r="AJ1241" s="111">
        <v>0.9</v>
      </c>
      <c r="AK1241" s="112">
        <v>0</v>
      </c>
      <c r="AL1241" s="112">
        <v>0</v>
      </c>
      <c r="AM1241" s="112">
        <v>0</v>
      </c>
      <c r="AN1241" s="112">
        <v>0</v>
      </c>
      <c r="AO1241" s="112">
        <v>0</v>
      </c>
      <c r="AP1241" s="112">
        <v>0</v>
      </c>
      <c r="AQ1241" s="112">
        <v>0</v>
      </c>
      <c r="AR1241" s="112">
        <v>0</v>
      </c>
      <c r="AS1241" s="112">
        <v>0</v>
      </c>
      <c r="AT1241" s="111">
        <v>0.55000000000000004</v>
      </c>
      <c r="AU1241" s="112">
        <v>0</v>
      </c>
      <c r="AV1241" s="112">
        <v>0</v>
      </c>
      <c r="AW1241" s="112">
        <v>0</v>
      </c>
      <c r="AX1241" s="112">
        <v>0</v>
      </c>
      <c r="AY1241" s="112">
        <v>0</v>
      </c>
      <c r="AZ1241" s="112">
        <v>0</v>
      </c>
      <c r="BA1241" s="111">
        <v>0.71299999999999997</v>
      </c>
      <c r="BB1241" s="112">
        <v>0</v>
      </c>
      <c r="BC1241" s="112">
        <v>0</v>
      </c>
      <c r="BD1241" s="112">
        <v>0</v>
      </c>
      <c r="BE1241" s="112">
        <v>0</v>
      </c>
      <c r="BF1241" s="112">
        <v>0</v>
      </c>
      <c r="BG1241" s="112">
        <v>0</v>
      </c>
      <c r="BH1241" s="112">
        <v>0</v>
      </c>
      <c r="BI1241" s="112">
        <v>0</v>
      </c>
      <c r="BJ1241" s="112">
        <v>0</v>
      </c>
      <c r="BK1241" s="111">
        <v>0.71299999999999997</v>
      </c>
      <c r="BL1241" s="112">
        <v>0</v>
      </c>
      <c r="BM1241" s="112">
        <v>0</v>
      </c>
      <c r="BN1241" s="112">
        <v>0</v>
      </c>
      <c r="BO1241" s="112">
        <v>0</v>
      </c>
      <c r="BP1241" s="112">
        <v>0</v>
      </c>
      <c r="BQ1241" s="112">
        <v>0</v>
      </c>
      <c r="BR1241" s="113">
        <v>1</v>
      </c>
      <c r="BS1241" s="112">
        <v>0</v>
      </c>
    </row>
    <row r="1242" spans="1:71" hidden="1" x14ac:dyDescent="0.25">
      <c r="A1242" s="102" t="s">
        <v>17</v>
      </c>
      <c r="B1242" s="103" t="s">
        <v>201</v>
      </c>
      <c r="C1242" s="102" t="s">
        <v>202</v>
      </c>
      <c r="D1242" s="102" t="s">
        <v>630</v>
      </c>
      <c r="E1242" s="102" t="s">
        <v>631</v>
      </c>
      <c r="F1242" s="102" t="s">
        <v>153</v>
      </c>
      <c r="G1242" s="102" t="s">
        <v>224</v>
      </c>
      <c r="H1242" s="104">
        <v>360</v>
      </c>
      <c r="I1242" s="104">
        <v>442</v>
      </c>
      <c r="J1242" s="104">
        <v>347</v>
      </c>
      <c r="K1242" s="104">
        <v>1041</v>
      </c>
      <c r="L1242" s="105">
        <v>383</v>
      </c>
      <c r="M1242" s="106">
        <v>2709</v>
      </c>
      <c r="N1242" s="106">
        <v>2984</v>
      </c>
      <c r="O1242" s="106">
        <v>9</v>
      </c>
      <c r="P1242" s="106">
        <v>275</v>
      </c>
      <c r="Q1242" s="106">
        <v>10</v>
      </c>
      <c r="R1242" s="106">
        <v>9.5</v>
      </c>
      <c r="S1242" s="106">
        <v>2866</v>
      </c>
      <c r="T1242" s="106">
        <v>3058</v>
      </c>
      <c r="U1242" s="106">
        <v>9</v>
      </c>
      <c r="V1242" s="106">
        <v>192</v>
      </c>
      <c r="W1242" s="106">
        <v>10</v>
      </c>
      <c r="X1242" s="106">
        <v>9.5</v>
      </c>
      <c r="Y1242" s="106">
        <v>347</v>
      </c>
      <c r="Z1242" s="106">
        <v>7</v>
      </c>
      <c r="AA1242" s="107">
        <v>32611</v>
      </c>
      <c r="AB1242" s="106">
        <v>2</v>
      </c>
      <c r="AC1242" s="108">
        <v>6</v>
      </c>
      <c r="AD1242" s="109">
        <v>2</v>
      </c>
      <c r="AE1242" s="110">
        <v>127.33333333333333</v>
      </c>
      <c r="AF1242" s="111">
        <v>0.54</v>
      </c>
      <c r="AG1242" s="112">
        <v>6.333333333333333</v>
      </c>
      <c r="AH1242" s="112">
        <v>0</v>
      </c>
      <c r="AI1242" s="112">
        <v>6.333333333333333</v>
      </c>
      <c r="AJ1242" s="111">
        <v>0.9</v>
      </c>
      <c r="AK1242" s="112">
        <v>8.6666666666666661</v>
      </c>
      <c r="AL1242" s="112">
        <v>247.33333333333334</v>
      </c>
      <c r="AM1242" s="112">
        <v>0</v>
      </c>
      <c r="AN1242" s="112">
        <v>0</v>
      </c>
      <c r="AO1242" s="112">
        <v>0</v>
      </c>
      <c r="AP1242" s="112">
        <v>0</v>
      </c>
      <c r="AQ1242" s="112">
        <v>0</v>
      </c>
      <c r="AR1242" s="112">
        <v>0</v>
      </c>
      <c r="AS1242" s="112">
        <v>0</v>
      </c>
      <c r="AT1242" s="111">
        <v>0.55000000000000004</v>
      </c>
      <c r="AU1242" s="112">
        <v>0</v>
      </c>
      <c r="AV1242" s="112">
        <v>0</v>
      </c>
      <c r="AW1242" s="112">
        <v>0</v>
      </c>
      <c r="AX1242" s="112">
        <v>0</v>
      </c>
      <c r="AY1242" s="112">
        <v>0</v>
      </c>
      <c r="AZ1242" s="112">
        <v>0</v>
      </c>
      <c r="BA1242" s="111">
        <v>0.71299999999999997</v>
      </c>
      <c r="BB1242" s="112">
        <v>0</v>
      </c>
      <c r="BC1242" s="112">
        <v>0</v>
      </c>
      <c r="BD1242" s="112">
        <v>0</v>
      </c>
      <c r="BE1242" s="112">
        <v>0</v>
      </c>
      <c r="BF1242" s="112">
        <v>0</v>
      </c>
      <c r="BG1242" s="112">
        <v>0</v>
      </c>
      <c r="BH1242" s="112">
        <v>0</v>
      </c>
      <c r="BI1242" s="112">
        <v>0</v>
      </c>
      <c r="BJ1242" s="112">
        <v>0</v>
      </c>
      <c r="BK1242" s="111">
        <v>0.71299999999999997</v>
      </c>
      <c r="BL1242" s="112">
        <v>68.760000000000005</v>
      </c>
      <c r="BM1242" s="112">
        <v>146.5</v>
      </c>
      <c r="BN1242" s="112">
        <v>5.7</v>
      </c>
      <c r="BO1242" s="112">
        <v>0</v>
      </c>
      <c r="BP1242" s="112">
        <v>0</v>
      </c>
      <c r="BQ1242" s="112">
        <v>0</v>
      </c>
      <c r="BR1242" s="113">
        <v>28</v>
      </c>
      <c r="BS1242" s="112">
        <v>4503</v>
      </c>
    </row>
    <row r="1243" spans="1:71" hidden="1" x14ac:dyDescent="0.25">
      <c r="A1243" s="102" t="s">
        <v>17</v>
      </c>
      <c r="B1243" s="103" t="s">
        <v>201</v>
      </c>
      <c r="C1243" s="102" t="s">
        <v>202</v>
      </c>
      <c r="D1243" s="102" t="s">
        <v>1048</v>
      </c>
      <c r="E1243" s="102" t="s">
        <v>1049</v>
      </c>
      <c r="F1243" s="102" t="s">
        <v>153</v>
      </c>
      <c r="G1243" s="102" t="s">
        <v>224</v>
      </c>
      <c r="H1243" s="104">
        <v>87</v>
      </c>
      <c r="I1243" s="104">
        <v>111</v>
      </c>
      <c r="J1243" s="104">
        <v>41</v>
      </c>
      <c r="K1243" s="104">
        <v>123</v>
      </c>
      <c r="L1243" s="105">
        <v>79.666666666666671</v>
      </c>
      <c r="M1243" s="106">
        <v>690</v>
      </c>
      <c r="N1243" s="106">
        <v>758</v>
      </c>
      <c r="O1243" s="106">
        <v>6</v>
      </c>
      <c r="P1243" s="106">
        <v>68</v>
      </c>
      <c r="Q1243" s="106">
        <v>7</v>
      </c>
      <c r="R1243" s="106">
        <v>6.5</v>
      </c>
      <c r="S1243" s="106">
        <v>742</v>
      </c>
      <c r="T1243" s="106">
        <v>792</v>
      </c>
      <c r="U1243" s="106">
        <v>6</v>
      </c>
      <c r="V1243" s="106">
        <v>50</v>
      </c>
      <c r="W1243" s="106">
        <v>9</v>
      </c>
      <c r="X1243" s="106">
        <v>7.5</v>
      </c>
      <c r="Y1243" s="106">
        <v>41</v>
      </c>
      <c r="Z1243" s="106">
        <v>2</v>
      </c>
      <c r="AA1243" s="107">
        <v>25173</v>
      </c>
      <c r="AB1243" s="106">
        <v>1</v>
      </c>
      <c r="AC1243" s="108">
        <v>3.6</v>
      </c>
      <c r="AD1243" s="109">
        <v>1</v>
      </c>
      <c r="AE1243" s="110">
        <v>127.33333333333333</v>
      </c>
      <c r="AF1243" s="111">
        <v>0.54</v>
      </c>
      <c r="AG1243" s="112">
        <v>6.333333333333333</v>
      </c>
      <c r="AH1243" s="112">
        <v>0</v>
      </c>
      <c r="AI1243" s="112">
        <v>6.333333333333333</v>
      </c>
      <c r="AJ1243" s="111">
        <v>0.9</v>
      </c>
      <c r="AK1243" s="112">
        <v>20</v>
      </c>
      <c r="AL1243" s="112">
        <v>237.33333333333334</v>
      </c>
      <c r="AM1243" s="112">
        <v>0</v>
      </c>
      <c r="AN1243" s="112">
        <v>0</v>
      </c>
      <c r="AO1243" s="112">
        <v>0</v>
      </c>
      <c r="AP1243" s="112">
        <v>0</v>
      </c>
      <c r="AQ1243" s="112">
        <v>0</v>
      </c>
      <c r="AR1243" s="112">
        <v>0</v>
      </c>
      <c r="AS1243" s="112">
        <v>0</v>
      </c>
      <c r="AT1243" s="111">
        <v>0.55000000000000004</v>
      </c>
      <c r="AU1243" s="112">
        <v>0</v>
      </c>
      <c r="AV1243" s="112">
        <v>0</v>
      </c>
      <c r="AW1243" s="112">
        <v>0</v>
      </c>
      <c r="AX1243" s="112">
        <v>0</v>
      </c>
      <c r="AY1243" s="112">
        <v>0</v>
      </c>
      <c r="AZ1243" s="112">
        <v>0</v>
      </c>
      <c r="BA1243" s="111">
        <v>0.71299999999999997</v>
      </c>
      <c r="BB1243" s="112">
        <v>0</v>
      </c>
      <c r="BC1243" s="112">
        <v>0</v>
      </c>
      <c r="BD1243" s="112">
        <v>0</v>
      </c>
      <c r="BE1243" s="112">
        <v>0</v>
      </c>
      <c r="BF1243" s="112">
        <v>0</v>
      </c>
      <c r="BG1243" s="112">
        <v>0</v>
      </c>
      <c r="BH1243" s="112">
        <v>0</v>
      </c>
      <c r="BI1243" s="112">
        <v>0</v>
      </c>
      <c r="BJ1243" s="112">
        <v>0</v>
      </c>
      <c r="BK1243" s="111">
        <v>0.71299999999999997</v>
      </c>
      <c r="BL1243" s="112">
        <v>68.760000000000005</v>
      </c>
      <c r="BM1243" s="112">
        <v>147.23333333333335</v>
      </c>
      <c r="BN1243" s="112">
        <v>5.7</v>
      </c>
      <c r="BO1243" s="112">
        <v>0</v>
      </c>
      <c r="BP1243" s="112">
        <v>0</v>
      </c>
      <c r="BQ1243" s="112">
        <v>0</v>
      </c>
      <c r="BR1243" s="113">
        <v>2</v>
      </c>
      <c r="BS1243" s="112">
        <v>2342</v>
      </c>
    </row>
    <row r="1244" spans="1:71" hidden="1" x14ac:dyDescent="0.25">
      <c r="A1244" s="102" t="s">
        <v>17</v>
      </c>
      <c r="B1244" s="103" t="s">
        <v>201</v>
      </c>
      <c r="C1244" s="102" t="s">
        <v>202</v>
      </c>
      <c r="D1244" s="102" t="s">
        <v>829</v>
      </c>
      <c r="E1244" s="102" t="s">
        <v>830</v>
      </c>
      <c r="F1244" s="102" t="s">
        <v>151</v>
      </c>
      <c r="G1244" s="102" t="s">
        <v>223</v>
      </c>
      <c r="H1244" s="104">
        <v>577</v>
      </c>
      <c r="I1244" s="104">
        <v>695</v>
      </c>
      <c r="J1244" s="104">
        <v>4109</v>
      </c>
      <c r="K1244" s="104">
        <v>12327</v>
      </c>
      <c r="L1244" s="105">
        <v>1793.6666666666667</v>
      </c>
      <c r="M1244" s="106">
        <v>3808</v>
      </c>
      <c r="N1244" s="106">
        <v>3981</v>
      </c>
      <c r="O1244" s="106">
        <v>10</v>
      </c>
      <c r="P1244" s="106">
        <v>173</v>
      </c>
      <c r="Q1244" s="106">
        <v>9</v>
      </c>
      <c r="R1244" s="106">
        <v>9.5</v>
      </c>
      <c r="S1244" s="106">
        <v>4224</v>
      </c>
      <c r="T1244" s="106">
        <v>4378</v>
      </c>
      <c r="U1244" s="106">
        <v>10</v>
      </c>
      <c r="V1244" s="106">
        <v>154</v>
      </c>
      <c r="W1244" s="106">
        <v>10</v>
      </c>
      <c r="X1244" s="106">
        <v>10</v>
      </c>
      <c r="Y1244" s="106">
        <v>4109</v>
      </c>
      <c r="Z1244" s="106">
        <v>10</v>
      </c>
      <c r="AA1244" s="107">
        <v>25882</v>
      </c>
      <c r="AB1244" s="106">
        <v>1</v>
      </c>
      <c r="AC1244" s="108">
        <v>6.3</v>
      </c>
      <c r="AD1244" s="109">
        <v>1</v>
      </c>
      <c r="AE1244" s="110">
        <v>0</v>
      </c>
      <c r="AF1244" s="111">
        <v>0.54</v>
      </c>
      <c r="AG1244" s="112">
        <v>2</v>
      </c>
      <c r="AH1244" s="112">
        <v>45.333333333333336</v>
      </c>
      <c r="AI1244" s="112">
        <v>2</v>
      </c>
      <c r="AJ1244" s="111">
        <v>0.9</v>
      </c>
      <c r="AK1244" s="112">
        <v>0</v>
      </c>
      <c r="AL1244" s="112">
        <v>0</v>
      </c>
      <c r="AM1244" s="112">
        <v>0</v>
      </c>
      <c r="AN1244" s="112">
        <v>0</v>
      </c>
      <c r="AO1244" s="112">
        <v>0</v>
      </c>
      <c r="AP1244" s="112">
        <v>0</v>
      </c>
      <c r="AQ1244" s="112">
        <v>0</v>
      </c>
      <c r="AR1244" s="112">
        <v>0</v>
      </c>
      <c r="AS1244" s="112">
        <v>0</v>
      </c>
      <c r="AT1244" s="111">
        <v>0.55000000000000004</v>
      </c>
      <c r="AU1244" s="112">
        <v>0</v>
      </c>
      <c r="AV1244" s="112">
        <v>0</v>
      </c>
      <c r="AW1244" s="112">
        <v>0</v>
      </c>
      <c r="AX1244" s="112">
        <v>0</v>
      </c>
      <c r="AY1244" s="112">
        <v>0</v>
      </c>
      <c r="AZ1244" s="112">
        <v>0</v>
      </c>
      <c r="BA1244" s="111">
        <v>0.71299999999999997</v>
      </c>
      <c r="BB1244" s="112">
        <v>0</v>
      </c>
      <c r="BC1244" s="112">
        <v>0</v>
      </c>
      <c r="BD1244" s="112">
        <v>0</v>
      </c>
      <c r="BE1244" s="112">
        <v>0</v>
      </c>
      <c r="BF1244" s="112">
        <v>0</v>
      </c>
      <c r="BG1244" s="112">
        <v>0</v>
      </c>
      <c r="BH1244" s="112">
        <v>0</v>
      </c>
      <c r="BI1244" s="112">
        <v>0</v>
      </c>
      <c r="BJ1244" s="112">
        <v>0</v>
      </c>
      <c r="BK1244" s="111">
        <v>0.71299999999999997</v>
      </c>
      <c r="BL1244" s="112">
        <v>0</v>
      </c>
      <c r="BM1244" s="112">
        <v>42.6</v>
      </c>
      <c r="BN1244" s="112">
        <v>1.8</v>
      </c>
      <c r="BO1244" s="112">
        <v>0</v>
      </c>
      <c r="BP1244" s="112">
        <v>0</v>
      </c>
      <c r="BQ1244" s="112">
        <v>0</v>
      </c>
      <c r="BR1244" s="113">
        <v>46</v>
      </c>
      <c r="BS1244" s="112">
        <v>0</v>
      </c>
    </row>
    <row r="1245" spans="1:71" hidden="1" x14ac:dyDescent="0.25">
      <c r="A1245" s="102" t="s">
        <v>17</v>
      </c>
      <c r="B1245" s="103" t="s">
        <v>201</v>
      </c>
      <c r="C1245" s="102" t="s">
        <v>202</v>
      </c>
      <c r="D1245" s="102" t="s">
        <v>757</v>
      </c>
      <c r="E1245" s="102" t="s">
        <v>758</v>
      </c>
      <c r="F1245" s="102" t="s">
        <v>152</v>
      </c>
      <c r="G1245" s="102" t="s">
        <v>223</v>
      </c>
      <c r="H1245" s="104">
        <v>2361</v>
      </c>
      <c r="I1245" s="104">
        <v>2504</v>
      </c>
      <c r="J1245" s="104">
        <v>1986</v>
      </c>
      <c r="K1245" s="104">
        <v>5958</v>
      </c>
      <c r="L1245" s="105">
        <v>2283.6666666666665</v>
      </c>
      <c r="M1245" s="106">
        <v>12841</v>
      </c>
      <c r="N1245" s="106">
        <v>16174</v>
      </c>
      <c r="O1245" s="106">
        <v>10</v>
      </c>
      <c r="P1245" s="106">
        <v>3333</v>
      </c>
      <c r="Q1245" s="106">
        <v>10</v>
      </c>
      <c r="R1245" s="106">
        <v>10</v>
      </c>
      <c r="S1245" s="106">
        <v>13134</v>
      </c>
      <c r="T1245" s="106">
        <v>14303</v>
      </c>
      <c r="U1245" s="106">
        <v>10</v>
      </c>
      <c r="V1245" s="106">
        <v>1169</v>
      </c>
      <c r="W1245" s="106">
        <v>10</v>
      </c>
      <c r="X1245" s="106">
        <v>10</v>
      </c>
      <c r="Y1245" s="106">
        <v>1986</v>
      </c>
      <c r="Z1245" s="106">
        <v>10</v>
      </c>
      <c r="AA1245" s="107">
        <v>28854</v>
      </c>
      <c r="AB1245" s="106">
        <v>1</v>
      </c>
      <c r="AC1245" s="108">
        <v>6.4</v>
      </c>
      <c r="AD1245" s="109">
        <v>1</v>
      </c>
      <c r="AE1245" s="110">
        <v>0</v>
      </c>
      <c r="AF1245" s="111">
        <v>0.54</v>
      </c>
      <c r="AG1245" s="112">
        <v>0</v>
      </c>
      <c r="AH1245" s="112">
        <v>0</v>
      </c>
      <c r="AI1245" s="112">
        <v>0</v>
      </c>
      <c r="AJ1245" s="111">
        <v>0.9</v>
      </c>
      <c r="AK1245" s="112">
        <v>0</v>
      </c>
      <c r="AL1245" s="112">
        <v>0</v>
      </c>
      <c r="AM1245" s="112">
        <v>0</v>
      </c>
      <c r="AN1245" s="112">
        <v>0</v>
      </c>
      <c r="AO1245" s="112">
        <v>0</v>
      </c>
      <c r="AP1245" s="112">
        <v>0</v>
      </c>
      <c r="AQ1245" s="112">
        <v>0</v>
      </c>
      <c r="AR1245" s="112">
        <v>0</v>
      </c>
      <c r="AS1245" s="112">
        <v>0</v>
      </c>
      <c r="AT1245" s="111">
        <v>0.55000000000000004</v>
      </c>
      <c r="AU1245" s="112">
        <v>0</v>
      </c>
      <c r="AV1245" s="112">
        <v>0</v>
      </c>
      <c r="AW1245" s="112">
        <v>0</v>
      </c>
      <c r="AX1245" s="112">
        <v>0</v>
      </c>
      <c r="AY1245" s="112">
        <v>0</v>
      </c>
      <c r="AZ1245" s="112">
        <v>0</v>
      </c>
      <c r="BA1245" s="111">
        <v>0.71299999999999997</v>
      </c>
      <c r="BB1245" s="112">
        <v>0</v>
      </c>
      <c r="BC1245" s="112">
        <v>0</v>
      </c>
      <c r="BD1245" s="112">
        <v>0</v>
      </c>
      <c r="BE1245" s="112">
        <v>0</v>
      </c>
      <c r="BF1245" s="112">
        <v>0</v>
      </c>
      <c r="BG1245" s="112">
        <v>0</v>
      </c>
      <c r="BH1245" s="112">
        <v>0</v>
      </c>
      <c r="BI1245" s="112">
        <v>0</v>
      </c>
      <c r="BJ1245" s="112">
        <v>0</v>
      </c>
      <c r="BK1245" s="111">
        <v>0.71299999999999997</v>
      </c>
      <c r="BL1245" s="112">
        <v>0</v>
      </c>
      <c r="BM1245" s="112">
        <v>0</v>
      </c>
      <c r="BN1245" s="112">
        <v>0</v>
      </c>
      <c r="BO1245" s="112">
        <v>0</v>
      </c>
      <c r="BP1245" s="112">
        <v>0</v>
      </c>
      <c r="BQ1245" s="112">
        <v>0</v>
      </c>
      <c r="BR1245" s="113">
        <v>472</v>
      </c>
      <c r="BS1245" s="112">
        <v>0</v>
      </c>
    </row>
    <row r="1246" spans="1:71" hidden="1" x14ac:dyDescent="0.25">
      <c r="A1246" s="102" t="s">
        <v>17</v>
      </c>
      <c r="B1246" s="103" t="s">
        <v>201</v>
      </c>
      <c r="C1246" s="102" t="s">
        <v>202</v>
      </c>
      <c r="D1246" s="102" t="s">
        <v>967</v>
      </c>
      <c r="E1246" s="102" t="s">
        <v>968</v>
      </c>
      <c r="F1246" s="102" t="s">
        <v>151</v>
      </c>
      <c r="G1246" s="102" t="s">
        <v>223</v>
      </c>
      <c r="H1246" s="104">
        <v>339</v>
      </c>
      <c r="I1246" s="104">
        <v>371</v>
      </c>
      <c r="J1246" s="104">
        <v>700</v>
      </c>
      <c r="K1246" s="104">
        <v>2100</v>
      </c>
      <c r="L1246" s="105">
        <v>470</v>
      </c>
      <c r="M1246" s="106">
        <v>1879</v>
      </c>
      <c r="N1246" s="106">
        <v>2035</v>
      </c>
      <c r="O1246" s="106">
        <v>8</v>
      </c>
      <c r="P1246" s="106">
        <v>156</v>
      </c>
      <c r="Q1246" s="106">
        <v>9</v>
      </c>
      <c r="R1246" s="106">
        <v>8.5</v>
      </c>
      <c r="S1246" s="106">
        <v>2036</v>
      </c>
      <c r="T1246" s="106">
        <v>2094</v>
      </c>
      <c r="U1246" s="106">
        <v>9</v>
      </c>
      <c r="V1246" s="106">
        <v>58</v>
      </c>
      <c r="W1246" s="106">
        <v>9</v>
      </c>
      <c r="X1246" s="106">
        <v>9</v>
      </c>
      <c r="Y1246" s="106">
        <v>700</v>
      </c>
      <c r="Z1246" s="106">
        <v>8</v>
      </c>
      <c r="AA1246" s="107">
        <v>53908</v>
      </c>
      <c r="AB1246" s="106">
        <v>6</v>
      </c>
      <c r="AC1246" s="108">
        <v>7.5</v>
      </c>
      <c r="AD1246" s="109">
        <v>4</v>
      </c>
      <c r="AE1246" s="110">
        <v>0</v>
      </c>
      <c r="AF1246" s="111">
        <v>0.54</v>
      </c>
      <c r="AG1246" s="112">
        <v>0</v>
      </c>
      <c r="AH1246" s="112">
        <v>9.6666666666666661</v>
      </c>
      <c r="AI1246" s="112">
        <v>0</v>
      </c>
      <c r="AJ1246" s="111">
        <v>0.9</v>
      </c>
      <c r="AK1246" s="112">
        <v>6.333333333333333</v>
      </c>
      <c r="AL1246" s="112">
        <v>0</v>
      </c>
      <c r="AM1246" s="112">
        <v>0</v>
      </c>
      <c r="AN1246" s="112">
        <v>0</v>
      </c>
      <c r="AO1246" s="112">
        <v>96.666666666666671</v>
      </c>
      <c r="AP1246" s="112">
        <v>0</v>
      </c>
      <c r="AQ1246" s="112">
        <v>23.333333333333332</v>
      </c>
      <c r="AR1246" s="112">
        <v>0</v>
      </c>
      <c r="AS1246" s="112">
        <v>0</v>
      </c>
      <c r="AT1246" s="111">
        <v>0.55000000000000004</v>
      </c>
      <c r="AU1246" s="112">
        <v>0</v>
      </c>
      <c r="AV1246" s="112">
        <v>0</v>
      </c>
      <c r="AW1246" s="112">
        <v>19.666666666666668</v>
      </c>
      <c r="AX1246" s="112">
        <v>0</v>
      </c>
      <c r="AY1246" s="112">
        <v>0</v>
      </c>
      <c r="AZ1246" s="112">
        <v>5.666666666666667</v>
      </c>
      <c r="BA1246" s="111">
        <v>0.71299999999999997</v>
      </c>
      <c r="BB1246" s="112">
        <v>0</v>
      </c>
      <c r="BC1246" s="112">
        <v>0</v>
      </c>
      <c r="BD1246" s="112">
        <v>0</v>
      </c>
      <c r="BE1246" s="112">
        <v>0</v>
      </c>
      <c r="BF1246" s="112">
        <v>0</v>
      </c>
      <c r="BG1246" s="112">
        <v>0</v>
      </c>
      <c r="BH1246" s="112">
        <v>0</v>
      </c>
      <c r="BI1246" s="112">
        <v>0</v>
      </c>
      <c r="BJ1246" s="112">
        <v>0</v>
      </c>
      <c r="BK1246" s="111">
        <v>0.71299999999999997</v>
      </c>
      <c r="BL1246" s="112">
        <v>0</v>
      </c>
      <c r="BM1246" s="112">
        <v>12.183333333333334</v>
      </c>
      <c r="BN1246" s="112">
        <v>0</v>
      </c>
      <c r="BO1246" s="112">
        <v>67.189000000000007</v>
      </c>
      <c r="BP1246" s="112">
        <v>16.873666666666669</v>
      </c>
      <c r="BQ1246" s="112">
        <v>0</v>
      </c>
      <c r="BR1246" s="113">
        <v>11</v>
      </c>
      <c r="BS1246" s="112">
        <v>0</v>
      </c>
    </row>
    <row r="1247" spans="1:71" hidden="1" x14ac:dyDescent="0.25">
      <c r="A1247" s="102" t="s">
        <v>17</v>
      </c>
      <c r="B1247" s="103" t="s">
        <v>201</v>
      </c>
      <c r="C1247" s="102" t="s">
        <v>202</v>
      </c>
      <c r="D1247" s="102" t="s">
        <v>969</v>
      </c>
      <c r="E1247" s="102" t="s">
        <v>970</v>
      </c>
      <c r="F1247" s="102" t="s">
        <v>151</v>
      </c>
      <c r="G1247" s="102" t="s">
        <v>223</v>
      </c>
      <c r="H1247" s="104">
        <v>199</v>
      </c>
      <c r="I1247" s="104">
        <v>198</v>
      </c>
      <c r="J1247" s="104">
        <v>792</v>
      </c>
      <c r="K1247" s="104">
        <v>2376</v>
      </c>
      <c r="L1247" s="105">
        <v>396.33333333333331</v>
      </c>
      <c r="M1247" s="106">
        <v>1097</v>
      </c>
      <c r="N1247" s="106">
        <v>1190</v>
      </c>
      <c r="O1247" s="106">
        <v>7</v>
      </c>
      <c r="P1247" s="106">
        <v>93</v>
      </c>
      <c r="Q1247" s="106">
        <v>8</v>
      </c>
      <c r="R1247" s="106">
        <v>7.5</v>
      </c>
      <c r="S1247" s="106">
        <v>1116</v>
      </c>
      <c r="T1247" s="106">
        <v>1141</v>
      </c>
      <c r="U1247" s="106">
        <v>7</v>
      </c>
      <c r="V1247" s="106">
        <v>25</v>
      </c>
      <c r="W1247" s="106">
        <v>7</v>
      </c>
      <c r="X1247" s="106">
        <v>7</v>
      </c>
      <c r="Y1247" s="106">
        <v>792</v>
      </c>
      <c r="Z1247" s="106">
        <v>8</v>
      </c>
      <c r="AA1247" s="107">
        <v>27738</v>
      </c>
      <c r="AB1247" s="106">
        <v>1</v>
      </c>
      <c r="AC1247" s="108">
        <v>4.9000000000000004</v>
      </c>
      <c r="AD1247" s="109">
        <v>1</v>
      </c>
      <c r="AE1247" s="110">
        <v>0</v>
      </c>
      <c r="AF1247" s="111">
        <v>0.54</v>
      </c>
      <c r="AG1247" s="112">
        <v>0</v>
      </c>
      <c r="AH1247" s="112">
        <v>0</v>
      </c>
      <c r="AI1247" s="112">
        <v>0</v>
      </c>
      <c r="AJ1247" s="111">
        <v>0.9</v>
      </c>
      <c r="AK1247" s="112">
        <v>0</v>
      </c>
      <c r="AL1247" s="112">
        <v>0</v>
      </c>
      <c r="AM1247" s="112">
        <v>0</v>
      </c>
      <c r="AN1247" s="112">
        <v>0</v>
      </c>
      <c r="AO1247" s="112">
        <v>0</v>
      </c>
      <c r="AP1247" s="112">
        <v>0</v>
      </c>
      <c r="AQ1247" s="112">
        <v>0</v>
      </c>
      <c r="AR1247" s="112">
        <v>0</v>
      </c>
      <c r="AS1247" s="112">
        <v>0</v>
      </c>
      <c r="AT1247" s="111">
        <v>0.55000000000000004</v>
      </c>
      <c r="AU1247" s="112">
        <v>0</v>
      </c>
      <c r="AV1247" s="112">
        <v>0</v>
      </c>
      <c r="AW1247" s="112">
        <v>0</v>
      </c>
      <c r="AX1247" s="112">
        <v>0</v>
      </c>
      <c r="AY1247" s="112">
        <v>0</v>
      </c>
      <c r="AZ1247" s="112">
        <v>0</v>
      </c>
      <c r="BA1247" s="111">
        <v>0.71299999999999997</v>
      </c>
      <c r="BB1247" s="112">
        <v>0</v>
      </c>
      <c r="BC1247" s="112">
        <v>0</v>
      </c>
      <c r="BD1247" s="112">
        <v>0</v>
      </c>
      <c r="BE1247" s="112">
        <v>0</v>
      </c>
      <c r="BF1247" s="112">
        <v>0</v>
      </c>
      <c r="BG1247" s="112">
        <v>0</v>
      </c>
      <c r="BH1247" s="112">
        <v>0</v>
      </c>
      <c r="BI1247" s="112">
        <v>0</v>
      </c>
      <c r="BJ1247" s="112">
        <v>0</v>
      </c>
      <c r="BK1247" s="111">
        <v>0.71299999999999997</v>
      </c>
      <c r="BL1247" s="112">
        <v>0</v>
      </c>
      <c r="BM1247" s="112">
        <v>0</v>
      </c>
      <c r="BN1247" s="112">
        <v>0</v>
      </c>
      <c r="BO1247" s="112">
        <v>0</v>
      </c>
      <c r="BP1247" s="112">
        <v>0</v>
      </c>
      <c r="BQ1247" s="112">
        <v>0</v>
      </c>
      <c r="BR1247" s="113">
        <v>26</v>
      </c>
      <c r="BS1247" s="112">
        <v>0</v>
      </c>
    </row>
    <row r="1248" spans="1:71" hidden="1" x14ac:dyDescent="0.25">
      <c r="A1248" s="102" t="s">
        <v>17</v>
      </c>
      <c r="B1248" s="103" t="s">
        <v>203</v>
      </c>
      <c r="C1248" s="102" t="s">
        <v>204</v>
      </c>
      <c r="D1248" s="102" t="s">
        <v>481</v>
      </c>
      <c r="E1248" s="102" t="s">
        <v>482</v>
      </c>
      <c r="F1248" s="102" t="s">
        <v>151</v>
      </c>
      <c r="G1248" s="102" t="s">
        <v>223</v>
      </c>
      <c r="H1248" s="104">
        <v>591</v>
      </c>
      <c r="I1248" s="104">
        <v>567</v>
      </c>
      <c r="J1248" s="104">
        <v>5239</v>
      </c>
      <c r="K1248" s="104">
        <v>15717</v>
      </c>
      <c r="L1248" s="105">
        <v>2132.3333333333335</v>
      </c>
      <c r="M1248" s="106">
        <v>5261</v>
      </c>
      <c r="N1248" s="106">
        <v>5541</v>
      </c>
      <c r="O1248" s="106">
        <v>10</v>
      </c>
      <c r="P1248" s="106">
        <v>280</v>
      </c>
      <c r="Q1248" s="106">
        <v>10</v>
      </c>
      <c r="R1248" s="106">
        <v>10</v>
      </c>
      <c r="S1248" s="106">
        <v>5196</v>
      </c>
      <c r="T1248" s="106">
        <v>5241</v>
      </c>
      <c r="U1248" s="106">
        <v>10</v>
      </c>
      <c r="V1248" s="106">
        <v>45</v>
      </c>
      <c r="W1248" s="106">
        <v>8</v>
      </c>
      <c r="X1248" s="106">
        <v>9</v>
      </c>
      <c r="Y1248" s="106">
        <v>5239</v>
      </c>
      <c r="Z1248" s="106">
        <v>10</v>
      </c>
      <c r="AA1248" s="107">
        <v>42751</v>
      </c>
      <c r="AB1248" s="106">
        <v>4</v>
      </c>
      <c r="AC1248" s="108">
        <v>7.4</v>
      </c>
      <c r="AD1248" s="109">
        <v>4</v>
      </c>
      <c r="AE1248" s="110">
        <v>246.33333333333334</v>
      </c>
      <c r="AF1248" s="111">
        <v>0.54</v>
      </c>
      <c r="AG1248" s="112">
        <v>0</v>
      </c>
      <c r="AH1248" s="112">
        <v>0.33333333333333331</v>
      </c>
      <c r="AI1248" s="112">
        <v>0</v>
      </c>
      <c r="AJ1248" s="111">
        <v>0.9</v>
      </c>
      <c r="AK1248" s="112">
        <v>0</v>
      </c>
      <c r="AL1248" s="112">
        <v>0</v>
      </c>
      <c r="AM1248" s="112">
        <v>0</v>
      </c>
      <c r="AN1248" s="112">
        <v>0</v>
      </c>
      <c r="AO1248" s="112">
        <v>0</v>
      </c>
      <c r="AP1248" s="112">
        <v>0</v>
      </c>
      <c r="AQ1248" s="112">
        <v>0</v>
      </c>
      <c r="AR1248" s="112">
        <v>0</v>
      </c>
      <c r="AS1248" s="112">
        <v>0</v>
      </c>
      <c r="AT1248" s="111">
        <v>0.55000000000000004</v>
      </c>
      <c r="AU1248" s="112">
        <v>0</v>
      </c>
      <c r="AV1248" s="112">
        <v>0</v>
      </c>
      <c r="AW1248" s="112">
        <v>0</v>
      </c>
      <c r="AX1248" s="112">
        <v>0</v>
      </c>
      <c r="AY1248" s="112">
        <v>0</v>
      </c>
      <c r="AZ1248" s="112">
        <v>2</v>
      </c>
      <c r="BA1248" s="111">
        <v>0.71299999999999997</v>
      </c>
      <c r="BB1248" s="112">
        <v>0</v>
      </c>
      <c r="BC1248" s="112">
        <v>0</v>
      </c>
      <c r="BD1248" s="112">
        <v>0</v>
      </c>
      <c r="BE1248" s="112">
        <v>0</v>
      </c>
      <c r="BF1248" s="112">
        <v>0</v>
      </c>
      <c r="BG1248" s="112">
        <v>0</v>
      </c>
      <c r="BH1248" s="112">
        <v>0</v>
      </c>
      <c r="BI1248" s="112">
        <v>0</v>
      </c>
      <c r="BJ1248" s="112">
        <v>0</v>
      </c>
      <c r="BK1248" s="111">
        <v>0.71299999999999997</v>
      </c>
      <c r="BL1248" s="112">
        <v>133.02000000000001</v>
      </c>
      <c r="BM1248" s="112">
        <v>0.3</v>
      </c>
      <c r="BN1248" s="112">
        <v>0</v>
      </c>
      <c r="BO1248" s="112">
        <v>0</v>
      </c>
      <c r="BP1248" s="112">
        <v>1.4259999999999999</v>
      </c>
      <c r="BQ1248" s="112">
        <v>0</v>
      </c>
      <c r="BR1248" s="113">
        <v>185</v>
      </c>
      <c r="BS1248" s="112">
        <v>0</v>
      </c>
    </row>
    <row r="1249" spans="1:71" hidden="1" x14ac:dyDescent="0.25">
      <c r="A1249" s="102" t="s">
        <v>17</v>
      </c>
      <c r="B1249" s="103" t="s">
        <v>203</v>
      </c>
      <c r="C1249" s="102" t="s">
        <v>204</v>
      </c>
      <c r="D1249" s="102" t="s">
        <v>483</v>
      </c>
      <c r="E1249" s="102" t="s">
        <v>484</v>
      </c>
      <c r="F1249" s="102" t="s">
        <v>151</v>
      </c>
      <c r="G1249" s="102" t="s">
        <v>223</v>
      </c>
      <c r="H1249" s="104">
        <v>48</v>
      </c>
      <c r="I1249" s="104">
        <v>48</v>
      </c>
      <c r="J1249" s="104">
        <v>433</v>
      </c>
      <c r="K1249" s="104">
        <v>1299</v>
      </c>
      <c r="L1249" s="105">
        <v>176.33333333333334</v>
      </c>
      <c r="M1249" s="106">
        <v>500</v>
      </c>
      <c r="N1249" s="106">
        <v>523</v>
      </c>
      <c r="O1249" s="106">
        <v>5</v>
      </c>
      <c r="P1249" s="106">
        <v>23</v>
      </c>
      <c r="Q1249" s="106">
        <v>5</v>
      </c>
      <c r="R1249" s="106">
        <v>5</v>
      </c>
      <c r="S1249" s="106">
        <v>500</v>
      </c>
      <c r="T1249" s="106">
        <v>505</v>
      </c>
      <c r="U1249" s="106">
        <v>5</v>
      </c>
      <c r="V1249" s="106">
        <v>5</v>
      </c>
      <c r="W1249" s="106">
        <v>3</v>
      </c>
      <c r="X1249" s="106">
        <v>4</v>
      </c>
      <c r="Y1249" s="106">
        <v>433</v>
      </c>
      <c r="Z1249" s="106">
        <v>7</v>
      </c>
      <c r="AA1249" s="107">
        <v>83669</v>
      </c>
      <c r="AB1249" s="106">
        <v>9</v>
      </c>
      <c r="AC1249" s="108">
        <v>6.8</v>
      </c>
      <c r="AD1249" s="109">
        <v>4</v>
      </c>
      <c r="AE1249" s="110">
        <v>0</v>
      </c>
      <c r="AF1249" s="111">
        <v>0.54</v>
      </c>
      <c r="AG1249" s="112">
        <v>0</v>
      </c>
      <c r="AH1249" s="112">
        <v>0</v>
      </c>
      <c r="AI1249" s="112">
        <v>0</v>
      </c>
      <c r="AJ1249" s="111">
        <v>0.9</v>
      </c>
      <c r="AK1249" s="112">
        <v>0</v>
      </c>
      <c r="AL1249" s="112">
        <v>0</v>
      </c>
      <c r="AM1249" s="112">
        <v>0</v>
      </c>
      <c r="AN1249" s="112">
        <v>0</v>
      </c>
      <c r="AO1249" s="112">
        <v>0</v>
      </c>
      <c r="AP1249" s="112">
        <v>0</v>
      </c>
      <c r="AQ1249" s="112">
        <v>0</v>
      </c>
      <c r="AR1249" s="112">
        <v>0</v>
      </c>
      <c r="AS1249" s="112">
        <v>0</v>
      </c>
      <c r="AT1249" s="111">
        <v>0.55000000000000004</v>
      </c>
      <c r="AU1249" s="112">
        <v>0</v>
      </c>
      <c r="AV1249" s="112">
        <v>0</v>
      </c>
      <c r="AW1249" s="112">
        <v>0</v>
      </c>
      <c r="AX1249" s="112">
        <v>0</v>
      </c>
      <c r="AY1249" s="112">
        <v>0</v>
      </c>
      <c r="AZ1249" s="112">
        <v>0</v>
      </c>
      <c r="BA1249" s="111">
        <v>0.71299999999999997</v>
      </c>
      <c r="BB1249" s="112">
        <v>0</v>
      </c>
      <c r="BC1249" s="112">
        <v>0</v>
      </c>
      <c r="BD1249" s="112">
        <v>0</v>
      </c>
      <c r="BE1249" s="112">
        <v>0</v>
      </c>
      <c r="BF1249" s="112">
        <v>0</v>
      </c>
      <c r="BG1249" s="112">
        <v>0</v>
      </c>
      <c r="BH1249" s="112">
        <v>0</v>
      </c>
      <c r="BI1249" s="112">
        <v>0</v>
      </c>
      <c r="BJ1249" s="112">
        <v>0</v>
      </c>
      <c r="BK1249" s="111">
        <v>0.71299999999999997</v>
      </c>
      <c r="BL1249" s="112">
        <v>0</v>
      </c>
      <c r="BM1249" s="112">
        <v>0</v>
      </c>
      <c r="BN1249" s="112">
        <v>0</v>
      </c>
      <c r="BO1249" s="112">
        <v>0</v>
      </c>
      <c r="BP1249" s="112">
        <v>0</v>
      </c>
      <c r="BQ1249" s="112">
        <v>0</v>
      </c>
      <c r="BR1249" s="113">
        <v>17</v>
      </c>
      <c r="BS1249" s="112">
        <v>0</v>
      </c>
    </row>
    <row r="1250" spans="1:71" hidden="1" x14ac:dyDescent="0.25">
      <c r="A1250" s="102" t="s">
        <v>17</v>
      </c>
      <c r="B1250" s="103" t="s">
        <v>203</v>
      </c>
      <c r="C1250" s="102" t="s">
        <v>204</v>
      </c>
      <c r="D1250" s="102" t="s">
        <v>485</v>
      </c>
      <c r="E1250" s="102" t="s">
        <v>486</v>
      </c>
      <c r="F1250" s="102" t="s">
        <v>152</v>
      </c>
      <c r="G1250" s="102" t="s">
        <v>223</v>
      </c>
      <c r="H1250" s="104">
        <v>2387</v>
      </c>
      <c r="I1250" s="104">
        <v>2446</v>
      </c>
      <c r="J1250" s="104">
        <v>1453</v>
      </c>
      <c r="K1250" s="104">
        <v>4359</v>
      </c>
      <c r="L1250" s="105">
        <v>2095.3333333333335</v>
      </c>
      <c r="M1250" s="106">
        <v>12939</v>
      </c>
      <c r="N1250" s="106">
        <v>12871</v>
      </c>
      <c r="O1250" s="106">
        <v>10</v>
      </c>
      <c r="P1250" s="106">
        <v>-68</v>
      </c>
      <c r="Q1250" s="106">
        <v>1</v>
      </c>
      <c r="R1250" s="106">
        <v>5.5</v>
      </c>
      <c r="S1250" s="106">
        <v>13000</v>
      </c>
      <c r="T1250" s="106">
        <v>13058</v>
      </c>
      <c r="U1250" s="106">
        <v>10</v>
      </c>
      <c r="V1250" s="106">
        <v>58</v>
      </c>
      <c r="W1250" s="106">
        <v>9</v>
      </c>
      <c r="X1250" s="106">
        <v>9.5</v>
      </c>
      <c r="Y1250" s="106">
        <v>1453</v>
      </c>
      <c r="Z1250" s="106">
        <v>9</v>
      </c>
      <c r="AA1250" s="107">
        <v>24881</v>
      </c>
      <c r="AB1250" s="106">
        <v>1</v>
      </c>
      <c r="AC1250" s="108">
        <v>5.2</v>
      </c>
      <c r="AD1250" s="109">
        <v>1</v>
      </c>
      <c r="AE1250" s="110">
        <v>0</v>
      </c>
      <c r="AF1250" s="111">
        <v>0.54</v>
      </c>
      <c r="AG1250" s="112">
        <v>0</v>
      </c>
      <c r="AH1250" s="112">
        <v>0</v>
      </c>
      <c r="AI1250" s="112">
        <v>0</v>
      </c>
      <c r="AJ1250" s="111">
        <v>0.9</v>
      </c>
      <c r="AK1250" s="112">
        <v>0</v>
      </c>
      <c r="AL1250" s="112">
        <v>0</v>
      </c>
      <c r="AM1250" s="112">
        <v>0</v>
      </c>
      <c r="AN1250" s="112">
        <v>0</v>
      </c>
      <c r="AO1250" s="112">
        <v>0</v>
      </c>
      <c r="AP1250" s="112">
        <v>0</v>
      </c>
      <c r="AQ1250" s="112">
        <v>0</v>
      </c>
      <c r="AR1250" s="112">
        <v>0</v>
      </c>
      <c r="AS1250" s="112">
        <v>0</v>
      </c>
      <c r="AT1250" s="111">
        <v>0.55000000000000004</v>
      </c>
      <c r="AU1250" s="112">
        <v>0</v>
      </c>
      <c r="AV1250" s="112">
        <v>0</v>
      </c>
      <c r="AW1250" s="112">
        <v>0</v>
      </c>
      <c r="AX1250" s="112">
        <v>0</v>
      </c>
      <c r="AY1250" s="112">
        <v>0</v>
      </c>
      <c r="AZ1250" s="112">
        <v>0</v>
      </c>
      <c r="BA1250" s="111">
        <v>0.71299999999999997</v>
      </c>
      <c r="BB1250" s="112">
        <v>0</v>
      </c>
      <c r="BC1250" s="112">
        <v>0</v>
      </c>
      <c r="BD1250" s="112">
        <v>0</v>
      </c>
      <c r="BE1250" s="112">
        <v>0</v>
      </c>
      <c r="BF1250" s="112">
        <v>0</v>
      </c>
      <c r="BG1250" s="112">
        <v>0</v>
      </c>
      <c r="BH1250" s="112">
        <v>0</v>
      </c>
      <c r="BI1250" s="112">
        <v>0</v>
      </c>
      <c r="BJ1250" s="112">
        <v>0</v>
      </c>
      <c r="BK1250" s="111">
        <v>0.71299999999999997</v>
      </c>
      <c r="BL1250" s="112">
        <v>0</v>
      </c>
      <c r="BM1250" s="112">
        <v>0</v>
      </c>
      <c r="BN1250" s="112">
        <v>0</v>
      </c>
      <c r="BO1250" s="112">
        <v>0</v>
      </c>
      <c r="BP1250" s="112">
        <v>0</v>
      </c>
      <c r="BQ1250" s="112">
        <v>0</v>
      </c>
      <c r="BR1250" s="113">
        <v>207</v>
      </c>
      <c r="BS1250" s="112">
        <v>0</v>
      </c>
    </row>
    <row r="1251" spans="1:71" hidden="1" x14ac:dyDescent="0.25">
      <c r="A1251" s="102" t="s">
        <v>17</v>
      </c>
      <c r="B1251" s="103" t="s">
        <v>203</v>
      </c>
      <c r="C1251" s="102" t="s">
        <v>204</v>
      </c>
      <c r="D1251" s="102" t="s">
        <v>596</v>
      </c>
      <c r="E1251" s="102" t="s">
        <v>597</v>
      </c>
      <c r="F1251" s="102" t="s">
        <v>152</v>
      </c>
      <c r="G1251" s="102" t="s">
        <v>223</v>
      </c>
      <c r="H1251" s="104">
        <v>125</v>
      </c>
      <c r="I1251" s="104">
        <v>144</v>
      </c>
      <c r="J1251" s="104">
        <v>157</v>
      </c>
      <c r="K1251" s="104">
        <v>471</v>
      </c>
      <c r="L1251" s="105">
        <v>142</v>
      </c>
      <c r="M1251" s="106">
        <v>993</v>
      </c>
      <c r="N1251" s="106">
        <v>997</v>
      </c>
      <c r="O1251" s="106">
        <v>7</v>
      </c>
      <c r="P1251" s="106">
        <v>4</v>
      </c>
      <c r="Q1251" s="106">
        <v>3</v>
      </c>
      <c r="R1251" s="106">
        <v>5</v>
      </c>
      <c r="S1251" s="106">
        <v>1052</v>
      </c>
      <c r="T1251" s="106">
        <v>1073</v>
      </c>
      <c r="U1251" s="106">
        <v>7</v>
      </c>
      <c r="V1251" s="106">
        <v>21</v>
      </c>
      <c r="W1251" s="106">
        <v>7</v>
      </c>
      <c r="X1251" s="106">
        <v>7</v>
      </c>
      <c r="Y1251" s="106">
        <v>157</v>
      </c>
      <c r="Z1251" s="106">
        <v>5</v>
      </c>
      <c r="AA1251" s="107">
        <v>31021</v>
      </c>
      <c r="AB1251" s="106">
        <v>2</v>
      </c>
      <c r="AC1251" s="108">
        <v>4.2</v>
      </c>
      <c r="AD1251" s="109">
        <v>2</v>
      </c>
      <c r="AE1251" s="110">
        <v>0</v>
      </c>
      <c r="AF1251" s="111">
        <v>0.54</v>
      </c>
      <c r="AG1251" s="112">
        <v>0</v>
      </c>
      <c r="AH1251" s="112">
        <v>0</v>
      </c>
      <c r="AI1251" s="112">
        <v>0</v>
      </c>
      <c r="AJ1251" s="111">
        <v>0.9</v>
      </c>
      <c r="AK1251" s="112">
        <v>0</v>
      </c>
      <c r="AL1251" s="112">
        <v>0</v>
      </c>
      <c r="AM1251" s="112">
        <v>0</v>
      </c>
      <c r="AN1251" s="112">
        <v>0</v>
      </c>
      <c r="AO1251" s="112">
        <v>0</v>
      </c>
      <c r="AP1251" s="112">
        <v>0</v>
      </c>
      <c r="AQ1251" s="112">
        <v>0</v>
      </c>
      <c r="AR1251" s="112">
        <v>0</v>
      </c>
      <c r="AS1251" s="112">
        <v>0</v>
      </c>
      <c r="AT1251" s="111">
        <v>0.55000000000000004</v>
      </c>
      <c r="AU1251" s="112">
        <v>0</v>
      </c>
      <c r="AV1251" s="112">
        <v>0</v>
      </c>
      <c r="AW1251" s="112">
        <v>0</v>
      </c>
      <c r="AX1251" s="112">
        <v>0</v>
      </c>
      <c r="AY1251" s="112">
        <v>0</v>
      </c>
      <c r="AZ1251" s="112">
        <v>0</v>
      </c>
      <c r="BA1251" s="111">
        <v>0.71299999999999997</v>
      </c>
      <c r="BB1251" s="112">
        <v>0</v>
      </c>
      <c r="BC1251" s="112">
        <v>0</v>
      </c>
      <c r="BD1251" s="112">
        <v>0</v>
      </c>
      <c r="BE1251" s="112">
        <v>0</v>
      </c>
      <c r="BF1251" s="112">
        <v>0</v>
      </c>
      <c r="BG1251" s="112">
        <v>0</v>
      </c>
      <c r="BH1251" s="112">
        <v>0</v>
      </c>
      <c r="BI1251" s="112">
        <v>0</v>
      </c>
      <c r="BJ1251" s="112">
        <v>0</v>
      </c>
      <c r="BK1251" s="111">
        <v>0.71299999999999997</v>
      </c>
      <c r="BL1251" s="112">
        <v>0</v>
      </c>
      <c r="BM1251" s="112">
        <v>0</v>
      </c>
      <c r="BN1251" s="112">
        <v>0</v>
      </c>
      <c r="BO1251" s="112">
        <v>0</v>
      </c>
      <c r="BP1251" s="112">
        <v>0</v>
      </c>
      <c r="BQ1251" s="112">
        <v>0</v>
      </c>
      <c r="BR1251" s="113">
        <v>15</v>
      </c>
      <c r="BS1251" s="112">
        <v>0</v>
      </c>
    </row>
    <row r="1252" spans="1:71" hidden="1" x14ac:dyDescent="0.25">
      <c r="A1252" s="102" t="s">
        <v>17</v>
      </c>
      <c r="B1252" s="103" t="s">
        <v>203</v>
      </c>
      <c r="C1252" s="102" t="s">
        <v>204</v>
      </c>
      <c r="D1252" s="102" t="s">
        <v>1080</v>
      </c>
      <c r="E1252" s="102" t="s">
        <v>1081</v>
      </c>
      <c r="F1252" s="102" t="s">
        <v>152</v>
      </c>
      <c r="G1252" s="102" t="s">
        <v>223</v>
      </c>
      <c r="H1252" s="104">
        <v>52</v>
      </c>
      <c r="I1252" s="104">
        <v>54</v>
      </c>
      <c r="J1252" s="104">
        <v>121</v>
      </c>
      <c r="K1252" s="104">
        <v>363</v>
      </c>
      <c r="L1252" s="105">
        <v>75.666666666666671</v>
      </c>
      <c r="M1252" s="106">
        <v>427</v>
      </c>
      <c r="N1252" s="106">
        <v>430</v>
      </c>
      <c r="O1252" s="106">
        <v>4</v>
      </c>
      <c r="P1252" s="106">
        <v>3</v>
      </c>
      <c r="Q1252" s="106">
        <v>2</v>
      </c>
      <c r="R1252" s="106">
        <v>3</v>
      </c>
      <c r="S1252" s="106">
        <v>439</v>
      </c>
      <c r="T1252" s="106">
        <v>441</v>
      </c>
      <c r="U1252" s="106">
        <v>4</v>
      </c>
      <c r="V1252" s="106">
        <v>2</v>
      </c>
      <c r="W1252" s="106">
        <v>2</v>
      </c>
      <c r="X1252" s="106">
        <v>3</v>
      </c>
      <c r="Y1252" s="106">
        <v>121</v>
      </c>
      <c r="Z1252" s="106">
        <v>5</v>
      </c>
      <c r="AA1252" s="107">
        <v>35092</v>
      </c>
      <c r="AB1252" s="106">
        <v>2</v>
      </c>
      <c r="AC1252" s="108">
        <v>3</v>
      </c>
      <c r="AD1252" s="109">
        <v>2</v>
      </c>
      <c r="AE1252" s="110">
        <v>0</v>
      </c>
      <c r="AF1252" s="111">
        <v>0.54</v>
      </c>
      <c r="AG1252" s="112">
        <v>0</v>
      </c>
      <c r="AH1252" s="112">
        <v>0</v>
      </c>
      <c r="AI1252" s="112">
        <v>0</v>
      </c>
      <c r="AJ1252" s="111">
        <v>0.9</v>
      </c>
      <c r="AK1252" s="112">
        <v>0</v>
      </c>
      <c r="AL1252" s="112">
        <v>0</v>
      </c>
      <c r="AM1252" s="112">
        <v>0</v>
      </c>
      <c r="AN1252" s="112">
        <v>0</v>
      </c>
      <c r="AO1252" s="112">
        <v>0</v>
      </c>
      <c r="AP1252" s="112">
        <v>0</v>
      </c>
      <c r="AQ1252" s="112">
        <v>0</v>
      </c>
      <c r="AR1252" s="112">
        <v>0</v>
      </c>
      <c r="AS1252" s="112">
        <v>0</v>
      </c>
      <c r="AT1252" s="111">
        <v>0.55000000000000004</v>
      </c>
      <c r="AU1252" s="112">
        <v>0</v>
      </c>
      <c r="AV1252" s="112">
        <v>0</v>
      </c>
      <c r="AW1252" s="112">
        <v>0</v>
      </c>
      <c r="AX1252" s="112">
        <v>0</v>
      </c>
      <c r="AY1252" s="112">
        <v>0</v>
      </c>
      <c r="AZ1252" s="112">
        <v>0</v>
      </c>
      <c r="BA1252" s="111">
        <v>0.71299999999999997</v>
      </c>
      <c r="BB1252" s="112">
        <v>0</v>
      </c>
      <c r="BC1252" s="112">
        <v>0</v>
      </c>
      <c r="BD1252" s="112">
        <v>0</v>
      </c>
      <c r="BE1252" s="112">
        <v>0</v>
      </c>
      <c r="BF1252" s="112">
        <v>0</v>
      </c>
      <c r="BG1252" s="112">
        <v>0</v>
      </c>
      <c r="BH1252" s="112">
        <v>0</v>
      </c>
      <c r="BI1252" s="112">
        <v>0</v>
      </c>
      <c r="BJ1252" s="112">
        <v>0</v>
      </c>
      <c r="BK1252" s="111">
        <v>0.71299999999999997</v>
      </c>
      <c r="BL1252" s="112">
        <v>0</v>
      </c>
      <c r="BM1252" s="112">
        <v>0</v>
      </c>
      <c r="BN1252" s="112">
        <v>0</v>
      </c>
      <c r="BO1252" s="112">
        <v>0</v>
      </c>
      <c r="BP1252" s="112">
        <v>0</v>
      </c>
      <c r="BQ1252" s="112">
        <v>0</v>
      </c>
      <c r="BR1252" s="113">
        <v>18</v>
      </c>
      <c r="BS1252" s="112">
        <v>0</v>
      </c>
    </row>
    <row r="1253" spans="1:71" hidden="1" x14ac:dyDescent="0.25">
      <c r="A1253" s="102" t="s">
        <v>17</v>
      </c>
      <c r="B1253" s="103" t="s">
        <v>203</v>
      </c>
      <c r="C1253" s="102" t="s">
        <v>204</v>
      </c>
      <c r="D1253" s="102" t="s">
        <v>310</v>
      </c>
      <c r="E1253" s="102" t="s">
        <v>311</v>
      </c>
      <c r="F1253" s="102" t="s">
        <v>152</v>
      </c>
      <c r="G1253" s="102" t="s">
        <v>223</v>
      </c>
      <c r="H1253" s="104">
        <v>2575</v>
      </c>
      <c r="I1253" s="104">
        <v>2434</v>
      </c>
      <c r="J1253" s="104">
        <v>7969</v>
      </c>
      <c r="K1253" s="104">
        <v>23907</v>
      </c>
      <c r="L1253" s="105">
        <v>4326</v>
      </c>
      <c r="M1253" s="106">
        <v>16900</v>
      </c>
      <c r="N1253" s="106">
        <v>17855</v>
      </c>
      <c r="O1253" s="106">
        <v>10</v>
      </c>
      <c r="P1253" s="106">
        <v>955</v>
      </c>
      <c r="Q1253" s="106">
        <v>10</v>
      </c>
      <c r="R1253" s="106">
        <v>10</v>
      </c>
      <c r="S1253" s="106">
        <v>16655</v>
      </c>
      <c r="T1253" s="106">
        <v>16757</v>
      </c>
      <c r="U1253" s="106">
        <v>10</v>
      </c>
      <c r="V1253" s="106">
        <v>102</v>
      </c>
      <c r="W1253" s="106">
        <v>10</v>
      </c>
      <c r="X1253" s="106">
        <v>10</v>
      </c>
      <c r="Y1253" s="106">
        <v>7969</v>
      </c>
      <c r="Z1253" s="106">
        <v>10</v>
      </c>
      <c r="AA1253" s="107">
        <v>25325</v>
      </c>
      <c r="AB1253" s="106">
        <v>1</v>
      </c>
      <c r="AC1253" s="108">
        <v>6.4</v>
      </c>
      <c r="AD1253" s="109">
        <v>1</v>
      </c>
      <c r="AE1253" s="110">
        <v>0</v>
      </c>
      <c r="AF1253" s="111">
        <v>0.54</v>
      </c>
      <c r="AG1253" s="112">
        <v>0</v>
      </c>
      <c r="AH1253" s="112">
        <v>0</v>
      </c>
      <c r="AI1253" s="112">
        <v>0</v>
      </c>
      <c r="AJ1253" s="111">
        <v>0.9</v>
      </c>
      <c r="AK1253" s="112">
        <v>0</v>
      </c>
      <c r="AL1253" s="112">
        <v>0</v>
      </c>
      <c r="AM1253" s="112">
        <v>0</v>
      </c>
      <c r="AN1253" s="112">
        <v>0</v>
      </c>
      <c r="AO1253" s="112">
        <v>0</v>
      </c>
      <c r="AP1253" s="112">
        <v>0</v>
      </c>
      <c r="AQ1253" s="112">
        <v>0</v>
      </c>
      <c r="AR1253" s="112">
        <v>0</v>
      </c>
      <c r="AS1253" s="112">
        <v>0</v>
      </c>
      <c r="AT1253" s="111">
        <v>0.55000000000000004</v>
      </c>
      <c r="AU1253" s="112">
        <v>0</v>
      </c>
      <c r="AV1253" s="112">
        <v>0</v>
      </c>
      <c r="AW1253" s="112">
        <v>0</v>
      </c>
      <c r="AX1253" s="112">
        <v>0</v>
      </c>
      <c r="AY1253" s="112">
        <v>0</v>
      </c>
      <c r="AZ1253" s="112">
        <v>0</v>
      </c>
      <c r="BA1253" s="111">
        <v>0.71299999999999997</v>
      </c>
      <c r="BB1253" s="112">
        <v>0</v>
      </c>
      <c r="BC1253" s="112">
        <v>0</v>
      </c>
      <c r="BD1253" s="112">
        <v>0</v>
      </c>
      <c r="BE1253" s="112">
        <v>0</v>
      </c>
      <c r="BF1253" s="112">
        <v>0</v>
      </c>
      <c r="BG1253" s="112">
        <v>0</v>
      </c>
      <c r="BH1253" s="112">
        <v>0</v>
      </c>
      <c r="BI1253" s="112">
        <v>0</v>
      </c>
      <c r="BJ1253" s="112">
        <v>0</v>
      </c>
      <c r="BK1253" s="111">
        <v>0.71299999999999997</v>
      </c>
      <c r="BL1253" s="112">
        <v>0</v>
      </c>
      <c r="BM1253" s="112">
        <v>0</v>
      </c>
      <c r="BN1253" s="112">
        <v>0</v>
      </c>
      <c r="BO1253" s="112">
        <v>0</v>
      </c>
      <c r="BP1253" s="112">
        <v>0</v>
      </c>
      <c r="BQ1253" s="112">
        <v>0</v>
      </c>
      <c r="BR1253" s="113">
        <v>295</v>
      </c>
      <c r="BS1253" s="112">
        <v>0</v>
      </c>
    </row>
    <row r="1254" spans="1:71" hidden="1" x14ac:dyDescent="0.25">
      <c r="A1254" s="102" t="s">
        <v>17</v>
      </c>
      <c r="B1254" s="103" t="s">
        <v>203</v>
      </c>
      <c r="C1254" s="102" t="s">
        <v>204</v>
      </c>
      <c r="D1254" s="102" t="s">
        <v>704</v>
      </c>
      <c r="E1254" s="102" t="s">
        <v>705</v>
      </c>
      <c r="F1254" s="102" t="s">
        <v>151</v>
      </c>
      <c r="G1254" s="102" t="s">
        <v>223</v>
      </c>
      <c r="H1254" s="104">
        <v>16</v>
      </c>
      <c r="I1254" s="104">
        <v>20</v>
      </c>
      <c r="J1254" s="104">
        <v>41</v>
      </c>
      <c r="K1254" s="104">
        <v>123</v>
      </c>
      <c r="L1254" s="105">
        <v>25.666666666666668</v>
      </c>
      <c r="M1254" s="106">
        <v>150</v>
      </c>
      <c r="N1254" s="106">
        <v>140</v>
      </c>
      <c r="O1254" s="106">
        <v>2</v>
      </c>
      <c r="P1254" s="106">
        <v>-10</v>
      </c>
      <c r="Q1254" s="106">
        <v>2</v>
      </c>
      <c r="R1254" s="106">
        <v>2</v>
      </c>
      <c r="S1254" s="106">
        <v>169</v>
      </c>
      <c r="T1254" s="106">
        <v>168</v>
      </c>
      <c r="U1254" s="106">
        <v>2</v>
      </c>
      <c r="V1254" s="106">
        <v>-1</v>
      </c>
      <c r="W1254" s="106">
        <v>2</v>
      </c>
      <c r="X1254" s="106">
        <v>2</v>
      </c>
      <c r="Y1254" s="106">
        <v>41</v>
      </c>
      <c r="Z1254" s="106">
        <v>2</v>
      </c>
      <c r="AA1254" s="107"/>
      <c r="AB1254" s="106"/>
      <c r="AC1254" s="108">
        <v>2</v>
      </c>
      <c r="AD1254" s="109">
        <v>1</v>
      </c>
      <c r="AE1254" s="110">
        <v>0</v>
      </c>
      <c r="AF1254" s="111">
        <v>0.54</v>
      </c>
      <c r="AG1254" s="112">
        <v>0</v>
      </c>
      <c r="AH1254" s="112">
        <v>0</v>
      </c>
      <c r="AI1254" s="112">
        <v>0</v>
      </c>
      <c r="AJ1254" s="111">
        <v>0.9</v>
      </c>
      <c r="AK1254" s="112">
        <v>0</v>
      </c>
      <c r="AL1254" s="112">
        <v>0</v>
      </c>
      <c r="AM1254" s="112">
        <v>0</v>
      </c>
      <c r="AN1254" s="112">
        <v>0</v>
      </c>
      <c r="AO1254" s="112">
        <v>0</v>
      </c>
      <c r="AP1254" s="112">
        <v>0</v>
      </c>
      <c r="AQ1254" s="112">
        <v>0</v>
      </c>
      <c r="AR1254" s="112">
        <v>0</v>
      </c>
      <c r="AS1254" s="112">
        <v>0</v>
      </c>
      <c r="AT1254" s="111">
        <v>0.55000000000000004</v>
      </c>
      <c r="AU1254" s="112">
        <v>0</v>
      </c>
      <c r="AV1254" s="112">
        <v>0</v>
      </c>
      <c r="AW1254" s="112">
        <v>0</v>
      </c>
      <c r="AX1254" s="112">
        <v>0</v>
      </c>
      <c r="AY1254" s="112">
        <v>0</v>
      </c>
      <c r="AZ1254" s="112">
        <v>0</v>
      </c>
      <c r="BA1254" s="111">
        <v>0.71299999999999997</v>
      </c>
      <c r="BB1254" s="112">
        <v>0</v>
      </c>
      <c r="BC1254" s="112">
        <v>0</v>
      </c>
      <c r="BD1254" s="112">
        <v>0</v>
      </c>
      <c r="BE1254" s="112">
        <v>0</v>
      </c>
      <c r="BF1254" s="112">
        <v>0</v>
      </c>
      <c r="BG1254" s="112">
        <v>0</v>
      </c>
      <c r="BH1254" s="112">
        <v>0</v>
      </c>
      <c r="BI1254" s="112">
        <v>0</v>
      </c>
      <c r="BJ1254" s="112">
        <v>0</v>
      </c>
      <c r="BK1254" s="111">
        <v>0.71299999999999997</v>
      </c>
      <c r="BL1254" s="112">
        <v>0</v>
      </c>
      <c r="BM1254" s="112">
        <v>0</v>
      </c>
      <c r="BN1254" s="112">
        <v>0</v>
      </c>
      <c r="BO1254" s="112">
        <v>0</v>
      </c>
      <c r="BP1254" s="112">
        <v>0</v>
      </c>
      <c r="BQ1254" s="112">
        <v>0</v>
      </c>
      <c r="BR1254" s="113">
        <v>29</v>
      </c>
      <c r="BS1254" s="112">
        <v>0</v>
      </c>
    </row>
    <row r="1255" spans="1:71" hidden="1" x14ac:dyDescent="0.25">
      <c r="A1255" s="102" t="s">
        <v>17</v>
      </c>
      <c r="B1255" s="103" t="s">
        <v>203</v>
      </c>
      <c r="C1255" s="102" t="s">
        <v>204</v>
      </c>
      <c r="D1255" s="102" t="s">
        <v>729</v>
      </c>
      <c r="E1255" s="102" t="s">
        <v>730</v>
      </c>
      <c r="F1255" s="102" t="s">
        <v>151</v>
      </c>
      <c r="G1255" s="102" t="s">
        <v>223</v>
      </c>
      <c r="H1255" s="104">
        <v>84</v>
      </c>
      <c r="I1255" s="104">
        <v>72</v>
      </c>
      <c r="J1255" s="104">
        <v>567</v>
      </c>
      <c r="K1255" s="104">
        <v>1701</v>
      </c>
      <c r="L1255" s="105">
        <v>241</v>
      </c>
      <c r="M1255" s="106">
        <v>804</v>
      </c>
      <c r="N1255" s="106">
        <v>862</v>
      </c>
      <c r="O1255" s="106">
        <v>6</v>
      </c>
      <c r="P1255" s="106">
        <v>58</v>
      </c>
      <c r="Q1255" s="106">
        <v>7</v>
      </c>
      <c r="R1255" s="106">
        <v>6.5</v>
      </c>
      <c r="S1255" s="106">
        <v>781</v>
      </c>
      <c r="T1255" s="106">
        <v>778</v>
      </c>
      <c r="U1255" s="106">
        <v>6</v>
      </c>
      <c r="V1255" s="106">
        <v>-3</v>
      </c>
      <c r="W1255" s="106">
        <v>1</v>
      </c>
      <c r="X1255" s="106">
        <v>3.5</v>
      </c>
      <c r="Y1255" s="106">
        <v>567</v>
      </c>
      <c r="Z1255" s="106">
        <v>8</v>
      </c>
      <c r="AA1255" s="107">
        <v>72993</v>
      </c>
      <c r="AB1255" s="106">
        <v>8</v>
      </c>
      <c r="AC1255" s="108">
        <v>6.8</v>
      </c>
      <c r="AD1255" s="109">
        <v>4</v>
      </c>
      <c r="AE1255" s="110">
        <v>0</v>
      </c>
      <c r="AF1255" s="111">
        <v>0.54</v>
      </c>
      <c r="AG1255" s="112">
        <v>0</v>
      </c>
      <c r="AH1255" s="112">
        <v>0</v>
      </c>
      <c r="AI1255" s="112">
        <v>0</v>
      </c>
      <c r="AJ1255" s="111">
        <v>0.9</v>
      </c>
      <c r="AK1255" s="112">
        <v>0</v>
      </c>
      <c r="AL1255" s="112">
        <v>0</v>
      </c>
      <c r="AM1255" s="112">
        <v>0</v>
      </c>
      <c r="AN1255" s="112">
        <v>0</v>
      </c>
      <c r="AO1255" s="112">
        <v>0</v>
      </c>
      <c r="AP1255" s="112">
        <v>0</v>
      </c>
      <c r="AQ1255" s="112">
        <v>0</v>
      </c>
      <c r="AR1255" s="112">
        <v>0</v>
      </c>
      <c r="AS1255" s="112">
        <v>0</v>
      </c>
      <c r="AT1255" s="111">
        <v>0.55000000000000004</v>
      </c>
      <c r="AU1255" s="112">
        <v>0</v>
      </c>
      <c r="AV1255" s="112">
        <v>0</v>
      </c>
      <c r="AW1255" s="112">
        <v>0</v>
      </c>
      <c r="AX1255" s="112">
        <v>0</v>
      </c>
      <c r="AY1255" s="112">
        <v>0</v>
      </c>
      <c r="AZ1255" s="112">
        <v>0</v>
      </c>
      <c r="BA1255" s="111">
        <v>0.71299999999999997</v>
      </c>
      <c r="BB1255" s="112">
        <v>0</v>
      </c>
      <c r="BC1255" s="112">
        <v>0</v>
      </c>
      <c r="BD1255" s="112">
        <v>0</v>
      </c>
      <c r="BE1255" s="112">
        <v>0</v>
      </c>
      <c r="BF1255" s="112">
        <v>0</v>
      </c>
      <c r="BG1255" s="112">
        <v>0</v>
      </c>
      <c r="BH1255" s="112">
        <v>0</v>
      </c>
      <c r="BI1255" s="112">
        <v>0</v>
      </c>
      <c r="BJ1255" s="112">
        <v>0</v>
      </c>
      <c r="BK1255" s="111">
        <v>0.71299999999999997</v>
      </c>
      <c r="BL1255" s="112">
        <v>0</v>
      </c>
      <c r="BM1255" s="112">
        <v>0</v>
      </c>
      <c r="BN1255" s="112">
        <v>0</v>
      </c>
      <c r="BO1255" s="112">
        <v>0</v>
      </c>
      <c r="BP1255" s="112">
        <v>0</v>
      </c>
      <c r="BQ1255" s="112">
        <v>0</v>
      </c>
      <c r="BR1255" s="113">
        <v>53</v>
      </c>
      <c r="BS1255" s="112">
        <v>0</v>
      </c>
    </row>
    <row r="1256" spans="1:71" hidden="1" x14ac:dyDescent="0.25">
      <c r="A1256" s="102" t="s">
        <v>17</v>
      </c>
      <c r="B1256" s="103" t="s">
        <v>203</v>
      </c>
      <c r="C1256" s="102" t="s">
        <v>204</v>
      </c>
      <c r="D1256" s="102" t="s">
        <v>731</v>
      </c>
      <c r="E1256" s="102" t="s">
        <v>732</v>
      </c>
      <c r="F1256" s="102" t="s">
        <v>155</v>
      </c>
      <c r="G1256" s="102" t="s">
        <v>227</v>
      </c>
      <c r="H1256" s="104">
        <v>21</v>
      </c>
      <c r="I1256" s="104">
        <v>23</v>
      </c>
      <c r="J1256" s="104">
        <v>1144</v>
      </c>
      <c r="K1256" s="104">
        <v>3432</v>
      </c>
      <c r="L1256" s="105">
        <v>396</v>
      </c>
      <c r="M1256" s="106">
        <v>223</v>
      </c>
      <c r="N1256" s="106">
        <v>226</v>
      </c>
      <c r="O1256" s="106">
        <v>3</v>
      </c>
      <c r="P1256" s="106">
        <v>3</v>
      </c>
      <c r="Q1256" s="106">
        <v>2</v>
      </c>
      <c r="R1256" s="106">
        <v>2.5</v>
      </c>
      <c r="S1256" s="106">
        <v>226</v>
      </c>
      <c r="T1256" s="106">
        <v>230</v>
      </c>
      <c r="U1256" s="106">
        <v>3</v>
      </c>
      <c r="V1256" s="106">
        <v>4</v>
      </c>
      <c r="W1256" s="106">
        <v>3</v>
      </c>
      <c r="X1256" s="106">
        <v>3</v>
      </c>
      <c r="Y1256" s="106">
        <v>1144</v>
      </c>
      <c r="Z1256" s="106">
        <v>9</v>
      </c>
      <c r="AA1256" s="107">
        <v>62992</v>
      </c>
      <c r="AB1256" s="106">
        <v>7</v>
      </c>
      <c r="AC1256" s="108">
        <v>5.7</v>
      </c>
      <c r="AD1256" s="109">
        <v>3</v>
      </c>
      <c r="AE1256" s="110">
        <v>0</v>
      </c>
      <c r="AF1256" s="111">
        <v>0.54</v>
      </c>
      <c r="AG1256" s="112">
        <v>0</v>
      </c>
      <c r="AH1256" s="112">
        <v>0</v>
      </c>
      <c r="AI1256" s="112">
        <v>0</v>
      </c>
      <c r="AJ1256" s="111">
        <v>0.9</v>
      </c>
      <c r="AK1256" s="112">
        <v>0</v>
      </c>
      <c r="AL1256" s="112">
        <v>0</v>
      </c>
      <c r="AM1256" s="112">
        <v>0</v>
      </c>
      <c r="AN1256" s="112">
        <v>0</v>
      </c>
      <c r="AO1256" s="112">
        <v>0</v>
      </c>
      <c r="AP1256" s="112">
        <v>8</v>
      </c>
      <c r="AQ1256" s="112">
        <v>16</v>
      </c>
      <c r="AR1256" s="112">
        <v>6</v>
      </c>
      <c r="AS1256" s="112">
        <v>0</v>
      </c>
      <c r="AT1256" s="111">
        <v>0.55000000000000004</v>
      </c>
      <c r="AU1256" s="112">
        <v>0</v>
      </c>
      <c r="AV1256" s="112">
        <v>0</v>
      </c>
      <c r="AW1256" s="112">
        <v>0</v>
      </c>
      <c r="AX1256" s="112">
        <v>0</v>
      </c>
      <c r="AY1256" s="112">
        <v>4</v>
      </c>
      <c r="AZ1256" s="112">
        <v>0</v>
      </c>
      <c r="BA1256" s="111">
        <v>0.71299999999999997</v>
      </c>
      <c r="BB1256" s="112">
        <v>0</v>
      </c>
      <c r="BC1256" s="112">
        <v>0</v>
      </c>
      <c r="BD1256" s="112">
        <v>0</v>
      </c>
      <c r="BE1256" s="112">
        <v>0</v>
      </c>
      <c r="BF1256" s="112">
        <v>0</v>
      </c>
      <c r="BG1256" s="112">
        <v>0</v>
      </c>
      <c r="BH1256" s="112">
        <v>0</v>
      </c>
      <c r="BI1256" s="112">
        <v>0</v>
      </c>
      <c r="BJ1256" s="112">
        <v>0</v>
      </c>
      <c r="BK1256" s="111">
        <v>0.71299999999999997</v>
      </c>
      <c r="BL1256" s="112">
        <v>0</v>
      </c>
      <c r="BM1256" s="112">
        <v>0</v>
      </c>
      <c r="BN1256" s="112">
        <v>0</v>
      </c>
      <c r="BO1256" s="112">
        <v>0</v>
      </c>
      <c r="BP1256" s="112">
        <v>16.052</v>
      </c>
      <c r="BQ1256" s="112">
        <v>3.3000000000000003</v>
      </c>
      <c r="BR1256" s="113">
        <v>29</v>
      </c>
      <c r="BS1256" s="112">
        <v>0</v>
      </c>
    </row>
    <row r="1257" spans="1:71" hidden="1" x14ac:dyDescent="0.25">
      <c r="A1257" s="102" t="s">
        <v>17</v>
      </c>
      <c r="B1257" s="103" t="s">
        <v>203</v>
      </c>
      <c r="C1257" s="102" t="s">
        <v>204</v>
      </c>
      <c r="D1257" s="102" t="s">
        <v>312</v>
      </c>
      <c r="E1257" s="102" t="s">
        <v>1082</v>
      </c>
      <c r="F1257" s="102" t="s">
        <v>155</v>
      </c>
      <c r="G1257" s="102" t="s">
        <v>227</v>
      </c>
      <c r="H1257" s="104">
        <v>245</v>
      </c>
      <c r="I1257" s="104">
        <v>221</v>
      </c>
      <c r="J1257" s="104">
        <v>723</v>
      </c>
      <c r="K1257" s="104">
        <v>2169</v>
      </c>
      <c r="L1257" s="105">
        <v>396.33333333333331</v>
      </c>
      <c r="M1257" s="106">
        <v>2200</v>
      </c>
      <c r="N1257" s="106">
        <v>2374</v>
      </c>
      <c r="O1257" s="106">
        <v>9</v>
      </c>
      <c r="P1257" s="106">
        <v>174</v>
      </c>
      <c r="Q1257" s="106">
        <v>9</v>
      </c>
      <c r="R1257" s="106">
        <v>9</v>
      </c>
      <c r="S1257" s="106">
        <v>2080</v>
      </c>
      <c r="T1257" s="106">
        <v>2105</v>
      </c>
      <c r="U1257" s="106">
        <v>9</v>
      </c>
      <c r="V1257" s="106">
        <v>25</v>
      </c>
      <c r="W1257" s="106">
        <v>7</v>
      </c>
      <c r="X1257" s="106">
        <v>8</v>
      </c>
      <c r="Y1257" s="106">
        <v>723</v>
      </c>
      <c r="Z1257" s="106">
        <v>8</v>
      </c>
      <c r="AA1257" s="107">
        <v>93227</v>
      </c>
      <c r="AB1257" s="106">
        <v>9</v>
      </c>
      <c r="AC1257" s="108">
        <v>8.6</v>
      </c>
      <c r="AD1257" s="109">
        <v>5</v>
      </c>
      <c r="AE1257" s="110">
        <v>0</v>
      </c>
      <c r="AF1257" s="111">
        <v>0.54</v>
      </c>
      <c r="AG1257" s="112">
        <v>0</v>
      </c>
      <c r="AH1257" s="112">
        <v>0</v>
      </c>
      <c r="AI1257" s="112">
        <v>0</v>
      </c>
      <c r="AJ1257" s="111">
        <v>0.9</v>
      </c>
      <c r="AK1257" s="112">
        <v>0</v>
      </c>
      <c r="AL1257" s="112">
        <v>0</v>
      </c>
      <c r="AM1257" s="112">
        <v>0</v>
      </c>
      <c r="AN1257" s="112">
        <v>0</v>
      </c>
      <c r="AO1257" s="112">
        <v>0</v>
      </c>
      <c r="AP1257" s="112">
        <v>0</v>
      </c>
      <c r="AQ1257" s="112">
        <v>0</v>
      </c>
      <c r="AR1257" s="112">
        <v>0</v>
      </c>
      <c r="AS1257" s="112">
        <v>0</v>
      </c>
      <c r="AT1257" s="111">
        <v>0.55000000000000004</v>
      </c>
      <c r="AU1257" s="112">
        <v>0</v>
      </c>
      <c r="AV1257" s="112">
        <v>0</v>
      </c>
      <c r="AW1257" s="112">
        <v>0</v>
      </c>
      <c r="AX1257" s="112">
        <v>0</v>
      </c>
      <c r="AY1257" s="112">
        <v>0</v>
      </c>
      <c r="AZ1257" s="112">
        <v>0</v>
      </c>
      <c r="BA1257" s="111">
        <v>0.71299999999999997</v>
      </c>
      <c r="BB1257" s="112">
        <v>0</v>
      </c>
      <c r="BC1257" s="112">
        <v>0</v>
      </c>
      <c r="BD1257" s="112">
        <v>0</v>
      </c>
      <c r="BE1257" s="112">
        <v>0</v>
      </c>
      <c r="BF1257" s="112">
        <v>0</v>
      </c>
      <c r="BG1257" s="112">
        <v>0</v>
      </c>
      <c r="BH1257" s="112">
        <v>0</v>
      </c>
      <c r="BI1257" s="112">
        <v>0</v>
      </c>
      <c r="BJ1257" s="112">
        <v>0</v>
      </c>
      <c r="BK1257" s="111">
        <v>0.71299999999999997</v>
      </c>
      <c r="BL1257" s="112">
        <v>0</v>
      </c>
      <c r="BM1257" s="112">
        <v>0</v>
      </c>
      <c r="BN1257" s="112">
        <v>0</v>
      </c>
      <c r="BO1257" s="112">
        <v>0</v>
      </c>
      <c r="BP1257" s="112">
        <v>0</v>
      </c>
      <c r="BQ1257" s="112">
        <v>0</v>
      </c>
      <c r="BR1257" s="113">
        <v>173</v>
      </c>
      <c r="BS1257" s="112">
        <v>0</v>
      </c>
    </row>
    <row r="1258" spans="1:71" hidden="1" x14ac:dyDescent="0.25">
      <c r="A1258" s="102" t="s">
        <v>17</v>
      </c>
      <c r="B1258" s="103" t="s">
        <v>203</v>
      </c>
      <c r="C1258" s="102" t="s">
        <v>204</v>
      </c>
      <c r="D1258" s="102" t="s">
        <v>313</v>
      </c>
      <c r="E1258" s="102" t="s">
        <v>1075</v>
      </c>
      <c r="F1258" s="102" t="s">
        <v>151</v>
      </c>
      <c r="G1258" s="102" t="s">
        <v>223</v>
      </c>
      <c r="H1258" s="104">
        <v>231</v>
      </c>
      <c r="I1258" s="104">
        <v>201</v>
      </c>
      <c r="J1258" s="104">
        <v>7800</v>
      </c>
      <c r="K1258" s="104">
        <v>23400</v>
      </c>
      <c r="L1258" s="105">
        <v>2744</v>
      </c>
      <c r="M1258" s="106">
        <v>2019</v>
      </c>
      <c r="N1258" s="106">
        <v>2208</v>
      </c>
      <c r="O1258" s="106">
        <v>9</v>
      </c>
      <c r="P1258" s="106">
        <v>189</v>
      </c>
      <c r="Q1258" s="106">
        <v>9</v>
      </c>
      <c r="R1258" s="106">
        <v>9</v>
      </c>
      <c r="S1258" s="106">
        <v>1928</v>
      </c>
      <c r="T1258" s="106">
        <v>1943</v>
      </c>
      <c r="U1258" s="106">
        <v>8</v>
      </c>
      <c r="V1258" s="106">
        <v>15</v>
      </c>
      <c r="W1258" s="106">
        <v>6</v>
      </c>
      <c r="X1258" s="106">
        <v>7</v>
      </c>
      <c r="Y1258" s="106">
        <v>7800</v>
      </c>
      <c r="Z1258" s="106">
        <v>10</v>
      </c>
      <c r="AA1258" s="107">
        <v>67928</v>
      </c>
      <c r="AB1258" s="106">
        <v>7</v>
      </c>
      <c r="AC1258" s="108">
        <v>8</v>
      </c>
      <c r="AD1258" s="109">
        <v>4</v>
      </c>
      <c r="AE1258" s="110">
        <v>0</v>
      </c>
      <c r="AF1258" s="111">
        <v>0.54</v>
      </c>
      <c r="AG1258" s="112">
        <v>0</v>
      </c>
      <c r="AH1258" s="112">
        <v>6.333333333333333</v>
      </c>
      <c r="AI1258" s="112">
        <v>0</v>
      </c>
      <c r="AJ1258" s="111">
        <v>0.9</v>
      </c>
      <c r="AK1258" s="112">
        <v>0</v>
      </c>
      <c r="AL1258" s="112">
        <v>0</v>
      </c>
      <c r="AM1258" s="112">
        <v>0</v>
      </c>
      <c r="AN1258" s="112">
        <v>0</v>
      </c>
      <c r="AO1258" s="112">
        <v>43</v>
      </c>
      <c r="AP1258" s="112">
        <v>0</v>
      </c>
      <c r="AQ1258" s="112">
        <v>0</v>
      </c>
      <c r="AR1258" s="112">
        <v>0</v>
      </c>
      <c r="AS1258" s="112">
        <v>0</v>
      </c>
      <c r="AT1258" s="111">
        <v>0.55000000000000004</v>
      </c>
      <c r="AU1258" s="112">
        <v>0</v>
      </c>
      <c r="AV1258" s="112">
        <v>0</v>
      </c>
      <c r="AW1258" s="112">
        <v>0</v>
      </c>
      <c r="AX1258" s="112">
        <v>0</v>
      </c>
      <c r="AY1258" s="112">
        <v>1.6666666666666667</v>
      </c>
      <c r="AZ1258" s="112">
        <v>0</v>
      </c>
      <c r="BA1258" s="111">
        <v>0.71299999999999997</v>
      </c>
      <c r="BB1258" s="112">
        <v>0</v>
      </c>
      <c r="BC1258" s="112">
        <v>0</v>
      </c>
      <c r="BD1258" s="112">
        <v>0</v>
      </c>
      <c r="BE1258" s="112">
        <v>0</v>
      </c>
      <c r="BF1258" s="112">
        <v>0</v>
      </c>
      <c r="BG1258" s="112">
        <v>0</v>
      </c>
      <c r="BH1258" s="112">
        <v>0</v>
      </c>
      <c r="BI1258" s="112">
        <v>0</v>
      </c>
      <c r="BJ1258" s="112">
        <v>0</v>
      </c>
      <c r="BK1258" s="111">
        <v>0.71299999999999997</v>
      </c>
      <c r="BL1258" s="112">
        <v>0</v>
      </c>
      <c r="BM1258" s="112">
        <v>5.7</v>
      </c>
      <c r="BN1258" s="112">
        <v>0</v>
      </c>
      <c r="BO1258" s="112">
        <v>23.650000000000002</v>
      </c>
      <c r="BP1258" s="112">
        <v>1.1883333333333332</v>
      </c>
      <c r="BQ1258" s="112">
        <v>0</v>
      </c>
      <c r="BR1258" s="113">
        <v>318</v>
      </c>
      <c r="BS1258" s="112">
        <v>0</v>
      </c>
    </row>
    <row r="1259" spans="1:71" hidden="1" x14ac:dyDescent="0.25">
      <c r="A1259" s="102" t="s">
        <v>17</v>
      </c>
      <c r="B1259" s="103" t="s">
        <v>203</v>
      </c>
      <c r="C1259" s="102" t="s">
        <v>204</v>
      </c>
      <c r="D1259" s="102" t="s">
        <v>759</v>
      </c>
      <c r="E1259" s="102" t="s">
        <v>760</v>
      </c>
      <c r="F1259" s="102" t="s">
        <v>151</v>
      </c>
      <c r="G1259" s="102" t="s">
        <v>223</v>
      </c>
      <c r="H1259" s="104">
        <v>23</v>
      </c>
      <c r="I1259" s="104">
        <v>27</v>
      </c>
      <c r="J1259" s="104">
        <v>695</v>
      </c>
      <c r="K1259" s="104">
        <v>2085</v>
      </c>
      <c r="L1259" s="105">
        <v>248.33333333333334</v>
      </c>
      <c r="M1259" s="106">
        <v>251</v>
      </c>
      <c r="N1259" s="106">
        <v>250</v>
      </c>
      <c r="O1259" s="106">
        <v>3</v>
      </c>
      <c r="P1259" s="106">
        <v>-1</v>
      </c>
      <c r="Q1259" s="106">
        <v>2</v>
      </c>
      <c r="R1259" s="106">
        <v>2.5</v>
      </c>
      <c r="S1259" s="106">
        <v>245</v>
      </c>
      <c r="T1259" s="106">
        <v>253</v>
      </c>
      <c r="U1259" s="106">
        <v>3</v>
      </c>
      <c r="V1259" s="106">
        <v>8</v>
      </c>
      <c r="W1259" s="106">
        <v>4</v>
      </c>
      <c r="X1259" s="106">
        <v>3.5</v>
      </c>
      <c r="Y1259" s="106">
        <v>695</v>
      </c>
      <c r="Z1259" s="106">
        <v>8</v>
      </c>
      <c r="AA1259" s="107"/>
      <c r="AB1259" s="106"/>
      <c r="AC1259" s="108">
        <v>4.666666666666667</v>
      </c>
      <c r="AD1259" s="109">
        <v>3</v>
      </c>
      <c r="AE1259" s="110">
        <v>0</v>
      </c>
      <c r="AF1259" s="111">
        <v>0.54</v>
      </c>
      <c r="AG1259" s="112">
        <v>0</v>
      </c>
      <c r="AH1259" s="112">
        <v>0</v>
      </c>
      <c r="AI1259" s="112">
        <v>0</v>
      </c>
      <c r="AJ1259" s="111">
        <v>0.9</v>
      </c>
      <c r="AK1259" s="112">
        <v>0</v>
      </c>
      <c r="AL1259" s="112">
        <v>0</v>
      </c>
      <c r="AM1259" s="112">
        <v>0</v>
      </c>
      <c r="AN1259" s="112">
        <v>0</v>
      </c>
      <c r="AO1259" s="112">
        <v>0</v>
      </c>
      <c r="AP1259" s="112">
        <v>0</v>
      </c>
      <c r="AQ1259" s="112">
        <v>42.333333333333336</v>
      </c>
      <c r="AR1259" s="112">
        <v>0</v>
      </c>
      <c r="AS1259" s="112">
        <v>0</v>
      </c>
      <c r="AT1259" s="111">
        <v>0.55000000000000004</v>
      </c>
      <c r="AU1259" s="112">
        <v>0</v>
      </c>
      <c r="AV1259" s="112">
        <v>0</v>
      </c>
      <c r="AW1259" s="112">
        <v>0</v>
      </c>
      <c r="AX1259" s="112">
        <v>0</v>
      </c>
      <c r="AY1259" s="112">
        <v>0</v>
      </c>
      <c r="AZ1259" s="112">
        <v>0</v>
      </c>
      <c r="BA1259" s="111">
        <v>0.71299999999999997</v>
      </c>
      <c r="BB1259" s="112">
        <v>0</v>
      </c>
      <c r="BC1259" s="112">
        <v>0</v>
      </c>
      <c r="BD1259" s="112">
        <v>0</v>
      </c>
      <c r="BE1259" s="112">
        <v>0</v>
      </c>
      <c r="BF1259" s="112">
        <v>0</v>
      </c>
      <c r="BG1259" s="112">
        <v>0</v>
      </c>
      <c r="BH1259" s="112">
        <v>0</v>
      </c>
      <c r="BI1259" s="112">
        <v>0</v>
      </c>
      <c r="BJ1259" s="112">
        <v>0</v>
      </c>
      <c r="BK1259" s="111">
        <v>0.71299999999999997</v>
      </c>
      <c r="BL1259" s="112">
        <v>0</v>
      </c>
      <c r="BM1259" s="112">
        <v>0</v>
      </c>
      <c r="BN1259" s="112">
        <v>0</v>
      </c>
      <c r="BO1259" s="112">
        <v>0</v>
      </c>
      <c r="BP1259" s="112">
        <v>23.283333333333335</v>
      </c>
      <c r="BQ1259" s="112">
        <v>0</v>
      </c>
      <c r="BR1259" s="113">
        <v>7</v>
      </c>
      <c r="BS1259" s="112">
        <v>5023</v>
      </c>
    </row>
    <row r="1260" spans="1:71" hidden="1" x14ac:dyDescent="0.25">
      <c r="A1260" s="102" t="s">
        <v>17</v>
      </c>
      <c r="B1260" s="103" t="s">
        <v>203</v>
      </c>
      <c r="C1260" s="102" t="s">
        <v>204</v>
      </c>
      <c r="D1260" s="102" t="s">
        <v>487</v>
      </c>
      <c r="E1260" s="102" t="s">
        <v>488</v>
      </c>
      <c r="F1260" s="102" t="s">
        <v>155</v>
      </c>
      <c r="G1260" s="102" t="s">
        <v>227</v>
      </c>
      <c r="H1260" s="104">
        <v>68</v>
      </c>
      <c r="I1260" s="104">
        <v>49</v>
      </c>
      <c r="J1260" s="104">
        <v>258</v>
      </c>
      <c r="K1260" s="104">
        <v>774</v>
      </c>
      <c r="L1260" s="105">
        <v>125</v>
      </c>
      <c r="M1260" s="106">
        <v>546</v>
      </c>
      <c r="N1260" s="106">
        <v>637</v>
      </c>
      <c r="O1260" s="106">
        <v>6</v>
      </c>
      <c r="P1260" s="106">
        <v>91</v>
      </c>
      <c r="Q1260" s="106">
        <v>8</v>
      </c>
      <c r="R1260" s="106">
        <v>7</v>
      </c>
      <c r="S1260" s="106">
        <v>463</v>
      </c>
      <c r="T1260" s="106">
        <v>469</v>
      </c>
      <c r="U1260" s="106">
        <v>5</v>
      </c>
      <c r="V1260" s="106">
        <v>6</v>
      </c>
      <c r="W1260" s="106">
        <v>4</v>
      </c>
      <c r="X1260" s="106">
        <v>4.5</v>
      </c>
      <c r="Y1260" s="106">
        <v>258</v>
      </c>
      <c r="Z1260" s="106">
        <v>7</v>
      </c>
      <c r="AA1260" s="107">
        <v>112924</v>
      </c>
      <c r="AB1260" s="106">
        <v>10</v>
      </c>
      <c r="AC1260" s="108">
        <v>7.7</v>
      </c>
      <c r="AD1260" s="109">
        <v>4</v>
      </c>
      <c r="AE1260" s="110">
        <v>0</v>
      </c>
      <c r="AF1260" s="111">
        <v>0.54</v>
      </c>
      <c r="AG1260" s="112">
        <v>0</v>
      </c>
      <c r="AH1260" s="112">
        <v>0</v>
      </c>
      <c r="AI1260" s="112">
        <v>0</v>
      </c>
      <c r="AJ1260" s="111">
        <v>0.9</v>
      </c>
      <c r="AK1260" s="112">
        <v>0</v>
      </c>
      <c r="AL1260" s="112">
        <v>0</v>
      </c>
      <c r="AM1260" s="112">
        <v>0</v>
      </c>
      <c r="AN1260" s="112">
        <v>0</v>
      </c>
      <c r="AO1260" s="112">
        <v>0</v>
      </c>
      <c r="AP1260" s="112">
        <v>0</v>
      </c>
      <c r="AQ1260" s="112">
        <v>0</v>
      </c>
      <c r="AR1260" s="112">
        <v>0</v>
      </c>
      <c r="AS1260" s="112">
        <v>0</v>
      </c>
      <c r="AT1260" s="111">
        <v>0.55000000000000004</v>
      </c>
      <c r="AU1260" s="112">
        <v>0</v>
      </c>
      <c r="AV1260" s="112">
        <v>0</v>
      </c>
      <c r="AW1260" s="112">
        <v>0</v>
      </c>
      <c r="AX1260" s="112">
        <v>0</v>
      </c>
      <c r="AY1260" s="112">
        <v>0</v>
      </c>
      <c r="AZ1260" s="112">
        <v>0</v>
      </c>
      <c r="BA1260" s="111">
        <v>0.71299999999999997</v>
      </c>
      <c r="BB1260" s="112">
        <v>0</v>
      </c>
      <c r="BC1260" s="112">
        <v>0</v>
      </c>
      <c r="BD1260" s="112">
        <v>0</v>
      </c>
      <c r="BE1260" s="112">
        <v>0</v>
      </c>
      <c r="BF1260" s="112">
        <v>0</v>
      </c>
      <c r="BG1260" s="112">
        <v>0</v>
      </c>
      <c r="BH1260" s="112">
        <v>0</v>
      </c>
      <c r="BI1260" s="112">
        <v>0</v>
      </c>
      <c r="BJ1260" s="112">
        <v>0</v>
      </c>
      <c r="BK1260" s="111">
        <v>0.71299999999999997</v>
      </c>
      <c r="BL1260" s="112">
        <v>0</v>
      </c>
      <c r="BM1260" s="112">
        <v>0</v>
      </c>
      <c r="BN1260" s="112">
        <v>0</v>
      </c>
      <c r="BO1260" s="112">
        <v>0</v>
      </c>
      <c r="BP1260" s="112">
        <v>0</v>
      </c>
      <c r="BQ1260" s="112">
        <v>0</v>
      </c>
      <c r="BR1260" s="113">
        <v>46</v>
      </c>
      <c r="BS1260" s="112">
        <v>0</v>
      </c>
    </row>
    <row r="1261" spans="1:71" hidden="1" x14ac:dyDescent="0.25">
      <c r="A1261" s="102" t="s">
        <v>17</v>
      </c>
      <c r="B1261" s="103" t="s">
        <v>203</v>
      </c>
      <c r="C1261" s="102" t="s">
        <v>204</v>
      </c>
      <c r="D1261" s="102" t="s">
        <v>598</v>
      </c>
      <c r="E1261" s="102" t="s">
        <v>599</v>
      </c>
      <c r="F1261" s="102" t="s">
        <v>152</v>
      </c>
      <c r="G1261" s="102" t="s">
        <v>223</v>
      </c>
      <c r="H1261" s="104">
        <v>62</v>
      </c>
      <c r="I1261" s="104">
        <v>67</v>
      </c>
      <c r="J1261" s="104">
        <v>96</v>
      </c>
      <c r="K1261" s="104">
        <v>288</v>
      </c>
      <c r="L1261" s="105">
        <v>75</v>
      </c>
      <c r="M1261" s="106">
        <v>430</v>
      </c>
      <c r="N1261" s="106">
        <v>405</v>
      </c>
      <c r="O1261" s="106">
        <v>4</v>
      </c>
      <c r="P1261" s="106">
        <v>-25</v>
      </c>
      <c r="Q1261" s="106">
        <v>1</v>
      </c>
      <c r="R1261" s="106">
        <v>2.5</v>
      </c>
      <c r="S1261" s="106">
        <v>439</v>
      </c>
      <c r="T1261" s="106">
        <v>437</v>
      </c>
      <c r="U1261" s="106">
        <v>4</v>
      </c>
      <c r="V1261" s="106">
        <v>-2</v>
      </c>
      <c r="W1261" s="106">
        <v>1</v>
      </c>
      <c r="X1261" s="106">
        <v>2.5</v>
      </c>
      <c r="Y1261" s="106">
        <v>96</v>
      </c>
      <c r="Z1261" s="106">
        <v>4</v>
      </c>
      <c r="AA1261" s="107">
        <v>25659</v>
      </c>
      <c r="AB1261" s="106">
        <v>1</v>
      </c>
      <c r="AC1261" s="108">
        <v>2.2000000000000002</v>
      </c>
      <c r="AD1261" s="109">
        <v>1</v>
      </c>
      <c r="AE1261" s="110">
        <v>0</v>
      </c>
      <c r="AF1261" s="111">
        <v>0.54</v>
      </c>
      <c r="AG1261" s="112">
        <v>0</v>
      </c>
      <c r="AH1261" s="112">
        <v>0</v>
      </c>
      <c r="AI1261" s="112">
        <v>0</v>
      </c>
      <c r="AJ1261" s="111">
        <v>0.9</v>
      </c>
      <c r="AK1261" s="112">
        <v>0</v>
      </c>
      <c r="AL1261" s="112">
        <v>0</v>
      </c>
      <c r="AM1261" s="112">
        <v>0</v>
      </c>
      <c r="AN1261" s="112">
        <v>0</v>
      </c>
      <c r="AO1261" s="112">
        <v>0</v>
      </c>
      <c r="AP1261" s="112">
        <v>0</v>
      </c>
      <c r="AQ1261" s="112">
        <v>0</v>
      </c>
      <c r="AR1261" s="112">
        <v>0</v>
      </c>
      <c r="AS1261" s="112">
        <v>0</v>
      </c>
      <c r="AT1261" s="111">
        <v>0.55000000000000004</v>
      </c>
      <c r="AU1261" s="112">
        <v>0</v>
      </c>
      <c r="AV1261" s="112">
        <v>0</v>
      </c>
      <c r="AW1261" s="112">
        <v>0</v>
      </c>
      <c r="AX1261" s="112">
        <v>0</v>
      </c>
      <c r="AY1261" s="112">
        <v>0</v>
      </c>
      <c r="AZ1261" s="112">
        <v>0</v>
      </c>
      <c r="BA1261" s="111">
        <v>0.71299999999999997</v>
      </c>
      <c r="BB1261" s="112">
        <v>0</v>
      </c>
      <c r="BC1261" s="112">
        <v>0</v>
      </c>
      <c r="BD1261" s="112">
        <v>0</v>
      </c>
      <c r="BE1261" s="112">
        <v>0</v>
      </c>
      <c r="BF1261" s="112">
        <v>0</v>
      </c>
      <c r="BG1261" s="112">
        <v>0</v>
      </c>
      <c r="BH1261" s="112">
        <v>0</v>
      </c>
      <c r="BI1261" s="112">
        <v>0</v>
      </c>
      <c r="BJ1261" s="112">
        <v>0</v>
      </c>
      <c r="BK1261" s="111">
        <v>0.71299999999999997</v>
      </c>
      <c r="BL1261" s="112">
        <v>0</v>
      </c>
      <c r="BM1261" s="112">
        <v>0</v>
      </c>
      <c r="BN1261" s="112">
        <v>0</v>
      </c>
      <c r="BO1261" s="112">
        <v>0</v>
      </c>
      <c r="BP1261" s="112">
        <v>0</v>
      </c>
      <c r="BQ1261" s="112">
        <v>0</v>
      </c>
      <c r="BR1261" s="113">
        <v>25</v>
      </c>
      <c r="BS1261" s="112">
        <v>0</v>
      </c>
    </row>
    <row r="1262" spans="1:71" hidden="1" x14ac:dyDescent="0.25">
      <c r="A1262" s="102" t="s">
        <v>17</v>
      </c>
      <c r="B1262" s="103" t="s">
        <v>205</v>
      </c>
      <c r="C1262" s="102" t="s">
        <v>206</v>
      </c>
      <c r="D1262" s="102" t="s">
        <v>245</v>
      </c>
      <c r="E1262" s="102" t="s">
        <v>246</v>
      </c>
      <c r="F1262" s="102" t="s">
        <v>151</v>
      </c>
      <c r="G1262" s="102" t="s">
        <v>223</v>
      </c>
      <c r="H1262" s="104">
        <v>166</v>
      </c>
      <c r="I1262" s="104">
        <v>173</v>
      </c>
      <c r="J1262" s="104">
        <v>2076</v>
      </c>
      <c r="K1262" s="104">
        <v>6228</v>
      </c>
      <c r="L1262" s="105">
        <v>805</v>
      </c>
      <c r="M1262" s="106">
        <v>1687</v>
      </c>
      <c r="N1262" s="106">
        <v>1709</v>
      </c>
      <c r="O1262" s="106">
        <v>8</v>
      </c>
      <c r="P1262" s="106">
        <v>22</v>
      </c>
      <c r="Q1262" s="106">
        <v>5</v>
      </c>
      <c r="R1262" s="106">
        <v>6.5</v>
      </c>
      <c r="S1262" s="106">
        <v>1657</v>
      </c>
      <c r="T1262" s="106">
        <v>1681</v>
      </c>
      <c r="U1262" s="106">
        <v>8</v>
      </c>
      <c r="V1262" s="106">
        <v>24</v>
      </c>
      <c r="W1262" s="106">
        <v>7</v>
      </c>
      <c r="X1262" s="106">
        <v>7.5</v>
      </c>
      <c r="Y1262" s="106">
        <v>2076</v>
      </c>
      <c r="Z1262" s="106">
        <v>10</v>
      </c>
      <c r="AA1262" s="107">
        <v>60777</v>
      </c>
      <c r="AB1262" s="106">
        <v>6</v>
      </c>
      <c r="AC1262" s="108">
        <v>7.2</v>
      </c>
      <c r="AD1262" s="109">
        <v>4</v>
      </c>
      <c r="AE1262" s="110">
        <v>0</v>
      </c>
      <c r="AF1262" s="111">
        <v>0.54</v>
      </c>
      <c r="AG1262" s="112">
        <v>0</v>
      </c>
      <c r="AH1262" s="112">
        <v>0</v>
      </c>
      <c r="AI1262" s="112">
        <v>0</v>
      </c>
      <c r="AJ1262" s="111">
        <v>0.9</v>
      </c>
      <c r="AK1262" s="112">
        <v>0</v>
      </c>
      <c r="AL1262" s="112">
        <v>0</v>
      </c>
      <c r="AM1262" s="112">
        <v>0</v>
      </c>
      <c r="AN1262" s="112">
        <v>0</v>
      </c>
      <c r="AO1262" s="112">
        <v>0</v>
      </c>
      <c r="AP1262" s="112">
        <v>0</v>
      </c>
      <c r="AQ1262" s="112">
        <v>0</v>
      </c>
      <c r="AR1262" s="112">
        <v>0</v>
      </c>
      <c r="AS1262" s="112">
        <v>0</v>
      </c>
      <c r="AT1262" s="111">
        <v>0.55000000000000004</v>
      </c>
      <c r="AU1262" s="112">
        <v>0</v>
      </c>
      <c r="AV1262" s="112">
        <v>0</v>
      </c>
      <c r="AW1262" s="112">
        <v>0</v>
      </c>
      <c r="AX1262" s="112">
        <v>0</v>
      </c>
      <c r="AY1262" s="112">
        <v>0</v>
      </c>
      <c r="AZ1262" s="112">
        <v>0</v>
      </c>
      <c r="BA1262" s="111">
        <v>0.71299999999999997</v>
      </c>
      <c r="BB1262" s="112">
        <v>0</v>
      </c>
      <c r="BC1262" s="112">
        <v>0</v>
      </c>
      <c r="BD1262" s="112">
        <v>0</v>
      </c>
      <c r="BE1262" s="112">
        <v>0</v>
      </c>
      <c r="BF1262" s="112">
        <v>0</v>
      </c>
      <c r="BG1262" s="112">
        <v>0</v>
      </c>
      <c r="BH1262" s="112">
        <v>0</v>
      </c>
      <c r="BI1262" s="112">
        <v>0</v>
      </c>
      <c r="BJ1262" s="112">
        <v>0</v>
      </c>
      <c r="BK1262" s="111">
        <v>0.71299999999999997</v>
      </c>
      <c r="BL1262" s="112">
        <v>0</v>
      </c>
      <c r="BM1262" s="112">
        <v>0</v>
      </c>
      <c r="BN1262" s="112">
        <v>0</v>
      </c>
      <c r="BO1262" s="112">
        <v>0</v>
      </c>
      <c r="BP1262" s="112">
        <v>0</v>
      </c>
      <c r="BQ1262" s="112">
        <v>0</v>
      </c>
      <c r="BR1262" s="113">
        <v>205</v>
      </c>
      <c r="BS1262" s="112">
        <v>0</v>
      </c>
    </row>
    <row r="1263" spans="1:71" hidden="1" x14ac:dyDescent="0.25">
      <c r="A1263" s="102" t="s">
        <v>17</v>
      </c>
      <c r="B1263" s="103" t="s">
        <v>205</v>
      </c>
      <c r="C1263" s="102" t="s">
        <v>206</v>
      </c>
      <c r="D1263" s="102" t="s">
        <v>489</v>
      </c>
      <c r="E1263" s="102" t="s">
        <v>490</v>
      </c>
      <c r="F1263" s="102" t="s">
        <v>151</v>
      </c>
      <c r="G1263" s="102" t="s">
        <v>223</v>
      </c>
      <c r="H1263" s="104">
        <v>82</v>
      </c>
      <c r="I1263" s="104">
        <v>94</v>
      </c>
      <c r="J1263" s="104">
        <v>394</v>
      </c>
      <c r="K1263" s="104">
        <v>1182</v>
      </c>
      <c r="L1263" s="105">
        <v>190</v>
      </c>
      <c r="M1263" s="106">
        <v>858</v>
      </c>
      <c r="N1263" s="106">
        <v>813</v>
      </c>
      <c r="O1263" s="106">
        <v>6</v>
      </c>
      <c r="P1263" s="106">
        <v>-45</v>
      </c>
      <c r="Q1263" s="106">
        <v>1</v>
      </c>
      <c r="R1263" s="106">
        <v>3.5</v>
      </c>
      <c r="S1263" s="106">
        <v>895</v>
      </c>
      <c r="T1263" s="106">
        <v>897</v>
      </c>
      <c r="U1263" s="106">
        <v>7</v>
      </c>
      <c r="V1263" s="106">
        <v>2</v>
      </c>
      <c r="W1263" s="106">
        <v>2</v>
      </c>
      <c r="X1263" s="106">
        <v>4.5</v>
      </c>
      <c r="Y1263" s="106">
        <v>394</v>
      </c>
      <c r="Z1263" s="106">
        <v>7</v>
      </c>
      <c r="AA1263" s="107">
        <v>37484</v>
      </c>
      <c r="AB1263" s="106">
        <v>3</v>
      </c>
      <c r="AC1263" s="108">
        <v>4.2</v>
      </c>
      <c r="AD1263" s="109">
        <v>3</v>
      </c>
      <c r="AE1263" s="110">
        <v>0</v>
      </c>
      <c r="AF1263" s="111">
        <v>0.54</v>
      </c>
      <c r="AG1263" s="112">
        <v>0</v>
      </c>
      <c r="AH1263" s="112">
        <v>0</v>
      </c>
      <c r="AI1263" s="112">
        <v>0</v>
      </c>
      <c r="AJ1263" s="111">
        <v>0.9</v>
      </c>
      <c r="AK1263" s="112">
        <v>0</v>
      </c>
      <c r="AL1263" s="112">
        <v>0</v>
      </c>
      <c r="AM1263" s="112">
        <v>0</v>
      </c>
      <c r="AN1263" s="112">
        <v>0</v>
      </c>
      <c r="AO1263" s="112">
        <v>0</v>
      </c>
      <c r="AP1263" s="112">
        <v>0</v>
      </c>
      <c r="AQ1263" s="112">
        <v>0</v>
      </c>
      <c r="AR1263" s="112">
        <v>0</v>
      </c>
      <c r="AS1263" s="112">
        <v>0</v>
      </c>
      <c r="AT1263" s="111">
        <v>0.55000000000000004</v>
      </c>
      <c r="AU1263" s="112">
        <v>0</v>
      </c>
      <c r="AV1263" s="112">
        <v>0</v>
      </c>
      <c r="AW1263" s="112">
        <v>0</v>
      </c>
      <c r="AX1263" s="112">
        <v>0</v>
      </c>
      <c r="AY1263" s="112">
        <v>0</v>
      </c>
      <c r="AZ1263" s="112">
        <v>0</v>
      </c>
      <c r="BA1263" s="111">
        <v>0.71299999999999997</v>
      </c>
      <c r="BB1263" s="112">
        <v>0</v>
      </c>
      <c r="BC1263" s="112">
        <v>0</v>
      </c>
      <c r="BD1263" s="112">
        <v>0</v>
      </c>
      <c r="BE1263" s="112">
        <v>0</v>
      </c>
      <c r="BF1263" s="112">
        <v>0</v>
      </c>
      <c r="BG1263" s="112">
        <v>0</v>
      </c>
      <c r="BH1263" s="112">
        <v>0</v>
      </c>
      <c r="BI1263" s="112">
        <v>0</v>
      </c>
      <c r="BJ1263" s="112">
        <v>0</v>
      </c>
      <c r="BK1263" s="111">
        <v>0.71299999999999997</v>
      </c>
      <c r="BL1263" s="112">
        <v>0</v>
      </c>
      <c r="BM1263" s="112">
        <v>0</v>
      </c>
      <c r="BN1263" s="112">
        <v>0</v>
      </c>
      <c r="BO1263" s="112">
        <v>0</v>
      </c>
      <c r="BP1263" s="112">
        <v>0</v>
      </c>
      <c r="BQ1263" s="112">
        <v>0</v>
      </c>
      <c r="BR1263" s="113">
        <v>122</v>
      </c>
      <c r="BS1263" s="112">
        <v>0</v>
      </c>
    </row>
    <row r="1264" spans="1:71" hidden="1" x14ac:dyDescent="0.25">
      <c r="A1264" s="102" t="s">
        <v>17</v>
      </c>
      <c r="B1264" s="103" t="s">
        <v>205</v>
      </c>
      <c r="C1264" s="102" t="s">
        <v>206</v>
      </c>
      <c r="D1264" s="102" t="s">
        <v>314</v>
      </c>
      <c r="E1264" s="102" t="s">
        <v>315</v>
      </c>
      <c r="F1264" s="102" t="s">
        <v>151</v>
      </c>
      <c r="G1264" s="102" t="s">
        <v>223</v>
      </c>
      <c r="H1264" s="104">
        <v>124</v>
      </c>
      <c r="I1264" s="104">
        <v>133</v>
      </c>
      <c r="J1264" s="104">
        <v>361</v>
      </c>
      <c r="K1264" s="104">
        <v>1083</v>
      </c>
      <c r="L1264" s="105">
        <v>206</v>
      </c>
      <c r="M1264" s="106">
        <v>1157</v>
      </c>
      <c r="N1264" s="106">
        <v>1232</v>
      </c>
      <c r="O1264" s="106">
        <v>8</v>
      </c>
      <c r="P1264" s="106">
        <v>75</v>
      </c>
      <c r="Q1264" s="106">
        <v>7</v>
      </c>
      <c r="R1264" s="106">
        <v>7.5</v>
      </c>
      <c r="S1264" s="106">
        <v>1171</v>
      </c>
      <c r="T1264" s="106">
        <v>1206</v>
      </c>
      <c r="U1264" s="106">
        <v>8</v>
      </c>
      <c r="V1264" s="106">
        <v>35</v>
      </c>
      <c r="W1264" s="106">
        <v>8</v>
      </c>
      <c r="X1264" s="106">
        <v>8</v>
      </c>
      <c r="Y1264" s="106">
        <v>361</v>
      </c>
      <c r="Z1264" s="106">
        <v>7</v>
      </c>
      <c r="AA1264" s="107">
        <v>43589</v>
      </c>
      <c r="AB1264" s="106">
        <v>4</v>
      </c>
      <c r="AC1264" s="108">
        <v>6.1</v>
      </c>
      <c r="AD1264" s="109">
        <v>4</v>
      </c>
      <c r="AE1264" s="110">
        <v>0</v>
      </c>
      <c r="AF1264" s="111">
        <v>0.54</v>
      </c>
      <c r="AG1264" s="112">
        <v>0</v>
      </c>
      <c r="AH1264" s="112">
        <v>0</v>
      </c>
      <c r="AI1264" s="112">
        <v>0</v>
      </c>
      <c r="AJ1264" s="111">
        <v>0.9</v>
      </c>
      <c r="AK1264" s="112">
        <v>0</v>
      </c>
      <c r="AL1264" s="112">
        <v>0</v>
      </c>
      <c r="AM1264" s="112">
        <v>0</v>
      </c>
      <c r="AN1264" s="112">
        <v>0</v>
      </c>
      <c r="AO1264" s="112">
        <v>0</v>
      </c>
      <c r="AP1264" s="112">
        <v>0</v>
      </c>
      <c r="AQ1264" s="112">
        <v>0</v>
      </c>
      <c r="AR1264" s="112">
        <v>0</v>
      </c>
      <c r="AS1264" s="112">
        <v>0</v>
      </c>
      <c r="AT1264" s="111">
        <v>0.55000000000000004</v>
      </c>
      <c r="AU1264" s="112">
        <v>0</v>
      </c>
      <c r="AV1264" s="112">
        <v>0</v>
      </c>
      <c r="AW1264" s="112">
        <v>0</v>
      </c>
      <c r="AX1264" s="112">
        <v>0</v>
      </c>
      <c r="AY1264" s="112">
        <v>0</v>
      </c>
      <c r="AZ1264" s="112">
        <v>0</v>
      </c>
      <c r="BA1264" s="111">
        <v>0.71299999999999997</v>
      </c>
      <c r="BB1264" s="112">
        <v>0</v>
      </c>
      <c r="BC1264" s="112">
        <v>0</v>
      </c>
      <c r="BD1264" s="112">
        <v>0</v>
      </c>
      <c r="BE1264" s="112">
        <v>0</v>
      </c>
      <c r="BF1264" s="112">
        <v>0</v>
      </c>
      <c r="BG1264" s="112">
        <v>0</v>
      </c>
      <c r="BH1264" s="112">
        <v>0</v>
      </c>
      <c r="BI1264" s="112">
        <v>0</v>
      </c>
      <c r="BJ1264" s="112">
        <v>0</v>
      </c>
      <c r="BK1264" s="111">
        <v>0.71299999999999997</v>
      </c>
      <c r="BL1264" s="112">
        <v>0</v>
      </c>
      <c r="BM1264" s="112">
        <v>0</v>
      </c>
      <c r="BN1264" s="112">
        <v>0</v>
      </c>
      <c r="BO1264" s="112">
        <v>0</v>
      </c>
      <c r="BP1264" s="112">
        <v>0</v>
      </c>
      <c r="BQ1264" s="112">
        <v>0</v>
      </c>
      <c r="BR1264" s="113">
        <v>112</v>
      </c>
      <c r="BS1264" s="112">
        <v>0</v>
      </c>
    </row>
    <row r="1265" spans="1:71" hidden="1" x14ac:dyDescent="0.25">
      <c r="A1265" s="102" t="s">
        <v>17</v>
      </c>
      <c r="B1265" s="103" t="s">
        <v>205</v>
      </c>
      <c r="C1265" s="102" t="s">
        <v>206</v>
      </c>
      <c r="D1265" s="102" t="s">
        <v>247</v>
      </c>
      <c r="E1265" s="102" t="s">
        <v>248</v>
      </c>
      <c r="F1265" s="102" t="s">
        <v>156</v>
      </c>
      <c r="G1265" s="102" t="s">
        <v>224</v>
      </c>
      <c r="H1265" s="104">
        <v>650</v>
      </c>
      <c r="I1265" s="104">
        <v>745</v>
      </c>
      <c r="J1265" s="104">
        <v>2797</v>
      </c>
      <c r="K1265" s="104">
        <v>8391</v>
      </c>
      <c r="L1265" s="105">
        <v>1397.3333333333333</v>
      </c>
      <c r="M1265" s="106">
        <v>6215</v>
      </c>
      <c r="N1265" s="106">
        <v>6011</v>
      </c>
      <c r="O1265" s="106">
        <v>10</v>
      </c>
      <c r="P1265" s="106">
        <v>-204</v>
      </c>
      <c r="Q1265" s="106">
        <v>1</v>
      </c>
      <c r="R1265" s="106">
        <v>5.5</v>
      </c>
      <c r="S1265" s="106">
        <v>6402</v>
      </c>
      <c r="T1265" s="106">
        <v>6473</v>
      </c>
      <c r="U1265" s="106">
        <v>10</v>
      </c>
      <c r="V1265" s="106">
        <v>71</v>
      </c>
      <c r="W1265" s="106">
        <v>9</v>
      </c>
      <c r="X1265" s="106">
        <v>9.5</v>
      </c>
      <c r="Y1265" s="106">
        <v>2797</v>
      </c>
      <c r="Z1265" s="106">
        <v>10</v>
      </c>
      <c r="AA1265" s="107">
        <v>46986</v>
      </c>
      <c r="AB1265" s="106">
        <v>5</v>
      </c>
      <c r="AC1265" s="108">
        <v>7</v>
      </c>
      <c r="AD1265" s="109">
        <v>4</v>
      </c>
      <c r="AE1265" s="110">
        <v>0</v>
      </c>
      <c r="AF1265" s="111">
        <v>0.54</v>
      </c>
      <c r="AG1265" s="112">
        <v>8.6666666666666661</v>
      </c>
      <c r="AH1265" s="112">
        <v>21.333333333333332</v>
      </c>
      <c r="AI1265" s="112">
        <v>8.6666666666666661</v>
      </c>
      <c r="AJ1265" s="111">
        <v>0.9</v>
      </c>
      <c r="AK1265" s="112">
        <v>26.666666666666668</v>
      </c>
      <c r="AL1265" s="112">
        <v>0</v>
      </c>
      <c r="AM1265" s="112">
        <v>0</v>
      </c>
      <c r="AN1265" s="112">
        <v>0</v>
      </c>
      <c r="AO1265" s="112">
        <v>0</v>
      </c>
      <c r="AP1265" s="112">
        <v>0</v>
      </c>
      <c r="AQ1265" s="112">
        <v>0</v>
      </c>
      <c r="AR1265" s="112">
        <v>0</v>
      </c>
      <c r="AS1265" s="112">
        <v>0</v>
      </c>
      <c r="AT1265" s="111">
        <v>0.55000000000000004</v>
      </c>
      <c r="AU1265" s="112">
        <v>0</v>
      </c>
      <c r="AV1265" s="112">
        <v>0</v>
      </c>
      <c r="AW1265" s="112">
        <v>0</v>
      </c>
      <c r="AX1265" s="112">
        <v>0</v>
      </c>
      <c r="AY1265" s="112">
        <v>0</v>
      </c>
      <c r="AZ1265" s="112">
        <v>0</v>
      </c>
      <c r="BA1265" s="111">
        <v>0.71299999999999997</v>
      </c>
      <c r="BB1265" s="112">
        <v>0</v>
      </c>
      <c r="BC1265" s="112">
        <v>0</v>
      </c>
      <c r="BD1265" s="112">
        <v>0</v>
      </c>
      <c r="BE1265" s="112">
        <v>0</v>
      </c>
      <c r="BF1265" s="112">
        <v>0</v>
      </c>
      <c r="BG1265" s="112">
        <v>0</v>
      </c>
      <c r="BH1265" s="112">
        <v>0</v>
      </c>
      <c r="BI1265" s="112">
        <v>0</v>
      </c>
      <c r="BJ1265" s="112">
        <v>0</v>
      </c>
      <c r="BK1265" s="111">
        <v>0.71299999999999997</v>
      </c>
      <c r="BL1265" s="112">
        <v>0</v>
      </c>
      <c r="BM1265" s="112">
        <v>41.666666666666671</v>
      </c>
      <c r="BN1265" s="112">
        <v>7.8</v>
      </c>
      <c r="BO1265" s="112">
        <v>0</v>
      </c>
      <c r="BP1265" s="112">
        <v>0</v>
      </c>
      <c r="BQ1265" s="112">
        <v>0</v>
      </c>
      <c r="BR1265" s="113">
        <v>257</v>
      </c>
      <c r="BS1265" s="112">
        <v>0</v>
      </c>
    </row>
    <row r="1266" spans="1:71" hidden="1" x14ac:dyDescent="0.25">
      <c r="A1266" s="102" t="s">
        <v>17</v>
      </c>
      <c r="B1266" s="103" t="s">
        <v>205</v>
      </c>
      <c r="C1266" s="102" t="s">
        <v>206</v>
      </c>
      <c r="D1266" s="102" t="s">
        <v>316</v>
      </c>
      <c r="E1266" s="102" t="s">
        <v>317</v>
      </c>
      <c r="F1266" s="102" t="s">
        <v>151</v>
      </c>
      <c r="G1266" s="102" t="s">
        <v>223</v>
      </c>
      <c r="H1266" s="104">
        <v>37</v>
      </c>
      <c r="I1266" s="104">
        <v>38</v>
      </c>
      <c r="J1266" s="104">
        <v>513</v>
      </c>
      <c r="K1266" s="104">
        <v>1539</v>
      </c>
      <c r="L1266" s="105">
        <v>196</v>
      </c>
      <c r="M1266" s="106">
        <v>371</v>
      </c>
      <c r="N1266" s="106">
        <v>364</v>
      </c>
      <c r="O1266" s="106">
        <v>4</v>
      </c>
      <c r="P1266" s="106">
        <v>-7</v>
      </c>
      <c r="Q1266" s="106">
        <v>2</v>
      </c>
      <c r="R1266" s="106">
        <v>3</v>
      </c>
      <c r="S1266" s="106">
        <v>376</v>
      </c>
      <c r="T1266" s="106">
        <v>377</v>
      </c>
      <c r="U1266" s="106">
        <v>4</v>
      </c>
      <c r="V1266" s="106">
        <v>1</v>
      </c>
      <c r="W1266" s="106">
        <v>2</v>
      </c>
      <c r="X1266" s="106">
        <v>3</v>
      </c>
      <c r="Y1266" s="106">
        <v>513</v>
      </c>
      <c r="Z1266" s="106">
        <v>8</v>
      </c>
      <c r="AA1266" s="107">
        <v>53839</v>
      </c>
      <c r="AB1266" s="106">
        <v>6</v>
      </c>
      <c r="AC1266" s="108">
        <v>5.2</v>
      </c>
      <c r="AD1266" s="109">
        <v>3</v>
      </c>
      <c r="AE1266" s="110">
        <v>0</v>
      </c>
      <c r="AF1266" s="111">
        <v>0.54</v>
      </c>
      <c r="AG1266" s="112">
        <v>8.6666666666666661</v>
      </c>
      <c r="AH1266" s="112">
        <v>21.333333333333332</v>
      </c>
      <c r="AI1266" s="112">
        <v>8.6666666666666661</v>
      </c>
      <c r="AJ1266" s="111">
        <v>0.9</v>
      </c>
      <c r="AK1266" s="112">
        <v>26.666666666666668</v>
      </c>
      <c r="AL1266" s="112">
        <v>0</v>
      </c>
      <c r="AM1266" s="112">
        <v>0</v>
      </c>
      <c r="AN1266" s="112">
        <v>0</v>
      </c>
      <c r="AO1266" s="112">
        <v>0</v>
      </c>
      <c r="AP1266" s="112">
        <v>0</v>
      </c>
      <c r="AQ1266" s="112">
        <v>0</v>
      </c>
      <c r="AR1266" s="112">
        <v>0</v>
      </c>
      <c r="AS1266" s="112">
        <v>0</v>
      </c>
      <c r="AT1266" s="111">
        <v>0.55000000000000004</v>
      </c>
      <c r="AU1266" s="112">
        <v>0</v>
      </c>
      <c r="AV1266" s="112">
        <v>0</v>
      </c>
      <c r="AW1266" s="112">
        <v>0</v>
      </c>
      <c r="AX1266" s="112">
        <v>0</v>
      </c>
      <c r="AY1266" s="112">
        <v>0</v>
      </c>
      <c r="AZ1266" s="112">
        <v>0</v>
      </c>
      <c r="BA1266" s="111">
        <v>0.71299999999999997</v>
      </c>
      <c r="BB1266" s="112">
        <v>0</v>
      </c>
      <c r="BC1266" s="112">
        <v>0</v>
      </c>
      <c r="BD1266" s="112">
        <v>0</v>
      </c>
      <c r="BE1266" s="112">
        <v>0</v>
      </c>
      <c r="BF1266" s="112">
        <v>0</v>
      </c>
      <c r="BG1266" s="112">
        <v>0</v>
      </c>
      <c r="BH1266" s="112">
        <v>0</v>
      </c>
      <c r="BI1266" s="112">
        <v>0</v>
      </c>
      <c r="BJ1266" s="112">
        <v>0</v>
      </c>
      <c r="BK1266" s="111">
        <v>0.71299999999999997</v>
      </c>
      <c r="BL1266" s="112">
        <v>0</v>
      </c>
      <c r="BM1266" s="112">
        <v>41.666666666666671</v>
      </c>
      <c r="BN1266" s="112">
        <v>7.8</v>
      </c>
      <c r="BO1266" s="112">
        <v>0</v>
      </c>
      <c r="BP1266" s="112">
        <v>0</v>
      </c>
      <c r="BQ1266" s="112">
        <v>0</v>
      </c>
      <c r="BR1266" s="113">
        <v>50</v>
      </c>
      <c r="BS1266" s="112">
        <v>0</v>
      </c>
    </row>
    <row r="1267" spans="1:71" hidden="1" x14ac:dyDescent="0.25">
      <c r="A1267" s="102" t="s">
        <v>17</v>
      </c>
      <c r="B1267" s="103" t="s">
        <v>205</v>
      </c>
      <c r="C1267" s="102" t="s">
        <v>206</v>
      </c>
      <c r="D1267" s="102" t="s">
        <v>249</v>
      </c>
      <c r="E1267" s="102" t="s">
        <v>250</v>
      </c>
      <c r="F1267" s="102" t="s">
        <v>151</v>
      </c>
      <c r="G1267" s="102" t="s">
        <v>223</v>
      </c>
      <c r="H1267" s="104">
        <v>815</v>
      </c>
      <c r="I1267" s="104">
        <v>855</v>
      </c>
      <c r="J1267" s="104">
        <v>7721</v>
      </c>
      <c r="K1267" s="104">
        <v>23163</v>
      </c>
      <c r="L1267" s="105">
        <v>3130.3333333333335</v>
      </c>
      <c r="M1267" s="106">
        <v>6318</v>
      </c>
      <c r="N1267" s="106">
        <v>6431</v>
      </c>
      <c r="O1267" s="106">
        <v>10</v>
      </c>
      <c r="P1267" s="106">
        <v>113</v>
      </c>
      <c r="Q1267" s="106">
        <v>8</v>
      </c>
      <c r="R1267" s="106">
        <v>9</v>
      </c>
      <c r="S1267" s="106">
        <v>6345</v>
      </c>
      <c r="T1267" s="106">
        <v>6441</v>
      </c>
      <c r="U1267" s="106">
        <v>10</v>
      </c>
      <c r="V1267" s="106">
        <v>96</v>
      </c>
      <c r="W1267" s="106">
        <v>10</v>
      </c>
      <c r="X1267" s="106">
        <v>10</v>
      </c>
      <c r="Y1267" s="106">
        <v>7721</v>
      </c>
      <c r="Z1267" s="106">
        <v>10</v>
      </c>
      <c r="AA1267" s="107">
        <v>38157</v>
      </c>
      <c r="AB1267" s="106">
        <v>3</v>
      </c>
      <c r="AC1267" s="108">
        <v>7</v>
      </c>
      <c r="AD1267" s="109">
        <v>4</v>
      </c>
      <c r="AE1267" s="110">
        <v>0</v>
      </c>
      <c r="AF1267" s="111">
        <v>0.54</v>
      </c>
      <c r="AG1267" s="112">
        <v>0</v>
      </c>
      <c r="AH1267" s="112">
        <v>0</v>
      </c>
      <c r="AI1267" s="112">
        <v>0</v>
      </c>
      <c r="AJ1267" s="111">
        <v>0.9</v>
      </c>
      <c r="AK1267" s="112">
        <v>0</v>
      </c>
      <c r="AL1267" s="112">
        <v>0</v>
      </c>
      <c r="AM1267" s="112">
        <v>0</v>
      </c>
      <c r="AN1267" s="112">
        <v>0</v>
      </c>
      <c r="AO1267" s="112">
        <v>0</v>
      </c>
      <c r="AP1267" s="112">
        <v>0</v>
      </c>
      <c r="AQ1267" s="112">
        <v>0</v>
      </c>
      <c r="AR1267" s="112">
        <v>0</v>
      </c>
      <c r="AS1267" s="112">
        <v>0</v>
      </c>
      <c r="AT1267" s="111">
        <v>0.55000000000000004</v>
      </c>
      <c r="AU1267" s="112">
        <v>0</v>
      </c>
      <c r="AV1267" s="112">
        <v>0</v>
      </c>
      <c r="AW1267" s="112">
        <v>0</v>
      </c>
      <c r="AX1267" s="112">
        <v>0</v>
      </c>
      <c r="AY1267" s="112">
        <v>0</v>
      </c>
      <c r="AZ1267" s="112">
        <v>0</v>
      </c>
      <c r="BA1267" s="111">
        <v>0.71299999999999997</v>
      </c>
      <c r="BB1267" s="112">
        <v>0</v>
      </c>
      <c r="BC1267" s="112">
        <v>0</v>
      </c>
      <c r="BD1267" s="112">
        <v>0</v>
      </c>
      <c r="BE1267" s="112">
        <v>0</v>
      </c>
      <c r="BF1267" s="112">
        <v>0</v>
      </c>
      <c r="BG1267" s="112">
        <v>0</v>
      </c>
      <c r="BH1267" s="112">
        <v>0</v>
      </c>
      <c r="BI1267" s="112">
        <v>0</v>
      </c>
      <c r="BJ1267" s="112">
        <v>0</v>
      </c>
      <c r="BK1267" s="111">
        <v>0.71299999999999997</v>
      </c>
      <c r="BL1267" s="112">
        <v>0</v>
      </c>
      <c r="BM1267" s="112">
        <v>0</v>
      </c>
      <c r="BN1267" s="112">
        <v>0</v>
      </c>
      <c r="BO1267" s="112">
        <v>0</v>
      </c>
      <c r="BP1267" s="112">
        <v>0</v>
      </c>
      <c r="BQ1267" s="112">
        <v>0</v>
      </c>
      <c r="BR1267" s="113">
        <v>665</v>
      </c>
      <c r="BS1267" s="112">
        <v>0</v>
      </c>
    </row>
    <row r="1268" spans="1:71" hidden="1" x14ac:dyDescent="0.25">
      <c r="A1268" s="102" t="s">
        <v>17</v>
      </c>
      <c r="B1268" s="103" t="s">
        <v>205</v>
      </c>
      <c r="C1268" s="102" t="s">
        <v>206</v>
      </c>
      <c r="D1268" s="102" t="s">
        <v>1028</v>
      </c>
      <c r="E1268" s="102" t="s">
        <v>1029</v>
      </c>
      <c r="F1268" s="102" t="s">
        <v>151</v>
      </c>
      <c r="G1268" s="102" t="s">
        <v>223</v>
      </c>
      <c r="H1268" s="104">
        <v>100</v>
      </c>
      <c r="I1268" s="104">
        <v>103</v>
      </c>
      <c r="J1268" s="104">
        <v>76</v>
      </c>
      <c r="K1268" s="104">
        <v>228</v>
      </c>
      <c r="L1268" s="105">
        <v>93</v>
      </c>
      <c r="M1268" s="106">
        <v>1068</v>
      </c>
      <c r="N1268" s="106">
        <v>1117</v>
      </c>
      <c r="O1268" s="106">
        <v>7</v>
      </c>
      <c r="P1268" s="106">
        <v>49</v>
      </c>
      <c r="Q1268" s="106">
        <v>6</v>
      </c>
      <c r="R1268" s="106">
        <v>6.5</v>
      </c>
      <c r="S1268" s="106">
        <v>1087</v>
      </c>
      <c r="T1268" s="106">
        <v>1103</v>
      </c>
      <c r="U1268" s="106">
        <v>7</v>
      </c>
      <c r="V1268" s="106">
        <v>16</v>
      </c>
      <c r="W1268" s="106">
        <v>6</v>
      </c>
      <c r="X1268" s="106">
        <v>6.5</v>
      </c>
      <c r="Y1268" s="106">
        <v>76</v>
      </c>
      <c r="Z1268" s="106">
        <v>4</v>
      </c>
      <c r="AA1268" s="107">
        <v>55690</v>
      </c>
      <c r="AB1268" s="106">
        <v>6</v>
      </c>
      <c r="AC1268" s="108">
        <v>5.8</v>
      </c>
      <c r="AD1268" s="109">
        <v>3</v>
      </c>
      <c r="AE1268" s="110">
        <v>0</v>
      </c>
      <c r="AF1268" s="111">
        <v>0.54</v>
      </c>
      <c r="AG1268" s="112">
        <v>0</v>
      </c>
      <c r="AH1268" s="112">
        <v>0</v>
      </c>
      <c r="AI1268" s="112">
        <v>0</v>
      </c>
      <c r="AJ1268" s="111">
        <v>0.9</v>
      </c>
      <c r="AK1268" s="112">
        <v>0</v>
      </c>
      <c r="AL1268" s="112">
        <v>0</v>
      </c>
      <c r="AM1268" s="112">
        <v>0</v>
      </c>
      <c r="AN1268" s="112">
        <v>0</v>
      </c>
      <c r="AO1268" s="112">
        <v>0.33333333333333331</v>
      </c>
      <c r="AP1268" s="112">
        <v>2.3333333333333335</v>
      </c>
      <c r="AQ1268" s="112">
        <v>11</v>
      </c>
      <c r="AR1268" s="112">
        <v>0</v>
      </c>
      <c r="AS1268" s="112">
        <v>0</v>
      </c>
      <c r="AT1268" s="111">
        <v>0.55000000000000004</v>
      </c>
      <c r="AU1268" s="112">
        <v>0</v>
      </c>
      <c r="AV1268" s="112">
        <v>0</v>
      </c>
      <c r="AW1268" s="112">
        <v>0</v>
      </c>
      <c r="AX1268" s="112">
        <v>0</v>
      </c>
      <c r="AY1268" s="112">
        <v>0</v>
      </c>
      <c r="AZ1268" s="112">
        <v>0</v>
      </c>
      <c r="BA1268" s="111">
        <v>0.71299999999999997</v>
      </c>
      <c r="BB1268" s="112">
        <v>0</v>
      </c>
      <c r="BC1268" s="112">
        <v>0</v>
      </c>
      <c r="BD1268" s="112">
        <v>0</v>
      </c>
      <c r="BE1268" s="112">
        <v>0</v>
      </c>
      <c r="BF1268" s="112">
        <v>0</v>
      </c>
      <c r="BG1268" s="112">
        <v>0</v>
      </c>
      <c r="BH1268" s="112">
        <v>0</v>
      </c>
      <c r="BI1268" s="112">
        <v>0</v>
      </c>
      <c r="BJ1268" s="112">
        <v>0</v>
      </c>
      <c r="BK1268" s="111">
        <v>0.71299999999999997</v>
      </c>
      <c r="BL1268" s="112">
        <v>0</v>
      </c>
      <c r="BM1268" s="112">
        <v>0</v>
      </c>
      <c r="BN1268" s="112">
        <v>0</v>
      </c>
      <c r="BO1268" s="112">
        <v>0.18333333333333335</v>
      </c>
      <c r="BP1268" s="112">
        <v>7.3333333333333339</v>
      </c>
      <c r="BQ1268" s="112">
        <v>0</v>
      </c>
      <c r="BR1268" s="113">
        <v>4</v>
      </c>
      <c r="BS1268" s="112">
        <v>0</v>
      </c>
    </row>
    <row r="1269" spans="1:71" hidden="1" x14ac:dyDescent="0.25">
      <c r="A1269" s="102" t="s">
        <v>17</v>
      </c>
      <c r="B1269" s="103" t="s">
        <v>205</v>
      </c>
      <c r="C1269" s="102" t="s">
        <v>206</v>
      </c>
      <c r="D1269" s="102" t="s">
        <v>495</v>
      </c>
      <c r="E1269" s="102" t="s">
        <v>496</v>
      </c>
      <c r="F1269" s="102" t="s">
        <v>151</v>
      </c>
      <c r="G1269" s="102" t="s">
        <v>223</v>
      </c>
      <c r="H1269" s="104"/>
      <c r="I1269" s="104">
        <v>11</v>
      </c>
      <c r="J1269" s="104">
        <v>59</v>
      </c>
      <c r="K1269" s="104">
        <v>177</v>
      </c>
      <c r="L1269" s="105">
        <v>35</v>
      </c>
      <c r="M1269" s="106"/>
      <c r="N1269" s="106"/>
      <c r="O1269" s="106"/>
      <c r="P1269" s="106"/>
      <c r="Q1269" s="106"/>
      <c r="R1269" s="106"/>
      <c r="S1269" s="106">
        <v>103</v>
      </c>
      <c r="T1269" s="106">
        <v>101</v>
      </c>
      <c r="U1269" s="106">
        <v>1</v>
      </c>
      <c r="V1269" s="106">
        <v>-2</v>
      </c>
      <c r="W1269" s="106">
        <v>1</v>
      </c>
      <c r="X1269" s="106">
        <v>1</v>
      </c>
      <c r="Y1269" s="106">
        <v>59</v>
      </c>
      <c r="Z1269" s="106">
        <v>3</v>
      </c>
      <c r="AA1269" s="107"/>
      <c r="AB1269" s="106"/>
      <c r="AC1269" s="108">
        <v>2</v>
      </c>
      <c r="AD1269" s="109">
        <v>1</v>
      </c>
      <c r="AE1269" s="110">
        <v>0</v>
      </c>
      <c r="AF1269" s="111">
        <v>0.54</v>
      </c>
      <c r="AG1269" s="112">
        <v>0</v>
      </c>
      <c r="AH1269" s="112">
        <v>0</v>
      </c>
      <c r="AI1269" s="112">
        <v>0</v>
      </c>
      <c r="AJ1269" s="111">
        <v>0.9</v>
      </c>
      <c r="AK1269" s="112">
        <v>0</v>
      </c>
      <c r="AL1269" s="112">
        <v>0</v>
      </c>
      <c r="AM1269" s="112">
        <v>0</v>
      </c>
      <c r="AN1269" s="112">
        <v>0</v>
      </c>
      <c r="AO1269" s="112">
        <v>0</v>
      </c>
      <c r="AP1269" s="112">
        <v>0</v>
      </c>
      <c r="AQ1269" s="112">
        <v>0</v>
      </c>
      <c r="AR1269" s="112">
        <v>0</v>
      </c>
      <c r="AS1269" s="112">
        <v>0</v>
      </c>
      <c r="AT1269" s="111">
        <v>0.55000000000000004</v>
      </c>
      <c r="AU1269" s="112">
        <v>0</v>
      </c>
      <c r="AV1269" s="112">
        <v>0</v>
      </c>
      <c r="AW1269" s="112">
        <v>0</v>
      </c>
      <c r="AX1269" s="112">
        <v>0</v>
      </c>
      <c r="AY1269" s="112">
        <v>0</v>
      </c>
      <c r="AZ1269" s="112">
        <v>0</v>
      </c>
      <c r="BA1269" s="111">
        <v>0.71299999999999997</v>
      </c>
      <c r="BB1269" s="112">
        <v>0</v>
      </c>
      <c r="BC1269" s="112">
        <v>0</v>
      </c>
      <c r="BD1269" s="112">
        <v>0</v>
      </c>
      <c r="BE1269" s="112">
        <v>0</v>
      </c>
      <c r="BF1269" s="112">
        <v>0</v>
      </c>
      <c r="BG1269" s="112">
        <v>0</v>
      </c>
      <c r="BH1269" s="112">
        <v>0</v>
      </c>
      <c r="BI1269" s="112">
        <v>0</v>
      </c>
      <c r="BJ1269" s="112">
        <v>0</v>
      </c>
      <c r="BK1269" s="111">
        <v>0.71299999999999997</v>
      </c>
      <c r="BL1269" s="112">
        <v>0</v>
      </c>
      <c r="BM1269" s="112">
        <v>0</v>
      </c>
      <c r="BN1269" s="112">
        <v>0</v>
      </c>
      <c r="BO1269" s="112">
        <v>0</v>
      </c>
      <c r="BP1269" s="112">
        <v>0</v>
      </c>
      <c r="BQ1269" s="112">
        <v>0</v>
      </c>
      <c r="BR1269" s="113">
        <v>12</v>
      </c>
      <c r="BS1269" s="112">
        <v>0</v>
      </c>
    </row>
    <row r="1270" spans="1:71" hidden="1" x14ac:dyDescent="0.25">
      <c r="A1270" s="102" t="s">
        <v>17</v>
      </c>
      <c r="B1270" s="103" t="s">
        <v>205</v>
      </c>
      <c r="C1270" s="102" t="s">
        <v>206</v>
      </c>
      <c r="D1270" s="102" t="s">
        <v>1044</v>
      </c>
      <c r="E1270" s="102" t="s">
        <v>1045</v>
      </c>
      <c r="F1270" s="102" t="s">
        <v>151</v>
      </c>
      <c r="G1270" s="102" t="s">
        <v>223</v>
      </c>
      <c r="H1270" s="104">
        <v>35</v>
      </c>
      <c r="I1270" s="104">
        <v>38</v>
      </c>
      <c r="J1270" s="104">
        <v>1352</v>
      </c>
      <c r="K1270" s="104">
        <v>4056</v>
      </c>
      <c r="L1270" s="105">
        <v>475</v>
      </c>
      <c r="M1270" s="106">
        <v>221</v>
      </c>
      <c r="N1270" s="106">
        <v>228</v>
      </c>
      <c r="O1270" s="106">
        <v>3</v>
      </c>
      <c r="P1270" s="106">
        <v>7</v>
      </c>
      <c r="Q1270" s="106">
        <v>3</v>
      </c>
      <c r="R1270" s="106">
        <v>3</v>
      </c>
      <c r="S1270" s="106">
        <v>243</v>
      </c>
      <c r="T1270" s="106">
        <v>243</v>
      </c>
      <c r="U1270" s="106">
        <v>3</v>
      </c>
      <c r="V1270" s="106">
        <v>0</v>
      </c>
      <c r="W1270" s="106">
        <v>2</v>
      </c>
      <c r="X1270" s="106">
        <v>2.5</v>
      </c>
      <c r="Y1270" s="106">
        <v>1352</v>
      </c>
      <c r="Z1270" s="106">
        <v>9</v>
      </c>
      <c r="AA1270" s="107"/>
      <c r="AB1270" s="106"/>
      <c r="AC1270" s="108">
        <v>4.833333333333333</v>
      </c>
      <c r="AD1270" s="109">
        <v>3</v>
      </c>
      <c r="AE1270" s="110">
        <v>0</v>
      </c>
      <c r="AF1270" s="111">
        <v>0.54</v>
      </c>
      <c r="AG1270" s="112">
        <v>0</v>
      </c>
      <c r="AH1270" s="112">
        <v>0</v>
      </c>
      <c r="AI1270" s="112">
        <v>0</v>
      </c>
      <c r="AJ1270" s="111">
        <v>0.9</v>
      </c>
      <c r="AK1270" s="112">
        <v>0</v>
      </c>
      <c r="AL1270" s="112">
        <v>0</v>
      </c>
      <c r="AM1270" s="112">
        <v>0</v>
      </c>
      <c r="AN1270" s="112">
        <v>0</v>
      </c>
      <c r="AO1270" s="112">
        <v>0</v>
      </c>
      <c r="AP1270" s="112">
        <v>0</v>
      </c>
      <c r="AQ1270" s="112">
        <v>0</v>
      </c>
      <c r="AR1270" s="112">
        <v>0</v>
      </c>
      <c r="AS1270" s="112">
        <v>0</v>
      </c>
      <c r="AT1270" s="111">
        <v>0.55000000000000004</v>
      </c>
      <c r="AU1270" s="112">
        <v>0</v>
      </c>
      <c r="AV1270" s="112">
        <v>0</v>
      </c>
      <c r="AW1270" s="112">
        <v>0</v>
      </c>
      <c r="AX1270" s="112">
        <v>0</v>
      </c>
      <c r="AY1270" s="112">
        <v>0</v>
      </c>
      <c r="AZ1270" s="112">
        <v>0</v>
      </c>
      <c r="BA1270" s="111">
        <v>0.71299999999999997</v>
      </c>
      <c r="BB1270" s="112">
        <v>0</v>
      </c>
      <c r="BC1270" s="112">
        <v>0</v>
      </c>
      <c r="BD1270" s="112">
        <v>0</v>
      </c>
      <c r="BE1270" s="112">
        <v>0</v>
      </c>
      <c r="BF1270" s="112">
        <v>0</v>
      </c>
      <c r="BG1270" s="112">
        <v>0</v>
      </c>
      <c r="BH1270" s="112">
        <v>0</v>
      </c>
      <c r="BI1270" s="112">
        <v>0</v>
      </c>
      <c r="BJ1270" s="112">
        <v>0</v>
      </c>
      <c r="BK1270" s="111">
        <v>0.71299999999999997</v>
      </c>
      <c r="BL1270" s="112">
        <v>0</v>
      </c>
      <c r="BM1270" s="112">
        <v>0</v>
      </c>
      <c r="BN1270" s="112">
        <v>0</v>
      </c>
      <c r="BO1270" s="112">
        <v>0</v>
      </c>
      <c r="BP1270" s="112">
        <v>0</v>
      </c>
      <c r="BQ1270" s="112">
        <v>0</v>
      </c>
      <c r="BR1270" s="113">
        <v>35</v>
      </c>
      <c r="BS1270" s="112">
        <v>0</v>
      </c>
    </row>
    <row r="1271" spans="1:71" hidden="1" x14ac:dyDescent="0.25">
      <c r="A1271" s="102" t="s">
        <v>17</v>
      </c>
      <c r="B1271" s="103" t="s">
        <v>205</v>
      </c>
      <c r="C1271" s="102" t="s">
        <v>206</v>
      </c>
      <c r="D1271" s="102" t="s">
        <v>807</v>
      </c>
      <c r="E1271" s="102" t="s">
        <v>808</v>
      </c>
      <c r="F1271" s="102" t="s">
        <v>151</v>
      </c>
      <c r="G1271" s="102" t="s">
        <v>223</v>
      </c>
      <c r="H1271" s="104">
        <v>13</v>
      </c>
      <c r="I1271" s="104">
        <v>14</v>
      </c>
      <c r="J1271" s="104">
        <v>147</v>
      </c>
      <c r="K1271" s="104">
        <v>441</v>
      </c>
      <c r="L1271" s="105">
        <v>58</v>
      </c>
      <c r="M1271" s="106">
        <v>106</v>
      </c>
      <c r="N1271" s="106">
        <v>110</v>
      </c>
      <c r="O1271" s="106">
        <v>1</v>
      </c>
      <c r="P1271" s="106">
        <v>4</v>
      </c>
      <c r="Q1271" s="106">
        <v>3</v>
      </c>
      <c r="R1271" s="106">
        <v>2</v>
      </c>
      <c r="S1271" s="106">
        <v>104</v>
      </c>
      <c r="T1271" s="106">
        <v>108</v>
      </c>
      <c r="U1271" s="106">
        <v>1</v>
      </c>
      <c r="V1271" s="106">
        <v>4</v>
      </c>
      <c r="W1271" s="106">
        <v>3</v>
      </c>
      <c r="X1271" s="106">
        <v>2</v>
      </c>
      <c r="Y1271" s="106">
        <v>147</v>
      </c>
      <c r="Z1271" s="106">
        <v>5</v>
      </c>
      <c r="AA1271" s="107">
        <v>38061</v>
      </c>
      <c r="AB1271" s="106">
        <v>3</v>
      </c>
      <c r="AC1271" s="108">
        <v>3</v>
      </c>
      <c r="AD1271" s="109">
        <v>2</v>
      </c>
      <c r="AE1271" s="110">
        <v>0</v>
      </c>
      <c r="AF1271" s="111">
        <v>0.54</v>
      </c>
      <c r="AG1271" s="112">
        <v>0</v>
      </c>
      <c r="AH1271" s="112">
        <v>0</v>
      </c>
      <c r="AI1271" s="112">
        <v>0</v>
      </c>
      <c r="AJ1271" s="111">
        <v>0.9</v>
      </c>
      <c r="AK1271" s="112">
        <v>0</v>
      </c>
      <c r="AL1271" s="112">
        <v>0</v>
      </c>
      <c r="AM1271" s="112">
        <v>0</v>
      </c>
      <c r="AN1271" s="112">
        <v>0</v>
      </c>
      <c r="AO1271" s="112">
        <v>0</v>
      </c>
      <c r="AP1271" s="112">
        <v>0</v>
      </c>
      <c r="AQ1271" s="112">
        <v>0</v>
      </c>
      <c r="AR1271" s="112">
        <v>0</v>
      </c>
      <c r="AS1271" s="112">
        <v>0</v>
      </c>
      <c r="AT1271" s="111">
        <v>0.55000000000000004</v>
      </c>
      <c r="AU1271" s="112">
        <v>0</v>
      </c>
      <c r="AV1271" s="112">
        <v>0</v>
      </c>
      <c r="AW1271" s="112">
        <v>0</v>
      </c>
      <c r="AX1271" s="112">
        <v>0</v>
      </c>
      <c r="AY1271" s="112">
        <v>0</v>
      </c>
      <c r="AZ1271" s="112">
        <v>0</v>
      </c>
      <c r="BA1271" s="111">
        <v>0.71299999999999997</v>
      </c>
      <c r="BB1271" s="112">
        <v>0</v>
      </c>
      <c r="BC1271" s="112">
        <v>0</v>
      </c>
      <c r="BD1271" s="112">
        <v>0</v>
      </c>
      <c r="BE1271" s="112">
        <v>0</v>
      </c>
      <c r="BF1271" s="112">
        <v>0</v>
      </c>
      <c r="BG1271" s="112">
        <v>0</v>
      </c>
      <c r="BH1271" s="112">
        <v>0</v>
      </c>
      <c r="BI1271" s="112">
        <v>0</v>
      </c>
      <c r="BJ1271" s="112">
        <v>0</v>
      </c>
      <c r="BK1271" s="111">
        <v>0.71299999999999997</v>
      </c>
      <c r="BL1271" s="112">
        <v>0</v>
      </c>
      <c r="BM1271" s="112">
        <v>0</v>
      </c>
      <c r="BN1271" s="112">
        <v>0</v>
      </c>
      <c r="BO1271" s="112">
        <v>0</v>
      </c>
      <c r="BP1271" s="112">
        <v>0</v>
      </c>
      <c r="BQ1271" s="112">
        <v>0</v>
      </c>
      <c r="BR1271" s="113">
        <v>4</v>
      </c>
      <c r="BS1271" s="112">
        <v>0</v>
      </c>
    </row>
    <row r="1272" spans="1:71" hidden="1" x14ac:dyDescent="0.25">
      <c r="A1272" s="102" t="s">
        <v>17</v>
      </c>
      <c r="B1272" s="103" t="s">
        <v>205</v>
      </c>
      <c r="C1272" s="102" t="s">
        <v>206</v>
      </c>
      <c r="D1272" s="102" t="s">
        <v>706</v>
      </c>
      <c r="E1272" s="102" t="s">
        <v>707</v>
      </c>
      <c r="F1272" s="102" t="s">
        <v>151</v>
      </c>
      <c r="G1272" s="102" t="s">
        <v>223</v>
      </c>
      <c r="H1272" s="104">
        <v>40</v>
      </c>
      <c r="I1272" s="104">
        <v>39</v>
      </c>
      <c r="J1272" s="104">
        <v>155</v>
      </c>
      <c r="K1272" s="104">
        <v>465</v>
      </c>
      <c r="L1272" s="105">
        <v>78</v>
      </c>
      <c r="M1272" s="106">
        <v>256</v>
      </c>
      <c r="N1272" s="106">
        <v>277</v>
      </c>
      <c r="O1272" s="106">
        <v>3</v>
      </c>
      <c r="P1272" s="106">
        <v>21</v>
      </c>
      <c r="Q1272" s="106">
        <v>5</v>
      </c>
      <c r="R1272" s="106">
        <v>4</v>
      </c>
      <c r="S1272" s="106">
        <v>258</v>
      </c>
      <c r="T1272" s="106">
        <v>262</v>
      </c>
      <c r="U1272" s="106">
        <v>3</v>
      </c>
      <c r="V1272" s="106">
        <v>4</v>
      </c>
      <c r="W1272" s="106">
        <v>3</v>
      </c>
      <c r="X1272" s="106">
        <v>3</v>
      </c>
      <c r="Y1272" s="106">
        <v>155</v>
      </c>
      <c r="Z1272" s="106">
        <v>5</v>
      </c>
      <c r="AA1272" s="107">
        <v>31284</v>
      </c>
      <c r="AB1272" s="106">
        <v>2</v>
      </c>
      <c r="AC1272" s="108">
        <v>3.2</v>
      </c>
      <c r="AD1272" s="109">
        <v>2</v>
      </c>
      <c r="AE1272" s="110">
        <v>0</v>
      </c>
      <c r="AF1272" s="111">
        <v>0.54</v>
      </c>
      <c r="AG1272" s="112">
        <v>0</v>
      </c>
      <c r="AH1272" s="112">
        <v>0</v>
      </c>
      <c r="AI1272" s="112">
        <v>0</v>
      </c>
      <c r="AJ1272" s="111">
        <v>0.9</v>
      </c>
      <c r="AK1272" s="112">
        <v>0</v>
      </c>
      <c r="AL1272" s="112">
        <v>0</v>
      </c>
      <c r="AM1272" s="112">
        <v>0</v>
      </c>
      <c r="AN1272" s="112">
        <v>0</v>
      </c>
      <c r="AO1272" s="112">
        <v>0</v>
      </c>
      <c r="AP1272" s="112">
        <v>0</v>
      </c>
      <c r="AQ1272" s="112">
        <v>0</v>
      </c>
      <c r="AR1272" s="112">
        <v>0</v>
      </c>
      <c r="AS1272" s="112">
        <v>0</v>
      </c>
      <c r="AT1272" s="111">
        <v>0.55000000000000004</v>
      </c>
      <c r="AU1272" s="112">
        <v>0</v>
      </c>
      <c r="AV1272" s="112">
        <v>0</v>
      </c>
      <c r="AW1272" s="112">
        <v>0</v>
      </c>
      <c r="AX1272" s="112">
        <v>0</v>
      </c>
      <c r="AY1272" s="112">
        <v>0</v>
      </c>
      <c r="AZ1272" s="112">
        <v>0</v>
      </c>
      <c r="BA1272" s="111">
        <v>0.71299999999999997</v>
      </c>
      <c r="BB1272" s="112">
        <v>0</v>
      </c>
      <c r="BC1272" s="112">
        <v>0</v>
      </c>
      <c r="BD1272" s="112">
        <v>0</v>
      </c>
      <c r="BE1272" s="112">
        <v>0</v>
      </c>
      <c r="BF1272" s="112">
        <v>0</v>
      </c>
      <c r="BG1272" s="112">
        <v>0</v>
      </c>
      <c r="BH1272" s="112">
        <v>0</v>
      </c>
      <c r="BI1272" s="112">
        <v>0</v>
      </c>
      <c r="BJ1272" s="112">
        <v>0</v>
      </c>
      <c r="BK1272" s="111">
        <v>0.71299999999999997</v>
      </c>
      <c r="BL1272" s="112">
        <v>0</v>
      </c>
      <c r="BM1272" s="112">
        <v>0</v>
      </c>
      <c r="BN1272" s="112">
        <v>0</v>
      </c>
      <c r="BO1272" s="112">
        <v>0</v>
      </c>
      <c r="BP1272" s="112">
        <v>0</v>
      </c>
      <c r="BQ1272" s="112">
        <v>0</v>
      </c>
      <c r="BR1272" s="113">
        <v>9</v>
      </c>
      <c r="BS1272" s="112">
        <v>0</v>
      </c>
    </row>
    <row r="1273" spans="1:71" hidden="1" x14ac:dyDescent="0.25">
      <c r="A1273" s="102" t="s">
        <v>17</v>
      </c>
      <c r="B1273" s="103" t="s">
        <v>205</v>
      </c>
      <c r="C1273" s="102" t="s">
        <v>206</v>
      </c>
      <c r="D1273" s="102" t="s">
        <v>739</v>
      </c>
      <c r="E1273" s="102" t="s">
        <v>740</v>
      </c>
      <c r="F1273" s="102" t="s">
        <v>151</v>
      </c>
      <c r="G1273" s="102" t="s">
        <v>223</v>
      </c>
      <c r="H1273" s="104">
        <v>100</v>
      </c>
      <c r="I1273" s="104">
        <v>91</v>
      </c>
      <c r="J1273" s="104">
        <v>244</v>
      </c>
      <c r="K1273" s="104">
        <v>732</v>
      </c>
      <c r="L1273" s="105">
        <v>145</v>
      </c>
      <c r="M1273" s="106">
        <v>923</v>
      </c>
      <c r="N1273" s="106">
        <v>1016</v>
      </c>
      <c r="O1273" s="106">
        <v>7</v>
      </c>
      <c r="P1273" s="106">
        <v>93</v>
      </c>
      <c r="Q1273" s="106">
        <v>8</v>
      </c>
      <c r="R1273" s="106">
        <v>7.5</v>
      </c>
      <c r="S1273" s="106">
        <v>876</v>
      </c>
      <c r="T1273" s="106">
        <v>892</v>
      </c>
      <c r="U1273" s="106">
        <v>7</v>
      </c>
      <c r="V1273" s="106">
        <v>16</v>
      </c>
      <c r="W1273" s="106">
        <v>6</v>
      </c>
      <c r="X1273" s="106">
        <v>6.5</v>
      </c>
      <c r="Y1273" s="106">
        <v>244</v>
      </c>
      <c r="Z1273" s="106">
        <v>6</v>
      </c>
      <c r="AA1273" s="107">
        <v>42394</v>
      </c>
      <c r="AB1273" s="106">
        <v>4</v>
      </c>
      <c r="AC1273" s="108">
        <v>5.6</v>
      </c>
      <c r="AD1273" s="109">
        <v>3</v>
      </c>
      <c r="AE1273" s="110">
        <v>0</v>
      </c>
      <c r="AF1273" s="111">
        <v>0.54</v>
      </c>
      <c r="AG1273" s="112">
        <v>0</v>
      </c>
      <c r="AH1273" s="112">
        <v>0</v>
      </c>
      <c r="AI1273" s="112">
        <v>0</v>
      </c>
      <c r="AJ1273" s="111">
        <v>0.9</v>
      </c>
      <c r="AK1273" s="112">
        <v>0</v>
      </c>
      <c r="AL1273" s="112">
        <v>0</v>
      </c>
      <c r="AM1273" s="112">
        <v>0</v>
      </c>
      <c r="AN1273" s="112">
        <v>0</v>
      </c>
      <c r="AO1273" s="112">
        <v>0</v>
      </c>
      <c r="AP1273" s="112">
        <v>0</v>
      </c>
      <c r="AQ1273" s="112">
        <v>0</v>
      </c>
      <c r="AR1273" s="112">
        <v>0</v>
      </c>
      <c r="AS1273" s="112">
        <v>0</v>
      </c>
      <c r="AT1273" s="111">
        <v>0.55000000000000004</v>
      </c>
      <c r="AU1273" s="112">
        <v>0</v>
      </c>
      <c r="AV1273" s="112">
        <v>0</v>
      </c>
      <c r="AW1273" s="112">
        <v>0</v>
      </c>
      <c r="AX1273" s="112">
        <v>0</v>
      </c>
      <c r="AY1273" s="112">
        <v>0</v>
      </c>
      <c r="AZ1273" s="112">
        <v>0</v>
      </c>
      <c r="BA1273" s="111">
        <v>0.71299999999999997</v>
      </c>
      <c r="BB1273" s="112">
        <v>0</v>
      </c>
      <c r="BC1273" s="112">
        <v>0</v>
      </c>
      <c r="BD1273" s="112">
        <v>0</v>
      </c>
      <c r="BE1273" s="112">
        <v>0</v>
      </c>
      <c r="BF1273" s="112">
        <v>0</v>
      </c>
      <c r="BG1273" s="112">
        <v>0</v>
      </c>
      <c r="BH1273" s="112">
        <v>0</v>
      </c>
      <c r="BI1273" s="112">
        <v>0</v>
      </c>
      <c r="BJ1273" s="112">
        <v>0</v>
      </c>
      <c r="BK1273" s="111">
        <v>0.71299999999999997</v>
      </c>
      <c r="BL1273" s="112">
        <v>0</v>
      </c>
      <c r="BM1273" s="112">
        <v>0</v>
      </c>
      <c r="BN1273" s="112">
        <v>0</v>
      </c>
      <c r="BO1273" s="112">
        <v>0</v>
      </c>
      <c r="BP1273" s="112">
        <v>0</v>
      </c>
      <c r="BQ1273" s="112">
        <v>0</v>
      </c>
      <c r="BR1273" s="113">
        <v>58</v>
      </c>
      <c r="BS1273" s="112">
        <v>0</v>
      </c>
    </row>
    <row r="1274" spans="1:71" hidden="1" x14ac:dyDescent="0.25">
      <c r="A1274" s="102" t="s">
        <v>17</v>
      </c>
      <c r="B1274" s="103" t="s">
        <v>205</v>
      </c>
      <c r="C1274" s="102" t="s">
        <v>206</v>
      </c>
      <c r="D1274" s="102" t="s">
        <v>497</v>
      </c>
      <c r="E1274" s="102" t="s">
        <v>498</v>
      </c>
      <c r="F1274" s="102" t="s">
        <v>151</v>
      </c>
      <c r="G1274" s="102" t="s">
        <v>223</v>
      </c>
      <c r="H1274" s="104">
        <v>13</v>
      </c>
      <c r="I1274" s="104">
        <v>12</v>
      </c>
      <c r="J1274" s="104">
        <v>59</v>
      </c>
      <c r="K1274" s="104">
        <v>177</v>
      </c>
      <c r="L1274" s="105">
        <v>28</v>
      </c>
      <c r="M1274" s="106">
        <v>128</v>
      </c>
      <c r="N1274" s="106">
        <v>118</v>
      </c>
      <c r="O1274" s="106">
        <v>1</v>
      </c>
      <c r="P1274" s="106">
        <v>-10</v>
      </c>
      <c r="Q1274" s="106">
        <v>2</v>
      </c>
      <c r="R1274" s="106">
        <v>1.5</v>
      </c>
      <c r="S1274" s="106">
        <v>134</v>
      </c>
      <c r="T1274" s="106">
        <v>131</v>
      </c>
      <c r="U1274" s="106">
        <v>2</v>
      </c>
      <c r="V1274" s="106">
        <v>-3</v>
      </c>
      <c r="W1274" s="106">
        <v>1</v>
      </c>
      <c r="X1274" s="106">
        <v>1.5</v>
      </c>
      <c r="Y1274" s="106">
        <v>59</v>
      </c>
      <c r="Z1274" s="106">
        <v>3</v>
      </c>
      <c r="AA1274" s="107">
        <v>39991</v>
      </c>
      <c r="AB1274" s="106">
        <v>4</v>
      </c>
      <c r="AC1274" s="108">
        <v>2.8</v>
      </c>
      <c r="AD1274" s="109">
        <v>2</v>
      </c>
      <c r="AE1274" s="110">
        <v>0</v>
      </c>
      <c r="AF1274" s="111">
        <v>0.54</v>
      </c>
      <c r="AG1274" s="112">
        <v>0</v>
      </c>
      <c r="AH1274" s="112">
        <v>0</v>
      </c>
      <c r="AI1274" s="112">
        <v>0</v>
      </c>
      <c r="AJ1274" s="111">
        <v>0.9</v>
      </c>
      <c r="AK1274" s="112">
        <v>0</v>
      </c>
      <c r="AL1274" s="112">
        <v>0</v>
      </c>
      <c r="AM1274" s="112">
        <v>0</v>
      </c>
      <c r="AN1274" s="112">
        <v>0</v>
      </c>
      <c r="AO1274" s="112">
        <v>0</v>
      </c>
      <c r="AP1274" s="112">
        <v>0</v>
      </c>
      <c r="AQ1274" s="112">
        <v>0</v>
      </c>
      <c r="AR1274" s="112">
        <v>0</v>
      </c>
      <c r="AS1274" s="112">
        <v>0</v>
      </c>
      <c r="AT1274" s="111">
        <v>0.55000000000000004</v>
      </c>
      <c r="AU1274" s="112">
        <v>0</v>
      </c>
      <c r="AV1274" s="112">
        <v>0</v>
      </c>
      <c r="AW1274" s="112">
        <v>0</v>
      </c>
      <c r="AX1274" s="112">
        <v>0</v>
      </c>
      <c r="AY1274" s="112">
        <v>0</v>
      </c>
      <c r="AZ1274" s="112">
        <v>0</v>
      </c>
      <c r="BA1274" s="111">
        <v>0.71299999999999997</v>
      </c>
      <c r="BB1274" s="112">
        <v>0</v>
      </c>
      <c r="BC1274" s="112">
        <v>0</v>
      </c>
      <c r="BD1274" s="112">
        <v>0</v>
      </c>
      <c r="BE1274" s="112">
        <v>0</v>
      </c>
      <c r="BF1274" s="112">
        <v>0</v>
      </c>
      <c r="BG1274" s="112">
        <v>0</v>
      </c>
      <c r="BH1274" s="112">
        <v>0</v>
      </c>
      <c r="BI1274" s="112">
        <v>0</v>
      </c>
      <c r="BJ1274" s="112">
        <v>0</v>
      </c>
      <c r="BK1274" s="111">
        <v>0.71299999999999997</v>
      </c>
      <c r="BL1274" s="112">
        <v>0</v>
      </c>
      <c r="BM1274" s="112">
        <v>0</v>
      </c>
      <c r="BN1274" s="112">
        <v>0</v>
      </c>
      <c r="BO1274" s="112">
        <v>0</v>
      </c>
      <c r="BP1274" s="112">
        <v>0</v>
      </c>
      <c r="BQ1274" s="112">
        <v>0</v>
      </c>
      <c r="BR1274" s="113">
        <v>17</v>
      </c>
      <c r="BS1274" s="112">
        <v>0</v>
      </c>
    </row>
    <row r="1275" spans="1:71" hidden="1" x14ac:dyDescent="0.25">
      <c r="A1275" s="102" t="s">
        <v>17</v>
      </c>
      <c r="B1275" s="103" t="s">
        <v>205</v>
      </c>
      <c r="C1275" s="102" t="s">
        <v>206</v>
      </c>
      <c r="D1275" s="102" t="s">
        <v>499</v>
      </c>
      <c r="E1275" s="102" t="s">
        <v>500</v>
      </c>
      <c r="F1275" s="102" t="s">
        <v>244</v>
      </c>
      <c r="G1275" s="102" t="s">
        <v>224</v>
      </c>
      <c r="H1275" s="104">
        <v>11</v>
      </c>
      <c r="I1275" s="104">
        <v>12</v>
      </c>
      <c r="J1275" s="104">
        <v>331</v>
      </c>
      <c r="K1275" s="104">
        <v>993</v>
      </c>
      <c r="L1275" s="105">
        <v>118</v>
      </c>
      <c r="M1275" s="106">
        <v>105</v>
      </c>
      <c r="N1275" s="106">
        <v>101</v>
      </c>
      <c r="O1275" s="106">
        <v>1</v>
      </c>
      <c r="P1275" s="106">
        <v>-4</v>
      </c>
      <c r="Q1275" s="106">
        <v>2</v>
      </c>
      <c r="R1275" s="106">
        <v>1.5</v>
      </c>
      <c r="S1275" s="106">
        <v>109</v>
      </c>
      <c r="T1275" s="106">
        <v>108</v>
      </c>
      <c r="U1275" s="106">
        <v>1</v>
      </c>
      <c r="V1275" s="106">
        <v>-1</v>
      </c>
      <c r="W1275" s="106">
        <v>2</v>
      </c>
      <c r="X1275" s="106">
        <v>1.5</v>
      </c>
      <c r="Y1275" s="106">
        <v>331</v>
      </c>
      <c r="Z1275" s="106">
        <v>7</v>
      </c>
      <c r="AA1275" s="107">
        <v>43049</v>
      </c>
      <c r="AB1275" s="106">
        <v>4</v>
      </c>
      <c r="AC1275" s="108">
        <v>3.6</v>
      </c>
      <c r="AD1275" s="109">
        <v>2</v>
      </c>
      <c r="AE1275" s="110">
        <v>0</v>
      </c>
      <c r="AF1275" s="111">
        <v>0.54</v>
      </c>
      <c r="AG1275" s="112">
        <v>0</v>
      </c>
      <c r="AH1275" s="112">
        <v>0</v>
      </c>
      <c r="AI1275" s="112">
        <v>0</v>
      </c>
      <c r="AJ1275" s="111">
        <v>0.9</v>
      </c>
      <c r="AK1275" s="112">
        <v>0</v>
      </c>
      <c r="AL1275" s="112">
        <v>0</v>
      </c>
      <c r="AM1275" s="112">
        <v>0</v>
      </c>
      <c r="AN1275" s="112">
        <v>0</v>
      </c>
      <c r="AO1275" s="112">
        <v>0</v>
      </c>
      <c r="AP1275" s="112">
        <v>0</v>
      </c>
      <c r="AQ1275" s="112">
        <v>0</v>
      </c>
      <c r="AR1275" s="112">
        <v>0</v>
      </c>
      <c r="AS1275" s="112">
        <v>0</v>
      </c>
      <c r="AT1275" s="111">
        <v>0.55000000000000004</v>
      </c>
      <c r="AU1275" s="112">
        <v>0</v>
      </c>
      <c r="AV1275" s="112">
        <v>0</v>
      </c>
      <c r="AW1275" s="112">
        <v>0</v>
      </c>
      <c r="AX1275" s="112">
        <v>0</v>
      </c>
      <c r="AY1275" s="112">
        <v>0</v>
      </c>
      <c r="AZ1275" s="112">
        <v>0</v>
      </c>
      <c r="BA1275" s="111">
        <v>0.71299999999999997</v>
      </c>
      <c r="BB1275" s="112">
        <v>0</v>
      </c>
      <c r="BC1275" s="112">
        <v>0</v>
      </c>
      <c r="BD1275" s="112">
        <v>0</v>
      </c>
      <c r="BE1275" s="112">
        <v>0</v>
      </c>
      <c r="BF1275" s="112">
        <v>0</v>
      </c>
      <c r="BG1275" s="112">
        <v>0</v>
      </c>
      <c r="BH1275" s="112">
        <v>0</v>
      </c>
      <c r="BI1275" s="112">
        <v>0</v>
      </c>
      <c r="BJ1275" s="112">
        <v>0</v>
      </c>
      <c r="BK1275" s="111">
        <v>0.71299999999999997</v>
      </c>
      <c r="BL1275" s="112">
        <v>0</v>
      </c>
      <c r="BM1275" s="112">
        <v>0</v>
      </c>
      <c r="BN1275" s="112">
        <v>0</v>
      </c>
      <c r="BO1275" s="112">
        <v>0</v>
      </c>
      <c r="BP1275" s="112">
        <v>0</v>
      </c>
      <c r="BQ1275" s="112">
        <v>0</v>
      </c>
      <c r="BR1275" s="113">
        <v>35</v>
      </c>
      <c r="BS1275" s="112">
        <v>0</v>
      </c>
    </row>
    <row r="1276" spans="1:71" hidden="1" x14ac:dyDescent="0.25">
      <c r="A1276" s="102" t="s">
        <v>17</v>
      </c>
      <c r="B1276" s="103" t="s">
        <v>205</v>
      </c>
      <c r="C1276" s="102" t="s">
        <v>206</v>
      </c>
      <c r="D1276" s="102" t="s">
        <v>120</v>
      </c>
      <c r="E1276" s="102" t="s">
        <v>121</v>
      </c>
      <c r="F1276" s="102" t="s">
        <v>151</v>
      </c>
      <c r="G1276" s="102" t="s">
        <v>223</v>
      </c>
      <c r="H1276" s="104">
        <v>411</v>
      </c>
      <c r="I1276" s="104">
        <v>458</v>
      </c>
      <c r="J1276" s="104">
        <v>1401</v>
      </c>
      <c r="K1276" s="104">
        <v>4203</v>
      </c>
      <c r="L1276" s="105">
        <v>756.66666666666663</v>
      </c>
      <c r="M1276" s="106">
        <v>3099</v>
      </c>
      <c r="N1276" s="106">
        <v>3181</v>
      </c>
      <c r="O1276" s="106">
        <v>9</v>
      </c>
      <c r="P1276" s="106">
        <v>82</v>
      </c>
      <c r="Q1276" s="106">
        <v>8</v>
      </c>
      <c r="R1276" s="106">
        <v>8.5</v>
      </c>
      <c r="S1276" s="106">
        <v>3201</v>
      </c>
      <c r="T1276" s="106">
        <v>3286</v>
      </c>
      <c r="U1276" s="106">
        <v>10</v>
      </c>
      <c r="V1276" s="106">
        <v>85</v>
      </c>
      <c r="W1276" s="106">
        <v>9</v>
      </c>
      <c r="X1276" s="106">
        <v>9.5</v>
      </c>
      <c r="Y1276" s="106">
        <v>1401</v>
      </c>
      <c r="Z1276" s="106">
        <v>9</v>
      </c>
      <c r="AA1276" s="107">
        <v>32122</v>
      </c>
      <c r="AB1276" s="106">
        <v>2</v>
      </c>
      <c r="AC1276" s="108">
        <v>6.2</v>
      </c>
      <c r="AD1276" s="109">
        <v>2</v>
      </c>
      <c r="AE1276" s="110">
        <v>0</v>
      </c>
      <c r="AF1276" s="111">
        <v>0.54</v>
      </c>
      <c r="AG1276" s="112">
        <v>0</v>
      </c>
      <c r="AH1276" s="112">
        <v>0</v>
      </c>
      <c r="AI1276" s="112">
        <v>0</v>
      </c>
      <c r="AJ1276" s="111">
        <v>0.9</v>
      </c>
      <c r="AK1276" s="112">
        <v>0</v>
      </c>
      <c r="AL1276" s="112">
        <v>0</v>
      </c>
      <c r="AM1276" s="112">
        <v>0</v>
      </c>
      <c r="AN1276" s="112">
        <v>0</v>
      </c>
      <c r="AO1276" s="112">
        <v>0</v>
      </c>
      <c r="AP1276" s="112">
        <v>0</v>
      </c>
      <c r="AQ1276" s="112">
        <v>0</v>
      </c>
      <c r="AR1276" s="112">
        <v>0</v>
      </c>
      <c r="AS1276" s="112">
        <v>0</v>
      </c>
      <c r="AT1276" s="111">
        <v>0.55000000000000004</v>
      </c>
      <c r="AU1276" s="112">
        <v>0</v>
      </c>
      <c r="AV1276" s="112">
        <v>0</v>
      </c>
      <c r="AW1276" s="112">
        <v>0</v>
      </c>
      <c r="AX1276" s="112">
        <v>0</v>
      </c>
      <c r="AY1276" s="112">
        <v>0</v>
      </c>
      <c r="AZ1276" s="112">
        <v>0</v>
      </c>
      <c r="BA1276" s="111">
        <v>0.71299999999999997</v>
      </c>
      <c r="BB1276" s="112">
        <v>0</v>
      </c>
      <c r="BC1276" s="112">
        <v>0</v>
      </c>
      <c r="BD1276" s="112">
        <v>0</v>
      </c>
      <c r="BE1276" s="112">
        <v>0</v>
      </c>
      <c r="BF1276" s="112">
        <v>0</v>
      </c>
      <c r="BG1276" s="112">
        <v>0</v>
      </c>
      <c r="BH1276" s="112">
        <v>0</v>
      </c>
      <c r="BI1276" s="112">
        <v>0</v>
      </c>
      <c r="BJ1276" s="112">
        <v>0</v>
      </c>
      <c r="BK1276" s="111">
        <v>0.71299999999999997</v>
      </c>
      <c r="BL1276" s="112">
        <v>0</v>
      </c>
      <c r="BM1276" s="112">
        <v>0</v>
      </c>
      <c r="BN1276" s="112">
        <v>0</v>
      </c>
      <c r="BO1276" s="112">
        <v>0</v>
      </c>
      <c r="BP1276" s="112">
        <v>0</v>
      </c>
      <c r="BQ1276" s="112">
        <v>0</v>
      </c>
      <c r="BR1276" s="113">
        <v>117</v>
      </c>
      <c r="BS1276" s="112">
        <v>0</v>
      </c>
    </row>
    <row r="1277" spans="1:71" hidden="1" x14ac:dyDescent="0.25">
      <c r="A1277" s="102" t="s">
        <v>17</v>
      </c>
      <c r="B1277" s="103" t="s">
        <v>205</v>
      </c>
      <c r="C1277" s="102" t="s">
        <v>206</v>
      </c>
      <c r="D1277" s="102" t="s">
        <v>636</v>
      </c>
      <c r="E1277" s="102" t="s">
        <v>637</v>
      </c>
      <c r="F1277" s="102" t="s">
        <v>151</v>
      </c>
      <c r="G1277" s="102" t="s">
        <v>223</v>
      </c>
      <c r="H1277" s="104">
        <v>15</v>
      </c>
      <c r="I1277" s="104">
        <v>15</v>
      </c>
      <c r="J1277" s="104">
        <v>163</v>
      </c>
      <c r="K1277" s="104">
        <v>489</v>
      </c>
      <c r="L1277" s="105">
        <v>64.333333333333329</v>
      </c>
      <c r="M1277" s="106">
        <v>133</v>
      </c>
      <c r="N1277" s="106">
        <v>152</v>
      </c>
      <c r="O1277" s="106">
        <v>2</v>
      </c>
      <c r="P1277" s="106">
        <v>19</v>
      </c>
      <c r="Q1277" s="106">
        <v>4</v>
      </c>
      <c r="R1277" s="106">
        <v>3</v>
      </c>
      <c r="S1277" s="106">
        <v>127</v>
      </c>
      <c r="T1277" s="106">
        <v>133</v>
      </c>
      <c r="U1277" s="106">
        <v>2</v>
      </c>
      <c r="V1277" s="106">
        <v>6</v>
      </c>
      <c r="W1277" s="106">
        <v>4</v>
      </c>
      <c r="X1277" s="106">
        <v>3</v>
      </c>
      <c r="Y1277" s="106">
        <v>163</v>
      </c>
      <c r="Z1277" s="106">
        <v>6</v>
      </c>
      <c r="AA1277" s="107">
        <v>36130</v>
      </c>
      <c r="AB1277" s="106">
        <v>3</v>
      </c>
      <c r="AC1277" s="108">
        <v>3.6</v>
      </c>
      <c r="AD1277" s="109">
        <v>2</v>
      </c>
      <c r="AE1277" s="110">
        <v>0</v>
      </c>
      <c r="AF1277" s="111">
        <v>0.54</v>
      </c>
      <c r="AG1277" s="112">
        <v>0</v>
      </c>
      <c r="AH1277" s="112">
        <v>0</v>
      </c>
      <c r="AI1277" s="112">
        <v>0</v>
      </c>
      <c r="AJ1277" s="111">
        <v>0.9</v>
      </c>
      <c r="AK1277" s="112">
        <v>0</v>
      </c>
      <c r="AL1277" s="112">
        <v>0</v>
      </c>
      <c r="AM1277" s="112">
        <v>0</v>
      </c>
      <c r="AN1277" s="112">
        <v>0</v>
      </c>
      <c r="AO1277" s="112">
        <v>0</v>
      </c>
      <c r="AP1277" s="112">
        <v>0</v>
      </c>
      <c r="AQ1277" s="112">
        <v>0</v>
      </c>
      <c r="AR1277" s="112">
        <v>0</v>
      </c>
      <c r="AS1277" s="112">
        <v>0</v>
      </c>
      <c r="AT1277" s="111">
        <v>0.55000000000000004</v>
      </c>
      <c r="AU1277" s="112">
        <v>0</v>
      </c>
      <c r="AV1277" s="112">
        <v>0</v>
      </c>
      <c r="AW1277" s="112">
        <v>0</v>
      </c>
      <c r="AX1277" s="112">
        <v>0</v>
      </c>
      <c r="AY1277" s="112">
        <v>0</v>
      </c>
      <c r="AZ1277" s="112">
        <v>0</v>
      </c>
      <c r="BA1277" s="111">
        <v>0.71299999999999997</v>
      </c>
      <c r="BB1277" s="112">
        <v>0</v>
      </c>
      <c r="BC1277" s="112">
        <v>0</v>
      </c>
      <c r="BD1277" s="112">
        <v>0</v>
      </c>
      <c r="BE1277" s="112">
        <v>0</v>
      </c>
      <c r="BF1277" s="112">
        <v>0</v>
      </c>
      <c r="BG1277" s="112">
        <v>0</v>
      </c>
      <c r="BH1277" s="112">
        <v>0</v>
      </c>
      <c r="BI1277" s="112">
        <v>0</v>
      </c>
      <c r="BJ1277" s="112">
        <v>0</v>
      </c>
      <c r="BK1277" s="111">
        <v>0.71299999999999997</v>
      </c>
      <c r="BL1277" s="112">
        <v>0</v>
      </c>
      <c r="BM1277" s="112">
        <v>0</v>
      </c>
      <c r="BN1277" s="112">
        <v>0</v>
      </c>
      <c r="BO1277" s="112">
        <v>0</v>
      </c>
      <c r="BP1277" s="112">
        <v>0</v>
      </c>
      <c r="BQ1277" s="112">
        <v>0</v>
      </c>
      <c r="BR1277" s="113">
        <v>6</v>
      </c>
      <c r="BS1277" s="112">
        <v>0</v>
      </c>
    </row>
    <row r="1278" spans="1:71" hidden="1" x14ac:dyDescent="0.25">
      <c r="A1278" s="102" t="s">
        <v>17</v>
      </c>
      <c r="B1278" s="103" t="s">
        <v>205</v>
      </c>
      <c r="C1278" s="102" t="s">
        <v>206</v>
      </c>
      <c r="D1278" s="102" t="s">
        <v>973</v>
      </c>
      <c r="E1278" s="102" t="s">
        <v>974</v>
      </c>
      <c r="F1278" s="102" t="s">
        <v>151</v>
      </c>
      <c r="G1278" s="102" t="s">
        <v>223</v>
      </c>
      <c r="H1278" s="104">
        <v>35</v>
      </c>
      <c r="I1278" s="104">
        <v>33</v>
      </c>
      <c r="J1278" s="104">
        <v>139</v>
      </c>
      <c r="K1278" s="104">
        <v>417</v>
      </c>
      <c r="L1278" s="105">
        <v>69</v>
      </c>
      <c r="M1278" s="106">
        <v>350</v>
      </c>
      <c r="N1278" s="106">
        <v>370</v>
      </c>
      <c r="O1278" s="106">
        <v>4</v>
      </c>
      <c r="P1278" s="106">
        <v>20</v>
      </c>
      <c r="Q1278" s="106">
        <v>4</v>
      </c>
      <c r="R1278" s="106">
        <v>4</v>
      </c>
      <c r="S1278" s="106">
        <v>353</v>
      </c>
      <c r="T1278" s="106">
        <v>360</v>
      </c>
      <c r="U1278" s="106">
        <v>4</v>
      </c>
      <c r="V1278" s="106">
        <v>7</v>
      </c>
      <c r="W1278" s="106">
        <v>4</v>
      </c>
      <c r="X1278" s="106">
        <v>4</v>
      </c>
      <c r="Y1278" s="106">
        <v>139</v>
      </c>
      <c r="Z1278" s="106">
        <v>5</v>
      </c>
      <c r="AA1278" s="107">
        <v>46674</v>
      </c>
      <c r="AB1278" s="106">
        <v>4</v>
      </c>
      <c r="AC1278" s="108">
        <v>4.2</v>
      </c>
      <c r="AD1278" s="109">
        <v>3</v>
      </c>
      <c r="AE1278" s="110">
        <v>0</v>
      </c>
      <c r="AF1278" s="111">
        <v>0.54</v>
      </c>
      <c r="AG1278" s="112">
        <v>0</v>
      </c>
      <c r="AH1278" s="112">
        <v>0</v>
      </c>
      <c r="AI1278" s="112">
        <v>0</v>
      </c>
      <c r="AJ1278" s="111">
        <v>0.9</v>
      </c>
      <c r="AK1278" s="112">
        <v>0</v>
      </c>
      <c r="AL1278" s="112">
        <v>0</v>
      </c>
      <c r="AM1278" s="112">
        <v>0</v>
      </c>
      <c r="AN1278" s="112">
        <v>0</v>
      </c>
      <c r="AO1278" s="112">
        <v>0</v>
      </c>
      <c r="AP1278" s="112">
        <v>0</v>
      </c>
      <c r="AQ1278" s="112">
        <v>0</v>
      </c>
      <c r="AR1278" s="112">
        <v>0</v>
      </c>
      <c r="AS1278" s="112">
        <v>0</v>
      </c>
      <c r="AT1278" s="111">
        <v>0.55000000000000004</v>
      </c>
      <c r="AU1278" s="112">
        <v>0</v>
      </c>
      <c r="AV1278" s="112">
        <v>0</v>
      </c>
      <c r="AW1278" s="112">
        <v>0</v>
      </c>
      <c r="AX1278" s="112">
        <v>0</v>
      </c>
      <c r="AY1278" s="112">
        <v>0</v>
      </c>
      <c r="AZ1278" s="112">
        <v>0</v>
      </c>
      <c r="BA1278" s="111">
        <v>0.71299999999999997</v>
      </c>
      <c r="BB1278" s="112">
        <v>0</v>
      </c>
      <c r="BC1278" s="112">
        <v>0</v>
      </c>
      <c r="BD1278" s="112">
        <v>0</v>
      </c>
      <c r="BE1278" s="112">
        <v>0</v>
      </c>
      <c r="BF1278" s="112">
        <v>0</v>
      </c>
      <c r="BG1278" s="112">
        <v>0</v>
      </c>
      <c r="BH1278" s="112">
        <v>0</v>
      </c>
      <c r="BI1278" s="112">
        <v>0</v>
      </c>
      <c r="BJ1278" s="112">
        <v>0</v>
      </c>
      <c r="BK1278" s="111">
        <v>0.71299999999999997</v>
      </c>
      <c r="BL1278" s="112">
        <v>0</v>
      </c>
      <c r="BM1278" s="112">
        <v>0</v>
      </c>
      <c r="BN1278" s="112">
        <v>0</v>
      </c>
      <c r="BO1278" s="112">
        <v>0</v>
      </c>
      <c r="BP1278" s="112">
        <v>0</v>
      </c>
      <c r="BQ1278" s="112">
        <v>0</v>
      </c>
      <c r="BR1278" s="113">
        <v>11</v>
      </c>
      <c r="BS1278" s="112">
        <v>0</v>
      </c>
    </row>
    <row r="1279" spans="1:71" hidden="1" x14ac:dyDescent="0.25">
      <c r="A1279" s="102" t="s">
        <v>17</v>
      </c>
      <c r="B1279" s="103" t="s">
        <v>205</v>
      </c>
      <c r="C1279" s="102" t="s">
        <v>206</v>
      </c>
      <c r="D1279" s="102" t="s">
        <v>251</v>
      </c>
      <c r="E1279" s="102" t="s">
        <v>252</v>
      </c>
      <c r="F1279" s="102" t="s">
        <v>151</v>
      </c>
      <c r="G1279" s="102" t="s">
        <v>223</v>
      </c>
      <c r="H1279" s="104">
        <v>59</v>
      </c>
      <c r="I1279" s="104">
        <v>68</v>
      </c>
      <c r="J1279" s="104">
        <v>139</v>
      </c>
      <c r="K1279" s="104">
        <v>417</v>
      </c>
      <c r="L1279" s="105">
        <v>88.666666666666671</v>
      </c>
      <c r="M1279" s="106">
        <v>692</v>
      </c>
      <c r="N1279" s="106">
        <v>674</v>
      </c>
      <c r="O1279" s="106">
        <v>6</v>
      </c>
      <c r="P1279" s="106">
        <v>-18</v>
      </c>
      <c r="Q1279" s="106">
        <v>1</v>
      </c>
      <c r="R1279" s="106">
        <v>3.5</v>
      </c>
      <c r="S1279" s="106">
        <v>727</v>
      </c>
      <c r="T1279" s="106">
        <v>732</v>
      </c>
      <c r="U1279" s="106">
        <v>6</v>
      </c>
      <c r="V1279" s="106">
        <v>5</v>
      </c>
      <c r="W1279" s="106">
        <v>3</v>
      </c>
      <c r="X1279" s="106">
        <v>4.5</v>
      </c>
      <c r="Y1279" s="106">
        <v>139</v>
      </c>
      <c r="Z1279" s="106">
        <v>5</v>
      </c>
      <c r="AA1279" s="107">
        <v>45209</v>
      </c>
      <c r="AB1279" s="106">
        <v>4</v>
      </c>
      <c r="AC1279" s="108">
        <v>4.2</v>
      </c>
      <c r="AD1279" s="109">
        <v>3</v>
      </c>
      <c r="AE1279" s="110">
        <v>0</v>
      </c>
      <c r="AF1279" s="111">
        <v>0.54</v>
      </c>
      <c r="AG1279" s="112">
        <v>0</v>
      </c>
      <c r="AH1279" s="112">
        <v>0</v>
      </c>
      <c r="AI1279" s="112">
        <v>0</v>
      </c>
      <c r="AJ1279" s="111">
        <v>0.9</v>
      </c>
      <c r="AK1279" s="112">
        <v>0</v>
      </c>
      <c r="AL1279" s="112">
        <v>0</v>
      </c>
      <c r="AM1279" s="112">
        <v>0</v>
      </c>
      <c r="AN1279" s="112">
        <v>0</v>
      </c>
      <c r="AO1279" s="112">
        <v>0</v>
      </c>
      <c r="AP1279" s="112">
        <v>0</v>
      </c>
      <c r="AQ1279" s="112">
        <v>0</v>
      </c>
      <c r="AR1279" s="112">
        <v>0</v>
      </c>
      <c r="AS1279" s="112">
        <v>0</v>
      </c>
      <c r="AT1279" s="111">
        <v>0.55000000000000004</v>
      </c>
      <c r="AU1279" s="112">
        <v>0</v>
      </c>
      <c r="AV1279" s="112">
        <v>0</v>
      </c>
      <c r="AW1279" s="112">
        <v>0</v>
      </c>
      <c r="AX1279" s="112">
        <v>0</v>
      </c>
      <c r="AY1279" s="112">
        <v>0</v>
      </c>
      <c r="AZ1279" s="112">
        <v>0</v>
      </c>
      <c r="BA1279" s="111">
        <v>0.71299999999999997</v>
      </c>
      <c r="BB1279" s="112">
        <v>0</v>
      </c>
      <c r="BC1279" s="112">
        <v>0</v>
      </c>
      <c r="BD1279" s="112">
        <v>0</v>
      </c>
      <c r="BE1279" s="112">
        <v>0</v>
      </c>
      <c r="BF1279" s="112">
        <v>0</v>
      </c>
      <c r="BG1279" s="112">
        <v>0</v>
      </c>
      <c r="BH1279" s="112">
        <v>0</v>
      </c>
      <c r="BI1279" s="112">
        <v>0</v>
      </c>
      <c r="BJ1279" s="112">
        <v>0</v>
      </c>
      <c r="BK1279" s="111">
        <v>0.71299999999999997</v>
      </c>
      <c r="BL1279" s="112">
        <v>0</v>
      </c>
      <c r="BM1279" s="112">
        <v>0</v>
      </c>
      <c r="BN1279" s="112">
        <v>0</v>
      </c>
      <c r="BO1279" s="112">
        <v>0</v>
      </c>
      <c r="BP1279" s="112">
        <v>0</v>
      </c>
      <c r="BQ1279" s="112">
        <v>0</v>
      </c>
      <c r="BR1279" s="113">
        <v>41</v>
      </c>
      <c r="BS1279" s="112">
        <v>0</v>
      </c>
    </row>
    <row r="1280" spans="1:71" hidden="1" x14ac:dyDescent="0.25">
      <c r="A1280" s="102" t="s">
        <v>17</v>
      </c>
      <c r="B1280" s="103" t="s">
        <v>205</v>
      </c>
      <c r="C1280" s="102" t="s">
        <v>206</v>
      </c>
      <c r="D1280" s="102" t="s">
        <v>660</v>
      </c>
      <c r="E1280" s="102" t="s">
        <v>661</v>
      </c>
      <c r="F1280" s="102" t="s">
        <v>151</v>
      </c>
      <c r="G1280" s="102" t="s">
        <v>223</v>
      </c>
      <c r="H1280" s="104">
        <v>8</v>
      </c>
      <c r="I1280" s="104">
        <v>10</v>
      </c>
      <c r="J1280" s="104">
        <v>52</v>
      </c>
      <c r="K1280" s="104">
        <v>156</v>
      </c>
      <c r="L1280" s="105">
        <v>23.333333333333332</v>
      </c>
      <c r="M1280" s="106">
        <v>127</v>
      </c>
      <c r="N1280" s="106">
        <v>120</v>
      </c>
      <c r="O1280" s="106">
        <v>1</v>
      </c>
      <c r="P1280" s="106">
        <v>-7</v>
      </c>
      <c r="Q1280" s="106">
        <v>2</v>
      </c>
      <c r="R1280" s="106">
        <v>1.5</v>
      </c>
      <c r="S1280" s="106">
        <v>120</v>
      </c>
      <c r="T1280" s="106">
        <v>119</v>
      </c>
      <c r="U1280" s="106">
        <v>1</v>
      </c>
      <c r="V1280" s="106">
        <v>-1</v>
      </c>
      <c r="W1280" s="106">
        <v>2</v>
      </c>
      <c r="X1280" s="106">
        <v>1.5</v>
      </c>
      <c r="Y1280" s="106">
        <v>52</v>
      </c>
      <c r="Z1280" s="106">
        <v>3</v>
      </c>
      <c r="AA1280" s="107">
        <v>60095</v>
      </c>
      <c r="AB1280" s="106">
        <v>6</v>
      </c>
      <c r="AC1280" s="108">
        <v>3.6</v>
      </c>
      <c r="AD1280" s="109">
        <v>2</v>
      </c>
      <c r="AE1280" s="110">
        <v>0</v>
      </c>
      <c r="AF1280" s="111">
        <v>0.54</v>
      </c>
      <c r="AG1280" s="112">
        <v>0</v>
      </c>
      <c r="AH1280" s="112">
        <v>0</v>
      </c>
      <c r="AI1280" s="112">
        <v>0</v>
      </c>
      <c r="AJ1280" s="111">
        <v>0.9</v>
      </c>
      <c r="AK1280" s="112">
        <v>0</v>
      </c>
      <c r="AL1280" s="112">
        <v>0</v>
      </c>
      <c r="AM1280" s="112">
        <v>0</v>
      </c>
      <c r="AN1280" s="112">
        <v>0</v>
      </c>
      <c r="AO1280" s="112">
        <v>0</v>
      </c>
      <c r="AP1280" s="112">
        <v>0</v>
      </c>
      <c r="AQ1280" s="112">
        <v>0</v>
      </c>
      <c r="AR1280" s="112">
        <v>0</v>
      </c>
      <c r="AS1280" s="112">
        <v>0</v>
      </c>
      <c r="AT1280" s="111">
        <v>0.55000000000000004</v>
      </c>
      <c r="AU1280" s="112">
        <v>0</v>
      </c>
      <c r="AV1280" s="112">
        <v>0</v>
      </c>
      <c r="AW1280" s="112">
        <v>0</v>
      </c>
      <c r="AX1280" s="112">
        <v>0</v>
      </c>
      <c r="AY1280" s="112">
        <v>0</v>
      </c>
      <c r="AZ1280" s="112">
        <v>0</v>
      </c>
      <c r="BA1280" s="111">
        <v>0.71299999999999997</v>
      </c>
      <c r="BB1280" s="112">
        <v>0</v>
      </c>
      <c r="BC1280" s="112">
        <v>0</v>
      </c>
      <c r="BD1280" s="112">
        <v>0</v>
      </c>
      <c r="BE1280" s="112">
        <v>0</v>
      </c>
      <c r="BF1280" s="112">
        <v>0</v>
      </c>
      <c r="BG1280" s="112">
        <v>0</v>
      </c>
      <c r="BH1280" s="112">
        <v>0</v>
      </c>
      <c r="BI1280" s="112">
        <v>0</v>
      </c>
      <c r="BJ1280" s="112">
        <v>0</v>
      </c>
      <c r="BK1280" s="111">
        <v>0.71299999999999997</v>
      </c>
      <c r="BL1280" s="112">
        <v>0</v>
      </c>
      <c r="BM1280" s="112">
        <v>0</v>
      </c>
      <c r="BN1280" s="112">
        <v>0</v>
      </c>
      <c r="BO1280" s="112">
        <v>0</v>
      </c>
      <c r="BP1280" s="112">
        <v>0</v>
      </c>
      <c r="BQ1280" s="112">
        <v>0</v>
      </c>
      <c r="BR1280" s="113">
        <v>1</v>
      </c>
      <c r="BS1280" s="112">
        <v>0</v>
      </c>
    </row>
    <row r="1281" spans="1:71" hidden="1" x14ac:dyDescent="0.25">
      <c r="A1281" s="102" t="s">
        <v>17</v>
      </c>
      <c r="B1281" s="103" t="s">
        <v>205</v>
      </c>
      <c r="C1281" s="102" t="s">
        <v>206</v>
      </c>
      <c r="D1281" s="102" t="s">
        <v>662</v>
      </c>
      <c r="E1281" s="102" t="s">
        <v>663</v>
      </c>
      <c r="F1281" s="102" t="s">
        <v>151</v>
      </c>
      <c r="G1281" s="102" t="s">
        <v>223</v>
      </c>
      <c r="H1281" s="104">
        <v>59</v>
      </c>
      <c r="I1281" s="104">
        <v>56</v>
      </c>
      <c r="J1281" s="104"/>
      <c r="K1281" s="104" t="s">
        <v>154</v>
      </c>
      <c r="L1281" s="105">
        <v>57.5</v>
      </c>
      <c r="M1281" s="106">
        <v>1039</v>
      </c>
      <c r="N1281" s="106">
        <v>958</v>
      </c>
      <c r="O1281" s="106">
        <v>7</v>
      </c>
      <c r="P1281" s="106">
        <v>-81</v>
      </c>
      <c r="Q1281" s="106">
        <v>1</v>
      </c>
      <c r="R1281" s="106">
        <v>4</v>
      </c>
      <c r="S1281" s="106">
        <v>1006</v>
      </c>
      <c r="T1281" s="106">
        <v>986</v>
      </c>
      <c r="U1281" s="106">
        <v>7</v>
      </c>
      <c r="V1281" s="106">
        <v>-20</v>
      </c>
      <c r="W1281" s="106">
        <v>1</v>
      </c>
      <c r="X1281" s="106">
        <v>4</v>
      </c>
      <c r="Y1281" s="106"/>
      <c r="Z1281" s="106"/>
      <c r="AA1281" s="107">
        <v>62484</v>
      </c>
      <c r="AB1281" s="106">
        <v>7</v>
      </c>
      <c r="AC1281" s="108">
        <v>5.5</v>
      </c>
      <c r="AD1281" s="109">
        <v>3</v>
      </c>
      <c r="AE1281" s="110">
        <v>0</v>
      </c>
      <c r="AF1281" s="111">
        <v>0.54</v>
      </c>
      <c r="AG1281" s="112">
        <v>0</v>
      </c>
      <c r="AH1281" s="112">
        <v>0</v>
      </c>
      <c r="AI1281" s="112">
        <v>0</v>
      </c>
      <c r="AJ1281" s="111">
        <v>0.9</v>
      </c>
      <c r="AK1281" s="112">
        <v>0</v>
      </c>
      <c r="AL1281" s="112">
        <v>0</v>
      </c>
      <c r="AM1281" s="112">
        <v>0</v>
      </c>
      <c r="AN1281" s="112">
        <v>0</v>
      </c>
      <c r="AO1281" s="112">
        <v>0</v>
      </c>
      <c r="AP1281" s="112">
        <v>0</v>
      </c>
      <c r="AQ1281" s="112">
        <v>0</v>
      </c>
      <c r="AR1281" s="112">
        <v>0</v>
      </c>
      <c r="AS1281" s="112">
        <v>0</v>
      </c>
      <c r="AT1281" s="111">
        <v>0.55000000000000004</v>
      </c>
      <c r="AU1281" s="112">
        <v>0</v>
      </c>
      <c r="AV1281" s="112">
        <v>0</v>
      </c>
      <c r="AW1281" s="112">
        <v>0</v>
      </c>
      <c r="AX1281" s="112">
        <v>0</v>
      </c>
      <c r="AY1281" s="112">
        <v>0</v>
      </c>
      <c r="AZ1281" s="112">
        <v>0</v>
      </c>
      <c r="BA1281" s="111">
        <v>0.71299999999999997</v>
      </c>
      <c r="BB1281" s="112">
        <v>0</v>
      </c>
      <c r="BC1281" s="112">
        <v>0</v>
      </c>
      <c r="BD1281" s="112">
        <v>0</v>
      </c>
      <c r="BE1281" s="112">
        <v>0</v>
      </c>
      <c r="BF1281" s="112">
        <v>0</v>
      </c>
      <c r="BG1281" s="112">
        <v>0</v>
      </c>
      <c r="BH1281" s="112">
        <v>0</v>
      </c>
      <c r="BI1281" s="112">
        <v>0</v>
      </c>
      <c r="BJ1281" s="112">
        <v>0</v>
      </c>
      <c r="BK1281" s="111">
        <v>0.71299999999999997</v>
      </c>
      <c r="BL1281" s="112">
        <v>0</v>
      </c>
      <c r="BM1281" s="112">
        <v>0</v>
      </c>
      <c r="BN1281" s="112">
        <v>0</v>
      </c>
      <c r="BO1281" s="112">
        <v>0</v>
      </c>
      <c r="BP1281" s="112">
        <v>0</v>
      </c>
      <c r="BQ1281" s="112">
        <v>0</v>
      </c>
      <c r="BR1281" s="113">
        <v>11</v>
      </c>
      <c r="BS1281" s="112">
        <v>0</v>
      </c>
    </row>
    <row r="1282" spans="1:71" hidden="1" x14ac:dyDescent="0.25">
      <c r="A1282" s="102" t="s">
        <v>17</v>
      </c>
      <c r="B1282" s="103" t="s">
        <v>205</v>
      </c>
      <c r="C1282" s="102" t="s">
        <v>206</v>
      </c>
      <c r="D1282" s="102" t="s">
        <v>255</v>
      </c>
      <c r="E1282" s="102" t="s">
        <v>256</v>
      </c>
      <c r="F1282" s="102" t="s">
        <v>151</v>
      </c>
      <c r="G1282" s="102" t="s">
        <v>223</v>
      </c>
      <c r="H1282" s="104">
        <v>90</v>
      </c>
      <c r="I1282" s="104">
        <v>92</v>
      </c>
      <c r="J1282" s="104">
        <v>784</v>
      </c>
      <c r="K1282" s="104">
        <v>2352</v>
      </c>
      <c r="L1282" s="105">
        <v>322</v>
      </c>
      <c r="M1282" s="106">
        <v>864</v>
      </c>
      <c r="N1282" s="106">
        <v>887</v>
      </c>
      <c r="O1282" s="106">
        <v>6</v>
      </c>
      <c r="P1282" s="106">
        <v>23</v>
      </c>
      <c r="Q1282" s="106">
        <v>5</v>
      </c>
      <c r="R1282" s="106">
        <v>5.5</v>
      </c>
      <c r="S1282" s="106">
        <v>868</v>
      </c>
      <c r="T1282" s="106">
        <v>878</v>
      </c>
      <c r="U1282" s="106">
        <v>7</v>
      </c>
      <c r="V1282" s="106">
        <v>10</v>
      </c>
      <c r="W1282" s="106">
        <v>5</v>
      </c>
      <c r="X1282" s="106">
        <v>6</v>
      </c>
      <c r="Y1282" s="106">
        <v>784</v>
      </c>
      <c r="Z1282" s="106">
        <v>8</v>
      </c>
      <c r="AA1282" s="107">
        <v>56142</v>
      </c>
      <c r="AB1282" s="106">
        <v>6</v>
      </c>
      <c r="AC1282" s="108">
        <v>6.3</v>
      </c>
      <c r="AD1282" s="109">
        <v>4</v>
      </c>
      <c r="AE1282" s="110">
        <v>0</v>
      </c>
      <c r="AF1282" s="111">
        <v>0.54</v>
      </c>
      <c r="AG1282" s="112">
        <v>0</v>
      </c>
      <c r="AH1282" s="112">
        <v>0</v>
      </c>
      <c r="AI1282" s="112">
        <v>0</v>
      </c>
      <c r="AJ1282" s="111">
        <v>0.9</v>
      </c>
      <c r="AK1282" s="112">
        <v>0</v>
      </c>
      <c r="AL1282" s="112">
        <v>0</v>
      </c>
      <c r="AM1282" s="112">
        <v>0</v>
      </c>
      <c r="AN1282" s="112">
        <v>0</v>
      </c>
      <c r="AO1282" s="112">
        <v>0</v>
      </c>
      <c r="AP1282" s="112">
        <v>0</v>
      </c>
      <c r="AQ1282" s="112">
        <v>0</v>
      </c>
      <c r="AR1282" s="112">
        <v>0</v>
      </c>
      <c r="AS1282" s="112">
        <v>0</v>
      </c>
      <c r="AT1282" s="111">
        <v>0.55000000000000004</v>
      </c>
      <c r="AU1282" s="112">
        <v>0</v>
      </c>
      <c r="AV1282" s="112">
        <v>0</v>
      </c>
      <c r="AW1282" s="112">
        <v>0</v>
      </c>
      <c r="AX1282" s="112">
        <v>0</v>
      </c>
      <c r="AY1282" s="112">
        <v>0</v>
      </c>
      <c r="AZ1282" s="112">
        <v>0</v>
      </c>
      <c r="BA1282" s="111">
        <v>0.71299999999999997</v>
      </c>
      <c r="BB1282" s="112">
        <v>0</v>
      </c>
      <c r="BC1282" s="112">
        <v>0</v>
      </c>
      <c r="BD1282" s="112">
        <v>0</v>
      </c>
      <c r="BE1282" s="112">
        <v>0</v>
      </c>
      <c r="BF1282" s="112">
        <v>0</v>
      </c>
      <c r="BG1282" s="112">
        <v>0</v>
      </c>
      <c r="BH1282" s="112">
        <v>0</v>
      </c>
      <c r="BI1282" s="112">
        <v>0</v>
      </c>
      <c r="BJ1282" s="112">
        <v>0</v>
      </c>
      <c r="BK1282" s="111">
        <v>0.71299999999999997</v>
      </c>
      <c r="BL1282" s="112">
        <v>0</v>
      </c>
      <c r="BM1282" s="112">
        <v>0</v>
      </c>
      <c r="BN1282" s="112">
        <v>0</v>
      </c>
      <c r="BO1282" s="112">
        <v>0</v>
      </c>
      <c r="BP1282" s="112">
        <v>0</v>
      </c>
      <c r="BQ1282" s="112">
        <v>0</v>
      </c>
      <c r="BR1282" s="113">
        <v>83</v>
      </c>
      <c r="BS1282" s="112">
        <v>0</v>
      </c>
    </row>
    <row r="1283" spans="1:71" hidden="1" x14ac:dyDescent="0.25">
      <c r="A1283" s="102" t="s">
        <v>17</v>
      </c>
      <c r="B1283" s="103" t="s">
        <v>205</v>
      </c>
      <c r="C1283" s="102" t="s">
        <v>206</v>
      </c>
      <c r="D1283" s="102" t="s">
        <v>318</v>
      </c>
      <c r="E1283" s="102" t="s">
        <v>319</v>
      </c>
      <c r="F1283" s="102" t="s">
        <v>151</v>
      </c>
      <c r="G1283" s="102" t="s">
        <v>223</v>
      </c>
      <c r="H1283" s="104">
        <v>203</v>
      </c>
      <c r="I1283" s="104">
        <v>209</v>
      </c>
      <c r="J1283" s="104">
        <v>747</v>
      </c>
      <c r="K1283" s="104">
        <v>2241</v>
      </c>
      <c r="L1283" s="105">
        <v>386.33333333333331</v>
      </c>
      <c r="M1283" s="106">
        <v>2078</v>
      </c>
      <c r="N1283" s="106">
        <v>2068</v>
      </c>
      <c r="O1283" s="106">
        <v>9</v>
      </c>
      <c r="P1283" s="106">
        <v>-10</v>
      </c>
      <c r="Q1283" s="106">
        <v>2</v>
      </c>
      <c r="R1283" s="106">
        <v>5.5</v>
      </c>
      <c r="S1283" s="106">
        <v>2108</v>
      </c>
      <c r="T1283" s="106">
        <v>2109</v>
      </c>
      <c r="U1283" s="106">
        <v>9</v>
      </c>
      <c r="V1283" s="106">
        <v>1</v>
      </c>
      <c r="W1283" s="106">
        <v>2</v>
      </c>
      <c r="X1283" s="106">
        <v>5.5</v>
      </c>
      <c r="Y1283" s="106">
        <v>747</v>
      </c>
      <c r="Z1283" s="106">
        <v>8</v>
      </c>
      <c r="AA1283" s="107">
        <v>39399</v>
      </c>
      <c r="AB1283" s="106">
        <v>3</v>
      </c>
      <c r="AC1283" s="108">
        <v>5</v>
      </c>
      <c r="AD1283" s="109">
        <v>3</v>
      </c>
      <c r="AE1283" s="110">
        <v>0</v>
      </c>
      <c r="AF1283" s="111">
        <v>0.54</v>
      </c>
      <c r="AG1283" s="112">
        <v>0</v>
      </c>
      <c r="AH1283" s="112">
        <v>0</v>
      </c>
      <c r="AI1283" s="112">
        <v>0</v>
      </c>
      <c r="AJ1283" s="111">
        <v>0.9</v>
      </c>
      <c r="AK1283" s="112">
        <v>0</v>
      </c>
      <c r="AL1283" s="112">
        <v>0</v>
      </c>
      <c r="AM1283" s="112">
        <v>0</v>
      </c>
      <c r="AN1283" s="112">
        <v>0</v>
      </c>
      <c r="AO1283" s="112">
        <v>0</v>
      </c>
      <c r="AP1283" s="112">
        <v>0</v>
      </c>
      <c r="AQ1283" s="112">
        <v>0</v>
      </c>
      <c r="AR1283" s="112">
        <v>0</v>
      </c>
      <c r="AS1283" s="112">
        <v>0</v>
      </c>
      <c r="AT1283" s="111">
        <v>0.55000000000000004</v>
      </c>
      <c r="AU1283" s="112">
        <v>0</v>
      </c>
      <c r="AV1283" s="112">
        <v>0</v>
      </c>
      <c r="AW1283" s="112">
        <v>0</v>
      </c>
      <c r="AX1283" s="112">
        <v>0</v>
      </c>
      <c r="AY1283" s="112">
        <v>0</v>
      </c>
      <c r="AZ1283" s="112">
        <v>0</v>
      </c>
      <c r="BA1283" s="111">
        <v>0.71299999999999997</v>
      </c>
      <c r="BB1283" s="112">
        <v>0</v>
      </c>
      <c r="BC1283" s="112">
        <v>0</v>
      </c>
      <c r="BD1283" s="112">
        <v>0</v>
      </c>
      <c r="BE1283" s="112">
        <v>0</v>
      </c>
      <c r="BF1283" s="112">
        <v>0</v>
      </c>
      <c r="BG1283" s="112">
        <v>0</v>
      </c>
      <c r="BH1283" s="112">
        <v>0</v>
      </c>
      <c r="BI1283" s="112">
        <v>0</v>
      </c>
      <c r="BJ1283" s="112">
        <v>0</v>
      </c>
      <c r="BK1283" s="111">
        <v>0.71299999999999997</v>
      </c>
      <c r="BL1283" s="112">
        <v>0</v>
      </c>
      <c r="BM1283" s="112">
        <v>0</v>
      </c>
      <c r="BN1283" s="112">
        <v>0</v>
      </c>
      <c r="BO1283" s="112">
        <v>0</v>
      </c>
      <c r="BP1283" s="112">
        <v>0</v>
      </c>
      <c r="BQ1283" s="112">
        <v>0</v>
      </c>
      <c r="BR1283" s="113">
        <v>183</v>
      </c>
      <c r="BS1283" s="112">
        <v>0</v>
      </c>
    </row>
    <row r="1284" spans="1:71" hidden="1" x14ac:dyDescent="0.25">
      <c r="A1284" s="102" t="s">
        <v>17</v>
      </c>
      <c r="B1284" s="103" t="s">
        <v>205</v>
      </c>
      <c r="C1284" s="102" t="s">
        <v>206</v>
      </c>
      <c r="D1284" s="102" t="s">
        <v>320</v>
      </c>
      <c r="E1284" s="102" t="s">
        <v>321</v>
      </c>
      <c r="F1284" s="102" t="s">
        <v>152</v>
      </c>
      <c r="G1284" s="102" t="s">
        <v>223</v>
      </c>
      <c r="H1284" s="104">
        <v>537</v>
      </c>
      <c r="I1284" s="104">
        <v>515</v>
      </c>
      <c r="J1284" s="104">
        <v>1766</v>
      </c>
      <c r="K1284" s="104">
        <v>5298</v>
      </c>
      <c r="L1284" s="105">
        <v>939.33333333333337</v>
      </c>
      <c r="M1284" s="106">
        <v>3966</v>
      </c>
      <c r="N1284" s="106">
        <v>4195</v>
      </c>
      <c r="O1284" s="106">
        <v>10</v>
      </c>
      <c r="P1284" s="106">
        <v>229</v>
      </c>
      <c r="Q1284" s="106">
        <v>9</v>
      </c>
      <c r="R1284" s="106">
        <v>9.5</v>
      </c>
      <c r="S1284" s="106">
        <v>3973</v>
      </c>
      <c r="T1284" s="106">
        <v>4004</v>
      </c>
      <c r="U1284" s="106">
        <v>10</v>
      </c>
      <c r="V1284" s="106">
        <v>31</v>
      </c>
      <c r="W1284" s="106">
        <v>7</v>
      </c>
      <c r="X1284" s="106">
        <v>8.5</v>
      </c>
      <c r="Y1284" s="106">
        <v>1766</v>
      </c>
      <c r="Z1284" s="106">
        <v>10</v>
      </c>
      <c r="AA1284" s="107">
        <v>28449</v>
      </c>
      <c r="AB1284" s="106">
        <v>1</v>
      </c>
      <c r="AC1284" s="108">
        <v>6</v>
      </c>
      <c r="AD1284" s="109">
        <v>1</v>
      </c>
      <c r="AE1284" s="110">
        <v>0</v>
      </c>
      <c r="AF1284" s="111">
        <v>0.54</v>
      </c>
      <c r="AG1284" s="112">
        <v>0</v>
      </c>
      <c r="AH1284" s="112">
        <v>0</v>
      </c>
      <c r="AI1284" s="112">
        <v>0</v>
      </c>
      <c r="AJ1284" s="111">
        <v>0.9</v>
      </c>
      <c r="AK1284" s="112">
        <v>0</v>
      </c>
      <c r="AL1284" s="112">
        <v>0</v>
      </c>
      <c r="AM1284" s="112">
        <v>0</v>
      </c>
      <c r="AN1284" s="112">
        <v>0</v>
      </c>
      <c r="AO1284" s="112">
        <v>0</v>
      </c>
      <c r="AP1284" s="112">
        <v>0</v>
      </c>
      <c r="AQ1284" s="112">
        <v>0</v>
      </c>
      <c r="AR1284" s="112">
        <v>0</v>
      </c>
      <c r="AS1284" s="112">
        <v>0</v>
      </c>
      <c r="AT1284" s="111">
        <v>0.55000000000000004</v>
      </c>
      <c r="AU1284" s="112">
        <v>0</v>
      </c>
      <c r="AV1284" s="112">
        <v>0</v>
      </c>
      <c r="AW1284" s="112">
        <v>0</v>
      </c>
      <c r="AX1284" s="112">
        <v>0</v>
      </c>
      <c r="AY1284" s="112">
        <v>0</v>
      </c>
      <c r="AZ1284" s="112">
        <v>0</v>
      </c>
      <c r="BA1284" s="111">
        <v>0.71299999999999997</v>
      </c>
      <c r="BB1284" s="112">
        <v>0</v>
      </c>
      <c r="BC1284" s="112">
        <v>0</v>
      </c>
      <c r="BD1284" s="112">
        <v>0</v>
      </c>
      <c r="BE1284" s="112">
        <v>0</v>
      </c>
      <c r="BF1284" s="112">
        <v>0</v>
      </c>
      <c r="BG1284" s="112">
        <v>0</v>
      </c>
      <c r="BH1284" s="112">
        <v>0</v>
      </c>
      <c r="BI1284" s="112">
        <v>0</v>
      </c>
      <c r="BJ1284" s="112">
        <v>0</v>
      </c>
      <c r="BK1284" s="111">
        <v>0.71299999999999997</v>
      </c>
      <c r="BL1284" s="112">
        <v>0</v>
      </c>
      <c r="BM1284" s="112">
        <v>0</v>
      </c>
      <c r="BN1284" s="112">
        <v>0</v>
      </c>
      <c r="BO1284" s="112">
        <v>0</v>
      </c>
      <c r="BP1284" s="112">
        <v>0</v>
      </c>
      <c r="BQ1284" s="112">
        <v>0</v>
      </c>
      <c r="BR1284" s="113">
        <v>218</v>
      </c>
      <c r="BS1284" s="112">
        <v>0</v>
      </c>
    </row>
    <row r="1285" spans="1:71" hidden="1" x14ac:dyDescent="0.25">
      <c r="A1285" s="102" t="s">
        <v>17</v>
      </c>
      <c r="B1285" s="103" t="s">
        <v>205</v>
      </c>
      <c r="C1285" s="102" t="s">
        <v>206</v>
      </c>
      <c r="D1285" s="102" t="s">
        <v>257</v>
      </c>
      <c r="E1285" s="102" t="s">
        <v>258</v>
      </c>
      <c r="F1285" s="102" t="s">
        <v>151</v>
      </c>
      <c r="G1285" s="102" t="s">
        <v>223</v>
      </c>
      <c r="H1285" s="104">
        <v>177</v>
      </c>
      <c r="I1285" s="104">
        <v>219</v>
      </c>
      <c r="J1285" s="104">
        <v>1060</v>
      </c>
      <c r="K1285" s="104">
        <v>3180</v>
      </c>
      <c r="L1285" s="105">
        <v>485.33333333333331</v>
      </c>
      <c r="M1285" s="106">
        <v>2320</v>
      </c>
      <c r="N1285" s="106">
        <v>1870</v>
      </c>
      <c r="O1285" s="106">
        <v>8</v>
      </c>
      <c r="P1285" s="106">
        <v>-450</v>
      </c>
      <c r="Q1285" s="106">
        <v>1</v>
      </c>
      <c r="R1285" s="106">
        <v>4.5</v>
      </c>
      <c r="S1285" s="106">
        <v>2385</v>
      </c>
      <c r="T1285" s="106">
        <v>2324</v>
      </c>
      <c r="U1285" s="106">
        <v>9</v>
      </c>
      <c r="V1285" s="106">
        <v>-61</v>
      </c>
      <c r="W1285" s="106">
        <v>1</v>
      </c>
      <c r="X1285" s="106">
        <v>5</v>
      </c>
      <c r="Y1285" s="106">
        <v>1060</v>
      </c>
      <c r="Z1285" s="106">
        <v>9</v>
      </c>
      <c r="AA1285" s="107">
        <v>57336</v>
      </c>
      <c r="AB1285" s="106">
        <v>6</v>
      </c>
      <c r="AC1285" s="108">
        <v>6.1</v>
      </c>
      <c r="AD1285" s="109">
        <v>4</v>
      </c>
      <c r="AE1285" s="110">
        <v>0</v>
      </c>
      <c r="AF1285" s="111">
        <v>0.54</v>
      </c>
      <c r="AG1285" s="112">
        <v>0</v>
      </c>
      <c r="AH1285" s="112">
        <v>4</v>
      </c>
      <c r="AI1285" s="112">
        <v>0</v>
      </c>
      <c r="AJ1285" s="111">
        <v>0.9</v>
      </c>
      <c r="AK1285" s="112">
        <v>0</v>
      </c>
      <c r="AL1285" s="112">
        <v>0</v>
      </c>
      <c r="AM1285" s="112">
        <v>0</v>
      </c>
      <c r="AN1285" s="112">
        <v>0</v>
      </c>
      <c r="AO1285" s="112">
        <v>0</v>
      </c>
      <c r="AP1285" s="112">
        <v>0</v>
      </c>
      <c r="AQ1285" s="112">
        <v>0</v>
      </c>
      <c r="AR1285" s="112">
        <v>0</v>
      </c>
      <c r="AS1285" s="112">
        <v>0</v>
      </c>
      <c r="AT1285" s="111">
        <v>0.55000000000000004</v>
      </c>
      <c r="AU1285" s="112">
        <v>0</v>
      </c>
      <c r="AV1285" s="112">
        <v>0</v>
      </c>
      <c r="AW1285" s="112">
        <v>0</v>
      </c>
      <c r="AX1285" s="112">
        <v>0</v>
      </c>
      <c r="AY1285" s="112">
        <v>0</v>
      </c>
      <c r="AZ1285" s="112">
        <v>0</v>
      </c>
      <c r="BA1285" s="111">
        <v>0.71299999999999997</v>
      </c>
      <c r="BB1285" s="112">
        <v>0</v>
      </c>
      <c r="BC1285" s="112">
        <v>0</v>
      </c>
      <c r="BD1285" s="112">
        <v>0</v>
      </c>
      <c r="BE1285" s="112">
        <v>0</v>
      </c>
      <c r="BF1285" s="112">
        <v>0</v>
      </c>
      <c r="BG1285" s="112">
        <v>0</v>
      </c>
      <c r="BH1285" s="112">
        <v>0</v>
      </c>
      <c r="BI1285" s="112">
        <v>0</v>
      </c>
      <c r="BJ1285" s="112">
        <v>0</v>
      </c>
      <c r="BK1285" s="111">
        <v>0.71299999999999997</v>
      </c>
      <c r="BL1285" s="112">
        <v>0</v>
      </c>
      <c r="BM1285" s="112">
        <v>3.6</v>
      </c>
      <c r="BN1285" s="112">
        <v>0</v>
      </c>
      <c r="BO1285" s="112">
        <v>0</v>
      </c>
      <c r="BP1285" s="112">
        <v>0</v>
      </c>
      <c r="BQ1285" s="112">
        <v>0</v>
      </c>
      <c r="BR1285" s="113">
        <v>287</v>
      </c>
      <c r="BS1285" s="112">
        <v>0</v>
      </c>
    </row>
    <row r="1286" spans="1:71" hidden="1" x14ac:dyDescent="0.25">
      <c r="A1286" s="102" t="s">
        <v>17</v>
      </c>
      <c r="B1286" s="103" t="s">
        <v>205</v>
      </c>
      <c r="C1286" s="102" t="s">
        <v>206</v>
      </c>
      <c r="D1286" s="102" t="s">
        <v>809</v>
      </c>
      <c r="E1286" s="102" t="s">
        <v>810</v>
      </c>
      <c r="F1286" s="102" t="s">
        <v>151</v>
      </c>
      <c r="G1286" s="102" t="s">
        <v>223</v>
      </c>
      <c r="H1286" s="104">
        <v>8</v>
      </c>
      <c r="I1286" s="104">
        <v>26</v>
      </c>
      <c r="J1286" s="104">
        <v>37</v>
      </c>
      <c r="K1286" s="104">
        <v>111</v>
      </c>
      <c r="L1286" s="105">
        <v>23.666666666666668</v>
      </c>
      <c r="M1286" s="106">
        <v>136</v>
      </c>
      <c r="N1286" s="106">
        <v>100</v>
      </c>
      <c r="O1286" s="106">
        <v>1</v>
      </c>
      <c r="P1286" s="106">
        <v>-36</v>
      </c>
      <c r="Q1286" s="106">
        <v>1</v>
      </c>
      <c r="R1286" s="106">
        <v>1</v>
      </c>
      <c r="S1286" s="106">
        <v>260</v>
      </c>
      <c r="T1286" s="106">
        <v>256</v>
      </c>
      <c r="U1286" s="106">
        <v>3</v>
      </c>
      <c r="V1286" s="106">
        <v>-4</v>
      </c>
      <c r="W1286" s="106">
        <v>1</v>
      </c>
      <c r="X1286" s="106">
        <v>2</v>
      </c>
      <c r="Y1286" s="106">
        <v>37</v>
      </c>
      <c r="Z1286" s="106">
        <v>2</v>
      </c>
      <c r="AA1286" s="107">
        <v>51620</v>
      </c>
      <c r="AB1286" s="106">
        <v>5</v>
      </c>
      <c r="AC1286" s="108">
        <v>3</v>
      </c>
      <c r="AD1286" s="109">
        <v>2</v>
      </c>
      <c r="AE1286" s="110">
        <v>0</v>
      </c>
      <c r="AF1286" s="111">
        <v>0.54</v>
      </c>
      <c r="AG1286" s="112">
        <v>0.66666666666666663</v>
      </c>
      <c r="AH1286" s="112">
        <v>1.3333333333333333</v>
      </c>
      <c r="AI1286" s="112">
        <v>0.66666666666666663</v>
      </c>
      <c r="AJ1286" s="111">
        <v>0.9</v>
      </c>
      <c r="AK1286" s="112">
        <v>0</v>
      </c>
      <c r="AL1286" s="112">
        <v>0</v>
      </c>
      <c r="AM1286" s="112">
        <v>0</v>
      </c>
      <c r="AN1286" s="112">
        <v>0</v>
      </c>
      <c r="AO1286" s="112">
        <v>0</v>
      </c>
      <c r="AP1286" s="112">
        <v>0</v>
      </c>
      <c r="AQ1286" s="112">
        <v>0</v>
      </c>
      <c r="AR1286" s="112">
        <v>0</v>
      </c>
      <c r="AS1286" s="112">
        <v>0</v>
      </c>
      <c r="AT1286" s="111">
        <v>0.55000000000000004</v>
      </c>
      <c r="AU1286" s="112">
        <v>0</v>
      </c>
      <c r="AV1286" s="112">
        <v>0</v>
      </c>
      <c r="AW1286" s="112">
        <v>0</v>
      </c>
      <c r="AX1286" s="112">
        <v>0</v>
      </c>
      <c r="AY1286" s="112">
        <v>0</v>
      </c>
      <c r="AZ1286" s="112">
        <v>0</v>
      </c>
      <c r="BA1286" s="111">
        <v>0.71299999999999997</v>
      </c>
      <c r="BB1286" s="112">
        <v>0</v>
      </c>
      <c r="BC1286" s="112">
        <v>0</v>
      </c>
      <c r="BD1286" s="112">
        <v>0</v>
      </c>
      <c r="BE1286" s="112">
        <v>0</v>
      </c>
      <c r="BF1286" s="112">
        <v>0</v>
      </c>
      <c r="BG1286" s="112">
        <v>0</v>
      </c>
      <c r="BH1286" s="112">
        <v>0</v>
      </c>
      <c r="BI1286" s="112">
        <v>0</v>
      </c>
      <c r="BJ1286" s="112">
        <v>0</v>
      </c>
      <c r="BK1286" s="111">
        <v>0.71299999999999997</v>
      </c>
      <c r="BL1286" s="112">
        <v>0</v>
      </c>
      <c r="BM1286" s="112">
        <v>1.8</v>
      </c>
      <c r="BN1286" s="112">
        <v>0.6</v>
      </c>
      <c r="BO1286" s="112">
        <v>0</v>
      </c>
      <c r="BP1286" s="112">
        <v>0</v>
      </c>
      <c r="BQ1286" s="112">
        <v>0</v>
      </c>
      <c r="BR1286" s="113">
        <v>33</v>
      </c>
      <c r="BS1286" s="112">
        <v>0</v>
      </c>
    </row>
    <row r="1287" spans="1:71" hidden="1" x14ac:dyDescent="0.25">
      <c r="A1287" s="102" t="s">
        <v>17</v>
      </c>
      <c r="B1287" s="103" t="s">
        <v>205</v>
      </c>
      <c r="C1287" s="102" t="s">
        <v>206</v>
      </c>
      <c r="D1287" s="102" t="s">
        <v>811</v>
      </c>
      <c r="E1287" s="102" t="s">
        <v>812</v>
      </c>
      <c r="F1287" s="102" t="s">
        <v>151</v>
      </c>
      <c r="G1287" s="102" t="s">
        <v>223</v>
      </c>
      <c r="H1287" s="104">
        <v>319</v>
      </c>
      <c r="I1287" s="104">
        <v>307</v>
      </c>
      <c r="J1287" s="104">
        <v>1867</v>
      </c>
      <c r="K1287" s="104">
        <v>5601</v>
      </c>
      <c r="L1287" s="105">
        <v>831</v>
      </c>
      <c r="M1287" s="106">
        <v>2544</v>
      </c>
      <c r="N1287" s="106">
        <v>2853</v>
      </c>
      <c r="O1287" s="106">
        <v>9</v>
      </c>
      <c r="P1287" s="106">
        <v>309</v>
      </c>
      <c r="Q1287" s="106">
        <v>10</v>
      </c>
      <c r="R1287" s="106">
        <v>9.5</v>
      </c>
      <c r="S1287" s="106">
        <v>2436</v>
      </c>
      <c r="T1287" s="106">
        <v>2521</v>
      </c>
      <c r="U1287" s="106">
        <v>9</v>
      </c>
      <c r="V1287" s="106">
        <v>85</v>
      </c>
      <c r="W1287" s="106">
        <v>9</v>
      </c>
      <c r="X1287" s="106">
        <v>9</v>
      </c>
      <c r="Y1287" s="106">
        <v>1867</v>
      </c>
      <c r="Z1287" s="106">
        <v>10</v>
      </c>
      <c r="AA1287" s="107">
        <v>39597</v>
      </c>
      <c r="AB1287" s="106">
        <v>3</v>
      </c>
      <c r="AC1287" s="108">
        <v>6.9</v>
      </c>
      <c r="AD1287" s="109">
        <v>4</v>
      </c>
      <c r="AE1287" s="110">
        <v>0</v>
      </c>
      <c r="AF1287" s="111">
        <v>0.54</v>
      </c>
      <c r="AG1287" s="112">
        <v>33.666666666666664</v>
      </c>
      <c r="AH1287" s="112">
        <v>14.333333333333334</v>
      </c>
      <c r="AI1287" s="112">
        <v>33.666666666666664</v>
      </c>
      <c r="AJ1287" s="111">
        <v>0.9</v>
      </c>
      <c r="AK1287" s="112">
        <v>19.666666666666668</v>
      </c>
      <c r="AL1287" s="112">
        <v>18</v>
      </c>
      <c r="AM1287" s="112">
        <v>0</v>
      </c>
      <c r="AN1287" s="112">
        <v>0</v>
      </c>
      <c r="AO1287" s="112">
        <v>0</v>
      </c>
      <c r="AP1287" s="112">
        <v>0</v>
      </c>
      <c r="AQ1287" s="112">
        <v>0</v>
      </c>
      <c r="AR1287" s="112">
        <v>0</v>
      </c>
      <c r="AS1287" s="112">
        <v>0</v>
      </c>
      <c r="AT1287" s="111">
        <v>0.55000000000000004</v>
      </c>
      <c r="AU1287" s="112">
        <v>0</v>
      </c>
      <c r="AV1287" s="112">
        <v>0</v>
      </c>
      <c r="AW1287" s="112">
        <v>0</v>
      </c>
      <c r="AX1287" s="112">
        <v>0</v>
      </c>
      <c r="AY1287" s="112">
        <v>0</v>
      </c>
      <c r="AZ1287" s="112">
        <v>0</v>
      </c>
      <c r="BA1287" s="111">
        <v>0.71299999999999997</v>
      </c>
      <c r="BB1287" s="112">
        <v>0</v>
      </c>
      <c r="BC1287" s="112">
        <v>0</v>
      </c>
      <c r="BD1287" s="112">
        <v>0</v>
      </c>
      <c r="BE1287" s="112">
        <v>0</v>
      </c>
      <c r="BF1287" s="112">
        <v>0</v>
      </c>
      <c r="BG1287" s="112">
        <v>0</v>
      </c>
      <c r="BH1287" s="112">
        <v>0</v>
      </c>
      <c r="BI1287" s="112">
        <v>0</v>
      </c>
      <c r="BJ1287" s="112">
        <v>0</v>
      </c>
      <c r="BK1287" s="111">
        <v>0.71299999999999997</v>
      </c>
      <c r="BL1287" s="112">
        <v>0</v>
      </c>
      <c r="BM1287" s="112">
        <v>63.916666666666671</v>
      </c>
      <c r="BN1287" s="112">
        <v>30.299999999999997</v>
      </c>
      <c r="BO1287" s="112">
        <v>0</v>
      </c>
      <c r="BP1287" s="112">
        <v>0</v>
      </c>
      <c r="BQ1287" s="112">
        <v>0</v>
      </c>
      <c r="BR1287" s="113">
        <v>160</v>
      </c>
      <c r="BS1287" s="112">
        <v>0</v>
      </c>
    </row>
    <row r="1288" spans="1:71" hidden="1" x14ac:dyDescent="0.25">
      <c r="A1288" s="102" t="s">
        <v>17</v>
      </c>
      <c r="B1288" s="103" t="s">
        <v>205</v>
      </c>
      <c r="C1288" s="102" t="s">
        <v>206</v>
      </c>
      <c r="D1288" s="102" t="s">
        <v>259</v>
      </c>
      <c r="E1288" s="102" t="s">
        <v>1078</v>
      </c>
      <c r="F1288" s="102" t="s">
        <v>151</v>
      </c>
      <c r="G1288" s="102" t="s">
        <v>223</v>
      </c>
      <c r="H1288" s="104">
        <v>411</v>
      </c>
      <c r="I1288" s="104">
        <v>475</v>
      </c>
      <c r="J1288" s="104">
        <v>5039</v>
      </c>
      <c r="K1288" s="104">
        <v>15117</v>
      </c>
      <c r="L1288" s="105">
        <v>1975</v>
      </c>
      <c r="M1288" s="106">
        <v>4360</v>
      </c>
      <c r="N1288" s="106">
        <v>4018</v>
      </c>
      <c r="O1288" s="106">
        <v>10</v>
      </c>
      <c r="P1288" s="106">
        <v>-342</v>
      </c>
      <c r="Q1288" s="106">
        <v>1</v>
      </c>
      <c r="R1288" s="106">
        <v>5.5</v>
      </c>
      <c r="S1288" s="106">
        <v>4513</v>
      </c>
      <c r="T1288" s="106">
        <v>4506</v>
      </c>
      <c r="U1288" s="106">
        <v>10</v>
      </c>
      <c r="V1288" s="106">
        <v>-7</v>
      </c>
      <c r="W1288" s="106">
        <v>1</v>
      </c>
      <c r="X1288" s="106">
        <v>5.5</v>
      </c>
      <c r="Y1288" s="106">
        <v>5039</v>
      </c>
      <c r="Z1288" s="106">
        <v>10</v>
      </c>
      <c r="AA1288" s="107">
        <v>45644</v>
      </c>
      <c r="AB1288" s="106">
        <v>4</v>
      </c>
      <c r="AC1288" s="108">
        <v>5.8</v>
      </c>
      <c r="AD1288" s="109">
        <v>3</v>
      </c>
      <c r="AE1288" s="110">
        <v>0</v>
      </c>
      <c r="AF1288" s="111">
        <v>0.54</v>
      </c>
      <c r="AG1288" s="112">
        <v>0</v>
      </c>
      <c r="AH1288" s="112">
        <v>4</v>
      </c>
      <c r="AI1288" s="112">
        <v>0</v>
      </c>
      <c r="AJ1288" s="111">
        <v>0.9</v>
      </c>
      <c r="AK1288" s="112">
        <v>0</v>
      </c>
      <c r="AL1288" s="112">
        <v>0</v>
      </c>
      <c r="AM1288" s="112">
        <v>0</v>
      </c>
      <c r="AN1288" s="112">
        <v>0</v>
      </c>
      <c r="AO1288" s="112">
        <v>0</v>
      </c>
      <c r="AP1288" s="112">
        <v>0</v>
      </c>
      <c r="AQ1288" s="112">
        <v>0</v>
      </c>
      <c r="AR1288" s="112">
        <v>0</v>
      </c>
      <c r="AS1288" s="112">
        <v>0</v>
      </c>
      <c r="AT1288" s="111">
        <v>0.55000000000000004</v>
      </c>
      <c r="AU1288" s="112">
        <v>0</v>
      </c>
      <c r="AV1288" s="112">
        <v>0</v>
      </c>
      <c r="AW1288" s="112">
        <v>0</v>
      </c>
      <c r="AX1288" s="112">
        <v>0</v>
      </c>
      <c r="AY1288" s="112">
        <v>0</v>
      </c>
      <c r="AZ1288" s="112">
        <v>0</v>
      </c>
      <c r="BA1288" s="111">
        <v>0.71299999999999997</v>
      </c>
      <c r="BB1288" s="112">
        <v>0</v>
      </c>
      <c r="BC1288" s="112">
        <v>0</v>
      </c>
      <c r="BD1288" s="112">
        <v>0</v>
      </c>
      <c r="BE1288" s="112">
        <v>0</v>
      </c>
      <c r="BF1288" s="112">
        <v>0</v>
      </c>
      <c r="BG1288" s="112">
        <v>0</v>
      </c>
      <c r="BH1288" s="112">
        <v>0</v>
      </c>
      <c r="BI1288" s="112">
        <v>0</v>
      </c>
      <c r="BJ1288" s="112">
        <v>0</v>
      </c>
      <c r="BK1288" s="111">
        <v>0.71299999999999997</v>
      </c>
      <c r="BL1288" s="112">
        <v>0</v>
      </c>
      <c r="BM1288" s="112">
        <v>3.6</v>
      </c>
      <c r="BN1288" s="112">
        <v>0</v>
      </c>
      <c r="BO1288" s="112">
        <v>0</v>
      </c>
      <c r="BP1288" s="112">
        <v>0</v>
      </c>
      <c r="BQ1288" s="112">
        <v>0</v>
      </c>
      <c r="BR1288" s="113">
        <v>279</v>
      </c>
      <c r="BS1288" s="112">
        <v>0</v>
      </c>
    </row>
    <row r="1289" spans="1:71" hidden="1" x14ac:dyDescent="0.25">
      <c r="A1289" s="102" t="s">
        <v>17</v>
      </c>
      <c r="B1289" s="103" t="s">
        <v>205</v>
      </c>
      <c r="C1289" s="102" t="s">
        <v>206</v>
      </c>
      <c r="D1289" s="102" t="s">
        <v>503</v>
      </c>
      <c r="E1289" s="102" t="s">
        <v>504</v>
      </c>
      <c r="F1289" s="102" t="s">
        <v>151</v>
      </c>
      <c r="G1289" s="102" t="s">
        <v>223</v>
      </c>
      <c r="H1289" s="104">
        <v>14</v>
      </c>
      <c r="I1289" s="104">
        <v>18</v>
      </c>
      <c r="J1289" s="104">
        <v>504</v>
      </c>
      <c r="K1289" s="104">
        <v>1512</v>
      </c>
      <c r="L1289" s="105">
        <v>178.66666666666666</v>
      </c>
      <c r="M1289" s="106">
        <v>179</v>
      </c>
      <c r="N1289" s="106">
        <v>141</v>
      </c>
      <c r="O1289" s="106">
        <v>2</v>
      </c>
      <c r="P1289" s="106">
        <v>-38</v>
      </c>
      <c r="Q1289" s="106">
        <v>1</v>
      </c>
      <c r="R1289" s="106">
        <v>1.5</v>
      </c>
      <c r="S1289" s="106">
        <v>179</v>
      </c>
      <c r="T1289" s="106">
        <v>173</v>
      </c>
      <c r="U1289" s="106">
        <v>2</v>
      </c>
      <c r="V1289" s="106">
        <v>-6</v>
      </c>
      <c r="W1289" s="106">
        <v>1</v>
      </c>
      <c r="X1289" s="106">
        <v>1.5</v>
      </c>
      <c r="Y1289" s="106">
        <v>504</v>
      </c>
      <c r="Z1289" s="106">
        <v>8</v>
      </c>
      <c r="AA1289" s="107">
        <v>35006</v>
      </c>
      <c r="AB1289" s="106">
        <v>2</v>
      </c>
      <c r="AC1289" s="108">
        <v>3</v>
      </c>
      <c r="AD1289" s="109">
        <v>2</v>
      </c>
      <c r="AE1289" s="110">
        <v>45.333333333333336</v>
      </c>
      <c r="AF1289" s="111">
        <v>0.54</v>
      </c>
      <c r="AG1289" s="112">
        <v>0</v>
      </c>
      <c r="AH1289" s="112">
        <v>0</v>
      </c>
      <c r="AI1289" s="112">
        <v>0</v>
      </c>
      <c r="AJ1289" s="111">
        <v>0.9</v>
      </c>
      <c r="AK1289" s="112">
        <v>0</v>
      </c>
      <c r="AL1289" s="112">
        <v>0</v>
      </c>
      <c r="AM1289" s="112">
        <v>0</v>
      </c>
      <c r="AN1289" s="112">
        <v>0</v>
      </c>
      <c r="AO1289" s="112">
        <v>0</v>
      </c>
      <c r="AP1289" s="112">
        <v>0</v>
      </c>
      <c r="AQ1289" s="112">
        <v>0</v>
      </c>
      <c r="AR1289" s="112">
        <v>0</v>
      </c>
      <c r="AS1289" s="112">
        <v>0</v>
      </c>
      <c r="AT1289" s="111">
        <v>0.55000000000000004</v>
      </c>
      <c r="AU1289" s="112">
        <v>0</v>
      </c>
      <c r="AV1289" s="112">
        <v>0</v>
      </c>
      <c r="AW1289" s="112">
        <v>0</v>
      </c>
      <c r="AX1289" s="112">
        <v>0</v>
      </c>
      <c r="AY1289" s="112">
        <v>0</v>
      </c>
      <c r="AZ1289" s="112">
        <v>0</v>
      </c>
      <c r="BA1289" s="111">
        <v>0.71299999999999997</v>
      </c>
      <c r="BB1289" s="112">
        <v>0</v>
      </c>
      <c r="BC1289" s="112">
        <v>0</v>
      </c>
      <c r="BD1289" s="112">
        <v>0</v>
      </c>
      <c r="BE1289" s="112">
        <v>0</v>
      </c>
      <c r="BF1289" s="112">
        <v>0</v>
      </c>
      <c r="BG1289" s="112">
        <v>0</v>
      </c>
      <c r="BH1289" s="112">
        <v>0</v>
      </c>
      <c r="BI1289" s="112">
        <v>0</v>
      </c>
      <c r="BJ1289" s="112">
        <v>0</v>
      </c>
      <c r="BK1289" s="111">
        <v>0.71299999999999997</v>
      </c>
      <c r="BL1289" s="112">
        <v>24.480000000000004</v>
      </c>
      <c r="BM1289" s="112">
        <v>0</v>
      </c>
      <c r="BN1289" s="112">
        <v>0</v>
      </c>
      <c r="BO1289" s="112">
        <v>0</v>
      </c>
      <c r="BP1289" s="112">
        <v>0</v>
      </c>
      <c r="BQ1289" s="112">
        <v>0</v>
      </c>
      <c r="BR1289" s="113">
        <v>35</v>
      </c>
      <c r="BS1289" s="112">
        <v>0</v>
      </c>
    </row>
    <row r="1290" spans="1:71" hidden="1" x14ac:dyDescent="0.25">
      <c r="A1290" s="102" t="s">
        <v>17</v>
      </c>
      <c r="B1290" s="103" t="s">
        <v>205</v>
      </c>
      <c r="C1290" s="102" t="s">
        <v>206</v>
      </c>
      <c r="D1290" s="102" t="s">
        <v>743</v>
      </c>
      <c r="E1290" s="102" t="s">
        <v>744</v>
      </c>
      <c r="F1290" s="102" t="s">
        <v>151</v>
      </c>
      <c r="G1290" s="102" t="s">
        <v>223</v>
      </c>
      <c r="H1290" s="104">
        <v>49</v>
      </c>
      <c r="I1290" s="104">
        <v>43</v>
      </c>
      <c r="J1290" s="104">
        <v>209</v>
      </c>
      <c r="K1290" s="104">
        <v>627</v>
      </c>
      <c r="L1290" s="105">
        <v>100.33333333333333</v>
      </c>
      <c r="M1290" s="106">
        <v>456</v>
      </c>
      <c r="N1290" s="106">
        <v>482</v>
      </c>
      <c r="O1290" s="106">
        <v>5</v>
      </c>
      <c r="P1290" s="106">
        <v>26</v>
      </c>
      <c r="Q1290" s="106">
        <v>5</v>
      </c>
      <c r="R1290" s="106">
        <v>5</v>
      </c>
      <c r="S1290" s="106">
        <v>406</v>
      </c>
      <c r="T1290" s="106">
        <v>410</v>
      </c>
      <c r="U1290" s="106">
        <v>4</v>
      </c>
      <c r="V1290" s="106">
        <v>4</v>
      </c>
      <c r="W1290" s="106">
        <v>3</v>
      </c>
      <c r="X1290" s="106">
        <v>3.5</v>
      </c>
      <c r="Y1290" s="106">
        <v>209</v>
      </c>
      <c r="Z1290" s="106">
        <v>6</v>
      </c>
      <c r="AA1290" s="107">
        <v>50263</v>
      </c>
      <c r="AB1290" s="106">
        <v>5</v>
      </c>
      <c r="AC1290" s="108">
        <v>4.9000000000000004</v>
      </c>
      <c r="AD1290" s="109">
        <v>3</v>
      </c>
      <c r="AE1290" s="110">
        <v>0</v>
      </c>
      <c r="AF1290" s="111">
        <v>0.54</v>
      </c>
      <c r="AG1290" s="112">
        <v>2</v>
      </c>
      <c r="AH1290" s="112">
        <v>1.6666666666666667</v>
      </c>
      <c r="AI1290" s="112">
        <v>2</v>
      </c>
      <c r="AJ1290" s="111">
        <v>0.9</v>
      </c>
      <c r="AK1290" s="112">
        <v>0</v>
      </c>
      <c r="AL1290" s="112">
        <v>0</v>
      </c>
      <c r="AM1290" s="112">
        <v>0</v>
      </c>
      <c r="AN1290" s="112">
        <v>0</v>
      </c>
      <c r="AO1290" s="112">
        <v>0</v>
      </c>
      <c r="AP1290" s="112">
        <v>0</v>
      </c>
      <c r="AQ1290" s="112">
        <v>0</v>
      </c>
      <c r="AR1290" s="112">
        <v>0</v>
      </c>
      <c r="AS1290" s="112">
        <v>0</v>
      </c>
      <c r="AT1290" s="111">
        <v>0.55000000000000004</v>
      </c>
      <c r="AU1290" s="112">
        <v>0</v>
      </c>
      <c r="AV1290" s="112">
        <v>0</v>
      </c>
      <c r="AW1290" s="112">
        <v>0</v>
      </c>
      <c r="AX1290" s="112">
        <v>0</v>
      </c>
      <c r="AY1290" s="112">
        <v>0</v>
      </c>
      <c r="AZ1290" s="112">
        <v>0</v>
      </c>
      <c r="BA1290" s="111">
        <v>0.71299999999999997</v>
      </c>
      <c r="BB1290" s="112">
        <v>0</v>
      </c>
      <c r="BC1290" s="112">
        <v>0</v>
      </c>
      <c r="BD1290" s="112">
        <v>0</v>
      </c>
      <c r="BE1290" s="112">
        <v>0</v>
      </c>
      <c r="BF1290" s="112">
        <v>0</v>
      </c>
      <c r="BG1290" s="112">
        <v>0</v>
      </c>
      <c r="BH1290" s="112">
        <v>0</v>
      </c>
      <c r="BI1290" s="112">
        <v>0</v>
      </c>
      <c r="BJ1290" s="112">
        <v>0</v>
      </c>
      <c r="BK1290" s="111">
        <v>0.71299999999999997</v>
      </c>
      <c r="BL1290" s="112">
        <v>0</v>
      </c>
      <c r="BM1290" s="112">
        <v>3.3000000000000003</v>
      </c>
      <c r="BN1290" s="112">
        <v>1.8</v>
      </c>
      <c r="BO1290" s="112">
        <v>0</v>
      </c>
      <c r="BP1290" s="112">
        <v>0</v>
      </c>
      <c r="BQ1290" s="112">
        <v>0</v>
      </c>
      <c r="BR1290" s="113">
        <v>16</v>
      </c>
      <c r="BS1290" s="112">
        <v>0</v>
      </c>
    </row>
    <row r="1291" spans="1:71" hidden="1" x14ac:dyDescent="0.25">
      <c r="A1291" s="102" t="s">
        <v>17</v>
      </c>
      <c r="B1291" s="103" t="s">
        <v>205</v>
      </c>
      <c r="C1291" s="102" t="s">
        <v>206</v>
      </c>
      <c r="D1291" s="102" t="s">
        <v>505</v>
      </c>
      <c r="E1291" s="102" t="s">
        <v>506</v>
      </c>
      <c r="F1291" s="102" t="s">
        <v>151</v>
      </c>
      <c r="G1291" s="102" t="s">
        <v>223</v>
      </c>
      <c r="H1291" s="104">
        <v>12</v>
      </c>
      <c r="I1291" s="104">
        <v>14</v>
      </c>
      <c r="J1291" s="104">
        <v>186</v>
      </c>
      <c r="K1291" s="104">
        <v>558</v>
      </c>
      <c r="L1291" s="105">
        <v>70.666666666666671</v>
      </c>
      <c r="M1291" s="106">
        <v>150</v>
      </c>
      <c r="N1291" s="106">
        <v>122</v>
      </c>
      <c r="O1291" s="106">
        <v>1</v>
      </c>
      <c r="P1291" s="106">
        <v>-28</v>
      </c>
      <c r="Q1291" s="106">
        <v>1</v>
      </c>
      <c r="R1291" s="106">
        <v>1</v>
      </c>
      <c r="S1291" s="106">
        <v>151</v>
      </c>
      <c r="T1291" s="106">
        <v>146</v>
      </c>
      <c r="U1291" s="106">
        <v>2</v>
      </c>
      <c r="V1291" s="106">
        <v>-5</v>
      </c>
      <c r="W1291" s="106">
        <v>1</v>
      </c>
      <c r="X1291" s="106">
        <v>1.5</v>
      </c>
      <c r="Y1291" s="106">
        <v>186</v>
      </c>
      <c r="Z1291" s="106">
        <v>6</v>
      </c>
      <c r="AA1291" s="107">
        <v>33216</v>
      </c>
      <c r="AB1291" s="106">
        <v>2</v>
      </c>
      <c r="AC1291" s="108">
        <v>2.5</v>
      </c>
      <c r="AD1291" s="109">
        <v>2</v>
      </c>
      <c r="AE1291" s="110">
        <v>0</v>
      </c>
      <c r="AF1291" s="111">
        <v>0.54</v>
      </c>
      <c r="AG1291" s="112">
        <v>0</v>
      </c>
      <c r="AH1291" s="112">
        <v>0</v>
      </c>
      <c r="AI1291" s="112">
        <v>0</v>
      </c>
      <c r="AJ1291" s="111">
        <v>0.9</v>
      </c>
      <c r="AK1291" s="112">
        <v>0</v>
      </c>
      <c r="AL1291" s="112">
        <v>0</v>
      </c>
      <c r="AM1291" s="112">
        <v>0</v>
      </c>
      <c r="AN1291" s="112">
        <v>0</v>
      </c>
      <c r="AO1291" s="112">
        <v>0</v>
      </c>
      <c r="AP1291" s="112">
        <v>0</v>
      </c>
      <c r="AQ1291" s="112">
        <v>0</v>
      </c>
      <c r="AR1291" s="112">
        <v>0</v>
      </c>
      <c r="AS1291" s="112">
        <v>0</v>
      </c>
      <c r="AT1291" s="111">
        <v>0.55000000000000004</v>
      </c>
      <c r="AU1291" s="112">
        <v>0</v>
      </c>
      <c r="AV1291" s="112">
        <v>0</v>
      </c>
      <c r="AW1291" s="112">
        <v>0</v>
      </c>
      <c r="AX1291" s="112">
        <v>0</v>
      </c>
      <c r="AY1291" s="112">
        <v>0</v>
      </c>
      <c r="AZ1291" s="112">
        <v>0</v>
      </c>
      <c r="BA1291" s="111">
        <v>0.71299999999999997</v>
      </c>
      <c r="BB1291" s="112">
        <v>0</v>
      </c>
      <c r="BC1291" s="112">
        <v>0</v>
      </c>
      <c r="BD1291" s="112">
        <v>0</v>
      </c>
      <c r="BE1291" s="112">
        <v>0</v>
      </c>
      <c r="BF1291" s="112">
        <v>0</v>
      </c>
      <c r="BG1291" s="112">
        <v>0</v>
      </c>
      <c r="BH1291" s="112">
        <v>0</v>
      </c>
      <c r="BI1291" s="112">
        <v>0</v>
      </c>
      <c r="BJ1291" s="112">
        <v>0</v>
      </c>
      <c r="BK1291" s="111">
        <v>0.71299999999999997</v>
      </c>
      <c r="BL1291" s="112">
        <v>0</v>
      </c>
      <c r="BM1291" s="112">
        <v>0</v>
      </c>
      <c r="BN1291" s="112">
        <v>0</v>
      </c>
      <c r="BO1291" s="112">
        <v>0</v>
      </c>
      <c r="BP1291" s="112">
        <v>0</v>
      </c>
      <c r="BQ1291" s="112">
        <v>0</v>
      </c>
      <c r="BR1291" s="113">
        <v>15</v>
      </c>
      <c r="BS1291" s="112">
        <v>0</v>
      </c>
    </row>
    <row r="1292" spans="1:71" hidden="1" x14ac:dyDescent="0.25">
      <c r="A1292" s="102" t="s">
        <v>17</v>
      </c>
      <c r="B1292" s="103" t="s">
        <v>205</v>
      </c>
      <c r="C1292" s="102" t="s">
        <v>206</v>
      </c>
      <c r="D1292" s="102" t="s">
        <v>221</v>
      </c>
      <c r="E1292" s="102" t="s">
        <v>222</v>
      </c>
      <c r="F1292" s="102" t="s">
        <v>151</v>
      </c>
      <c r="G1292" s="102" t="s">
        <v>223</v>
      </c>
      <c r="H1292" s="104">
        <v>843</v>
      </c>
      <c r="I1292" s="104">
        <v>942</v>
      </c>
      <c r="J1292" s="104">
        <v>1354</v>
      </c>
      <c r="K1292" s="104">
        <v>4062</v>
      </c>
      <c r="L1292" s="105">
        <v>1046.3333333333333</v>
      </c>
      <c r="M1292" s="106">
        <v>7591</v>
      </c>
      <c r="N1292" s="106">
        <v>7363</v>
      </c>
      <c r="O1292" s="106">
        <v>10</v>
      </c>
      <c r="P1292" s="106">
        <v>-228</v>
      </c>
      <c r="Q1292" s="106">
        <v>1</v>
      </c>
      <c r="R1292" s="106">
        <v>5.5</v>
      </c>
      <c r="S1292" s="106">
        <v>7858</v>
      </c>
      <c r="T1292" s="106">
        <v>7918</v>
      </c>
      <c r="U1292" s="106">
        <v>10</v>
      </c>
      <c r="V1292" s="106">
        <v>60</v>
      </c>
      <c r="W1292" s="106">
        <v>9</v>
      </c>
      <c r="X1292" s="106">
        <v>9.5</v>
      </c>
      <c r="Y1292" s="106">
        <v>1354</v>
      </c>
      <c r="Z1292" s="106">
        <v>9</v>
      </c>
      <c r="AA1292" s="107">
        <v>36398</v>
      </c>
      <c r="AB1292" s="106">
        <v>3</v>
      </c>
      <c r="AC1292" s="108">
        <v>6</v>
      </c>
      <c r="AD1292" s="109">
        <v>3</v>
      </c>
      <c r="AE1292" s="110">
        <v>0</v>
      </c>
      <c r="AF1292" s="111">
        <v>0.54</v>
      </c>
      <c r="AG1292" s="112">
        <v>2</v>
      </c>
      <c r="AH1292" s="112">
        <v>1.6666666666666667</v>
      </c>
      <c r="AI1292" s="112">
        <v>2</v>
      </c>
      <c r="AJ1292" s="111">
        <v>0.9</v>
      </c>
      <c r="AK1292" s="112">
        <v>0</v>
      </c>
      <c r="AL1292" s="112">
        <v>0</v>
      </c>
      <c r="AM1292" s="112">
        <v>0</v>
      </c>
      <c r="AN1292" s="112">
        <v>0</v>
      </c>
      <c r="AO1292" s="112">
        <v>0</v>
      </c>
      <c r="AP1292" s="112">
        <v>0</v>
      </c>
      <c r="AQ1292" s="112">
        <v>0</v>
      </c>
      <c r="AR1292" s="112">
        <v>0</v>
      </c>
      <c r="AS1292" s="112">
        <v>0</v>
      </c>
      <c r="AT1292" s="111">
        <v>0.55000000000000004</v>
      </c>
      <c r="AU1292" s="112">
        <v>0</v>
      </c>
      <c r="AV1292" s="112">
        <v>0</v>
      </c>
      <c r="AW1292" s="112">
        <v>0</v>
      </c>
      <c r="AX1292" s="112">
        <v>0</v>
      </c>
      <c r="AY1292" s="112">
        <v>0</v>
      </c>
      <c r="AZ1292" s="112">
        <v>0</v>
      </c>
      <c r="BA1292" s="111">
        <v>0.71299999999999997</v>
      </c>
      <c r="BB1292" s="112">
        <v>0</v>
      </c>
      <c r="BC1292" s="112">
        <v>0</v>
      </c>
      <c r="BD1292" s="112">
        <v>0</v>
      </c>
      <c r="BE1292" s="112">
        <v>0</v>
      </c>
      <c r="BF1292" s="112">
        <v>0</v>
      </c>
      <c r="BG1292" s="112">
        <v>0</v>
      </c>
      <c r="BH1292" s="112">
        <v>0</v>
      </c>
      <c r="BI1292" s="112">
        <v>0</v>
      </c>
      <c r="BJ1292" s="112">
        <v>0</v>
      </c>
      <c r="BK1292" s="111">
        <v>0.71299999999999997</v>
      </c>
      <c r="BL1292" s="112">
        <v>0</v>
      </c>
      <c r="BM1292" s="112">
        <v>3.3000000000000003</v>
      </c>
      <c r="BN1292" s="112">
        <v>1.8</v>
      </c>
      <c r="BO1292" s="112">
        <v>0</v>
      </c>
      <c r="BP1292" s="112">
        <v>0</v>
      </c>
      <c r="BQ1292" s="112">
        <v>0</v>
      </c>
      <c r="BR1292" s="113">
        <v>219</v>
      </c>
      <c r="BS1292" s="112">
        <v>0</v>
      </c>
    </row>
    <row r="1293" spans="1:71" hidden="1" x14ac:dyDescent="0.25">
      <c r="A1293" s="102" t="s">
        <v>17</v>
      </c>
      <c r="B1293" s="103" t="s">
        <v>207</v>
      </c>
      <c r="C1293" s="102" t="s">
        <v>208</v>
      </c>
      <c r="D1293" s="102" t="s">
        <v>604</v>
      </c>
      <c r="E1293" s="102" t="s">
        <v>605</v>
      </c>
      <c r="F1293" s="102" t="s">
        <v>152</v>
      </c>
      <c r="G1293" s="102" t="s">
        <v>223</v>
      </c>
      <c r="H1293" s="104">
        <v>20</v>
      </c>
      <c r="I1293" s="104"/>
      <c r="J1293" s="104">
        <v>66</v>
      </c>
      <c r="K1293" s="104">
        <v>198</v>
      </c>
      <c r="L1293" s="105">
        <v>43</v>
      </c>
      <c r="M1293" s="106">
        <v>110</v>
      </c>
      <c r="N1293" s="106">
        <v>130</v>
      </c>
      <c r="O1293" s="106">
        <v>2</v>
      </c>
      <c r="P1293" s="106">
        <v>20</v>
      </c>
      <c r="Q1293" s="106">
        <v>4</v>
      </c>
      <c r="R1293" s="106">
        <v>3</v>
      </c>
      <c r="S1293" s="106"/>
      <c r="T1293" s="106"/>
      <c r="U1293" s="106"/>
      <c r="V1293" s="106"/>
      <c r="W1293" s="106"/>
      <c r="X1293" s="106"/>
      <c r="Y1293" s="106">
        <v>66</v>
      </c>
      <c r="Z1293" s="106">
        <v>4</v>
      </c>
      <c r="AA1293" s="107"/>
      <c r="AB1293" s="106"/>
      <c r="AC1293" s="108">
        <v>3.5</v>
      </c>
      <c r="AD1293" s="109">
        <v>2</v>
      </c>
      <c r="AE1293" s="110">
        <v>0</v>
      </c>
      <c r="AF1293" s="111">
        <v>0.54</v>
      </c>
      <c r="AG1293" s="112">
        <v>0</v>
      </c>
      <c r="AH1293" s="112">
        <v>0</v>
      </c>
      <c r="AI1293" s="112">
        <v>0</v>
      </c>
      <c r="AJ1293" s="111">
        <v>0.9</v>
      </c>
      <c r="AK1293" s="112">
        <v>0</v>
      </c>
      <c r="AL1293" s="112">
        <v>0</v>
      </c>
      <c r="AM1293" s="112">
        <v>0</v>
      </c>
      <c r="AN1293" s="112">
        <v>0</v>
      </c>
      <c r="AO1293" s="112">
        <v>0</v>
      </c>
      <c r="AP1293" s="112">
        <v>0</v>
      </c>
      <c r="AQ1293" s="112">
        <v>0</v>
      </c>
      <c r="AR1293" s="112">
        <v>0</v>
      </c>
      <c r="AS1293" s="112">
        <v>0</v>
      </c>
      <c r="AT1293" s="111">
        <v>0.55000000000000004</v>
      </c>
      <c r="AU1293" s="112">
        <v>0</v>
      </c>
      <c r="AV1293" s="112">
        <v>0</v>
      </c>
      <c r="AW1293" s="112">
        <v>0</v>
      </c>
      <c r="AX1293" s="112">
        <v>0</v>
      </c>
      <c r="AY1293" s="112">
        <v>0</v>
      </c>
      <c r="AZ1293" s="112">
        <v>0</v>
      </c>
      <c r="BA1293" s="111">
        <v>0.71299999999999997</v>
      </c>
      <c r="BB1293" s="112">
        <v>0</v>
      </c>
      <c r="BC1293" s="112">
        <v>0</v>
      </c>
      <c r="BD1293" s="112">
        <v>0</v>
      </c>
      <c r="BE1293" s="112">
        <v>0</v>
      </c>
      <c r="BF1293" s="112">
        <v>0</v>
      </c>
      <c r="BG1293" s="112">
        <v>0</v>
      </c>
      <c r="BH1293" s="112">
        <v>0</v>
      </c>
      <c r="BI1293" s="112">
        <v>0</v>
      </c>
      <c r="BJ1293" s="112">
        <v>0</v>
      </c>
      <c r="BK1293" s="111">
        <v>0.71299999999999997</v>
      </c>
      <c r="BL1293" s="112">
        <v>0</v>
      </c>
      <c r="BM1293" s="112">
        <v>0</v>
      </c>
      <c r="BN1293" s="112">
        <v>0</v>
      </c>
      <c r="BO1293" s="112">
        <v>0</v>
      </c>
      <c r="BP1293" s="112">
        <v>0</v>
      </c>
      <c r="BQ1293" s="112">
        <v>0</v>
      </c>
      <c r="BR1293" s="113">
        <v>68</v>
      </c>
      <c r="BS1293" s="112">
        <v>0</v>
      </c>
    </row>
    <row r="1294" spans="1:71" hidden="1" x14ac:dyDescent="0.25">
      <c r="A1294" s="102" t="s">
        <v>17</v>
      </c>
      <c r="B1294" s="103" t="s">
        <v>209</v>
      </c>
      <c r="C1294" s="102" t="s">
        <v>210</v>
      </c>
      <c r="D1294" s="102" t="s">
        <v>260</v>
      </c>
      <c r="E1294" s="102" t="s">
        <v>261</v>
      </c>
      <c r="F1294" s="102" t="s">
        <v>151</v>
      </c>
      <c r="G1294" s="102" t="s">
        <v>223</v>
      </c>
      <c r="H1294" s="104">
        <v>173</v>
      </c>
      <c r="I1294" s="104">
        <v>207</v>
      </c>
      <c r="J1294" s="104">
        <v>219</v>
      </c>
      <c r="K1294" s="104">
        <v>657</v>
      </c>
      <c r="L1294" s="105">
        <v>199.66666666666666</v>
      </c>
      <c r="M1294" s="106">
        <v>1566</v>
      </c>
      <c r="N1294" s="106">
        <v>1730</v>
      </c>
      <c r="O1294" s="106">
        <v>8</v>
      </c>
      <c r="P1294" s="106">
        <v>164</v>
      </c>
      <c r="Q1294" s="106">
        <v>9</v>
      </c>
      <c r="R1294" s="106">
        <v>8.5</v>
      </c>
      <c r="S1294" s="106">
        <v>1651</v>
      </c>
      <c r="T1294" s="106">
        <v>1745</v>
      </c>
      <c r="U1294" s="106">
        <v>8</v>
      </c>
      <c r="V1294" s="106">
        <v>94</v>
      </c>
      <c r="W1294" s="106">
        <v>10</v>
      </c>
      <c r="X1294" s="106">
        <v>9</v>
      </c>
      <c r="Y1294" s="106">
        <v>219</v>
      </c>
      <c r="Z1294" s="106">
        <v>6</v>
      </c>
      <c r="AA1294" s="107">
        <v>77027</v>
      </c>
      <c r="AB1294" s="106">
        <v>8</v>
      </c>
      <c r="AC1294" s="108">
        <v>7.9</v>
      </c>
      <c r="AD1294" s="109">
        <v>4</v>
      </c>
      <c r="AE1294" s="110">
        <v>452.66666666666669</v>
      </c>
      <c r="AF1294" s="111">
        <v>0.54</v>
      </c>
      <c r="AG1294" s="112">
        <v>0</v>
      </c>
      <c r="AH1294" s="112">
        <v>0</v>
      </c>
      <c r="AI1294" s="112">
        <v>0</v>
      </c>
      <c r="AJ1294" s="111">
        <v>0.9</v>
      </c>
      <c r="AK1294" s="112">
        <v>0</v>
      </c>
      <c r="AL1294" s="112">
        <v>0</v>
      </c>
      <c r="AM1294" s="112">
        <v>0</v>
      </c>
      <c r="AN1294" s="112">
        <v>0</v>
      </c>
      <c r="AO1294" s="112">
        <v>0</v>
      </c>
      <c r="AP1294" s="112">
        <v>0</v>
      </c>
      <c r="AQ1294" s="112">
        <v>0</v>
      </c>
      <c r="AR1294" s="112">
        <v>0</v>
      </c>
      <c r="AS1294" s="112">
        <v>0</v>
      </c>
      <c r="AT1294" s="111">
        <v>0.55000000000000004</v>
      </c>
      <c r="AU1294" s="112">
        <v>0</v>
      </c>
      <c r="AV1294" s="112">
        <v>0</v>
      </c>
      <c r="AW1294" s="112">
        <v>0</v>
      </c>
      <c r="AX1294" s="112">
        <v>0</v>
      </c>
      <c r="AY1294" s="112">
        <v>0</v>
      </c>
      <c r="AZ1294" s="112">
        <v>0</v>
      </c>
      <c r="BA1294" s="111">
        <v>0.71299999999999997</v>
      </c>
      <c r="BB1294" s="112">
        <v>0</v>
      </c>
      <c r="BC1294" s="112">
        <v>0</v>
      </c>
      <c r="BD1294" s="112">
        <v>0</v>
      </c>
      <c r="BE1294" s="112">
        <v>0</v>
      </c>
      <c r="BF1294" s="112">
        <v>0</v>
      </c>
      <c r="BG1294" s="112">
        <v>0</v>
      </c>
      <c r="BH1294" s="112">
        <v>0</v>
      </c>
      <c r="BI1294" s="112">
        <v>0</v>
      </c>
      <c r="BJ1294" s="112">
        <v>0</v>
      </c>
      <c r="BK1294" s="111">
        <v>0.71299999999999997</v>
      </c>
      <c r="BL1294" s="112">
        <v>244.44000000000003</v>
      </c>
      <c r="BM1294" s="112">
        <v>0</v>
      </c>
      <c r="BN1294" s="112">
        <v>0</v>
      </c>
      <c r="BO1294" s="112">
        <v>0</v>
      </c>
      <c r="BP1294" s="112">
        <v>0</v>
      </c>
      <c r="BQ1294" s="112">
        <v>0</v>
      </c>
      <c r="BR1294" s="113">
        <v>364</v>
      </c>
      <c r="BS1294" s="112">
        <v>0</v>
      </c>
    </row>
    <row r="1295" spans="1:71" hidden="1" x14ac:dyDescent="0.25">
      <c r="A1295" s="102" t="s">
        <v>17</v>
      </c>
      <c r="B1295" s="103" t="s">
        <v>209</v>
      </c>
      <c r="C1295" s="102" t="s">
        <v>210</v>
      </c>
      <c r="D1295" s="102" t="s">
        <v>7</v>
      </c>
      <c r="E1295" s="102" t="s">
        <v>8</v>
      </c>
      <c r="F1295" s="102" t="s">
        <v>151</v>
      </c>
      <c r="G1295" s="102" t="s">
        <v>223</v>
      </c>
      <c r="H1295" s="104">
        <v>443</v>
      </c>
      <c r="I1295" s="104">
        <v>535</v>
      </c>
      <c r="J1295" s="104">
        <v>251</v>
      </c>
      <c r="K1295" s="104">
        <v>753</v>
      </c>
      <c r="L1295" s="105">
        <v>409.66666666666669</v>
      </c>
      <c r="M1295" s="106">
        <v>4297</v>
      </c>
      <c r="N1295" s="106">
        <v>4687</v>
      </c>
      <c r="O1295" s="106">
        <v>10</v>
      </c>
      <c r="P1295" s="106">
        <v>390</v>
      </c>
      <c r="Q1295" s="106">
        <v>10</v>
      </c>
      <c r="R1295" s="106">
        <v>10</v>
      </c>
      <c r="S1295" s="106">
        <v>4519</v>
      </c>
      <c r="T1295" s="106">
        <v>4752</v>
      </c>
      <c r="U1295" s="106">
        <v>10</v>
      </c>
      <c r="V1295" s="106">
        <v>233</v>
      </c>
      <c r="W1295" s="106">
        <v>10</v>
      </c>
      <c r="X1295" s="106">
        <v>10</v>
      </c>
      <c r="Y1295" s="106">
        <v>251</v>
      </c>
      <c r="Z1295" s="106">
        <v>6</v>
      </c>
      <c r="AA1295" s="107">
        <v>52997</v>
      </c>
      <c r="AB1295" s="106">
        <v>5</v>
      </c>
      <c r="AC1295" s="108">
        <v>7.2</v>
      </c>
      <c r="AD1295" s="109">
        <v>4</v>
      </c>
      <c r="AE1295" s="110">
        <v>115.33333333333333</v>
      </c>
      <c r="AF1295" s="111">
        <v>0.54</v>
      </c>
      <c r="AG1295" s="112">
        <v>0</v>
      </c>
      <c r="AH1295" s="112">
        <v>0</v>
      </c>
      <c r="AI1295" s="112">
        <v>0</v>
      </c>
      <c r="AJ1295" s="111">
        <v>0.9</v>
      </c>
      <c r="AK1295" s="112">
        <v>0</v>
      </c>
      <c r="AL1295" s="112">
        <v>0</v>
      </c>
      <c r="AM1295" s="112">
        <v>0</v>
      </c>
      <c r="AN1295" s="112">
        <v>0</v>
      </c>
      <c r="AO1295" s="112">
        <v>0</v>
      </c>
      <c r="AP1295" s="112">
        <v>0</v>
      </c>
      <c r="AQ1295" s="112">
        <v>0</v>
      </c>
      <c r="AR1295" s="112">
        <v>0</v>
      </c>
      <c r="AS1295" s="112">
        <v>0</v>
      </c>
      <c r="AT1295" s="111">
        <v>0.55000000000000004</v>
      </c>
      <c r="AU1295" s="112">
        <v>0</v>
      </c>
      <c r="AV1295" s="112">
        <v>0</v>
      </c>
      <c r="AW1295" s="112">
        <v>0</v>
      </c>
      <c r="AX1295" s="112">
        <v>0</v>
      </c>
      <c r="AY1295" s="112">
        <v>0</v>
      </c>
      <c r="AZ1295" s="112">
        <v>0</v>
      </c>
      <c r="BA1295" s="111">
        <v>0.71299999999999997</v>
      </c>
      <c r="BB1295" s="112">
        <v>0</v>
      </c>
      <c r="BC1295" s="112">
        <v>0</v>
      </c>
      <c r="BD1295" s="112">
        <v>0</v>
      </c>
      <c r="BE1295" s="112">
        <v>0</v>
      </c>
      <c r="BF1295" s="112">
        <v>0</v>
      </c>
      <c r="BG1295" s="112">
        <v>0</v>
      </c>
      <c r="BH1295" s="112">
        <v>0</v>
      </c>
      <c r="BI1295" s="112">
        <v>0</v>
      </c>
      <c r="BJ1295" s="112">
        <v>0</v>
      </c>
      <c r="BK1295" s="111">
        <v>0.71299999999999997</v>
      </c>
      <c r="BL1295" s="112">
        <v>62.28</v>
      </c>
      <c r="BM1295" s="112">
        <v>0</v>
      </c>
      <c r="BN1295" s="112">
        <v>0</v>
      </c>
      <c r="BO1295" s="112">
        <v>0</v>
      </c>
      <c r="BP1295" s="112">
        <v>0</v>
      </c>
      <c r="BQ1295" s="112">
        <v>0</v>
      </c>
      <c r="BR1295" s="113">
        <v>824</v>
      </c>
      <c r="BS1295" s="112">
        <v>0</v>
      </c>
    </row>
    <row r="1296" spans="1:71" hidden="1" x14ac:dyDescent="0.25">
      <c r="A1296" s="102" t="s">
        <v>17</v>
      </c>
      <c r="B1296" s="103" t="s">
        <v>209</v>
      </c>
      <c r="C1296" s="102" t="s">
        <v>210</v>
      </c>
      <c r="D1296" s="102" t="s">
        <v>322</v>
      </c>
      <c r="E1296" s="102" t="s">
        <v>323</v>
      </c>
      <c r="F1296" s="102" t="s">
        <v>152</v>
      </c>
      <c r="G1296" s="102" t="s">
        <v>223</v>
      </c>
      <c r="H1296" s="104"/>
      <c r="I1296" s="104">
        <v>12</v>
      </c>
      <c r="J1296" s="104"/>
      <c r="K1296" s="104" t="s">
        <v>154</v>
      </c>
      <c r="L1296" s="105">
        <v>12</v>
      </c>
      <c r="M1296" s="106"/>
      <c r="N1296" s="106"/>
      <c r="O1296" s="106"/>
      <c r="P1296" s="106"/>
      <c r="Q1296" s="106"/>
      <c r="R1296" s="106"/>
      <c r="S1296" s="106">
        <v>103</v>
      </c>
      <c r="T1296" s="106">
        <v>108</v>
      </c>
      <c r="U1296" s="106">
        <v>1</v>
      </c>
      <c r="V1296" s="106">
        <v>5</v>
      </c>
      <c r="W1296" s="106">
        <v>3</v>
      </c>
      <c r="X1296" s="106">
        <v>2</v>
      </c>
      <c r="Y1296" s="106"/>
      <c r="Z1296" s="106"/>
      <c r="AA1296" s="107"/>
      <c r="AB1296" s="106"/>
      <c r="AC1296" s="108">
        <v>2</v>
      </c>
      <c r="AD1296" s="109">
        <v>1</v>
      </c>
      <c r="AE1296" s="110">
        <v>0</v>
      </c>
      <c r="AF1296" s="111">
        <v>0.54</v>
      </c>
      <c r="AG1296" s="112">
        <v>0</v>
      </c>
      <c r="AH1296" s="112">
        <v>0</v>
      </c>
      <c r="AI1296" s="112">
        <v>0</v>
      </c>
      <c r="AJ1296" s="111">
        <v>0.9</v>
      </c>
      <c r="AK1296" s="112">
        <v>0</v>
      </c>
      <c r="AL1296" s="112">
        <v>0</v>
      </c>
      <c r="AM1296" s="112">
        <v>0</v>
      </c>
      <c r="AN1296" s="112">
        <v>0</v>
      </c>
      <c r="AO1296" s="112">
        <v>0</v>
      </c>
      <c r="AP1296" s="112">
        <v>0</v>
      </c>
      <c r="AQ1296" s="112">
        <v>0</v>
      </c>
      <c r="AR1296" s="112">
        <v>0</v>
      </c>
      <c r="AS1296" s="112">
        <v>0</v>
      </c>
      <c r="AT1296" s="111">
        <v>0.55000000000000004</v>
      </c>
      <c r="AU1296" s="112">
        <v>0</v>
      </c>
      <c r="AV1296" s="112">
        <v>0</v>
      </c>
      <c r="AW1296" s="112">
        <v>0</v>
      </c>
      <c r="AX1296" s="112">
        <v>0</v>
      </c>
      <c r="AY1296" s="112">
        <v>0</v>
      </c>
      <c r="AZ1296" s="112">
        <v>0</v>
      </c>
      <c r="BA1296" s="111">
        <v>0.71299999999999997</v>
      </c>
      <c r="BB1296" s="112">
        <v>0</v>
      </c>
      <c r="BC1296" s="112">
        <v>0</v>
      </c>
      <c r="BD1296" s="112">
        <v>0</v>
      </c>
      <c r="BE1296" s="112">
        <v>0</v>
      </c>
      <c r="BF1296" s="112">
        <v>0</v>
      </c>
      <c r="BG1296" s="112">
        <v>0</v>
      </c>
      <c r="BH1296" s="112">
        <v>0</v>
      </c>
      <c r="BI1296" s="112">
        <v>0</v>
      </c>
      <c r="BJ1296" s="112">
        <v>0</v>
      </c>
      <c r="BK1296" s="111">
        <v>0.71299999999999997</v>
      </c>
      <c r="BL1296" s="112">
        <v>0</v>
      </c>
      <c r="BM1296" s="112">
        <v>0</v>
      </c>
      <c r="BN1296" s="112">
        <v>0</v>
      </c>
      <c r="BO1296" s="112">
        <v>0</v>
      </c>
      <c r="BP1296" s="112">
        <v>0</v>
      </c>
      <c r="BQ1296" s="112">
        <v>0</v>
      </c>
      <c r="BR1296" s="113">
        <v>21</v>
      </c>
      <c r="BS1296" s="112">
        <v>0</v>
      </c>
    </row>
    <row r="1297" spans="1:71" hidden="1" x14ac:dyDescent="0.25">
      <c r="A1297" s="102" t="s">
        <v>17</v>
      </c>
      <c r="B1297" s="103" t="s">
        <v>209</v>
      </c>
      <c r="C1297" s="102" t="s">
        <v>210</v>
      </c>
      <c r="D1297" s="102" t="s">
        <v>12</v>
      </c>
      <c r="E1297" s="102" t="s">
        <v>13</v>
      </c>
      <c r="F1297" s="102" t="s">
        <v>152</v>
      </c>
      <c r="G1297" s="102" t="s">
        <v>223</v>
      </c>
      <c r="H1297" s="104">
        <v>378</v>
      </c>
      <c r="I1297" s="104">
        <v>427</v>
      </c>
      <c r="J1297" s="104">
        <v>410</v>
      </c>
      <c r="K1297" s="104">
        <v>1230</v>
      </c>
      <c r="L1297" s="105">
        <v>405</v>
      </c>
      <c r="M1297" s="106">
        <v>3328</v>
      </c>
      <c r="N1297" s="106">
        <v>3609</v>
      </c>
      <c r="O1297" s="106">
        <v>10</v>
      </c>
      <c r="P1297" s="106">
        <v>281</v>
      </c>
      <c r="Q1297" s="106">
        <v>10</v>
      </c>
      <c r="R1297" s="106">
        <v>10</v>
      </c>
      <c r="S1297" s="106">
        <v>3466</v>
      </c>
      <c r="T1297" s="106">
        <v>3608</v>
      </c>
      <c r="U1297" s="106">
        <v>10</v>
      </c>
      <c r="V1297" s="106">
        <v>142</v>
      </c>
      <c r="W1297" s="106">
        <v>10</v>
      </c>
      <c r="X1297" s="106">
        <v>10</v>
      </c>
      <c r="Y1297" s="106">
        <v>410</v>
      </c>
      <c r="Z1297" s="106">
        <v>7</v>
      </c>
      <c r="AA1297" s="107">
        <v>48514</v>
      </c>
      <c r="AB1297" s="106">
        <v>5</v>
      </c>
      <c r="AC1297" s="108">
        <v>7.4</v>
      </c>
      <c r="AD1297" s="109">
        <v>4</v>
      </c>
      <c r="AE1297" s="110">
        <v>0</v>
      </c>
      <c r="AF1297" s="111">
        <v>0.54</v>
      </c>
      <c r="AG1297" s="112">
        <v>0</v>
      </c>
      <c r="AH1297" s="112">
        <v>0</v>
      </c>
      <c r="AI1297" s="112">
        <v>0</v>
      </c>
      <c r="AJ1297" s="111">
        <v>0.9</v>
      </c>
      <c r="AK1297" s="112">
        <v>0</v>
      </c>
      <c r="AL1297" s="112">
        <v>0</v>
      </c>
      <c r="AM1297" s="112">
        <v>0</v>
      </c>
      <c r="AN1297" s="112">
        <v>0</v>
      </c>
      <c r="AO1297" s="112">
        <v>0</v>
      </c>
      <c r="AP1297" s="112">
        <v>0</v>
      </c>
      <c r="AQ1297" s="112">
        <v>0</v>
      </c>
      <c r="AR1297" s="112">
        <v>0</v>
      </c>
      <c r="AS1297" s="112">
        <v>0</v>
      </c>
      <c r="AT1297" s="111">
        <v>0.55000000000000004</v>
      </c>
      <c r="AU1297" s="112">
        <v>0</v>
      </c>
      <c r="AV1297" s="112">
        <v>0</v>
      </c>
      <c r="AW1297" s="112">
        <v>0</v>
      </c>
      <c r="AX1297" s="112">
        <v>0</v>
      </c>
      <c r="AY1297" s="112">
        <v>0</v>
      </c>
      <c r="AZ1297" s="112">
        <v>0</v>
      </c>
      <c r="BA1297" s="111">
        <v>0.71299999999999997</v>
      </c>
      <c r="BB1297" s="112">
        <v>0</v>
      </c>
      <c r="BC1297" s="112">
        <v>0</v>
      </c>
      <c r="BD1297" s="112">
        <v>0</v>
      </c>
      <c r="BE1297" s="112">
        <v>0</v>
      </c>
      <c r="BF1297" s="112">
        <v>0</v>
      </c>
      <c r="BG1297" s="112">
        <v>0</v>
      </c>
      <c r="BH1297" s="112">
        <v>0</v>
      </c>
      <c r="BI1297" s="112">
        <v>0</v>
      </c>
      <c r="BJ1297" s="112">
        <v>0</v>
      </c>
      <c r="BK1297" s="111">
        <v>0.71299999999999997</v>
      </c>
      <c r="BL1297" s="112">
        <v>0</v>
      </c>
      <c r="BM1297" s="112">
        <v>0</v>
      </c>
      <c r="BN1297" s="112">
        <v>0</v>
      </c>
      <c r="BO1297" s="112">
        <v>0</v>
      </c>
      <c r="BP1297" s="112">
        <v>0</v>
      </c>
      <c r="BQ1297" s="112">
        <v>0</v>
      </c>
      <c r="BR1297" s="113">
        <v>1522</v>
      </c>
      <c r="BS1297" s="112">
        <v>0</v>
      </c>
    </row>
    <row r="1298" spans="1:71" hidden="1" x14ac:dyDescent="0.25">
      <c r="A1298" s="102" t="s">
        <v>17</v>
      </c>
      <c r="B1298" s="103" t="s">
        <v>209</v>
      </c>
      <c r="C1298" s="102" t="s">
        <v>210</v>
      </c>
      <c r="D1298" s="102" t="s">
        <v>30</v>
      </c>
      <c r="E1298" s="102" t="s">
        <v>31</v>
      </c>
      <c r="F1298" s="102" t="s">
        <v>151</v>
      </c>
      <c r="G1298" s="102" t="s">
        <v>223</v>
      </c>
      <c r="H1298" s="104">
        <v>99</v>
      </c>
      <c r="I1298" s="104">
        <v>107</v>
      </c>
      <c r="J1298" s="104">
        <v>58</v>
      </c>
      <c r="K1298" s="104">
        <v>174</v>
      </c>
      <c r="L1298" s="105">
        <v>88</v>
      </c>
      <c r="M1298" s="106">
        <v>807</v>
      </c>
      <c r="N1298" s="106">
        <v>890</v>
      </c>
      <c r="O1298" s="106">
        <v>6</v>
      </c>
      <c r="P1298" s="106">
        <v>83</v>
      </c>
      <c r="Q1298" s="106">
        <v>8</v>
      </c>
      <c r="R1298" s="106">
        <v>7</v>
      </c>
      <c r="S1298" s="106">
        <v>820</v>
      </c>
      <c r="T1298" s="106">
        <v>854</v>
      </c>
      <c r="U1298" s="106">
        <v>6</v>
      </c>
      <c r="V1298" s="106">
        <v>34</v>
      </c>
      <c r="W1298" s="106">
        <v>8</v>
      </c>
      <c r="X1298" s="106">
        <v>7</v>
      </c>
      <c r="Y1298" s="106">
        <v>58</v>
      </c>
      <c r="Z1298" s="106">
        <v>3</v>
      </c>
      <c r="AA1298" s="107">
        <v>65536</v>
      </c>
      <c r="AB1298" s="106">
        <v>7</v>
      </c>
      <c r="AC1298" s="108">
        <v>6.2</v>
      </c>
      <c r="AD1298" s="109">
        <v>4</v>
      </c>
      <c r="AE1298" s="110">
        <v>0</v>
      </c>
      <c r="AF1298" s="111">
        <v>0.54</v>
      </c>
      <c r="AG1298" s="112">
        <v>0</v>
      </c>
      <c r="AH1298" s="112">
        <v>0</v>
      </c>
      <c r="AI1298" s="112">
        <v>0</v>
      </c>
      <c r="AJ1298" s="111">
        <v>0.9</v>
      </c>
      <c r="AK1298" s="112">
        <v>0</v>
      </c>
      <c r="AL1298" s="112">
        <v>0</v>
      </c>
      <c r="AM1298" s="112">
        <v>0</v>
      </c>
      <c r="AN1298" s="112">
        <v>0</v>
      </c>
      <c r="AO1298" s="112">
        <v>0</v>
      </c>
      <c r="AP1298" s="112">
        <v>0</v>
      </c>
      <c r="AQ1298" s="112">
        <v>0</v>
      </c>
      <c r="AR1298" s="112">
        <v>0</v>
      </c>
      <c r="AS1298" s="112">
        <v>0</v>
      </c>
      <c r="AT1298" s="111">
        <v>0.55000000000000004</v>
      </c>
      <c r="AU1298" s="112">
        <v>0</v>
      </c>
      <c r="AV1298" s="112">
        <v>0</v>
      </c>
      <c r="AW1298" s="112">
        <v>0</v>
      </c>
      <c r="AX1298" s="112">
        <v>0</v>
      </c>
      <c r="AY1298" s="112">
        <v>0</v>
      </c>
      <c r="AZ1298" s="112">
        <v>0</v>
      </c>
      <c r="BA1298" s="111">
        <v>0.71299999999999997</v>
      </c>
      <c r="BB1298" s="112">
        <v>0</v>
      </c>
      <c r="BC1298" s="112">
        <v>0</v>
      </c>
      <c r="BD1298" s="112">
        <v>0</v>
      </c>
      <c r="BE1298" s="112">
        <v>0</v>
      </c>
      <c r="BF1298" s="112">
        <v>0</v>
      </c>
      <c r="BG1298" s="112">
        <v>0</v>
      </c>
      <c r="BH1298" s="112">
        <v>0</v>
      </c>
      <c r="BI1298" s="112">
        <v>0</v>
      </c>
      <c r="BJ1298" s="112">
        <v>0</v>
      </c>
      <c r="BK1298" s="111">
        <v>0.71299999999999997</v>
      </c>
      <c r="BL1298" s="112">
        <v>0</v>
      </c>
      <c r="BM1298" s="112">
        <v>0</v>
      </c>
      <c r="BN1298" s="112">
        <v>0</v>
      </c>
      <c r="BO1298" s="112">
        <v>0</v>
      </c>
      <c r="BP1298" s="112">
        <v>0</v>
      </c>
      <c r="BQ1298" s="112">
        <v>0</v>
      </c>
      <c r="BR1298" s="113">
        <v>410</v>
      </c>
      <c r="BS1298" s="112">
        <v>0</v>
      </c>
    </row>
    <row r="1299" spans="1:71" hidden="1" x14ac:dyDescent="0.25">
      <c r="A1299" s="102" t="s">
        <v>17</v>
      </c>
      <c r="B1299" s="103" t="s">
        <v>209</v>
      </c>
      <c r="C1299" s="102" t="s">
        <v>210</v>
      </c>
      <c r="D1299" s="102" t="s">
        <v>10</v>
      </c>
      <c r="E1299" s="102" t="s">
        <v>11</v>
      </c>
      <c r="F1299" s="102" t="s">
        <v>151</v>
      </c>
      <c r="G1299" s="102" t="s">
        <v>223</v>
      </c>
      <c r="H1299" s="104">
        <v>318</v>
      </c>
      <c r="I1299" s="104">
        <v>411</v>
      </c>
      <c r="J1299" s="104">
        <v>293</v>
      </c>
      <c r="K1299" s="104">
        <v>879</v>
      </c>
      <c r="L1299" s="105">
        <v>340.66666666666669</v>
      </c>
      <c r="M1299" s="106">
        <v>2570</v>
      </c>
      <c r="N1299" s="106">
        <v>2812</v>
      </c>
      <c r="O1299" s="106">
        <v>9</v>
      </c>
      <c r="P1299" s="106">
        <v>242</v>
      </c>
      <c r="Q1299" s="106">
        <v>9</v>
      </c>
      <c r="R1299" s="106">
        <v>9</v>
      </c>
      <c r="S1299" s="106">
        <v>2830</v>
      </c>
      <c r="T1299" s="106">
        <v>3016</v>
      </c>
      <c r="U1299" s="106">
        <v>9</v>
      </c>
      <c r="V1299" s="106">
        <v>186</v>
      </c>
      <c r="W1299" s="106">
        <v>10</v>
      </c>
      <c r="X1299" s="106">
        <v>9.5</v>
      </c>
      <c r="Y1299" s="106">
        <v>293</v>
      </c>
      <c r="Z1299" s="106">
        <v>7</v>
      </c>
      <c r="AA1299" s="107">
        <v>61685</v>
      </c>
      <c r="AB1299" s="106">
        <v>7</v>
      </c>
      <c r="AC1299" s="108">
        <v>7.9</v>
      </c>
      <c r="AD1299" s="109">
        <v>4</v>
      </c>
      <c r="AE1299" s="110">
        <v>164.66666666666666</v>
      </c>
      <c r="AF1299" s="111">
        <v>0.54</v>
      </c>
      <c r="AG1299" s="112">
        <v>0</v>
      </c>
      <c r="AH1299" s="112">
        <v>0</v>
      </c>
      <c r="AI1299" s="112">
        <v>0</v>
      </c>
      <c r="AJ1299" s="111">
        <v>0.9</v>
      </c>
      <c r="AK1299" s="112">
        <v>0</v>
      </c>
      <c r="AL1299" s="112">
        <v>0</v>
      </c>
      <c r="AM1299" s="112">
        <v>0</v>
      </c>
      <c r="AN1299" s="112">
        <v>0</v>
      </c>
      <c r="AO1299" s="112">
        <v>0</v>
      </c>
      <c r="AP1299" s="112">
        <v>0</v>
      </c>
      <c r="AQ1299" s="112">
        <v>0</v>
      </c>
      <c r="AR1299" s="112">
        <v>0</v>
      </c>
      <c r="AS1299" s="112">
        <v>0</v>
      </c>
      <c r="AT1299" s="111">
        <v>0.55000000000000004</v>
      </c>
      <c r="AU1299" s="112">
        <v>0</v>
      </c>
      <c r="AV1299" s="112">
        <v>0</v>
      </c>
      <c r="AW1299" s="112">
        <v>0</v>
      </c>
      <c r="AX1299" s="112">
        <v>0</v>
      </c>
      <c r="AY1299" s="112">
        <v>0</v>
      </c>
      <c r="AZ1299" s="112">
        <v>0</v>
      </c>
      <c r="BA1299" s="111">
        <v>0.71299999999999997</v>
      </c>
      <c r="BB1299" s="112">
        <v>0</v>
      </c>
      <c r="BC1299" s="112">
        <v>0</v>
      </c>
      <c r="BD1299" s="112">
        <v>0</v>
      </c>
      <c r="BE1299" s="112">
        <v>0</v>
      </c>
      <c r="BF1299" s="112">
        <v>0</v>
      </c>
      <c r="BG1299" s="112">
        <v>0</v>
      </c>
      <c r="BH1299" s="112">
        <v>0</v>
      </c>
      <c r="BI1299" s="112">
        <v>0</v>
      </c>
      <c r="BJ1299" s="112">
        <v>0</v>
      </c>
      <c r="BK1299" s="111">
        <v>0.71299999999999997</v>
      </c>
      <c r="BL1299" s="112">
        <v>88.92</v>
      </c>
      <c r="BM1299" s="112">
        <v>0</v>
      </c>
      <c r="BN1299" s="112">
        <v>0</v>
      </c>
      <c r="BO1299" s="112">
        <v>0</v>
      </c>
      <c r="BP1299" s="112">
        <v>0</v>
      </c>
      <c r="BQ1299" s="112">
        <v>0</v>
      </c>
      <c r="BR1299" s="113">
        <v>326</v>
      </c>
      <c r="BS1299" s="112">
        <v>2288</v>
      </c>
    </row>
    <row r="1300" spans="1:71" hidden="1" x14ac:dyDescent="0.25">
      <c r="A1300" s="102" t="s">
        <v>17</v>
      </c>
      <c r="B1300" s="103" t="s">
        <v>209</v>
      </c>
      <c r="C1300" s="102" t="s">
        <v>210</v>
      </c>
      <c r="D1300" s="102" t="s">
        <v>53</v>
      </c>
      <c r="E1300" s="102" t="s">
        <v>54</v>
      </c>
      <c r="F1300" s="102" t="s">
        <v>151</v>
      </c>
      <c r="G1300" s="102" t="s">
        <v>223</v>
      </c>
      <c r="H1300" s="104">
        <v>14</v>
      </c>
      <c r="I1300" s="104">
        <v>18</v>
      </c>
      <c r="J1300" s="104">
        <v>32</v>
      </c>
      <c r="K1300" s="104">
        <v>96</v>
      </c>
      <c r="L1300" s="105">
        <v>21.333333333333332</v>
      </c>
      <c r="M1300" s="106">
        <v>108</v>
      </c>
      <c r="N1300" s="106">
        <v>121</v>
      </c>
      <c r="O1300" s="106">
        <v>1</v>
      </c>
      <c r="P1300" s="106">
        <v>13</v>
      </c>
      <c r="Q1300" s="106">
        <v>4</v>
      </c>
      <c r="R1300" s="106">
        <v>2.5</v>
      </c>
      <c r="S1300" s="106">
        <v>121</v>
      </c>
      <c r="T1300" s="106">
        <v>130</v>
      </c>
      <c r="U1300" s="106">
        <v>1</v>
      </c>
      <c r="V1300" s="106">
        <v>9</v>
      </c>
      <c r="W1300" s="106">
        <v>4</v>
      </c>
      <c r="X1300" s="106">
        <v>2.5</v>
      </c>
      <c r="Y1300" s="106">
        <v>32</v>
      </c>
      <c r="Z1300" s="106">
        <v>2</v>
      </c>
      <c r="AA1300" s="107">
        <v>56407</v>
      </c>
      <c r="AB1300" s="106">
        <v>6</v>
      </c>
      <c r="AC1300" s="108">
        <v>3.8</v>
      </c>
      <c r="AD1300" s="109">
        <v>2</v>
      </c>
      <c r="AE1300" s="110">
        <v>0</v>
      </c>
      <c r="AF1300" s="111">
        <v>0.54</v>
      </c>
      <c r="AG1300" s="112">
        <v>0</v>
      </c>
      <c r="AH1300" s="112">
        <v>0</v>
      </c>
      <c r="AI1300" s="112">
        <v>0</v>
      </c>
      <c r="AJ1300" s="111">
        <v>0.9</v>
      </c>
      <c r="AK1300" s="112">
        <v>0</v>
      </c>
      <c r="AL1300" s="112">
        <v>0</v>
      </c>
      <c r="AM1300" s="112">
        <v>0</v>
      </c>
      <c r="AN1300" s="112">
        <v>0</v>
      </c>
      <c r="AO1300" s="112">
        <v>0</v>
      </c>
      <c r="AP1300" s="112">
        <v>0</v>
      </c>
      <c r="AQ1300" s="112">
        <v>0</v>
      </c>
      <c r="AR1300" s="112">
        <v>0</v>
      </c>
      <c r="AS1300" s="112">
        <v>0</v>
      </c>
      <c r="AT1300" s="111">
        <v>0.55000000000000004</v>
      </c>
      <c r="AU1300" s="112">
        <v>0</v>
      </c>
      <c r="AV1300" s="112">
        <v>0</v>
      </c>
      <c r="AW1300" s="112">
        <v>0</v>
      </c>
      <c r="AX1300" s="112">
        <v>0</v>
      </c>
      <c r="AY1300" s="112">
        <v>0</v>
      </c>
      <c r="AZ1300" s="112">
        <v>0</v>
      </c>
      <c r="BA1300" s="111">
        <v>0.71299999999999997</v>
      </c>
      <c r="BB1300" s="112">
        <v>0</v>
      </c>
      <c r="BC1300" s="112">
        <v>0</v>
      </c>
      <c r="BD1300" s="112">
        <v>0</v>
      </c>
      <c r="BE1300" s="112">
        <v>0</v>
      </c>
      <c r="BF1300" s="112">
        <v>0</v>
      </c>
      <c r="BG1300" s="112">
        <v>0</v>
      </c>
      <c r="BH1300" s="112">
        <v>0</v>
      </c>
      <c r="BI1300" s="112">
        <v>0</v>
      </c>
      <c r="BJ1300" s="112">
        <v>0</v>
      </c>
      <c r="BK1300" s="111">
        <v>0.71299999999999997</v>
      </c>
      <c r="BL1300" s="112">
        <v>0</v>
      </c>
      <c r="BM1300" s="112">
        <v>0</v>
      </c>
      <c r="BN1300" s="112">
        <v>0</v>
      </c>
      <c r="BO1300" s="112">
        <v>0</v>
      </c>
      <c r="BP1300" s="112">
        <v>0</v>
      </c>
      <c r="BQ1300" s="112">
        <v>0</v>
      </c>
      <c r="BR1300" s="113">
        <v>58</v>
      </c>
      <c r="BS1300" s="112">
        <v>0</v>
      </c>
    </row>
    <row r="1301" spans="1:71" hidden="1" x14ac:dyDescent="0.25">
      <c r="A1301" s="102" t="s">
        <v>17</v>
      </c>
      <c r="B1301" s="103" t="s">
        <v>209</v>
      </c>
      <c r="C1301" s="102" t="s">
        <v>210</v>
      </c>
      <c r="D1301" s="102" t="s">
        <v>64</v>
      </c>
      <c r="E1301" s="102" t="s">
        <v>65</v>
      </c>
      <c r="F1301" s="102" t="s">
        <v>152</v>
      </c>
      <c r="G1301" s="102" t="s">
        <v>223</v>
      </c>
      <c r="H1301" s="104">
        <v>108</v>
      </c>
      <c r="I1301" s="104">
        <v>150</v>
      </c>
      <c r="J1301" s="104">
        <v>157</v>
      </c>
      <c r="K1301" s="104">
        <v>471</v>
      </c>
      <c r="L1301" s="105">
        <v>138.33333333333334</v>
      </c>
      <c r="M1301" s="106">
        <v>1194</v>
      </c>
      <c r="N1301" s="106">
        <v>1249</v>
      </c>
      <c r="O1301" s="106">
        <v>8</v>
      </c>
      <c r="P1301" s="106">
        <v>55</v>
      </c>
      <c r="Q1301" s="106">
        <v>7</v>
      </c>
      <c r="R1301" s="106">
        <v>7.5</v>
      </c>
      <c r="S1301" s="106">
        <v>1323</v>
      </c>
      <c r="T1301" s="106">
        <v>1391</v>
      </c>
      <c r="U1301" s="106">
        <v>8</v>
      </c>
      <c r="V1301" s="106">
        <v>68</v>
      </c>
      <c r="W1301" s="106">
        <v>9</v>
      </c>
      <c r="X1301" s="106">
        <v>8.5</v>
      </c>
      <c r="Y1301" s="106">
        <v>157</v>
      </c>
      <c r="Z1301" s="106">
        <v>5</v>
      </c>
      <c r="AA1301" s="107">
        <v>47267</v>
      </c>
      <c r="AB1301" s="106">
        <v>5</v>
      </c>
      <c r="AC1301" s="108">
        <v>6.2</v>
      </c>
      <c r="AD1301" s="109">
        <v>4</v>
      </c>
      <c r="AE1301" s="110">
        <v>15.333333333333334</v>
      </c>
      <c r="AF1301" s="111">
        <v>0.54</v>
      </c>
      <c r="AG1301" s="112">
        <v>0</v>
      </c>
      <c r="AH1301" s="112">
        <v>0</v>
      </c>
      <c r="AI1301" s="112">
        <v>0</v>
      </c>
      <c r="AJ1301" s="111">
        <v>0.9</v>
      </c>
      <c r="AK1301" s="112">
        <v>0</v>
      </c>
      <c r="AL1301" s="112">
        <v>0</v>
      </c>
      <c r="AM1301" s="112">
        <v>0</v>
      </c>
      <c r="AN1301" s="112">
        <v>0</v>
      </c>
      <c r="AO1301" s="112">
        <v>0</v>
      </c>
      <c r="AP1301" s="112">
        <v>0</v>
      </c>
      <c r="AQ1301" s="112">
        <v>0</v>
      </c>
      <c r="AR1301" s="112">
        <v>0</v>
      </c>
      <c r="AS1301" s="112">
        <v>0</v>
      </c>
      <c r="AT1301" s="111">
        <v>0.55000000000000004</v>
      </c>
      <c r="AU1301" s="112">
        <v>0</v>
      </c>
      <c r="AV1301" s="112">
        <v>0</v>
      </c>
      <c r="AW1301" s="112">
        <v>0</v>
      </c>
      <c r="AX1301" s="112">
        <v>0</v>
      </c>
      <c r="AY1301" s="112">
        <v>0</v>
      </c>
      <c r="AZ1301" s="112">
        <v>0</v>
      </c>
      <c r="BA1301" s="111">
        <v>0.71299999999999997</v>
      </c>
      <c r="BB1301" s="112">
        <v>0</v>
      </c>
      <c r="BC1301" s="112">
        <v>0</v>
      </c>
      <c r="BD1301" s="112">
        <v>0</v>
      </c>
      <c r="BE1301" s="112">
        <v>0</v>
      </c>
      <c r="BF1301" s="112">
        <v>0</v>
      </c>
      <c r="BG1301" s="112">
        <v>0</v>
      </c>
      <c r="BH1301" s="112">
        <v>0</v>
      </c>
      <c r="BI1301" s="112">
        <v>0</v>
      </c>
      <c r="BJ1301" s="112">
        <v>0</v>
      </c>
      <c r="BK1301" s="111">
        <v>0.71299999999999997</v>
      </c>
      <c r="BL1301" s="112">
        <v>8.2800000000000011</v>
      </c>
      <c r="BM1301" s="112">
        <v>0</v>
      </c>
      <c r="BN1301" s="112">
        <v>0</v>
      </c>
      <c r="BO1301" s="112">
        <v>0</v>
      </c>
      <c r="BP1301" s="112">
        <v>0</v>
      </c>
      <c r="BQ1301" s="112">
        <v>0</v>
      </c>
      <c r="BR1301" s="113">
        <v>232</v>
      </c>
      <c r="BS1301" s="112">
        <v>0</v>
      </c>
    </row>
    <row r="1302" spans="1:71" hidden="1" x14ac:dyDescent="0.25">
      <c r="A1302" s="102" t="s">
        <v>17</v>
      </c>
      <c r="B1302" s="103" t="s">
        <v>209</v>
      </c>
      <c r="C1302" s="102" t="s">
        <v>210</v>
      </c>
      <c r="D1302" s="102" t="s">
        <v>5</v>
      </c>
      <c r="E1302" s="102" t="s">
        <v>6</v>
      </c>
      <c r="F1302" s="102" t="s">
        <v>151</v>
      </c>
      <c r="G1302" s="102" t="s">
        <v>223</v>
      </c>
      <c r="H1302" s="104">
        <v>277</v>
      </c>
      <c r="I1302" s="104">
        <v>357</v>
      </c>
      <c r="J1302" s="104">
        <v>282</v>
      </c>
      <c r="K1302" s="104">
        <v>846</v>
      </c>
      <c r="L1302" s="105">
        <v>305.33333333333331</v>
      </c>
      <c r="M1302" s="106">
        <v>2155</v>
      </c>
      <c r="N1302" s="106">
        <v>2507</v>
      </c>
      <c r="O1302" s="106">
        <v>9</v>
      </c>
      <c r="P1302" s="106">
        <v>352</v>
      </c>
      <c r="Q1302" s="106">
        <v>10</v>
      </c>
      <c r="R1302" s="106">
        <v>9.5</v>
      </c>
      <c r="S1302" s="106">
        <v>2382</v>
      </c>
      <c r="T1302" s="106">
        <v>2582</v>
      </c>
      <c r="U1302" s="106">
        <v>9</v>
      </c>
      <c r="V1302" s="106">
        <v>200</v>
      </c>
      <c r="W1302" s="106">
        <v>10</v>
      </c>
      <c r="X1302" s="106">
        <v>9.5</v>
      </c>
      <c r="Y1302" s="106">
        <v>282</v>
      </c>
      <c r="Z1302" s="106">
        <v>7</v>
      </c>
      <c r="AA1302" s="107">
        <v>59930</v>
      </c>
      <c r="AB1302" s="106">
        <v>6</v>
      </c>
      <c r="AC1302" s="108">
        <v>7.6</v>
      </c>
      <c r="AD1302" s="109">
        <v>4</v>
      </c>
      <c r="AE1302" s="110">
        <v>114.33333333333333</v>
      </c>
      <c r="AF1302" s="111">
        <v>0.54</v>
      </c>
      <c r="AG1302" s="112">
        <v>0</v>
      </c>
      <c r="AH1302" s="112">
        <v>0</v>
      </c>
      <c r="AI1302" s="112">
        <v>0</v>
      </c>
      <c r="AJ1302" s="111">
        <v>0.9</v>
      </c>
      <c r="AK1302" s="112">
        <v>0</v>
      </c>
      <c r="AL1302" s="112">
        <v>0</v>
      </c>
      <c r="AM1302" s="112">
        <v>0</v>
      </c>
      <c r="AN1302" s="112">
        <v>0</v>
      </c>
      <c r="AO1302" s="112">
        <v>0</v>
      </c>
      <c r="AP1302" s="112">
        <v>0</v>
      </c>
      <c r="AQ1302" s="112">
        <v>0</v>
      </c>
      <c r="AR1302" s="112">
        <v>0</v>
      </c>
      <c r="AS1302" s="112">
        <v>0</v>
      </c>
      <c r="AT1302" s="111">
        <v>0.55000000000000004</v>
      </c>
      <c r="AU1302" s="112">
        <v>0</v>
      </c>
      <c r="AV1302" s="112">
        <v>0</v>
      </c>
      <c r="AW1302" s="112">
        <v>0</v>
      </c>
      <c r="AX1302" s="112">
        <v>0</v>
      </c>
      <c r="AY1302" s="112">
        <v>0</v>
      </c>
      <c r="AZ1302" s="112">
        <v>0</v>
      </c>
      <c r="BA1302" s="111">
        <v>0.71299999999999997</v>
      </c>
      <c r="BB1302" s="112">
        <v>0</v>
      </c>
      <c r="BC1302" s="112">
        <v>0</v>
      </c>
      <c r="BD1302" s="112">
        <v>0</v>
      </c>
      <c r="BE1302" s="112">
        <v>0</v>
      </c>
      <c r="BF1302" s="112">
        <v>0</v>
      </c>
      <c r="BG1302" s="112">
        <v>0</v>
      </c>
      <c r="BH1302" s="112">
        <v>0</v>
      </c>
      <c r="BI1302" s="112">
        <v>0</v>
      </c>
      <c r="BJ1302" s="112">
        <v>0</v>
      </c>
      <c r="BK1302" s="111">
        <v>0.71299999999999997</v>
      </c>
      <c r="BL1302" s="112">
        <v>61.74</v>
      </c>
      <c r="BM1302" s="112">
        <v>0</v>
      </c>
      <c r="BN1302" s="112">
        <v>0</v>
      </c>
      <c r="BO1302" s="112">
        <v>0</v>
      </c>
      <c r="BP1302" s="112">
        <v>0</v>
      </c>
      <c r="BQ1302" s="112">
        <v>0</v>
      </c>
      <c r="BR1302" s="113">
        <v>279</v>
      </c>
      <c r="BS1302" s="112">
        <v>2249</v>
      </c>
    </row>
    <row r="1303" spans="1:71" hidden="1" x14ac:dyDescent="0.25">
      <c r="A1303" s="102" t="s">
        <v>17</v>
      </c>
      <c r="B1303" s="103" t="s">
        <v>209</v>
      </c>
      <c r="C1303" s="102" t="s">
        <v>210</v>
      </c>
      <c r="D1303" s="102" t="s">
        <v>46</v>
      </c>
      <c r="E1303" s="102" t="s">
        <v>47</v>
      </c>
      <c r="F1303" s="102" t="s">
        <v>152</v>
      </c>
      <c r="G1303" s="102" t="s">
        <v>223</v>
      </c>
      <c r="H1303" s="104">
        <v>46</v>
      </c>
      <c r="I1303" s="104">
        <v>63</v>
      </c>
      <c r="J1303" s="104">
        <v>52</v>
      </c>
      <c r="K1303" s="104">
        <v>156</v>
      </c>
      <c r="L1303" s="105">
        <v>53.666666666666664</v>
      </c>
      <c r="M1303" s="106">
        <v>409</v>
      </c>
      <c r="N1303" s="106">
        <v>454</v>
      </c>
      <c r="O1303" s="106">
        <v>5</v>
      </c>
      <c r="P1303" s="106">
        <v>45</v>
      </c>
      <c r="Q1303" s="106">
        <v>6</v>
      </c>
      <c r="R1303" s="106">
        <v>5.5</v>
      </c>
      <c r="S1303" s="106">
        <v>458</v>
      </c>
      <c r="T1303" s="106">
        <v>492</v>
      </c>
      <c r="U1303" s="106">
        <v>5</v>
      </c>
      <c r="V1303" s="106">
        <v>34</v>
      </c>
      <c r="W1303" s="106">
        <v>8</v>
      </c>
      <c r="X1303" s="106">
        <v>6.5</v>
      </c>
      <c r="Y1303" s="106">
        <v>52</v>
      </c>
      <c r="Z1303" s="106">
        <v>3</v>
      </c>
      <c r="AA1303" s="107">
        <v>67264</v>
      </c>
      <c r="AB1303" s="106">
        <v>7</v>
      </c>
      <c r="AC1303" s="108">
        <v>5.8</v>
      </c>
      <c r="AD1303" s="109">
        <v>3</v>
      </c>
      <c r="AE1303" s="110">
        <v>0</v>
      </c>
      <c r="AF1303" s="111">
        <v>0.54</v>
      </c>
      <c r="AG1303" s="112">
        <v>0</v>
      </c>
      <c r="AH1303" s="112">
        <v>0</v>
      </c>
      <c r="AI1303" s="112">
        <v>0</v>
      </c>
      <c r="AJ1303" s="111">
        <v>0.9</v>
      </c>
      <c r="AK1303" s="112">
        <v>0</v>
      </c>
      <c r="AL1303" s="112">
        <v>0</v>
      </c>
      <c r="AM1303" s="112">
        <v>0</v>
      </c>
      <c r="AN1303" s="112">
        <v>0</v>
      </c>
      <c r="AO1303" s="112">
        <v>0</v>
      </c>
      <c r="AP1303" s="112">
        <v>0</v>
      </c>
      <c r="AQ1303" s="112">
        <v>0</v>
      </c>
      <c r="AR1303" s="112">
        <v>0</v>
      </c>
      <c r="AS1303" s="112">
        <v>0</v>
      </c>
      <c r="AT1303" s="111">
        <v>0.55000000000000004</v>
      </c>
      <c r="AU1303" s="112">
        <v>0</v>
      </c>
      <c r="AV1303" s="112">
        <v>0</v>
      </c>
      <c r="AW1303" s="112">
        <v>0</v>
      </c>
      <c r="AX1303" s="112">
        <v>0</v>
      </c>
      <c r="AY1303" s="112">
        <v>0</v>
      </c>
      <c r="AZ1303" s="112">
        <v>0</v>
      </c>
      <c r="BA1303" s="111">
        <v>0.71299999999999997</v>
      </c>
      <c r="BB1303" s="112">
        <v>0</v>
      </c>
      <c r="BC1303" s="112">
        <v>0</v>
      </c>
      <c r="BD1303" s="112">
        <v>0</v>
      </c>
      <c r="BE1303" s="112">
        <v>0</v>
      </c>
      <c r="BF1303" s="112">
        <v>0</v>
      </c>
      <c r="BG1303" s="112">
        <v>0</v>
      </c>
      <c r="BH1303" s="112">
        <v>0</v>
      </c>
      <c r="BI1303" s="112">
        <v>0</v>
      </c>
      <c r="BJ1303" s="112">
        <v>0</v>
      </c>
      <c r="BK1303" s="111">
        <v>0.71299999999999997</v>
      </c>
      <c r="BL1303" s="112">
        <v>0</v>
      </c>
      <c r="BM1303" s="112">
        <v>0</v>
      </c>
      <c r="BN1303" s="112">
        <v>0</v>
      </c>
      <c r="BO1303" s="112">
        <v>0</v>
      </c>
      <c r="BP1303" s="112">
        <v>0</v>
      </c>
      <c r="BQ1303" s="112">
        <v>0</v>
      </c>
      <c r="BR1303" s="113">
        <v>87</v>
      </c>
      <c r="BS1303" s="112">
        <v>0</v>
      </c>
    </row>
    <row r="1304" spans="1:71" hidden="1" x14ac:dyDescent="0.25">
      <c r="A1304" s="102" t="s">
        <v>17</v>
      </c>
      <c r="B1304" s="103" t="s">
        <v>209</v>
      </c>
      <c r="C1304" s="102" t="s">
        <v>210</v>
      </c>
      <c r="D1304" s="102" t="s">
        <v>14</v>
      </c>
      <c r="E1304" s="102" t="s">
        <v>15</v>
      </c>
      <c r="F1304" s="102" t="s">
        <v>151</v>
      </c>
      <c r="G1304" s="102" t="s">
        <v>223</v>
      </c>
      <c r="H1304" s="104">
        <v>62</v>
      </c>
      <c r="I1304" s="104">
        <v>82</v>
      </c>
      <c r="J1304" s="104">
        <v>63</v>
      </c>
      <c r="K1304" s="104">
        <v>189</v>
      </c>
      <c r="L1304" s="105">
        <v>69</v>
      </c>
      <c r="M1304" s="106">
        <v>513</v>
      </c>
      <c r="N1304" s="106">
        <v>563</v>
      </c>
      <c r="O1304" s="106">
        <v>5</v>
      </c>
      <c r="P1304" s="106">
        <v>50</v>
      </c>
      <c r="Q1304" s="106">
        <v>6</v>
      </c>
      <c r="R1304" s="106">
        <v>5.5</v>
      </c>
      <c r="S1304" s="106">
        <v>568</v>
      </c>
      <c r="T1304" s="106">
        <v>607</v>
      </c>
      <c r="U1304" s="106">
        <v>5</v>
      </c>
      <c r="V1304" s="106">
        <v>39</v>
      </c>
      <c r="W1304" s="106">
        <v>8</v>
      </c>
      <c r="X1304" s="106">
        <v>6.5</v>
      </c>
      <c r="Y1304" s="106">
        <v>63</v>
      </c>
      <c r="Z1304" s="106">
        <v>3</v>
      </c>
      <c r="AA1304" s="107">
        <v>55519</v>
      </c>
      <c r="AB1304" s="106">
        <v>6</v>
      </c>
      <c r="AC1304" s="108">
        <v>5.4</v>
      </c>
      <c r="AD1304" s="109">
        <v>3</v>
      </c>
      <c r="AE1304" s="110">
        <v>0</v>
      </c>
      <c r="AF1304" s="111">
        <v>0.54</v>
      </c>
      <c r="AG1304" s="112">
        <v>0</v>
      </c>
      <c r="AH1304" s="112">
        <v>0</v>
      </c>
      <c r="AI1304" s="112">
        <v>0</v>
      </c>
      <c r="AJ1304" s="111">
        <v>0.9</v>
      </c>
      <c r="AK1304" s="112">
        <v>0</v>
      </c>
      <c r="AL1304" s="112">
        <v>0</v>
      </c>
      <c r="AM1304" s="112">
        <v>0</v>
      </c>
      <c r="AN1304" s="112">
        <v>0</v>
      </c>
      <c r="AO1304" s="112">
        <v>0</v>
      </c>
      <c r="AP1304" s="112">
        <v>0</v>
      </c>
      <c r="AQ1304" s="112">
        <v>0</v>
      </c>
      <c r="AR1304" s="112">
        <v>0</v>
      </c>
      <c r="AS1304" s="112">
        <v>0</v>
      </c>
      <c r="AT1304" s="111">
        <v>0.55000000000000004</v>
      </c>
      <c r="AU1304" s="112">
        <v>0</v>
      </c>
      <c r="AV1304" s="112">
        <v>0</v>
      </c>
      <c r="AW1304" s="112">
        <v>0</v>
      </c>
      <c r="AX1304" s="112">
        <v>0</v>
      </c>
      <c r="AY1304" s="112">
        <v>0</v>
      </c>
      <c r="AZ1304" s="112">
        <v>0</v>
      </c>
      <c r="BA1304" s="111">
        <v>0.71299999999999997</v>
      </c>
      <c r="BB1304" s="112">
        <v>0</v>
      </c>
      <c r="BC1304" s="112">
        <v>0</v>
      </c>
      <c r="BD1304" s="112">
        <v>0</v>
      </c>
      <c r="BE1304" s="112">
        <v>0</v>
      </c>
      <c r="BF1304" s="112">
        <v>0</v>
      </c>
      <c r="BG1304" s="112">
        <v>0</v>
      </c>
      <c r="BH1304" s="112">
        <v>0</v>
      </c>
      <c r="BI1304" s="112">
        <v>0</v>
      </c>
      <c r="BJ1304" s="112">
        <v>0</v>
      </c>
      <c r="BK1304" s="111">
        <v>0.71299999999999997</v>
      </c>
      <c r="BL1304" s="112">
        <v>0</v>
      </c>
      <c r="BM1304" s="112">
        <v>0</v>
      </c>
      <c r="BN1304" s="112">
        <v>0</v>
      </c>
      <c r="BO1304" s="112">
        <v>0</v>
      </c>
      <c r="BP1304" s="112">
        <v>0</v>
      </c>
      <c r="BQ1304" s="112">
        <v>0</v>
      </c>
      <c r="BR1304" s="113">
        <v>53</v>
      </c>
      <c r="BS1304" s="112">
        <v>0</v>
      </c>
    </row>
    <row r="1305" spans="1:71" hidden="1" x14ac:dyDescent="0.25">
      <c r="A1305" s="102" t="s">
        <v>17</v>
      </c>
      <c r="B1305" s="103" t="s">
        <v>209</v>
      </c>
      <c r="C1305" s="102" t="s">
        <v>210</v>
      </c>
      <c r="D1305" s="102" t="s">
        <v>136</v>
      </c>
      <c r="E1305" s="102" t="s">
        <v>137</v>
      </c>
      <c r="F1305" s="102" t="s">
        <v>151</v>
      </c>
      <c r="G1305" s="102" t="s">
        <v>223</v>
      </c>
      <c r="H1305" s="104">
        <v>23</v>
      </c>
      <c r="I1305" s="104">
        <v>30</v>
      </c>
      <c r="J1305" s="104"/>
      <c r="K1305" s="104" t="s">
        <v>154</v>
      </c>
      <c r="L1305" s="105">
        <v>26.5</v>
      </c>
      <c r="M1305" s="106">
        <v>186</v>
      </c>
      <c r="N1305" s="106">
        <v>208</v>
      </c>
      <c r="O1305" s="106">
        <v>3</v>
      </c>
      <c r="P1305" s="106">
        <v>22</v>
      </c>
      <c r="Q1305" s="106">
        <v>5</v>
      </c>
      <c r="R1305" s="106">
        <v>4</v>
      </c>
      <c r="S1305" s="106">
        <v>204</v>
      </c>
      <c r="T1305" s="106">
        <v>219</v>
      </c>
      <c r="U1305" s="106">
        <v>3</v>
      </c>
      <c r="V1305" s="106">
        <v>15</v>
      </c>
      <c r="W1305" s="106">
        <v>6</v>
      </c>
      <c r="X1305" s="106">
        <v>4.5</v>
      </c>
      <c r="Y1305" s="106"/>
      <c r="Z1305" s="106"/>
      <c r="AA1305" s="107">
        <v>75687</v>
      </c>
      <c r="AB1305" s="106">
        <v>8</v>
      </c>
      <c r="AC1305" s="108">
        <v>6.125</v>
      </c>
      <c r="AD1305" s="109">
        <v>4</v>
      </c>
      <c r="AE1305" s="110">
        <v>0</v>
      </c>
      <c r="AF1305" s="111">
        <v>0.54</v>
      </c>
      <c r="AG1305" s="112">
        <v>0</v>
      </c>
      <c r="AH1305" s="112">
        <v>0</v>
      </c>
      <c r="AI1305" s="112">
        <v>0</v>
      </c>
      <c r="AJ1305" s="111">
        <v>0.9</v>
      </c>
      <c r="AK1305" s="112">
        <v>0</v>
      </c>
      <c r="AL1305" s="112">
        <v>0</v>
      </c>
      <c r="AM1305" s="112">
        <v>0</v>
      </c>
      <c r="AN1305" s="112">
        <v>0</v>
      </c>
      <c r="AO1305" s="112">
        <v>0</v>
      </c>
      <c r="AP1305" s="112">
        <v>0</v>
      </c>
      <c r="AQ1305" s="112">
        <v>0</v>
      </c>
      <c r="AR1305" s="112">
        <v>0</v>
      </c>
      <c r="AS1305" s="112">
        <v>0</v>
      </c>
      <c r="AT1305" s="111">
        <v>0.55000000000000004</v>
      </c>
      <c r="AU1305" s="112">
        <v>0</v>
      </c>
      <c r="AV1305" s="112">
        <v>0</v>
      </c>
      <c r="AW1305" s="112">
        <v>0</v>
      </c>
      <c r="AX1305" s="112">
        <v>0</v>
      </c>
      <c r="AY1305" s="112">
        <v>0</v>
      </c>
      <c r="AZ1305" s="112">
        <v>0</v>
      </c>
      <c r="BA1305" s="111">
        <v>0.71299999999999997</v>
      </c>
      <c r="BB1305" s="112">
        <v>0</v>
      </c>
      <c r="BC1305" s="112">
        <v>0</v>
      </c>
      <c r="BD1305" s="112">
        <v>0</v>
      </c>
      <c r="BE1305" s="112">
        <v>0</v>
      </c>
      <c r="BF1305" s="112">
        <v>0</v>
      </c>
      <c r="BG1305" s="112">
        <v>0</v>
      </c>
      <c r="BH1305" s="112">
        <v>0</v>
      </c>
      <c r="BI1305" s="112">
        <v>0</v>
      </c>
      <c r="BJ1305" s="112">
        <v>0</v>
      </c>
      <c r="BK1305" s="111">
        <v>0.71299999999999997</v>
      </c>
      <c r="BL1305" s="112">
        <v>0</v>
      </c>
      <c r="BM1305" s="112">
        <v>0</v>
      </c>
      <c r="BN1305" s="112">
        <v>0</v>
      </c>
      <c r="BO1305" s="112">
        <v>0</v>
      </c>
      <c r="BP1305" s="112">
        <v>0</v>
      </c>
      <c r="BQ1305" s="112">
        <v>0</v>
      </c>
      <c r="BR1305" s="113">
        <v>152</v>
      </c>
      <c r="BS1305" s="112">
        <v>0</v>
      </c>
    </row>
    <row r="1306" spans="1:71" hidden="1" x14ac:dyDescent="0.25">
      <c r="A1306" s="102" t="s">
        <v>17</v>
      </c>
      <c r="B1306" s="103" t="s">
        <v>209</v>
      </c>
      <c r="C1306" s="102" t="s">
        <v>210</v>
      </c>
      <c r="D1306" s="102" t="s">
        <v>262</v>
      </c>
      <c r="E1306" s="102" t="s">
        <v>263</v>
      </c>
      <c r="F1306" s="102" t="s">
        <v>151</v>
      </c>
      <c r="G1306" s="102" t="s">
        <v>223</v>
      </c>
      <c r="H1306" s="104">
        <v>11</v>
      </c>
      <c r="I1306" s="104"/>
      <c r="J1306" s="104">
        <v>93</v>
      </c>
      <c r="K1306" s="104">
        <v>279</v>
      </c>
      <c r="L1306" s="105">
        <v>52</v>
      </c>
      <c r="M1306" s="106">
        <v>103</v>
      </c>
      <c r="N1306" s="106">
        <v>107</v>
      </c>
      <c r="O1306" s="106">
        <v>1</v>
      </c>
      <c r="P1306" s="106">
        <v>4</v>
      </c>
      <c r="Q1306" s="106">
        <v>3</v>
      </c>
      <c r="R1306" s="106">
        <v>2</v>
      </c>
      <c r="S1306" s="106"/>
      <c r="T1306" s="106"/>
      <c r="U1306" s="106"/>
      <c r="V1306" s="106"/>
      <c r="W1306" s="106"/>
      <c r="X1306" s="106"/>
      <c r="Y1306" s="106">
        <v>93</v>
      </c>
      <c r="Z1306" s="106">
        <v>4</v>
      </c>
      <c r="AA1306" s="107">
        <v>66633</v>
      </c>
      <c r="AB1306" s="106">
        <v>7</v>
      </c>
      <c r="AC1306" s="108">
        <v>5</v>
      </c>
      <c r="AD1306" s="109">
        <v>3</v>
      </c>
      <c r="AE1306" s="110">
        <v>0</v>
      </c>
      <c r="AF1306" s="111">
        <v>0.54</v>
      </c>
      <c r="AG1306" s="112">
        <v>0</v>
      </c>
      <c r="AH1306" s="112">
        <v>0</v>
      </c>
      <c r="AI1306" s="112">
        <v>0</v>
      </c>
      <c r="AJ1306" s="111">
        <v>0.9</v>
      </c>
      <c r="AK1306" s="112">
        <v>0</v>
      </c>
      <c r="AL1306" s="112">
        <v>0</v>
      </c>
      <c r="AM1306" s="112">
        <v>0</v>
      </c>
      <c r="AN1306" s="112">
        <v>0</v>
      </c>
      <c r="AO1306" s="112">
        <v>0</v>
      </c>
      <c r="AP1306" s="112">
        <v>0</v>
      </c>
      <c r="AQ1306" s="112">
        <v>0</v>
      </c>
      <c r="AR1306" s="112">
        <v>0</v>
      </c>
      <c r="AS1306" s="112">
        <v>0</v>
      </c>
      <c r="AT1306" s="111">
        <v>0.55000000000000004</v>
      </c>
      <c r="AU1306" s="112">
        <v>0</v>
      </c>
      <c r="AV1306" s="112">
        <v>0</v>
      </c>
      <c r="AW1306" s="112">
        <v>0</v>
      </c>
      <c r="AX1306" s="112">
        <v>0</v>
      </c>
      <c r="AY1306" s="112">
        <v>0</v>
      </c>
      <c r="AZ1306" s="112">
        <v>0</v>
      </c>
      <c r="BA1306" s="111">
        <v>0.71299999999999997</v>
      </c>
      <c r="BB1306" s="112">
        <v>0</v>
      </c>
      <c r="BC1306" s="112">
        <v>0</v>
      </c>
      <c r="BD1306" s="112">
        <v>0</v>
      </c>
      <c r="BE1306" s="112">
        <v>0</v>
      </c>
      <c r="BF1306" s="112">
        <v>0</v>
      </c>
      <c r="BG1306" s="112">
        <v>0</v>
      </c>
      <c r="BH1306" s="112">
        <v>0</v>
      </c>
      <c r="BI1306" s="112">
        <v>0</v>
      </c>
      <c r="BJ1306" s="112">
        <v>0</v>
      </c>
      <c r="BK1306" s="111">
        <v>0.71299999999999997</v>
      </c>
      <c r="BL1306" s="112">
        <v>0</v>
      </c>
      <c r="BM1306" s="112">
        <v>0</v>
      </c>
      <c r="BN1306" s="112">
        <v>0</v>
      </c>
      <c r="BO1306" s="112">
        <v>0</v>
      </c>
      <c r="BP1306" s="112">
        <v>0</v>
      </c>
      <c r="BQ1306" s="112">
        <v>0</v>
      </c>
      <c r="BR1306" s="113">
        <v>13</v>
      </c>
      <c r="BS1306" s="112">
        <v>0</v>
      </c>
    </row>
    <row r="1307" spans="1:71" hidden="1" x14ac:dyDescent="0.25">
      <c r="A1307" s="102" t="s">
        <v>17</v>
      </c>
      <c r="B1307" s="103" t="s">
        <v>209</v>
      </c>
      <c r="C1307" s="102" t="s">
        <v>210</v>
      </c>
      <c r="D1307" s="102" t="s">
        <v>336</v>
      </c>
      <c r="E1307" s="102" t="s">
        <v>337</v>
      </c>
      <c r="F1307" s="102" t="s">
        <v>151</v>
      </c>
      <c r="G1307" s="102" t="s">
        <v>223</v>
      </c>
      <c r="H1307" s="104">
        <v>57</v>
      </c>
      <c r="I1307" s="104">
        <v>44</v>
      </c>
      <c r="J1307" s="104">
        <v>46</v>
      </c>
      <c r="K1307" s="104">
        <v>138</v>
      </c>
      <c r="L1307" s="105">
        <v>49</v>
      </c>
      <c r="M1307" s="106">
        <v>385</v>
      </c>
      <c r="N1307" s="106">
        <v>454</v>
      </c>
      <c r="O1307" s="106">
        <v>5</v>
      </c>
      <c r="P1307" s="106">
        <v>69</v>
      </c>
      <c r="Q1307" s="106">
        <v>7</v>
      </c>
      <c r="R1307" s="106">
        <v>6</v>
      </c>
      <c r="S1307" s="106">
        <v>364</v>
      </c>
      <c r="T1307" s="106">
        <v>368</v>
      </c>
      <c r="U1307" s="106">
        <v>4</v>
      </c>
      <c r="V1307" s="106">
        <v>4</v>
      </c>
      <c r="W1307" s="106">
        <v>3</v>
      </c>
      <c r="X1307" s="106">
        <v>3.5</v>
      </c>
      <c r="Y1307" s="106">
        <v>46</v>
      </c>
      <c r="Z1307" s="106">
        <v>3</v>
      </c>
      <c r="AA1307" s="107">
        <v>47377</v>
      </c>
      <c r="AB1307" s="106">
        <v>5</v>
      </c>
      <c r="AC1307" s="108">
        <v>4.5</v>
      </c>
      <c r="AD1307" s="109">
        <v>3</v>
      </c>
      <c r="AE1307" s="110">
        <v>0</v>
      </c>
      <c r="AF1307" s="111">
        <v>0.54</v>
      </c>
      <c r="AG1307" s="112">
        <v>0</v>
      </c>
      <c r="AH1307" s="112">
        <v>0</v>
      </c>
      <c r="AI1307" s="112">
        <v>0</v>
      </c>
      <c r="AJ1307" s="111">
        <v>0.9</v>
      </c>
      <c r="AK1307" s="112">
        <v>0</v>
      </c>
      <c r="AL1307" s="112">
        <v>0</v>
      </c>
      <c r="AM1307" s="112">
        <v>0</v>
      </c>
      <c r="AN1307" s="112">
        <v>0</v>
      </c>
      <c r="AO1307" s="112">
        <v>0</v>
      </c>
      <c r="AP1307" s="112">
        <v>0</v>
      </c>
      <c r="AQ1307" s="112">
        <v>0</v>
      </c>
      <c r="AR1307" s="112">
        <v>0</v>
      </c>
      <c r="AS1307" s="112">
        <v>0</v>
      </c>
      <c r="AT1307" s="111">
        <v>0.55000000000000004</v>
      </c>
      <c r="AU1307" s="112">
        <v>0</v>
      </c>
      <c r="AV1307" s="112">
        <v>0</v>
      </c>
      <c r="AW1307" s="112">
        <v>0</v>
      </c>
      <c r="AX1307" s="112">
        <v>0</v>
      </c>
      <c r="AY1307" s="112">
        <v>0</v>
      </c>
      <c r="AZ1307" s="112">
        <v>0</v>
      </c>
      <c r="BA1307" s="111">
        <v>0.71299999999999997</v>
      </c>
      <c r="BB1307" s="112">
        <v>0</v>
      </c>
      <c r="BC1307" s="112">
        <v>0</v>
      </c>
      <c r="BD1307" s="112">
        <v>0</v>
      </c>
      <c r="BE1307" s="112">
        <v>0</v>
      </c>
      <c r="BF1307" s="112">
        <v>0</v>
      </c>
      <c r="BG1307" s="112">
        <v>0</v>
      </c>
      <c r="BH1307" s="112">
        <v>0</v>
      </c>
      <c r="BI1307" s="112">
        <v>0</v>
      </c>
      <c r="BJ1307" s="112">
        <v>0</v>
      </c>
      <c r="BK1307" s="111">
        <v>0.71299999999999997</v>
      </c>
      <c r="BL1307" s="112">
        <v>0</v>
      </c>
      <c r="BM1307" s="112">
        <v>0</v>
      </c>
      <c r="BN1307" s="112">
        <v>0</v>
      </c>
      <c r="BO1307" s="112">
        <v>0</v>
      </c>
      <c r="BP1307" s="112">
        <v>0</v>
      </c>
      <c r="BQ1307" s="112">
        <v>0</v>
      </c>
      <c r="BR1307" s="113">
        <v>620</v>
      </c>
      <c r="BS1307" s="112">
        <v>0</v>
      </c>
    </row>
    <row r="1308" spans="1:71" hidden="1" x14ac:dyDescent="0.25">
      <c r="A1308" s="102" t="s">
        <v>17</v>
      </c>
      <c r="B1308" s="103" t="s">
        <v>209</v>
      </c>
      <c r="C1308" s="102" t="s">
        <v>210</v>
      </c>
      <c r="D1308" s="102" t="s">
        <v>1064</v>
      </c>
      <c r="E1308" s="102" t="s">
        <v>1065</v>
      </c>
      <c r="F1308" s="102" t="s">
        <v>151</v>
      </c>
      <c r="G1308" s="102" t="s">
        <v>223</v>
      </c>
      <c r="H1308" s="104">
        <v>14</v>
      </c>
      <c r="I1308" s="104">
        <v>15</v>
      </c>
      <c r="J1308" s="104"/>
      <c r="K1308" s="104" t="s">
        <v>154</v>
      </c>
      <c r="L1308" s="105">
        <v>14.5</v>
      </c>
      <c r="M1308" s="106">
        <v>141</v>
      </c>
      <c r="N1308" s="106">
        <v>146</v>
      </c>
      <c r="O1308" s="106">
        <v>2</v>
      </c>
      <c r="P1308" s="106">
        <v>5</v>
      </c>
      <c r="Q1308" s="106">
        <v>3</v>
      </c>
      <c r="R1308" s="106">
        <v>2.5</v>
      </c>
      <c r="S1308" s="106">
        <v>136</v>
      </c>
      <c r="T1308" s="106">
        <v>138</v>
      </c>
      <c r="U1308" s="106">
        <v>2</v>
      </c>
      <c r="V1308" s="106">
        <v>2</v>
      </c>
      <c r="W1308" s="106">
        <v>2</v>
      </c>
      <c r="X1308" s="106">
        <v>2</v>
      </c>
      <c r="Y1308" s="106"/>
      <c r="Z1308" s="106"/>
      <c r="AA1308" s="107">
        <v>47643</v>
      </c>
      <c r="AB1308" s="106">
        <v>5</v>
      </c>
      <c r="AC1308" s="108">
        <v>3.625</v>
      </c>
      <c r="AD1308" s="109">
        <v>2</v>
      </c>
      <c r="AE1308" s="110">
        <v>0</v>
      </c>
      <c r="AF1308" s="111">
        <v>0.54</v>
      </c>
      <c r="AG1308" s="112">
        <v>0</v>
      </c>
      <c r="AH1308" s="112">
        <v>0</v>
      </c>
      <c r="AI1308" s="112">
        <v>0</v>
      </c>
      <c r="AJ1308" s="111">
        <v>0.9</v>
      </c>
      <c r="AK1308" s="112">
        <v>0</v>
      </c>
      <c r="AL1308" s="112">
        <v>0</v>
      </c>
      <c r="AM1308" s="112">
        <v>0</v>
      </c>
      <c r="AN1308" s="112">
        <v>0</v>
      </c>
      <c r="AO1308" s="112">
        <v>0</v>
      </c>
      <c r="AP1308" s="112">
        <v>0</v>
      </c>
      <c r="AQ1308" s="112">
        <v>0</v>
      </c>
      <c r="AR1308" s="112">
        <v>0</v>
      </c>
      <c r="AS1308" s="112">
        <v>0</v>
      </c>
      <c r="AT1308" s="111">
        <v>0.55000000000000004</v>
      </c>
      <c r="AU1308" s="112">
        <v>0</v>
      </c>
      <c r="AV1308" s="112">
        <v>0</v>
      </c>
      <c r="AW1308" s="112">
        <v>0</v>
      </c>
      <c r="AX1308" s="112">
        <v>0</v>
      </c>
      <c r="AY1308" s="112">
        <v>0</v>
      </c>
      <c r="AZ1308" s="112">
        <v>0</v>
      </c>
      <c r="BA1308" s="111">
        <v>0.71299999999999997</v>
      </c>
      <c r="BB1308" s="112">
        <v>0</v>
      </c>
      <c r="BC1308" s="112">
        <v>0</v>
      </c>
      <c r="BD1308" s="112">
        <v>0</v>
      </c>
      <c r="BE1308" s="112">
        <v>0</v>
      </c>
      <c r="BF1308" s="112">
        <v>0</v>
      </c>
      <c r="BG1308" s="112">
        <v>0</v>
      </c>
      <c r="BH1308" s="112">
        <v>0</v>
      </c>
      <c r="BI1308" s="112">
        <v>0</v>
      </c>
      <c r="BJ1308" s="112">
        <v>0</v>
      </c>
      <c r="BK1308" s="111">
        <v>0.71299999999999997</v>
      </c>
      <c r="BL1308" s="112">
        <v>0</v>
      </c>
      <c r="BM1308" s="112">
        <v>0</v>
      </c>
      <c r="BN1308" s="112">
        <v>0</v>
      </c>
      <c r="BO1308" s="112">
        <v>0</v>
      </c>
      <c r="BP1308" s="112">
        <v>0</v>
      </c>
      <c r="BQ1308" s="112">
        <v>0</v>
      </c>
      <c r="BR1308" s="113">
        <v>3</v>
      </c>
      <c r="BS1308" s="112">
        <v>0</v>
      </c>
    </row>
    <row r="1309" spans="1:71" hidden="1" x14ac:dyDescent="0.25">
      <c r="A1309" s="102" t="s">
        <v>17</v>
      </c>
      <c r="B1309" s="103" t="s">
        <v>211</v>
      </c>
      <c r="C1309" s="102" t="s">
        <v>212</v>
      </c>
      <c r="D1309" s="102" t="s">
        <v>264</v>
      </c>
      <c r="E1309" s="102" t="s">
        <v>265</v>
      </c>
      <c r="F1309" s="102" t="s">
        <v>151</v>
      </c>
      <c r="G1309" s="102" t="s">
        <v>223</v>
      </c>
      <c r="H1309" s="104">
        <v>102</v>
      </c>
      <c r="I1309" s="104">
        <v>118</v>
      </c>
      <c r="J1309" s="104">
        <v>606</v>
      </c>
      <c r="K1309" s="104">
        <v>1818</v>
      </c>
      <c r="L1309" s="105">
        <v>275.33333333333331</v>
      </c>
      <c r="M1309" s="106">
        <v>1081</v>
      </c>
      <c r="N1309" s="106">
        <v>1167</v>
      </c>
      <c r="O1309" s="106">
        <v>7</v>
      </c>
      <c r="P1309" s="106">
        <v>86</v>
      </c>
      <c r="Q1309" s="106">
        <v>8</v>
      </c>
      <c r="R1309" s="106">
        <v>7.5</v>
      </c>
      <c r="S1309" s="106">
        <v>1158</v>
      </c>
      <c r="T1309" s="106">
        <v>1195</v>
      </c>
      <c r="U1309" s="106">
        <v>7</v>
      </c>
      <c r="V1309" s="106">
        <v>37</v>
      </c>
      <c r="W1309" s="106">
        <v>8</v>
      </c>
      <c r="X1309" s="106">
        <v>7.5</v>
      </c>
      <c r="Y1309" s="106">
        <v>606</v>
      </c>
      <c r="Z1309" s="106">
        <v>8</v>
      </c>
      <c r="AA1309" s="107">
        <v>76669</v>
      </c>
      <c r="AB1309" s="106">
        <v>8</v>
      </c>
      <c r="AC1309" s="108">
        <v>7.8</v>
      </c>
      <c r="AD1309" s="109">
        <v>4</v>
      </c>
      <c r="AE1309" s="110">
        <v>0</v>
      </c>
      <c r="AF1309" s="111">
        <v>0.54</v>
      </c>
      <c r="AG1309" s="112">
        <v>0</v>
      </c>
      <c r="AH1309" s="112">
        <v>0.66666666666666663</v>
      </c>
      <c r="AI1309" s="112">
        <v>0</v>
      </c>
      <c r="AJ1309" s="111">
        <v>0.9</v>
      </c>
      <c r="AK1309" s="112">
        <v>0</v>
      </c>
      <c r="AL1309" s="112">
        <v>0</v>
      </c>
      <c r="AM1309" s="112">
        <v>0</v>
      </c>
      <c r="AN1309" s="112">
        <v>0</v>
      </c>
      <c r="AO1309" s="112">
        <v>31.333333333333332</v>
      </c>
      <c r="AP1309" s="112">
        <v>0</v>
      </c>
      <c r="AQ1309" s="112">
        <v>0</v>
      </c>
      <c r="AR1309" s="112">
        <v>0</v>
      </c>
      <c r="AS1309" s="112">
        <v>0</v>
      </c>
      <c r="AT1309" s="111">
        <v>0.55000000000000004</v>
      </c>
      <c r="AU1309" s="112">
        <v>0</v>
      </c>
      <c r="AV1309" s="112">
        <v>0</v>
      </c>
      <c r="AW1309" s="112">
        <v>0</v>
      </c>
      <c r="AX1309" s="112">
        <v>0</v>
      </c>
      <c r="AY1309" s="112">
        <v>0</v>
      </c>
      <c r="AZ1309" s="112">
        <v>0</v>
      </c>
      <c r="BA1309" s="111">
        <v>0.71299999999999997</v>
      </c>
      <c r="BB1309" s="112">
        <v>0</v>
      </c>
      <c r="BC1309" s="112">
        <v>0</v>
      </c>
      <c r="BD1309" s="112">
        <v>0</v>
      </c>
      <c r="BE1309" s="112">
        <v>0</v>
      </c>
      <c r="BF1309" s="112">
        <v>0</v>
      </c>
      <c r="BG1309" s="112">
        <v>0</v>
      </c>
      <c r="BH1309" s="112">
        <v>0</v>
      </c>
      <c r="BI1309" s="112">
        <v>0</v>
      </c>
      <c r="BJ1309" s="112">
        <v>0</v>
      </c>
      <c r="BK1309" s="111">
        <v>0.71299999999999997</v>
      </c>
      <c r="BL1309" s="112">
        <v>0</v>
      </c>
      <c r="BM1309" s="112">
        <v>0.6</v>
      </c>
      <c r="BN1309" s="112">
        <v>0</v>
      </c>
      <c r="BO1309" s="112">
        <v>17.233333333333334</v>
      </c>
      <c r="BP1309" s="112">
        <v>0</v>
      </c>
      <c r="BQ1309" s="112">
        <v>0</v>
      </c>
      <c r="BR1309" s="113">
        <v>87</v>
      </c>
      <c r="BS1309" s="112">
        <v>0</v>
      </c>
    </row>
    <row r="1310" spans="1:71" hidden="1" x14ac:dyDescent="0.25">
      <c r="A1310" s="102" t="s">
        <v>17</v>
      </c>
      <c r="B1310" s="103" t="s">
        <v>211</v>
      </c>
      <c r="C1310" s="102" t="s">
        <v>212</v>
      </c>
      <c r="D1310" s="102" t="s">
        <v>606</v>
      </c>
      <c r="E1310" s="102" t="s">
        <v>607</v>
      </c>
      <c r="F1310" s="102" t="s">
        <v>156</v>
      </c>
      <c r="G1310" s="102" t="s">
        <v>224</v>
      </c>
      <c r="H1310" s="104"/>
      <c r="I1310" s="104">
        <v>23</v>
      </c>
      <c r="J1310" s="104">
        <v>22</v>
      </c>
      <c r="K1310" s="104">
        <v>66</v>
      </c>
      <c r="L1310" s="105">
        <v>22.5</v>
      </c>
      <c r="M1310" s="106"/>
      <c r="N1310" s="106"/>
      <c r="O1310" s="106"/>
      <c r="P1310" s="106"/>
      <c r="Q1310" s="106"/>
      <c r="R1310" s="106"/>
      <c r="S1310" s="106">
        <v>209</v>
      </c>
      <c r="T1310" s="106">
        <v>211</v>
      </c>
      <c r="U1310" s="106">
        <v>3</v>
      </c>
      <c r="V1310" s="106">
        <v>2</v>
      </c>
      <c r="W1310" s="106">
        <v>2</v>
      </c>
      <c r="X1310" s="106">
        <v>2.5</v>
      </c>
      <c r="Y1310" s="106">
        <v>22</v>
      </c>
      <c r="Z1310" s="106">
        <v>1</v>
      </c>
      <c r="AA1310" s="107">
        <v>53024</v>
      </c>
      <c r="AB1310" s="106">
        <v>5</v>
      </c>
      <c r="AC1310" s="108">
        <v>3.375</v>
      </c>
      <c r="AD1310" s="109">
        <v>2</v>
      </c>
      <c r="AE1310" s="110">
        <v>0</v>
      </c>
      <c r="AF1310" s="111">
        <v>0.54</v>
      </c>
      <c r="AG1310" s="112">
        <v>0</v>
      </c>
      <c r="AH1310" s="112">
        <v>0</v>
      </c>
      <c r="AI1310" s="112">
        <v>0</v>
      </c>
      <c r="AJ1310" s="111">
        <v>0.9</v>
      </c>
      <c r="AK1310" s="112">
        <v>0</v>
      </c>
      <c r="AL1310" s="112">
        <v>0</v>
      </c>
      <c r="AM1310" s="112">
        <v>0</v>
      </c>
      <c r="AN1310" s="112">
        <v>0</v>
      </c>
      <c r="AO1310" s="112">
        <v>0</v>
      </c>
      <c r="AP1310" s="112">
        <v>0</v>
      </c>
      <c r="AQ1310" s="112">
        <v>0</v>
      </c>
      <c r="AR1310" s="112">
        <v>0</v>
      </c>
      <c r="AS1310" s="112">
        <v>0</v>
      </c>
      <c r="AT1310" s="111">
        <v>0.55000000000000004</v>
      </c>
      <c r="AU1310" s="112">
        <v>0</v>
      </c>
      <c r="AV1310" s="112">
        <v>0</v>
      </c>
      <c r="AW1310" s="112">
        <v>0</v>
      </c>
      <c r="AX1310" s="112">
        <v>0</v>
      </c>
      <c r="AY1310" s="112">
        <v>0</v>
      </c>
      <c r="AZ1310" s="112">
        <v>0</v>
      </c>
      <c r="BA1310" s="111">
        <v>0.71299999999999997</v>
      </c>
      <c r="BB1310" s="112">
        <v>0</v>
      </c>
      <c r="BC1310" s="112">
        <v>0</v>
      </c>
      <c r="BD1310" s="112">
        <v>0</v>
      </c>
      <c r="BE1310" s="112">
        <v>0</v>
      </c>
      <c r="BF1310" s="112">
        <v>0</v>
      </c>
      <c r="BG1310" s="112">
        <v>0</v>
      </c>
      <c r="BH1310" s="112">
        <v>0</v>
      </c>
      <c r="BI1310" s="112">
        <v>0</v>
      </c>
      <c r="BJ1310" s="112">
        <v>0</v>
      </c>
      <c r="BK1310" s="111">
        <v>0.71299999999999997</v>
      </c>
      <c r="BL1310" s="112">
        <v>0</v>
      </c>
      <c r="BM1310" s="112">
        <v>0</v>
      </c>
      <c r="BN1310" s="112">
        <v>0</v>
      </c>
      <c r="BO1310" s="112">
        <v>0</v>
      </c>
      <c r="BP1310" s="112">
        <v>0</v>
      </c>
      <c r="BQ1310" s="112">
        <v>0</v>
      </c>
      <c r="BR1310" s="113">
        <v>13</v>
      </c>
      <c r="BS1310" s="112">
        <v>0</v>
      </c>
    </row>
    <row r="1311" spans="1:71" hidden="1" x14ac:dyDescent="0.25">
      <c r="A1311" s="102" t="s">
        <v>17</v>
      </c>
      <c r="B1311" s="103" t="s">
        <v>211</v>
      </c>
      <c r="C1311" s="102" t="s">
        <v>212</v>
      </c>
      <c r="D1311" s="102" t="s">
        <v>32</v>
      </c>
      <c r="E1311" s="102" t="s">
        <v>33</v>
      </c>
      <c r="F1311" s="102" t="s">
        <v>153</v>
      </c>
      <c r="G1311" s="102" t="s">
        <v>224</v>
      </c>
      <c r="H1311" s="104">
        <v>24</v>
      </c>
      <c r="I1311" s="104">
        <v>28</v>
      </c>
      <c r="J1311" s="104">
        <v>160</v>
      </c>
      <c r="K1311" s="104">
        <v>480</v>
      </c>
      <c r="L1311" s="105">
        <v>70.666666666666671</v>
      </c>
      <c r="M1311" s="106">
        <v>228</v>
      </c>
      <c r="N1311" s="106">
        <v>227</v>
      </c>
      <c r="O1311" s="106">
        <v>3</v>
      </c>
      <c r="P1311" s="106">
        <v>-1</v>
      </c>
      <c r="Q1311" s="106">
        <v>2</v>
      </c>
      <c r="R1311" s="106">
        <v>2.5</v>
      </c>
      <c r="S1311" s="106">
        <v>257</v>
      </c>
      <c r="T1311" s="106">
        <v>262</v>
      </c>
      <c r="U1311" s="106">
        <v>3</v>
      </c>
      <c r="V1311" s="106">
        <v>5</v>
      </c>
      <c r="W1311" s="106">
        <v>3</v>
      </c>
      <c r="X1311" s="106">
        <v>3</v>
      </c>
      <c r="Y1311" s="106">
        <v>160</v>
      </c>
      <c r="Z1311" s="106">
        <v>5</v>
      </c>
      <c r="AA1311" s="107">
        <v>82150</v>
      </c>
      <c r="AB1311" s="106">
        <v>9</v>
      </c>
      <c r="AC1311" s="108">
        <v>5.7</v>
      </c>
      <c r="AD1311" s="109">
        <v>3</v>
      </c>
      <c r="AE1311" s="110">
        <v>0</v>
      </c>
      <c r="AF1311" s="111">
        <v>0.54</v>
      </c>
      <c r="AG1311" s="112">
        <v>0</v>
      </c>
      <c r="AH1311" s="112">
        <v>0</v>
      </c>
      <c r="AI1311" s="112">
        <v>0</v>
      </c>
      <c r="AJ1311" s="111">
        <v>0.9</v>
      </c>
      <c r="AK1311" s="112">
        <v>0</v>
      </c>
      <c r="AL1311" s="112">
        <v>0</v>
      </c>
      <c r="AM1311" s="112">
        <v>0</v>
      </c>
      <c r="AN1311" s="112">
        <v>0</v>
      </c>
      <c r="AO1311" s="112">
        <v>0</v>
      </c>
      <c r="AP1311" s="112">
        <v>0</v>
      </c>
      <c r="AQ1311" s="112">
        <v>0</v>
      </c>
      <c r="AR1311" s="112">
        <v>0</v>
      </c>
      <c r="AS1311" s="112">
        <v>0</v>
      </c>
      <c r="AT1311" s="111">
        <v>0.55000000000000004</v>
      </c>
      <c r="AU1311" s="112">
        <v>0</v>
      </c>
      <c r="AV1311" s="112">
        <v>0</v>
      </c>
      <c r="AW1311" s="112">
        <v>0</v>
      </c>
      <c r="AX1311" s="112">
        <v>0</v>
      </c>
      <c r="AY1311" s="112">
        <v>0</v>
      </c>
      <c r="AZ1311" s="112">
        <v>0</v>
      </c>
      <c r="BA1311" s="111">
        <v>0.71299999999999997</v>
      </c>
      <c r="BB1311" s="112">
        <v>0</v>
      </c>
      <c r="BC1311" s="112">
        <v>0</v>
      </c>
      <c r="BD1311" s="112">
        <v>0</v>
      </c>
      <c r="BE1311" s="112">
        <v>0</v>
      </c>
      <c r="BF1311" s="112">
        <v>0</v>
      </c>
      <c r="BG1311" s="112">
        <v>0</v>
      </c>
      <c r="BH1311" s="112">
        <v>0</v>
      </c>
      <c r="BI1311" s="112">
        <v>0</v>
      </c>
      <c r="BJ1311" s="112">
        <v>0</v>
      </c>
      <c r="BK1311" s="111">
        <v>0.71299999999999997</v>
      </c>
      <c r="BL1311" s="112">
        <v>0</v>
      </c>
      <c r="BM1311" s="112">
        <v>0</v>
      </c>
      <c r="BN1311" s="112">
        <v>0</v>
      </c>
      <c r="BO1311" s="112">
        <v>0</v>
      </c>
      <c r="BP1311" s="112">
        <v>0</v>
      </c>
      <c r="BQ1311" s="112">
        <v>0</v>
      </c>
      <c r="BR1311" s="113">
        <v>35</v>
      </c>
      <c r="BS1311" s="112">
        <v>0</v>
      </c>
    </row>
    <row r="1312" spans="1:71" hidden="1" x14ac:dyDescent="0.25">
      <c r="A1312" s="102" t="s">
        <v>17</v>
      </c>
      <c r="B1312" s="103" t="s">
        <v>211</v>
      </c>
      <c r="C1312" s="102" t="s">
        <v>212</v>
      </c>
      <c r="D1312" s="102" t="s">
        <v>340</v>
      </c>
      <c r="E1312" s="102" t="s">
        <v>341</v>
      </c>
      <c r="F1312" s="102" t="s">
        <v>151</v>
      </c>
      <c r="G1312" s="102" t="s">
        <v>223</v>
      </c>
      <c r="H1312" s="104">
        <v>14</v>
      </c>
      <c r="I1312" s="104">
        <v>18</v>
      </c>
      <c r="J1312" s="104">
        <v>78</v>
      </c>
      <c r="K1312" s="104">
        <v>234</v>
      </c>
      <c r="L1312" s="105">
        <v>36.666666666666664</v>
      </c>
      <c r="M1312" s="106">
        <v>112</v>
      </c>
      <c r="N1312" s="106">
        <v>123</v>
      </c>
      <c r="O1312" s="106">
        <v>1</v>
      </c>
      <c r="P1312" s="106">
        <v>11</v>
      </c>
      <c r="Q1312" s="106">
        <v>4</v>
      </c>
      <c r="R1312" s="106">
        <v>2.5</v>
      </c>
      <c r="S1312" s="106">
        <v>120</v>
      </c>
      <c r="T1312" s="106">
        <v>128</v>
      </c>
      <c r="U1312" s="106">
        <v>1</v>
      </c>
      <c r="V1312" s="106">
        <v>8</v>
      </c>
      <c r="W1312" s="106">
        <v>4</v>
      </c>
      <c r="X1312" s="106">
        <v>2.5</v>
      </c>
      <c r="Y1312" s="106">
        <v>78</v>
      </c>
      <c r="Z1312" s="106">
        <v>4</v>
      </c>
      <c r="AA1312" s="107"/>
      <c r="AB1312" s="106"/>
      <c r="AC1312" s="108">
        <v>3</v>
      </c>
      <c r="AD1312" s="109">
        <v>2</v>
      </c>
      <c r="AE1312" s="110">
        <v>164.66666666666666</v>
      </c>
      <c r="AF1312" s="111">
        <v>0.54</v>
      </c>
      <c r="AG1312" s="112">
        <v>0</v>
      </c>
      <c r="AH1312" s="112">
        <v>0</v>
      </c>
      <c r="AI1312" s="112">
        <v>0</v>
      </c>
      <c r="AJ1312" s="111">
        <v>0.9</v>
      </c>
      <c r="AK1312" s="112">
        <v>0</v>
      </c>
      <c r="AL1312" s="112">
        <v>0</v>
      </c>
      <c r="AM1312" s="112">
        <v>0</v>
      </c>
      <c r="AN1312" s="112">
        <v>0</v>
      </c>
      <c r="AO1312" s="112">
        <v>0</v>
      </c>
      <c r="AP1312" s="112">
        <v>0</v>
      </c>
      <c r="AQ1312" s="112">
        <v>0</v>
      </c>
      <c r="AR1312" s="112">
        <v>0</v>
      </c>
      <c r="AS1312" s="112">
        <v>0</v>
      </c>
      <c r="AT1312" s="111">
        <v>0.55000000000000004</v>
      </c>
      <c r="AU1312" s="112">
        <v>0</v>
      </c>
      <c r="AV1312" s="112">
        <v>0</v>
      </c>
      <c r="AW1312" s="112">
        <v>0</v>
      </c>
      <c r="AX1312" s="112">
        <v>0</v>
      </c>
      <c r="AY1312" s="112">
        <v>0</v>
      </c>
      <c r="AZ1312" s="112">
        <v>0</v>
      </c>
      <c r="BA1312" s="111">
        <v>0.71299999999999997</v>
      </c>
      <c r="BB1312" s="112">
        <v>0</v>
      </c>
      <c r="BC1312" s="112">
        <v>0</v>
      </c>
      <c r="BD1312" s="112">
        <v>0</v>
      </c>
      <c r="BE1312" s="112">
        <v>0</v>
      </c>
      <c r="BF1312" s="112">
        <v>0</v>
      </c>
      <c r="BG1312" s="112">
        <v>0</v>
      </c>
      <c r="BH1312" s="112">
        <v>0</v>
      </c>
      <c r="BI1312" s="112">
        <v>0</v>
      </c>
      <c r="BJ1312" s="112">
        <v>0</v>
      </c>
      <c r="BK1312" s="111">
        <v>0.71299999999999997</v>
      </c>
      <c r="BL1312" s="112">
        <v>88.92</v>
      </c>
      <c r="BM1312" s="112">
        <v>0</v>
      </c>
      <c r="BN1312" s="112">
        <v>0</v>
      </c>
      <c r="BO1312" s="112">
        <v>0</v>
      </c>
      <c r="BP1312" s="112">
        <v>0</v>
      </c>
      <c r="BQ1312" s="112">
        <v>0</v>
      </c>
      <c r="BR1312" s="113">
        <v>8</v>
      </c>
      <c r="BS1312" s="112">
        <v>157</v>
      </c>
    </row>
    <row r="1313" spans="1:71" hidden="1" x14ac:dyDescent="0.25">
      <c r="A1313" s="102" t="s">
        <v>17</v>
      </c>
      <c r="B1313" s="103" t="s">
        <v>211</v>
      </c>
      <c r="C1313" s="102" t="s">
        <v>212</v>
      </c>
      <c r="D1313" s="102" t="s">
        <v>638</v>
      </c>
      <c r="E1313" s="102" t="s">
        <v>639</v>
      </c>
      <c r="F1313" s="102" t="s">
        <v>151</v>
      </c>
      <c r="G1313" s="102" t="s">
        <v>223</v>
      </c>
      <c r="H1313" s="104">
        <v>51</v>
      </c>
      <c r="I1313" s="104">
        <v>56</v>
      </c>
      <c r="J1313" s="104">
        <v>162</v>
      </c>
      <c r="K1313" s="104">
        <v>486</v>
      </c>
      <c r="L1313" s="105">
        <v>89.666666666666671</v>
      </c>
      <c r="M1313" s="106">
        <v>484</v>
      </c>
      <c r="N1313" s="106">
        <v>524</v>
      </c>
      <c r="O1313" s="106">
        <v>5</v>
      </c>
      <c r="P1313" s="106">
        <v>40</v>
      </c>
      <c r="Q1313" s="106">
        <v>6</v>
      </c>
      <c r="R1313" s="106">
        <v>5.5</v>
      </c>
      <c r="S1313" s="106">
        <v>504</v>
      </c>
      <c r="T1313" s="106">
        <v>519</v>
      </c>
      <c r="U1313" s="106">
        <v>5</v>
      </c>
      <c r="V1313" s="106">
        <v>15</v>
      </c>
      <c r="W1313" s="106">
        <v>6</v>
      </c>
      <c r="X1313" s="106">
        <v>5.5</v>
      </c>
      <c r="Y1313" s="106">
        <v>162</v>
      </c>
      <c r="Z1313" s="106">
        <v>6</v>
      </c>
      <c r="AA1313" s="107">
        <v>49121</v>
      </c>
      <c r="AB1313" s="106">
        <v>5</v>
      </c>
      <c r="AC1313" s="108">
        <v>5.4</v>
      </c>
      <c r="AD1313" s="109">
        <v>3</v>
      </c>
      <c r="AE1313" s="110">
        <v>71</v>
      </c>
      <c r="AF1313" s="111">
        <v>0.54</v>
      </c>
      <c r="AG1313" s="112">
        <v>0</v>
      </c>
      <c r="AH1313" s="112">
        <v>0</v>
      </c>
      <c r="AI1313" s="112">
        <v>0</v>
      </c>
      <c r="AJ1313" s="111">
        <v>0.9</v>
      </c>
      <c r="AK1313" s="112">
        <v>0</v>
      </c>
      <c r="AL1313" s="112">
        <v>0</v>
      </c>
      <c r="AM1313" s="112">
        <v>0</v>
      </c>
      <c r="AN1313" s="112">
        <v>0</v>
      </c>
      <c r="AO1313" s="112">
        <v>0</v>
      </c>
      <c r="AP1313" s="112">
        <v>0</v>
      </c>
      <c r="AQ1313" s="112">
        <v>0</v>
      </c>
      <c r="AR1313" s="112">
        <v>0</v>
      </c>
      <c r="AS1313" s="112">
        <v>0</v>
      </c>
      <c r="AT1313" s="111">
        <v>0.55000000000000004</v>
      </c>
      <c r="AU1313" s="112">
        <v>0</v>
      </c>
      <c r="AV1313" s="112">
        <v>0</v>
      </c>
      <c r="AW1313" s="112">
        <v>0</v>
      </c>
      <c r="AX1313" s="112">
        <v>0</v>
      </c>
      <c r="AY1313" s="112">
        <v>0</v>
      </c>
      <c r="AZ1313" s="112">
        <v>0</v>
      </c>
      <c r="BA1313" s="111">
        <v>0.71299999999999997</v>
      </c>
      <c r="BB1313" s="112">
        <v>0</v>
      </c>
      <c r="BC1313" s="112">
        <v>0</v>
      </c>
      <c r="BD1313" s="112">
        <v>0</v>
      </c>
      <c r="BE1313" s="112">
        <v>0</v>
      </c>
      <c r="BF1313" s="112">
        <v>0</v>
      </c>
      <c r="BG1313" s="112">
        <v>0</v>
      </c>
      <c r="BH1313" s="112">
        <v>0</v>
      </c>
      <c r="BI1313" s="112">
        <v>0</v>
      </c>
      <c r="BJ1313" s="112">
        <v>0</v>
      </c>
      <c r="BK1313" s="111">
        <v>0.71299999999999997</v>
      </c>
      <c r="BL1313" s="112">
        <v>38.340000000000003</v>
      </c>
      <c r="BM1313" s="112">
        <v>0</v>
      </c>
      <c r="BN1313" s="112">
        <v>0</v>
      </c>
      <c r="BO1313" s="112">
        <v>0</v>
      </c>
      <c r="BP1313" s="112">
        <v>0</v>
      </c>
      <c r="BQ1313" s="112">
        <v>0</v>
      </c>
      <c r="BR1313" s="113">
        <v>38</v>
      </c>
      <c r="BS1313" s="112">
        <v>0</v>
      </c>
    </row>
    <row r="1314" spans="1:71" hidden="1" x14ac:dyDescent="0.25">
      <c r="A1314" s="102" t="s">
        <v>17</v>
      </c>
      <c r="B1314" s="103" t="s">
        <v>211</v>
      </c>
      <c r="C1314" s="102" t="s">
        <v>212</v>
      </c>
      <c r="D1314" s="102" t="s">
        <v>92</v>
      </c>
      <c r="E1314" s="102" t="s">
        <v>93</v>
      </c>
      <c r="F1314" s="102" t="s">
        <v>153</v>
      </c>
      <c r="G1314" s="102" t="s">
        <v>224</v>
      </c>
      <c r="H1314" s="104">
        <v>268</v>
      </c>
      <c r="I1314" s="104">
        <v>285</v>
      </c>
      <c r="J1314" s="104">
        <v>1073</v>
      </c>
      <c r="K1314" s="104">
        <v>3219</v>
      </c>
      <c r="L1314" s="105">
        <v>542</v>
      </c>
      <c r="M1314" s="106">
        <v>2699</v>
      </c>
      <c r="N1314" s="106">
        <v>2830</v>
      </c>
      <c r="O1314" s="106">
        <v>9</v>
      </c>
      <c r="P1314" s="106">
        <v>131</v>
      </c>
      <c r="Q1314" s="106">
        <v>8</v>
      </c>
      <c r="R1314" s="106">
        <v>8.5</v>
      </c>
      <c r="S1314" s="106">
        <v>2749</v>
      </c>
      <c r="T1314" s="106">
        <v>2808</v>
      </c>
      <c r="U1314" s="106">
        <v>9</v>
      </c>
      <c r="V1314" s="106">
        <v>59</v>
      </c>
      <c r="W1314" s="106">
        <v>9</v>
      </c>
      <c r="X1314" s="106">
        <v>9</v>
      </c>
      <c r="Y1314" s="106">
        <v>1073</v>
      </c>
      <c r="Z1314" s="106">
        <v>9</v>
      </c>
      <c r="AA1314" s="107">
        <v>42521</v>
      </c>
      <c r="AB1314" s="106">
        <v>4</v>
      </c>
      <c r="AC1314" s="108">
        <v>6.9</v>
      </c>
      <c r="AD1314" s="109">
        <v>4</v>
      </c>
      <c r="AE1314" s="110">
        <v>128.66666666666666</v>
      </c>
      <c r="AF1314" s="111">
        <v>0.54</v>
      </c>
      <c r="AG1314" s="112">
        <v>0</v>
      </c>
      <c r="AH1314" s="112">
        <v>1.3333333333333333</v>
      </c>
      <c r="AI1314" s="112">
        <v>0</v>
      </c>
      <c r="AJ1314" s="111">
        <v>0.9</v>
      </c>
      <c r="AK1314" s="112">
        <v>0</v>
      </c>
      <c r="AL1314" s="112">
        <v>0</v>
      </c>
      <c r="AM1314" s="112">
        <v>0</v>
      </c>
      <c r="AN1314" s="112">
        <v>0</v>
      </c>
      <c r="AO1314" s="112">
        <v>0</v>
      </c>
      <c r="AP1314" s="112">
        <v>0</v>
      </c>
      <c r="AQ1314" s="112">
        <v>0</v>
      </c>
      <c r="AR1314" s="112">
        <v>0</v>
      </c>
      <c r="AS1314" s="112">
        <v>0</v>
      </c>
      <c r="AT1314" s="111">
        <v>0.55000000000000004</v>
      </c>
      <c r="AU1314" s="112">
        <v>0</v>
      </c>
      <c r="AV1314" s="112">
        <v>0</v>
      </c>
      <c r="AW1314" s="112">
        <v>0</v>
      </c>
      <c r="AX1314" s="112">
        <v>0</v>
      </c>
      <c r="AY1314" s="112">
        <v>0</v>
      </c>
      <c r="AZ1314" s="112">
        <v>0</v>
      </c>
      <c r="BA1314" s="111">
        <v>0.71299999999999997</v>
      </c>
      <c r="BB1314" s="112">
        <v>0</v>
      </c>
      <c r="BC1314" s="112">
        <v>0</v>
      </c>
      <c r="BD1314" s="112">
        <v>0</v>
      </c>
      <c r="BE1314" s="112">
        <v>0</v>
      </c>
      <c r="BF1314" s="112">
        <v>0</v>
      </c>
      <c r="BG1314" s="112">
        <v>0</v>
      </c>
      <c r="BH1314" s="112">
        <v>0</v>
      </c>
      <c r="BI1314" s="112">
        <v>0</v>
      </c>
      <c r="BJ1314" s="112">
        <v>0</v>
      </c>
      <c r="BK1314" s="111">
        <v>0.71299999999999997</v>
      </c>
      <c r="BL1314" s="112">
        <v>69.48</v>
      </c>
      <c r="BM1314" s="112">
        <v>1.2</v>
      </c>
      <c r="BN1314" s="112">
        <v>0</v>
      </c>
      <c r="BO1314" s="112">
        <v>0</v>
      </c>
      <c r="BP1314" s="112">
        <v>0</v>
      </c>
      <c r="BQ1314" s="112">
        <v>0</v>
      </c>
      <c r="BR1314" s="113">
        <v>120</v>
      </c>
      <c r="BS1314" s="112">
        <v>0</v>
      </c>
    </row>
    <row r="1315" spans="1:71" hidden="1" x14ac:dyDescent="0.25">
      <c r="A1315" s="102" t="s">
        <v>17</v>
      </c>
      <c r="B1315" s="103" t="s">
        <v>211</v>
      </c>
      <c r="C1315" s="102" t="s">
        <v>212</v>
      </c>
      <c r="D1315" s="102" t="s">
        <v>108</v>
      </c>
      <c r="E1315" s="102" t="s">
        <v>109</v>
      </c>
      <c r="F1315" s="102" t="s">
        <v>151</v>
      </c>
      <c r="G1315" s="102" t="s">
        <v>223</v>
      </c>
      <c r="H1315" s="104">
        <v>69</v>
      </c>
      <c r="I1315" s="104">
        <v>71</v>
      </c>
      <c r="J1315" s="104">
        <v>177</v>
      </c>
      <c r="K1315" s="104">
        <v>531</v>
      </c>
      <c r="L1315" s="105">
        <v>105.66666666666667</v>
      </c>
      <c r="M1315" s="106">
        <v>680</v>
      </c>
      <c r="N1315" s="106">
        <v>734</v>
      </c>
      <c r="O1315" s="106">
        <v>6</v>
      </c>
      <c r="P1315" s="106">
        <v>54</v>
      </c>
      <c r="Q1315" s="106">
        <v>7</v>
      </c>
      <c r="R1315" s="106">
        <v>6.5</v>
      </c>
      <c r="S1315" s="106">
        <v>723</v>
      </c>
      <c r="T1315" s="106">
        <v>736</v>
      </c>
      <c r="U1315" s="106">
        <v>6</v>
      </c>
      <c r="V1315" s="106">
        <v>13</v>
      </c>
      <c r="W1315" s="106">
        <v>5</v>
      </c>
      <c r="X1315" s="106">
        <v>5.5</v>
      </c>
      <c r="Y1315" s="106">
        <v>177</v>
      </c>
      <c r="Z1315" s="106">
        <v>6</v>
      </c>
      <c r="AA1315" s="107">
        <v>58070</v>
      </c>
      <c r="AB1315" s="106">
        <v>6</v>
      </c>
      <c r="AC1315" s="108">
        <v>6</v>
      </c>
      <c r="AD1315" s="109">
        <v>3</v>
      </c>
      <c r="AE1315" s="110">
        <v>0</v>
      </c>
      <c r="AF1315" s="111">
        <v>0.54</v>
      </c>
      <c r="AG1315" s="112">
        <v>0</v>
      </c>
      <c r="AH1315" s="112">
        <v>0</v>
      </c>
      <c r="AI1315" s="112">
        <v>0</v>
      </c>
      <c r="AJ1315" s="111">
        <v>0.9</v>
      </c>
      <c r="AK1315" s="112">
        <v>0</v>
      </c>
      <c r="AL1315" s="112">
        <v>0</v>
      </c>
      <c r="AM1315" s="112">
        <v>0</v>
      </c>
      <c r="AN1315" s="112">
        <v>0</v>
      </c>
      <c r="AO1315" s="112">
        <v>0</v>
      </c>
      <c r="AP1315" s="112">
        <v>0</v>
      </c>
      <c r="AQ1315" s="112">
        <v>0</v>
      </c>
      <c r="AR1315" s="112">
        <v>0</v>
      </c>
      <c r="AS1315" s="112">
        <v>0</v>
      </c>
      <c r="AT1315" s="111">
        <v>0.55000000000000004</v>
      </c>
      <c r="AU1315" s="112">
        <v>0</v>
      </c>
      <c r="AV1315" s="112">
        <v>0</v>
      </c>
      <c r="AW1315" s="112">
        <v>0</v>
      </c>
      <c r="AX1315" s="112">
        <v>0</v>
      </c>
      <c r="AY1315" s="112">
        <v>0</v>
      </c>
      <c r="AZ1315" s="112">
        <v>0</v>
      </c>
      <c r="BA1315" s="111">
        <v>0.71299999999999997</v>
      </c>
      <c r="BB1315" s="112">
        <v>0</v>
      </c>
      <c r="BC1315" s="112">
        <v>0</v>
      </c>
      <c r="BD1315" s="112">
        <v>0</v>
      </c>
      <c r="BE1315" s="112">
        <v>0</v>
      </c>
      <c r="BF1315" s="112">
        <v>0</v>
      </c>
      <c r="BG1315" s="112">
        <v>0</v>
      </c>
      <c r="BH1315" s="112">
        <v>0</v>
      </c>
      <c r="BI1315" s="112">
        <v>0</v>
      </c>
      <c r="BJ1315" s="112">
        <v>0</v>
      </c>
      <c r="BK1315" s="111">
        <v>0.71299999999999997</v>
      </c>
      <c r="BL1315" s="112">
        <v>0</v>
      </c>
      <c r="BM1315" s="112">
        <v>0</v>
      </c>
      <c r="BN1315" s="112">
        <v>0</v>
      </c>
      <c r="BO1315" s="112">
        <v>0</v>
      </c>
      <c r="BP1315" s="112">
        <v>0</v>
      </c>
      <c r="BQ1315" s="112">
        <v>0</v>
      </c>
      <c r="BR1315" s="113">
        <v>34</v>
      </c>
      <c r="BS1315" s="112">
        <v>0</v>
      </c>
    </row>
    <row r="1316" spans="1:71" hidden="1" x14ac:dyDescent="0.25">
      <c r="A1316" s="102" t="s">
        <v>17</v>
      </c>
      <c r="B1316" s="103" t="s">
        <v>211</v>
      </c>
      <c r="C1316" s="102" t="s">
        <v>212</v>
      </c>
      <c r="D1316" s="102" t="s">
        <v>130</v>
      </c>
      <c r="E1316" s="102" t="s">
        <v>131</v>
      </c>
      <c r="F1316" s="102" t="s">
        <v>151</v>
      </c>
      <c r="G1316" s="102" t="s">
        <v>223</v>
      </c>
      <c r="H1316" s="104"/>
      <c r="I1316" s="104">
        <v>11</v>
      </c>
      <c r="J1316" s="104">
        <v>27</v>
      </c>
      <c r="K1316" s="104">
        <v>81</v>
      </c>
      <c r="L1316" s="105">
        <v>19</v>
      </c>
      <c r="M1316" s="106"/>
      <c r="N1316" s="106"/>
      <c r="O1316" s="106"/>
      <c r="P1316" s="106"/>
      <c r="Q1316" s="106"/>
      <c r="R1316" s="106"/>
      <c r="S1316" s="106">
        <v>115</v>
      </c>
      <c r="T1316" s="106">
        <v>118</v>
      </c>
      <c r="U1316" s="106">
        <v>1</v>
      </c>
      <c r="V1316" s="106">
        <v>3</v>
      </c>
      <c r="W1316" s="106">
        <v>3</v>
      </c>
      <c r="X1316" s="106">
        <v>2</v>
      </c>
      <c r="Y1316" s="106">
        <v>27</v>
      </c>
      <c r="Z1316" s="106">
        <v>1</v>
      </c>
      <c r="AA1316" s="107">
        <v>73595</v>
      </c>
      <c r="AB1316" s="106">
        <v>8</v>
      </c>
      <c r="AC1316" s="108">
        <v>4.75</v>
      </c>
      <c r="AD1316" s="109">
        <v>3</v>
      </c>
      <c r="AE1316" s="110">
        <v>0</v>
      </c>
      <c r="AF1316" s="111">
        <v>0.54</v>
      </c>
      <c r="AG1316" s="112">
        <v>0</v>
      </c>
      <c r="AH1316" s="112">
        <v>0</v>
      </c>
      <c r="AI1316" s="112">
        <v>0</v>
      </c>
      <c r="AJ1316" s="111">
        <v>0.9</v>
      </c>
      <c r="AK1316" s="112">
        <v>0</v>
      </c>
      <c r="AL1316" s="112">
        <v>0</v>
      </c>
      <c r="AM1316" s="112">
        <v>0</v>
      </c>
      <c r="AN1316" s="112">
        <v>0</v>
      </c>
      <c r="AO1316" s="112">
        <v>0</v>
      </c>
      <c r="AP1316" s="112">
        <v>0</v>
      </c>
      <c r="AQ1316" s="112">
        <v>0</v>
      </c>
      <c r="AR1316" s="112">
        <v>0</v>
      </c>
      <c r="AS1316" s="112">
        <v>0</v>
      </c>
      <c r="AT1316" s="111">
        <v>0.55000000000000004</v>
      </c>
      <c r="AU1316" s="112">
        <v>0</v>
      </c>
      <c r="AV1316" s="112">
        <v>0</v>
      </c>
      <c r="AW1316" s="112">
        <v>0</v>
      </c>
      <c r="AX1316" s="112">
        <v>0</v>
      </c>
      <c r="AY1316" s="112">
        <v>0</v>
      </c>
      <c r="AZ1316" s="112">
        <v>0</v>
      </c>
      <c r="BA1316" s="111">
        <v>0.71299999999999997</v>
      </c>
      <c r="BB1316" s="112">
        <v>0</v>
      </c>
      <c r="BC1316" s="112">
        <v>0</v>
      </c>
      <c r="BD1316" s="112">
        <v>0</v>
      </c>
      <c r="BE1316" s="112">
        <v>0</v>
      </c>
      <c r="BF1316" s="112">
        <v>0</v>
      </c>
      <c r="BG1316" s="112">
        <v>0</v>
      </c>
      <c r="BH1316" s="112">
        <v>0</v>
      </c>
      <c r="BI1316" s="112">
        <v>0</v>
      </c>
      <c r="BJ1316" s="112">
        <v>0</v>
      </c>
      <c r="BK1316" s="111">
        <v>0.71299999999999997</v>
      </c>
      <c r="BL1316" s="112">
        <v>0</v>
      </c>
      <c r="BM1316" s="112">
        <v>0</v>
      </c>
      <c r="BN1316" s="112">
        <v>0</v>
      </c>
      <c r="BO1316" s="112">
        <v>0</v>
      </c>
      <c r="BP1316" s="112">
        <v>0</v>
      </c>
      <c r="BQ1316" s="112">
        <v>0</v>
      </c>
      <c r="BR1316" s="113">
        <v>16</v>
      </c>
      <c r="BS1316" s="112">
        <v>0</v>
      </c>
    </row>
    <row r="1317" spans="1:71" hidden="1" x14ac:dyDescent="0.25">
      <c r="A1317" s="102" t="s">
        <v>17</v>
      </c>
      <c r="B1317" s="103" t="s">
        <v>211</v>
      </c>
      <c r="C1317" s="102" t="s">
        <v>212</v>
      </c>
      <c r="D1317" s="102" t="s">
        <v>24</v>
      </c>
      <c r="E1317" s="102" t="s">
        <v>25</v>
      </c>
      <c r="F1317" s="102" t="s">
        <v>153</v>
      </c>
      <c r="G1317" s="102" t="s">
        <v>224</v>
      </c>
      <c r="H1317" s="104">
        <v>117</v>
      </c>
      <c r="I1317" s="104">
        <v>150</v>
      </c>
      <c r="J1317" s="104">
        <v>498</v>
      </c>
      <c r="K1317" s="104">
        <v>1494</v>
      </c>
      <c r="L1317" s="105">
        <v>255</v>
      </c>
      <c r="M1317" s="106">
        <v>1042</v>
      </c>
      <c r="N1317" s="106">
        <v>1162</v>
      </c>
      <c r="O1317" s="106">
        <v>7</v>
      </c>
      <c r="P1317" s="106">
        <v>120</v>
      </c>
      <c r="Q1317" s="106">
        <v>8</v>
      </c>
      <c r="R1317" s="106">
        <v>7.5</v>
      </c>
      <c r="S1317" s="106">
        <v>1111</v>
      </c>
      <c r="T1317" s="106">
        <v>1195</v>
      </c>
      <c r="U1317" s="106">
        <v>7</v>
      </c>
      <c r="V1317" s="106">
        <v>84</v>
      </c>
      <c r="W1317" s="106">
        <v>9</v>
      </c>
      <c r="X1317" s="106">
        <v>8</v>
      </c>
      <c r="Y1317" s="106">
        <v>498</v>
      </c>
      <c r="Z1317" s="106">
        <v>8</v>
      </c>
      <c r="AA1317" s="107">
        <v>60223</v>
      </c>
      <c r="AB1317" s="106">
        <v>6</v>
      </c>
      <c r="AC1317" s="108">
        <v>7.1</v>
      </c>
      <c r="AD1317" s="109">
        <v>4</v>
      </c>
      <c r="AE1317" s="110">
        <v>68.333333333333329</v>
      </c>
      <c r="AF1317" s="111">
        <v>0.54</v>
      </c>
      <c r="AG1317" s="112">
        <v>0</v>
      </c>
      <c r="AH1317" s="112">
        <v>0</v>
      </c>
      <c r="AI1317" s="112">
        <v>0</v>
      </c>
      <c r="AJ1317" s="111">
        <v>0.9</v>
      </c>
      <c r="AK1317" s="112">
        <v>0</v>
      </c>
      <c r="AL1317" s="112">
        <v>33</v>
      </c>
      <c r="AM1317" s="112">
        <v>0</v>
      </c>
      <c r="AN1317" s="112">
        <v>0</v>
      </c>
      <c r="AO1317" s="112">
        <v>0</v>
      </c>
      <c r="AP1317" s="112">
        <v>0</v>
      </c>
      <c r="AQ1317" s="112">
        <v>0</v>
      </c>
      <c r="AR1317" s="112">
        <v>0</v>
      </c>
      <c r="AS1317" s="112">
        <v>0</v>
      </c>
      <c r="AT1317" s="111">
        <v>0.55000000000000004</v>
      </c>
      <c r="AU1317" s="112">
        <v>0</v>
      </c>
      <c r="AV1317" s="112">
        <v>0</v>
      </c>
      <c r="AW1317" s="112">
        <v>0</v>
      </c>
      <c r="AX1317" s="112">
        <v>0</v>
      </c>
      <c r="AY1317" s="112">
        <v>0</v>
      </c>
      <c r="AZ1317" s="112">
        <v>0</v>
      </c>
      <c r="BA1317" s="111">
        <v>0.71299999999999997</v>
      </c>
      <c r="BB1317" s="112">
        <v>0</v>
      </c>
      <c r="BC1317" s="112">
        <v>0</v>
      </c>
      <c r="BD1317" s="112">
        <v>0</v>
      </c>
      <c r="BE1317" s="112">
        <v>0</v>
      </c>
      <c r="BF1317" s="112">
        <v>0</v>
      </c>
      <c r="BG1317" s="112">
        <v>0</v>
      </c>
      <c r="BH1317" s="112">
        <v>0</v>
      </c>
      <c r="BI1317" s="112">
        <v>0</v>
      </c>
      <c r="BJ1317" s="112">
        <v>0</v>
      </c>
      <c r="BK1317" s="111">
        <v>0.71299999999999997</v>
      </c>
      <c r="BL1317" s="112">
        <v>36.9</v>
      </c>
      <c r="BM1317" s="112">
        <v>18.150000000000002</v>
      </c>
      <c r="BN1317" s="112">
        <v>0</v>
      </c>
      <c r="BO1317" s="112">
        <v>0</v>
      </c>
      <c r="BP1317" s="112">
        <v>0</v>
      </c>
      <c r="BQ1317" s="112">
        <v>0</v>
      </c>
      <c r="BR1317" s="113">
        <v>84</v>
      </c>
      <c r="BS1317" s="112">
        <v>0</v>
      </c>
    </row>
    <row r="1318" spans="1:71" hidden="1" x14ac:dyDescent="0.25">
      <c r="A1318" s="102" t="s">
        <v>17</v>
      </c>
      <c r="B1318" s="103" t="s">
        <v>211</v>
      </c>
      <c r="C1318" s="102" t="s">
        <v>212</v>
      </c>
      <c r="D1318" s="102" t="s">
        <v>112</v>
      </c>
      <c r="E1318" s="102" t="s">
        <v>113</v>
      </c>
      <c r="F1318" s="102" t="s">
        <v>151</v>
      </c>
      <c r="G1318" s="102" t="s">
        <v>223</v>
      </c>
      <c r="H1318" s="104">
        <v>54</v>
      </c>
      <c r="I1318" s="104">
        <v>53</v>
      </c>
      <c r="J1318" s="104">
        <v>193</v>
      </c>
      <c r="K1318" s="104">
        <v>579</v>
      </c>
      <c r="L1318" s="105">
        <v>100</v>
      </c>
      <c r="M1318" s="106">
        <v>535</v>
      </c>
      <c r="N1318" s="106">
        <v>593</v>
      </c>
      <c r="O1318" s="106">
        <v>5</v>
      </c>
      <c r="P1318" s="106">
        <v>58</v>
      </c>
      <c r="Q1318" s="106">
        <v>7</v>
      </c>
      <c r="R1318" s="106">
        <v>6</v>
      </c>
      <c r="S1318" s="106">
        <v>540</v>
      </c>
      <c r="T1318" s="106">
        <v>553</v>
      </c>
      <c r="U1318" s="106">
        <v>5</v>
      </c>
      <c r="V1318" s="106">
        <v>13</v>
      </c>
      <c r="W1318" s="106">
        <v>5</v>
      </c>
      <c r="X1318" s="106">
        <v>5</v>
      </c>
      <c r="Y1318" s="106">
        <v>193</v>
      </c>
      <c r="Z1318" s="106">
        <v>6</v>
      </c>
      <c r="AA1318" s="107">
        <v>59815</v>
      </c>
      <c r="AB1318" s="106">
        <v>6</v>
      </c>
      <c r="AC1318" s="108">
        <v>5.8</v>
      </c>
      <c r="AD1318" s="109">
        <v>3</v>
      </c>
      <c r="AE1318" s="110">
        <v>0</v>
      </c>
      <c r="AF1318" s="111">
        <v>0.54</v>
      </c>
      <c r="AG1318" s="112">
        <v>0</v>
      </c>
      <c r="AH1318" s="112">
        <v>0</v>
      </c>
      <c r="AI1318" s="112">
        <v>0</v>
      </c>
      <c r="AJ1318" s="111">
        <v>0.9</v>
      </c>
      <c r="AK1318" s="112">
        <v>0</v>
      </c>
      <c r="AL1318" s="112">
        <v>0</v>
      </c>
      <c r="AM1318" s="112">
        <v>0</v>
      </c>
      <c r="AN1318" s="112">
        <v>0</v>
      </c>
      <c r="AO1318" s="112">
        <v>0</v>
      </c>
      <c r="AP1318" s="112">
        <v>0</v>
      </c>
      <c r="AQ1318" s="112">
        <v>0</v>
      </c>
      <c r="AR1318" s="112">
        <v>0</v>
      </c>
      <c r="AS1318" s="112">
        <v>0</v>
      </c>
      <c r="AT1318" s="111">
        <v>0.55000000000000004</v>
      </c>
      <c r="AU1318" s="112">
        <v>0</v>
      </c>
      <c r="AV1318" s="112">
        <v>0</v>
      </c>
      <c r="AW1318" s="112">
        <v>0</v>
      </c>
      <c r="AX1318" s="112">
        <v>0</v>
      </c>
      <c r="AY1318" s="112">
        <v>0</v>
      </c>
      <c r="AZ1318" s="112">
        <v>0</v>
      </c>
      <c r="BA1318" s="111">
        <v>0.71299999999999997</v>
      </c>
      <c r="BB1318" s="112">
        <v>0</v>
      </c>
      <c r="BC1318" s="112">
        <v>0</v>
      </c>
      <c r="BD1318" s="112">
        <v>0</v>
      </c>
      <c r="BE1318" s="112">
        <v>0</v>
      </c>
      <c r="BF1318" s="112">
        <v>0</v>
      </c>
      <c r="BG1318" s="112">
        <v>0</v>
      </c>
      <c r="BH1318" s="112">
        <v>0</v>
      </c>
      <c r="BI1318" s="112">
        <v>0</v>
      </c>
      <c r="BJ1318" s="112">
        <v>0</v>
      </c>
      <c r="BK1318" s="111">
        <v>0.71299999999999997</v>
      </c>
      <c r="BL1318" s="112">
        <v>0</v>
      </c>
      <c r="BM1318" s="112">
        <v>0</v>
      </c>
      <c r="BN1318" s="112">
        <v>0</v>
      </c>
      <c r="BO1318" s="112">
        <v>0</v>
      </c>
      <c r="BP1318" s="112">
        <v>0</v>
      </c>
      <c r="BQ1318" s="112">
        <v>0</v>
      </c>
      <c r="BR1318" s="113">
        <v>42</v>
      </c>
      <c r="BS1318" s="112">
        <v>0</v>
      </c>
    </row>
    <row r="1319" spans="1:71" hidden="1" x14ac:dyDescent="0.25">
      <c r="A1319" s="102" t="s">
        <v>17</v>
      </c>
      <c r="B1319" s="103" t="s">
        <v>211</v>
      </c>
      <c r="C1319" s="102" t="s">
        <v>212</v>
      </c>
      <c r="D1319" s="102" t="s">
        <v>100</v>
      </c>
      <c r="E1319" s="102" t="s">
        <v>101</v>
      </c>
      <c r="F1319" s="102" t="s">
        <v>151</v>
      </c>
      <c r="G1319" s="102" t="s">
        <v>223</v>
      </c>
      <c r="H1319" s="104">
        <v>16</v>
      </c>
      <c r="I1319" s="104">
        <v>18</v>
      </c>
      <c r="J1319" s="104">
        <v>75</v>
      </c>
      <c r="K1319" s="104">
        <v>225</v>
      </c>
      <c r="L1319" s="105">
        <v>36.333333333333336</v>
      </c>
      <c r="M1319" s="106">
        <v>163</v>
      </c>
      <c r="N1319" s="106">
        <v>159</v>
      </c>
      <c r="O1319" s="106">
        <v>2</v>
      </c>
      <c r="P1319" s="106">
        <v>-4</v>
      </c>
      <c r="Q1319" s="106">
        <v>2</v>
      </c>
      <c r="R1319" s="106">
        <v>2</v>
      </c>
      <c r="S1319" s="106">
        <v>190</v>
      </c>
      <c r="T1319" s="106">
        <v>191</v>
      </c>
      <c r="U1319" s="106">
        <v>3</v>
      </c>
      <c r="V1319" s="106">
        <v>1</v>
      </c>
      <c r="W1319" s="106">
        <v>2</v>
      </c>
      <c r="X1319" s="106">
        <v>2.5</v>
      </c>
      <c r="Y1319" s="106">
        <v>75</v>
      </c>
      <c r="Z1319" s="106">
        <v>4</v>
      </c>
      <c r="AA1319" s="107"/>
      <c r="AB1319" s="106"/>
      <c r="AC1319" s="108">
        <v>2.8333333333333335</v>
      </c>
      <c r="AD1319" s="109">
        <v>2</v>
      </c>
      <c r="AE1319" s="110">
        <v>0</v>
      </c>
      <c r="AF1319" s="111">
        <v>0.54</v>
      </c>
      <c r="AG1319" s="112">
        <v>0</v>
      </c>
      <c r="AH1319" s="112">
        <v>0</v>
      </c>
      <c r="AI1319" s="112">
        <v>0</v>
      </c>
      <c r="AJ1319" s="111">
        <v>0.9</v>
      </c>
      <c r="AK1319" s="112">
        <v>0</v>
      </c>
      <c r="AL1319" s="112">
        <v>0</v>
      </c>
      <c r="AM1319" s="112">
        <v>0</v>
      </c>
      <c r="AN1319" s="112">
        <v>0</v>
      </c>
      <c r="AO1319" s="112">
        <v>0</v>
      </c>
      <c r="AP1319" s="112">
        <v>0</v>
      </c>
      <c r="AQ1319" s="112">
        <v>0</v>
      </c>
      <c r="AR1319" s="112">
        <v>0</v>
      </c>
      <c r="AS1319" s="112">
        <v>0</v>
      </c>
      <c r="AT1319" s="111">
        <v>0.55000000000000004</v>
      </c>
      <c r="AU1319" s="112">
        <v>0</v>
      </c>
      <c r="AV1319" s="112">
        <v>0</v>
      </c>
      <c r="AW1319" s="112">
        <v>0</v>
      </c>
      <c r="AX1319" s="112">
        <v>0</v>
      </c>
      <c r="AY1319" s="112">
        <v>0</v>
      </c>
      <c r="AZ1319" s="112">
        <v>0</v>
      </c>
      <c r="BA1319" s="111">
        <v>0.71299999999999997</v>
      </c>
      <c r="BB1319" s="112">
        <v>0</v>
      </c>
      <c r="BC1319" s="112">
        <v>0</v>
      </c>
      <c r="BD1319" s="112">
        <v>0</v>
      </c>
      <c r="BE1319" s="112">
        <v>0</v>
      </c>
      <c r="BF1319" s="112">
        <v>0</v>
      </c>
      <c r="BG1319" s="112">
        <v>0</v>
      </c>
      <c r="BH1319" s="112">
        <v>0</v>
      </c>
      <c r="BI1319" s="112">
        <v>0</v>
      </c>
      <c r="BJ1319" s="112">
        <v>0</v>
      </c>
      <c r="BK1319" s="111">
        <v>0.71299999999999997</v>
      </c>
      <c r="BL1319" s="112">
        <v>0</v>
      </c>
      <c r="BM1319" s="112">
        <v>0</v>
      </c>
      <c r="BN1319" s="112">
        <v>0</v>
      </c>
      <c r="BO1319" s="112">
        <v>0</v>
      </c>
      <c r="BP1319" s="112">
        <v>0</v>
      </c>
      <c r="BQ1319" s="112">
        <v>0</v>
      </c>
      <c r="BR1319" s="113">
        <v>19</v>
      </c>
      <c r="BS1319" s="112">
        <v>0</v>
      </c>
    </row>
    <row r="1320" spans="1:71" hidden="1" x14ac:dyDescent="0.25">
      <c r="A1320" s="102" t="s">
        <v>17</v>
      </c>
      <c r="B1320" s="103" t="s">
        <v>211</v>
      </c>
      <c r="C1320" s="102" t="s">
        <v>212</v>
      </c>
      <c r="D1320" s="102" t="s">
        <v>128</v>
      </c>
      <c r="E1320" s="102" t="s">
        <v>129</v>
      </c>
      <c r="F1320" s="102" t="s">
        <v>151</v>
      </c>
      <c r="G1320" s="102" t="s">
        <v>223</v>
      </c>
      <c r="H1320" s="104">
        <v>304</v>
      </c>
      <c r="I1320" s="104">
        <v>325</v>
      </c>
      <c r="J1320" s="104">
        <v>2291</v>
      </c>
      <c r="K1320" s="104">
        <v>6873</v>
      </c>
      <c r="L1320" s="105">
        <v>973.33333333333337</v>
      </c>
      <c r="M1320" s="106">
        <v>2841</v>
      </c>
      <c r="N1320" s="106">
        <v>3049</v>
      </c>
      <c r="O1320" s="106">
        <v>9</v>
      </c>
      <c r="P1320" s="106">
        <v>208</v>
      </c>
      <c r="Q1320" s="106">
        <v>9</v>
      </c>
      <c r="R1320" s="106">
        <v>9</v>
      </c>
      <c r="S1320" s="106">
        <v>2919</v>
      </c>
      <c r="T1320" s="106">
        <v>2997</v>
      </c>
      <c r="U1320" s="106">
        <v>9</v>
      </c>
      <c r="V1320" s="106">
        <v>78</v>
      </c>
      <c r="W1320" s="106">
        <v>9</v>
      </c>
      <c r="X1320" s="106">
        <v>9</v>
      </c>
      <c r="Y1320" s="106">
        <v>2291</v>
      </c>
      <c r="Z1320" s="106">
        <v>10</v>
      </c>
      <c r="AA1320" s="107">
        <v>45520</v>
      </c>
      <c r="AB1320" s="106">
        <v>4</v>
      </c>
      <c r="AC1320" s="108">
        <v>7.2</v>
      </c>
      <c r="AD1320" s="109">
        <v>4</v>
      </c>
      <c r="AE1320" s="110">
        <v>3</v>
      </c>
      <c r="AF1320" s="111">
        <v>0.54</v>
      </c>
      <c r="AG1320" s="112">
        <v>0</v>
      </c>
      <c r="AH1320" s="112">
        <v>0</v>
      </c>
      <c r="AI1320" s="112">
        <v>0</v>
      </c>
      <c r="AJ1320" s="111">
        <v>0.9</v>
      </c>
      <c r="AK1320" s="112">
        <v>0</v>
      </c>
      <c r="AL1320" s="112">
        <v>0</v>
      </c>
      <c r="AM1320" s="112">
        <v>0</v>
      </c>
      <c r="AN1320" s="112">
        <v>0</v>
      </c>
      <c r="AO1320" s="112">
        <v>0</v>
      </c>
      <c r="AP1320" s="112">
        <v>0</v>
      </c>
      <c r="AQ1320" s="112">
        <v>0</v>
      </c>
      <c r="AR1320" s="112">
        <v>0</v>
      </c>
      <c r="AS1320" s="112">
        <v>0</v>
      </c>
      <c r="AT1320" s="111">
        <v>0.55000000000000004</v>
      </c>
      <c r="AU1320" s="112">
        <v>0</v>
      </c>
      <c r="AV1320" s="112">
        <v>0</v>
      </c>
      <c r="AW1320" s="112">
        <v>0</v>
      </c>
      <c r="AX1320" s="112">
        <v>0</v>
      </c>
      <c r="AY1320" s="112">
        <v>0</v>
      </c>
      <c r="AZ1320" s="112">
        <v>0</v>
      </c>
      <c r="BA1320" s="111">
        <v>0.71299999999999997</v>
      </c>
      <c r="BB1320" s="112">
        <v>0</v>
      </c>
      <c r="BC1320" s="112">
        <v>0</v>
      </c>
      <c r="BD1320" s="112">
        <v>0</v>
      </c>
      <c r="BE1320" s="112">
        <v>0</v>
      </c>
      <c r="BF1320" s="112">
        <v>0</v>
      </c>
      <c r="BG1320" s="112">
        <v>0</v>
      </c>
      <c r="BH1320" s="112">
        <v>0</v>
      </c>
      <c r="BI1320" s="112">
        <v>0</v>
      </c>
      <c r="BJ1320" s="112">
        <v>0</v>
      </c>
      <c r="BK1320" s="111">
        <v>0.71299999999999997</v>
      </c>
      <c r="BL1320" s="112">
        <v>1.62</v>
      </c>
      <c r="BM1320" s="112">
        <v>0</v>
      </c>
      <c r="BN1320" s="112">
        <v>0</v>
      </c>
      <c r="BO1320" s="112">
        <v>0</v>
      </c>
      <c r="BP1320" s="112">
        <v>0</v>
      </c>
      <c r="BQ1320" s="112">
        <v>0</v>
      </c>
      <c r="BR1320" s="113">
        <v>267</v>
      </c>
      <c r="BS1320" s="112">
        <v>0</v>
      </c>
    </row>
    <row r="1321" spans="1:71" hidden="1" x14ac:dyDescent="0.25">
      <c r="A1321" s="102" t="s">
        <v>17</v>
      </c>
      <c r="B1321" s="103" t="s">
        <v>211</v>
      </c>
      <c r="C1321" s="102" t="s">
        <v>212</v>
      </c>
      <c r="D1321" s="102" t="s">
        <v>1040</v>
      </c>
      <c r="E1321" s="102" t="s">
        <v>1041</v>
      </c>
      <c r="F1321" s="102" t="s">
        <v>151</v>
      </c>
      <c r="G1321" s="102" t="s">
        <v>223</v>
      </c>
      <c r="H1321" s="104">
        <v>14</v>
      </c>
      <c r="I1321" s="104"/>
      <c r="J1321" s="104"/>
      <c r="K1321" s="104" t="s">
        <v>154</v>
      </c>
      <c r="L1321" s="105">
        <v>14</v>
      </c>
      <c r="M1321" s="106">
        <v>132</v>
      </c>
      <c r="N1321" s="106">
        <v>140</v>
      </c>
      <c r="O1321" s="106">
        <v>2</v>
      </c>
      <c r="P1321" s="106">
        <v>8</v>
      </c>
      <c r="Q1321" s="106">
        <v>3</v>
      </c>
      <c r="R1321" s="106">
        <v>2.5</v>
      </c>
      <c r="S1321" s="106"/>
      <c r="T1321" s="106"/>
      <c r="U1321" s="106"/>
      <c r="V1321" s="106"/>
      <c r="W1321" s="106"/>
      <c r="X1321" s="106"/>
      <c r="Y1321" s="106"/>
      <c r="Z1321" s="106"/>
      <c r="AA1321" s="107">
        <v>82847</v>
      </c>
      <c r="AB1321" s="106">
        <v>9</v>
      </c>
      <c r="AC1321" s="108">
        <v>6.833333333333333</v>
      </c>
      <c r="AD1321" s="109">
        <v>4</v>
      </c>
      <c r="AE1321" s="110">
        <v>0</v>
      </c>
      <c r="AF1321" s="111">
        <v>0.54</v>
      </c>
      <c r="AG1321" s="112">
        <v>0</v>
      </c>
      <c r="AH1321" s="112">
        <v>0</v>
      </c>
      <c r="AI1321" s="112">
        <v>0</v>
      </c>
      <c r="AJ1321" s="111">
        <v>0.9</v>
      </c>
      <c r="AK1321" s="112">
        <v>0</v>
      </c>
      <c r="AL1321" s="112">
        <v>0</v>
      </c>
      <c r="AM1321" s="112">
        <v>0</v>
      </c>
      <c r="AN1321" s="112">
        <v>0</v>
      </c>
      <c r="AO1321" s="112">
        <v>0</v>
      </c>
      <c r="AP1321" s="112">
        <v>0</v>
      </c>
      <c r="AQ1321" s="112">
        <v>0</v>
      </c>
      <c r="AR1321" s="112">
        <v>0</v>
      </c>
      <c r="AS1321" s="112">
        <v>0</v>
      </c>
      <c r="AT1321" s="111">
        <v>0.55000000000000004</v>
      </c>
      <c r="AU1321" s="112">
        <v>0</v>
      </c>
      <c r="AV1321" s="112">
        <v>0</v>
      </c>
      <c r="AW1321" s="112">
        <v>0</v>
      </c>
      <c r="AX1321" s="112">
        <v>0</v>
      </c>
      <c r="AY1321" s="112">
        <v>0</v>
      </c>
      <c r="AZ1321" s="112">
        <v>0</v>
      </c>
      <c r="BA1321" s="111">
        <v>0.71299999999999997</v>
      </c>
      <c r="BB1321" s="112">
        <v>0</v>
      </c>
      <c r="BC1321" s="112">
        <v>0</v>
      </c>
      <c r="BD1321" s="112">
        <v>0</v>
      </c>
      <c r="BE1321" s="112">
        <v>0</v>
      </c>
      <c r="BF1321" s="112">
        <v>0</v>
      </c>
      <c r="BG1321" s="112">
        <v>0</v>
      </c>
      <c r="BH1321" s="112">
        <v>0</v>
      </c>
      <c r="BI1321" s="112">
        <v>0</v>
      </c>
      <c r="BJ1321" s="112">
        <v>0</v>
      </c>
      <c r="BK1321" s="111">
        <v>0.71299999999999997</v>
      </c>
      <c r="BL1321" s="112">
        <v>0</v>
      </c>
      <c r="BM1321" s="112">
        <v>0</v>
      </c>
      <c r="BN1321" s="112">
        <v>0</v>
      </c>
      <c r="BO1321" s="112">
        <v>0</v>
      </c>
      <c r="BP1321" s="112">
        <v>0</v>
      </c>
      <c r="BQ1321" s="112">
        <v>0</v>
      </c>
      <c r="BR1321" s="113">
        <v>9</v>
      </c>
      <c r="BS1321" s="112">
        <v>0</v>
      </c>
    </row>
    <row r="1322" spans="1:71" hidden="1" x14ac:dyDescent="0.25">
      <c r="A1322" s="102" t="s">
        <v>17</v>
      </c>
      <c r="B1322" s="103" t="s">
        <v>211</v>
      </c>
      <c r="C1322" s="102" t="s">
        <v>212</v>
      </c>
      <c r="D1322" s="102" t="s">
        <v>342</v>
      </c>
      <c r="E1322" s="102" t="s">
        <v>343</v>
      </c>
      <c r="F1322" s="102" t="s">
        <v>151</v>
      </c>
      <c r="G1322" s="102" t="s">
        <v>223</v>
      </c>
      <c r="H1322" s="104">
        <v>14</v>
      </c>
      <c r="I1322" s="104">
        <v>17</v>
      </c>
      <c r="J1322" s="104">
        <v>85</v>
      </c>
      <c r="K1322" s="104">
        <v>255</v>
      </c>
      <c r="L1322" s="105">
        <v>38.666666666666664</v>
      </c>
      <c r="M1322" s="106">
        <v>105</v>
      </c>
      <c r="N1322" s="106">
        <v>115</v>
      </c>
      <c r="O1322" s="106">
        <v>1</v>
      </c>
      <c r="P1322" s="106">
        <v>10</v>
      </c>
      <c r="Q1322" s="106">
        <v>3</v>
      </c>
      <c r="R1322" s="106">
        <v>2</v>
      </c>
      <c r="S1322" s="106">
        <v>112</v>
      </c>
      <c r="T1322" s="106">
        <v>118</v>
      </c>
      <c r="U1322" s="106">
        <v>1</v>
      </c>
      <c r="V1322" s="106">
        <v>6</v>
      </c>
      <c r="W1322" s="106">
        <v>4</v>
      </c>
      <c r="X1322" s="106">
        <v>2.5</v>
      </c>
      <c r="Y1322" s="106">
        <v>85</v>
      </c>
      <c r="Z1322" s="106">
        <v>4</v>
      </c>
      <c r="AA1322" s="107">
        <v>32603</v>
      </c>
      <c r="AB1322" s="106">
        <v>2</v>
      </c>
      <c r="AC1322" s="108">
        <v>2.5</v>
      </c>
      <c r="AD1322" s="109">
        <v>2</v>
      </c>
      <c r="AE1322" s="110">
        <v>0</v>
      </c>
      <c r="AF1322" s="111">
        <v>0.54</v>
      </c>
      <c r="AG1322" s="112">
        <v>0</v>
      </c>
      <c r="AH1322" s="112">
        <v>0</v>
      </c>
      <c r="AI1322" s="112">
        <v>0</v>
      </c>
      <c r="AJ1322" s="111">
        <v>0.9</v>
      </c>
      <c r="AK1322" s="112">
        <v>0</v>
      </c>
      <c r="AL1322" s="112">
        <v>0</v>
      </c>
      <c r="AM1322" s="112">
        <v>0</v>
      </c>
      <c r="AN1322" s="112">
        <v>0</v>
      </c>
      <c r="AO1322" s="112">
        <v>0</v>
      </c>
      <c r="AP1322" s="112">
        <v>0</v>
      </c>
      <c r="AQ1322" s="112">
        <v>0</v>
      </c>
      <c r="AR1322" s="112">
        <v>0</v>
      </c>
      <c r="AS1322" s="112">
        <v>0</v>
      </c>
      <c r="AT1322" s="111">
        <v>0.55000000000000004</v>
      </c>
      <c r="AU1322" s="112">
        <v>0</v>
      </c>
      <c r="AV1322" s="112">
        <v>0</v>
      </c>
      <c r="AW1322" s="112">
        <v>0</v>
      </c>
      <c r="AX1322" s="112">
        <v>0</v>
      </c>
      <c r="AY1322" s="112">
        <v>0</v>
      </c>
      <c r="AZ1322" s="112">
        <v>0</v>
      </c>
      <c r="BA1322" s="111">
        <v>0.71299999999999997</v>
      </c>
      <c r="BB1322" s="112">
        <v>0</v>
      </c>
      <c r="BC1322" s="112">
        <v>0</v>
      </c>
      <c r="BD1322" s="112">
        <v>0</v>
      </c>
      <c r="BE1322" s="112">
        <v>0</v>
      </c>
      <c r="BF1322" s="112">
        <v>0</v>
      </c>
      <c r="BG1322" s="112">
        <v>0</v>
      </c>
      <c r="BH1322" s="112">
        <v>0</v>
      </c>
      <c r="BI1322" s="112">
        <v>0</v>
      </c>
      <c r="BJ1322" s="112">
        <v>0</v>
      </c>
      <c r="BK1322" s="111">
        <v>0.71299999999999997</v>
      </c>
      <c r="BL1322" s="112">
        <v>0</v>
      </c>
      <c r="BM1322" s="112">
        <v>0</v>
      </c>
      <c r="BN1322" s="112">
        <v>0</v>
      </c>
      <c r="BO1322" s="112">
        <v>0</v>
      </c>
      <c r="BP1322" s="112">
        <v>0</v>
      </c>
      <c r="BQ1322" s="112">
        <v>0</v>
      </c>
      <c r="BR1322" s="113">
        <v>10</v>
      </c>
      <c r="BS1322" s="112">
        <v>0</v>
      </c>
    </row>
    <row r="1323" spans="1:71" hidden="1" x14ac:dyDescent="0.25">
      <c r="A1323" s="102" t="s">
        <v>17</v>
      </c>
      <c r="B1323" s="103" t="s">
        <v>213</v>
      </c>
      <c r="C1323" s="102" t="s">
        <v>214</v>
      </c>
      <c r="D1323" s="102" t="s">
        <v>48</v>
      </c>
      <c r="E1323" s="102" t="s">
        <v>49</v>
      </c>
      <c r="F1323" s="102" t="s">
        <v>151</v>
      </c>
      <c r="G1323" s="102" t="s">
        <v>223</v>
      </c>
      <c r="H1323" s="104">
        <v>196</v>
      </c>
      <c r="I1323" s="104">
        <v>209</v>
      </c>
      <c r="J1323" s="104">
        <v>682</v>
      </c>
      <c r="K1323" s="104">
        <v>2046</v>
      </c>
      <c r="L1323" s="105">
        <v>362.33333333333331</v>
      </c>
      <c r="M1323" s="106">
        <v>1999</v>
      </c>
      <c r="N1323" s="106">
        <v>2023</v>
      </c>
      <c r="O1323" s="106">
        <v>8</v>
      </c>
      <c r="P1323" s="106">
        <v>24</v>
      </c>
      <c r="Q1323" s="106">
        <v>5</v>
      </c>
      <c r="R1323" s="106">
        <v>6.5</v>
      </c>
      <c r="S1323" s="106">
        <v>2046</v>
      </c>
      <c r="T1323" s="106">
        <v>2069</v>
      </c>
      <c r="U1323" s="106">
        <v>9</v>
      </c>
      <c r="V1323" s="106">
        <v>23</v>
      </c>
      <c r="W1323" s="106">
        <v>7</v>
      </c>
      <c r="X1323" s="106">
        <v>8</v>
      </c>
      <c r="Y1323" s="106">
        <v>682</v>
      </c>
      <c r="Z1323" s="106">
        <v>8</v>
      </c>
      <c r="AA1323" s="107">
        <v>70630</v>
      </c>
      <c r="AB1323" s="106">
        <v>7</v>
      </c>
      <c r="AC1323" s="108">
        <v>7.3</v>
      </c>
      <c r="AD1323" s="109">
        <v>4</v>
      </c>
      <c r="AE1323" s="110">
        <v>0</v>
      </c>
      <c r="AF1323" s="111">
        <v>0.54</v>
      </c>
      <c r="AG1323" s="112">
        <v>0</v>
      </c>
      <c r="AH1323" s="112">
        <v>0</v>
      </c>
      <c r="AI1323" s="112">
        <v>0</v>
      </c>
      <c r="AJ1323" s="111">
        <v>0.9</v>
      </c>
      <c r="AK1323" s="112">
        <v>0</v>
      </c>
      <c r="AL1323" s="112">
        <v>0</v>
      </c>
      <c r="AM1323" s="112">
        <v>0</v>
      </c>
      <c r="AN1323" s="112">
        <v>0</v>
      </c>
      <c r="AO1323" s="112">
        <v>31.333333333333332</v>
      </c>
      <c r="AP1323" s="112">
        <v>0</v>
      </c>
      <c r="AQ1323" s="112">
        <v>0</v>
      </c>
      <c r="AR1323" s="112">
        <v>0</v>
      </c>
      <c r="AS1323" s="112">
        <v>0</v>
      </c>
      <c r="AT1323" s="111">
        <v>0.55000000000000004</v>
      </c>
      <c r="AU1323" s="112">
        <v>0</v>
      </c>
      <c r="AV1323" s="112">
        <v>0</v>
      </c>
      <c r="AW1323" s="112">
        <v>0</v>
      </c>
      <c r="AX1323" s="112">
        <v>0</v>
      </c>
      <c r="AY1323" s="112">
        <v>0</v>
      </c>
      <c r="AZ1323" s="112">
        <v>0</v>
      </c>
      <c r="BA1323" s="111">
        <v>0.71299999999999997</v>
      </c>
      <c r="BB1323" s="112">
        <v>0</v>
      </c>
      <c r="BC1323" s="112">
        <v>0</v>
      </c>
      <c r="BD1323" s="112">
        <v>0</v>
      </c>
      <c r="BE1323" s="112">
        <v>0</v>
      </c>
      <c r="BF1323" s="112">
        <v>0</v>
      </c>
      <c r="BG1323" s="112">
        <v>0</v>
      </c>
      <c r="BH1323" s="112">
        <v>0</v>
      </c>
      <c r="BI1323" s="112">
        <v>0</v>
      </c>
      <c r="BJ1323" s="112">
        <v>0</v>
      </c>
      <c r="BK1323" s="111">
        <v>0.71299999999999997</v>
      </c>
      <c r="BL1323" s="112">
        <v>0</v>
      </c>
      <c r="BM1323" s="112">
        <v>0</v>
      </c>
      <c r="BN1323" s="112">
        <v>0</v>
      </c>
      <c r="BO1323" s="112">
        <v>17.233333333333334</v>
      </c>
      <c r="BP1323" s="112">
        <v>0</v>
      </c>
      <c r="BQ1323" s="112">
        <v>0</v>
      </c>
      <c r="BR1323" s="113">
        <v>159</v>
      </c>
      <c r="BS1323" s="112">
        <v>0</v>
      </c>
    </row>
    <row r="1324" spans="1:71" hidden="1" x14ac:dyDescent="0.25">
      <c r="A1324" s="102" t="s">
        <v>17</v>
      </c>
      <c r="B1324" s="103" t="s">
        <v>213</v>
      </c>
      <c r="C1324" s="102" t="s">
        <v>214</v>
      </c>
      <c r="D1324" s="102" t="s">
        <v>509</v>
      </c>
      <c r="E1324" s="102" t="s">
        <v>510</v>
      </c>
      <c r="F1324" s="102" t="s">
        <v>151</v>
      </c>
      <c r="G1324" s="102" t="s">
        <v>154</v>
      </c>
      <c r="H1324" s="104">
        <v>160</v>
      </c>
      <c r="I1324" s="104">
        <v>171</v>
      </c>
      <c r="J1324" s="104">
        <v>249</v>
      </c>
      <c r="K1324" s="104">
        <v>747</v>
      </c>
      <c r="L1324" s="105">
        <v>193.33333333333334</v>
      </c>
      <c r="M1324" s="106">
        <v>1930</v>
      </c>
      <c r="N1324" s="106">
        <v>1522</v>
      </c>
      <c r="O1324" s="106">
        <v>8</v>
      </c>
      <c r="P1324" s="106">
        <v>-408</v>
      </c>
      <c r="Q1324" s="106">
        <v>1</v>
      </c>
      <c r="R1324" s="106">
        <v>4.5</v>
      </c>
      <c r="S1324" s="106">
        <v>1936</v>
      </c>
      <c r="T1324" s="106">
        <v>1841</v>
      </c>
      <c r="U1324" s="106">
        <v>8</v>
      </c>
      <c r="V1324" s="106">
        <v>-95</v>
      </c>
      <c r="W1324" s="106">
        <v>1</v>
      </c>
      <c r="X1324" s="106">
        <v>4.5</v>
      </c>
      <c r="Y1324" s="106">
        <v>249</v>
      </c>
      <c r="Z1324" s="106">
        <v>6</v>
      </c>
      <c r="AA1324" s="107">
        <v>45363</v>
      </c>
      <c r="AB1324" s="106">
        <v>4</v>
      </c>
      <c r="AC1324" s="108">
        <v>4.5999999999999996</v>
      </c>
      <c r="AD1324" s="109">
        <v>3</v>
      </c>
      <c r="AE1324" s="110">
        <v>0</v>
      </c>
      <c r="AF1324" s="111">
        <v>0.54</v>
      </c>
      <c r="AG1324" s="112">
        <v>0</v>
      </c>
      <c r="AH1324" s="112">
        <v>0</v>
      </c>
      <c r="AI1324" s="112">
        <v>0</v>
      </c>
      <c r="AJ1324" s="111">
        <v>0.9</v>
      </c>
      <c r="AK1324" s="112">
        <v>0</v>
      </c>
      <c r="AL1324" s="112">
        <v>0</v>
      </c>
      <c r="AM1324" s="112">
        <v>0</v>
      </c>
      <c r="AN1324" s="112">
        <v>0</v>
      </c>
      <c r="AO1324" s="112">
        <v>0</v>
      </c>
      <c r="AP1324" s="112">
        <v>0</v>
      </c>
      <c r="AQ1324" s="112">
        <v>0</v>
      </c>
      <c r="AR1324" s="112">
        <v>0</v>
      </c>
      <c r="AS1324" s="112">
        <v>0</v>
      </c>
      <c r="AT1324" s="111">
        <v>0.55000000000000004</v>
      </c>
      <c r="AU1324" s="112">
        <v>0</v>
      </c>
      <c r="AV1324" s="112">
        <v>0</v>
      </c>
      <c r="AW1324" s="112">
        <v>0</v>
      </c>
      <c r="AX1324" s="112">
        <v>0</v>
      </c>
      <c r="AY1324" s="112">
        <v>0</v>
      </c>
      <c r="AZ1324" s="112">
        <v>0</v>
      </c>
      <c r="BA1324" s="111">
        <v>0.71299999999999997</v>
      </c>
      <c r="BB1324" s="112">
        <v>0</v>
      </c>
      <c r="BC1324" s="112">
        <v>0</v>
      </c>
      <c r="BD1324" s="112">
        <v>0</v>
      </c>
      <c r="BE1324" s="112">
        <v>0</v>
      </c>
      <c r="BF1324" s="112">
        <v>0</v>
      </c>
      <c r="BG1324" s="112">
        <v>0</v>
      </c>
      <c r="BH1324" s="112">
        <v>0</v>
      </c>
      <c r="BI1324" s="112">
        <v>0</v>
      </c>
      <c r="BJ1324" s="112">
        <v>0</v>
      </c>
      <c r="BK1324" s="111">
        <v>0.71299999999999997</v>
      </c>
      <c r="BL1324" s="112">
        <v>0</v>
      </c>
      <c r="BM1324" s="112">
        <v>0</v>
      </c>
      <c r="BN1324" s="112">
        <v>0</v>
      </c>
      <c r="BO1324" s="112">
        <v>0</v>
      </c>
      <c r="BP1324" s="112">
        <v>0</v>
      </c>
      <c r="BQ1324" s="112">
        <v>0</v>
      </c>
      <c r="BR1324" s="113">
        <v>86</v>
      </c>
      <c r="BS1324" s="112">
        <v>0</v>
      </c>
    </row>
    <row r="1325" spans="1:71" hidden="1" x14ac:dyDescent="0.25">
      <c r="A1325" s="102" t="s">
        <v>17</v>
      </c>
      <c r="B1325" s="103" t="s">
        <v>213</v>
      </c>
      <c r="C1325" s="102" t="s">
        <v>214</v>
      </c>
      <c r="D1325" s="102" t="s">
        <v>511</v>
      </c>
      <c r="E1325" s="102" t="s">
        <v>512</v>
      </c>
      <c r="F1325" s="102" t="s">
        <v>151</v>
      </c>
      <c r="G1325" s="102" t="s">
        <v>154</v>
      </c>
      <c r="H1325" s="104">
        <v>14</v>
      </c>
      <c r="I1325" s="104">
        <v>14</v>
      </c>
      <c r="J1325" s="104"/>
      <c r="K1325" s="104" t="s">
        <v>154</v>
      </c>
      <c r="L1325" s="105">
        <v>14</v>
      </c>
      <c r="M1325" s="106">
        <v>160</v>
      </c>
      <c r="N1325" s="106">
        <v>132</v>
      </c>
      <c r="O1325" s="106">
        <v>2</v>
      </c>
      <c r="P1325" s="106">
        <v>-28</v>
      </c>
      <c r="Q1325" s="106">
        <v>1</v>
      </c>
      <c r="R1325" s="106">
        <v>1.5</v>
      </c>
      <c r="S1325" s="106">
        <v>167</v>
      </c>
      <c r="T1325" s="106">
        <v>159</v>
      </c>
      <c r="U1325" s="106">
        <v>2</v>
      </c>
      <c r="V1325" s="106">
        <v>-8</v>
      </c>
      <c r="W1325" s="106">
        <v>1</v>
      </c>
      <c r="X1325" s="106">
        <v>1.5</v>
      </c>
      <c r="Y1325" s="106"/>
      <c r="Z1325" s="106"/>
      <c r="AA1325" s="107">
        <v>39416</v>
      </c>
      <c r="AB1325" s="106">
        <v>3</v>
      </c>
      <c r="AC1325" s="108">
        <v>2.25</v>
      </c>
      <c r="AD1325" s="109">
        <v>2</v>
      </c>
      <c r="AE1325" s="110">
        <v>0</v>
      </c>
      <c r="AF1325" s="111">
        <v>0.54</v>
      </c>
      <c r="AG1325" s="112">
        <v>0</v>
      </c>
      <c r="AH1325" s="112">
        <v>0</v>
      </c>
      <c r="AI1325" s="112">
        <v>0</v>
      </c>
      <c r="AJ1325" s="111">
        <v>0.9</v>
      </c>
      <c r="AK1325" s="112">
        <v>0</v>
      </c>
      <c r="AL1325" s="112">
        <v>0</v>
      </c>
      <c r="AM1325" s="112">
        <v>0</v>
      </c>
      <c r="AN1325" s="112">
        <v>0</v>
      </c>
      <c r="AO1325" s="112">
        <v>0</v>
      </c>
      <c r="AP1325" s="112">
        <v>0</v>
      </c>
      <c r="AQ1325" s="112">
        <v>0</v>
      </c>
      <c r="AR1325" s="112">
        <v>0</v>
      </c>
      <c r="AS1325" s="112">
        <v>0</v>
      </c>
      <c r="AT1325" s="111">
        <v>0.55000000000000004</v>
      </c>
      <c r="AU1325" s="112">
        <v>0</v>
      </c>
      <c r="AV1325" s="112">
        <v>0</v>
      </c>
      <c r="AW1325" s="112">
        <v>0</v>
      </c>
      <c r="AX1325" s="112">
        <v>0</v>
      </c>
      <c r="AY1325" s="112">
        <v>0</v>
      </c>
      <c r="AZ1325" s="112">
        <v>0</v>
      </c>
      <c r="BA1325" s="111">
        <v>0.71299999999999997</v>
      </c>
      <c r="BB1325" s="112">
        <v>0</v>
      </c>
      <c r="BC1325" s="112">
        <v>0</v>
      </c>
      <c r="BD1325" s="112">
        <v>0</v>
      </c>
      <c r="BE1325" s="112">
        <v>0</v>
      </c>
      <c r="BF1325" s="112">
        <v>0</v>
      </c>
      <c r="BG1325" s="112">
        <v>0</v>
      </c>
      <c r="BH1325" s="112">
        <v>0</v>
      </c>
      <c r="BI1325" s="112">
        <v>0</v>
      </c>
      <c r="BJ1325" s="112">
        <v>0</v>
      </c>
      <c r="BK1325" s="111">
        <v>0.71299999999999997</v>
      </c>
      <c r="BL1325" s="112">
        <v>0</v>
      </c>
      <c r="BM1325" s="112">
        <v>0</v>
      </c>
      <c r="BN1325" s="112">
        <v>0</v>
      </c>
      <c r="BO1325" s="112">
        <v>0</v>
      </c>
      <c r="BP1325" s="112">
        <v>0</v>
      </c>
      <c r="BQ1325" s="112">
        <v>0</v>
      </c>
      <c r="BR1325" s="113">
        <v>71</v>
      </c>
      <c r="BS1325" s="112">
        <v>0</v>
      </c>
    </row>
    <row r="1326" spans="1:71" hidden="1" x14ac:dyDescent="0.25">
      <c r="A1326" s="102" t="s">
        <v>17</v>
      </c>
      <c r="B1326" s="103" t="s">
        <v>213</v>
      </c>
      <c r="C1326" s="102" t="s">
        <v>214</v>
      </c>
      <c r="D1326" s="102" t="s">
        <v>515</v>
      </c>
      <c r="E1326" s="102" t="s">
        <v>516</v>
      </c>
      <c r="F1326" s="102" t="s">
        <v>151</v>
      </c>
      <c r="G1326" s="102" t="s">
        <v>154</v>
      </c>
      <c r="H1326" s="104">
        <v>238</v>
      </c>
      <c r="I1326" s="104">
        <v>262</v>
      </c>
      <c r="J1326" s="104">
        <v>444</v>
      </c>
      <c r="K1326" s="104">
        <v>1332</v>
      </c>
      <c r="L1326" s="105">
        <v>314.66666666666669</v>
      </c>
      <c r="M1326" s="106">
        <v>2573</v>
      </c>
      <c r="N1326" s="106">
        <v>2209</v>
      </c>
      <c r="O1326" s="106">
        <v>9</v>
      </c>
      <c r="P1326" s="106">
        <v>-364</v>
      </c>
      <c r="Q1326" s="106">
        <v>1</v>
      </c>
      <c r="R1326" s="106">
        <v>5</v>
      </c>
      <c r="S1326" s="106">
        <v>2644</v>
      </c>
      <c r="T1326" s="106">
        <v>2568</v>
      </c>
      <c r="U1326" s="106">
        <v>9</v>
      </c>
      <c r="V1326" s="106">
        <v>-76</v>
      </c>
      <c r="W1326" s="106">
        <v>1</v>
      </c>
      <c r="X1326" s="106">
        <v>5</v>
      </c>
      <c r="Y1326" s="106">
        <v>444</v>
      </c>
      <c r="Z1326" s="106">
        <v>7</v>
      </c>
      <c r="AA1326" s="107">
        <v>34534</v>
      </c>
      <c r="AB1326" s="106">
        <v>2</v>
      </c>
      <c r="AC1326" s="108">
        <v>4.2</v>
      </c>
      <c r="AD1326" s="109">
        <v>2</v>
      </c>
      <c r="AE1326" s="110">
        <v>0</v>
      </c>
      <c r="AF1326" s="111">
        <v>0.54</v>
      </c>
      <c r="AG1326" s="112">
        <v>0</v>
      </c>
      <c r="AH1326" s="112">
        <v>0</v>
      </c>
      <c r="AI1326" s="112">
        <v>0</v>
      </c>
      <c r="AJ1326" s="111">
        <v>0.9</v>
      </c>
      <c r="AK1326" s="112">
        <v>0</v>
      </c>
      <c r="AL1326" s="112">
        <v>0</v>
      </c>
      <c r="AM1326" s="112">
        <v>0</v>
      </c>
      <c r="AN1326" s="112">
        <v>0</v>
      </c>
      <c r="AO1326" s="112">
        <v>0</v>
      </c>
      <c r="AP1326" s="112">
        <v>0</v>
      </c>
      <c r="AQ1326" s="112">
        <v>0</v>
      </c>
      <c r="AR1326" s="112">
        <v>0</v>
      </c>
      <c r="AS1326" s="112">
        <v>0</v>
      </c>
      <c r="AT1326" s="111">
        <v>0.55000000000000004</v>
      </c>
      <c r="AU1326" s="112">
        <v>0</v>
      </c>
      <c r="AV1326" s="112">
        <v>0</v>
      </c>
      <c r="AW1326" s="112">
        <v>0</v>
      </c>
      <c r="AX1326" s="112">
        <v>0</v>
      </c>
      <c r="AY1326" s="112">
        <v>0</v>
      </c>
      <c r="AZ1326" s="112">
        <v>0</v>
      </c>
      <c r="BA1326" s="111">
        <v>0.71299999999999997</v>
      </c>
      <c r="BB1326" s="112">
        <v>0</v>
      </c>
      <c r="BC1326" s="112">
        <v>0</v>
      </c>
      <c r="BD1326" s="112">
        <v>0</v>
      </c>
      <c r="BE1326" s="112">
        <v>0</v>
      </c>
      <c r="BF1326" s="112">
        <v>0</v>
      </c>
      <c r="BG1326" s="112">
        <v>0</v>
      </c>
      <c r="BH1326" s="112">
        <v>0</v>
      </c>
      <c r="BI1326" s="112">
        <v>0</v>
      </c>
      <c r="BJ1326" s="112">
        <v>0</v>
      </c>
      <c r="BK1326" s="111">
        <v>0.71299999999999997</v>
      </c>
      <c r="BL1326" s="112">
        <v>0</v>
      </c>
      <c r="BM1326" s="112">
        <v>0</v>
      </c>
      <c r="BN1326" s="112">
        <v>0</v>
      </c>
      <c r="BO1326" s="112">
        <v>0</v>
      </c>
      <c r="BP1326" s="112">
        <v>0</v>
      </c>
      <c r="BQ1326" s="112">
        <v>0</v>
      </c>
      <c r="BR1326" s="113">
        <v>288</v>
      </c>
      <c r="BS1326" s="112">
        <v>0</v>
      </c>
    </row>
    <row r="1327" spans="1:71" hidden="1" x14ac:dyDescent="0.25">
      <c r="A1327" s="102" t="s">
        <v>17</v>
      </c>
      <c r="B1327" s="103" t="s">
        <v>213</v>
      </c>
      <c r="C1327" s="102" t="s">
        <v>214</v>
      </c>
      <c r="D1327" s="102" t="s">
        <v>517</v>
      </c>
      <c r="E1327" s="102" t="s">
        <v>518</v>
      </c>
      <c r="F1327" s="102" t="s">
        <v>152</v>
      </c>
      <c r="G1327" s="102" t="s">
        <v>223</v>
      </c>
      <c r="H1327" s="104">
        <v>81</v>
      </c>
      <c r="I1327" s="104">
        <v>88</v>
      </c>
      <c r="J1327" s="104">
        <v>499</v>
      </c>
      <c r="K1327" s="104">
        <v>1497</v>
      </c>
      <c r="L1327" s="105">
        <v>222.66666666666666</v>
      </c>
      <c r="M1327" s="106">
        <v>517</v>
      </c>
      <c r="N1327" s="106">
        <v>574</v>
      </c>
      <c r="O1327" s="106">
        <v>5</v>
      </c>
      <c r="P1327" s="106">
        <v>57</v>
      </c>
      <c r="Q1327" s="106">
        <v>7</v>
      </c>
      <c r="R1327" s="106">
        <v>6</v>
      </c>
      <c r="S1327" s="106">
        <v>545</v>
      </c>
      <c r="T1327" s="106">
        <v>566</v>
      </c>
      <c r="U1327" s="106">
        <v>5</v>
      </c>
      <c r="V1327" s="106">
        <v>21</v>
      </c>
      <c r="W1327" s="106">
        <v>7</v>
      </c>
      <c r="X1327" s="106">
        <v>6</v>
      </c>
      <c r="Y1327" s="106">
        <v>499</v>
      </c>
      <c r="Z1327" s="106">
        <v>8</v>
      </c>
      <c r="AA1327" s="107"/>
      <c r="AB1327" s="106"/>
      <c r="AC1327" s="108">
        <v>6.666666666666667</v>
      </c>
      <c r="AD1327" s="109">
        <v>4</v>
      </c>
      <c r="AE1327" s="110">
        <v>0</v>
      </c>
      <c r="AF1327" s="111">
        <v>0.54</v>
      </c>
      <c r="AG1327" s="112">
        <v>0</v>
      </c>
      <c r="AH1327" s="112">
        <v>0</v>
      </c>
      <c r="AI1327" s="112">
        <v>0</v>
      </c>
      <c r="AJ1327" s="111">
        <v>0.9</v>
      </c>
      <c r="AK1327" s="112">
        <v>24.666666666666668</v>
      </c>
      <c r="AL1327" s="112">
        <v>11</v>
      </c>
      <c r="AM1327" s="112">
        <v>0</v>
      </c>
      <c r="AN1327" s="112">
        <v>0</v>
      </c>
      <c r="AO1327" s="112">
        <v>0</v>
      </c>
      <c r="AP1327" s="112">
        <v>0</v>
      </c>
      <c r="AQ1327" s="112">
        <v>0</v>
      </c>
      <c r="AR1327" s="112">
        <v>0</v>
      </c>
      <c r="AS1327" s="112">
        <v>0</v>
      </c>
      <c r="AT1327" s="111">
        <v>0.55000000000000004</v>
      </c>
      <c r="AU1327" s="112">
        <v>0</v>
      </c>
      <c r="AV1327" s="112">
        <v>0</v>
      </c>
      <c r="AW1327" s="112">
        <v>0</v>
      </c>
      <c r="AX1327" s="112">
        <v>0</v>
      </c>
      <c r="AY1327" s="112">
        <v>0</v>
      </c>
      <c r="AZ1327" s="112">
        <v>0</v>
      </c>
      <c r="BA1327" s="111">
        <v>0.71299999999999997</v>
      </c>
      <c r="BB1327" s="112">
        <v>0</v>
      </c>
      <c r="BC1327" s="112">
        <v>0</v>
      </c>
      <c r="BD1327" s="112">
        <v>0</v>
      </c>
      <c r="BE1327" s="112">
        <v>0</v>
      </c>
      <c r="BF1327" s="112">
        <v>0</v>
      </c>
      <c r="BG1327" s="112">
        <v>0</v>
      </c>
      <c r="BH1327" s="112">
        <v>0</v>
      </c>
      <c r="BI1327" s="112">
        <v>0</v>
      </c>
      <c r="BJ1327" s="112">
        <v>0</v>
      </c>
      <c r="BK1327" s="111">
        <v>0.71299999999999997</v>
      </c>
      <c r="BL1327" s="112">
        <v>0</v>
      </c>
      <c r="BM1327" s="112">
        <v>19.616666666666671</v>
      </c>
      <c r="BN1327" s="112">
        <v>0</v>
      </c>
      <c r="BO1327" s="112">
        <v>0</v>
      </c>
      <c r="BP1327" s="112">
        <v>0</v>
      </c>
      <c r="BQ1327" s="112">
        <v>0</v>
      </c>
      <c r="BR1327" s="113">
        <v>36</v>
      </c>
      <c r="BS1327" s="112">
        <v>0</v>
      </c>
    </row>
    <row r="1328" spans="1:71" hidden="1" x14ac:dyDescent="0.25">
      <c r="A1328" s="102" t="s">
        <v>17</v>
      </c>
      <c r="B1328" s="103" t="s">
        <v>213</v>
      </c>
      <c r="C1328" s="102" t="s">
        <v>214</v>
      </c>
      <c r="D1328" s="102" t="s">
        <v>519</v>
      </c>
      <c r="E1328" s="102" t="s">
        <v>520</v>
      </c>
      <c r="F1328" s="102" t="s">
        <v>151</v>
      </c>
      <c r="G1328" s="102" t="s">
        <v>223</v>
      </c>
      <c r="H1328" s="104">
        <v>70</v>
      </c>
      <c r="I1328" s="104">
        <v>75</v>
      </c>
      <c r="J1328" s="104">
        <v>33</v>
      </c>
      <c r="K1328" s="104">
        <v>99</v>
      </c>
      <c r="L1328" s="105">
        <v>59.333333333333336</v>
      </c>
      <c r="M1328" s="106">
        <v>452</v>
      </c>
      <c r="N1328" s="106">
        <v>497</v>
      </c>
      <c r="O1328" s="106">
        <v>5</v>
      </c>
      <c r="P1328" s="106">
        <v>45</v>
      </c>
      <c r="Q1328" s="106">
        <v>6</v>
      </c>
      <c r="R1328" s="106">
        <v>5.5</v>
      </c>
      <c r="S1328" s="106">
        <v>478</v>
      </c>
      <c r="T1328" s="106">
        <v>494</v>
      </c>
      <c r="U1328" s="106">
        <v>5</v>
      </c>
      <c r="V1328" s="106">
        <v>16</v>
      </c>
      <c r="W1328" s="106">
        <v>6</v>
      </c>
      <c r="X1328" s="106">
        <v>5.5</v>
      </c>
      <c r="Y1328" s="106">
        <v>33</v>
      </c>
      <c r="Z1328" s="106">
        <v>2</v>
      </c>
      <c r="AA1328" s="107"/>
      <c r="AB1328" s="106"/>
      <c r="AC1328" s="108">
        <v>4.333333333333333</v>
      </c>
      <c r="AD1328" s="109">
        <v>3</v>
      </c>
      <c r="AE1328" s="110">
        <v>0</v>
      </c>
      <c r="AF1328" s="111">
        <v>0.54</v>
      </c>
      <c r="AG1328" s="112">
        <v>0</v>
      </c>
      <c r="AH1328" s="112">
        <v>0</v>
      </c>
      <c r="AI1328" s="112">
        <v>0</v>
      </c>
      <c r="AJ1328" s="111">
        <v>0.9</v>
      </c>
      <c r="AK1328" s="112">
        <v>0</v>
      </c>
      <c r="AL1328" s="112">
        <v>0</v>
      </c>
      <c r="AM1328" s="112">
        <v>0</v>
      </c>
      <c r="AN1328" s="112">
        <v>0</v>
      </c>
      <c r="AO1328" s="112">
        <v>0</v>
      </c>
      <c r="AP1328" s="112">
        <v>0</v>
      </c>
      <c r="AQ1328" s="112">
        <v>0</v>
      </c>
      <c r="AR1328" s="112">
        <v>0</v>
      </c>
      <c r="AS1328" s="112">
        <v>0</v>
      </c>
      <c r="AT1328" s="111">
        <v>0.55000000000000004</v>
      </c>
      <c r="AU1328" s="112">
        <v>0</v>
      </c>
      <c r="AV1328" s="112">
        <v>0</v>
      </c>
      <c r="AW1328" s="112">
        <v>0</v>
      </c>
      <c r="AX1328" s="112">
        <v>0</v>
      </c>
      <c r="AY1328" s="112">
        <v>0</v>
      </c>
      <c r="AZ1328" s="112">
        <v>0</v>
      </c>
      <c r="BA1328" s="111">
        <v>0.71299999999999997</v>
      </c>
      <c r="BB1328" s="112">
        <v>0</v>
      </c>
      <c r="BC1328" s="112">
        <v>0</v>
      </c>
      <c r="BD1328" s="112">
        <v>0</v>
      </c>
      <c r="BE1328" s="112">
        <v>0</v>
      </c>
      <c r="BF1328" s="112">
        <v>0</v>
      </c>
      <c r="BG1328" s="112">
        <v>0</v>
      </c>
      <c r="BH1328" s="112">
        <v>0</v>
      </c>
      <c r="BI1328" s="112">
        <v>0</v>
      </c>
      <c r="BJ1328" s="112">
        <v>0</v>
      </c>
      <c r="BK1328" s="111">
        <v>0.71299999999999997</v>
      </c>
      <c r="BL1328" s="112">
        <v>0</v>
      </c>
      <c r="BM1328" s="112">
        <v>0</v>
      </c>
      <c r="BN1328" s="112">
        <v>0</v>
      </c>
      <c r="BO1328" s="112">
        <v>0</v>
      </c>
      <c r="BP1328" s="112">
        <v>0</v>
      </c>
      <c r="BQ1328" s="112">
        <v>0</v>
      </c>
      <c r="BR1328" s="113">
        <v>17</v>
      </c>
      <c r="BS1328" s="112">
        <v>0</v>
      </c>
    </row>
    <row r="1329" spans="1:71" hidden="1" x14ac:dyDescent="0.25">
      <c r="A1329" s="102" t="s">
        <v>17</v>
      </c>
      <c r="B1329" s="103" t="s">
        <v>213</v>
      </c>
      <c r="C1329" s="102" t="s">
        <v>214</v>
      </c>
      <c r="D1329" s="102" t="s">
        <v>521</v>
      </c>
      <c r="E1329" s="102" t="s">
        <v>522</v>
      </c>
      <c r="F1329" s="102" t="s">
        <v>151</v>
      </c>
      <c r="G1329" s="102" t="s">
        <v>223</v>
      </c>
      <c r="H1329" s="104">
        <v>25</v>
      </c>
      <c r="I1329" s="104">
        <v>29</v>
      </c>
      <c r="J1329" s="104"/>
      <c r="K1329" s="104" t="s">
        <v>154</v>
      </c>
      <c r="L1329" s="105">
        <v>27</v>
      </c>
      <c r="M1329" s="106">
        <v>159</v>
      </c>
      <c r="N1329" s="106">
        <v>175</v>
      </c>
      <c r="O1329" s="106">
        <v>3</v>
      </c>
      <c r="P1329" s="106">
        <v>16</v>
      </c>
      <c r="Q1329" s="106">
        <v>4</v>
      </c>
      <c r="R1329" s="106">
        <v>3.5</v>
      </c>
      <c r="S1329" s="106">
        <v>172</v>
      </c>
      <c r="T1329" s="106">
        <v>182</v>
      </c>
      <c r="U1329" s="106">
        <v>3</v>
      </c>
      <c r="V1329" s="106">
        <v>10</v>
      </c>
      <c r="W1329" s="106">
        <v>5</v>
      </c>
      <c r="X1329" s="106">
        <v>4</v>
      </c>
      <c r="Y1329" s="106"/>
      <c r="Z1329" s="106"/>
      <c r="AA1329" s="107">
        <v>39664</v>
      </c>
      <c r="AB1329" s="106">
        <v>3</v>
      </c>
      <c r="AC1329" s="108">
        <v>3.375</v>
      </c>
      <c r="AD1329" s="109">
        <v>2</v>
      </c>
      <c r="AE1329" s="110">
        <v>0</v>
      </c>
      <c r="AF1329" s="111">
        <v>0.54</v>
      </c>
      <c r="AG1329" s="112">
        <v>0</v>
      </c>
      <c r="AH1329" s="112">
        <v>0</v>
      </c>
      <c r="AI1329" s="112">
        <v>0</v>
      </c>
      <c r="AJ1329" s="111">
        <v>0.9</v>
      </c>
      <c r="AK1329" s="112">
        <v>0</v>
      </c>
      <c r="AL1329" s="112">
        <v>0</v>
      </c>
      <c r="AM1329" s="112">
        <v>0</v>
      </c>
      <c r="AN1329" s="112">
        <v>0</v>
      </c>
      <c r="AO1329" s="112">
        <v>0</v>
      </c>
      <c r="AP1329" s="112">
        <v>0</v>
      </c>
      <c r="AQ1329" s="112">
        <v>0</v>
      </c>
      <c r="AR1329" s="112">
        <v>0</v>
      </c>
      <c r="AS1329" s="112">
        <v>0</v>
      </c>
      <c r="AT1329" s="111">
        <v>0.55000000000000004</v>
      </c>
      <c r="AU1329" s="112">
        <v>0</v>
      </c>
      <c r="AV1329" s="112">
        <v>0</v>
      </c>
      <c r="AW1329" s="112">
        <v>0</v>
      </c>
      <c r="AX1329" s="112">
        <v>0</v>
      </c>
      <c r="AY1329" s="112">
        <v>0</v>
      </c>
      <c r="AZ1329" s="112">
        <v>0</v>
      </c>
      <c r="BA1329" s="111">
        <v>0.71299999999999997</v>
      </c>
      <c r="BB1329" s="112">
        <v>0</v>
      </c>
      <c r="BC1329" s="112">
        <v>0</v>
      </c>
      <c r="BD1329" s="112">
        <v>0</v>
      </c>
      <c r="BE1329" s="112">
        <v>0</v>
      </c>
      <c r="BF1329" s="112">
        <v>0</v>
      </c>
      <c r="BG1329" s="112">
        <v>0</v>
      </c>
      <c r="BH1329" s="112">
        <v>0</v>
      </c>
      <c r="BI1329" s="112">
        <v>0</v>
      </c>
      <c r="BJ1329" s="112">
        <v>0</v>
      </c>
      <c r="BK1329" s="111">
        <v>0.71299999999999997</v>
      </c>
      <c r="BL1329" s="112">
        <v>0</v>
      </c>
      <c r="BM1329" s="112">
        <v>0</v>
      </c>
      <c r="BN1329" s="112">
        <v>0</v>
      </c>
      <c r="BO1329" s="112">
        <v>0</v>
      </c>
      <c r="BP1329" s="112">
        <v>0</v>
      </c>
      <c r="BQ1329" s="112">
        <v>0</v>
      </c>
      <c r="BR1329" s="113">
        <v>4</v>
      </c>
      <c r="BS1329" s="112">
        <v>0</v>
      </c>
    </row>
    <row r="1330" spans="1:71" hidden="1" x14ac:dyDescent="0.25">
      <c r="A1330" s="102" t="s">
        <v>17</v>
      </c>
      <c r="B1330" s="103" t="s">
        <v>213</v>
      </c>
      <c r="C1330" s="102" t="s">
        <v>214</v>
      </c>
      <c r="D1330" s="102" t="s">
        <v>523</v>
      </c>
      <c r="E1330" s="102" t="s">
        <v>524</v>
      </c>
      <c r="F1330" s="102" t="s">
        <v>151</v>
      </c>
      <c r="G1330" s="102" t="s">
        <v>223</v>
      </c>
      <c r="H1330" s="104">
        <v>30</v>
      </c>
      <c r="I1330" s="104">
        <v>29</v>
      </c>
      <c r="J1330" s="104">
        <v>203</v>
      </c>
      <c r="K1330" s="104">
        <v>609</v>
      </c>
      <c r="L1330" s="105">
        <v>87.333333333333329</v>
      </c>
      <c r="M1330" s="106">
        <v>303</v>
      </c>
      <c r="N1330" s="106">
        <v>301</v>
      </c>
      <c r="O1330" s="106">
        <v>3</v>
      </c>
      <c r="P1330" s="106">
        <v>-2</v>
      </c>
      <c r="Q1330" s="106">
        <v>2</v>
      </c>
      <c r="R1330" s="106">
        <v>2.5</v>
      </c>
      <c r="S1330" s="106">
        <v>304</v>
      </c>
      <c r="T1330" s="106">
        <v>304</v>
      </c>
      <c r="U1330" s="106">
        <v>4</v>
      </c>
      <c r="V1330" s="106">
        <v>0</v>
      </c>
      <c r="W1330" s="106">
        <v>2</v>
      </c>
      <c r="X1330" s="106">
        <v>3</v>
      </c>
      <c r="Y1330" s="106">
        <v>203</v>
      </c>
      <c r="Z1330" s="106">
        <v>6</v>
      </c>
      <c r="AA1330" s="107"/>
      <c r="AB1330" s="106"/>
      <c r="AC1330" s="108">
        <v>3.8333333333333335</v>
      </c>
      <c r="AD1330" s="109">
        <v>2</v>
      </c>
      <c r="AE1330" s="110">
        <v>0</v>
      </c>
      <c r="AF1330" s="111">
        <v>0.54</v>
      </c>
      <c r="AG1330" s="112">
        <v>0</v>
      </c>
      <c r="AH1330" s="112">
        <v>0</v>
      </c>
      <c r="AI1330" s="112">
        <v>0</v>
      </c>
      <c r="AJ1330" s="111">
        <v>0.9</v>
      </c>
      <c r="AK1330" s="112">
        <v>0</v>
      </c>
      <c r="AL1330" s="112">
        <v>0</v>
      </c>
      <c r="AM1330" s="112">
        <v>0</v>
      </c>
      <c r="AN1330" s="112">
        <v>0</v>
      </c>
      <c r="AO1330" s="112">
        <v>0</v>
      </c>
      <c r="AP1330" s="112">
        <v>0</v>
      </c>
      <c r="AQ1330" s="112">
        <v>0</v>
      </c>
      <c r="AR1330" s="112">
        <v>0</v>
      </c>
      <c r="AS1330" s="112">
        <v>0</v>
      </c>
      <c r="AT1330" s="111">
        <v>0.55000000000000004</v>
      </c>
      <c r="AU1330" s="112">
        <v>0</v>
      </c>
      <c r="AV1330" s="112">
        <v>0</v>
      </c>
      <c r="AW1330" s="112">
        <v>0</v>
      </c>
      <c r="AX1330" s="112">
        <v>0</v>
      </c>
      <c r="AY1330" s="112">
        <v>0</v>
      </c>
      <c r="AZ1330" s="112">
        <v>0</v>
      </c>
      <c r="BA1330" s="111">
        <v>0.71299999999999997</v>
      </c>
      <c r="BB1330" s="112">
        <v>0</v>
      </c>
      <c r="BC1330" s="112">
        <v>0</v>
      </c>
      <c r="BD1330" s="112">
        <v>0</v>
      </c>
      <c r="BE1330" s="112">
        <v>0</v>
      </c>
      <c r="BF1330" s="112">
        <v>0</v>
      </c>
      <c r="BG1330" s="112">
        <v>0</v>
      </c>
      <c r="BH1330" s="112">
        <v>0</v>
      </c>
      <c r="BI1330" s="112">
        <v>0</v>
      </c>
      <c r="BJ1330" s="112">
        <v>0</v>
      </c>
      <c r="BK1330" s="111">
        <v>0.71299999999999997</v>
      </c>
      <c r="BL1330" s="112">
        <v>0</v>
      </c>
      <c r="BM1330" s="112">
        <v>0</v>
      </c>
      <c r="BN1330" s="112">
        <v>0</v>
      </c>
      <c r="BO1330" s="112">
        <v>0</v>
      </c>
      <c r="BP1330" s="112">
        <v>0</v>
      </c>
      <c r="BQ1330" s="112">
        <v>0</v>
      </c>
      <c r="BR1330" s="113">
        <v>45</v>
      </c>
      <c r="BS1330" s="112">
        <v>0</v>
      </c>
    </row>
    <row r="1331" spans="1:71" hidden="1" x14ac:dyDescent="0.25">
      <c r="A1331" s="102" t="s">
        <v>17</v>
      </c>
      <c r="B1331" s="103" t="s">
        <v>213</v>
      </c>
      <c r="C1331" s="102" t="s">
        <v>214</v>
      </c>
      <c r="D1331" s="102" t="s">
        <v>528</v>
      </c>
      <c r="E1331" s="102" t="s">
        <v>1086</v>
      </c>
      <c r="F1331" s="102" t="s">
        <v>151</v>
      </c>
      <c r="G1331" s="102" t="s">
        <v>223</v>
      </c>
      <c r="H1331" s="104"/>
      <c r="I1331" s="104">
        <v>12</v>
      </c>
      <c r="J1331" s="104">
        <v>85</v>
      </c>
      <c r="K1331" s="104">
        <v>255</v>
      </c>
      <c r="L1331" s="105">
        <v>48.5</v>
      </c>
      <c r="M1331" s="106"/>
      <c r="N1331" s="106"/>
      <c r="O1331" s="106"/>
      <c r="P1331" s="106"/>
      <c r="Q1331" s="106"/>
      <c r="R1331" s="106"/>
      <c r="S1331" s="106">
        <v>109</v>
      </c>
      <c r="T1331" s="106">
        <v>108</v>
      </c>
      <c r="U1331" s="106">
        <v>1</v>
      </c>
      <c r="V1331" s="106">
        <v>-1</v>
      </c>
      <c r="W1331" s="106">
        <v>2</v>
      </c>
      <c r="X1331" s="106">
        <v>1.5</v>
      </c>
      <c r="Y1331" s="106">
        <v>85</v>
      </c>
      <c r="Z1331" s="106">
        <v>4</v>
      </c>
      <c r="AA1331" s="107">
        <v>39709</v>
      </c>
      <c r="AB1331" s="106">
        <v>3</v>
      </c>
      <c r="AC1331" s="108">
        <v>2.875</v>
      </c>
      <c r="AD1331" s="109">
        <v>2</v>
      </c>
      <c r="AE1331" s="110">
        <v>67.666666666666671</v>
      </c>
      <c r="AF1331" s="111">
        <v>0.54</v>
      </c>
      <c r="AG1331" s="112">
        <v>0</v>
      </c>
      <c r="AH1331" s="112">
        <v>0</v>
      </c>
      <c r="AI1331" s="112">
        <v>0</v>
      </c>
      <c r="AJ1331" s="111">
        <v>0.9</v>
      </c>
      <c r="AK1331" s="112">
        <v>0</v>
      </c>
      <c r="AL1331" s="112">
        <v>0</v>
      </c>
      <c r="AM1331" s="112">
        <v>0</v>
      </c>
      <c r="AN1331" s="112">
        <v>0</v>
      </c>
      <c r="AO1331" s="112">
        <v>0</v>
      </c>
      <c r="AP1331" s="112">
        <v>0</v>
      </c>
      <c r="AQ1331" s="112">
        <v>0</v>
      </c>
      <c r="AR1331" s="112">
        <v>0</v>
      </c>
      <c r="AS1331" s="112">
        <v>0</v>
      </c>
      <c r="AT1331" s="111">
        <v>0.55000000000000004</v>
      </c>
      <c r="AU1331" s="112">
        <v>0</v>
      </c>
      <c r="AV1331" s="112">
        <v>0</v>
      </c>
      <c r="AW1331" s="112">
        <v>0</v>
      </c>
      <c r="AX1331" s="112">
        <v>0</v>
      </c>
      <c r="AY1331" s="112">
        <v>0</v>
      </c>
      <c r="AZ1331" s="112">
        <v>0</v>
      </c>
      <c r="BA1331" s="111">
        <v>0.71299999999999997</v>
      </c>
      <c r="BB1331" s="112">
        <v>0</v>
      </c>
      <c r="BC1331" s="112">
        <v>0</v>
      </c>
      <c r="BD1331" s="112">
        <v>0</v>
      </c>
      <c r="BE1331" s="112">
        <v>0</v>
      </c>
      <c r="BF1331" s="112">
        <v>0</v>
      </c>
      <c r="BG1331" s="112">
        <v>0</v>
      </c>
      <c r="BH1331" s="112">
        <v>0</v>
      </c>
      <c r="BI1331" s="112">
        <v>0</v>
      </c>
      <c r="BJ1331" s="112">
        <v>0</v>
      </c>
      <c r="BK1331" s="111">
        <v>0.71299999999999997</v>
      </c>
      <c r="BL1331" s="112">
        <v>36.540000000000006</v>
      </c>
      <c r="BM1331" s="112">
        <v>0</v>
      </c>
      <c r="BN1331" s="112">
        <v>0</v>
      </c>
      <c r="BO1331" s="112">
        <v>0</v>
      </c>
      <c r="BP1331" s="112">
        <v>0</v>
      </c>
      <c r="BQ1331" s="112">
        <v>0</v>
      </c>
      <c r="BR1331" s="113">
        <v>24</v>
      </c>
      <c r="BS1331" s="112">
        <v>0</v>
      </c>
    </row>
    <row r="1332" spans="1:71" hidden="1" x14ac:dyDescent="0.25">
      <c r="A1332" s="102" t="s">
        <v>17</v>
      </c>
      <c r="B1332" s="103" t="s">
        <v>213</v>
      </c>
      <c r="C1332" s="102" t="s">
        <v>214</v>
      </c>
      <c r="D1332" s="102" t="s">
        <v>529</v>
      </c>
      <c r="E1332" s="102" t="s">
        <v>1087</v>
      </c>
      <c r="F1332" s="102" t="s">
        <v>151</v>
      </c>
      <c r="G1332" s="102" t="s">
        <v>223</v>
      </c>
      <c r="H1332" s="104">
        <v>15</v>
      </c>
      <c r="I1332" s="104">
        <v>16</v>
      </c>
      <c r="J1332" s="104">
        <v>49</v>
      </c>
      <c r="K1332" s="104">
        <v>147</v>
      </c>
      <c r="L1332" s="105">
        <v>26.666666666666668</v>
      </c>
      <c r="M1332" s="106">
        <v>169</v>
      </c>
      <c r="N1332" s="106">
        <v>146</v>
      </c>
      <c r="O1332" s="106">
        <v>2</v>
      </c>
      <c r="P1332" s="106">
        <v>-23</v>
      </c>
      <c r="Q1332" s="106">
        <v>1</v>
      </c>
      <c r="R1332" s="106">
        <v>1.5</v>
      </c>
      <c r="S1332" s="106">
        <v>183</v>
      </c>
      <c r="T1332" s="106">
        <v>180</v>
      </c>
      <c r="U1332" s="106">
        <v>2</v>
      </c>
      <c r="V1332" s="106">
        <v>-3</v>
      </c>
      <c r="W1332" s="106">
        <v>1</v>
      </c>
      <c r="X1332" s="106">
        <v>1.5</v>
      </c>
      <c r="Y1332" s="106">
        <v>49</v>
      </c>
      <c r="Z1332" s="106">
        <v>3</v>
      </c>
      <c r="AA1332" s="107"/>
      <c r="AB1332" s="106"/>
      <c r="AC1332" s="108">
        <v>2</v>
      </c>
      <c r="AD1332" s="109">
        <v>1</v>
      </c>
      <c r="AE1332" s="110">
        <v>67.666666666666671</v>
      </c>
      <c r="AF1332" s="111">
        <v>0.54</v>
      </c>
      <c r="AG1332" s="112">
        <v>0</v>
      </c>
      <c r="AH1332" s="112">
        <v>0</v>
      </c>
      <c r="AI1332" s="112">
        <v>0</v>
      </c>
      <c r="AJ1332" s="111">
        <v>0.9</v>
      </c>
      <c r="AK1332" s="112">
        <v>0</v>
      </c>
      <c r="AL1332" s="112">
        <v>0</v>
      </c>
      <c r="AM1332" s="112">
        <v>0</v>
      </c>
      <c r="AN1332" s="112">
        <v>0</v>
      </c>
      <c r="AO1332" s="112">
        <v>0</v>
      </c>
      <c r="AP1332" s="112">
        <v>0</v>
      </c>
      <c r="AQ1332" s="112">
        <v>0</v>
      </c>
      <c r="AR1332" s="112">
        <v>0</v>
      </c>
      <c r="AS1332" s="112">
        <v>0</v>
      </c>
      <c r="AT1332" s="111">
        <v>0.55000000000000004</v>
      </c>
      <c r="AU1332" s="112">
        <v>0</v>
      </c>
      <c r="AV1332" s="112">
        <v>0</v>
      </c>
      <c r="AW1332" s="112">
        <v>0</v>
      </c>
      <c r="AX1332" s="112">
        <v>0</v>
      </c>
      <c r="AY1332" s="112">
        <v>0</v>
      </c>
      <c r="AZ1332" s="112">
        <v>0</v>
      </c>
      <c r="BA1332" s="111">
        <v>0.71299999999999997</v>
      </c>
      <c r="BB1332" s="112">
        <v>0</v>
      </c>
      <c r="BC1332" s="112">
        <v>0</v>
      </c>
      <c r="BD1332" s="112">
        <v>0</v>
      </c>
      <c r="BE1332" s="112">
        <v>0</v>
      </c>
      <c r="BF1332" s="112">
        <v>0</v>
      </c>
      <c r="BG1332" s="112">
        <v>0</v>
      </c>
      <c r="BH1332" s="112">
        <v>0</v>
      </c>
      <c r="BI1332" s="112">
        <v>0</v>
      </c>
      <c r="BJ1332" s="112">
        <v>0</v>
      </c>
      <c r="BK1332" s="111">
        <v>0.71299999999999997</v>
      </c>
      <c r="BL1332" s="112">
        <v>36.540000000000006</v>
      </c>
      <c r="BM1332" s="112">
        <v>0</v>
      </c>
      <c r="BN1332" s="112">
        <v>0</v>
      </c>
      <c r="BO1332" s="112">
        <v>0</v>
      </c>
      <c r="BP1332" s="112">
        <v>0</v>
      </c>
      <c r="BQ1332" s="112">
        <v>0</v>
      </c>
      <c r="BR1332" s="113">
        <v>9</v>
      </c>
      <c r="BS1332" s="112">
        <v>0</v>
      </c>
    </row>
    <row r="1333" spans="1:71" hidden="1" x14ac:dyDescent="0.25">
      <c r="A1333" s="102" t="s">
        <v>17</v>
      </c>
      <c r="B1333" s="103" t="s">
        <v>213</v>
      </c>
      <c r="C1333" s="102" t="s">
        <v>214</v>
      </c>
      <c r="D1333" s="102" t="s">
        <v>90</v>
      </c>
      <c r="E1333" s="102" t="s">
        <v>91</v>
      </c>
      <c r="F1333" s="102" t="s">
        <v>151</v>
      </c>
      <c r="G1333" s="102" t="s">
        <v>223</v>
      </c>
      <c r="H1333" s="104">
        <v>15</v>
      </c>
      <c r="I1333" s="104">
        <v>15</v>
      </c>
      <c r="J1333" s="104"/>
      <c r="K1333" s="104" t="s">
        <v>154</v>
      </c>
      <c r="L1333" s="105">
        <v>15</v>
      </c>
      <c r="M1333" s="106">
        <v>193</v>
      </c>
      <c r="N1333" s="106">
        <v>171</v>
      </c>
      <c r="O1333" s="106">
        <v>3</v>
      </c>
      <c r="P1333" s="106">
        <v>-22</v>
      </c>
      <c r="Q1333" s="106">
        <v>1</v>
      </c>
      <c r="R1333" s="106">
        <v>2</v>
      </c>
      <c r="S1333" s="106">
        <v>178</v>
      </c>
      <c r="T1333" s="106">
        <v>175</v>
      </c>
      <c r="U1333" s="106">
        <v>2</v>
      </c>
      <c r="V1333" s="106">
        <v>-3</v>
      </c>
      <c r="W1333" s="106">
        <v>1</v>
      </c>
      <c r="X1333" s="106">
        <v>1.5</v>
      </c>
      <c r="Y1333" s="106"/>
      <c r="Z1333" s="106"/>
      <c r="AA1333" s="107"/>
      <c r="AB1333" s="106"/>
      <c r="AC1333" s="108">
        <v>1.75</v>
      </c>
      <c r="AD1333" s="109">
        <v>1</v>
      </c>
      <c r="AE1333" s="110">
        <v>67.666666666666671</v>
      </c>
      <c r="AF1333" s="111">
        <v>0.54</v>
      </c>
      <c r="AG1333" s="112">
        <v>0</v>
      </c>
      <c r="AH1333" s="112">
        <v>0</v>
      </c>
      <c r="AI1333" s="112">
        <v>0</v>
      </c>
      <c r="AJ1333" s="111">
        <v>0.9</v>
      </c>
      <c r="AK1333" s="112">
        <v>0</v>
      </c>
      <c r="AL1333" s="112">
        <v>0</v>
      </c>
      <c r="AM1333" s="112">
        <v>0</v>
      </c>
      <c r="AN1333" s="112">
        <v>0</v>
      </c>
      <c r="AO1333" s="112">
        <v>0</v>
      </c>
      <c r="AP1333" s="112">
        <v>0</v>
      </c>
      <c r="AQ1333" s="112">
        <v>0</v>
      </c>
      <c r="AR1333" s="112">
        <v>0</v>
      </c>
      <c r="AS1333" s="112">
        <v>0</v>
      </c>
      <c r="AT1333" s="111">
        <v>0.55000000000000004</v>
      </c>
      <c r="AU1333" s="112">
        <v>0</v>
      </c>
      <c r="AV1333" s="112">
        <v>0</v>
      </c>
      <c r="AW1333" s="112">
        <v>0</v>
      </c>
      <c r="AX1333" s="112">
        <v>0</v>
      </c>
      <c r="AY1333" s="112">
        <v>0</v>
      </c>
      <c r="AZ1333" s="112">
        <v>0</v>
      </c>
      <c r="BA1333" s="111">
        <v>0.71299999999999997</v>
      </c>
      <c r="BB1333" s="112">
        <v>0</v>
      </c>
      <c r="BC1333" s="112">
        <v>0</v>
      </c>
      <c r="BD1333" s="112">
        <v>0</v>
      </c>
      <c r="BE1333" s="112">
        <v>0</v>
      </c>
      <c r="BF1333" s="112">
        <v>0</v>
      </c>
      <c r="BG1333" s="112">
        <v>0</v>
      </c>
      <c r="BH1333" s="112">
        <v>0</v>
      </c>
      <c r="BI1333" s="112">
        <v>0</v>
      </c>
      <c r="BJ1333" s="112">
        <v>0</v>
      </c>
      <c r="BK1333" s="111">
        <v>0.71299999999999997</v>
      </c>
      <c r="BL1333" s="112">
        <v>36.540000000000006</v>
      </c>
      <c r="BM1333" s="112">
        <v>0</v>
      </c>
      <c r="BN1333" s="112">
        <v>0</v>
      </c>
      <c r="BO1333" s="112">
        <v>0</v>
      </c>
      <c r="BP1333" s="112">
        <v>0</v>
      </c>
      <c r="BQ1333" s="112">
        <v>0</v>
      </c>
      <c r="BR1333" s="113">
        <v>17</v>
      </c>
      <c r="BS1333" s="112">
        <v>0</v>
      </c>
    </row>
    <row r="1334" spans="1:71" hidden="1" x14ac:dyDescent="0.25">
      <c r="A1334" s="102" t="s">
        <v>17</v>
      </c>
      <c r="B1334" s="103" t="s">
        <v>213</v>
      </c>
      <c r="C1334" s="102" t="s">
        <v>214</v>
      </c>
      <c r="D1334" s="102" t="s">
        <v>55</v>
      </c>
      <c r="E1334" s="102" t="s">
        <v>56</v>
      </c>
      <c r="F1334" s="102" t="s">
        <v>151</v>
      </c>
      <c r="G1334" s="102" t="s">
        <v>223</v>
      </c>
      <c r="H1334" s="104"/>
      <c r="I1334" s="104">
        <v>8</v>
      </c>
      <c r="J1334" s="104"/>
      <c r="K1334" s="104" t="s">
        <v>154</v>
      </c>
      <c r="L1334" s="105">
        <v>8</v>
      </c>
      <c r="M1334" s="106"/>
      <c r="N1334" s="106"/>
      <c r="O1334" s="106"/>
      <c r="P1334" s="106"/>
      <c r="Q1334" s="106"/>
      <c r="R1334" s="106"/>
      <c r="S1334" s="106">
        <v>124</v>
      </c>
      <c r="T1334" s="106">
        <v>115</v>
      </c>
      <c r="U1334" s="106">
        <v>1</v>
      </c>
      <c r="V1334" s="106">
        <v>-9</v>
      </c>
      <c r="W1334" s="106">
        <v>1</v>
      </c>
      <c r="X1334" s="106">
        <v>1</v>
      </c>
      <c r="Y1334" s="106"/>
      <c r="Z1334" s="106"/>
      <c r="AA1334" s="107">
        <v>61838</v>
      </c>
      <c r="AB1334" s="106">
        <v>7</v>
      </c>
      <c r="AC1334" s="108">
        <v>5</v>
      </c>
      <c r="AD1334" s="109">
        <v>3</v>
      </c>
      <c r="AE1334" s="110">
        <v>67.666666666666671</v>
      </c>
      <c r="AF1334" s="111">
        <v>0.54</v>
      </c>
      <c r="AG1334" s="112">
        <v>0</v>
      </c>
      <c r="AH1334" s="112">
        <v>0</v>
      </c>
      <c r="AI1334" s="112">
        <v>0</v>
      </c>
      <c r="AJ1334" s="111">
        <v>0.9</v>
      </c>
      <c r="AK1334" s="112">
        <v>0</v>
      </c>
      <c r="AL1334" s="112">
        <v>0</v>
      </c>
      <c r="AM1334" s="112">
        <v>0</v>
      </c>
      <c r="AN1334" s="112">
        <v>0</v>
      </c>
      <c r="AO1334" s="112">
        <v>0</v>
      </c>
      <c r="AP1334" s="112">
        <v>0</v>
      </c>
      <c r="AQ1334" s="112">
        <v>0</v>
      </c>
      <c r="AR1334" s="112">
        <v>0</v>
      </c>
      <c r="AS1334" s="112">
        <v>0</v>
      </c>
      <c r="AT1334" s="111">
        <v>0.55000000000000004</v>
      </c>
      <c r="AU1334" s="112">
        <v>0</v>
      </c>
      <c r="AV1334" s="112">
        <v>0</v>
      </c>
      <c r="AW1334" s="112">
        <v>0</v>
      </c>
      <c r="AX1334" s="112">
        <v>0</v>
      </c>
      <c r="AY1334" s="112">
        <v>0</v>
      </c>
      <c r="AZ1334" s="112">
        <v>0</v>
      </c>
      <c r="BA1334" s="111">
        <v>0.71299999999999997</v>
      </c>
      <c r="BB1334" s="112">
        <v>0</v>
      </c>
      <c r="BC1334" s="112">
        <v>0</v>
      </c>
      <c r="BD1334" s="112">
        <v>0</v>
      </c>
      <c r="BE1334" s="112">
        <v>0</v>
      </c>
      <c r="BF1334" s="112">
        <v>0</v>
      </c>
      <c r="BG1334" s="112">
        <v>0</v>
      </c>
      <c r="BH1334" s="112">
        <v>0</v>
      </c>
      <c r="BI1334" s="112">
        <v>0</v>
      </c>
      <c r="BJ1334" s="112">
        <v>0</v>
      </c>
      <c r="BK1334" s="111">
        <v>0.71299999999999997</v>
      </c>
      <c r="BL1334" s="112">
        <v>36.540000000000006</v>
      </c>
      <c r="BM1334" s="112">
        <v>0</v>
      </c>
      <c r="BN1334" s="112">
        <v>0</v>
      </c>
      <c r="BO1334" s="112">
        <v>0</v>
      </c>
      <c r="BP1334" s="112">
        <v>0</v>
      </c>
      <c r="BQ1334" s="112">
        <v>0</v>
      </c>
      <c r="BR1334" s="113">
        <v>7</v>
      </c>
      <c r="BS1334" s="112">
        <v>0</v>
      </c>
    </row>
    <row r="1335" spans="1:71" hidden="1" x14ac:dyDescent="0.25">
      <c r="A1335" s="102" t="s">
        <v>17</v>
      </c>
      <c r="B1335" s="103" t="s">
        <v>213</v>
      </c>
      <c r="C1335" s="102" t="s">
        <v>214</v>
      </c>
      <c r="D1335" s="102" t="s">
        <v>94</v>
      </c>
      <c r="E1335" s="102" t="s">
        <v>95</v>
      </c>
      <c r="F1335" s="102" t="s">
        <v>151</v>
      </c>
      <c r="G1335" s="102" t="s">
        <v>223</v>
      </c>
      <c r="H1335" s="104">
        <v>279</v>
      </c>
      <c r="I1335" s="104">
        <v>313</v>
      </c>
      <c r="J1335" s="104">
        <v>232</v>
      </c>
      <c r="K1335" s="104">
        <v>696</v>
      </c>
      <c r="L1335" s="105">
        <v>274.66666666666669</v>
      </c>
      <c r="M1335" s="106">
        <v>2710</v>
      </c>
      <c r="N1335" s="106">
        <v>2762</v>
      </c>
      <c r="O1335" s="106">
        <v>9</v>
      </c>
      <c r="P1335" s="106">
        <v>52</v>
      </c>
      <c r="Q1335" s="106">
        <v>7</v>
      </c>
      <c r="R1335" s="106">
        <v>8</v>
      </c>
      <c r="S1335" s="106">
        <v>2843</v>
      </c>
      <c r="T1335" s="106">
        <v>2896</v>
      </c>
      <c r="U1335" s="106">
        <v>9</v>
      </c>
      <c r="V1335" s="106">
        <v>53</v>
      </c>
      <c r="W1335" s="106">
        <v>9</v>
      </c>
      <c r="X1335" s="106">
        <v>9</v>
      </c>
      <c r="Y1335" s="106">
        <v>232</v>
      </c>
      <c r="Z1335" s="106">
        <v>6</v>
      </c>
      <c r="AA1335" s="107">
        <v>53348</v>
      </c>
      <c r="AB1335" s="106">
        <v>5</v>
      </c>
      <c r="AC1335" s="108">
        <v>6.6</v>
      </c>
      <c r="AD1335" s="109">
        <v>4</v>
      </c>
      <c r="AE1335" s="110">
        <v>67.666666666666671</v>
      </c>
      <c r="AF1335" s="111">
        <v>0.54</v>
      </c>
      <c r="AG1335" s="112">
        <v>0</v>
      </c>
      <c r="AH1335" s="112">
        <v>0</v>
      </c>
      <c r="AI1335" s="112">
        <v>0</v>
      </c>
      <c r="AJ1335" s="111">
        <v>0.9</v>
      </c>
      <c r="AK1335" s="112">
        <v>0</v>
      </c>
      <c r="AL1335" s="112">
        <v>0</v>
      </c>
      <c r="AM1335" s="112">
        <v>0</v>
      </c>
      <c r="AN1335" s="112">
        <v>0</v>
      </c>
      <c r="AO1335" s="112">
        <v>0</v>
      </c>
      <c r="AP1335" s="112">
        <v>0</v>
      </c>
      <c r="AQ1335" s="112">
        <v>0</v>
      </c>
      <c r="AR1335" s="112">
        <v>0</v>
      </c>
      <c r="AS1335" s="112">
        <v>0</v>
      </c>
      <c r="AT1335" s="111">
        <v>0.55000000000000004</v>
      </c>
      <c r="AU1335" s="112">
        <v>0</v>
      </c>
      <c r="AV1335" s="112">
        <v>0</v>
      </c>
      <c r="AW1335" s="112">
        <v>0</v>
      </c>
      <c r="AX1335" s="112">
        <v>0</v>
      </c>
      <c r="AY1335" s="112">
        <v>0</v>
      </c>
      <c r="AZ1335" s="112">
        <v>0</v>
      </c>
      <c r="BA1335" s="111">
        <v>0.71299999999999997</v>
      </c>
      <c r="BB1335" s="112">
        <v>0</v>
      </c>
      <c r="BC1335" s="112">
        <v>0</v>
      </c>
      <c r="BD1335" s="112">
        <v>0</v>
      </c>
      <c r="BE1335" s="112">
        <v>0</v>
      </c>
      <c r="BF1335" s="112">
        <v>0</v>
      </c>
      <c r="BG1335" s="112">
        <v>0</v>
      </c>
      <c r="BH1335" s="112">
        <v>0</v>
      </c>
      <c r="BI1335" s="112">
        <v>0</v>
      </c>
      <c r="BJ1335" s="112">
        <v>0</v>
      </c>
      <c r="BK1335" s="111">
        <v>0.71299999999999997</v>
      </c>
      <c r="BL1335" s="112">
        <v>36.540000000000006</v>
      </c>
      <c r="BM1335" s="112">
        <v>0</v>
      </c>
      <c r="BN1335" s="112">
        <v>0</v>
      </c>
      <c r="BO1335" s="112">
        <v>0</v>
      </c>
      <c r="BP1335" s="112">
        <v>0</v>
      </c>
      <c r="BQ1335" s="112">
        <v>0</v>
      </c>
      <c r="BR1335" s="113">
        <v>92</v>
      </c>
      <c r="BS1335" s="112">
        <v>0</v>
      </c>
    </row>
    <row r="1336" spans="1:71" hidden="1" x14ac:dyDescent="0.25">
      <c r="A1336" s="102" t="s">
        <v>17</v>
      </c>
      <c r="B1336" s="103" t="s">
        <v>213</v>
      </c>
      <c r="C1336" s="102" t="s">
        <v>214</v>
      </c>
      <c r="D1336" s="102" t="s">
        <v>114</v>
      </c>
      <c r="E1336" s="102" t="s">
        <v>115</v>
      </c>
      <c r="F1336" s="102" t="s">
        <v>151</v>
      </c>
      <c r="G1336" s="102" t="s">
        <v>223</v>
      </c>
      <c r="H1336" s="104">
        <v>16</v>
      </c>
      <c r="I1336" s="104">
        <v>19</v>
      </c>
      <c r="J1336" s="104"/>
      <c r="K1336" s="104" t="s">
        <v>154</v>
      </c>
      <c r="L1336" s="105">
        <v>17.5</v>
      </c>
      <c r="M1336" s="106">
        <v>172</v>
      </c>
      <c r="N1336" s="106">
        <v>152</v>
      </c>
      <c r="O1336" s="106">
        <v>2</v>
      </c>
      <c r="P1336" s="106">
        <v>-20</v>
      </c>
      <c r="Q1336" s="106">
        <v>1</v>
      </c>
      <c r="R1336" s="106">
        <v>1.5</v>
      </c>
      <c r="S1336" s="106">
        <v>179</v>
      </c>
      <c r="T1336" s="106">
        <v>177</v>
      </c>
      <c r="U1336" s="106">
        <v>2</v>
      </c>
      <c r="V1336" s="106">
        <v>-2</v>
      </c>
      <c r="W1336" s="106">
        <v>1</v>
      </c>
      <c r="X1336" s="106">
        <v>1.5</v>
      </c>
      <c r="Y1336" s="106"/>
      <c r="Z1336" s="106"/>
      <c r="AA1336" s="107"/>
      <c r="AB1336" s="106"/>
      <c r="AC1336" s="108">
        <v>1.5</v>
      </c>
      <c r="AD1336" s="109">
        <v>1</v>
      </c>
      <c r="AE1336" s="110">
        <v>0</v>
      </c>
      <c r="AF1336" s="111">
        <v>0.54</v>
      </c>
      <c r="AG1336" s="112">
        <v>0</v>
      </c>
      <c r="AH1336" s="112">
        <v>0</v>
      </c>
      <c r="AI1336" s="112">
        <v>0</v>
      </c>
      <c r="AJ1336" s="111">
        <v>0.9</v>
      </c>
      <c r="AK1336" s="112">
        <v>0</v>
      </c>
      <c r="AL1336" s="112">
        <v>0</v>
      </c>
      <c r="AM1336" s="112">
        <v>0</v>
      </c>
      <c r="AN1336" s="112">
        <v>0</v>
      </c>
      <c r="AO1336" s="112">
        <v>0</v>
      </c>
      <c r="AP1336" s="112">
        <v>0</v>
      </c>
      <c r="AQ1336" s="112">
        <v>0</v>
      </c>
      <c r="AR1336" s="112">
        <v>0</v>
      </c>
      <c r="AS1336" s="112">
        <v>0</v>
      </c>
      <c r="AT1336" s="111">
        <v>0.55000000000000004</v>
      </c>
      <c r="AU1336" s="112">
        <v>0</v>
      </c>
      <c r="AV1336" s="112">
        <v>0</v>
      </c>
      <c r="AW1336" s="112">
        <v>0</v>
      </c>
      <c r="AX1336" s="112">
        <v>0</v>
      </c>
      <c r="AY1336" s="112">
        <v>0</v>
      </c>
      <c r="AZ1336" s="112">
        <v>0</v>
      </c>
      <c r="BA1336" s="111">
        <v>0.71299999999999997</v>
      </c>
      <c r="BB1336" s="112">
        <v>0</v>
      </c>
      <c r="BC1336" s="112">
        <v>0</v>
      </c>
      <c r="BD1336" s="112">
        <v>0</v>
      </c>
      <c r="BE1336" s="112">
        <v>0</v>
      </c>
      <c r="BF1336" s="112">
        <v>0</v>
      </c>
      <c r="BG1336" s="112">
        <v>0</v>
      </c>
      <c r="BH1336" s="112">
        <v>0</v>
      </c>
      <c r="BI1336" s="112">
        <v>0</v>
      </c>
      <c r="BJ1336" s="112">
        <v>0</v>
      </c>
      <c r="BK1336" s="111">
        <v>0.71299999999999997</v>
      </c>
      <c r="BL1336" s="112">
        <v>0</v>
      </c>
      <c r="BM1336" s="112">
        <v>0</v>
      </c>
      <c r="BN1336" s="112">
        <v>0</v>
      </c>
      <c r="BO1336" s="112">
        <v>0</v>
      </c>
      <c r="BP1336" s="112">
        <v>0</v>
      </c>
      <c r="BQ1336" s="112">
        <v>0</v>
      </c>
      <c r="BR1336" s="113">
        <v>9</v>
      </c>
      <c r="BS1336" s="112">
        <v>0</v>
      </c>
    </row>
    <row r="1337" spans="1:71" hidden="1" x14ac:dyDescent="0.25">
      <c r="A1337" s="102" t="s">
        <v>17</v>
      </c>
      <c r="B1337" s="103" t="s">
        <v>213</v>
      </c>
      <c r="C1337" s="102" t="s">
        <v>214</v>
      </c>
      <c r="D1337" s="102" t="s">
        <v>126</v>
      </c>
      <c r="E1337" s="102" t="s">
        <v>127</v>
      </c>
      <c r="F1337" s="102" t="s">
        <v>151</v>
      </c>
      <c r="G1337" s="102" t="s">
        <v>223</v>
      </c>
      <c r="H1337" s="104">
        <v>47</v>
      </c>
      <c r="I1337" s="104">
        <v>41</v>
      </c>
      <c r="J1337" s="104"/>
      <c r="K1337" s="104" t="s">
        <v>154</v>
      </c>
      <c r="L1337" s="105">
        <v>44</v>
      </c>
      <c r="M1337" s="106">
        <v>472</v>
      </c>
      <c r="N1337" s="106">
        <v>451</v>
      </c>
      <c r="O1337" s="106">
        <v>4</v>
      </c>
      <c r="P1337" s="106">
        <v>-21</v>
      </c>
      <c r="Q1337" s="106">
        <v>1</v>
      </c>
      <c r="R1337" s="106">
        <v>2.5</v>
      </c>
      <c r="S1337" s="106">
        <v>462</v>
      </c>
      <c r="T1337" s="106">
        <v>451</v>
      </c>
      <c r="U1337" s="106">
        <v>5</v>
      </c>
      <c r="V1337" s="106">
        <v>-11</v>
      </c>
      <c r="W1337" s="106">
        <v>1</v>
      </c>
      <c r="X1337" s="106">
        <v>3</v>
      </c>
      <c r="Y1337" s="106"/>
      <c r="Z1337" s="106"/>
      <c r="AA1337" s="107"/>
      <c r="AB1337" s="106"/>
      <c r="AC1337" s="108">
        <v>2.75</v>
      </c>
      <c r="AD1337" s="109">
        <v>2</v>
      </c>
      <c r="AE1337" s="110">
        <v>67.666666666666671</v>
      </c>
      <c r="AF1337" s="111">
        <v>0.54</v>
      </c>
      <c r="AG1337" s="112">
        <v>0</v>
      </c>
      <c r="AH1337" s="112">
        <v>0</v>
      </c>
      <c r="AI1337" s="112">
        <v>0</v>
      </c>
      <c r="AJ1337" s="111">
        <v>0.9</v>
      </c>
      <c r="AK1337" s="112">
        <v>0</v>
      </c>
      <c r="AL1337" s="112">
        <v>0</v>
      </c>
      <c r="AM1337" s="112">
        <v>0</v>
      </c>
      <c r="AN1337" s="112">
        <v>0</v>
      </c>
      <c r="AO1337" s="112">
        <v>0</v>
      </c>
      <c r="AP1337" s="112">
        <v>0</v>
      </c>
      <c r="AQ1337" s="112">
        <v>0</v>
      </c>
      <c r="AR1337" s="112">
        <v>0</v>
      </c>
      <c r="AS1337" s="112">
        <v>0</v>
      </c>
      <c r="AT1337" s="111">
        <v>0.55000000000000004</v>
      </c>
      <c r="AU1337" s="112">
        <v>0</v>
      </c>
      <c r="AV1337" s="112">
        <v>0</v>
      </c>
      <c r="AW1337" s="112">
        <v>0</v>
      </c>
      <c r="AX1337" s="112">
        <v>0</v>
      </c>
      <c r="AY1337" s="112">
        <v>0</v>
      </c>
      <c r="AZ1337" s="112">
        <v>0</v>
      </c>
      <c r="BA1337" s="111">
        <v>0.71299999999999997</v>
      </c>
      <c r="BB1337" s="112">
        <v>0</v>
      </c>
      <c r="BC1337" s="112">
        <v>0</v>
      </c>
      <c r="BD1337" s="112">
        <v>0</v>
      </c>
      <c r="BE1337" s="112">
        <v>0</v>
      </c>
      <c r="BF1337" s="112">
        <v>0</v>
      </c>
      <c r="BG1337" s="112">
        <v>0</v>
      </c>
      <c r="BH1337" s="112">
        <v>0</v>
      </c>
      <c r="BI1337" s="112">
        <v>0</v>
      </c>
      <c r="BJ1337" s="112">
        <v>0</v>
      </c>
      <c r="BK1337" s="111">
        <v>0.71299999999999997</v>
      </c>
      <c r="BL1337" s="112">
        <v>36.540000000000006</v>
      </c>
      <c r="BM1337" s="112">
        <v>0</v>
      </c>
      <c r="BN1337" s="112">
        <v>0</v>
      </c>
      <c r="BO1337" s="112">
        <v>0</v>
      </c>
      <c r="BP1337" s="112">
        <v>0</v>
      </c>
      <c r="BQ1337" s="112">
        <v>0</v>
      </c>
      <c r="BR1337" s="113">
        <v>19</v>
      </c>
      <c r="BS1337" s="112">
        <v>0</v>
      </c>
    </row>
    <row r="1338" spans="1:71" hidden="1" x14ac:dyDescent="0.25">
      <c r="A1338" s="102" t="s">
        <v>17</v>
      </c>
      <c r="B1338" s="103" t="s">
        <v>213</v>
      </c>
      <c r="C1338" s="102" t="s">
        <v>214</v>
      </c>
      <c r="D1338" s="102" t="s">
        <v>344</v>
      </c>
      <c r="E1338" s="102" t="s">
        <v>345</v>
      </c>
      <c r="F1338" s="102" t="s">
        <v>151</v>
      </c>
      <c r="G1338" s="102" t="s">
        <v>223</v>
      </c>
      <c r="H1338" s="104">
        <v>29</v>
      </c>
      <c r="I1338" s="104">
        <v>27</v>
      </c>
      <c r="J1338" s="104">
        <v>110</v>
      </c>
      <c r="K1338" s="104">
        <v>330</v>
      </c>
      <c r="L1338" s="105">
        <v>55.333333333333336</v>
      </c>
      <c r="M1338" s="106">
        <v>265</v>
      </c>
      <c r="N1338" s="106">
        <v>269</v>
      </c>
      <c r="O1338" s="106">
        <v>3</v>
      </c>
      <c r="P1338" s="106">
        <v>4</v>
      </c>
      <c r="Q1338" s="106">
        <v>3</v>
      </c>
      <c r="R1338" s="106">
        <v>3</v>
      </c>
      <c r="S1338" s="106">
        <v>264</v>
      </c>
      <c r="T1338" s="106">
        <v>264</v>
      </c>
      <c r="U1338" s="106">
        <v>3</v>
      </c>
      <c r="V1338" s="106">
        <v>0</v>
      </c>
      <c r="W1338" s="106">
        <v>2</v>
      </c>
      <c r="X1338" s="106">
        <v>2.5</v>
      </c>
      <c r="Y1338" s="106">
        <v>110</v>
      </c>
      <c r="Z1338" s="106">
        <v>5</v>
      </c>
      <c r="AA1338" s="107">
        <v>47697</v>
      </c>
      <c r="AB1338" s="106">
        <v>5</v>
      </c>
      <c r="AC1338" s="108">
        <v>4.0999999999999996</v>
      </c>
      <c r="AD1338" s="109">
        <v>3</v>
      </c>
      <c r="AE1338" s="110">
        <v>0</v>
      </c>
      <c r="AF1338" s="111">
        <v>0.54</v>
      </c>
      <c r="AG1338" s="112">
        <v>0</v>
      </c>
      <c r="AH1338" s="112">
        <v>0</v>
      </c>
      <c r="AI1338" s="112">
        <v>0</v>
      </c>
      <c r="AJ1338" s="111">
        <v>0.9</v>
      </c>
      <c r="AK1338" s="112">
        <v>0</v>
      </c>
      <c r="AL1338" s="112">
        <v>0</v>
      </c>
      <c r="AM1338" s="112">
        <v>0</v>
      </c>
      <c r="AN1338" s="112">
        <v>0</v>
      </c>
      <c r="AO1338" s="112">
        <v>0</v>
      </c>
      <c r="AP1338" s="112">
        <v>0</v>
      </c>
      <c r="AQ1338" s="112">
        <v>0</v>
      </c>
      <c r="AR1338" s="112">
        <v>0</v>
      </c>
      <c r="AS1338" s="112">
        <v>0</v>
      </c>
      <c r="AT1338" s="111">
        <v>0.55000000000000004</v>
      </c>
      <c r="AU1338" s="112">
        <v>0</v>
      </c>
      <c r="AV1338" s="112">
        <v>0</v>
      </c>
      <c r="AW1338" s="112">
        <v>0</v>
      </c>
      <c r="AX1338" s="112">
        <v>0</v>
      </c>
      <c r="AY1338" s="112">
        <v>0</v>
      </c>
      <c r="AZ1338" s="112">
        <v>0</v>
      </c>
      <c r="BA1338" s="111">
        <v>0.71299999999999997</v>
      </c>
      <c r="BB1338" s="112">
        <v>0</v>
      </c>
      <c r="BC1338" s="112">
        <v>0</v>
      </c>
      <c r="BD1338" s="112">
        <v>0</v>
      </c>
      <c r="BE1338" s="112">
        <v>0</v>
      </c>
      <c r="BF1338" s="112">
        <v>0</v>
      </c>
      <c r="BG1338" s="112">
        <v>0</v>
      </c>
      <c r="BH1338" s="112">
        <v>0</v>
      </c>
      <c r="BI1338" s="112">
        <v>0</v>
      </c>
      <c r="BJ1338" s="112">
        <v>0</v>
      </c>
      <c r="BK1338" s="111">
        <v>0.71299999999999997</v>
      </c>
      <c r="BL1338" s="112">
        <v>0</v>
      </c>
      <c r="BM1338" s="112">
        <v>0</v>
      </c>
      <c r="BN1338" s="112">
        <v>0</v>
      </c>
      <c r="BO1338" s="112">
        <v>0</v>
      </c>
      <c r="BP1338" s="112">
        <v>0</v>
      </c>
      <c r="BQ1338" s="112">
        <v>0</v>
      </c>
      <c r="BR1338" s="113">
        <v>74</v>
      </c>
      <c r="BS1338" s="112">
        <v>0</v>
      </c>
    </row>
    <row r="1339" spans="1:71" hidden="1" x14ac:dyDescent="0.25">
      <c r="A1339" s="102" t="s">
        <v>17</v>
      </c>
      <c r="B1339" s="103" t="s">
        <v>213</v>
      </c>
      <c r="C1339" s="102" t="s">
        <v>214</v>
      </c>
      <c r="D1339" s="102" t="s">
        <v>530</v>
      </c>
      <c r="E1339" s="102" t="s">
        <v>531</v>
      </c>
      <c r="F1339" s="102" t="s">
        <v>151</v>
      </c>
      <c r="G1339" s="102" t="s">
        <v>223</v>
      </c>
      <c r="H1339" s="104">
        <v>16</v>
      </c>
      <c r="I1339" s="104">
        <v>18</v>
      </c>
      <c r="J1339" s="104"/>
      <c r="K1339" s="104" t="s">
        <v>154</v>
      </c>
      <c r="L1339" s="105">
        <v>17</v>
      </c>
      <c r="M1339" s="106">
        <v>173</v>
      </c>
      <c r="N1339" s="106">
        <v>160</v>
      </c>
      <c r="O1339" s="106">
        <v>2</v>
      </c>
      <c r="P1339" s="106">
        <v>-13</v>
      </c>
      <c r="Q1339" s="106">
        <v>2</v>
      </c>
      <c r="R1339" s="106">
        <v>2</v>
      </c>
      <c r="S1339" s="106">
        <v>178</v>
      </c>
      <c r="T1339" s="106">
        <v>177</v>
      </c>
      <c r="U1339" s="106">
        <v>2</v>
      </c>
      <c r="V1339" s="106">
        <v>-1</v>
      </c>
      <c r="W1339" s="106">
        <v>2</v>
      </c>
      <c r="X1339" s="106">
        <v>2</v>
      </c>
      <c r="Y1339" s="106"/>
      <c r="Z1339" s="106"/>
      <c r="AA1339" s="107"/>
      <c r="AB1339" s="106"/>
      <c r="AC1339" s="108">
        <v>2</v>
      </c>
      <c r="AD1339" s="109">
        <v>1</v>
      </c>
      <c r="AE1339" s="110">
        <v>0</v>
      </c>
      <c r="AF1339" s="111">
        <v>0.54</v>
      </c>
      <c r="AG1339" s="112">
        <v>0</v>
      </c>
      <c r="AH1339" s="112">
        <v>0</v>
      </c>
      <c r="AI1339" s="112">
        <v>0</v>
      </c>
      <c r="AJ1339" s="111">
        <v>0.9</v>
      </c>
      <c r="AK1339" s="112">
        <v>0</v>
      </c>
      <c r="AL1339" s="112">
        <v>0</v>
      </c>
      <c r="AM1339" s="112">
        <v>0</v>
      </c>
      <c r="AN1339" s="112">
        <v>0</v>
      </c>
      <c r="AO1339" s="112">
        <v>0</v>
      </c>
      <c r="AP1339" s="112">
        <v>0</v>
      </c>
      <c r="AQ1339" s="112">
        <v>0</v>
      </c>
      <c r="AR1339" s="112">
        <v>0</v>
      </c>
      <c r="AS1339" s="112">
        <v>0</v>
      </c>
      <c r="AT1339" s="111">
        <v>0.55000000000000004</v>
      </c>
      <c r="AU1339" s="112">
        <v>0</v>
      </c>
      <c r="AV1339" s="112">
        <v>0</v>
      </c>
      <c r="AW1339" s="112">
        <v>0</v>
      </c>
      <c r="AX1339" s="112">
        <v>0</v>
      </c>
      <c r="AY1339" s="112">
        <v>0</v>
      </c>
      <c r="AZ1339" s="112">
        <v>0</v>
      </c>
      <c r="BA1339" s="111">
        <v>0.71299999999999997</v>
      </c>
      <c r="BB1339" s="112">
        <v>0</v>
      </c>
      <c r="BC1339" s="112">
        <v>0</v>
      </c>
      <c r="BD1339" s="112">
        <v>0</v>
      </c>
      <c r="BE1339" s="112">
        <v>0</v>
      </c>
      <c r="BF1339" s="112">
        <v>0</v>
      </c>
      <c r="BG1339" s="112">
        <v>0</v>
      </c>
      <c r="BH1339" s="112">
        <v>0</v>
      </c>
      <c r="BI1339" s="112">
        <v>0</v>
      </c>
      <c r="BJ1339" s="112">
        <v>0</v>
      </c>
      <c r="BK1339" s="111">
        <v>0.71299999999999997</v>
      </c>
      <c r="BL1339" s="112">
        <v>0</v>
      </c>
      <c r="BM1339" s="112">
        <v>0</v>
      </c>
      <c r="BN1339" s="112">
        <v>0</v>
      </c>
      <c r="BO1339" s="112">
        <v>0</v>
      </c>
      <c r="BP1339" s="112">
        <v>0</v>
      </c>
      <c r="BQ1339" s="112">
        <v>0</v>
      </c>
      <c r="BR1339" s="113">
        <v>10</v>
      </c>
      <c r="BS1339" s="112">
        <v>0</v>
      </c>
    </row>
    <row r="1340" spans="1:71" hidden="1" x14ac:dyDescent="0.25">
      <c r="A1340" s="102" t="s">
        <v>17</v>
      </c>
      <c r="B1340" s="103" t="s">
        <v>213</v>
      </c>
      <c r="C1340" s="102" t="s">
        <v>214</v>
      </c>
      <c r="D1340" s="102" t="s">
        <v>534</v>
      </c>
      <c r="E1340" s="102" t="s">
        <v>1098</v>
      </c>
      <c r="F1340" s="102" t="s">
        <v>151</v>
      </c>
      <c r="G1340" s="102" t="s">
        <v>223</v>
      </c>
      <c r="H1340" s="104">
        <v>25</v>
      </c>
      <c r="I1340" s="104">
        <v>27</v>
      </c>
      <c r="J1340" s="104"/>
      <c r="K1340" s="104" t="s">
        <v>154</v>
      </c>
      <c r="L1340" s="105">
        <v>26</v>
      </c>
      <c r="M1340" s="106">
        <v>275</v>
      </c>
      <c r="N1340" s="106">
        <v>257</v>
      </c>
      <c r="O1340" s="106">
        <v>3</v>
      </c>
      <c r="P1340" s="106">
        <v>-18</v>
      </c>
      <c r="Q1340" s="106">
        <v>1</v>
      </c>
      <c r="R1340" s="106">
        <v>2</v>
      </c>
      <c r="S1340" s="106">
        <v>277</v>
      </c>
      <c r="T1340" s="106">
        <v>276</v>
      </c>
      <c r="U1340" s="106">
        <v>3</v>
      </c>
      <c r="V1340" s="106">
        <v>-1</v>
      </c>
      <c r="W1340" s="106">
        <v>2</v>
      </c>
      <c r="X1340" s="106">
        <v>2.5</v>
      </c>
      <c r="Y1340" s="106"/>
      <c r="Z1340" s="106"/>
      <c r="AA1340" s="107"/>
      <c r="AB1340" s="106"/>
      <c r="AC1340" s="108">
        <v>2.25</v>
      </c>
      <c r="AD1340" s="109">
        <v>2</v>
      </c>
      <c r="AE1340" s="110">
        <v>0</v>
      </c>
      <c r="AF1340" s="111">
        <v>0.54</v>
      </c>
      <c r="AG1340" s="112">
        <v>0</v>
      </c>
      <c r="AH1340" s="112">
        <v>0</v>
      </c>
      <c r="AI1340" s="112">
        <v>0</v>
      </c>
      <c r="AJ1340" s="111">
        <v>0.9</v>
      </c>
      <c r="AK1340" s="112">
        <v>0</v>
      </c>
      <c r="AL1340" s="112">
        <v>0</v>
      </c>
      <c r="AM1340" s="112">
        <v>0</v>
      </c>
      <c r="AN1340" s="112">
        <v>0</v>
      </c>
      <c r="AO1340" s="112">
        <v>0</v>
      </c>
      <c r="AP1340" s="112">
        <v>0</v>
      </c>
      <c r="AQ1340" s="112">
        <v>0</v>
      </c>
      <c r="AR1340" s="112">
        <v>0</v>
      </c>
      <c r="AS1340" s="112">
        <v>0</v>
      </c>
      <c r="AT1340" s="111">
        <v>0.55000000000000004</v>
      </c>
      <c r="AU1340" s="112">
        <v>0</v>
      </c>
      <c r="AV1340" s="112">
        <v>0</v>
      </c>
      <c r="AW1340" s="112">
        <v>0</v>
      </c>
      <c r="AX1340" s="112">
        <v>0</v>
      </c>
      <c r="AY1340" s="112">
        <v>0</v>
      </c>
      <c r="AZ1340" s="112">
        <v>0</v>
      </c>
      <c r="BA1340" s="111">
        <v>0.71299999999999997</v>
      </c>
      <c r="BB1340" s="112">
        <v>0</v>
      </c>
      <c r="BC1340" s="112">
        <v>0</v>
      </c>
      <c r="BD1340" s="112">
        <v>0</v>
      </c>
      <c r="BE1340" s="112">
        <v>0</v>
      </c>
      <c r="BF1340" s="112">
        <v>0</v>
      </c>
      <c r="BG1340" s="112">
        <v>0</v>
      </c>
      <c r="BH1340" s="112">
        <v>0</v>
      </c>
      <c r="BI1340" s="112">
        <v>0</v>
      </c>
      <c r="BJ1340" s="112">
        <v>0</v>
      </c>
      <c r="BK1340" s="111">
        <v>0.71299999999999997</v>
      </c>
      <c r="BL1340" s="112">
        <v>0</v>
      </c>
      <c r="BM1340" s="112">
        <v>0</v>
      </c>
      <c r="BN1340" s="112">
        <v>0</v>
      </c>
      <c r="BO1340" s="112">
        <v>0</v>
      </c>
      <c r="BP1340" s="112">
        <v>0</v>
      </c>
      <c r="BQ1340" s="112">
        <v>0</v>
      </c>
      <c r="BR1340" s="113">
        <v>5</v>
      </c>
      <c r="BS1340" s="112">
        <v>0</v>
      </c>
    </row>
    <row r="1341" spans="1:71" hidden="1" x14ac:dyDescent="0.25">
      <c r="A1341" s="102" t="s">
        <v>17</v>
      </c>
      <c r="B1341" s="103" t="s">
        <v>213</v>
      </c>
      <c r="C1341" s="102" t="s">
        <v>214</v>
      </c>
      <c r="D1341" s="102" t="s">
        <v>106</v>
      </c>
      <c r="E1341" s="102" t="s">
        <v>107</v>
      </c>
      <c r="F1341" s="102" t="s">
        <v>151</v>
      </c>
      <c r="G1341" s="102" t="s">
        <v>223</v>
      </c>
      <c r="H1341" s="104">
        <v>34</v>
      </c>
      <c r="I1341" s="104">
        <v>28</v>
      </c>
      <c r="J1341" s="104">
        <v>141</v>
      </c>
      <c r="K1341" s="104">
        <v>423</v>
      </c>
      <c r="L1341" s="105">
        <v>67.666666666666671</v>
      </c>
      <c r="M1341" s="106">
        <v>371</v>
      </c>
      <c r="N1341" s="106">
        <v>339</v>
      </c>
      <c r="O1341" s="106">
        <v>4</v>
      </c>
      <c r="P1341" s="106">
        <v>-32</v>
      </c>
      <c r="Q1341" s="106">
        <v>1</v>
      </c>
      <c r="R1341" s="106">
        <v>2.5</v>
      </c>
      <c r="S1341" s="106">
        <v>484</v>
      </c>
      <c r="T1341" s="106">
        <v>448</v>
      </c>
      <c r="U1341" s="106">
        <v>5</v>
      </c>
      <c r="V1341" s="106">
        <v>-36</v>
      </c>
      <c r="W1341" s="106">
        <v>1</v>
      </c>
      <c r="X1341" s="106">
        <v>3</v>
      </c>
      <c r="Y1341" s="106">
        <v>141</v>
      </c>
      <c r="Z1341" s="106">
        <v>5</v>
      </c>
      <c r="AA1341" s="107">
        <v>43129</v>
      </c>
      <c r="AB1341" s="106">
        <v>4</v>
      </c>
      <c r="AC1341" s="108">
        <v>3.7</v>
      </c>
      <c r="AD1341" s="109">
        <v>2</v>
      </c>
      <c r="AE1341" s="110">
        <v>0</v>
      </c>
      <c r="AF1341" s="111">
        <v>0.54</v>
      </c>
      <c r="AG1341" s="112">
        <v>0</v>
      </c>
      <c r="AH1341" s="112">
        <v>0</v>
      </c>
      <c r="AI1341" s="112">
        <v>0</v>
      </c>
      <c r="AJ1341" s="111">
        <v>0.9</v>
      </c>
      <c r="AK1341" s="112">
        <v>0</v>
      </c>
      <c r="AL1341" s="112">
        <v>0</v>
      </c>
      <c r="AM1341" s="112">
        <v>0</v>
      </c>
      <c r="AN1341" s="112">
        <v>0</v>
      </c>
      <c r="AO1341" s="112">
        <v>0</v>
      </c>
      <c r="AP1341" s="112">
        <v>0</v>
      </c>
      <c r="AQ1341" s="112">
        <v>0</v>
      </c>
      <c r="AR1341" s="112">
        <v>0</v>
      </c>
      <c r="AS1341" s="112">
        <v>0</v>
      </c>
      <c r="AT1341" s="111">
        <v>0.55000000000000004</v>
      </c>
      <c r="AU1341" s="112">
        <v>0</v>
      </c>
      <c r="AV1341" s="112">
        <v>0</v>
      </c>
      <c r="AW1341" s="112">
        <v>0</v>
      </c>
      <c r="AX1341" s="112">
        <v>0</v>
      </c>
      <c r="AY1341" s="112">
        <v>0</v>
      </c>
      <c r="AZ1341" s="112">
        <v>0</v>
      </c>
      <c r="BA1341" s="111">
        <v>0.71299999999999997</v>
      </c>
      <c r="BB1341" s="112">
        <v>0</v>
      </c>
      <c r="BC1341" s="112">
        <v>0</v>
      </c>
      <c r="BD1341" s="112">
        <v>0</v>
      </c>
      <c r="BE1341" s="112">
        <v>0</v>
      </c>
      <c r="BF1341" s="112">
        <v>0</v>
      </c>
      <c r="BG1341" s="112">
        <v>0</v>
      </c>
      <c r="BH1341" s="112">
        <v>0</v>
      </c>
      <c r="BI1341" s="112">
        <v>0</v>
      </c>
      <c r="BJ1341" s="112">
        <v>0</v>
      </c>
      <c r="BK1341" s="111">
        <v>0.71299999999999997</v>
      </c>
      <c r="BL1341" s="112">
        <v>0</v>
      </c>
      <c r="BM1341" s="112">
        <v>0</v>
      </c>
      <c r="BN1341" s="112">
        <v>0</v>
      </c>
      <c r="BO1341" s="112">
        <v>0</v>
      </c>
      <c r="BP1341" s="112">
        <v>0</v>
      </c>
      <c r="BQ1341" s="112">
        <v>0</v>
      </c>
      <c r="BR1341" s="113">
        <v>48</v>
      </c>
      <c r="BS1341" s="112">
        <v>0</v>
      </c>
    </row>
    <row r="1342" spans="1:71" hidden="1" x14ac:dyDescent="0.25">
      <c r="A1342" s="102" t="s">
        <v>17</v>
      </c>
      <c r="B1342" s="103" t="s">
        <v>213</v>
      </c>
      <c r="C1342" s="102" t="s">
        <v>214</v>
      </c>
      <c r="D1342" s="102" t="s">
        <v>854</v>
      </c>
      <c r="E1342" s="102" t="s">
        <v>855</v>
      </c>
      <c r="F1342" s="102" t="s">
        <v>152</v>
      </c>
      <c r="G1342" s="102" t="s">
        <v>223</v>
      </c>
      <c r="H1342" s="104">
        <v>135</v>
      </c>
      <c r="I1342" s="104">
        <v>153</v>
      </c>
      <c r="J1342" s="104">
        <v>154</v>
      </c>
      <c r="K1342" s="104">
        <v>462</v>
      </c>
      <c r="L1342" s="105">
        <v>147.33333333333334</v>
      </c>
      <c r="M1342" s="106">
        <v>1022</v>
      </c>
      <c r="N1342" s="106">
        <v>1013</v>
      </c>
      <c r="O1342" s="106">
        <v>7</v>
      </c>
      <c r="P1342" s="106">
        <v>-9</v>
      </c>
      <c r="Q1342" s="106">
        <v>2</v>
      </c>
      <c r="R1342" s="106">
        <v>4.5</v>
      </c>
      <c r="S1342" s="106">
        <v>1060</v>
      </c>
      <c r="T1342" s="106">
        <v>1083</v>
      </c>
      <c r="U1342" s="106">
        <v>7</v>
      </c>
      <c r="V1342" s="106">
        <v>23</v>
      </c>
      <c r="W1342" s="106">
        <v>7</v>
      </c>
      <c r="X1342" s="106">
        <v>7</v>
      </c>
      <c r="Y1342" s="106">
        <v>154</v>
      </c>
      <c r="Z1342" s="106">
        <v>5</v>
      </c>
      <c r="AA1342" s="107">
        <v>25886</v>
      </c>
      <c r="AB1342" s="106">
        <v>1</v>
      </c>
      <c r="AC1342" s="108">
        <v>3.7</v>
      </c>
      <c r="AD1342" s="109">
        <v>1</v>
      </c>
      <c r="AE1342" s="110">
        <v>0</v>
      </c>
      <c r="AF1342" s="111">
        <v>0.54</v>
      </c>
      <c r="AG1342" s="112">
        <v>0</v>
      </c>
      <c r="AH1342" s="112">
        <v>0</v>
      </c>
      <c r="AI1342" s="112">
        <v>0</v>
      </c>
      <c r="AJ1342" s="111">
        <v>0.9</v>
      </c>
      <c r="AK1342" s="112">
        <v>0</v>
      </c>
      <c r="AL1342" s="112">
        <v>0</v>
      </c>
      <c r="AM1342" s="112">
        <v>0</v>
      </c>
      <c r="AN1342" s="112">
        <v>0</v>
      </c>
      <c r="AO1342" s="112">
        <v>0</v>
      </c>
      <c r="AP1342" s="112">
        <v>0</v>
      </c>
      <c r="AQ1342" s="112">
        <v>0</v>
      </c>
      <c r="AR1342" s="112">
        <v>0</v>
      </c>
      <c r="AS1342" s="112">
        <v>0</v>
      </c>
      <c r="AT1342" s="111">
        <v>0.55000000000000004</v>
      </c>
      <c r="AU1342" s="112">
        <v>0</v>
      </c>
      <c r="AV1342" s="112">
        <v>0</v>
      </c>
      <c r="AW1342" s="112">
        <v>0</v>
      </c>
      <c r="AX1342" s="112">
        <v>0</v>
      </c>
      <c r="AY1342" s="112">
        <v>0</v>
      </c>
      <c r="AZ1342" s="112">
        <v>0</v>
      </c>
      <c r="BA1342" s="111">
        <v>0.71299999999999997</v>
      </c>
      <c r="BB1342" s="112">
        <v>0</v>
      </c>
      <c r="BC1342" s="112">
        <v>0</v>
      </c>
      <c r="BD1342" s="112">
        <v>0</v>
      </c>
      <c r="BE1342" s="112">
        <v>0</v>
      </c>
      <c r="BF1342" s="112">
        <v>0</v>
      </c>
      <c r="BG1342" s="112">
        <v>0</v>
      </c>
      <c r="BH1342" s="112">
        <v>0</v>
      </c>
      <c r="BI1342" s="112">
        <v>0</v>
      </c>
      <c r="BJ1342" s="112">
        <v>0</v>
      </c>
      <c r="BK1342" s="111">
        <v>0.71299999999999997</v>
      </c>
      <c r="BL1342" s="112">
        <v>0</v>
      </c>
      <c r="BM1342" s="112">
        <v>0</v>
      </c>
      <c r="BN1342" s="112">
        <v>0</v>
      </c>
      <c r="BO1342" s="112">
        <v>0</v>
      </c>
      <c r="BP1342" s="112">
        <v>0</v>
      </c>
      <c r="BQ1342" s="112">
        <v>0</v>
      </c>
      <c r="BR1342" s="113">
        <v>30</v>
      </c>
      <c r="BS1342" s="112">
        <v>0</v>
      </c>
    </row>
    <row r="1343" spans="1:71" hidden="1" x14ac:dyDescent="0.25">
      <c r="A1343" s="102" t="s">
        <v>17</v>
      </c>
      <c r="B1343" s="103" t="s">
        <v>213</v>
      </c>
      <c r="C1343" s="102" t="s">
        <v>214</v>
      </c>
      <c r="D1343" s="102" t="s">
        <v>537</v>
      </c>
      <c r="E1343" s="102" t="s">
        <v>538</v>
      </c>
      <c r="F1343" s="102" t="s">
        <v>152</v>
      </c>
      <c r="G1343" s="102" t="s">
        <v>223</v>
      </c>
      <c r="H1343" s="104">
        <v>31</v>
      </c>
      <c r="I1343" s="104">
        <v>38</v>
      </c>
      <c r="J1343" s="104"/>
      <c r="K1343" s="104" t="s">
        <v>154</v>
      </c>
      <c r="L1343" s="105">
        <v>34.5</v>
      </c>
      <c r="M1343" s="106">
        <v>240</v>
      </c>
      <c r="N1343" s="106">
        <v>244</v>
      </c>
      <c r="O1343" s="106">
        <v>3</v>
      </c>
      <c r="P1343" s="106">
        <v>4</v>
      </c>
      <c r="Q1343" s="106">
        <v>3</v>
      </c>
      <c r="R1343" s="106">
        <v>3</v>
      </c>
      <c r="S1343" s="106">
        <v>260</v>
      </c>
      <c r="T1343" s="106">
        <v>268</v>
      </c>
      <c r="U1343" s="106">
        <v>3</v>
      </c>
      <c r="V1343" s="106">
        <v>8</v>
      </c>
      <c r="W1343" s="106">
        <v>4</v>
      </c>
      <c r="X1343" s="106">
        <v>3.5</v>
      </c>
      <c r="Y1343" s="106"/>
      <c r="Z1343" s="106"/>
      <c r="AA1343" s="107">
        <v>30755</v>
      </c>
      <c r="AB1343" s="106">
        <v>2</v>
      </c>
      <c r="AC1343" s="108">
        <v>2.625</v>
      </c>
      <c r="AD1343" s="109">
        <v>2</v>
      </c>
      <c r="AE1343" s="110">
        <v>0</v>
      </c>
      <c r="AF1343" s="111">
        <v>0.54</v>
      </c>
      <c r="AG1343" s="112">
        <v>0</v>
      </c>
      <c r="AH1343" s="112">
        <v>0</v>
      </c>
      <c r="AI1343" s="112">
        <v>0</v>
      </c>
      <c r="AJ1343" s="111">
        <v>0.9</v>
      </c>
      <c r="AK1343" s="112">
        <v>0</v>
      </c>
      <c r="AL1343" s="112">
        <v>0</v>
      </c>
      <c r="AM1343" s="112">
        <v>0</v>
      </c>
      <c r="AN1343" s="112">
        <v>0</v>
      </c>
      <c r="AO1343" s="112">
        <v>0</v>
      </c>
      <c r="AP1343" s="112">
        <v>0</v>
      </c>
      <c r="AQ1343" s="112">
        <v>0</v>
      </c>
      <c r="AR1343" s="112">
        <v>0</v>
      </c>
      <c r="AS1343" s="112">
        <v>0</v>
      </c>
      <c r="AT1343" s="111">
        <v>0.55000000000000004</v>
      </c>
      <c r="AU1343" s="112">
        <v>0</v>
      </c>
      <c r="AV1343" s="112">
        <v>0</v>
      </c>
      <c r="AW1343" s="112">
        <v>0</v>
      </c>
      <c r="AX1343" s="112">
        <v>0</v>
      </c>
      <c r="AY1343" s="112">
        <v>0</v>
      </c>
      <c r="AZ1343" s="112">
        <v>0</v>
      </c>
      <c r="BA1343" s="111">
        <v>0.71299999999999997</v>
      </c>
      <c r="BB1343" s="112">
        <v>0</v>
      </c>
      <c r="BC1343" s="112">
        <v>0</v>
      </c>
      <c r="BD1343" s="112">
        <v>0</v>
      </c>
      <c r="BE1343" s="112">
        <v>0</v>
      </c>
      <c r="BF1343" s="112">
        <v>0</v>
      </c>
      <c r="BG1343" s="112">
        <v>0</v>
      </c>
      <c r="BH1343" s="112">
        <v>0</v>
      </c>
      <c r="BI1343" s="112">
        <v>0</v>
      </c>
      <c r="BJ1343" s="112">
        <v>0</v>
      </c>
      <c r="BK1343" s="111">
        <v>0.71299999999999997</v>
      </c>
      <c r="BL1343" s="112">
        <v>0</v>
      </c>
      <c r="BM1343" s="112">
        <v>0</v>
      </c>
      <c r="BN1343" s="112">
        <v>0</v>
      </c>
      <c r="BO1343" s="112">
        <v>0</v>
      </c>
      <c r="BP1343" s="112">
        <v>0</v>
      </c>
      <c r="BQ1343" s="112">
        <v>0</v>
      </c>
      <c r="BR1343" s="113">
        <v>6</v>
      </c>
      <c r="BS1343" s="112">
        <v>0</v>
      </c>
    </row>
    <row r="1344" spans="1:71" hidden="1" x14ac:dyDescent="0.25">
      <c r="A1344" s="102" t="s">
        <v>17</v>
      </c>
      <c r="B1344" s="103" t="s">
        <v>213</v>
      </c>
      <c r="C1344" s="102" t="s">
        <v>214</v>
      </c>
      <c r="D1344" s="102" t="s">
        <v>539</v>
      </c>
      <c r="E1344" s="102" t="s">
        <v>540</v>
      </c>
      <c r="F1344" s="102" t="s">
        <v>152</v>
      </c>
      <c r="G1344" s="102" t="s">
        <v>223</v>
      </c>
      <c r="H1344" s="104">
        <v>13</v>
      </c>
      <c r="I1344" s="104">
        <v>21</v>
      </c>
      <c r="J1344" s="104">
        <v>24</v>
      </c>
      <c r="K1344" s="104">
        <v>72</v>
      </c>
      <c r="L1344" s="105">
        <v>19.333333333333332</v>
      </c>
      <c r="M1344" s="106">
        <v>126</v>
      </c>
      <c r="N1344" s="106">
        <v>128</v>
      </c>
      <c r="O1344" s="106">
        <v>2</v>
      </c>
      <c r="P1344" s="106">
        <v>2</v>
      </c>
      <c r="Q1344" s="106">
        <v>2</v>
      </c>
      <c r="R1344" s="106">
        <v>2</v>
      </c>
      <c r="S1344" s="106">
        <v>186</v>
      </c>
      <c r="T1344" s="106">
        <v>190</v>
      </c>
      <c r="U1344" s="106">
        <v>3</v>
      </c>
      <c r="V1344" s="106">
        <v>4</v>
      </c>
      <c r="W1344" s="106">
        <v>3</v>
      </c>
      <c r="X1344" s="106">
        <v>3</v>
      </c>
      <c r="Y1344" s="106">
        <v>24</v>
      </c>
      <c r="Z1344" s="106">
        <v>1</v>
      </c>
      <c r="AA1344" s="107">
        <v>26014</v>
      </c>
      <c r="AB1344" s="106">
        <v>1</v>
      </c>
      <c r="AC1344" s="108">
        <v>1.6</v>
      </c>
      <c r="AD1344" s="109">
        <v>1</v>
      </c>
      <c r="AE1344" s="110">
        <v>0</v>
      </c>
      <c r="AF1344" s="111">
        <v>0.54</v>
      </c>
      <c r="AG1344" s="112">
        <v>0</v>
      </c>
      <c r="AH1344" s="112">
        <v>0</v>
      </c>
      <c r="AI1344" s="112">
        <v>0</v>
      </c>
      <c r="AJ1344" s="111">
        <v>0.9</v>
      </c>
      <c r="AK1344" s="112">
        <v>0</v>
      </c>
      <c r="AL1344" s="112">
        <v>0</v>
      </c>
      <c r="AM1344" s="112">
        <v>0</v>
      </c>
      <c r="AN1344" s="112">
        <v>0</v>
      </c>
      <c r="AO1344" s="112">
        <v>0</v>
      </c>
      <c r="AP1344" s="112">
        <v>0</v>
      </c>
      <c r="AQ1344" s="112">
        <v>0</v>
      </c>
      <c r="AR1344" s="112">
        <v>0</v>
      </c>
      <c r="AS1344" s="112">
        <v>0</v>
      </c>
      <c r="AT1344" s="111">
        <v>0.55000000000000004</v>
      </c>
      <c r="AU1344" s="112">
        <v>0</v>
      </c>
      <c r="AV1344" s="112">
        <v>0</v>
      </c>
      <c r="AW1344" s="112">
        <v>0</v>
      </c>
      <c r="AX1344" s="112">
        <v>0</v>
      </c>
      <c r="AY1344" s="112">
        <v>0</v>
      </c>
      <c r="AZ1344" s="112">
        <v>0</v>
      </c>
      <c r="BA1344" s="111">
        <v>0.71299999999999997</v>
      </c>
      <c r="BB1344" s="112">
        <v>0</v>
      </c>
      <c r="BC1344" s="112">
        <v>0</v>
      </c>
      <c r="BD1344" s="112">
        <v>0</v>
      </c>
      <c r="BE1344" s="112">
        <v>0</v>
      </c>
      <c r="BF1344" s="112">
        <v>0</v>
      </c>
      <c r="BG1344" s="112">
        <v>0</v>
      </c>
      <c r="BH1344" s="112">
        <v>0</v>
      </c>
      <c r="BI1344" s="112">
        <v>0</v>
      </c>
      <c r="BJ1344" s="112">
        <v>0</v>
      </c>
      <c r="BK1344" s="111">
        <v>0.71299999999999997</v>
      </c>
      <c r="BL1344" s="112">
        <v>0</v>
      </c>
      <c r="BM1344" s="112">
        <v>0</v>
      </c>
      <c r="BN1344" s="112">
        <v>0</v>
      </c>
      <c r="BO1344" s="112">
        <v>0</v>
      </c>
      <c r="BP1344" s="112">
        <v>0</v>
      </c>
      <c r="BQ1344" s="112">
        <v>0</v>
      </c>
      <c r="BR1344" s="113">
        <v>32</v>
      </c>
      <c r="BS1344" s="112">
        <v>0</v>
      </c>
    </row>
    <row r="1345" spans="1:71" hidden="1" x14ac:dyDescent="0.25">
      <c r="A1345" s="102" t="s">
        <v>17</v>
      </c>
      <c r="B1345" s="103" t="s">
        <v>213</v>
      </c>
      <c r="C1345" s="102" t="s">
        <v>214</v>
      </c>
      <c r="D1345" s="102" t="s">
        <v>541</v>
      </c>
      <c r="E1345" s="102" t="s">
        <v>542</v>
      </c>
      <c r="F1345" s="102" t="s">
        <v>152</v>
      </c>
      <c r="G1345" s="102" t="s">
        <v>223</v>
      </c>
      <c r="H1345" s="104">
        <v>14</v>
      </c>
      <c r="I1345" s="104">
        <v>12</v>
      </c>
      <c r="J1345" s="104">
        <v>57</v>
      </c>
      <c r="K1345" s="104">
        <v>171</v>
      </c>
      <c r="L1345" s="105">
        <v>27.666666666666668</v>
      </c>
      <c r="M1345" s="106">
        <v>107</v>
      </c>
      <c r="N1345" s="106">
        <v>109</v>
      </c>
      <c r="O1345" s="106">
        <v>1</v>
      </c>
      <c r="P1345" s="106">
        <v>2</v>
      </c>
      <c r="Q1345" s="106">
        <v>2</v>
      </c>
      <c r="R1345" s="106">
        <v>1.5</v>
      </c>
      <c r="S1345" s="106">
        <v>108</v>
      </c>
      <c r="T1345" s="106">
        <v>105</v>
      </c>
      <c r="U1345" s="106">
        <v>1</v>
      </c>
      <c r="V1345" s="106">
        <v>-3</v>
      </c>
      <c r="W1345" s="106">
        <v>1</v>
      </c>
      <c r="X1345" s="106">
        <v>1</v>
      </c>
      <c r="Y1345" s="106">
        <v>57</v>
      </c>
      <c r="Z1345" s="106">
        <v>3</v>
      </c>
      <c r="AA1345" s="107">
        <v>35563</v>
      </c>
      <c r="AB1345" s="106">
        <v>3</v>
      </c>
      <c r="AC1345" s="108">
        <v>2.2999999999999998</v>
      </c>
      <c r="AD1345" s="109">
        <v>2</v>
      </c>
      <c r="AE1345" s="110">
        <v>0</v>
      </c>
      <c r="AF1345" s="111">
        <v>0.54</v>
      </c>
      <c r="AG1345" s="112">
        <v>0</v>
      </c>
      <c r="AH1345" s="112">
        <v>0</v>
      </c>
      <c r="AI1345" s="112">
        <v>0</v>
      </c>
      <c r="AJ1345" s="111">
        <v>0.9</v>
      </c>
      <c r="AK1345" s="112">
        <v>0</v>
      </c>
      <c r="AL1345" s="112">
        <v>0</v>
      </c>
      <c r="AM1345" s="112">
        <v>0</v>
      </c>
      <c r="AN1345" s="112">
        <v>0</v>
      </c>
      <c r="AO1345" s="112">
        <v>0</v>
      </c>
      <c r="AP1345" s="112">
        <v>0</v>
      </c>
      <c r="AQ1345" s="112">
        <v>0</v>
      </c>
      <c r="AR1345" s="112">
        <v>0</v>
      </c>
      <c r="AS1345" s="112">
        <v>0</v>
      </c>
      <c r="AT1345" s="111">
        <v>0.55000000000000004</v>
      </c>
      <c r="AU1345" s="112">
        <v>0</v>
      </c>
      <c r="AV1345" s="112">
        <v>0</v>
      </c>
      <c r="AW1345" s="112">
        <v>0</v>
      </c>
      <c r="AX1345" s="112">
        <v>0</v>
      </c>
      <c r="AY1345" s="112">
        <v>0</v>
      </c>
      <c r="AZ1345" s="112">
        <v>0</v>
      </c>
      <c r="BA1345" s="111">
        <v>0.71299999999999997</v>
      </c>
      <c r="BB1345" s="112">
        <v>0</v>
      </c>
      <c r="BC1345" s="112">
        <v>0</v>
      </c>
      <c r="BD1345" s="112">
        <v>0</v>
      </c>
      <c r="BE1345" s="112">
        <v>0</v>
      </c>
      <c r="BF1345" s="112">
        <v>0</v>
      </c>
      <c r="BG1345" s="112">
        <v>0</v>
      </c>
      <c r="BH1345" s="112">
        <v>0</v>
      </c>
      <c r="BI1345" s="112">
        <v>0</v>
      </c>
      <c r="BJ1345" s="112">
        <v>0</v>
      </c>
      <c r="BK1345" s="111">
        <v>0.71299999999999997</v>
      </c>
      <c r="BL1345" s="112">
        <v>0</v>
      </c>
      <c r="BM1345" s="112">
        <v>0</v>
      </c>
      <c r="BN1345" s="112">
        <v>0</v>
      </c>
      <c r="BO1345" s="112">
        <v>0</v>
      </c>
      <c r="BP1345" s="112">
        <v>0</v>
      </c>
      <c r="BQ1345" s="112">
        <v>0</v>
      </c>
      <c r="BR1345" s="113">
        <v>11</v>
      </c>
      <c r="BS1345" s="112">
        <v>0</v>
      </c>
    </row>
    <row r="1346" spans="1:71" hidden="1" x14ac:dyDescent="0.25">
      <c r="A1346" s="102" t="s">
        <v>17</v>
      </c>
      <c r="B1346" s="103" t="s">
        <v>213</v>
      </c>
      <c r="C1346" s="102" t="s">
        <v>214</v>
      </c>
      <c r="D1346" s="102" t="s">
        <v>268</v>
      </c>
      <c r="E1346" s="102" t="s">
        <v>269</v>
      </c>
      <c r="F1346" s="102" t="s">
        <v>151</v>
      </c>
      <c r="G1346" s="102" t="s">
        <v>223</v>
      </c>
      <c r="H1346" s="104">
        <v>21</v>
      </c>
      <c r="I1346" s="104">
        <v>24</v>
      </c>
      <c r="J1346" s="104">
        <v>68</v>
      </c>
      <c r="K1346" s="104">
        <v>204</v>
      </c>
      <c r="L1346" s="105">
        <v>37.666666666666664</v>
      </c>
      <c r="M1346" s="106">
        <v>265</v>
      </c>
      <c r="N1346" s="106">
        <v>255</v>
      </c>
      <c r="O1346" s="106">
        <v>3</v>
      </c>
      <c r="P1346" s="106">
        <v>-10</v>
      </c>
      <c r="Q1346" s="106">
        <v>2</v>
      </c>
      <c r="R1346" s="106">
        <v>2.5</v>
      </c>
      <c r="S1346" s="106">
        <v>276</v>
      </c>
      <c r="T1346" s="106">
        <v>278</v>
      </c>
      <c r="U1346" s="106">
        <v>3</v>
      </c>
      <c r="V1346" s="106">
        <v>2</v>
      </c>
      <c r="W1346" s="106">
        <v>2</v>
      </c>
      <c r="X1346" s="106">
        <v>2.5</v>
      </c>
      <c r="Y1346" s="106">
        <v>68</v>
      </c>
      <c r="Z1346" s="106">
        <v>4</v>
      </c>
      <c r="AA1346" s="107">
        <v>58959</v>
      </c>
      <c r="AB1346" s="106">
        <v>6</v>
      </c>
      <c r="AC1346" s="108">
        <v>4.2</v>
      </c>
      <c r="AD1346" s="109">
        <v>3</v>
      </c>
      <c r="AE1346" s="110">
        <v>0</v>
      </c>
      <c r="AF1346" s="111">
        <v>0.54</v>
      </c>
      <c r="AG1346" s="112">
        <v>0</v>
      </c>
      <c r="AH1346" s="112">
        <v>0</v>
      </c>
      <c r="AI1346" s="112">
        <v>0</v>
      </c>
      <c r="AJ1346" s="111">
        <v>0.9</v>
      </c>
      <c r="AK1346" s="112">
        <v>0</v>
      </c>
      <c r="AL1346" s="112">
        <v>0</v>
      </c>
      <c r="AM1346" s="112">
        <v>0</v>
      </c>
      <c r="AN1346" s="112">
        <v>0</v>
      </c>
      <c r="AO1346" s="112">
        <v>0</v>
      </c>
      <c r="AP1346" s="112">
        <v>0</v>
      </c>
      <c r="AQ1346" s="112">
        <v>0</v>
      </c>
      <c r="AR1346" s="112">
        <v>0</v>
      </c>
      <c r="AS1346" s="112">
        <v>0</v>
      </c>
      <c r="AT1346" s="111">
        <v>0.55000000000000004</v>
      </c>
      <c r="AU1346" s="112">
        <v>0</v>
      </c>
      <c r="AV1346" s="112">
        <v>0</v>
      </c>
      <c r="AW1346" s="112">
        <v>0</v>
      </c>
      <c r="AX1346" s="112">
        <v>0</v>
      </c>
      <c r="AY1346" s="112">
        <v>0</v>
      </c>
      <c r="AZ1346" s="112">
        <v>0</v>
      </c>
      <c r="BA1346" s="111">
        <v>0.71299999999999997</v>
      </c>
      <c r="BB1346" s="112">
        <v>0</v>
      </c>
      <c r="BC1346" s="112">
        <v>0</v>
      </c>
      <c r="BD1346" s="112">
        <v>0</v>
      </c>
      <c r="BE1346" s="112">
        <v>0</v>
      </c>
      <c r="BF1346" s="112">
        <v>0</v>
      </c>
      <c r="BG1346" s="112">
        <v>0</v>
      </c>
      <c r="BH1346" s="112">
        <v>0</v>
      </c>
      <c r="BI1346" s="112">
        <v>0</v>
      </c>
      <c r="BJ1346" s="112">
        <v>0</v>
      </c>
      <c r="BK1346" s="111">
        <v>0.71299999999999997</v>
      </c>
      <c r="BL1346" s="112">
        <v>0</v>
      </c>
      <c r="BM1346" s="112">
        <v>0</v>
      </c>
      <c r="BN1346" s="112">
        <v>0</v>
      </c>
      <c r="BO1346" s="112">
        <v>0</v>
      </c>
      <c r="BP1346" s="112">
        <v>0</v>
      </c>
      <c r="BQ1346" s="112">
        <v>0</v>
      </c>
      <c r="BR1346" s="113">
        <v>4</v>
      </c>
      <c r="BS1346" s="112">
        <v>632</v>
      </c>
    </row>
    <row r="1347" spans="1:71" hidden="1" x14ac:dyDescent="0.25">
      <c r="A1347" s="102" t="s">
        <v>17</v>
      </c>
      <c r="B1347" s="103" t="s">
        <v>213</v>
      </c>
      <c r="C1347" s="102" t="s">
        <v>214</v>
      </c>
      <c r="D1347" s="102" t="s">
        <v>550</v>
      </c>
      <c r="E1347" s="102" t="s">
        <v>551</v>
      </c>
      <c r="F1347" s="102" t="s">
        <v>151</v>
      </c>
      <c r="G1347" s="102" t="s">
        <v>223</v>
      </c>
      <c r="H1347" s="104">
        <v>16</v>
      </c>
      <c r="I1347" s="104">
        <v>17</v>
      </c>
      <c r="J1347" s="104">
        <v>45</v>
      </c>
      <c r="K1347" s="104">
        <v>135</v>
      </c>
      <c r="L1347" s="105">
        <v>26</v>
      </c>
      <c r="M1347" s="106">
        <v>138</v>
      </c>
      <c r="N1347" s="106">
        <v>144</v>
      </c>
      <c r="O1347" s="106">
        <v>2</v>
      </c>
      <c r="P1347" s="106">
        <v>6</v>
      </c>
      <c r="Q1347" s="106">
        <v>3</v>
      </c>
      <c r="R1347" s="106">
        <v>2.5</v>
      </c>
      <c r="S1347" s="106">
        <v>138</v>
      </c>
      <c r="T1347" s="106">
        <v>142</v>
      </c>
      <c r="U1347" s="106">
        <v>2</v>
      </c>
      <c r="V1347" s="106">
        <v>4</v>
      </c>
      <c r="W1347" s="106">
        <v>3</v>
      </c>
      <c r="X1347" s="106">
        <v>2.5</v>
      </c>
      <c r="Y1347" s="106">
        <v>45</v>
      </c>
      <c r="Z1347" s="106">
        <v>2</v>
      </c>
      <c r="AA1347" s="107"/>
      <c r="AB1347" s="106"/>
      <c r="AC1347" s="108">
        <v>2.3333333333333335</v>
      </c>
      <c r="AD1347" s="109">
        <v>2</v>
      </c>
      <c r="AE1347" s="110">
        <v>0</v>
      </c>
      <c r="AF1347" s="111">
        <v>0.54</v>
      </c>
      <c r="AG1347" s="112">
        <v>0</v>
      </c>
      <c r="AH1347" s="112">
        <v>0</v>
      </c>
      <c r="AI1347" s="112">
        <v>0</v>
      </c>
      <c r="AJ1347" s="111">
        <v>0.9</v>
      </c>
      <c r="AK1347" s="112">
        <v>0</v>
      </c>
      <c r="AL1347" s="112">
        <v>0</v>
      </c>
      <c r="AM1347" s="112">
        <v>0</v>
      </c>
      <c r="AN1347" s="112">
        <v>0</v>
      </c>
      <c r="AO1347" s="112">
        <v>0</v>
      </c>
      <c r="AP1347" s="112">
        <v>0</v>
      </c>
      <c r="AQ1347" s="112">
        <v>0</v>
      </c>
      <c r="AR1347" s="112">
        <v>0</v>
      </c>
      <c r="AS1347" s="112">
        <v>0</v>
      </c>
      <c r="AT1347" s="111">
        <v>0.55000000000000004</v>
      </c>
      <c r="AU1347" s="112">
        <v>0</v>
      </c>
      <c r="AV1347" s="112">
        <v>0</v>
      </c>
      <c r="AW1347" s="112">
        <v>0</v>
      </c>
      <c r="AX1347" s="112">
        <v>0</v>
      </c>
      <c r="AY1347" s="112">
        <v>0</v>
      </c>
      <c r="AZ1347" s="112">
        <v>0</v>
      </c>
      <c r="BA1347" s="111">
        <v>0.71299999999999997</v>
      </c>
      <c r="BB1347" s="112">
        <v>0</v>
      </c>
      <c r="BC1347" s="112">
        <v>0</v>
      </c>
      <c r="BD1347" s="112">
        <v>0</v>
      </c>
      <c r="BE1347" s="112">
        <v>0</v>
      </c>
      <c r="BF1347" s="112">
        <v>0</v>
      </c>
      <c r="BG1347" s="112">
        <v>0</v>
      </c>
      <c r="BH1347" s="112">
        <v>0</v>
      </c>
      <c r="BI1347" s="112">
        <v>0</v>
      </c>
      <c r="BJ1347" s="112">
        <v>0</v>
      </c>
      <c r="BK1347" s="111">
        <v>0.71299999999999997</v>
      </c>
      <c r="BL1347" s="112">
        <v>0</v>
      </c>
      <c r="BM1347" s="112">
        <v>0</v>
      </c>
      <c r="BN1347" s="112">
        <v>0</v>
      </c>
      <c r="BO1347" s="112">
        <v>0</v>
      </c>
      <c r="BP1347" s="112">
        <v>0</v>
      </c>
      <c r="BQ1347" s="112">
        <v>0</v>
      </c>
      <c r="BR1347" s="113">
        <v>5</v>
      </c>
      <c r="BS1347" s="112">
        <v>0</v>
      </c>
    </row>
    <row r="1348" spans="1:71" hidden="1" x14ac:dyDescent="0.25">
      <c r="A1348" s="102" t="s">
        <v>17</v>
      </c>
      <c r="B1348" s="103" t="s">
        <v>213</v>
      </c>
      <c r="C1348" s="102" t="s">
        <v>214</v>
      </c>
      <c r="D1348" s="102" t="s">
        <v>552</v>
      </c>
      <c r="E1348" s="102" t="s">
        <v>1088</v>
      </c>
      <c r="F1348" s="102" t="s">
        <v>151</v>
      </c>
      <c r="G1348" s="102" t="s">
        <v>223</v>
      </c>
      <c r="H1348" s="104">
        <v>22</v>
      </c>
      <c r="I1348" s="104">
        <v>38</v>
      </c>
      <c r="J1348" s="104">
        <v>66</v>
      </c>
      <c r="K1348" s="104">
        <v>198</v>
      </c>
      <c r="L1348" s="105">
        <v>42</v>
      </c>
      <c r="M1348" s="106">
        <v>191</v>
      </c>
      <c r="N1348" s="106">
        <v>204</v>
      </c>
      <c r="O1348" s="106">
        <v>3</v>
      </c>
      <c r="P1348" s="106">
        <v>13</v>
      </c>
      <c r="Q1348" s="106">
        <v>4</v>
      </c>
      <c r="R1348" s="106">
        <v>3.5</v>
      </c>
      <c r="S1348" s="106">
        <v>216</v>
      </c>
      <c r="T1348" s="106">
        <v>243</v>
      </c>
      <c r="U1348" s="106">
        <v>3</v>
      </c>
      <c r="V1348" s="106">
        <v>27</v>
      </c>
      <c r="W1348" s="106">
        <v>7</v>
      </c>
      <c r="X1348" s="106">
        <v>5</v>
      </c>
      <c r="Y1348" s="106">
        <v>66</v>
      </c>
      <c r="Z1348" s="106">
        <v>4</v>
      </c>
      <c r="AA1348" s="107">
        <v>30699</v>
      </c>
      <c r="AB1348" s="106">
        <v>2</v>
      </c>
      <c r="AC1348" s="108">
        <v>3.3</v>
      </c>
      <c r="AD1348" s="109">
        <v>2</v>
      </c>
      <c r="AE1348" s="110">
        <v>0</v>
      </c>
      <c r="AF1348" s="111">
        <v>0.54</v>
      </c>
      <c r="AG1348" s="112">
        <v>0</v>
      </c>
      <c r="AH1348" s="112">
        <v>0</v>
      </c>
      <c r="AI1348" s="112">
        <v>0</v>
      </c>
      <c r="AJ1348" s="111">
        <v>0.9</v>
      </c>
      <c r="AK1348" s="112">
        <v>0</v>
      </c>
      <c r="AL1348" s="112">
        <v>0</v>
      </c>
      <c r="AM1348" s="112">
        <v>0</v>
      </c>
      <c r="AN1348" s="112">
        <v>0</v>
      </c>
      <c r="AO1348" s="112">
        <v>0</v>
      </c>
      <c r="AP1348" s="112">
        <v>0</v>
      </c>
      <c r="AQ1348" s="112">
        <v>0</v>
      </c>
      <c r="AR1348" s="112">
        <v>0</v>
      </c>
      <c r="AS1348" s="112">
        <v>0</v>
      </c>
      <c r="AT1348" s="111">
        <v>0.55000000000000004</v>
      </c>
      <c r="AU1348" s="112">
        <v>0</v>
      </c>
      <c r="AV1348" s="112">
        <v>0</v>
      </c>
      <c r="AW1348" s="112">
        <v>0</v>
      </c>
      <c r="AX1348" s="112">
        <v>0</v>
      </c>
      <c r="AY1348" s="112">
        <v>0</v>
      </c>
      <c r="AZ1348" s="112">
        <v>0</v>
      </c>
      <c r="BA1348" s="111">
        <v>0.71299999999999997</v>
      </c>
      <c r="BB1348" s="112">
        <v>0</v>
      </c>
      <c r="BC1348" s="112">
        <v>0</v>
      </c>
      <c r="BD1348" s="112">
        <v>0</v>
      </c>
      <c r="BE1348" s="112">
        <v>0</v>
      </c>
      <c r="BF1348" s="112">
        <v>0</v>
      </c>
      <c r="BG1348" s="112">
        <v>0</v>
      </c>
      <c r="BH1348" s="112">
        <v>0</v>
      </c>
      <c r="BI1348" s="112">
        <v>0</v>
      </c>
      <c r="BJ1348" s="112">
        <v>0</v>
      </c>
      <c r="BK1348" s="111">
        <v>0.71299999999999997</v>
      </c>
      <c r="BL1348" s="112">
        <v>0</v>
      </c>
      <c r="BM1348" s="112">
        <v>0</v>
      </c>
      <c r="BN1348" s="112">
        <v>0</v>
      </c>
      <c r="BO1348" s="112">
        <v>0</v>
      </c>
      <c r="BP1348" s="112">
        <v>0</v>
      </c>
      <c r="BQ1348" s="112">
        <v>0</v>
      </c>
      <c r="BR1348" s="113">
        <v>2</v>
      </c>
      <c r="BS1348" s="112">
        <v>0</v>
      </c>
    </row>
    <row r="1349" spans="1:71" hidden="1" x14ac:dyDescent="0.25">
      <c r="A1349" s="102" t="s">
        <v>17</v>
      </c>
      <c r="B1349" s="103" t="s">
        <v>213</v>
      </c>
      <c r="C1349" s="102" t="s">
        <v>214</v>
      </c>
      <c r="D1349" s="102" t="s">
        <v>348</v>
      </c>
      <c r="E1349" s="102" t="s">
        <v>349</v>
      </c>
      <c r="F1349" s="102" t="s">
        <v>151</v>
      </c>
      <c r="G1349" s="102" t="s">
        <v>223</v>
      </c>
      <c r="H1349" s="104">
        <v>15</v>
      </c>
      <c r="I1349" s="104">
        <v>20</v>
      </c>
      <c r="J1349" s="104"/>
      <c r="K1349" s="104" t="s">
        <v>154</v>
      </c>
      <c r="L1349" s="105">
        <v>17.5</v>
      </c>
      <c r="M1349" s="106">
        <v>127</v>
      </c>
      <c r="N1349" s="106">
        <v>127</v>
      </c>
      <c r="O1349" s="106">
        <v>2</v>
      </c>
      <c r="P1349" s="106">
        <v>0</v>
      </c>
      <c r="Q1349" s="106">
        <v>2</v>
      </c>
      <c r="R1349" s="106">
        <v>2</v>
      </c>
      <c r="S1349" s="106">
        <v>150</v>
      </c>
      <c r="T1349" s="106">
        <v>153</v>
      </c>
      <c r="U1349" s="106">
        <v>2</v>
      </c>
      <c r="V1349" s="106">
        <v>3</v>
      </c>
      <c r="W1349" s="106">
        <v>3</v>
      </c>
      <c r="X1349" s="106">
        <v>2.5</v>
      </c>
      <c r="Y1349" s="106"/>
      <c r="Z1349" s="106"/>
      <c r="AA1349" s="107"/>
      <c r="AB1349" s="106"/>
      <c r="AC1349" s="108">
        <v>2.25</v>
      </c>
      <c r="AD1349" s="109">
        <v>2</v>
      </c>
      <c r="AE1349" s="110">
        <v>0</v>
      </c>
      <c r="AF1349" s="111">
        <v>0.54</v>
      </c>
      <c r="AG1349" s="112">
        <v>0</v>
      </c>
      <c r="AH1349" s="112">
        <v>0</v>
      </c>
      <c r="AI1349" s="112">
        <v>0</v>
      </c>
      <c r="AJ1349" s="111">
        <v>0.9</v>
      </c>
      <c r="AK1349" s="112">
        <v>0</v>
      </c>
      <c r="AL1349" s="112">
        <v>0</v>
      </c>
      <c r="AM1349" s="112">
        <v>0</v>
      </c>
      <c r="AN1349" s="112">
        <v>0</v>
      </c>
      <c r="AO1349" s="112">
        <v>0</v>
      </c>
      <c r="AP1349" s="112">
        <v>0</v>
      </c>
      <c r="AQ1349" s="112">
        <v>0</v>
      </c>
      <c r="AR1349" s="112">
        <v>0</v>
      </c>
      <c r="AS1349" s="112">
        <v>0</v>
      </c>
      <c r="AT1349" s="111">
        <v>0.55000000000000004</v>
      </c>
      <c r="AU1349" s="112">
        <v>0</v>
      </c>
      <c r="AV1349" s="112">
        <v>0</v>
      </c>
      <c r="AW1349" s="112">
        <v>0</v>
      </c>
      <c r="AX1349" s="112">
        <v>0</v>
      </c>
      <c r="AY1349" s="112">
        <v>0</v>
      </c>
      <c r="AZ1349" s="112">
        <v>0</v>
      </c>
      <c r="BA1349" s="111">
        <v>0.71299999999999997</v>
      </c>
      <c r="BB1349" s="112">
        <v>0</v>
      </c>
      <c r="BC1349" s="112">
        <v>0</v>
      </c>
      <c r="BD1349" s="112">
        <v>0</v>
      </c>
      <c r="BE1349" s="112">
        <v>0</v>
      </c>
      <c r="BF1349" s="112">
        <v>0</v>
      </c>
      <c r="BG1349" s="112">
        <v>0</v>
      </c>
      <c r="BH1349" s="112">
        <v>0</v>
      </c>
      <c r="BI1349" s="112">
        <v>0</v>
      </c>
      <c r="BJ1349" s="112">
        <v>0</v>
      </c>
      <c r="BK1349" s="111">
        <v>0.71299999999999997</v>
      </c>
      <c r="BL1349" s="112">
        <v>0</v>
      </c>
      <c r="BM1349" s="112">
        <v>0</v>
      </c>
      <c r="BN1349" s="112">
        <v>0</v>
      </c>
      <c r="BO1349" s="112">
        <v>0</v>
      </c>
      <c r="BP1349" s="112">
        <v>0</v>
      </c>
      <c r="BQ1349" s="112">
        <v>0</v>
      </c>
      <c r="BR1349" s="113">
        <v>3</v>
      </c>
      <c r="BS1349" s="112">
        <v>0</v>
      </c>
    </row>
    <row r="1350" spans="1:71" hidden="1" x14ac:dyDescent="0.25">
      <c r="A1350" s="102" t="s">
        <v>17</v>
      </c>
      <c r="B1350" s="103" t="s">
        <v>213</v>
      </c>
      <c r="C1350" s="102" t="s">
        <v>214</v>
      </c>
      <c r="D1350" s="102" t="s">
        <v>557</v>
      </c>
      <c r="E1350" s="102" t="s">
        <v>558</v>
      </c>
      <c r="F1350" s="102" t="s">
        <v>151</v>
      </c>
      <c r="G1350" s="102" t="s">
        <v>223</v>
      </c>
      <c r="H1350" s="104"/>
      <c r="I1350" s="104">
        <v>10</v>
      </c>
      <c r="J1350" s="104"/>
      <c r="K1350" s="104" t="s">
        <v>154</v>
      </c>
      <c r="L1350" s="105">
        <v>10</v>
      </c>
      <c r="M1350" s="106"/>
      <c r="N1350" s="106"/>
      <c r="O1350" s="106"/>
      <c r="P1350" s="106"/>
      <c r="Q1350" s="106"/>
      <c r="R1350" s="106"/>
      <c r="S1350" s="106">
        <v>103</v>
      </c>
      <c r="T1350" s="106">
        <v>100</v>
      </c>
      <c r="U1350" s="106">
        <v>1</v>
      </c>
      <c r="V1350" s="106">
        <v>-3</v>
      </c>
      <c r="W1350" s="106">
        <v>1</v>
      </c>
      <c r="X1350" s="106">
        <v>1</v>
      </c>
      <c r="Y1350" s="106"/>
      <c r="Z1350" s="106"/>
      <c r="AA1350" s="107"/>
      <c r="AB1350" s="106"/>
      <c r="AC1350" s="108">
        <v>1</v>
      </c>
      <c r="AD1350" s="109">
        <v>1</v>
      </c>
      <c r="AE1350" s="110">
        <v>0</v>
      </c>
      <c r="AF1350" s="111">
        <v>0.54</v>
      </c>
      <c r="AG1350" s="112">
        <v>0</v>
      </c>
      <c r="AH1350" s="112">
        <v>0</v>
      </c>
      <c r="AI1350" s="112">
        <v>0</v>
      </c>
      <c r="AJ1350" s="111">
        <v>0.9</v>
      </c>
      <c r="AK1350" s="112">
        <v>0</v>
      </c>
      <c r="AL1350" s="112">
        <v>0</v>
      </c>
      <c r="AM1350" s="112">
        <v>0</v>
      </c>
      <c r="AN1350" s="112">
        <v>0</v>
      </c>
      <c r="AO1350" s="112">
        <v>0</v>
      </c>
      <c r="AP1350" s="112">
        <v>0</v>
      </c>
      <c r="AQ1350" s="112">
        <v>0</v>
      </c>
      <c r="AR1350" s="112">
        <v>0</v>
      </c>
      <c r="AS1350" s="112">
        <v>0</v>
      </c>
      <c r="AT1350" s="111">
        <v>0.55000000000000004</v>
      </c>
      <c r="AU1350" s="112">
        <v>0</v>
      </c>
      <c r="AV1350" s="112">
        <v>0</v>
      </c>
      <c r="AW1350" s="112">
        <v>0</v>
      </c>
      <c r="AX1350" s="112">
        <v>0</v>
      </c>
      <c r="AY1350" s="112">
        <v>0</v>
      </c>
      <c r="AZ1350" s="112">
        <v>0</v>
      </c>
      <c r="BA1350" s="111">
        <v>0.71299999999999997</v>
      </c>
      <c r="BB1350" s="112">
        <v>0</v>
      </c>
      <c r="BC1350" s="112">
        <v>0</v>
      </c>
      <c r="BD1350" s="112">
        <v>0</v>
      </c>
      <c r="BE1350" s="112">
        <v>0</v>
      </c>
      <c r="BF1350" s="112">
        <v>0</v>
      </c>
      <c r="BG1350" s="112">
        <v>0</v>
      </c>
      <c r="BH1350" s="112">
        <v>0</v>
      </c>
      <c r="BI1350" s="112">
        <v>0</v>
      </c>
      <c r="BJ1350" s="112">
        <v>0</v>
      </c>
      <c r="BK1350" s="111">
        <v>0.71299999999999997</v>
      </c>
      <c r="BL1350" s="112">
        <v>0</v>
      </c>
      <c r="BM1350" s="112">
        <v>0</v>
      </c>
      <c r="BN1350" s="112">
        <v>0</v>
      </c>
      <c r="BO1350" s="112">
        <v>0</v>
      </c>
      <c r="BP1350" s="112">
        <v>0</v>
      </c>
      <c r="BQ1350" s="112">
        <v>0</v>
      </c>
      <c r="BR1350" s="113">
        <v>7</v>
      </c>
      <c r="BS1350" s="112">
        <v>0</v>
      </c>
    </row>
    <row r="1351" spans="1:71" hidden="1" x14ac:dyDescent="0.25">
      <c r="A1351" s="102" t="s">
        <v>17</v>
      </c>
      <c r="B1351" s="103" t="s">
        <v>213</v>
      </c>
      <c r="C1351" s="102" t="s">
        <v>214</v>
      </c>
      <c r="D1351" s="102" t="s">
        <v>559</v>
      </c>
      <c r="E1351" s="102" t="s">
        <v>1100</v>
      </c>
      <c r="F1351" s="102" t="s">
        <v>151</v>
      </c>
      <c r="G1351" s="102" t="s">
        <v>223</v>
      </c>
      <c r="H1351" s="104">
        <v>12</v>
      </c>
      <c r="I1351" s="104">
        <v>20</v>
      </c>
      <c r="J1351" s="104">
        <v>34</v>
      </c>
      <c r="K1351" s="104">
        <v>102</v>
      </c>
      <c r="L1351" s="105">
        <v>22</v>
      </c>
      <c r="M1351" s="106">
        <v>115</v>
      </c>
      <c r="N1351" s="106">
        <v>105</v>
      </c>
      <c r="O1351" s="106">
        <v>1</v>
      </c>
      <c r="P1351" s="106">
        <v>-10</v>
      </c>
      <c r="Q1351" s="106">
        <v>2</v>
      </c>
      <c r="R1351" s="106">
        <v>1.5</v>
      </c>
      <c r="S1351" s="106">
        <v>120</v>
      </c>
      <c r="T1351" s="106">
        <v>130</v>
      </c>
      <c r="U1351" s="106">
        <v>1</v>
      </c>
      <c r="V1351" s="106">
        <v>10</v>
      </c>
      <c r="W1351" s="106">
        <v>5</v>
      </c>
      <c r="X1351" s="106">
        <v>3</v>
      </c>
      <c r="Y1351" s="106">
        <v>34</v>
      </c>
      <c r="Z1351" s="106">
        <v>2</v>
      </c>
      <c r="AA1351" s="107"/>
      <c r="AB1351" s="106"/>
      <c r="AC1351" s="108">
        <v>2.1666666666666665</v>
      </c>
      <c r="AD1351" s="109">
        <v>2</v>
      </c>
      <c r="AE1351" s="110">
        <v>0</v>
      </c>
      <c r="AF1351" s="111">
        <v>0.54</v>
      </c>
      <c r="AG1351" s="112">
        <v>0</v>
      </c>
      <c r="AH1351" s="112">
        <v>0</v>
      </c>
      <c r="AI1351" s="112">
        <v>0</v>
      </c>
      <c r="AJ1351" s="111">
        <v>0.9</v>
      </c>
      <c r="AK1351" s="112">
        <v>0</v>
      </c>
      <c r="AL1351" s="112">
        <v>0</v>
      </c>
      <c r="AM1351" s="112">
        <v>0</v>
      </c>
      <c r="AN1351" s="112">
        <v>0</v>
      </c>
      <c r="AO1351" s="112">
        <v>0</v>
      </c>
      <c r="AP1351" s="112">
        <v>0</v>
      </c>
      <c r="AQ1351" s="112">
        <v>0</v>
      </c>
      <c r="AR1351" s="112">
        <v>0</v>
      </c>
      <c r="AS1351" s="112">
        <v>0</v>
      </c>
      <c r="AT1351" s="111">
        <v>0.55000000000000004</v>
      </c>
      <c r="AU1351" s="112">
        <v>0</v>
      </c>
      <c r="AV1351" s="112">
        <v>0</v>
      </c>
      <c r="AW1351" s="112">
        <v>0</v>
      </c>
      <c r="AX1351" s="112">
        <v>0</v>
      </c>
      <c r="AY1351" s="112">
        <v>0</v>
      </c>
      <c r="AZ1351" s="112">
        <v>0</v>
      </c>
      <c r="BA1351" s="111">
        <v>0.71299999999999997</v>
      </c>
      <c r="BB1351" s="112">
        <v>0</v>
      </c>
      <c r="BC1351" s="112">
        <v>0</v>
      </c>
      <c r="BD1351" s="112">
        <v>0</v>
      </c>
      <c r="BE1351" s="112">
        <v>0</v>
      </c>
      <c r="BF1351" s="112">
        <v>0</v>
      </c>
      <c r="BG1351" s="112">
        <v>0</v>
      </c>
      <c r="BH1351" s="112">
        <v>0</v>
      </c>
      <c r="BI1351" s="112">
        <v>0</v>
      </c>
      <c r="BJ1351" s="112">
        <v>0</v>
      </c>
      <c r="BK1351" s="111">
        <v>0.71299999999999997</v>
      </c>
      <c r="BL1351" s="112">
        <v>0</v>
      </c>
      <c r="BM1351" s="112">
        <v>0</v>
      </c>
      <c r="BN1351" s="112">
        <v>0</v>
      </c>
      <c r="BO1351" s="112">
        <v>0</v>
      </c>
      <c r="BP1351" s="112">
        <v>0</v>
      </c>
      <c r="BQ1351" s="112">
        <v>0</v>
      </c>
      <c r="BR1351" s="113">
        <v>4</v>
      </c>
      <c r="BS1351" s="112">
        <v>0</v>
      </c>
    </row>
    <row r="1352" spans="1:71" hidden="1" x14ac:dyDescent="0.25">
      <c r="A1352" s="102" t="s">
        <v>17</v>
      </c>
      <c r="B1352" s="103" t="s">
        <v>213</v>
      </c>
      <c r="C1352" s="102" t="s">
        <v>214</v>
      </c>
      <c r="D1352" s="102" t="s">
        <v>42</v>
      </c>
      <c r="E1352" s="102" t="s">
        <v>43</v>
      </c>
      <c r="F1352" s="102" t="s">
        <v>151</v>
      </c>
      <c r="G1352" s="102" t="s">
        <v>223</v>
      </c>
      <c r="H1352" s="104">
        <v>185</v>
      </c>
      <c r="I1352" s="104">
        <v>205</v>
      </c>
      <c r="J1352" s="104">
        <v>907</v>
      </c>
      <c r="K1352" s="104">
        <v>2721</v>
      </c>
      <c r="L1352" s="105">
        <v>432.33333333333331</v>
      </c>
      <c r="M1352" s="106">
        <v>1998</v>
      </c>
      <c r="N1352" s="106">
        <v>1673</v>
      </c>
      <c r="O1352" s="106">
        <v>8</v>
      </c>
      <c r="P1352" s="106">
        <v>-325</v>
      </c>
      <c r="Q1352" s="106">
        <v>1</v>
      </c>
      <c r="R1352" s="106">
        <v>4.5</v>
      </c>
      <c r="S1352" s="106">
        <v>2011</v>
      </c>
      <c r="T1352" s="106">
        <v>1952</v>
      </c>
      <c r="U1352" s="106">
        <v>8</v>
      </c>
      <c r="V1352" s="106">
        <v>-59</v>
      </c>
      <c r="W1352" s="106">
        <v>1</v>
      </c>
      <c r="X1352" s="106">
        <v>4.5</v>
      </c>
      <c r="Y1352" s="106">
        <v>907</v>
      </c>
      <c r="Z1352" s="106">
        <v>9</v>
      </c>
      <c r="AA1352" s="107">
        <v>48972</v>
      </c>
      <c r="AB1352" s="106">
        <v>5</v>
      </c>
      <c r="AC1352" s="108">
        <v>5.6</v>
      </c>
      <c r="AD1352" s="109">
        <v>3</v>
      </c>
      <c r="AE1352" s="110">
        <v>0</v>
      </c>
      <c r="AF1352" s="111">
        <v>0.54</v>
      </c>
      <c r="AG1352" s="112">
        <v>0</v>
      </c>
      <c r="AH1352" s="112">
        <v>0</v>
      </c>
      <c r="AI1352" s="112">
        <v>0</v>
      </c>
      <c r="AJ1352" s="111">
        <v>0.9</v>
      </c>
      <c r="AK1352" s="112">
        <v>0</v>
      </c>
      <c r="AL1352" s="112">
        <v>0</v>
      </c>
      <c r="AM1352" s="112">
        <v>0</v>
      </c>
      <c r="AN1352" s="112">
        <v>0</v>
      </c>
      <c r="AO1352" s="112">
        <v>0</v>
      </c>
      <c r="AP1352" s="112">
        <v>0</v>
      </c>
      <c r="AQ1352" s="112">
        <v>0</v>
      </c>
      <c r="AR1352" s="112">
        <v>0</v>
      </c>
      <c r="AS1352" s="112">
        <v>0</v>
      </c>
      <c r="AT1352" s="111">
        <v>0.55000000000000004</v>
      </c>
      <c r="AU1352" s="112">
        <v>0</v>
      </c>
      <c r="AV1352" s="112">
        <v>0</v>
      </c>
      <c r="AW1352" s="112">
        <v>0</v>
      </c>
      <c r="AX1352" s="112">
        <v>0</v>
      </c>
      <c r="AY1352" s="112">
        <v>0</v>
      </c>
      <c r="AZ1352" s="112">
        <v>0</v>
      </c>
      <c r="BA1352" s="111">
        <v>0.71299999999999997</v>
      </c>
      <c r="BB1352" s="112">
        <v>0</v>
      </c>
      <c r="BC1352" s="112">
        <v>0</v>
      </c>
      <c r="BD1352" s="112">
        <v>0</v>
      </c>
      <c r="BE1352" s="112">
        <v>0</v>
      </c>
      <c r="BF1352" s="112">
        <v>0</v>
      </c>
      <c r="BG1352" s="112">
        <v>0</v>
      </c>
      <c r="BH1352" s="112">
        <v>0</v>
      </c>
      <c r="BI1352" s="112">
        <v>0</v>
      </c>
      <c r="BJ1352" s="112">
        <v>0</v>
      </c>
      <c r="BK1352" s="111">
        <v>0.71299999999999997</v>
      </c>
      <c r="BL1352" s="112">
        <v>0</v>
      </c>
      <c r="BM1352" s="112">
        <v>0</v>
      </c>
      <c r="BN1352" s="112">
        <v>0</v>
      </c>
      <c r="BO1352" s="112">
        <v>0</v>
      </c>
      <c r="BP1352" s="112">
        <v>0</v>
      </c>
      <c r="BQ1352" s="112">
        <v>0</v>
      </c>
      <c r="BR1352" s="113">
        <v>163</v>
      </c>
      <c r="BS1352" s="112">
        <v>0</v>
      </c>
    </row>
    <row r="1353" spans="1:71" hidden="1" x14ac:dyDescent="0.25">
      <c r="A1353" s="102" t="s">
        <v>17</v>
      </c>
      <c r="B1353" s="103" t="s">
        <v>213</v>
      </c>
      <c r="C1353" s="102" t="s">
        <v>214</v>
      </c>
      <c r="D1353" s="102" t="s">
        <v>570</v>
      </c>
      <c r="E1353" s="102" t="s">
        <v>571</v>
      </c>
      <c r="F1353" s="102" t="s">
        <v>151</v>
      </c>
      <c r="G1353" s="102" t="s">
        <v>223</v>
      </c>
      <c r="H1353" s="104">
        <v>221</v>
      </c>
      <c r="I1353" s="104">
        <v>232</v>
      </c>
      <c r="J1353" s="104">
        <v>79</v>
      </c>
      <c r="K1353" s="104">
        <v>237</v>
      </c>
      <c r="L1353" s="105">
        <v>177.33333333333334</v>
      </c>
      <c r="M1353" s="106">
        <v>1736</v>
      </c>
      <c r="N1353" s="106">
        <v>1891</v>
      </c>
      <c r="O1353" s="106">
        <v>8</v>
      </c>
      <c r="P1353" s="106">
        <v>155</v>
      </c>
      <c r="Q1353" s="106">
        <v>9</v>
      </c>
      <c r="R1353" s="106">
        <v>8.5</v>
      </c>
      <c r="S1353" s="106">
        <v>1803</v>
      </c>
      <c r="T1353" s="106">
        <v>1849</v>
      </c>
      <c r="U1353" s="106">
        <v>8</v>
      </c>
      <c r="V1353" s="106">
        <v>46</v>
      </c>
      <c r="W1353" s="106">
        <v>8</v>
      </c>
      <c r="X1353" s="106">
        <v>8</v>
      </c>
      <c r="Y1353" s="106">
        <v>79</v>
      </c>
      <c r="Z1353" s="106">
        <v>4</v>
      </c>
      <c r="AA1353" s="107"/>
      <c r="AB1353" s="106"/>
      <c r="AC1353" s="108">
        <v>6.833333333333333</v>
      </c>
      <c r="AD1353" s="109">
        <v>4</v>
      </c>
      <c r="AE1353" s="110">
        <v>0</v>
      </c>
      <c r="AF1353" s="111">
        <v>0.54</v>
      </c>
      <c r="AG1353" s="112">
        <v>0</v>
      </c>
      <c r="AH1353" s="112">
        <v>0</v>
      </c>
      <c r="AI1353" s="112">
        <v>0</v>
      </c>
      <c r="AJ1353" s="111">
        <v>0.9</v>
      </c>
      <c r="AK1353" s="112">
        <v>0</v>
      </c>
      <c r="AL1353" s="112">
        <v>0</v>
      </c>
      <c r="AM1353" s="112">
        <v>0</v>
      </c>
      <c r="AN1353" s="112">
        <v>0</v>
      </c>
      <c r="AO1353" s="112">
        <v>0</v>
      </c>
      <c r="AP1353" s="112">
        <v>0</v>
      </c>
      <c r="AQ1353" s="112">
        <v>0</v>
      </c>
      <c r="AR1353" s="112">
        <v>0</v>
      </c>
      <c r="AS1353" s="112">
        <v>0</v>
      </c>
      <c r="AT1353" s="111">
        <v>0.55000000000000004</v>
      </c>
      <c r="AU1353" s="112">
        <v>0</v>
      </c>
      <c r="AV1353" s="112">
        <v>0</v>
      </c>
      <c r="AW1353" s="112">
        <v>0</v>
      </c>
      <c r="AX1353" s="112">
        <v>0</v>
      </c>
      <c r="AY1353" s="112">
        <v>0</v>
      </c>
      <c r="AZ1353" s="112">
        <v>0</v>
      </c>
      <c r="BA1353" s="111">
        <v>0.71299999999999997</v>
      </c>
      <c r="BB1353" s="112">
        <v>0</v>
      </c>
      <c r="BC1353" s="112">
        <v>0</v>
      </c>
      <c r="BD1353" s="112">
        <v>0</v>
      </c>
      <c r="BE1353" s="112">
        <v>0</v>
      </c>
      <c r="BF1353" s="112">
        <v>0</v>
      </c>
      <c r="BG1353" s="112">
        <v>0</v>
      </c>
      <c r="BH1353" s="112">
        <v>0</v>
      </c>
      <c r="BI1353" s="112">
        <v>0</v>
      </c>
      <c r="BJ1353" s="112">
        <v>0</v>
      </c>
      <c r="BK1353" s="111">
        <v>0.71299999999999997</v>
      </c>
      <c r="BL1353" s="112">
        <v>0</v>
      </c>
      <c r="BM1353" s="112">
        <v>0</v>
      </c>
      <c r="BN1353" s="112">
        <v>0</v>
      </c>
      <c r="BO1353" s="112">
        <v>0</v>
      </c>
      <c r="BP1353" s="112">
        <v>0</v>
      </c>
      <c r="BQ1353" s="112">
        <v>0</v>
      </c>
      <c r="BR1353" s="113">
        <v>165</v>
      </c>
      <c r="BS1353" s="112">
        <v>0</v>
      </c>
    </row>
    <row r="1354" spans="1:71" hidden="1" x14ac:dyDescent="0.25">
      <c r="A1354" s="102" t="s">
        <v>17</v>
      </c>
      <c r="B1354" s="103" t="s">
        <v>213</v>
      </c>
      <c r="C1354" s="102" t="s">
        <v>214</v>
      </c>
      <c r="D1354" s="102" t="s">
        <v>135</v>
      </c>
      <c r="E1354" s="102" t="s">
        <v>134</v>
      </c>
      <c r="F1354" s="102" t="s">
        <v>151</v>
      </c>
      <c r="G1354" s="102" t="s">
        <v>223</v>
      </c>
      <c r="H1354" s="104">
        <v>72</v>
      </c>
      <c r="I1354" s="104">
        <v>78</v>
      </c>
      <c r="J1354" s="104"/>
      <c r="K1354" s="104" t="s">
        <v>154</v>
      </c>
      <c r="L1354" s="105">
        <v>75</v>
      </c>
      <c r="M1354" s="106">
        <v>659</v>
      </c>
      <c r="N1354" s="106">
        <v>684</v>
      </c>
      <c r="O1354" s="106">
        <v>6</v>
      </c>
      <c r="P1354" s="106">
        <v>25</v>
      </c>
      <c r="Q1354" s="106">
        <v>5</v>
      </c>
      <c r="R1354" s="106">
        <v>5.5</v>
      </c>
      <c r="S1354" s="106">
        <v>669</v>
      </c>
      <c r="T1354" s="106">
        <v>685</v>
      </c>
      <c r="U1354" s="106">
        <v>6</v>
      </c>
      <c r="V1354" s="106">
        <v>16</v>
      </c>
      <c r="W1354" s="106">
        <v>6</v>
      </c>
      <c r="X1354" s="106">
        <v>6</v>
      </c>
      <c r="Y1354" s="106"/>
      <c r="Z1354" s="106"/>
      <c r="AA1354" s="107"/>
      <c r="AB1354" s="106"/>
      <c r="AC1354" s="108">
        <v>5.75</v>
      </c>
      <c r="AD1354" s="109">
        <v>3</v>
      </c>
      <c r="AE1354" s="110">
        <v>0</v>
      </c>
      <c r="AF1354" s="111">
        <v>0.54</v>
      </c>
      <c r="AG1354" s="112">
        <v>0</v>
      </c>
      <c r="AH1354" s="112">
        <v>0</v>
      </c>
      <c r="AI1354" s="112">
        <v>0</v>
      </c>
      <c r="AJ1354" s="111">
        <v>0.9</v>
      </c>
      <c r="AK1354" s="112">
        <v>0</v>
      </c>
      <c r="AL1354" s="112">
        <v>0</v>
      </c>
      <c r="AM1354" s="112">
        <v>0</v>
      </c>
      <c r="AN1354" s="112">
        <v>0</v>
      </c>
      <c r="AO1354" s="112">
        <v>0</v>
      </c>
      <c r="AP1354" s="112">
        <v>0</v>
      </c>
      <c r="AQ1354" s="112">
        <v>0</v>
      </c>
      <c r="AR1354" s="112">
        <v>0</v>
      </c>
      <c r="AS1354" s="112">
        <v>0</v>
      </c>
      <c r="AT1354" s="111">
        <v>0.55000000000000004</v>
      </c>
      <c r="AU1354" s="112">
        <v>0</v>
      </c>
      <c r="AV1354" s="112">
        <v>0</v>
      </c>
      <c r="AW1354" s="112">
        <v>0</v>
      </c>
      <c r="AX1354" s="112">
        <v>0</v>
      </c>
      <c r="AY1354" s="112">
        <v>0</v>
      </c>
      <c r="AZ1354" s="112">
        <v>0</v>
      </c>
      <c r="BA1354" s="111">
        <v>0.71299999999999997</v>
      </c>
      <c r="BB1354" s="112">
        <v>0</v>
      </c>
      <c r="BC1354" s="112">
        <v>0</v>
      </c>
      <c r="BD1354" s="112">
        <v>0</v>
      </c>
      <c r="BE1354" s="112">
        <v>0</v>
      </c>
      <c r="BF1354" s="112">
        <v>0</v>
      </c>
      <c r="BG1354" s="112">
        <v>0</v>
      </c>
      <c r="BH1354" s="112">
        <v>0</v>
      </c>
      <c r="BI1354" s="112">
        <v>0</v>
      </c>
      <c r="BJ1354" s="112">
        <v>0</v>
      </c>
      <c r="BK1354" s="111">
        <v>0.71299999999999997</v>
      </c>
      <c r="BL1354" s="112">
        <v>0</v>
      </c>
      <c r="BM1354" s="112">
        <v>0</v>
      </c>
      <c r="BN1354" s="112">
        <v>0</v>
      </c>
      <c r="BO1354" s="112">
        <v>0</v>
      </c>
      <c r="BP1354" s="112">
        <v>0</v>
      </c>
      <c r="BQ1354" s="112">
        <v>0</v>
      </c>
      <c r="BR1354" s="113">
        <v>14</v>
      </c>
      <c r="BS1354" s="112">
        <v>0</v>
      </c>
    </row>
    <row r="1355" spans="1:71" hidden="1" x14ac:dyDescent="0.25">
      <c r="A1355" s="102" t="s">
        <v>17</v>
      </c>
      <c r="B1355" s="103" t="s">
        <v>213</v>
      </c>
      <c r="C1355" s="102" t="s">
        <v>214</v>
      </c>
      <c r="D1355" s="102" t="s">
        <v>572</v>
      </c>
      <c r="E1355" s="102" t="s">
        <v>573</v>
      </c>
      <c r="F1355" s="102" t="s">
        <v>244</v>
      </c>
      <c r="G1355" s="102" t="s">
        <v>224</v>
      </c>
      <c r="H1355" s="104">
        <v>13</v>
      </c>
      <c r="I1355" s="104">
        <v>10</v>
      </c>
      <c r="J1355" s="104"/>
      <c r="K1355" s="104" t="s">
        <v>154</v>
      </c>
      <c r="L1355" s="105">
        <v>11.5</v>
      </c>
      <c r="M1355" s="106">
        <v>126</v>
      </c>
      <c r="N1355" s="106">
        <v>112</v>
      </c>
      <c r="O1355" s="106">
        <v>1</v>
      </c>
      <c r="P1355" s="106">
        <v>-14</v>
      </c>
      <c r="Q1355" s="106">
        <v>2</v>
      </c>
      <c r="R1355" s="106">
        <v>1.5</v>
      </c>
      <c r="S1355" s="106">
        <v>120</v>
      </c>
      <c r="T1355" s="106">
        <v>115</v>
      </c>
      <c r="U1355" s="106">
        <v>1</v>
      </c>
      <c r="V1355" s="106">
        <v>-5</v>
      </c>
      <c r="W1355" s="106">
        <v>1</v>
      </c>
      <c r="X1355" s="106">
        <v>1</v>
      </c>
      <c r="Y1355" s="106"/>
      <c r="Z1355" s="106"/>
      <c r="AA1355" s="107">
        <v>55632</v>
      </c>
      <c r="AB1355" s="106">
        <v>6</v>
      </c>
      <c r="AC1355" s="108">
        <v>3.625</v>
      </c>
      <c r="AD1355" s="109">
        <v>2</v>
      </c>
      <c r="AE1355" s="110">
        <v>0</v>
      </c>
      <c r="AF1355" s="111">
        <v>0.54</v>
      </c>
      <c r="AG1355" s="112">
        <v>0</v>
      </c>
      <c r="AH1355" s="112">
        <v>0</v>
      </c>
      <c r="AI1355" s="112">
        <v>0</v>
      </c>
      <c r="AJ1355" s="111">
        <v>0.9</v>
      </c>
      <c r="AK1355" s="112">
        <v>0</v>
      </c>
      <c r="AL1355" s="112">
        <v>0</v>
      </c>
      <c r="AM1355" s="112">
        <v>0</v>
      </c>
      <c r="AN1355" s="112">
        <v>0</v>
      </c>
      <c r="AO1355" s="112">
        <v>0</v>
      </c>
      <c r="AP1355" s="112">
        <v>0</v>
      </c>
      <c r="AQ1355" s="112">
        <v>0</v>
      </c>
      <c r="AR1355" s="112">
        <v>0</v>
      </c>
      <c r="AS1355" s="112">
        <v>0</v>
      </c>
      <c r="AT1355" s="111">
        <v>0.55000000000000004</v>
      </c>
      <c r="AU1355" s="112">
        <v>0</v>
      </c>
      <c r="AV1355" s="112">
        <v>0</v>
      </c>
      <c r="AW1355" s="112">
        <v>0</v>
      </c>
      <c r="AX1355" s="112">
        <v>0</v>
      </c>
      <c r="AY1355" s="112">
        <v>0</v>
      </c>
      <c r="AZ1355" s="112">
        <v>0</v>
      </c>
      <c r="BA1355" s="111">
        <v>0.71299999999999997</v>
      </c>
      <c r="BB1355" s="112">
        <v>0</v>
      </c>
      <c r="BC1355" s="112">
        <v>0</v>
      </c>
      <c r="BD1355" s="112">
        <v>0</v>
      </c>
      <c r="BE1355" s="112">
        <v>0</v>
      </c>
      <c r="BF1355" s="112">
        <v>0</v>
      </c>
      <c r="BG1355" s="112">
        <v>0</v>
      </c>
      <c r="BH1355" s="112">
        <v>0</v>
      </c>
      <c r="BI1355" s="112">
        <v>0</v>
      </c>
      <c r="BJ1355" s="112">
        <v>0</v>
      </c>
      <c r="BK1355" s="111">
        <v>0.71299999999999997</v>
      </c>
      <c r="BL1355" s="112">
        <v>0</v>
      </c>
      <c r="BM1355" s="112">
        <v>0</v>
      </c>
      <c r="BN1355" s="112">
        <v>0</v>
      </c>
      <c r="BO1355" s="112">
        <v>0</v>
      </c>
      <c r="BP1355" s="112">
        <v>0</v>
      </c>
      <c r="BQ1355" s="112">
        <v>0</v>
      </c>
      <c r="BR1355" s="113">
        <v>24</v>
      </c>
      <c r="BS1355" s="112">
        <v>0</v>
      </c>
    </row>
    <row r="1356" spans="1:71" hidden="1" x14ac:dyDescent="0.25">
      <c r="A1356" s="102" t="s">
        <v>17</v>
      </c>
      <c r="B1356" s="103" t="s">
        <v>213</v>
      </c>
      <c r="C1356" s="102" t="s">
        <v>214</v>
      </c>
      <c r="D1356" s="102" t="s">
        <v>574</v>
      </c>
      <c r="E1356" s="102" t="s">
        <v>575</v>
      </c>
      <c r="F1356" s="102" t="s">
        <v>152</v>
      </c>
      <c r="G1356" s="102" t="s">
        <v>223</v>
      </c>
      <c r="H1356" s="104">
        <v>20</v>
      </c>
      <c r="I1356" s="104">
        <v>21</v>
      </c>
      <c r="J1356" s="104"/>
      <c r="K1356" s="104" t="s">
        <v>154</v>
      </c>
      <c r="L1356" s="105">
        <v>20.5</v>
      </c>
      <c r="M1356" s="106">
        <v>139</v>
      </c>
      <c r="N1356" s="106">
        <v>152</v>
      </c>
      <c r="O1356" s="106">
        <v>2</v>
      </c>
      <c r="P1356" s="106">
        <v>13</v>
      </c>
      <c r="Q1356" s="106">
        <v>4</v>
      </c>
      <c r="R1356" s="106">
        <v>3</v>
      </c>
      <c r="S1356" s="106">
        <v>146</v>
      </c>
      <c r="T1356" s="106">
        <v>150</v>
      </c>
      <c r="U1356" s="106">
        <v>2</v>
      </c>
      <c r="V1356" s="106">
        <v>4</v>
      </c>
      <c r="W1356" s="106">
        <v>3</v>
      </c>
      <c r="X1356" s="106">
        <v>2.5</v>
      </c>
      <c r="Y1356" s="106"/>
      <c r="Z1356" s="106"/>
      <c r="AA1356" s="107"/>
      <c r="AB1356" s="106"/>
      <c r="AC1356" s="108">
        <v>2.75</v>
      </c>
      <c r="AD1356" s="109">
        <v>2</v>
      </c>
      <c r="AE1356" s="110">
        <v>0</v>
      </c>
      <c r="AF1356" s="111">
        <v>0.54</v>
      </c>
      <c r="AG1356" s="112">
        <v>0</v>
      </c>
      <c r="AH1356" s="112">
        <v>0</v>
      </c>
      <c r="AI1356" s="112">
        <v>0</v>
      </c>
      <c r="AJ1356" s="111">
        <v>0.9</v>
      </c>
      <c r="AK1356" s="112">
        <v>0</v>
      </c>
      <c r="AL1356" s="112">
        <v>0</v>
      </c>
      <c r="AM1356" s="112">
        <v>0</v>
      </c>
      <c r="AN1356" s="112">
        <v>0</v>
      </c>
      <c r="AO1356" s="112">
        <v>0</v>
      </c>
      <c r="AP1356" s="112">
        <v>0</v>
      </c>
      <c r="AQ1356" s="112">
        <v>0</v>
      </c>
      <c r="AR1356" s="112">
        <v>0</v>
      </c>
      <c r="AS1356" s="112">
        <v>0</v>
      </c>
      <c r="AT1356" s="111">
        <v>0.55000000000000004</v>
      </c>
      <c r="AU1356" s="112">
        <v>0</v>
      </c>
      <c r="AV1356" s="112">
        <v>0</v>
      </c>
      <c r="AW1356" s="112">
        <v>0</v>
      </c>
      <c r="AX1356" s="112">
        <v>0</v>
      </c>
      <c r="AY1356" s="112">
        <v>0</v>
      </c>
      <c r="AZ1356" s="112">
        <v>0</v>
      </c>
      <c r="BA1356" s="111">
        <v>0.71299999999999997</v>
      </c>
      <c r="BB1356" s="112">
        <v>0</v>
      </c>
      <c r="BC1356" s="112">
        <v>0</v>
      </c>
      <c r="BD1356" s="112">
        <v>0</v>
      </c>
      <c r="BE1356" s="112">
        <v>0</v>
      </c>
      <c r="BF1356" s="112">
        <v>0</v>
      </c>
      <c r="BG1356" s="112">
        <v>0</v>
      </c>
      <c r="BH1356" s="112">
        <v>0</v>
      </c>
      <c r="BI1356" s="112">
        <v>0</v>
      </c>
      <c r="BJ1356" s="112">
        <v>0</v>
      </c>
      <c r="BK1356" s="111">
        <v>0.71299999999999997</v>
      </c>
      <c r="BL1356" s="112">
        <v>0</v>
      </c>
      <c r="BM1356" s="112">
        <v>0</v>
      </c>
      <c r="BN1356" s="112">
        <v>0</v>
      </c>
      <c r="BO1356" s="112">
        <v>0</v>
      </c>
      <c r="BP1356" s="112">
        <v>0</v>
      </c>
      <c r="BQ1356" s="112">
        <v>0</v>
      </c>
      <c r="BR1356" s="113">
        <v>0</v>
      </c>
      <c r="BS1356" s="112">
        <v>0</v>
      </c>
    </row>
    <row r="1357" spans="1:71" hidden="1" x14ac:dyDescent="0.25">
      <c r="A1357" s="102" t="s">
        <v>17</v>
      </c>
      <c r="B1357" s="103" t="s">
        <v>213</v>
      </c>
      <c r="C1357" s="102" t="s">
        <v>214</v>
      </c>
      <c r="D1357" s="102" t="s">
        <v>580</v>
      </c>
      <c r="E1357" s="102" t="s">
        <v>581</v>
      </c>
      <c r="F1357" s="102" t="s">
        <v>152</v>
      </c>
      <c r="G1357" s="102" t="s">
        <v>223</v>
      </c>
      <c r="H1357" s="104">
        <v>188</v>
      </c>
      <c r="I1357" s="104">
        <v>193</v>
      </c>
      <c r="J1357" s="104">
        <v>180</v>
      </c>
      <c r="K1357" s="104">
        <v>540</v>
      </c>
      <c r="L1357" s="105">
        <v>187</v>
      </c>
      <c r="M1357" s="106">
        <v>1120</v>
      </c>
      <c r="N1357" s="106">
        <v>1251</v>
      </c>
      <c r="O1357" s="106">
        <v>8</v>
      </c>
      <c r="P1357" s="106">
        <v>131</v>
      </c>
      <c r="Q1357" s="106">
        <v>8</v>
      </c>
      <c r="R1357" s="106">
        <v>8</v>
      </c>
      <c r="S1357" s="106">
        <v>1154</v>
      </c>
      <c r="T1357" s="106">
        <v>1191</v>
      </c>
      <c r="U1357" s="106">
        <v>7</v>
      </c>
      <c r="V1357" s="106">
        <v>37</v>
      </c>
      <c r="W1357" s="106">
        <v>8</v>
      </c>
      <c r="X1357" s="106">
        <v>7.5</v>
      </c>
      <c r="Y1357" s="106">
        <v>180</v>
      </c>
      <c r="Z1357" s="106">
        <v>6</v>
      </c>
      <c r="AA1357" s="107">
        <v>27236</v>
      </c>
      <c r="AB1357" s="106">
        <v>1</v>
      </c>
      <c r="AC1357" s="108">
        <v>4.7</v>
      </c>
      <c r="AD1357" s="109">
        <v>1</v>
      </c>
      <c r="AE1357" s="110">
        <v>0</v>
      </c>
      <c r="AF1357" s="111">
        <v>0.54</v>
      </c>
      <c r="AG1357" s="112">
        <v>0</v>
      </c>
      <c r="AH1357" s="112">
        <v>0</v>
      </c>
      <c r="AI1357" s="112">
        <v>0</v>
      </c>
      <c r="AJ1357" s="111">
        <v>0.9</v>
      </c>
      <c r="AK1357" s="112">
        <v>0</v>
      </c>
      <c r="AL1357" s="112">
        <v>0</v>
      </c>
      <c r="AM1357" s="112">
        <v>0</v>
      </c>
      <c r="AN1357" s="112">
        <v>0</v>
      </c>
      <c r="AO1357" s="112">
        <v>0</v>
      </c>
      <c r="AP1357" s="112">
        <v>0</v>
      </c>
      <c r="AQ1357" s="112">
        <v>0</v>
      </c>
      <c r="AR1357" s="112">
        <v>0</v>
      </c>
      <c r="AS1357" s="112">
        <v>0</v>
      </c>
      <c r="AT1357" s="111">
        <v>0.55000000000000004</v>
      </c>
      <c r="AU1357" s="112">
        <v>0</v>
      </c>
      <c r="AV1357" s="112">
        <v>0</v>
      </c>
      <c r="AW1357" s="112">
        <v>0</v>
      </c>
      <c r="AX1357" s="112">
        <v>0</v>
      </c>
      <c r="AY1357" s="112">
        <v>0</v>
      </c>
      <c r="AZ1357" s="112">
        <v>0</v>
      </c>
      <c r="BA1357" s="111">
        <v>0.71299999999999997</v>
      </c>
      <c r="BB1357" s="112">
        <v>0</v>
      </c>
      <c r="BC1357" s="112">
        <v>0</v>
      </c>
      <c r="BD1357" s="112">
        <v>0</v>
      </c>
      <c r="BE1357" s="112">
        <v>0</v>
      </c>
      <c r="BF1357" s="112">
        <v>0</v>
      </c>
      <c r="BG1357" s="112">
        <v>0</v>
      </c>
      <c r="BH1357" s="112">
        <v>0</v>
      </c>
      <c r="BI1357" s="112">
        <v>0</v>
      </c>
      <c r="BJ1357" s="112">
        <v>0</v>
      </c>
      <c r="BK1357" s="111">
        <v>0.71299999999999997</v>
      </c>
      <c r="BL1357" s="112">
        <v>0</v>
      </c>
      <c r="BM1357" s="112">
        <v>0</v>
      </c>
      <c r="BN1357" s="112">
        <v>0</v>
      </c>
      <c r="BO1357" s="112">
        <v>0</v>
      </c>
      <c r="BP1357" s="112">
        <v>0</v>
      </c>
      <c r="BQ1357" s="112">
        <v>0</v>
      </c>
      <c r="BR1357" s="113">
        <v>153</v>
      </c>
      <c r="BS1357" s="112">
        <v>0</v>
      </c>
    </row>
    <row r="1358" spans="1:71" hidden="1" x14ac:dyDescent="0.25">
      <c r="A1358" s="102" t="s">
        <v>17</v>
      </c>
      <c r="B1358" s="103" t="s">
        <v>215</v>
      </c>
      <c r="C1358" s="102" t="s">
        <v>216</v>
      </c>
      <c r="D1358" s="102" t="s">
        <v>352</v>
      </c>
      <c r="E1358" s="102" t="s">
        <v>353</v>
      </c>
      <c r="F1358" s="102" t="s">
        <v>151</v>
      </c>
      <c r="G1358" s="102" t="s">
        <v>154</v>
      </c>
      <c r="H1358" s="104">
        <v>31</v>
      </c>
      <c r="I1358" s="104">
        <v>35</v>
      </c>
      <c r="J1358" s="104">
        <v>118</v>
      </c>
      <c r="K1358" s="104">
        <v>354</v>
      </c>
      <c r="L1358" s="105">
        <v>61.333333333333336</v>
      </c>
      <c r="M1358" s="106">
        <v>297</v>
      </c>
      <c r="N1358" s="106">
        <v>307</v>
      </c>
      <c r="O1358" s="106">
        <v>4</v>
      </c>
      <c r="P1358" s="106">
        <v>10</v>
      </c>
      <c r="Q1358" s="106">
        <v>3</v>
      </c>
      <c r="R1358" s="106">
        <v>3.5</v>
      </c>
      <c r="S1358" s="106">
        <v>294</v>
      </c>
      <c r="T1358" s="106">
        <v>303</v>
      </c>
      <c r="U1358" s="106">
        <v>4</v>
      </c>
      <c r="V1358" s="106">
        <v>9</v>
      </c>
      <c r="W1358" s="106">
        <v>4</v>
      </c>
      <c r="X1358" s="106">
        <v>4</v>
      </c>
      <c r="Y1358" s="106">
        <v>118</v>
      </c>
      <c r="Z1358" s="106">
        <v>5</v>
      </c>
      <c r="AA1358" s="107"/>
      <c r="AB1358" s="106"/>
      <c r="AC1358" s="108">
        <v>4.166666666666667</v>
      </c>
      <c r="AD1358" s="109">
        <v>3</v>
      </c>
      <c r="AE1358" s="110">
        <v>0</v>
      </c>
      <c r="AF1358" s="111">
        <v>0.54</v>
      </c>
      <c r="AG1358" s="112">
        <v>0</v>
      </c>
      <c r="AH1358" s="112">
        <v>0</v>
      </c>
      <c r="AI1358" s="112">
        <v>0</v>
      </c>
      <c r="AJ1358" s="111">
        <v>0.9</v>
      </c>
      <c r="AK1358" s="112">
        <v>0</v>
      </c>
      <c r="AL1358" s="112">
        <v>0</v>
      </c>
      <c r="AM1358" s="112">
        <v>0</v>
      </c>
      <c r="AN1358" s="112">
        <v>0</v>
      </c>
      <c r="AO1358" s="112">
        <v>0</v>
      </c>
      <c r="AP1358" s="112">
        <v>0</v>
      </c>
      <c r="AQ1358" s="112">
        <v>0</v>
      </c>
      <c r="AR1358" s="112">
        <v>0</v>
      </c>
      <c r="AS1358" s="112">
        <v>0</v>
      </c>
      <c r="AT1358" s="111">
        <v>0.55000000000000004</v>
      </c>
      <c r="AU1358" s="112">
        <v>0</v>
      </c>
      <c r="AV1358" s="112">
        <v>0</v>
      </c>
      <c r="AW1358" s="112">
        <v>0</v>
      </c>
      <c r="AX1358" s="112">
        <v>0</v>
      </c>
      <c r="AY1358" s="112">
        <v>0</v>
      </c>
      <c r="AZ1358" s="112">
        <v>0</v>
      </c>
      <c r="BA1358" s="111">
        <v>0.71299999999999997</v>
      </c>
      <c r="BB1358" s="112">
        <v>0</v>
      </c>
      <c r="BC1358" s="112">
        <v>0</v>
      </c>
      <c r="BD1358" s="112">
        <v>0</v>
      </c>
      <c r="BE1358" s="112">
        <v>0</v>
      </c>
      <c r="BF1358" s="112">
        <v>0</v>
      </c>
      <c r="BG1358" s="112">
        <v>0</v>
      </c>
      <c r="BH1358" s="112">
        <v>0</v>
      </c>
      <c r="BI1358" s="112">
        <v>0</v>
      </c>
      <c r="BJ1358" s="112">
        <v>0</v>
      </c>
      <c r="BK1358" s="111">
        <v>0.71299999999999997</v>
      </c>
      <c r="BL1358" s="112">
        <v>0</v>
      </c>
      <c r="BM1358" s="112">
        <v>0</v>
      </c>
      <c r="BN1358" s="112">
        <v>0</v>
      </c>
      <c r="BO1358" s="112">
        <v>0</v>
      </c>
      <c r="BP1358" s="112">
        <v>0</v>
      </c>
      <c r="BQ1358" s="112">
        <v>0</v>
      </c>
      <c r="BR1358" s="113">
        <v>49</v>
      </c>
      <c r="BS1358" s="112">
        <v>0</v>
      </c>
    </row>
    <row r="1359" spans="1:71" hidden="1" x14ac:dyDescent="0.25">
      <c r="A1359" s="102" t="s">
        <v>17</v>
      </c>
      <c r="B1359" s="103" t="s">
        <v>215</v>
      </c>
      <c r="C1359" s="102" t="s">
        <v>216</v>
      </c>
      <c r="D1359" s="102" t="s">
        <v>354</v>
      </c>
      <c r="E1359" s="102" t="s">
        <v>1089</v>
      </c>
      <c r="F1359" s="102" t="s">
        <v>151</v>
      </c>
      <c r="G1359" s="102" t="s">
        <v>154</v>
      </c>
      <c r="H1359" s="104">
        <v>13</v>
      </c>
      <c r="I1359" s="104">
        <v>27</v>
      </c>
      <c r="J1359" s="104">
        <v>106</v>
      </c>
      <c r="K1359" s="104">
        <v>318</v>
      </c>
      <c r="L1359" s="105">
        <v>48.666666666666664</v>
      </c>
      <c r="M1359" s="106">
        <v>116</v>
      </c>
      <c r="N1359" s="106">
        <v>123</v>
      </c>
      <c r="O1359" s="106">
        <v>1</v>
      </c>
      <c r="P1359" s="106">
        <v>7</v>
      </c>
      <c r="Q1359" s="106">
        <v>3</v>
      </c>
      <c r="R1359" s="106">
        <v>2</v>
      </c>
      <c r="S1359" s="106">
        <v>225</v>
      </c>
      <c r="T1359" s="106">
        <v>231</v>
      </c>
      <c r="U1359" s="106">
        <v>3</v>
      </c>
      <c r="V1359" s="106">
        <v>6</v>
      </c>
      <c r="W1359" s="106">
        <v>4</v>
      </c>
      <c r="X1359" s="106">
        <v>3.5</v>
      </c>
      <c r="Y1359" s="106">
        <v>106</v>
      </c>
      <c r="Z1359" s="106">
        <v>5</v>
      </c>
      <c r="AA1359" s="107">
        <v>64429</v>
      </c>
      <c r="AB1359" s="106">
        <v>7</v>
      </c>
      <c r="AC1359" s="108">
        <v>4.9000000000000004</v>
      </c>
      <c r="AD1359" s="109">
        <v>3</v>
      </c>
      <c r="AE1359" s="110">
        <v>0</v>
      </c>
      <c r="AF1359" s="111">
        <v>0.54</v>
      </c>
      <c r="AG1359" s="112">
        <v>0</v>
      </c>
      <c r="AH1359" s="112">
        <v>0</v>
      </c>
      <c r="AI1359" s="112">
        <v>0</v>
      </c>
      <c r="AJ1359" s="111">
        <v>0.9</v>
      </c>
      <c r="AK1359" s="112">
        <v>0</v>
      </c>
      <c r="AL1359" s="112">
        <v>0</v>
      </c>
      <c r="AM1359" s="112">
        <v>0</v>
      </c>
      <c r="AN1359" s="112">
        <v>0</v>
      </c>
      <c r="AO1359" s="112">
        <v>0</v>
      </c>
      <c r="AP1359" s="112">
        <v>0</v>
      </c>
      <c r="AQ1359" s="112">
        <v>0</v>
      </c>
      <c r="AR1359" s="112">
        <v>0</v>
      </c>
      <c r="AS1359" s="112">
        <v>0</v>
      </c>
      <c r="AT1359" s="111">
        <v>0.55000000000000004</v>
      </c>
      <c r="AU1359" s="112">
        <v>0</v>
      </c>
      <c r="AV1359" s="112">
        <v>0</v>
      </c>
      <c r="AW1359" s="112">
        <v>0</v>
      </c>
      <c r="AX1359" s="112">
        <v>0</v>
      </c>
      <c r="AY1359" s="112">
        <v>0</v>
      </c>
      <c r="AZ1359" s="112">
        <v>0</v>
      </c>
      <c r="BA1359" s="111">
        <v>0.71299999999999997</v>
      </c>
      <c r="BB1359" s="112">
        <v>0</v>
      </c>
      <c r="BC1359" s="112">
        <v>0</v>
      </c>
      <c r="BD1359" s="112">
        <v>0</v>
      </c>
      <c r="BE1359" s="112">
        <v>0</v>
      </c>
      <c r="BF1359" s="112">
        <v>0</v>
      </c>
      <c r="BG1359" s="112">
        <v>0</v>
      </c>
      <c r="BH1359" s="112">
        <v>0</v>
      </c>
      <c r="BI1359" s="112">
        <v>0</v>
      </c>
      <c r="BJ1359" s="112">
        <v>0</v>
      </c>
      <c r="BK1359" s="111">
        <v>0.71299999999999997</v>
      </c>
      <c r="BL1359" s="112">
        <v>0</v>
      </c>
      <c r="BM1359" s="112">
        <v>0</v>
      </c>
      <c r="BN1359" s="112">
        <v>0</v>
      </c>
      <c r="BO1359" s="112">
        <v>0</v>
      </c>
      <c r="BP1359" s="112">
        <v>0</v>
      </c>
      <c r="BQ1359" s="112">
        <v>0</v>
      </c>
      <c r="BR1359" s="113">
        <v>60</v>
      </c>
      <c r="BS1359" s="112">
        <v>0</v>
      </c>
    </row>
    <row r="1360" spans="1:71" hidden="1" x14ac:dyDescent="0.25">
      <c r="A1360" s="102" t="s">
        <v>17</v>
      </c>
      <c r="B1360" s="103" t="s">
        <v>215</v>
      </c>
      <c r="C1360" s="102" t="s">
        <v>216</v>
      </c>
      <c r="D1360" s="102" t="s">
        <v>671</v>
      </c>
      <c r="E1360" s="102" t="s">
        <v>1079</v>
      </c>
      <c r="F1360" s="102" t="s">
        <v>151</v>
      </c>
      <c r="G1360" s="102" t="s">
        <v>223</v>
      </c>
      <c r="H1360" s="104">
        <v>78</v>
      </c>
      <c r="I1360" s="104">
        <v>88</v>
      </c>
      <c r="J1360" s="104">
        <v>73</v>
      </c>
      <c r="K1360" s="104">
        <v>219</v>
      </c>
      <c r="L1360" s="105">
        <v>79.666666666666671</v>
      </c>
      <c r="M1360" s="106">
        <v>568</v>
      </c>
      <c r="N1360" s="106">
        <v>636</v>
      </c>
      <c r="O1360" s="106">
        <v>6</v>
      </c>
      <c r="P1360" s="106">
        <v>68</v>
      </c>
      <c r="Q1360" s="106">
        <v>7</v>
      </c>
      <c r="R1360" s="106">
        <v>6.5</v>
      </c>
      <c r="S1360" s="106">
        <v>614</v>
      </c>
      <c r="T1360" s="106">
        <v>639</v>
      </c>
      <c r="U1360" s="106">
        <v>6</v>
      </c>
      <c r="V1360" s="106">
        <v>25</v>
      </c>
      <c r="W1360" s="106">
        <v>7</v>
      </c>
      <c r="X1360" s="106">
        <v>6.5</v>
      </c>
      <c r="Y1360" s="106">
        <v>73</v>
      </c>
      <c r="Z1360" s="106">
        <v>4</v>
      </c>
      <c r="AA1360" s="107"/>
      <c r="AB1360" s="106"/>
      <c r="AC1360" s="108">
        <v>5.666666666666667</v>
      </c>
      <c r="AD1360" s="109">
        <v>3</v>
      </c>
      <c r="AE1360" s="110">
        <v>0</v>
      </c>
      <c r="AF1360" s="111">
        <v>0.54</v>
      </c>
      <c r="AG1360" s="112">
        <v>0</v>
      </c>
      <c r="AH1360" s="112">
        <v>0</v>
      </c>
      <c r="AI1360" s="112">
        <v>0</v>
      </c>
      <c r="AJ1360" s="111">
        <v>0.9</v>
      </c>
      <c r="AK1360" s="112">
        <v>404</v>
      </c>
      <c r="AL1360" s="112">
        <v>0</v>
      </c>
      <c r="AM1360" s="112">
        <v>0</v>
      </c>
      <c r="AN1360" s="112">
        <v>0</v>
      </c>
      <c r="AO1360" s="112">
        <v>0</v>
      </c>
      <c r="AP1360" s="112">
        <v>0</v>
      </c>
      <c r="AQ1360" s="112">
        <v>0</v>
      </c>
      <c r="AR1360" s="112">
        <v>0</v>
      </c>
      <c r="AS1360" s="112">
        <v>0</v>
      </c>
      <c r="AT1360" s="111">
        <v>0.55000000000000004</v>
      </c>
      <c r="AU1360" s="112">
        <v>0</v>
      </c>
      <c r="AV1360" s="112">
        <v>0</v>
      </c>
      <c r="AW1360" s="112">
        <v>0</v>
      </c>
      <c r="AX1360" s="112">
        <v>0</v>
      </c>
      <c r="AY1360" s="112">
        <v>0</v>
      </c>
      <c r="AZ1360" s="112">
        <v>0</v>
      </c>
      <c r="BA1360" s="111">
        <v>0.71299999999999997</v>
      </c>
      <c r="BB1360" s="112">
        <v>0</v>
      </c>
      <c r="BC1360" s="112">
        <v>0</v>
      </c>
      <c r="BD1360" s="112">
        <v>0</v>
      </c>
      <c r="BE1360" s="112">
        <v>0</v>
      </c>
      <c r="BF1360" s="112">
        <v>0</v>
      </c>
      <c r="BG1360" s="112">
        <v>0</v>
      </c>
      <c r="BH1360" s="112">
        <v>0</v>
      </c>
      <c r="BI1360" s="112">
        <v>0</v>
      </c>
      <c r="BJ1360" s="112">
        <v>0</v>
      </c>
      <c r="BK1360" s="111">
        <v>0.71299999999999997</v>
      </c>
      <c r="BL1360" s="112">
        <v>0</v>
      </c>
      <c r="BM1360" s="112">
        <v>222.20000000000002</v>
      </c>
      <c r="BN1360" s="112">
        <v>0</v>
      </c>
      <c r="BO1360" s="112">
        <v>0</v>
      </c>
      <c r="BP1360" s="112">
        <v>0</v>
      </c>
      <c r="BQ1360" s="112">
        <v>0</v>
      </c>
      <c r="BR1360" s="113">
        <v>1072</v>
      </c>
      <c r="BS1360" s="112">
        <v>0</v>
      </c>
    </row>
    <row r="1361" spans="1:71" hidden="1" x14ac:dyDescent="0.25">
      <c r="A1361" s="102" t="s">
        <v>17</v>
      </c>
      <c r="B1361" s="103" t="s">
        <v>215</v>
      </c>
      <c r="C1361" s="102" t="s">
        <v>216</v>
      </c>
      <c r="D1361" s="102" t="s">
        <v>122</v>
      </c>
      <c r="E1361" s="102" t="s">
        <v>123</v>
      </c>
      <c r="F1361" s="102" t="s">
        <v>151</v>
      </c>
      <c r="G1361" s="102" t="s">
        <v>223</v>
      </c>
      <c r="H1361" s="104">
        <v>122</v>
      </c>
      <c r="I1361" s="104">
        <v>147</v>
      </c>
      <c r="J1361" s="104">
        <v>1690</v>
      </c>
      <c r="K1361" s="104">
        <v>5070</v>
      </c>
      <c r="L1361" s="105">
        <v>653</v>
      </c>
      <c r="M1361" s="106">
        <v>1267</v>
      </c>
      <c r="N1361" s="106">
        <v>1183</v>
      </c>
      <c r="O1361" s="106">
        <v>7</v>
      </c>
      <c r="P1361" s="106">
        <v>-84</v>
      </c>
      <c r="Q1361" s="106">
        <v>1</v>
      </c>
      <c r="R1361" s="106">
        <v>4</v>
      </c>
      <c r="S1361" s="106">
        <v>1348</v>
      </c>
      <c r="T1361" s="106">
        <v>1356</v>
      </c>
      <c r="U1361" s="106">
        <v>8</v>
      </c>
      <c r="V1361" s="106">
        <v>8</v>
      </c>
      <c r="W1361" s="106">
        <v>4</v>
      </c>
      <c r="X1361" s="106">
        <v>6</v>
      </c>
      <c r="Y1361" s="106">
        <v>1690</v>
      </c>
      <c r="Z1361" s="106">
        <v>10</v>
      </c>
      <c r="AA1361" s="107">
        <v>28941</v>
      </c>
      <c r="AB1361" s="106">
        <v>1</v>
      </c>
      <c r="AC1361" s="108">
        <v>4.4000000000000004</v>
      </c>
      <c r="AD1361" s="109">
        <v>1</v>
      </c>
      <c r="AE1361" s="110">
        <v>0</v>
      </c>
      <c r="AF1361" s="111">
        <v>0.54</v>
      </c>
      <c r="AG1361" s="112">
        <v>0</v>
      </c>
      <c r="AH1361" s="112">
        <v>0</v>
      </c>
      <c r="AI1361" s="112">
        <v>0</v>
      </c>
      <c r="AJ1361" s="111">
        <v>0.9</v>
      </c>
      <c r="AK1361" s="112">
        <v>0</v>
      </c>
      <c r="AL1361" s="112">
        <v>0</v>
      </c>
      <c r="AM1361" s="112">
        <v>0</v>
      </c>
      <c r="AN1361" s="112">
        <v>0</v>
      </c>
      <c r="AO1361" s="112">
        <v>0</v>
      </c>
      <c r="AP1361" s="112">
        <v>0</v>
      </c>
      <c r="AQ1361" s="112">
        <v>0</v>
      </c>
      <c r="AR1361" s="112">
        <v>0</v>
      </c>
      <c r="AS1361" s="112">
        <v>0</v>
      </c>
      <c r="AT1361" s="111">
        <v>0.55000000000000004</v>
      </c>
      <c r="AU1361" s="112">
        <v>0</v>
      </c>
      <c r="AV1361" s="112">
        <v>0</v>
      </c>
      <c r="AW1361" s="112">
        <v>0</v>
      </c>
      <c r="AX1361" s="112">
        <v>0</v>
      </c>
      <c r="AY1361" s="112">
        <v>0</v>
      </c>
      <c r="AZ1361" s="112">
        <v>0</v>
      </c>
      <c r="BA1361" s="111">
        <v>0.71299999999999997</v>
      </c>
      <c r="BB1361" s="112">
        <v>0</v>
      </c>
      <c r="BC1361" s="112">
        <v>0</v>
      </c>
      <c r="BD1361" s="112">
        <v>0</v>
      </c>
      <c r="BE1361" s="112">
        <v>0</v>
      </c>
      <c r="BF1361" s="112">
        <v>0</v>
      </c>
      <c r="BG1361" s="112">
        <v>0</v>
      </c>
      <c r="BH1361" s="112">
        <v>0</v>
      </c>
      <c r="BI1361" s="112">
        <v>0</v>
      </c>
      <c r="BJ1361" s="112">
        <v>0</v>
      </c>
      <c r="BK1361" s="111">
        <v>0.71299999999999997</v>
      </c>
      <c r="BL1361" s="112">
        <v>0</v>
      </c>
      <c r="BM1361" s="112">
        <v>0</v>
      </c>
      <c r="BN1361" s="112">
        <v>0</v>
      </c>
      <c r="BO1361" s="112">
        <v>0</v>
      </c>
      <c r="BP1361" s="112">
        <v>0</v>
      </c>
      <c r="BQ1361" s="112">
        <v>0</v>
      </c>
      <c r="BR1361" s="113">
        <v>67</v>
      </c>
      <c r="BS1361" s="112">
        <v>0</v>
      </c>
    </row>
    <row r="1362" spans="1:71" hidden="1" x14ac:dyDescent="0.25">
      <c r="A1362" s="102" t="s">
        <v>17</v>
      </c>
      <c r="B1362" s="103" t="s">
        <v>215</v>
      </c>
      <c r="C1362" s="102" t="s">
        <v>216</v>
      </c>
      <c r="D1362" s="102" t="s">
        <v>78</v>
      </c>
      <c r="E1362" s="102" t="s">
        <v>79</v>
      </c>
      <c r="F1362" s="102" t="s">
        <v>153</v>
      </c>
      <c r="G1362" s="102" t="s">
        <v>224</v>
      </c>
      <c r="H1362" s="104">
        <v>338</v>
      </c>
      <c r="I1362" s="104">
        <v>368</v>
      </c>
      <c r="J1362" s="104">
        <v>3967</v>
      </c>
      <c r="K1362" s="104">
        <v>11901</v>
      </c>
      <c r="L1362" s="105">
        <v>1557.6666666666667</v>
      </c>
      <c r="M1362" s="106">
        <v>2999</v>
      </c>
      <c r="N1362" s="106">
        <v>3139</v>
      </c>
      <c r="O1362" s="106">
        <v>9</v>
      </c>
      <c r="P1362" s="106">
        <v>140</v>
      </c>
      <c r="Q1362" s="106">
        <v>9</v>
      </c>
      <c r="R1362" s="106">
        <v>9</v>
      </c>
      <c r="S1362" s="106">
        <v>3160</v>
      </c>
      <c r="T1362" s="106">
        <v>3223</v>
      </c>
      <c r="U1362" s="106">
        <v>10</v>
      </c>
      <c r="V1362" s="106">
        <v>63</v>
      </c>
      <c r="W1362" s="106">
        <v>9</v>
      </c>
      <c r="X1362" s="106">
        <v>9.5</v>
      </c>
      <c r="Y1362" s="106">
        <v>3967</v>
      </c>
      <c r="Z1362" s="106">
        <v>10</v>
      </c>
      <c r="AA1362" s="107">
        <v>49107</v>
      </c>
      <c r="AB1362" s="106">
        <v>5</v>
      </c>
      <c r="AC1362" s="108">
        <v>7.7</v>
      </c>
      <c r="AD1362" s="109">
        <v>4</v>
      </c>
      <c r="AE1362" s="110">
        <v>0</v>
      </c>
      <c r="AF1362" s="111">
        <v>0.54</v>
      </c>
      <c r="AG1362" s="112">
        <v>0</v>
      </c>
      <c r="AH1362" s="112">
        <v>0</v>
      </c>
      <c r="AI1362" s="112">
        <v>0</v>
      </c>
      <c r="AJ1362" s="111">
        <v>0.9</v>
      </c>
      <c r="AK1362" s="112">
        <v>404</v>
      </c>
      <c r="AL1362" s="112">
        <v>0</v>
      </c>
      <c r="AM1362" s="112">
        <v>0</v>
      </c>
      <c r="AN1362" s="112">
        <v>0</v>
      </c>
      <c r="AO1362" s="112">
        <v>0</v>
      </c>
      <c r="AP1362" s="112">
        <v>0</v>
      </c>
      <c r="AQ1362" s="112">
        <v>0</v>
      </c>
      <c r="AR1362" s="112">
        <v>0</v>
      </c>
      <c r="AS1362" s="112">
        <v>0</v>
      </c>
      <c r="AT1362" s="111">
        <v>0.55000000000000004</v>
      </c>
      <c r="AU1362" s="112">
        <v>0</v>
      </c>
      <c r="AV1362" s="112">
        <v>0</v>
      </c>
      <c r="AW1362" s="112">
        <v>0</v>
      </c>
      <c r="AX1362" s="112">
        <v>0</v>
      </c>
      <c r="AY1362" s="112">
        <v>0</v>
      </c>
      <c r="AZ1362" s="112">
        <v>0</v>
      </c>
      <c r="BA1362" s="111">
        <v>0.71299999999999997</v>
      </c>
      <c r="BB1362" s="112">
        <v>0</v>
      </c>
      <c r="BC1362" s="112">
        <v>0</v>
      </c>
      <c r="BD1362" s="112">
        <v>0</v>
      </c>
      <c r="BE1362" s="112">
        <v>0</v>
      </c>
      <c r="BF1362" s="112">
        <v>0</v>
      </c>
      <c r="BG1362" s="112">
        <v>0</v>
      </c>
      <c r="BH1362" s="112">
        <v>0</v>
      </c>
      <c r="BI1362" s="112">
        <v>0</v>
      </c>
      <c r="BJ1362" s="112">
        <v>0</v>
      </c>
      <c r="BK1362" s="111">
        <v>0.71299999999999997</v>
      </c>
      <c r="BL1362" s="112">
        <v>0</v>
      </c>
      <c r="BM1362" s="112">
        <v>222.20000000000002</v>
      </c>
      <c r="BN1362" s="112">
        <v>0</v>
      </c>
      <c r="BO1362" s="112">
        <v>0</v>
      </c>
      <c r="BP1362" s="112">
        <v>0</v>
      </c>
      <c r="BQ1362" s="112">
        <v>0</v>
      </c>
      <c r="BR1362" s="113">
        <v>607</v>
      </c>
      <c r="BS1362" s="112">
        <v>0</v>
      </c>
    </row>
    <row r="1363" spans="1:71" hidden="1" x14ac:dyDescent="0.25">
      <c r="A1363" s="102" t="s">
        <v>17</v>
      </c>
      <c r="B1363" s="103" t="s">
        <v>215</v>
      </c>
      <c r="C1363" s="102" t="s">
        <v>216</v>
      </c>
      <c r="D1363" s="102" t="s">
        <v>355</v>
      </c>
      <c r="E1363" s="102" t="s">
        <v>356</v>
      </c>
      <c r="F1363" s="102" t="s">
        <v>151</v>
      </c>
      <c r="G1363" s="102" t="s">
        <v>223</v>
      </c>
      <c r="H1363" s="104">
        <v>365</v>
      </c>
      <c r="I1363" s="104">
        <v>395</v>
      </c>
      <c r="J1363" s="104">
        <v>1124</v>
      </c>
      <c r="K1363" s="104">
        <v>3372</v>
      </c>
      <c r="L1363" s="105">
        <v>628</v>
      </c>
      <c r="M1363" s="106">
        <v>3160</v>
      </c>
      <c r="N1363" s="106">
        <v>3381</v>
      </c>
      <c r="O1363" s="106">
        <v>10</v>
      </c>
      <c r="P1363" s="106">
        <v>221</v>
      </c>
      <c r="Q1363" s="106">
        <v>9</v>
      </c>
      <c r="R1363" s="106">
        <v>9.5</v>
      </c>
      <c r="S1363" s="106">
        <v>3306</v>
      </c>
      <c r="T1363" s="106">
        <v>3392</v>
      </c>
      <c r="U1363" s="106">
        <v>10</v>
      </c>
      <c r="V1363" s="106">
        <v>86</v>
      </c>
      <c r="W1363" s="106">
        <v>10</v>
      </c>
      <c r="X1363" s="106">
        <v>10</v>
      </c>
      <c r="Y1363" s="106">
        <v>1124</v>
      </c>
      <c r="Z1363" s="106">
        <v>9</v>
      </c>
      <c r="AA1363" s="107">
        <v>34326</v>
      </c>
      <c r="AB1363" s="106">
        <v>2</v>
      </c>
      <c r="AC1363" s="108">
        <v>6.5</v>
      </c>
      <c r="AD1363" s="109">
        <v>2</v>
      </c>
      <c r="AE1363" s="110">
        <v>0</v>
      </c>
      <c r="AF1363" s="111">
        <v>0.54</v>
      </c>
      <c r="AG1363" s="112">
        <v>0</v>
      </c>
      <c r="AH1363" s="112">
        <v>0</v>
      </c>
      <c r="AI1363" s="112">
        <v>0</v>
      </c>
      <c r="AJ1363" s="111">
        <v>0.9</v>
      </c>
      <c r="AK1363" s="112">
        <v>404</v>
      </c>
      <c r="AL1363" s="112">
        <v>0</v>
      </c>
      <c r="AM1363" s="112">
        <v>0</v>
      </c>
      <c r="AN1363" s="112">
        <v>0</v>
      </c>
      <c r="AO1363" s="112">
        <v>0</v>
      </c>
      <c r="AP1363" s="112">
        <v>0</v>
      </c>
      <c r="AQ1363" s="112">
        <v>0</v>
      </c>
      <c r="AR1363" s="112">
        <v>0</v>
      </c>
      <c r="AS1363" s="112">
        <v>0</v>
      </c>
      <c r="AT1363" s="111">
        <v>0.55000000000000004</v>
      </c>
      <c r="AU1363" s="112">
        <v>0</v>
      </c>
      <c r="AV1363" s="112">
        <v>0</v>
      </c>
      <c r="AW1363" s="112">
        <v>0</v>
      </c>
      <c r="AX1363" s="112">
        <v>0</v>
      </c>
      <c r="AY1363" s="112">
        <v>0</v>
      </c>
      <c r="AZ1363" s="112">
        <v>0</v>
      </c>
      <c r="BA1363" s="111">
        <v>0.71299999999999997</v>
      </c>
      <c r="BB1363" s="112">
        <v>0</v>
      </c>
      <c r="BC1363" s="112">
        <v>0</v>
      </c>
      <c r="BD1363" s="112">
        <v>0</v>
      </c>
      <c r="BE1363" s="112">
        <v>0</v>
      </c>
      <c r="BF1363" s="112">
        <v>0</v>
      </c>
      <c r="BG1363" s="112">
        <v>0</v>
      </c>
      <c r="BH1363" s="112">
        <v>0</v>
      </c>
      <c r="BI1363" s="112">
        <v>0</v>
      </c>
      <c r="BJ1363" s="112">
        <v>0</v>
      </c>
      <c r="BK1363" s="111">
        <v>0.71299999999999997</v>
      </c>
      <c r="BL1363" s="112">
        <v>0</v>
      </c>
      <c r="BM1363" s="112">
        <v>222.20000000000002</v>
      </c>
      <c r="BN1363" s="112">
        <v>0</v>
      </c>
      <c r="BO1363" s="112">
        <v>0</v>
      </c>
      <c r="BP1363" s="112">
        <v>0</v>
      </c>
      <c r="BQ1363" s="112">
        <v>0</v>
      </c>
      <c r="BR1363" s="113">
        <v>217</v>
      </c>
      <c r="BS1363" s="112">
        <v>0</v>
      </c>
    </row>
    <row r="1364" spans="1:71" hidden="1" x14ac:dyDescent="0.25">
      <c r="A1364" s="102" t="s">
        <v>17</v>
      </c>
      <c r="B1364" s="103" t="s">
        <v>215</v>
      </c>
      <c r="C1364" s="102" t="s">
        <v>216</v>
      </c>
      <c r="D1364" s="102" t="s">
        <v>646</v>
      </c>
      <c r="E1364" s="102" t="s">
        <v>647</v>
      </c>
      <c r="F1364" s="102" t="s">
        <v>152</v>
      </c>
      <c r="G1364" s="102" t="s">
        <v>223</v>
      </c>
      <c r="H1364" s="104">
        <v>456</v>
      </c>
      <c r="I1364" s="104">
        <v>517</v>
      </c>
      <c r="J1364" s="104">
        <v>453</v>
      </c>
      <c r="K1364" s="104">
        <v>1359</v>
      </c>
      <c r="L1364" s="105">
        <v>475.33333333333331</v>
      </c>
      <c r="M1364" s="106">
        <v>3781</v>
      </c>
      <c r="N1364" s="106">
        <v>4302</v>
      </c>
      <c r="O1364" s="106">
        <v>10</v>
      </c>
      <c r="P1364" s="106">
        <v>521</v>
      </c>
      <c r="Q1364" s="106">
        <v>10</v>
      </c>
      <c r="R1364" s="106">
        <v>10</v>
      </c>
      <c r="S1364" s="106">
        <v>4217</v>
      </c>
      <c r="T1364" s="106">
        <v>4391</v>
      </c>
      <c r="U1364" s="106">
        <v>10</v>
      </c>
      <c r="V1364" s="106">
        <v>174</v>
      </c>
      <c r="W1364" s="106">
        <v>10</v>
      </c>
      <c r="X1364" s="106">
        <v>10</v>
      </c>
      <c r="Y1364" s="106">
        <v>453</v>
      </c>
      <c r="Z1364" s="106">
        <v>8</v>
      </c>
      <c r="AA1364" s="107">
        <v>27673</v>
      </c>
      <c r="AB1364" s="106">
        <v>1</v>
      </c>
      <c r="AC1364" s="108">
        <v>6</v>
      </c>
      <c r="AD1364" s="109">
        <v>1</v>
      </c>
      <c r="AE1364" s="110">
        <v>0</v>
      </c>
      <c r="AF1364" s="111">
        <v>0.54</v>
      </c>
      <c r="AG1364" s="112">
        <v>0</v>
      </c>
      <c r="AH1364" s="112">
        <v>0</v>
      </c>
      <c r="AI1364" s="112">
        <v>0</v>
      </c>
      <c r="AJ1364" s="111">
        <v>0.9</v>
      </c>
      <c r="AK1364" s="112">
        <v>0</v>
      </c>
      <c r="AL1364" s="112">
        <v>0</v>
      </c>
      <c r="AM1364" s="112">
        <v>0</v>
      </c>
      <c r="AN1364" s="112">
        <v>0</v>
      </c>
      <c r="AO1364" s="112">
        <v>0</v>
      </c>
      <c r="AP1364" s="112">
        <v>0</v>
      </c>
      <c r="AQ1364" s="112">
        <v>0</v>
      </c>
      <c r="AR1364" s="112">
        <v>0</v>
      </c>
      <c r="AS1364" s="112">
        <v>0</v>
      </c>
      <c r="AT1364" s="111">
        <v>0.55000000000000004</v>
      </c>
      <c r="AU1364" s="112">
        <v>0</v>
      </c>
      <c r="AV1364" s="112">
        <v>0</v>
      </c>
      <c r="AW1364" s="112">
        <v>0</v>
      </c>
      <c r="AX1364" s="112">
        <v>0</v>
      </c>
      <c r="AY1364" s="112">
        <v>0</v>
      </c>
      <c r="AZ1364" s="112">
        <v>0</v>
      </c>
      <c r="BA1364" s="111">
        <v>0.71299999999999997</v>
      </c>
      <c r="BB1364" s="112">
        <v>0</v>
      </c>
      <c r="BC1364" s="112">
        <v>0</v>
      </c>
      <c r="BD1364" s="112">
        <v>0</v>
      </c>
      <c r="BE1364" s="112">
        <v>0</v>
      </c>
      <c r="BF1364" s="112">
        <v>0</v>
      </c>
      <c r="BG1364" s="112">
        <v>0</v>
      </c>
      <c r="BH1364" s="112">
        <v>0</v>
      </c>
      <c r="BI1364" s="112">
        <v>0</v>
      </c>
      <c r="BJ1364" s="112">
        <v>0</v>
      </c>
      <c r="BK1364" s="111">
        <v>0.71299999999999997</v>
      </c>
      <c r="BL1364" s="112">
        <v>0</v>
      </c>
      <c r="BM1364" s="112">
        <v>0</v>
      </c>
      <c r="BN1364" s="112">
        <v>0</v>
      </c>
      <c r="BO1364" s="112">
        <v>0</v>
      </c>
      <c r="BP1364" s="112">
        <v>0</v>
      </c>
      <c r="BQ1364" s="112">
        <v>0</v>
      </c>
      <c r="BR1364" s="113">
        <v>41</v>
      </c>
      <c r="BS1364" s="112">
        <v>0</v>
      </c>
    </row>
    <row r="1365" spans="1:71" hidden="1" x14ac:dyDescent="0.25">
      <c r="A1365" s="102" t="s">
        <v>17</v>
      </c>
      <c r="B1365" s="103" t="s">
        <v>215</v>
      </c>
      <c r="C1365" s="102" t="s">
        <v>216</v>
      </c>
      <c r="D1365" s="102" t="s">
        <v>650</v>
      </c>
      <c r="E1365" s="102" t="s">
        <v>651</v>
      </c>
      <c r="F1365" s="102" t="s">
        <v>152</v>
      </c>
      <c r="G1365" s="102" t="s">
        <v>223</v>
      </c>
      <c r="H1365" s="104">
        <v>19</v>
      </c>
      <c r="I1365" s="104">
        <v>18</v>
      </c>
      <c r="J1365" s="104">
        <v>51</v>
      </c>
      <c r="K1365" s="104">
        <v>153</v>
      </c>
      <c r="L1365" s="105">
        <v>29.333333333333332</v>
      </c>
      <c r="M1365" s="106">
        <v>109</v>
      </c>
      <c r="N1365" s="106">
        <v>116</v>
      </c>
      <c r="O1365" s="106">
        <v>1</v>
      </c>
      <c r="P1365" s="106">
        <v>7</v>
      </c>
      <c r="Q1365" s="106">
        <v>3</v>
      </c>
      <c r="R1365" s="106">
        <v>2</v>
      </c>
      <c r="S1365" s="106">
        <v>112</v>
      </c>
      <c r="T1365" s="106">
        <v>111</v>
      </c>
      <c r="U1365" s="106">
        <v>1</v>
      </c>
      <c r="V1365" s="106">
        <v>-1</v>
      </c>
      <c r="W1365" s="106">
        <v>2</v>
      </c>
      <c r="X1365" s="106">
        <v>1.5</v>
      </c>
      <c r="Y1365" s="106">
        <v>51</v>
      </c>
      <c r="Z1365" s="106">
        <v>3</v>
      </c>
      <c r="AA1365" s="107">
        <v>26046</v>
      </c>
      <c r="AB1365" s="106">
        <v>1</v>
      </c>
      <c r="AC1365" s="108">
        <v>1.7</v>
      </c>
      <c r="AD1365" s="109">
        <v>1</v>
      </c>
      <c r="AE1365" s="110">
        <v>0</v>
      </c>
      <c r="AF1365" s="111">
        <v>0.54</v>
      </c>
      <c r="AG1365" s="112">
        <v>0</v>
      </c>
      <c r="AH1365" s="112">
        <v>0</v>
      </c>
      <c r="AI1365" s="112">
        <v>0</v>
      </c>
      <c r="AJ1365" s="111">
        <v>0.9</v>
      </c>
      <c r="AK1365" s="112">
        <v>0</v>
      </c>
      <c r="AL1365" s="112">
        <v>0</v>
      </c>
      <c r="AM1365" s="112">
        <v>0</v>
      </c>
      <c r="AN1365" s="112">
        <v>0</v>
      </c>
      <c r="AO1365" s="112">
        <v>0</v>
      </c>
      <c r="AP1365" s="112">
        <v>0</v>
      </c>
      <c r="AQ1365" s="112">
        <v>0</v>
      </c>
      <c r="AR1365" s="112">
        <v>0</v>
      </c>
      <c r="AS1365" s="112">
        <v>0</v>
      </c>
      <c r="AT1365" s="111">
        <v>0.55000000000000004</v>
      </c>
      <c r="AU1365" s="112">
        <v>0</v>
      </c>
      <c r="AV1365" s="112">
        <v>0</v>
      </c>
      <c r="AW1365" s="112">
        <v>0</v>
      </c>
      <c r="AX1365" s="112">
        <v>0</v>
      </c>
      <c r="AY1365" s="112">
        <v>0</v>
      </c>
      <c r="AZ1365" s="112">
        <v>0</v>
      </c>
      <c r="BA1365" s="111">
        <v>0.71299999999999997</v>
      </c>
      <c r="BB1365" s="112">
        <v>0</v>
      </c>
      <c r="BC1365" s="112">
        <v>0</v>
      </c>
      <c r="BD1365" s="112">
        <v>0</v>
      </c>
      <c r="BE1365" s="112">
        <v>0</v>
      </c>
      <c r="BF1365" s="112">
        <v>0</v>
      </c>
      <c r="BG1365" s="112">
        <v>0</v>
      </c>
      <c r="BH1365" s="112">
        <v>0</v>
      </c>
      <c r="BI1365" s="112">
        <v>0</v>
      </c>
      <c r="BJ1365" s="112">
        <v>0</v>
      </c>
      <c r="BK1365" s="111">
        <v>0.71299999999999997</v>
      </c>
      <c r="BL1365" s="112">
        <v>0</v>
      </c>
      <c r="BM1365" s="112">
        <v>0</v>
      </c>
      <c r="BN1365" s="112">
        <v>0</v>
      </c>
      <c r="BO1365" s="112">
        <v>0</v>
      </c>
      <c r="BP1365" s="112">
        <v>0</v>
      </c>
      <c r="BQ1365" s="112">
        <v>0</v>
      </c>
      <c r="BR1365" s="113">
        <v>8</v>
      </c>
      <c r="BS1365" s="112">
        <v>0</v>
      </c>
    </row>
    <row r="1366" spans="1:71" hidden="1" x14ac:dyDescent="0.25">
      <c r="A1366" s="102" t="s">
        <v>17</v>
      </c>
      <c r="B1366" s="103" t="s">
        <v>215</v>
      </c>
      <c r="C1366" s="102" t="s">
        <v>216</v>
      </c>
      <c r="D1366" s="102" t="s">
        <v>359</v>
      </c>
      <c r="E1366" s="102" t="s">
        <v>360</v>
      </c>
      <c r="F1366" s="102" t="s">
        <v>152</v>
      </c>
      <c r="G1366" s="102" t="s">
        <v>223</v>
      </c>
      <c r="H1366" s="104">
        <v>30</v>
      </c>
      <c r="I1366" s="104">
        <v>33</v>
      </c>
      <c r="J1366" s="104">
        <v>234</v>
      </c>
      <c r="K1366" s="104">
        <v>702</v>
      </c>
      <c r="L1366" s="105">
        <v>99</v>
      </c>
      <c r="M1366" s="106">
        <v>260</v>
      </c>
      <c r="N1366" s="106">
        <v>269</v>
      </c>
      <c r="O1366" s="106">
        <v>3</v>
      </c>
      <c r="P1366" s="106">
        <v>9</v>
      </c>
      <c r="Q1366" s="106">
        <v>3</v>
      </c>
      <c r="R1366" s="106">
        <v>3</v>
      </c>
      <c r="S1366" s="106">
        <v>276</v>
      </c>
      <c r="T1366" s="106">
        <v>281</v>
      </c>
      <c r="U1366" s="106">
        <v>3</v>
      </c>
      <c r="V1366" s="106">
        <v>5</v>
      </c>
      <c r="W1366" s="106">
        <v>3</v>
      </c>
      <c r="X1366" s="106">
        <v>3</v>
      </c>
      <c r="Y1366" s="106">
        <v>234</v>
      </c>
      <c r="Z1366" s="106">
        <v>6</v>
      </c>
      <c r="AA1366" s="107">
        <v>39240</v>
      </c>
      <c r="AB1366" s="106">
        <v>3</v>
      </c>
      <c r="AC1366" s="108">
        <v>3.6</v>
      </c>
      <c r="AD1366" s="109">
        <v>2</v>
      </c>
      <c r="AE1366" s="110">
        <v>0</v>
      </c>
      <c r="AF1366" s="111">
        <v>0.54</v>
      </c>
      <c r="AG1366" s="112">
        <v>0</v>
      </c>
      <c r="AH1366" s="112">
        <v>0</v>
      </c>
      <c r="AI1366" s="112">
        <v>0</v>
      </c>
      <c r="AJ1366" s="111">
        <v>0.9</v>
      </c>
      <c r="AK1366" s="112">
        <v>0</v>
      </c>
      <c r="AL1366" s="112">
        <v>0</v>
      </c>
      <c r="AM1366" s="112">
        <v>0</v>
      </c>
      <c r="AN1366" s="112">
        <v>0</v>
      </c>
      <c r="AO1366" s="112">
        <v>0</v>
      </c>
      <c r="AP1366" s="112">
        <v>0</v>
      </c>
      <c r="AQ1366" s="112">
        <v>0</v>
      </c>
      <c r="AR1366" s="112">
        <v>0</v>
      </c>
      <c r="AS1366" s="112">
        <v>0</v>
      </c>
      <c r="AT1366" s="111">
        <v>0.55000000000000004</v>
      </c>
      <c r="AU1366" s="112">
        <v>0</v>
      </c>
      <c r="AV1366" s="112">
        <v>0</v>
      </c>
      <c r="AW1366" s="112">
        <v>0</v>
      </c>
      <c r="AX1366" s="112">
        <v>0</v>
      </c>
      <c r="AY1366" s="112">
        <v>0</v>
      </c>
      <c r="AZ1366" s="112">
        <v>0</v>
      </c>
      <c r="BA1366" s="111">
        <v>0.71299999999999997</v>
      </c>
      <c r="BB1366" s="112">
        <v>0</v>
      </c>
      <c r="BC1366" s="112">
        <v>0</v>
      </c>
      <c r="BD1366" s="112">
        <v>0</v>
      </c>
      <c r="BE1366" s="112">
        <v>0</v>
      </c>
      <c r="BF1366" s="112">
        <v>0</v>
      </c>
      <c r="BG1366" s="112">
        <v>0</v>
      </c>
      <c r="BH1366" s="112">
        <v>0</v>
      </c>
      <c r="BI1366" s="112">
        <v>0</v>
      </c>
      <c r="BJ1366" s="112">
        <v>0</v>
      </c>
      <c r="BK1366" s="111">
        <v>0.71299999999999997</v>
      </c>
      <c r="BL1366" s="112">
        <v>0</v>
      </c>
      <c r="BM1366" s="112">
        <v>0</v>
      </c>
      <c r="BN1366" s="112">
        <v>0</v>
      </c>
      <c r="BO1366" s="112">
        <v>0</v>
      </c>
      <c r="BP1366" s="112">
        <v>0</v>
      </c>
      <c r="BQ1366" s="112">
        <v>0</v>
      </c>
      <c r="BR1366" s="113">
        <v>78</v>
      </c>
      <c r="BS1366" s="112">
        <v>0</v>
      </c>
    </row>
    <row r="1367" spans="1:71" hidden="1" x14ac:dyDescent="0.25">
      <c r="A1367" s="102" t="s">
        <v>17</v>
      </c>
      <c r="B1367" s="103" t="s">
        <v>215</v>
      </c>
      <c r="C1367" s="102" t="s">
        <v>216</v>
      </c>
      <c r="D1367" s="102" t="s">
        <v>582</v>
      </c>
      <c r="E1367" s="102" t="s">
        <v>583</v>
      </c>
      <c r="F1367" s="102" t="s">
        <v>152</v>
      </c>
      <c r="G1367" s="102" t="s">
        <v>223</v>
      </c>
      <c r="H1367" s="104">
        <v>84</v>
      </c>
      <c r="I1367" s="104">
        <v>85</v>
      </c>
      <c r="J1367" s="104">
        <v>114</v>
      </c>
      <c r="K1367" s="104">
        <v>342</v>
      </c>
      <c r="L1367" s="105">
        <v>94.333333333333329</v>
      </c>
      <c r="M1367" s="106">
        <v>560</v>
      </c>
      <c r="N1367" s="106">
        <v>604</v>
      </c>
      <c r="O1367" s="106">
        <v>5</v>
      </c>
      <c r="P1367" s="106">
        <v>44</v>
      </c>
      <c r="Q1367" s="106">
        <v>6</v>
      </c>
      <c r="R1367" s="106">
        <v>5.5</v>
      </c>
      <c r="S1367" s="106">
        <v>560</v>
      </c>
      <c r="T1367" s="106">
        <v>571</v>
      </c>
      <c r="U1367" s="106">
        <v>5</v>
      </c>
      <c r="V1367" s="106">
        <v>11</v>
      </c>
      <c r="W1367" s="106">
        <v>5</v>
      </c>
      <c r="X1367" s="106">
        <v>5</v>
      </c>
      <c r="Y1367" s="106">
        <v>114</v>
      </c>
      <c r="Z1367" s="106">
        <v>5</v>
      </c>
      <c r="AA1367" s="107">
        <v>26195</v>
      </c>
      <c r="AB1367" s="106">
        <v>1</v>
      </c>
      <c r="AC1367" s="108">
        <v>3.5</v>
      </c>
      <c r="AD1367" s="109">
        <v>1</v>
      </c>
      <c r="AE1367" s="110">
        <v>0</v>
      </c>
      <c r="AF1367" s="111">
        <v>0.54</v>
      </c>
      <c r="AG1367" s="112">
        <v>0</v>
      </c>
      <c r="AH1367" s="112">
        <v>0</v>
      </c>
      <c r="AI1367" s="112">
        <v>0</v>
      </c>
      <c r="AJ1367" s="111">
        <v>0.9</v>
      </c>
      <c r="AK1367" s="112">
        <v>0</v>
      </c>
      <c r="AL1367" s="112">
        <v>0</v>
      </c>
      <c r="AM1367" s="112">
        <v>0</v>
      </c>
      <c r="AN1367" s="112">
        <v>0</v>
      </c>
      <c r="AO1367" s="112">
        <v>0</v>
      </c>
      <c r="AP1367" s="112">
        <v>0</v>
      </c>
      <c r="AQ1367" s="112">
        <v>0</v>
      </c>
      <c r="AR1367" s="112">
        <v>0</v>
      </c>
      <c r="AS1367" s="112">
        <v>0</v>
      </c>
      <c r="AT1367" s="111">
        <v>0.55000000000000004</v>
      </c>
      <c r="AU1367" s="112">
        <v>0</v>
      </c>
      <c r="AV1367" s="112">
        <v>0</v>
      </c>
      <c r="AW1367" s="112">
        <v>0</v>
      </c>
      <c r="AX1367" s="112">
        <v>0</v>
      </c>
      <c r="AY1367" s="112">
        <v>0</v>
      </c>
      <c r="AZ1367" s="112">
        <v>0</v>
      </c>
      <c r="BA1367" s="111">
        <v>0.71299999999999997</v>
      </c>
      <c r="BB1367" s="112">
        <v>0</v>
      </c>
      <c r="BC1367" s="112">
        <v>0</v>
      </c>
      <c r="BD1367" s="112">
        <v>0</v>
      </c>
      <c r="BE1367" s="112">
        <v>0</v>
      </c>
      <c r="BF1367" s="112">
        <v>0</v>
      </c>
      <c r="BG1367" s="112">
        <v>0</v>
      </c>
      <c r="BH1367" s="112">
        <v>0</v>
      </c>
      <c r="BI1367" s="112">
        <v>0</v>
      </c>
      <c r="BJ1367" s="112">
        <v>0</v>
      </c>
      <c r="BK1367" s="111">
        <v>0.71299999999999997</v>
      </c>
      <c r="BL1367" s="112">
        <v>0</v>
      </c>
      <c r="BM1367" s="112">
        <v>0</v>
      </c>
      <c r="BN1367" s="112">
        <v>0</v>
      </c>
      <c r="BO1367" s="112">
        <v>0</v>
      </c>
      <c r="BP1367" s="112">
        <v>0</v>
      </c>
      <c r="BQ1367" s="112">
        <v>0</v>
      </c>
      <c r="BR1367" s="113">
        <v>33</v>
      </c>
      <c r="BS1367" s="112">
        <v>0</v>
      </c>
    </row>
    <row r="1368" spans="1:71" hidden="1" x14ac:dyDescent="0.25">
      <c r="A1368" s="102" t="s">
        <v>17</v>
      </c>
      <c r="B1368" s="103" t="s">
        <v>215</v>
      </c>
      <c r="C1368" s="102" t="s">
        <v>216</v>
      </c>
      <c r="D1368" s="102" t="s">
        <v>361</v>
      </c>
      <c r="E1368" s="102" t="s">
        <v>362</v>
      </c>
      <c r="F1368" s="102" t="s">
        <v>152</v>
      </c>
      <c r="G1368" s="102" t="s">
        <v>223</v>
      </c>
      <c r="H1368" s="104">
        <v>854</v>
      </c>
      <c r="I1368" s="104">
        <v>906</v>
      </c>
      <c r="J1368" s="104">
        <v>2282</v>
      </c>
      <c r="K1368" s="104">
        <v>6846</v>
      </c>
      <c r="L1368" s="105">
        <v>1347.3333333333333</v>
      </c>
      <c r="M1368" s="106">
        <v>6025</v>
      </c>
      <c r="N1368" s="106">
        <v>6274</v>
      </c>
      <c r="O1368" s="106">
        <v>10</v>
      </c>
      <c r="P1368" s="106">
        <v>249</v>
      </c>
      <c r="Q1368" s="106">
        <v>10</v>
      </c>
      <c r="R1368" s="106">
        <v>10</v>
      </c>
      <c r="S1368" s="106">
        <v>6250</v>
      </c>
      <c r="T1368" s="106">
        <v>6357</v>
      </c>
      <c r="U1368" s="106">
        <v>10</v>
      </c>
      <c r="V1368" s="106">
        <v>107</v>
      </c>
      <c r="W1368" s="106">
        <v>10</v>
      </c>
      <c r="X1368" s="106">
        <v>10</v>
      </c>
      <c r="Y1368" s="106">
        <v>2282</v>
      </c>
      <c r="Z1368" s="106">
        <v>10</v>
      </c>
      <c r="AA1368" s="107">
        <v>31131</v>
      </c>
      <c r="AB1368" s="106">
        <v>2</v>
      </c>
      <c r="AC1368" s="108">
        <v>6.8</v>
      </c>
      <c r="AD1368" s="109">
        <v>2</v>
      </c>
      <c r="AE1368" s="110">
        <v>0</v>
      </c>
      <c r="AF1368" s="111">
        <v>0.54</v>
      </c>
      <c r="AG1368" s="112">
        <v>0</v>
      </c>
      <c r="AH1368" s="112">
        <v>0</v>
      </c>
      <c r="AI1368" s="112">
        <v>0</v>
      </c>
      <c r="AJ1368" s="111">
        <v>0.9</v>
      </c>
      <c r="AK1368" s="112">
        <v>0</v>
      </c>
      <c r="AL1368" s="112">
        <v>0</v>
      </c>
      <c r="AM1368" s="112">
        <v>0</v>
      </c>
      <c r="AN1368" s="112">
        <v>0</v>
      </c>
      <c r="AO1368" s="112">
        <v>0</v>
      </c>
      <c r="AP1368" s="112">
        <v>0</v>
      </c>
      <c r="AQ1368" s="112">
        <v>0</v>
      </c>
      <c r="AR1368" s="112">
        <v>0</v>
      </c>
      <c r="AS1368" s="112">
        <v>0</v>
      </c>
      <c r="AT1368" s="111">
        <v>0.55000000000000004</v>
      </c>
      <c r="AU1368" s="112">
        <v>0</v>
      </c>
      <c r="AV1368" s="112">
        <v>0</v>
      </c>
      <c r="AW1368" s="112">
        <v>0</v>
      </c>
      <c r="AX1368" s="112">
        <v>0</v>
      </c>
      <c r="AY1368" s="112">
        <v>0</v>
      </c>
      <c r="AZ1368" s="112">
        <v>0</v>
      </c>
      <c r="BA1368" s="111">
        <v>0.71299999999999997</v>
      </c>
      <c r="BB1368" s="112">
        <v>0</v>
      </c>
      <c r="BC1368" s="112">
        <v>0</v>
      </c>
      <c r="BD1368" s="112">
        <v>0</v>
      </c>
      <c r="BE1368" s="112">
        <v>0</v>
      </c>
      <c r="BF1368" s="112">
        <v>0</v>
      </c>
      <c r="BG1368" s="112">
        <v>0</v>
      </c>
      <c r="BH1368" s="112">
        <v>0</v>
      </c>
      <c r="BI1368" s="112">
        <v>0</v>
      </c>
      <c r="BJ1368" s="112">
        <v>0</v>
      </c>
      <c r="BK1368" s="111">
        <v>0.71299999999999997</v>
      </c>
      <c r="BL1368" s="112">
        <v>0</v>
      </c>
      <c r="BM1368" s="112">
        <v>0</v>
      </c>
      <c r="BN1368" s="112">
        <v>0</v>
      </c>
      <c r="BO1368" s="112">
        <v>0</v>
      </c>
      <c r="BP1368" s="112">
        <v>0</v>
      </c>
      <c r="BQ1368" s="112">
        <v>0</v>
      </c>
      <c r="BR1368" s="113">
        <v>229</v>
      </c>
      <c r="BS1368" s="112">
        <v>0</v>
      </c>
    </row>
    <row r="1369" spans="1:71" hidden="1" x14ac:dyDescent="0.25">
      <c r="A1369" s="102" t="s">
        <v>17</v>
      </c>
      <c r="B1369" s="103" t="s">
        <v>215</v>
      </c>
      <c r="C1369" s="102" t="s">
        <v>216</v>
      </c>
      <c r="D1369" s="102" t="s">
        <v>584</v>
      </c>
      <c r="E1369" s="102" t="s">
        <v>585</v>
      </c>
      <c r="F1369" s="102" t="s">
        <v>152</v>
      </c>
      <c r="G1369" s="102" t="s">
        <v>223</v>
      </c>
      <c r="H1369" s="104">
        <v>57</v>
      </c>
      <c r="I1369" s="104">
        <v>53</v>
      </c>
      <c r="J1369" s="104">
        <v>20</v>
      </c>
      <c r="K1369" s="104">
        <v>60</v>
      </c>
      <c r="L1369" s="105">
        <v>43.333333333333336</v>
      </c>
      <c r="M1369" s="106">
        <v>447</v>
      </c>
      <c r="N1369" s="106">
        <v>430</v>
      </c>
      <c r="O1369" s="106">
        <v>4</v>
      </c>
      <c r="P1369" s="106">
        <v>-17</v>
      </c>
      <c r="Q1369" s="106">
        <v>1</v>
      </c>
      <c r="R1369" s="106">
        <v>2.5</v>
      </c>
      <c r="S1369" s="106">
        <v>449</v>
      </c>
      <c r="T1369" s="106">
        <v>436</v>
      </c>
      <c r="U1369" s="106">
        <v>4</v>
      </c>
      <c r="V1369" s="106">
        <v>-13</v>
      </c>
      <c r="W1369" s="106">
        <v>1</v>
      </c>
      <c r="X1369" s="106">
        <v>2.5</v>
      </c>
      <c r="Y1369" s="106">
        <v>20</v>
      </c>
      <c r="Z1369" s="106">
        <v>1</v>
      </c>
      <c r="AA1369" s="107"/>
      <c r="AB1369" s="106"/>
      <c r="AC1369" s="108">
        <v>2</v>
      </c>
      <c r="AD1369" s="109">
        <v>1</v>
      </c>
      <c r="AE1369" s="110">
        <v>0</v>
      </c>
      <c r="AF1369" s="111">
        <v>0.54</v>
      </c>
      <c r="AG1369" s="112">
        <v>0</v>
      </c>
      <c r="AH1369" s="112">
        <v>0</v>
      </c>
      <c r="AI1369" s="112">
        <v>0</v>
      </c>
      <c r="AJ1369" s="111">
        <v>0.9</v>
      </c>
      <c r="AK1369" s="112">
        <v>0</v>
      </c>
      <c r="AL1369" s="112">
        <v>0</v>
      </c>
      <c r="AM1369" s="112">
        <v>0</v>
      </c>
      <c r="AN1369" s="112">
        <v>0</v>
      </c>
      <c r="AO1369" s="112">
        <v>0</v>
      </c>
      <c r="AP1369" s="112">
        <v>0</v>
      </c>
      <c r="AQ1369" s="112">
        <v>0</v>
      </c>
      <c r="AR1369" s="112">
        <v>0</v>
      </c>
      <c r="AS1369" s="112">
        <v>0</v>
      </c>
      <c r="AT1369" s="111">
        <v>0.55000000000000004</v>
      </c>
      <c r="AU1369" s="112">
        <v>0</v>
      </c>
      <c r="AV1369" s="112">
        <v>0</v>
      </c>
      <c r="AW1369" s="112">
        <v>0</v>
      </c>
      <c r="AX1369" s="112">
        <v>0</v>
      </c>
      <c r="AY1369" s="112">
        <v>0</v>
      </c>
      <c r="AZ1369" s="112">
        <v>0</v>
      </c>
      <c r="BA1369" s="111">
        <v>0.71299999999999997</v>
      </c>
      <c r="BB1369" s="112">
        <v>0</v>
      </c>
      <c r="BC1369" s="112">
        <v>0</v>
      </c>
      <c r="BD1369" s="112">
        <v>0</v>
      </c>
      <c r="BE1369" s="112">
        <v>0</v>
      </c>
      <c r="BF1369" s="112">
        <v>0</v>
      </c>
      <c r="BG1369" s="112">
        <v>0</v>
      </c>
      <c r="BH1369" s="112">
        <v>0</v>
      </c>
      <c r="BI1369" s="112">
        <v>0</v>
      </c>
      <c r="BJ1369" s="112">
        <v>0</v>
      </c>
      <c r="BK1369" s="111">
        <v>0.71299999999999997</v>
      </c>
      <c r="BL1369" s="112">
        <v>0</v>
      </c>
      <c r="BM1369" s="112">
        <v>0</v>
      </c>
      <c r="BN1369" s="112">
        <v>0</v>
      </c>
      <c r="BO1369" s="112">
        <v>0</v>
      </c>
      <c r="BP1369" s="112">
        <v>0</v>
      </c>
      <c r="BQ1369" s="112">
        <v>0</v>
      </c>
      <c r="BR1369" s="113">
        <v>4</v>
      </c>
      <c r="BS1369" s="112">
        <v>0</v>
      </c>
    </row>
    <row r="1370" spans="1:71" hidden="1" x14ac:dyDescent="0.25">
      <c r="A1370" s="102" t="s">
        <v>17</v>
      </c>
      <c r="B1370" s="103" t="s">
        <v>215</v>
      </c>
      <c r="C1370" s="102" t="s">
        <v>216</v>
      </c>
      <c r="D1370" s="102" t="s">
        <v>586</v>
      </c>
      <c r="E1370" s="102" t="s">
        <v>587</v>
      </c>
      <c r="F1370" s="102" t="s">
        <v>152</v>
      </c>
      <c r="G1370" s="102" t="s">
        <v>223</v>
      </c>
      <c r="H1370" s="104">
        <v>412</v>
      </c>
      <c r="I1370" s="104">
        <v>426</v>
      </c>
      <c r="J1370" s="104">
        <v>193</v>
      </c>
      <c r="K1370" s="104">
        <v>579</v>
      </c>
      <c r="L1370" s="105">
        <v>343.66666666666669</v>
      </c>
      <c r="M1370" s="106">
        <v>2541</v>
      </c>
      <c r="N1370" s="106">
        <v>2724</v>
      </c>
      <c r="O1370" s="106">
        <v>9</v>
      </c>
      <c r="P1370" s="106">
        <v>183</v>
      </c>
      <c r="Q1370" s="106">
        <v>9</v>
      </c>
      <c r="R1370" s="106">
        <v>9</v>
      </c>
      <c r="S1370" s="106">
        <v>2620</v>
      </c>
      <c r="T1370" s="106">
        <v>2678</v>
      </c>
      <c r="U1370" s="106">
        <v>9</v>
      </c>
      <c r="V1370" s="106">
        <v>58</v>
      </c>
      <c r="W1370" s="106">
        <v>9</v>
      </c>
      <c r="X1370" s="106">
        <v>9</v>
      </c>
      <c r="Y1370" s="106">
        <v>193</v>
      </c>
      <c r="Z1370" s="106">
        <v>6</v>
      </c>
      <c r="AA1370" s="107">
        <v>25201</v>
      </c>
      <c r="AB1370" s="106">
        <v>1</v>
      </c>
      <c r="AC1370" s="108">
        <v>5.2</v>
      </c>
      <c r="AD1370" s="109">
        <v>1</v>
      </c>
      <c r="AE1370" s="110">
        <v>0</v>
      </c>
      <c r="AF1370" s="111">
        <v>0.54</v>
      </c>
      <c r="AG1370" s="112">
        <v>0</v>
      </c>
      <c r="AH1370" s="112">
        <v>0</v>
      </c>
      <c r="AI1370" s="112">
        <v>0</v>
      </c>
      <c r="AJ1370" s="111">
        <v>0.9</v>
      </c>
      <c r="AK1370" s="112">
        <v>0</v>
      </c>
      <c r="AL1370" s="112">
        <v>0</v>
      </c>
      <c r="AM1370" s="112">
        <v>0</v>
      </c>
      <c r="AN1370" s="112">
        <v>0</v>
      </c>
      <c r="AO1370" s="112">
        <v>0</v>
      </c>
      <c r="AP1370" s="112">
        <v>0</v>
      </c>
      <c r="AQ1370" s="112">
        <v>0</v>
      </c>
      <c r="AR1370" s="112">
        <v>0</v>
      </c>
      <c r="AS1370" s="112">
        <v>0</v>
      </c>
      <c r="AT1370" s="111">
        <v>0.55000000000000004</v>
      </c>
      <c r="AU1370" s="112">
        <v>0</v>
      </c>
      <c r="AV1370" s="112">
        <v>0</v>
      </c>
      <c r="AW1370" s="112">
        <v>0</v>
      </c>
      <c r="AX1370" s="112">
        <v>0</v>
      </c>
      <c r="AY1370" s="112">
        <v>0</v>
      </c>
      <c r="AZ1370" s="112">
        <v>0</v>
      </c>
      <c r="BA1370" s="111">
        <v>0.71299999999999997</v>
      </c>
      <c r="BB1370" s="112">
        <v>0</v>
      </c>
      <c r="BC1370" s="112">
        <v>0</v>
      </c>
      <c r="BD1370" s="112">
        <v>0</v>
      </c>
      <c r="BE1370" s="112">
        <v>0</v>
      </c>
      <c r="BF1370" s="112">
        <v>0</v>
      </c>
      <c r="BG1370" s="112">
        <v>0</v>
      </c>
      <c r="BH1370" s="112">
        <v>0</v>
      </c>
      <c r="BI1370" s="112">
        <v>0</v>
      </c>
      <c r="BJ1370" s="112">
        <v>0</v>
      </c>
      <c r="BK1370" s="111">
        <v>0.71299999999999997</v>
      </c>
      <c r="BL1370" s="112">
        <v>0</v>
      </c>
      <c r="BM1370" s="112">
        <v>0</v>
      </c>
      <c r="BN1370" s="112">
        <v>0</v>
      </c>
      <c r="BO1370" s="112">
        <v>0</v>
      </c>
      <c r="BP1370" s="112">
        <v>0</v>
      </c>
      <c r="BQ1370" s="112">
        <v>0</v>
      </c>
      <c r="BR1370" s="113">
        <v>346</v>
      </c>
      <c r="BS1370" s="112">
        <v>0</v>
      </c>
    </row>
    <row r="1371" spans="1:71" hidden="1" x14ac:dyDescent="0.25">
      <c r="A1371" s="102" t="s">
        <v>17</v>
      </c>
      <c r="B1371" s="103" t="s">
        <v>215</v>
      </c>
      <c r="C1371" s="102" t="s">
        <v>216</v>
      </c>
      <c r="D1371" s="102" t="s">
        <v>856</v>
      </c>
      <c r="E1371" s="102" t="s">
        <v>857</v>
      </c>
      <c r="F1371" s="102" t="s">
        <v>152</v>
      </c>
      <c r="G1371" s="102" t="s">
        <v>223</v>
      </c>
      <c r="H1371" s="104">
        <v>26</v>
      </c>
      <c r="I1371" s="104">
        <v>29</v>
      </c>
      <c r="J1371" s="104"/>
      <c r="K1371" s="104" t="s">
        <v>154</v>
      </c>
      <c r="L1371" s="105">
        <v>27.5</v>
      </c>
      <c r="M1371" s="106">
        <v>194</v>
      </c>
      <c r="N1371" s="106">
        <v>219</v>
      </c>
      <c r="O1371" s="106">
        <v>3</v>
      </c>
      <c r="P1371" s="106">
        <v>25</v>
      </c>
      <c r="Q1371" s="106">
        <v>5</v>
      </c>
      <c r="R1371" s="106">
        <v>4</v>
      </c>
      <c r="S1371" s="106">
        <v>211</v>
      </c>
      <c r="T1371" s="106">
        <v>217</v>
      </c>
      <c r="U1371" s="106">
        <v>3</v>
      </c>
      <c r="V1371" s="106">
        <v>6</v>
      </c>
      <c r="W1371" s="106">
        <v>4</v>
      </c>
      <c r="X1371" s="106">
        <v>3.5</v>
      </c>
      <c r="Y1371" s="106"/>
      <c r="Z1371" s="106"/>
      <c r="AA1371" s="107">
        <v>34050</v>
      </c>
      <c r="AB1371" s="106">
        <v>2</v>
      </c>
      <c r="AC1371" s="108">
        <v>2.875</v>
      </c>
      <c r="AD1371" s="109">
        <v>2</v>
      </c>
      <c r="AE1371" s="110">
        <v>0</v>
      </c>
      <c r="AF1371" s="111">
        <v>0.54</v>
      </c>
      <c r="AG1371" s="112">
        <v>0</v>
      </c>
      <c r="AH1371" s="112">
        <v>0</v>
      </c>
      <c r="AI1371" s="112">
        <v>0</v>
      </c>
      <c r="AJ1371" s="111">
        <v>0.9</v>
      </c>
      <c r="AK1371" s="112">
        <v>0</v>
      </c>
      <c r="AL1371" s="112">
        <v>0</v>
      </c>
      <c r="AM1371" s="112">
        <v>0</v>
      </c>
      <c r="AN1371" s="112">
        <v>0</v>
      </c>
      <c r="AO1371" s="112">
        <v>0</v>
      </c>
      <c r="AP1371" s="112">
        <v>0</v>
      </c>
      <c r="AQ1371" s="112">
        <v>0</v>
      </c>
      <c r="AR1371" s="112">
        <v>0</v>
      </c>
      <c r="AS1371" s="112">
        <v>0</v>
      </c>
      <c r="AT1371" s="111">
        <v>0.55000000000000004</v>
      </c>
      <c r="AU1371" s="112">
        <v>0</v>
      </c>
      <c r="AV1371" s="112">
        <v>0</v>
      </c>
      <c r="AW1371" s="112">
        <v>0</v>
      </c>
      <c r="AX1371" s="112">
        <v>0</v>
      </c>
      <c r="AY1371" s="112">
        <v>0</v>
      </c>
      <c r="AZ1371" s="112">
        <v>0</v>
      </c>
      <c r="BA1371" s="111">
        <v>0.71299999999999997</v>
      </c>
      <c r="BB1371" s="112">
        <v>0</v>
      </c>
      <c r="BC1371" s="112">
        <v>0</v>
      </c>
      <c r="BD1371" s="112">
        <v>0</v>
      </c>
      <c r="BE1371" s="112">
        <v>0</v>
      </c>
      <c r="BF1371" s="112">
        <v>0</v>
      </c>
      <c r="BG1371" s="112">
        <v>0</v>
      </c>
      <c r="BH1371" s="112">
        <v>0</v>
      </c>
      <c r="BI1371" s="112">
        <v>0</v>
      </c>
      <c r="BJ1371" s="112">
        <v>0</v>
      </c>
      <c r="BK1371" s="111">
        <v>0.71299999999999997</v>
      </c>
      <c r="BL1371" s="112">
        <v>0</v>
      </c>
      <c r="BM1371" s="112">
        <v>0</v>
      </c>
      <c r="BN1371" s="112">
        <v>0</v>
      </c>
      <c r="BO1371" s="112">
        <v>0</v>
      </c>
      <c r="BP1371" s="112">
        <v>0</v>
      </c>
      <c r="BQ1371" s="112">
        <v>0</v>
      </c>
      <c r="BR1371" s="113">
        <v>12</v>
      </c>
      <c r="BS1371" s="112">
        <v>0</v>
      </c>
    </row>
    <row r="1372" spans="1:71" hidden="1" x14ac:dyDescent="0.25">
      <c r="A1372" s="102" t="s">
        <v>16</v>
      </c>
      <c r="B1372" s="103" t="s">
        <v>173</v>
      </c>
      <c r="C1372" s="102" t="s">
        <v>174</v>
      </c>
      <c r="D1372" s="102" t="s">
        <v>225</v>
      </c>
      <c r="E1372" s="102" t="s">
        <v>226</v>
      </c>
      <c r="F1372" s="102" t="s">
        <v>155</v>
      </c>
      <c r="G1372" s="102" t="s">
        <v>227</v>
      </c>
      <c r="H1372" s="104">
        <v>461</v>
      </c>
      <c r="I1372" s="104">
        <v>528</v>
      </c>
      <c r="J1372" s="104">
        <v>321</v>
      </c>
      <c r="K1372" s="104">
        <v>963</v>
      </c>
      <c r="L1372" s="105">
        <v>436.66666666666669</v>
      </c>
      <c r="M1372" s="106">
        <v>5280</v>
      </c>
      <c r="N1372" s="106">
        <v>5545</v>
      </c>
      <c r="O1372" s="106">
        <v>10</v>
      </c>
      <c r="P1372" s="106">
        <v>265</v>
      </c>
      <c r="Q1372" s="106">
        <v>10</v>
      </c>
      <c r="R1372" s="106">
        <v>10</v>
      </c>
      <c r="S1372" s="106">
        <v>5339</v>
      </c>
      <c r="T1372" s="106">
        <v>5521</v>
      </c>
      <c r="U1372" s="106">
        <v>10</v>
      </c>
      <c r="V1372" s="106">
        <v>182</v>
      </c>
      <c r="W1372" s="106">
        <v>10</v>
      </c>
      <c r="X1372" s="106">
        <v>10</v>
      </c>
      <c r="Y1372" s="106">
        <v>321</v>
      </c>
      <c r="Z1372" s="106">
        <v>10</v>
      </c>
      <c r="AA1372" s="107">
        <v>87659</v>
      </c>
      <c r="AB1372" s="106">
        <v>9</v>
      </c>
      <c r="AC1372" s="108">
        <v>9.6</v>
      </c>
      <c r="AD1372" s="109">
        <v>5</v>
      </c>
      <c r="AE1372" s="110">
        <v>0</v>
      </c>
      <c r="AF1372" s="111">
        <v>0.54</v>
      </c>
      <c r="AG1372" s="112">
        <v>33.666666666666664</v>
      </c>
      <c r="AH1372" s="112">
        <v>244</v>
      </c>
      <c r="AI1372" s="112">
        <v>33.666666666666664</v>
      </c>
      <c r="AJ1372" s="111">
        <v>0.9</v>
      </c>
      <c r="AK1372" s="112">
        <v>0.33333333333333331</v>
      </c>
      <c r="AL1372" s="112">
        <v>0</v>
      </c>
      <c r="AM1372" s="112">
        <v>0</v>
      </c>
      <c r="AN1372" s="112">
        <v>12.666666666666666</v>
      </c>
      <c r="AO1372" s="112">
        <v>199</v>
      </c>
      <c r="AP1372" s="112">
        <v>0.66666666666666663</v>
      </c>
      <c r="AQ1372" s="112">
        <v>127.66666666666667</v>
      </c>
      <c r="AR1372" s="112">
        <v>0</v>
      </c>
      <c r="AS1372" s="112">
        <v>0</v>
      </c>
      <c r="AT1372" s="111">
        <v>0.55000000000000004</v>
      </c>
      <c r="AU1372" s="112">
        <v>0</v>
      </c>
      <c r="AV1372" s="112">
        <v>0</v>
      </c>
      <c r="AW1372" s="112">
        <v>189.33333333333334</v>
      </c>
      <c r="AX1372" s="112">
        <v>0</v>
      </c>
      <c r="AY1372" s="112">
        <v>0</v>
      </c>
      <c r="AZ1372" s="112">
        <v>15.666666666666666</v>
      </c>
      <c r="BA1372" s="111">
        <v>0.71299999999999997</v>
      </c>
      <c r="BB1372" s="112">
        <v>0.66666666666666663</v>
      </c>
      <c r="BC1372" s="112">
        <v>0</v>
      </c>
      <c r="BD1372" s="112">
        <v>0</v>
      </c>
      <c r="BE1372" s="112">
        <v>0</v>
      </c>
      <c r="BF1372" s="112">
        <v>324.66666666666669</v>
      </c>
      <c r="BG1372" s="112">
        <v>0</v>
      </c>
      <c r="BH1372" s="112">
        <v>0</v>
      </c>
      <c r="BI1372" s="112">
        <v>393.33333333333331</v>
      </c>
      <c r="BJ1372" s="112">
        <v>14.333333333333334</v>
      </c>
      <c r="BK1372" s="111">
        <v>0.71299999999999997</v>
      </c>
      <c r="BL1372" s="112">
        <v>0</v>
      </c>
      <c r="BM1372" s="112">
        <v>250.55866666666671</v>
      </c>
      <c r="BN1372" s="112">
        <v>37.266666666666666</v>
      </c>
      <c r="BO1372" s="112">
        <v>475.93200000000002</v>
      </c>
      <c r="BP1372" s="112">
        <v>362.20033333333333</v>
      </c>
      <c r="BQ1372" s="112">
        <v>10.219666666666667</v>
      </c>
      <c r="BR1372" s="113">
        <v>384</v>
      </c>
      <c r="BS1372" s="112">
        <v>0</v>
      </c>
    </row>
    <row r="1373" spans="1:71" hidden="1" x14ac:dyDescent="0.25">
      <c r="A1373" s="102" t="s">
        <v>16</v>
      </c>
      <c r="B1373" s="103" t="s">
        <v>173</v>
      </c>
      <c r="C1373" s="102" t="s">
        <v>174</v>
      </c>
      <c r="D1373" s="102" t="s">
        <v>270</v>
      </c>
      <c r="E1373" s="102" t="s">
        <v>271</v>
      </c>
      <c r="F1373" s="102" t="s">
        <v>155</v>
      </c>
      <c r="G1373" s="102" t="s">
        <v>227</v>
      </c>
      <c r="H1373" s="104">
        <v>43</v>
      </c>
      <c r="I1373" s="104">
        <v>44</v>
      </c>
      <c r="J1373" s="104">
        <v>87</v>
      </c>
      <c r="K1373" s="104">
        <v>261</v>
      </c>
      <c r="L1373" s="105">
        <v>58</v>
      </c>
      <c r="M1373" s="106">
        <v>467</v>
      </c>
      <c r="N1373" s="106">
        <v>492</v>
      </c>
      <c r="O1373" s="106">
        <v>6</v>
      </c>
      <c r="P1373" s="106">
        <v>25</v>
      </c>
      <c r="Q1373" s="106">
        <v>6</v>
      </c>
      <c r="R1373" s="106">
        <v>6</v>
      </c>
      <c r="S1373" s="106">
        <v>472</v>
      </c>
      <c r="T1373" s="106">
        <v>481</v>
      </c>
      <c r="U1373" s="106">
        <v>6</v>
      </c>
      <c r="V1373" s="106">
        <v>9</v>
      </c>
      <c r="W1373" s="106">
        <v>6</v>
      </c>
      <c r="X1373" s="106">
        <v>6</v>
      </c>
      <c r="Y1373" s="106">
        <v>87</v>
      </c>
      <c r="Z1373" s="106">
        <v>8</v>
      </c>
      <c r="AA1373" s="107">
        <v>108637</v>
      </c>
      <c r="AB1373" s="106">
        <v>10</v>
      </c>
      <c r="AC1373" s="108">
        <v>8</v>
      </c>
      <c r="AD1373" s="109">
        <v>4</v>
      </c>
      <c r="AE1373" s="110">
        <v>17</v>
      </c>
      <c r="AF1373" s="111">
        <v>0.54</v>
      </c>
      <c r="AG1373" s="112">
        <v>0</v>
      </c>
      <c r="AH1373" s="112">
        <v>4</v>
      </c>
      <c r="AI1373" s="112">
        <v>0</v>
      </c>
      <c r="AJ1373" s="111">
        <v>0.9</v>
      </c>
      <c r="AK1373" s="112">
        <v>0</v>
      </c>
      <c r="AL1373" s="112">
        <v>0</v>
      </c>
      <c r="AM1373" s="112">
        <v>0</v>
      </c>
      <c r="AN1373" s="112">
        <v>0</v>
      </c>
      <c r="AO1373" s="112">
        <v>48</v>
      </c>
      <c r="AP1373" s="112">
        <v>0</v>
      </c>
      <c r="AQ1373" s="112">
        <v>0</v>
      </c>
      <c r="AR1373" s="112">
        <v>0</v>
      </c>
      <c r="AS1373" s="112">
        <v>0</v>
      </c>
      <c r="AT1373" s="111">
        <v>0.55000000000000004</v>
      </c>
      <c r="AU1373" s="112">
        <v>0</v>
      </c>
      <c r="AV1373" s="112">
        <v>0</v>
      </c>
      <c r="AW1373" s="112">
        <v>0</v>
      </c>
      <c r="AX1373" s="112">
        <v>0</v>
      </c>
      <c r="AY1373" s="112">
        <v>0</v>
      </c>
      <c r="AZ1373" s="112">
        <v>0</v>
      </c>
      <c r="BA1373" s="111">
        <v>0.71299999999999997</v>
      </c>
      <c r="BB1373" s="112">
        <v>0</v>
      </c>
      <c r="BC1373" s="112">
        <v>0</v>
      </c>
      <c r="BD1373" s="112">
        <v>0</v>
      </c>
      <c r="BE1373" s="112">
        <v>0</v>
      </c>
      <c r="BF1373" s="112">
        <v>145.66666666666666</v>
      </c>
      <c r="BG1373" s="112">
        <v>0</v>
      </c>
      <c r="BH1373" s="112">
        <v>0</v>
      </c>
      <c r="BI1373" s="112">
        <v>0</v>
      </c>
      <c r="BJ1373" s="112">
        <v>0</v>
      </c>
      <c r="BK1373" s="111">
        <v>0.71299999999999997</v>
      </c>
      <c r="BL1373" s="112">
        <v>9.18</v>
      </c>
      <c r="BM1373" s="112">
        <v>3.6</v>
      </c>
      <c r="BN1373" s="112">
        <v>0</v>
      </c>
      <c r="BO1373" s="112">
        <v>130.26033333333331</v>
      </c>
      <c r="BP1373" s="112">
        <v>0</v>
      </c>
      <c r="BQ1373" s="112">
        <v>0</v>
      </c>
      <c r="BR1373" s="113">
        <v>70</v>
      </c>
      <c r="BS1373" s="112">
        <v>0</v>
      </c>
    </row>
    <row r="1374" spans="1:71" hidden="1" x14ac:dyDescent="0.25">
      <c r="A1374" s="102" t="s">
        <v>16</v>
      </c>
      <c r="B1374" s="103" t="s">
        <v>173</v>
      </c>
      <c r="C1374" s="102" t="s">
        <v>174</v>
      </c>
      <c r="D1374" s="102" t="s">
        <v>272</v>
      </c>
      <c r="E1374" s="102" t="s">
        <v>273</v>
      </c>
      <c r="F1374" s="102" t="s">
        <v>155</v>
      </c>
      <c r="G1374" s="102" t="s">
        <v>227</v>
      </c>
      <c r="H1374" s="104">
        <v>59</v>
      </c>
      <c r="I1374" s="104">
        <v>57</v>
      </c>
      <c r="J1374" s="104">
        <v>218</v>
      </c>
      <c r="K1374" s="104">
        <v>654</v>
      </c>
      <c r="L1374" s="105">
        <v>111.33333333333333</v>
      </c>
      <c r="M1374" s="106">
        <v>639</v>
      </c>
      <c r="N1374" s="106">
        <v>672</v>
      </c>
      <c r="O1374" s="106">
        <v>7</v>
      </c>
      <c r="P1374" s="106">
        <v>33</v>
      </c>
      <c r="Q1374" s="106">
        <v>7</v>
      </c>
      <c r="R1374" s="106">
        <v>7</v>
      </c>
      <c r="S1374" s="106">
        <v>646</v>
      </c>
      <c r="T1374" s="106">
        <v>655</v>
      </c>
      <c r="U1374" s="106">
        <v>7</v>
      </c>
      <c r="V1374" s="106">
        <v>9</v>
      </c>
      <c r="W1374" s="106">
        <v>6</v>
      </c>
      <c r="X1374" s="106">
        <v>6.5</v>
      </c>
      <c r="Y1374" s="106">
        <v>218</v>
      </c>
      <c r="Z1374" s="106">
        <v>9</v>
      </c>
      <c r="AA1374" s="107">
        <v>101280</v>
      </c>
      <c r="AB1374" s="106">
        <v>10</v>
      </c>
      <c r="AC1374" s="108">
        <v>8.5</v>
      </c>
      <c r="AD1374" s="109">
        <v>5</v>
      </c>
      <c r="AE1374" s="110">
        <v>17</v>
      </c>
      <c r="AF1374" s="111">
        <v>0.54</v>
      </c>
      <c r="AG1374" s="112">
        <v>32.333333333333336</v>
      </c>
      <c r="AH1374" s="112">
        <v>248</v>
      </c>
      <c r="AI1374" s="112">
        <v>32.333333333333336</v>
      </c>
      <c r="AJ1374" s="111">
        <v>0.9</v>
      </c>
      <c r="AK1374" s="112">
        <v>0.33333333333333331</v>
      </c>
      <c r="AL1374" s="112">
        <v>0</v>
      </c>
      <c r="AM1374" s="112">
        <v>0</v>
      </c>
      <c r="AN1374" s="112">
        <v>12.666666666666666</v>
      </c>
      <c r="AO1374" s="112">
        <v>191</v>
      </c>
      <c r="AP1374" s="112">
        <v>0.66666666666666663</v>
      </c>
      <c r="AQ1374" s="112">
        <v>125</v>
      </c>
      <c r="AR1374" s="112">
        <v>0</v>
      </c>
      <c r="AS1374" s="112">
        <v>0</v>
      </c>
      <c r="AT1374" s="111">
        <v>0.55000000000000004</v>
      </c>
      <c r="AU1374" s="112">
        <v>0</v>
      </c>
      <c r="AV1374" s="112">
        <v>0</v>
      </c>
      <c r="AW1374" s="112">
        <v>189.33333333333334</v>
      </c>
      <c r="AX1374" s="112">
        <v>0</v>
      </c>
      <c r="AY1374" s="112">
        <v>0</v>
      </c>
      <c r="AZ1374" s="112">
        <v>0</v>
      </c>
      <c r="BA1374" s="111">
        <v>0.71299999999999997</v>
      </c>
      <c r="BB1374" s="112">
        <v>0.66666666666666663</v>
      </c>
      <c r="BC1374" s="112">
        <v>0</v>
      </c>
      <c r="BD1374" s="112">
        <v>0</v>
      </c>
      <c r="BE1374" s="112">
        <v>0</v>
      </c>
      <c r="BF1374" s="112">
        <v>255.66666666666666</v>
      </c>
      <c r="BG1374" s="112">
        <v>0</v>
      </c>
      <c r="BH1374" s="112">
        <v>0</v>
      </c>
      <c r="BI1374" s="112">
        <v>393.33333333333331</v>
      </c>
      <c r="BJ1374" s="112">
        <v>14.333333333333334</v>
      </c>
      <c r="BK1374" s="111">
        <v>0.71299999999999997</v>
      </c>
      <c r="BL1374" s="112">
        <v>9.18</v>
      </c>
      <c r="BM1374" s="112">
        <v>252.95866666666666</v>
      </c>
      <c r="BN1374" s="112">
        <v>36.06666666666667</v>
      </c>
      <c r="BO1374" s="112">
        <v>422.33499999999998</v>
      </c>
      <c r="BP1374" s="112">
        <v>349.56333333333333</v>
      </c>
      <c r="BQ1374" s="112">
        <v>10.219666666666667</v>
      </c>
      <c r="BR1374" s="113">
        <v>208</v>
      </c>
      <c r="BS1374" s="112">
        <v>0</v>
      </c>
    </row>
    <row r="1375" spans="1:71" hidden="1" x14ac:dyDescent="0.25">
      <c r="A1375" s="102" t="s">
        <v>16</v>
      </c>
      <c r="B1375" s="103" t="s">
        <v>173</v>
      </c>
      <c r="C1375" s="102" t="s">
        <v>174</v>
      </c>
      <c r="D1375" s="102" t="s">
        <v>363</v>
      </c>
      <c r="E1375" s="102" t="s">
        <v>364</v>
      </c>
      <c r="F1375" s="102" t="s">
        <v>155</v>
      </c>
      <c r="G1375" s="102" t="s">
        <v>227</v>
      </c>
      <c r="H1375" s="104">
        <v>42</v>
      </c>
      <c r="I1375" s="104">
        <v>45</v>
      </c>
      <c r="J1375" s="104">
        <v>103</v>
      </c>
      <c r="K1375" s="104">
        <v>309</v>
      </c>
      <c r="L1375" s="105">
        <v>63.333333333333336</v>
      </c>
      <c r="M1375" s="106">
        <v>460</v>
      </c>
      <c r="N1375" s="106">
        <v>503</v>
      </c>
      <c r="O1375" s="106">
        <v>6</v>
      </c>
      <c r="P1375" s="106">
        <v>43</v>
      </c>
      <c r="Q1375" s="106">
        <v>8</v>
      </c>
      <c r="R1375" s="106">
        <v>7</v>
      </c>
      <c r="S1375" s="106">
        <v>474</v>
      </c>
      <c r="T1375" s="106">
        <v>486</v>
      </c>
      <c r="U1375" s="106">
        <v>6</v>
      </c>
      <c r="V1375" s="106">
        <v>12</v>
      </c>
      <c r="W1375" s="106">
        <v>6</v>
      </c>
      <c r="X1375" s="106">
        <v>6</v>
      </c>
      <c r="Y1375" s="106">
        <v>103</v>
      </c>
      <c r="Z1375" s="106">
        <v>9</v>
      </c>
      <c r="AA1375" s="107">
        <v>78206</v>
      </c>
      <c r="AB1375" s="106">
        <v>9</v>
      </c>
      <c r="AC1375" s="108">
        <v>8</v>
      </c>
      <c r="AD1375" s="109">
        <v>4</v>
      </c>
      <c r="AE1375" s="110">
        <v>0</v>
      </c>
      <c r="AF1375" s="111">
        <v>0.54</v>
      </c>
      <c r="AG1375" s="112">
        <v>0</v>
      </c>
      <c r="AH1375" s="112">
        <v>0</v>
      </c>
      <c r="AI1375" s="112">
        <v>0</v>
      </c>
      <c r="AJ1375" s="111">
        <v>0.9</v>
      </c>
      <c r="AK1375" s="112">
        <v>0</v>
      </c>
      <c r="AL1375" s="112">
        <v>0</v>
      </c>
      <c r="AM1375" s="112">
        <v>0</v>
      </c>
      <c r="AN1375" s="112">
        <v>0</v>
      </c>
      <c r="AO1375" s="112">
        <v>9</v>
      </c>
      <c r="AP1375" s="112">
        <v>0</v>
      </c>
      <c r="AQ1375" s="112">
        <v>6.333333333333333</v>
      </c>
      <c r="AR1375" s="112">
        <v>0</v>
      </c>
      <c r="AS1375" s="112">
        <v>0</v>
      </c>
      <c r="AT1375" s="111">
        <v>0.55000000000000004</v>
      </c>
      <c r="AU1375" s="112">
        <v>0</v>
      </c>
      <c r="AV1375" s="112">
        <v>0</v>
      </c>
      <c r="AW1375" s="112">
        <v>0</v>
      </c>
      <c r="AX1375" s="112">
        <v>0</v>
      </c>
      <c r="AY1375" s="112">
        <v>0</v>
      </c>
      <c r="AZ1375" s="112">
        <v>0</v>
      </c>
      <c r="BA1375" s="111">
        <v>0.71299999999999997</v>
      </c>
      <c r="BB1375" s="112">
        <v>0</v>
      </c>
      <c r="BC1375" s="112">
        <v>0</v>
      </c>
      <c r="BD1375" s="112">
        <v>0</v>
      </c>
      <c r="BE1375" s="112">
        <v>0</v>
      </c>
      <c r="BF1375" s="112">
        <v>0</v>
      </c>
      <c r="BG1375" s="112">
        <v>0</v>
      </c>
      <c r="BH1375" s="112">
        <v>0</v>
      </c>
      <c r="BI1375" s="112">
        <v>0</v>
      </c>
      <c r="BJ1375" s="112">
        <v>0</v>
      </c>
      <c r="BK1375" s="111">
        <v>0.71299999999999997</v>
      </c>
      <c r="BL1375" s="112">
        <v>0</v>
      </c>
      <c r="BM1375" s="112">
        <v>0</v>
      </c>
      <c r="BN1375" s="112">
        <v>0</v>
      </c>
      <c r="BO1375" s="112">
        <v>4.95</v>
      </c>
      <c r="BP1375" s="112">
        <v>3.4833333333333334</v>
      </c>
      <c r="BQ1375" s="112">
        <v>0</v>
      </c>
      <c r="BR1375" s="113">
        <v>20</v>
      </c>
      <c r="BS1375" s="112">
        <v>0</v>
      </c>
    </row>
    <row r="1376" spans="1:71" hidden="1" x14ac:dyDescent="0.25">
      <c r="A1376" s="102" t="s">
        <v>16</v>
      </c>
      <c r="B1376" s="103" t="s">
        <v>173</v>
      </c>
      <c r="C1376" s="102" t="s">
        <v>174</v>
      </c>
      <c r="D1376" s="102" t="s">
        <v>228</v>
      </c>
      <c r="E1376" s="102" t="s">
        <v>229</v>
      </c>
      <c r="F1376" s="102" t="s">
        <v>155</v>
      </c>
      <c r="G1376" s="102" t="s">
        <v>227</v>
      </c>
      <c r="H1376" s="104">
        <v>74</v>
      </c>
      <c r="I1376" s="104">
        <v>84</v>
      </c>
      <c r="J1376" s="104">
        <v>58</v>
      </c>
      <c r="K1376" s="104">
        <v>174</v>
      </c>
      <c r="L1376" s="105">
        <v>72</v>
      </c>
      <c r="M1376" s="106">
        <v>837</v>
      </c>
      <c r="N1376" s="106">
        <v>903</v>
      </c>
      <c r="O1376" s="106">
        <v>8</v>
      </c>
      <c r="P1376" s="106">
        <v>66</v>
      </c>
      <c r="Q1376" s="106">
        <v>9</v>
      </c>
      <c r="R1376" s="106">
        <v>8.5</v>
      </c>
      <c r="S1376" s="106">
        <v>858</v>
      </c>
      <c r="T1376" s="106">
        <v>889</v>
      </c>
      <c r="U1376" s="106">
        <v>8</v>
      </c>
      <c r="V1376" s="106">
        <v>31</v>
      </c>
      <c r="W1376" s="106">
        <v>8</v>
      </c>
      <c r="X1376" s="106">
        <v>8</v>
      </c>
      <c r="Y1376" s="106">
        <v>58</v>
      </c>
      <c r="Z1376" s="106">
        <v>7</v>
      </c>
      <c r="AA1376" s="107">
        <v>83935</v>
      </c>
      <c r="AB1376" s="106">
        <v>9</v>
      </c>
      <c r="AC1376" s="108">
        <v>8.3000000000000007</v>
      </c>
      <c r="AD1376" s="109">
        <v>5</v>
      </c>
      <c r="AE1376" s="110">
        <v>0</v>
      </c>
      <c r="AF1376" s="111">
        <v>0.54</v>
      </c>
      <c r="AG1376" s="112">
        <v>32.333333333333336</v>
      </c>
      <c r="AH1376" s="112">
        <v>244</v>
      </c>
      <c r="AI1376" s="112">
        <v>32.333333333333336</v>
      </c>
      <c r="AJ1376" s="111">
        <v>0.9</v>
      </c>
      <c r="AK1376" s="112">
        <v>0.33333333333333331</v>
      </c>
      <c r="AL1376" s="112">
        <v>0</v>
      </c>
      <c r="AM1376" s="112">
        <v>0</v>
      </c>
      <c r="AN1376" s="112">
        <v>12.666666666666666</v>
      </c>
      <c r="AO1376" s="112">
        <v>168.66666666666666</v>
      </c>
      <c r="AP1376" s="112">
        <v>0.66666666666666663</v>
      </c>
      <c r="AQ1376" s="112">
        <v>125</v>
      </c>
      <c r="AR1376" s="112">
        <v>0</v>
      </c>
      <c r="AS1376" s="112">
        <v>0</v>
      </c>
      <c r="AT1376" s="111">
        <v>0.55000000000000004</v>
      </c>
      <c r="AU1376" s="112">
        <v>0</v>
      </c>
      <c r="AV1376" s="112">
        <v>0</v>
      </c>
      <c r="AW1376" s="112">
        <v>189.33333333333334</v>
      </c>
      <c r="AX1376" s="112">
        <v>0</v>
      </c>
      <c r="AY1376" s="112">
        <v>0</v>
      </c>
      <c r="AZ1376" s="112">
        <v>0</v>
      </c>
      <c r="BA1376" s="111">
        <v>0.71299999999999997</v>
      </c>
      <c r="BB1376" s="112">
        <v>0.66666666666666663</v>
      </c>
      <c r="BC1376" s="112">
        <v>0</v>
      </c>
      <c r="BD1376" s="112">
        <v>0</v>
      </c>
      <c r="BE1376" s="112">
        <v>0</v>
      </c>
      <c r="BF1376" s="112">
        <v>110</v>
      </c>
      <c r="BG1376" s="112">
        <v>0</v>
      </c>
      <c r="BH1376" s="112">
        <v>0</v>
      </c>
      <c r="BI1376" s="112">
        <v>393.33333333333331</v>
      </c>
      <c r="BJ1376" s="112">
        <v>14.333333333333334</v>
      </c>
      <c r="BK1376" s="111">
        <v>0.71299999999999997</v>
      </c>
      <c r="BL1376" s="112">
        <v>0</v>
      </c>
      <c r="BM1376" s="112">
        <v>249.35866666666666</v>
      </c>
      <c r="BN1376" s="112">
        <v>36.06666666666667</v>
      </c>
      <c r="BO1376" s="112">
        <v>306.19133333333332</v>
      </c>
      <c r="BP1376" s="112">
        <v>349.56333333333333</v>
      </c>
      <c r="BQ1376" s="112">
        <v>10.219666666666667</v>
      </c>
      <c r="BR1376" s="113">
        <v>76</v>
      </c>
      <c r="BS1376" s="112">
        <v>0</v>
      </c>
    </row>
    <row r="1377" spans="1:71" hidden="1" x14ac:dyDescent="0.25">
      <c r="A1377" s="102" t="s">
        <v>16</v>
      </c>
      <c r="B1377" s="103" t="s">
        <v>173</v>
      </c>
      <c r="C1377" s="102" t="s">
        <v>174</v>
      </c>
      <c r="D1377" s="102" t="s">
        <v>274</v>
      </c>
      <c r="E1377" s="102" t="s">
        <v>275</v>
      </c>
      <c r="F1377" s="102" t="s">
        <v>155</v>
      </c>
      <c r="G1377" s="102" t="s">
        <v>227</v>
      </c>
      <c r="H1377" s="104">
        <v>58</v>
      </c>
      <c r="I1377" s="104">
        <v>64</v>
      </c>
      <c r="J1377" s="104">
        <v>39</v>
      </c>
      <c r="K1377" s="104">
        <v>117</v>
      </c>
      <c r="L1377" s="105">
        <v>53.666666666666664</v>
      </c>
      <c r="M1377" s="106">
        <v>692</v>
      </c>
      <c r="N1377" s="106">
        <v>743</v>
      </c>
      <c r="O1377" s="106">
        <v>7</v>
      </c>
      <c r="P1377" s="106">
        <v>51</v>
      </c>
      <c r="Q1377" s="106">
        <v>8</v>
      </c>
      <c r="R1377" s="106">
        <v>7.5</v>
      </c>
      <c r="S1377" s="106">
        <v>721</v>
      </c>
      <c r="T1377" s="106">
        <v>742</v>
      </c>
      <c r="U1377" s="106">
        <v>7</v>
      </c>
      <c r="V1377" s="106">
        <v>21</v>
      </c>
      <c r="W1377" s="106">
        <v>8</v>
      </c>
      <c r="X1377" s="106">
        <v>7.5</v>
      </c>
      <c r="Y1377" s="106">
        <v>39</v>
      </c>
      <c r="Z1377" s="106">
        <v>6</v>
      </c>
      <c r="AA1377" s="107">
        <v>112739</v>
      </c>
      <c r="AB1377" s="106">
        <v>10</v>
      </c>
      <c r="AC1377" s="108">
        <v>8.1999999999999993</v>
      </c>
      <c r="AD1377" s="109">
        <v>5</v>
      </c>
      <c r="AE1377" s="110">
        <v>47.666666666666664</v>
      </c>
      <c r="AF1377" s="111">
        <v>0.54</v>
      </c>
      <c r="AG1377" s="112">
        <v>2</v>
      </c>
      <c r="AH1377" s="112">
        <v>37.333333333333336</v>
      </c>
      <c r="AI1377" s="112">
        <v>2</v>
      </c>
      <c r="AJ1377" s="111">
        <v>0.9</v>
      </c>
      <c r="AK1377" s="112">
        <v>110.66666666666667</v>
      </c>
      <c r="AL1377" s="112">
        <v>21.333333333333332</v>
      </c>
      <c r="AM1377" s="112">
        <v>0</v>
      </c>
      <c r="AN1377" s="112">
        <v>0</v>
      </c>
      <c r="AO1377" s="112">
        <v>125.33333333333333</v>
      </c>
      <c r="AP1377" s="112">
        <v>0</v>
      </c>
      <c r="AQ1377" s="112">
        <v>40.666666666666664</v>
      </c>
      <c r="AR1377" s="112">
        <v>0</v>
      </c>
      <c r="AS1377" s="112">
        <v>0</v>
      </c>
      <c r="AT1377" s="111">
        <v>0.55000000000000004</v>
      </c>
      <c r="AU1377" s="112">
        <v>0</v>
      </c>
      <c r="AV1377" s="112">
        <v>0</v>
      </c>
      <c r="AW1377" s="112">
        <v>32</v>
      </c>
      <c r="AX1377" s="112">
        <v>0</v>
      </c>
      <c r="AY1377" s="112">
        <v>0</v>
      </c>
      <c r="AZ1377" s="112">
        <v>0</v>
      </c>
      <c r="BA1377" s="111">
        <v>0.71299999999999997</v>
      </c>
      <c r="BB1377" s="112">
        <v>0</v>
      </c>
      <c r="BC1377" s="112">
        <v>0</v>
      </c>
      <c r="BD1377" s="112">
        <v>0</v>
      </c>
      <c r="BE1377" s="112">
        <v>0</v>
      </c>
      <c r="BF1377" s="112">
        <v>166.66666666666666</v>
      </c>
      <c r="BG1377" s="112">
        <v>0</v>
      </c>
      <c r="BH1377" s="112">
        <v>2.6666666666666665</v>
      </c>
      <c r="BI1377" s="112">
        <v>52.666666666666664</v>
      </c>
      <c r="BJ1377" s="112">
        <v>21</v>
      </c>
      <c r="BK1377" s="111">
        <v>0.71299999999999997</v>
      </c>
      <c r="BL1377" s="112">
        <v>25.740000000000002</v>
      </c>
      <c r="BM1377" s="112">
        <v>108.00000000000001</v>
      </c>
      <c r="BN1377" s="112">
        <v>1.8</v>
      </c>
      <c r="BO1377" s="112">
        <v>210.58266666666665</v>
      </c>
      <c r="BP1377" s="112">
        <v>61.819333333333326</v>
      </c>
      <c r="BQ1377" s="112">
        <v>14.972999999999999</v>
      </c>
      <c r="BR1377" s="113">
        <v>49</v>
      </c>
      <c r="BS1377" s="112">
        <v>0</v>
      </c>
    </row>
    <row r="1378" spans="1:71" hidden="1" x14ac:dyDescent="0.25">
      <c r="A1378" s="102" t="s">
        <v>16</v>
      </c>
      <c r="B1378" s="103" t="s">
        <v>173</v>
      </c>
      <c r="C1378" s="102" t="s">
        <v>174</v>
      </c>
      <c r="D1378" s="102" t="s">
        <v>276</v>
      </c>
      <c r="E1378" s="102" t="s">
        <v>277</v>
      </c>
      <c r="F1378" s="102" t="s">
        <v>155</v>
      </c>
      <c r="G1378" s="102" t="s">
        <v>227</v>
      </c>
      <c r="H1378" s="104">
        <v>136</v>
      </c>
      <c r="I1378" s="104">
        <v>137</v>
      </c>
      <c r="J1378" s="104">
        <v>235</v>
      </c>
      <c r="K1378" s="104">
        <v>705</v>
      </c>
      <c r="L1378" s="105">
        <v>169.33333333333334</v>
      </c>
      <c r="M1378" s="106">
        <v>1498</v>
      </c>
      <c r="N1378" s="106">
        <v>1705</v>
      </c>
      <c r="O1378" s="106">
        <v>9</v>
      </c>
      <c r="P1378" s="106">
        <v>207</v>
      </c>
      <c r="Q1378" s="106">
        <v>10</v>
      </c>
      <c r="R1378" s="106">
        <v>9.5</v>
      </c>
      <c r="S1378" s="106">
        <v>1513</v>
      </c>
      <c r="T1378" s="106">
        <v>1563</v>
      </c>
      <c r="U1378" s="106">
        <v>9</v>
      </c>
      <c r="V1378" s="106">
        <v>50</v>
      </c>
      <c r="W1378" s="106">
        <v>9</v>
      </c>
      <c r="X1378" s="106">
        <v>9</v>
      </c>
      <c r="Y1378" s="106">
        <v>235</v>
      </c>
      <c r="Z1378" s="106">
        <v>10</v>
      </c>
      <c r="AA1378" s="107">
        <v>100981</v>
      </c>
      <c r="AB1378" s="106">
        <v>10</v>
      </c>
      <c r="AC1378" s="108">
        <v>9.6999999999999993</v>
      </c>
      <c r="AD1378" s="109">
        <v>5</v>
      </c>
      <c r="AE1378" s="110">
        <v>0</v>
      </c>
      <c r="AF1378" s="111">
        <v>0.54</v>
      </c>
      <c r="AG1378" s="112">
        <v>0</v>
      </c>
      <c r="AH1378" s="112">
        <v>0</v>
      </c>
      <c r="AI1378" s="112">
        <v>0</v>
      </c>
      <c r="AJ1378" s="111">
        <v>0.9</v>
      </c>
      <c r="AK1378" s="112">
        <v>0</v>
      </c>
      <c r="AL1378" s="112">
        <v>0</v>
      </c>
      <c r="AM1378" s="112">
        <v>0</v>
      </c>
      <c r="AN1378" s="112">
        <v>0</v>
      </c>
      <c r="AO1378" s="112">
        <v>24</v>
      </c>
      <c r="AP1378" s="112">
        <v>0</v>
      </c>
      <c r="AQ1378" s="112">
        <v>0</v>
      </c>
      <c r="AR1378" s="112">
        <v>0</v>
      </c>
      <c r="AS1378" s="112">
        <v>0</v>
      </c>
      <c r="AT1378" s="111">
        <v>0.55000000000000004</v>
      </c>
      <c r="AU1378" s="112">
        <v>0</v>
      </c>
      <c r="AV1378" s="112">
        <v>0</v>
      </c>
      <c r="AW1378" s="112">
        <v>0</v>
      </c>
      <c r="AX1378" s="112">
        <v>0</v>
      </c>
      <c r="AY1378" s="112">
        <v>0</v>
      </c>
      <c r="AZ1378" s="112">
        <v>0</v>
      </c>
      <c r="BA1378" s="111">
        <v>0.71299999999999997</v>
      </c>
      <c r="BB1378" s="112">
        <v>0</v>
      </c>
      <c r="BC1378" s="112">
        <v>0</v>
      </c>
      <c r="BD1378" s="112">
        <v>0</v>
      </c>
      <c r="BE1378" s="112">
        <v>0</v>
      </c>
      <c r="BF1378" s="112">
        <v>214.66666666666666</v>
      </c>
      <c r="BG1378" s="112">
        <v>0</v>
      </c>
      <c r="BH1378" s="112">
        <v>0</v>
      </c>
      <c r="BI1378" s="112">
        <v>0</v>
      </c>
      <c r="BJ1378" s="112">
        <v>0</v>
      </c>
      <c r="BK1378" s="111">
        <v>0.71299999999999997</v>
      </c>
      <c r="BL1378" s="112">
        <v>0</v>
      </c>
      <c r="BM1378" s="112">
        <v>0</v>
      </c>
      <c r="BN1378" s="112">
        <v>0</v>
      </c>
      <c r="BO1378" s="112">
        <v>166.25733333333332</v>
      </c>
      <c r="BP1378" s="112">
        <v>0</v>
      </c>
      <c r="BQ1378" s="112">
        <v>0</v>
      </c>
      <c r="BR1378" s="113">
        <v>84</v>
      </c>
      <c r="BS1378" s="112">
        <v>0</v>
      </c>
    </row>
    <row r="1379" spans="1:71" hidden="1" x14ac:dyDescent="0.25">
      <c r="A1379" s="102" t="s">
        <v>16</v>
      </c>
      <c r="B1379" s="103" t="s">
        <v>173</v>
      </c>
      <c r="C1379" s="102" t="s">
        <v>174</v>
      </c>
      <c r="D1379" s="102" t="s">
        <v>365</v>
      </c>
      <c r="E1379" s="102" t="s">
        <v>366</v>
      </c>
      <c r="F1379" s="102" t="s">
        <v>155</v>
      </c>
      <c r="G1379" s="102" t="s">
        <v>227</v>
      </c>
      <c r="H1379" s="104">
        <v>27</v>
      </c>
      <c r="I1379" s="104">
        <v>26</v>
      </c>
      <c r="J1379" s="104">
        <v>98</v>
      </c>
      <c r="K1379" s="104">
        <v>294</v>
      </c>
      <c r="L1379" s="105">
        <v>50.333333333333336</v>
      </c>
      <c r="M1379" s="106">
        <v>391</v>
      </c>
      <c r="N1379" s="106">
        <v>391</v>
      </c>
      <c r="O1379" s="106">
        <v>5</v>
      </c>
      <c r="P1379" s="106">
        <v>0</v>
      </c>
      <c r="Q1379" s="106">
        <v>3</v>
      </c>
      <c r="R1379" s="106">
        <v>4</v>
      </c>
      <c r="S1379" s="106">
        <v>390</v>
      </c>
      <c r="T1379" s="106">
        <v>387</v>
      </c>
      <c r="U1379" s="106">
        <v>5</v>
      </c>
      <c r="V1379" s="106">
        <v>-3</v>
      </c>
      <c r="W1379" s="106">
        <v>1</v>
      </c>
      <c r="X1379" s="106">
        <v>3</v>
      </c>
      <c r="Y1379" s="106">
        <v>98</v>
      </c>
      <c r="Z1379" s="106">
        <v>9</v>
      </c>
      <c r="AA1379" s="107">
        <v>101957</v>
      </c>
      <c r="AB1379" s="106">
        <v>10</v>
      </c>
      <c r="AC1379" s="108">
        <v>7.2</v>
      </c>
      <c r="AD1379" s="109">
        <v>4</v>
      </c>
      <c r="AE1379" s="110">
        <v>0</v>
      </c>
      <c r="AF1379" s="111">
        <v>0.54</v>
      </c>
      <c r="AG1379" s="112">
        <v>32.333333333333336</v>
      </c>
      <c r="AH1379" s="112">
        <v>244</v>
      </c>
      <c r="AI1379" s="112">
        <v>32.333333333333336</v>
      </c>
      <c r="AJ1379" s="111">
        <v>0.9</v>
      </c>
      <c r="AK1379" s="112">
        <v>0.33333333333333331</v>
      </c>
      <c r="AL1379" s="112">
        <v>0</v>
      </c>
      <c r="AM1379" s="112">
        <v>0</v>
      </c>
      <c r="AN1379" s="112">
        <v>12.666666666666666</v>
      </c>
      <c r="AO1379" s="112">
        <v>166.33333333333334</v>
      </c>
      <c r="AP1379" s="112">
        <v>5</v>
      </c>
      <c r="AQ1379" s="112">
        <v>151.33333333333334</v>
      </c>
      <c r="AR1379" s="112">
        <v>0</v>
      </c>
      <c r="AS1379" s="112">
        <v>1.3333333333333333</v>
      </c>
      <c r="AT1379" s="111">
        <v>0.55000000000000004</v>
      </c>
      <c r="AU1379" s="112">
        <v>0</v>
      </c>
      <c r="AV1379" s="112">
        <v>0</v>
      </c>
      <c r="AW1379" s="112">
        <v>189.33333333333334</v>
      </c>
      <c r="AX1379" s="112">
        <v>0</v>
      </c>
      <c r="AY1379" s="112">
        <v>0</v>
      </c>
      <c r="AZ1379" s="112">
        <v>0</v>
      </c>
      <c r="BA1379" s="111">
        <v>0.71299999999999997</v>
      </c>
      <c r="BB1379" s="112">
        <v>0.66666666666666663</v>
      </c>
      <c r="BC1379" s="112">
        <v>0</v>
      </c>
      <c r="BD1379" s="112">
        <v>0</v>
      </c>
      <c r="BE1379" s="112">
        <v>0</v>
      </c>
      <c r="BF1379" s="112">
        <v>220.66666666666666</v>
      </c>
      <c r="BG1379" s="112">
        <v>0</v>
      </c>
      <c r="BH1379" s="112">
        <v>0</v>
      </c>
      <c r="BI1379" s="112">
        <v>398</v>
      </c>
      <c r="BJ1379" s="112">
        <v>17</v>
      </c>
      <c r="BK1379" s="111">
        <v>0.71299999999999997</v>
      </c>
      <c r="BL1379" s="112">
        <v>0</v>
      </c>
      <c r="BM1379" s="112">
        <v>249.35866666666666</v>
      </c>
      <c r="BN1379" s="112">
        <v>36.06666666666667</v>
      </c>
      <c r="BO1379" s="112">
        <v>383.81333333333333</v>
      </c>
      <c r="BP1379" s="112">
        <v>369.75733333333335</v>
      </c>
      <c r="BQ1379" s="112">
        <v>12.854333333333333</v>
      </c>
      <c r="BR1379" s="113">
        <v>33</v>
      </c>
      <c r="BS1379" s="112">
        <v>0</v>
      </c>
    </row>
    <row r="1380" spans="1:71" hidden="1" x14ac:dyDescent="0.25">
      <c r="A1380" s="102" t="s">
        <v>16</v>
      </c>
      <c r="B1380" s="103" t="s">
        <v>173</v>
      </c>
      <c r="C1380" s="102" t="s">
        <v>174</v>
      </c>
      <c r="D1380" s="102" t="s">
        <v>367</v>
      </c>
      <c r="E1380" s="102" t="s">
        <v>368</v>
      </c>
      <c r="F1380" s="102" t="s">
        <v>155</v>
      </c>
      <c r="G1380" s="102" t="s">
        <v>227</v>
      </c>
      <c r="H1380" s="104">
        <v>9</v>
      </c>
      <c r="I1380" s="104">
        <v>8</v>
      </c>
      <c r="J1380" s="104">
        <v>10</v>
      </c>
      <c r="K1380" s="104">
        <v>30</v>
      </c>
      <c r="L1380" s="105">
        <v>9</v>
      </c>
      <c r="M1380" s="106">
        <v>103</v>
      </c>
      <c r="N1380" s="106">
        <v>112</v>
      </c>
      <c r="O1380" s="106">
        <v>1</v>
      </c>
      <c r="P1380" s="106">
        <v>9</v>
      </c>
      <c r="Q1380" s="106">
        <v>4</v>
      </c>
      <c r="R1380" s="106">
        <v>2.5</v>
      </c>
      <c r="S1380" s="106">
        <v>102</v>
      </c>
      <c r="T1380" s="106">
        <v>103</v>
      </c>
      <c r="U1380" s="106">
        <v>1</v>
      </c>
      <c r="V1380" s="106">
        <v>1</v>
      </c>
      <c r="W1380" s="106">
        <v>2</v>
      </c>
      <c r="X1380" s="106">
        <v>1.5</v>
      </c>
      <c r="Y1380" s="106">
        <v>10</v>
      </c>
      <c r="Z1380" s="106">
        <v>3</v>
      </c>
      <c r="AA1380" s="107">
        <v>90809</v>
      </c>
      <c r="AB1380" s="106">
        <v>10</v>
      </c>
      <c r="AC1380" s="108">
        <v>5.4</v>
      </c>
      <c r="AD1380" s="109">
        <v>3</v>
      </c>
      <c r="AE1380" s="110">
        <v>0</v>
      </c>
      <c r="AF1380" s="111">
        <v>0.54</v>
      </c>
      <c r="AG1380" s="112">
        <v>0</v>
      </c>
      <c r="AH1380" s="112">
        <v>0</v>
      </c>
      <c r="AI1380" s="112">
        <v>0</v>
      </c>
      <c r="AJ1380" s="111">
        <v>0.9</v>
      </c>
      <c r="AK1380" s="112">
        <v>0</v>
      </c>
      <c r="AL1380" s="112">
        <v>0</v>
      </c>
      <c r="AM1380" s="112">
        <v>0</v>
      </c>
      <c r="AN1380" s="112">
        <v>0</v>
      </c>
      <c r="AO1380" s="112">
        <v>0</v>
      </c>
      <c r="AP1380" s="112">
        <v>0</v>
      </c>
      <c r="AQ1380" s="112">
        <v>0</v>
      </c>
      <c r="AR1380" s="112">
        <v>0</v>
      </c>
      <c r="AS1380" s="112">
        <v>0</v>
      </c>
      <c r="AT1380" s="111">
        <v>0.55000000000000004</v>
      </c>
      <c r="AU1380" s="112">
        <v>0</v>
      </c>
      <c r="AV1380" s="112">
        <v>0</v>
      </c>
      <c r="AW1380" s="112">
        <v>0</v>
      </c>
      <c r="AX1380" s="112">
        <v>0</v>
      </c>
      <c r="AY1380" s="112">
        <v>0</v>
      </c>
      <c r="AZ1380" s="112">
        <v>0</v>
      </c>
      <c r="BA1380" s="111">
        <v>0.71299999999999997</v>
      </c>
      <c r="BB1380" s="112">
        <v>0</v>
      </c>
      <c r="BC1380" s="112">
        <v>0</v>
      </c>
      <c r="BD1380" s="112">
        <v>0</v>
      </c>
      <c r="BE1380" s="112">
        <v>0</v>
      </c>
      <c r="BF1380" s="112">
        <v>0</v>
      </c>
      <c r="BG1380" s="112">
        <v>0</v>
      </c>
      <c r="BH1380" s="112">
        <v>0</v>
      </c>
      <c r="BI1380" s="112">
        <v>0</v>
      </c>
      <c r="BJ1380" s="112">
        <v>0</v>
      </c>
      <c r="BK1380" s="111">
        <v>0.71299999999999997</v>
      </c>
      <c r="BL1380" s="112">
        <v>0</v>
      </c>
      <c r="BM1380" s="112">
        <v>0</v>
      </c>
      <c r="BN1380" s="112">
        <v>0</v>
      </c>
      <c r="BO1380" s="112">
        <v>0</v>
      </c>
      <c r="BP1380" s="112">
        <v>0</v>
      </c>
      <c r="BQ1380" s="112">
        <v>0</v>
      </c>
      <c r="BR1380" s="113">
        <v>16</v>
      </c>
      <c r="BS1380" s="112">
        <v>0</v>
      </c>
    </row>
    <row r="1381" spans="1:71" hidden="1" x14ac:dyDescent="0.25">
      <c r="A1381" s="102" t="s">
        <v>16</v>
      </c>
      <c r="B1381" s="103" t="s">
        <v>173</v>
      </c>
      <c r="C1381" s="102" t="s">
        <v>174</v>
      </c>
      <c r="D1381" s="102" t="s">
        <v>369</v>
      </c>
      <c r="E1381" s="102" t="s">
        <v>370</v>
      </c>
      <c r="F1381" s="102" t="s">
        <v>151</v>
      </c>
      <c r="G1381" s="102" t="s">
        <v>223</v>
      </c>
      <c r="H1381" s="104">
        <v>13</v>
      </c>
      <c r="I1381" s="104">
        <v>14</v>
      </c>
      <c r="J1381" s="104">
        <v>70</v>
      </c>
      <c r="K1381" s="104">
        <v>210</v>
      </c>
      <c r="L1381" s="105">
        <v>32.333333333333336</v>
      </c>
      <c r="M1381" s="106">
        <v>151</v>
      </c>
      <c r="N1381" s="106">
        <v>162</v>
      </c>
      <c r="O1381" s="106">
        <v>2</v>
      </c>
      <c r="P1381" s="106">
        <v>11</v>
      </c>
      <c r="Q1381" s="106">
        <v>5</v>
      </c>
      <c r="R1381" s="106">
        <v>3.5</v>
      </c>
      <c r="S1381" s="106">
        <v>155</v>
      </c>
      <c r="T1381" s="106">
        <v>158</v>
      </c>
      <c r="U1381" s="106">
        <v>2</v>
      </c>
      <c r="V1381" s="106">
        <v>3</v>
      </c>
      <c r="W1381" s="106">
        <v>3</v>
      </c>
      <c r="X1381" s="106">
        <v>2.5</v>
      </c>
      <c r="Y1381" s="106">
        <v>70</v>
      </c>
      <c r="Z1381" s="106">
        <v>8</v>
      </c>
      <c r="AA1381" s="107">
        <v>93605</v>
      </c>
      <c r="AB1381" s="106">
        <v>10</v>
      </c>
      <c r="AC1381" s="108">
        <v>6.8</v>
      </c>
      <c r="AD1381" s="109">
        <v>4</v>
      </c>
      <c r="AE1381" s="110">
        <v>0</v>
      </c>
      <c r="AF1381" s="111">
        <v>0.54</v>
      </c>
      <c r="AG1381" s="112">
        <v>32.333333333333336</v>
      </c>
      <c r="AH1381" s="112">
        <v>244</v>
      </c>
      <c r="AI1381" s="112">
        <v>32.333333333333336</v>
      </c>
      <c r="AJ1381" s="111">
        <v>0.9</v>
      </c>
      <c r="AK1381" s="112">
        <v>0.33333333333333331</v>
      </c>
      <c r="AL1381" s="112">
        <v>0</v>
      </c>
      <c r="AM1381" s="112">
        <v>0</v>
      </c>
      <c r="AN1381" s="112">
        <v>12.666666666666666</v>
      </c>
      <c r="AO1381" s="112">
        <v>154</v>
      </c>
      <c r="AP1381" s="112">
        <v>0.66666666666666663</v>
      </c>
      <c r="AQ1381" s="112">
        <v>127.66666666666667</v>
      </c>
      <c r="AR1381" s="112">
        <v>0</v>
      </c>
      <c r="AS1381" s="112">
        <v>0</v>
      </c>
      <c r="AT1381" s="111">
        <v>0.55000000000000004</v>
      </c>
      <c r="AU1381" s="112">
        <v>0</v>
      </c>
      <c r="AV1381" s="112">
        <v>0</v>
      </c>
      <c r="AW1381" s="112">
        <v>189.33333333333334</v>
      </c>
      <c r="AX1381" s="112">
        <v>0</v>
      </c>
      <c r="AY1381" s="112">
        <v>0</v>
      </c>
      <c r="AZ1381" s="112">
        <v>15.666666666666666</v>
      </c>
      <c r="BA1381" s="111">
        <v>0.71299999999999997</v>
      </c>
      <c r="BB1381" s="112">
        <v>0.66666666666666663</v>
      </c>
      <c r="BC1381" s="112">
        <v>0</v>
      </c>
      <c r="BD1381" s="112">
        <v>0</v>
      </c>
      <c r="BE1381" s="112">
        <v>0</v>
      </c>
      <c r="BF1381" s="112">
        <v>203</v>
      </c>
      <c r="BG1381" s="112">
        <v>0</v>
      </c>
      <c r="BH1381" s="112">
        <v>0.33333333333333331</v>
      </c>
      <c r="BI1381" s="112">
        <v>393.33333333333331</v>
      </c>
      <c r="BJ1381" s="112">
        <v>14.333333333333334</v>
      </c>
      <c r="BK1381" s="111">
        <v>0.71299999999999997</v>
      </c>
      <c r="BL1381" s="112">
        <v>0</v>
      </c>
      <c r="BM1381" s="112">
        <v>249.35866666666666</v>
      </c>
      <c r="BN1381" s="112">
        <v>36.06666666666667</v>
      </c>
      <c r="BO1381" s="112">
        <v>364.43366666666668</v>
      </c>
      <c r="BP1381" s="112">
        <v>362.43799999999999</v>
      </c>
      <c r="BQ1381" s="112">
        <v>10.219666666666667</v>
      </c>
      <c r="BR1381" s="113">
        <v>31</v>
      </c>
      <c r="BS1381" s="112">
        <v>0</v>
      </c>
    </row>
    <row r="1382" spans="1:71" hidden="1" x14ac:dyDescent="0.25">
      <c r="A1382" s="102" t="s">
        <v>16</v>
      </c>
      <c r="B1382" s="103" t="s">
        <v>173</v>
      </c>
      <c r="C1382" s="102" t="s">
        <v>174</v>
      </c>
      <c r="D1382" s="102" t="s">
        <v>278</v>
      </c>
      <c r="E1382" s="102" t="s">
        <v>279</v>
      </c>
      <c r="F1382" s="102" t="s">
        <v>155</v>
      </c>
      <c r="G1382" s="102" t="s">
        <v>227</v>
      </c>
      <c r="H1382" s="104">
        <v>20</v>
      </c>
      <c r="I1382" s="104">
        <v>21</v>
      </c>
      <c r="J1382" s="104">
        <v>117</v>
      </c>
      <c r="K1382" s="104">
        <v>351</v>
      </c>
      <c r="L1382" s="105">
        <v>52.666666666666664</v>
      </c>
      <c r="M1382" s="106">
        <v>241</v>
      </c>
      <c r="N1382" s="106">
        <v>252</v>
      </c>
      <c r="O1382" s="106">
        <v>4</v>
      </c>
      <c r="P1382" s="106">
        <v>11</v>
      </c>
      <c r="Q1382" s="106">
        <v>5</v>
      </c>
      <c r="R1382" s="106">
        <v>4.5</v>
      </c>
      <c r="S1382" s="106">
        <v>244</v>
      </c>
      <c r="T1382" s="106">
        <v>247</v>
      </c>
      <c r="U1382" s="106">
        <v>4</v>
      </c>
      <c r="V1382" s="106">
        <v>3</v>
      </c>
      <c r="W1382" s="106">
        <v>3</v>
      </c>
      <c r="X1382" s="106">
        <v>3.5</v>
      </c>
      <c r="Y1382" s="106">
        <v>117</v>
      </c>
      <c r="Z1382" s="106">
        <v>9</v>
      </c>
      <c r="AA1382" s="107">
        <v>94128</v>
      </c>
      <c r="AB1382" s="106">
        <v>10</v>
      </c>
      <c r="AC1382" s="108">
        <v>7.4</v>
      </c>
      <c r="AD1382" s="109">
        <v>4</v>
      </c>
      <c r="AE1382" s="110">
        <v>0</v>
      </c>
      <c r="AF1382" s="111">
        <v>0.54</v>
      </c>
      <c r="AG1382" s="112">
        <v>7</v>
      </c>
      <c r="AH1382" s="112">
        <v>0</v>
      </c>
      <c r="AI1382" s="112">
        <v>7</v>
      </c>
      <c r="AJ1382" s="111">
        <v>0.9</v>
      </c>
      <c r="AK1382" s="112">
        <v>0</v>
      </c>
      <c r="AL1382" s="112">
        <v>0</v>
      </c>
      <c r="AM1382" s="112">
        <v>0</v>
      </c>
      <c r="AN1382" s="112">
        <v>0</v>
      </c>
      <c r="AO1382" s="112">
        <v>3.3333333333333335</v>
      </c>
      <c r="AP1382" s="112">
        <v>0</v>
      </c>
      <c r="AQ1382" s="112">
        <v>0</v>
      </c>
      <c r="AR1382" s="112">
        <v>0</v>
      </c>
      <c r="AS1382" s="112">
        <v>0</v>
      </c>
      <c r="AT1382" s="111">
        <v>0.55000000000000004</v>
      </c>
      <c r="AU1382" s="112">
        <v>0</v>
      </c>
      <c r="AV1382" s="112">
        <v>0</v>
      </c>
      <c r="AW1382" s="112">
        <v>0</v>
      </c>
      <c r="AX1382" s="112">
        <v>0</v>
      </c>
      <c r="AY1382" s="112">
        <v>0</v>
      </c>
      <c r="AZ1382" s="112">
        <v>0</v>
      </c>
      <c r="BA1382" s="111">
        <v>0.71299999999999997</v>
      </c>
      <c r="BB1382" s="112">
        <v>0</v>
      </c>
      <c r="BC1382" s="112">
        <v>0</v>
      </c>
      <c r="BD1382" s="112">
        <v>0</v>
      </c>
      <c r="BE1382" s="112">
        <v>0</v>
      </c>
      <c r="BF1382" s="112">
        <v>0</v>
      </c>
      <c r="BG1382" s="112">
        <v>0</v>
      </c>
      <c r="BH1382" s="112">
        <v>0</v>
      </c>
      <c r="BI1382" s="112">
        <v>12</v>
      </c>
      <c r="BJ1382" s="112">
        <v>0</v>
      </c>
      <c r="BK1382" s="111">
        <v>0.71299999999999997</v>
      </c>
      <c r="BL1382" s="112">
        <v>0</v>
      </c>
      <c r="BM1382" s="112">
        <v>6.3</v>
      </c>
      <c r="BN1382" s="112">
        <v>6.3</v>
      </c>
      <c r="BO1382" s="112">
        <v>1.8333333333333335</v>
      </c>
      <c r="BP1382" s="112">
        <v>8.5559999999999992</v>
      </c>
      <c r="BQ1382" s="112">
        <v>0</v>
      </c>
      <c r="BR1382" s="113">
        <v>30</v>
      </c>
      <c r="BS1382" s="112">
        <v>0</v>
      </c>
    </row>
    <row r="1383" spans="1:71" hidden="1" x14ac:dyDescent="0.25">
      <c r="A1383" s="102" t="s">
        <v>16</v>
      </c>
      <c r="B1383" s="103" t="s">
        <v>173</v>
      </c>
      <c r="C1383" s="102" t="s">
        <v>174</v>
      </c>
      <c r="D1383" s="102" t="s">
        <v>230</v>
      </c>
      <c r="E1383" s="102" t="s">
        <v>231</v>
      </c>
      <c r="F1383" s="102" t="s">
        <v>155</v>
      </c>
      <c r="G1383" s="102" t="s">
        <v>227</v>
      </c>
      <c r="H1383" s="104">
        <v>38</v>
      </c>
      <c r="I1383" s="104">
        <v>46</v>
      </c>
      <c r="J1383" s="104">
        <v>128</v>
      </c>
      <c r="K1383" s="104">
        <v>384</v>
      </c>
      <c r="L1383" s="105">
        <v>70.666666666666671</v>
      </c>
      <c r="M1383" s="106">
        <v>495</v>
      </c>
      <c r="N1383" s="106">
        <v>529</v>
      </c>
      <c r="O1383" s="106">
        <v>6</v>
      </c>
      <c r="P1383" s="106">
        <v>34</v>
      </c>
      <c r="Q1383" s="106">
        <v>7</v>
      </c>
      <c r="R1383" s="106">
        <v>6.5</v>
      </c>
      <c r="S1383" s="106">
        <v>522</v>
      </c>
      <c r="T1383" s="106">
        <v>542</v>
      </c>
      <c r="U1383" s="106">
        <v>6</v>
      </c>
      <c r="V1383" s="106">
        <v>20</v>
      </c>
      <c r="W1383" s="106">
        <v>8</v>
      </c>
      <c r="X1383" s="106">
        <v>7</v>
      </c>
      <c r="Y1383" s="106">
        <v>128</v>
      </c>
      <c r="Z1383" s="106">
        <v>9</v>
      </c>
      <c r="AA1383" s="107">
        <v>97686</v>
      </c>
      <c r="AB1383" s="106">
        <v>10</v>
      </c>
      <c r="AC1383" s="108">
        <v>8.5</v>
      </c>
      <c r="AD1383" s="109">
        <v>5</v>
      </c>
      <c r="AE1383" s="110">
        <v>0</v>
      </c>
      <c r="AF1383" s="111">
        <v>0.54</v>
      </c>
      <c r="AG1383" s="112">
        <v>32.333333333333336</v>
      </c>
      <c r="AH1383" s="112">
        <v>244</v>
      </c>
      <c r="AI1383" s="112">
        <v>32.333333333333336</v>
      </c>
      <c r="AJ1383" s="111">
        <v>0.9</v>
      </c>
      <c r="AK1383" s="112">
        <v>0.33333333333333331</v>
      </c>
      <c r="AL1383" s="112">
        <v>0</v>
      </c>
      <c r="AM1383" s="112">
        <v>0</v>
      </c>
      <c r="AN1383" s="112">
        <v>12.666666666666666</v>
      </c>
      <c r="AO1383" s="112">
        <v>154</v>
      </c>
      <c r="AP1383" s="112">
        <v>0.66666666666666663</v>
      </c>
      <c r="AQ1383" s="112">
        <v>125</v>
      </c>
      <c r="AR1383" s="112">
        <v>0</v>
      </c>
      <c r="AS1383" s="112">
        <v>0</v>
      </c>
      <c r="AT1383" s="111">
        <v>0.55000000000000004</v>
      </c>
      <c r="AU1383" s="112">
        <v>0</v>
      </c>
      <c r="AV1383" s="112">
        <v>0</v>
      </c>
      <c r="AW1383" s="112">
        <v>189.33333333333334</v>
      </c>
      <c r="AX1383" s="112">
        <v>0</v>
      </c>
      <c r="AY1383" s="112">
        <v>0</v>
      </c>
      <c r="AZ1383" s="112">
        <v>0</v>
      </c>
      <c r="BA1383" s="111">
        <v>0.71299999999999997</v>
      </c>
      <c r="BB1383" s="112">
        <v>0.66666666666666663</v>
      </c>
      <c r="BC1383" s="112">
        <v>0</v>
      </c>
      <c r="BD1383" s="112">
        <v>0</v>
      </c>
      <c r="BE1383" s="112">
        <v>0</v>
      </c>
      <c r="BF1383" s="112">
        <v>110</v>
      </c>
      <c r="BG1383" s="112">
        <v>0</v>
      </c>
      <c r="BH1383" s="112">
        <v>0</v>
      </c>
      <c r="BI1383" s="112">
        <v>393.33333333333331</v>
      </c>
      <c r="BJ1383" s="112">
        <v>14.333333333333334</v>
      </c>
      <c r="BK1383" s="111">
        <v>0.71299999999999997</v>
      </c>
      <c r="BL1383" s="112">
        <v>0</v>
      </c>
      <c r="BM1383" s="112">
        <v>249.35866666666666</v>
      </c>
      <c r="BN1383" s="112">
        <v>36.06666666666667</v>
      </c>
      <c r="BO1383" s="112">
        <v>298.12466666666666</v>
      </c>
      <c r="BP1383" s="112">
        <v>349.56333333333333</v>
      </c>
      <c r="BQ1383" s="112">
        <v>10.219666666666667</v>
      </c>
      <c r="BR1383" s="113">
        <v>93</v>
      </c>
      <c r="BS1383" s="112">
        <v>0</v>
      </c>
    </row>
    <row r="1384" spans="1:71" hidden="1" x14ac:dyDescent="0.25">
      <c r="A1384" s="102" t="s">
        <v>16</v>
      </c>
      <c r="B1384" s="103" t="s">
        <v>173</v>
      </c>
      <c r="C1384" s="102" t="s">
        <v>174</v>
      </c>
      <c r="D1384" s="102" t="s">
        <v>858</v>
      </c>
      <c r="E1384" s="102" t="s">
        <v>859</v>
      </c>
      <c r="F1384" s="102" t="s">
        <v>155</v>
      </c>
      <c r="G1384" s="102" t="s">
        <v>227</v>
      </c>
      <c r="H1384" s="104">
        <v>8</v>
      </c>
      <c r="I1384" s="104">
        <v>10</v>
      </c>
      <c r="J1384" s="104">
        <v>37</v>
      </c>
      <c r="K1384" s="104">
        <v>111</v>
      </c>
      <c r="L1384" s="105">
        <v>18.333333333333332</v>
      </c>
      <c r="M1384" s="106">
        <v>114</v>
      </c>
      <c r="N1384" s="106">
        <v>110</v>
      </c>
      <c r="O1384" s="106">
        <v>1</v>
      </c>
      <c r="P1384" s="106">
        <v>-4</v>
      </c>
      <c r="Q1384" s="106">
        <v>2</v>
      </c>
      <c r="R1384" s="106">
        <v>1.5</v>
      </c>
      <c r="S1384" s="106">
        <v>120</v>
      </c>
      <c r="T1384" s="106">
        <v>120</v>
      </c>
      <c r="U1384" s="106">
        <v>1</v>
      </c>
      <c r="V1384" s="106">
        <v>0</v>
      </c>
      <c r="W1384" s="106">
        <v>2</v>
      </c>
      <c r="X1384" s="106">
        <v>1.5</v>
      </c>
      <c r="Y1384" s="106">
        <v>37</v>
      </c>
      <c r="Z1384" s="106">
        <v>6</v>
      </c>
      <c r="AA1384" s="107">
        <v>52770</v>
      </c>
      <c r="AB1384" s="106">
        <v>6</v>
      </c>
      <c r="AC1384" s="108">
        <v>4.2</v>
      </c>
      <c r="AD1384" s="109">
        <v>3</v>
      </c>
      <c r="AE1384" s="110">
        <v>0</v>
      </c>
      <c r="AF1384" s="111">
        <v>0.54</v>
      </c>
      <c r="AG1384" s="112">
        <v>0</v>
      </c>
      <c r="AH1384" s="112">
        <v>0</v>
      </c>
      <c r="AI1384" s="112">
        <v>0</v>
      </c>
      <c r="AJ1384" s="111">
        <v>0.9</v>
      </c>
      <c r="AK1384" s="112">
        <v>0</v>
      </c>
      <c r="AL1384" s="112">
        <v>0</v>
      </c>
      <c r="AM1384" s="112">
        <v>0</v>
      </c>
      <c r="AN1384" s="112">
        <v>0</v>
      </c>
      <c r="AO1384" s="112">
        <v>0</v>
      </c>
      <c r="AP1384" s="112">
        <v>0</v>
      </c>
      <c r="AQ1384" s="112">
        <v>18.666666666666668</v>
      </c>
      <c r="AR1384" s="112">
        <v>54.333333333333336</v>
      </c>
      <c r="AS1384" s="112">
        <v>6.666666666666667</v>
      </c>
      <c r="AT1384" s="111">
        <v>0.55000000000000004</v>
      </c>
      <c r="AU1384" s="112">
        <v>0</v>
      </c>
      <c r="AV1384" s="112">
        <v>0</v>
      </c>
      <c r="AW1384" s="112">
        <v>0</v>
      </c>
      <c r="AX1384" s="112">
        <v>0</v>
      </c>
      <c r="AY1384" s="112">
        <v>0</v>
      </c>
      <c r="AZ1384" s="112">
        <v>0.33333333333333331</v>
      </c>
      <c r="BA1384" s="111">
        <v>0.71299999999999997</v>
      </c>
      <c r="BB1384" s="112">
        <v>0</v>
      </c>
      <c r="BC1384" s="112">
        <v>0</v>
      </c>
      <c r="BD1384" s="112">
        <v>0</v>
      </c>
      <c r="BE1384" s="112">
        <v>0</v>
      </c>
      <c r="BF1384" s="112">
        <v>0</v>
      </c>
      <c r="BG1384" s="112">
        <v>0</v>
      </c>
      <c r="BH1384" s="112">
        <v>0</v>
      </c>
      <c r="BI1384" s="112">
        <v>0</v>
      </c>
      <c r="BJ1384" s="112">
        <v>0</v>
      </c>
      <c r="BK1384" s="111">
        <v>0.71299999999999997</v>
      </c>
      <c r="BL1384" s="112">
        <v>0</v>
      </c>
      <c r="BM1384" s="112">
        <v>0</v>
      </c>
      <c r="BN1384" s="112">
        <v>0</v>
      </c>
      <c r="BO1384" s="112">
        <v>0</v>
      </c>
      <c r="BP1384" s="112">
        <v>10.504333333333333</v>
      </c>
      <c r="BQ1384" s="112">
        <v>33.550000000000004</v>
      </c>
      <c r="BR1384" s="113">
        <v>17</v>
      </c>
      <c r="BS1384" s="112">
        <v>0</v>
      </c>
    </row>
    <row r="1385" spans="1:71" hidden="1" x14ac:dyDescent="0.25">
      <c r="A1385" s="102" t="s">
        <v>16</v>
      </c>
      <c r="B1385" s="103" t="s">
        <v>173</v>
      </c>
      <c r="C1385" s="102" t="s">
        <v>174</v>
      </c>
      <c r="D1385" s="102" t="s">
        <v>860</v>
      </c>
      <c r="E1385" s="102" t="s">
        <v>861</v>
      </c>
      <c r="F1385" s="102" t="s">
        <v>413</v>
      </c>
      <c r="G1385" s="102" t="s">
        <v>227</v>
      </c>
      <c r="H1385" s="104">
        <v>72</v>
      </c>
      <c r="I1385" s="104">
        <v>73</v>
      </c>
      <c r="J1385" s="104">
        <v>177</v>
      </c>
      <c r="K1385" s="104">
        <v>531</v>
      </c>
      <c r="L1385" s="105">
        <v>107.33333333333333</v>
      </c>
      <c r="M1385" s="106">
        <v>837</v>
      </c>
      <c r="N1385" s="106">
        <v>917</v>
      </c>
      <c r="O1385" s="106">
        <v>8</v>
      </c>
      <c r="P1385" s="106">
        <v>80</v>
      </c>
      <c r="Q1385" s="106">
        <v>9</v>
      </c>
      <c r="R1385" s="106">
        <v>8.5</v>
      </c>
      <c r="S1385" s="106">
        <v>876</v>
      </c>
      <c r="T1385" s="106">
        <v>892</v>
      </c>
      <c r="U1385" s="106">
        <v>8</v>
      </c>
      <c r="V1385" s="106">
        <v>16</v>
      </c>
      <c r="W1385" s="106">
        <v>7</v>
      </c>
      <c r="X1385" s="106">
        <v>7.5</v>
      </c>
      <c r="Y1385" s="106">
        <v>177</v>
      </c>
      <c r="Z1385" s="106">
        <v>9</v>
      </c>
      <c r="AA1385" s="107">
        <v>95904</v>
      </c>
      <c r="AB1385" s="106">
        <v>10</v>
      </c>
      <c r="AC1385" s="108">
        <v>9</v>
      </c>
      <c r="AD1385" s="109">
        <v>5</v>
      </c>
      <c r="AE1385" s="110">
        <v>0</v>
      </c>
      <c r="AF1385" s="111">
        <v>0.54</v>
      </c>
      <c r="AG1385" s="112">
        <v>0</v>
      </c>
      <c r="AH1385" s="112">
        <v>0</v>
      </c>
      <c r="AI1385" s="112">
        <v>0</v>
      </c>
      <c r="AJ1385" s="111">
        <v>0.9</v>
      </c>
      <c r="AK1385" s="112">
        <v>0</v>
      </c>
      <c r="AL1385" s="112">
        <v>0</v>
      </c>
      <c r="AM1385" s="112">
        <v>0</v>
      </c>
      <c r="AN1385" s="112">
        <v>0</v>
      </c>
      <c r="AO1385" s="112">
        <v>0</v>
      </c>
      <c r="AP1385" s="112">
        <v>0</v>
      </c>
      <c r="AQ1385" s="112">
        <v>18.666666666666668</v>
      </c>
      <c r="AR1385" s="112">
        <v>54.333333333333336</v>
      </c>
      <c r="AS1385" s="112">
        <v>6.666666666666667</v>
      </c>
      <c r="AT1385" s="111">
        <v>0.55000000000000004</v>
      </c>
      <c r="AU1385" s="112">
        <v>0</v>
      </c>
      <c r="AV1385" s="112">
        <v>0</v>
      </c>
      <c r="AW1385" s="112">
        <v>0</v>
      </c>
      <c r="AX1385" s="112">
        <v>0</v>
      </c>
      <c r="AY1385" s="112">
        <v>0</v>
      </c>
      <c r="AZ1385" s="112">
        <v>0.33333333333333331</v>
      </c>
      <c r="BA1385" s="111">
        <v>0.71299999999999997</v>
      </c>
      <c r="BB1385" s="112">
        <v>0</v>
      </c>
      <c r="BC1385" s="112">
        <v>0</v>
      </c>
      <c r="BD1385" s="112">
        <v>0</v>
      </c>
      <c r="BE1385" s="112">
        <v>0</v>
      </c>
      <c r="BF1385" s="112">
        <v>0</v>
      </c>
      <c r="BG1385" s="112">
        <v>0</v>
      </c>
      <c r="BH1385" s="112">
        <v>0</v>
      </c>
      <c r="BI1385" s="112">
        <v>0</v>
      </c>
      <c r="BJ1385" s="112">
        <v>0</v>
      </c>
      <c r="BK1385" s="111">
        <v>0.71299999999999997</v>
      </c>
      <c r="BL1385" s="112">
        <v>0</v>
      </c>
      <c r="BM1385" s="112">
        <v>0</v>
      </c>
      <c r="BN1385" s="112">
        <v>0</v>
      </c>
      <c r="BO1385" s="112">
        <v>0</v>
      </c>
      <c r="BP1385" s="112">
        <v>10.504333333333333</v>
      </c>
      <c r="BQ1385" s="112">
        <v>33.550000000000004</v>
      </c>
      <c r="BR1385" s="113">
        <v>28</v>
      </c>
      <c r="BS1385" s="112">
        <v>0</v>
      </c>
    </row>
    <row r="1386" spans="1:71" hidden="1" x14ac:dyDescent="0.25">
      <c r="A1386" s="102" t="s">
        <v>16</v>
      </c>
      <c r="B1386" s="103" t="s">
        <v>173</v>
      </c>
      <c r="C1386" s="102" t="s">
        <v>174</v>
      </c>
      <c r="D1386" s="102" t="s">
        <v>232</v>
      </c>
      <c r="E1386" s="102" t="s">
        <v>233</v>
      </c>
      <c r="F1386" s="102" t="s">
        <v>155</v>
      </c>
      <c r="G1386" s="102" t="s">
        <v>227</v>
      </c>
      <c r="H1386" s="104">
        <v>24</v>
      </c>
      <c r="I1386" s="104">
        <v>25</v>
      </c>
      <c r="J1386" s="104">
        <v>59</v>
      </c>
      <c r="K1386" s="104">
        <v>177</v>
      </c>
      <c r="L1386" s="105">
        <v>36</v>
      </c>
      <c r="M1386" s="106">
        <v>322</v>
      </c>
      <c r="N1386" s="106">
        <v>337</v>
      </c>
      <c r="O1386" s="106">
        <v>5</v>
      </c>
      <c r="P1386" s="106">
        <v>15</v>
      </c>
      <c r="Q1386" s="106">
        <v>5</v>
      </c>
      <c r="R1386" s="106">
        <v>5</v>
      </c>
      <c r="S1386" s="106">
        <v>307</v>
      </c>
      <c r="T1386" s="106">
        <v>314</v>
      </c>
      <c r="U1386" s="106">
        <v>5</v>
      </c>
      <c r="V1386" s="106">
        <v>7</v>
      </c>
      <c r="W1386" s="106">
        <v>5</v>
      </c>
      <c r="X1386" s="106">
        <v>5</v>
      </c>
      <c r="Y1386" s="106">
        <v>59</v>
      </c>
      <c r="Z1386" s="106">
        <v>7</v>
      </c>
      <c r="AA1386" s="107">
        <v>122794</v>
      </c>
      <c r="AB1386" s="106">
        <v>10</v>
      </c>
      <c r="AC1386" s="108">
        <v>7.4</v>
      </c>
      <c r="AD1386" s="109">
        <v>4</v>
      </c>
      <c r="AE1386" s="110">
        <v>0</v>
      </c>
      <c r="AF1386" s="111">
        <v>0.54</v>
      </c>
      <c r="AG1386" s="112">
        <v>0.66666666666666663</v>
      </c>
      <c r="AH1386" s="112">
        <v>68.666666666666671</v>
      </c>
      <c r="AI1386" s="112">
        <v>0.66666666666666663</v>
      </c>
      <c r="AJ1386" s="111">
        <v>0.9</v>
      </c>
      <c r="AK1386" s="112">
        <v>0</v>
      </c>
      <c r="AL1386" s="112">
        <v>0</v>
      </c>
      <c r="AM1386" s="112">
        <v>0</v>
      </c>
      <c r="AN1386" s="112">
        <v>0</v>
      </c>
      <c r="AO1386" s="112">
        <v>172.33333333333334</v>
      </c>
      <c r="AP1386" s="112">
        <v>4.333333333333333</v>
      </c>
      <c r="AQ1386" s="112">
        <v>45</v>
      </c>
      <c r="AR1386" s="112">
        <v>0</v>
      </c>
      <c r="AS1386" s="112">
        <v>1.3333333333333333</v>
      </c>
      <c r="AT1386" s="111">
        <v>0.55000000000000004</v>
      </c>
      <c r="AU1386" s="112">
        <v>0</v>
      </c>
      <c r="AV1386" s="112">
        <v>0</v>
      </c>
      <c r="AW1386" s="112">
        <v>12.666666666666666</v>
      </c>
      <c r="AX1386" s="112">
        <v>0</v>
      </c>
      <c r="AY1386" s="112">
        <v>0</v>
      </c>
      <c r="AZ1386" s="112">
        <v>0</v>
      </c>
      <c r="BA1386" s="111">
        <v>0.71299999999999997</v>
      </c>
      <c r="BB1386" s="112">
        <v>6.666666666666667</v>
      </c>
      <c r="BC1386" s="112">
        <v>0</v>
      </c>
      <c r="BD1386" s="112">
        <v>0</v>
      </c>
      <c r="BE1386" s="112">
        <v>0</v>
      </c>
      <c r="BF1386" s="112">
        <v>527.66666666666663</v>
      </c>
      <c r="BG1386" s="112">
        <v>0</v>
      </c>
      <c r="BH1386" s="112">
        <v>4.333333333333333</v>
      </c>
      <c r="BI1386" s="112">
        <v>191.33333333333334</v>
      </c>
      <c r="BJ1386" s="112">
        <v>57.666666666666664</v>
      </c>
      <c r="BK1386" s="111">
        <v>0.71299999999999997</v>
      </c>
      <c r="BL1386" s="112">
        <v>0</v>
      </c>
      <c r="BM1386" s="112">
        <v>67.15333333333335</v>
      </c>
      <c r="BN1386" s="112">
        <v>0.6</v>
      </c>
      <c r="BO1386" s="112">
        <v>480.04099999999994</v>
      </c>
      <c r="BP1386" s="112">
        <v>166.64366666666666</v>
      </c>
      <c r="BQ1386" s="112">
        <v>41.849666666666664</v>
      </c>
      <c r="BR1386" s="113">
        <v>10</v>
      </c>
      <c r="BS1386" s="112">
        <v>0</v>
      </c>
    </row>
    <row r="1387" spans="1:71" hidden="1" x14ac:dyDescent="0.25">
      <c r="A1387" s="102" t="s">
        <v>16</v>
      </c>
      <c r="B1387" s="103" t="s">
        <v>173</v>
      </c>
      <c r="C1387" s="102" t="s">
        <v>174</v>
      </c>
      <c r="D1387" s="102" t="s">
        <v>68</v>
      </c>
      <c r="E1387" s="102" t="s">
        <v>69</v>
      </c>
      <c r="F1387" s="102" t="s">
        <v>151</v>
      </c>
      <c r="G1387" s="102" t="s">
        <v>223</v>
      </c>
      <c r="H1387" s="104">
        <v>73</v>
      </c>
      <c r="I1387" s="104">
        <v>78</v>
      </c>
      <c r="J1387" s="104">
        <v>315</v>
      </c>
      <c r="K1387" s="104">
        <v>945</v>
      </c>
      <c r="L1387" s="105">
        <v>155.33333333333334</v>
      </c>
      <c r="M1387" s="106">
        <v>653</v>
      </c>
      <c r="N1387" s="106">
        <v>683</v>
      </c>
      <c r="O1387" s="106">
        <v>7</v>
      </c>
      <c r="P1387" s="106">
        <v>30</v>
      </c>
      <c r="Q1387" s="106">
        <v>7</v>
      </c>
      <c r="R1387" s="106">
        <v>7</v>
      </c>
      <c r="S1387" s="106">
        <v>668</v>
      </c>
      <c r="T1387" s="106">
        <v>682</v>
      </c>
      <c r="U1387" s="106">
        <v>7</v>
      </c>
      <c r="V1387" s="106">
        <v>14</v>
      </c>
      <c r="W1387" s="106">
        <v>7</v>
      </c>
      <c r="X1387" s="106">
        <v>7</v>
      </c>
      <c r="Y1387" s="106">
        <v>315</v>
      </c>
      <c r="Z1387" s="106">
        <v>10</v>
      </c>
      <c r="AA1387" s="107">
        <v>65389</v>
      </c>
      <c r="AB1387" s="106">
        <v>8</v>
      </c>
      <c r="AC1387" s="108">
        <v>8</v>
      </c>
      <c r="AD1387" s="109">
        <v>4</v>
      </c>
      <c r="AE1387" s="110">
        <v>19.333333333333332</v>
      </c>
      <c r="AF1387" s="111">
        <v>0.54</v>
      </c>
      <c r="AG1387" s="112">
        <v>1.3333333333333333</v>
      </c>
      <c r="AH1387" s="112">
        <v>0</v>
      </c>
      <c r="AI1387" s="112">
        <v>1.3333333333333333</v>
      </c>
      <c r="AJ1387" s="111">
        <v>0.9</v>
      </c>
      <c r="AK1387" s="112">
        <v>0</v>
      </c>
      <c r="AL1387" s="112">
        <v>0</v>
      </c>
      <c r="AM1387" s="112">
        <v>0</v>
      </c>
      <c r="AN1387" s="112">
        <v>0</v>
      </c>
      <c r="AO1387" s="112">
        <v>0</v>
      </c>
      <c r="AP1387" s="112">
        <v>0</v>
      </c>
      <c r="AQ1387" s="112">
        <v>0</v>
      </c>
      <c r="AR1387" s="112">
        <v>0</v>
      </c>
      <c r="AS1387" s="112">
        <v>0</v>
      </c>
      <c r="AT1387" s="111">
        <v>0.55000000000000004</v>
      </c>
      <c r="AU1387" s="112">
        <v>0</v>
      </c>
      <c r="AV1387" s="112">
        <v>0</v>
      </c>
      <c r="AW1387" s="112">
        <v>0</v>
      </c>
      <c r="AX1387" s="112">
        <v>0</v>
      </c>
      <c r="AY1387" s="112">
        <v>0</v>
      </c>
      <c r="AZ1387" s="112">
        <v>0</v>
      </c>
      <c r="BA1387" s="111">
        <v>0.71299999999999997</v>
      </c>
      <c r="BB1387" s="112">
        <v>0</v>
      </c>
      <c r="BC1387" s="112">
        <v>0</v>
      </c>
      <c r="BD1387" s="112">
        <v>0</v>
      </c>
      <c r="BE1387" s="112">
        <v>0</v>
      </c>
      <c r="BF1387" s="112">
        <v>160.33333333333334</v>
      </c>
      <c r="BG1387" s="112">
        <v>0</v>
      </c>
      <c r="BH1387" s="112">
        <v>0</v>
      </c>
      <c r="BI1387" s="112">
        <v>0.33333333333333331</v>
      </c>
      <c r="BJ1387" s="112">
        <v>0</v>
      </c>
      <c r="BK1387" s="111">
        <v>0.71299999999999997</v>
      </c>
      <c r="BL1387" s="112">
        <v>10.44</v>
      </c>
      <c r="BM1387" s="112">
        <v>1.2</v>
      </c>
      <c r="BN1387" s="112">
        <v>1.2</v>
      </c>
      <c r="BO1387" s="112">
        <v>114.31766666666667</v>
      </c>
      <c r="BP1387" s="112">
        <v>0.23766666666666664</v>
      </c>
      <c r="BQ1387" s="112">
        <v>0</v>
      </c>
      <c r="BR1387" s="113">
        <v>157</v>
      </c>
      <c r="BS1387" s="112">
        <v>0</v>
      </c>
    </row>
    <row r="1388" spans="1:71" hidden="1" x14ac:dyDescent="0.25">
      <c r="A1388" s="102" t="s">
        <v>16</v>
      </c>
      <c r="B1388" s="103" t="s">
        <v>173</v>
      </c>
      <c r="C1388" s="102" t="s">
        <v>174</v>
      </c>
      <c r="D1388" s="102" t="s">
        <v>710</v>
      </c>
      <c r="E1388" s="102" t="s">
        <v>711</v>
      </c>
      <c r="F1388" s="102" t="s">
        <v>155</v>
      </c>
      <c r="G1388" s="102" t="s">
        <v>227</v>
      </c>
      <c r="H1388" s="104">
        <v>113</v>
      </c>
      <c r="I1388" s="104">
        <v>122</v>
      </c>
      <c r="J1388" s="104">
        <v>700</v>
      </c>
      <c r="K1388" s="104">
        <v>2100</v>
      </c>
      <c r="L1388" s="105">
        <v>311.66666666666669</v>
      </c>
      <c r="M1388" s="106">
        <v>1253</v>
      </c>
      <c r="N1388" s="106">
        <v>1384</v>
      </c>
      <c r="O1388" s="106">
        <v>9</v>
      </c>
      <c r="P1388" s="106">
        <v>131</v>
      </c>
      <c r="Q1388" s="106">
        <v>10</v>
      </c>
      <c r="R1388" s="106">
        <v>9.5</v>
      </c>
      <c r="S1388" s="106">
        <v>1268</v>
      </c>
      <c r="T1388" s="106">
        <v>1313</v>
      </c>
      <c r="U1388" s="106">
        <v>9</v>
      </c>
      <c r="V1388" s="106">
        <v>45</v>
      </c>
      <c r="W1388" s="106">
        <v>9</v>
      </c>
      <c r="X1388" s="106">
        <v>9</v>
      </c>
      <c r="Y1388" s="106">
        <v>700</v>
      </c>
      <c r="Z1388" s="106">
        <v>10</v>
      </c>
      <c r="AA1388" s="107">
        <v>92546</v>
      </c>
      <c r="AB1388" s="106">
        <v>10</v>
      </c>
      <c r="AC1388" s="108">
        <v>9.6999999999999993</v>
      </c>
      <c r="AD1388" s="109">
        <v>5</v>
      </c>
      <c r="AE1388" s="110">
        <v>0</v>
      </c>
      <c r="AF1388" s="111">
        <v>0.54</v>
      </c>
      <c r="AG1388" s="112">
        <v>0</v>
      </c>
      <c r="AH1388" s="112">
        <v>0</v>
      </c>
      <c r="AI1388" s="112">
        <v>0</v>
      </c>
      <c r="AJ1388" s="111">
        <v>0.9</v>
      </c>
      <c r="AK1388" s="112">
        <v>0</v>
      </c>
      <c r="AL1388" s="112">
        <v>0</v>
      </c>
      <c r="AM1388" s="112">
        <v>0</v>
      </c>
      <c r="AN1388" s="112">
        <v>0</v>
      </c>
      <c r="AO1388" s="112">
        <v>26.666666666666668</v>
      </c>
      <c r="AP1388" s="112">
        <v>0</v>
      </c>
      <c r="AQ1388" s="112">
        <v>4.666666666666667</v>
      </c>
      <c r="AR1388" s="112">
        <v>0</v>
      </c>
      <c r="AS1388" s="112">
        <v>10</v>
      </c>
      <c r="AT1388" s="111">
        <v>0.55000000000000004</v>
      </c>
      <c r="AU1388" s="112">
        <v>0</v>
      </c>
      <c r="AV1388" s="112">
        <v>0</v>
      </c>
      <c r="AW1388" s="112">
        <v>0</v>
      </c>
      <c r="AX1388" s="112">
        <v>0</v>
      </c>
      <c r="AY1388" s="112">
        <v>0</v>
      </c>
      <c r="AZ1388" s="112">
        <v>0</v>
      </c>
      <c r="BA1388" s="111">
        <v>0.71299999999999997</v>
      </c>
      <c r="BB1388" s="112">
        <v>4.666666666666667</v>
      </c>
      <c r="BC1388" s="112">
        <v>0</v>
      </c>
      <c r="BD1388" s="112">
        <v>0</v>
      </c>
      <c r="BE1388" s="112">
        <v>0</v>
      </c>
      <c r="BF1388" s="112">
        <v>214.33333333333334</v>
      </c>
      <c r="BG1388" s="112">
        <v>0</v>
      </c>
      <c r="BH1388" s="112">
        <v>10.666666666666666</v>
      </c>
      <c r="BI1388" s="112">
        <v>81.333333333333329</v>
      </c>
      <c r="BJ1388" s="112">
        <v>38.333333333333336</v>
      </c>
      <c r="BK1388" s="111">
        <v>0.71299999999999997</v>
      </c>
      <c r="BL1388" s="112">
        <v>0</v>
      </c>
      <c r="BM1388" s="112">
        <v>3.3273333333333333</v>
      </c>
      <c r="BN1388" s="112">
        <v>0</v>
      </c>
      <c r="BO1388" s="112">
        <v>167.48633333333333</v>
      </c>
      <c r="BP1388" s="112">
        <v>68.162666666666667</v>
      </c>
      <c r="BQ1388" s="112">
        <v>32.831666666666663</v>
      </c>
      <c r="BR1388" s="113">
        <v>84</v>
      </c>
      <c r="BS1388" s="112">
        <v>5</v>
      </c>
    </row>
    <row r="1389" spans="1:71" hidden="1" x14ac:dyDescent="0.25">
      <c r="A1389" s="102" t="s">
        <v>16</v>
      </c>
      <c r="B1389" s="103" t="s">
        <v>173</v>
      </c>
      <c r="C1389" s="102" t="s">
        <v>174</v>
      </c>
      <c r="D1389" s="102" t="s">
        <v>280</v>
      </c>
      <c r="E1389" s="102" t="s">
        <v>281</v>
      </c>
      <c r="F1389" s="102" t="s">
        <v>151</v>
      </c>
      <c r="G1389" s="102" t="s">
        <v>223</v>
      </c>
      <c r="H1389" s="104">
        <v>57</v>
      </c>
      <c r="I1389" s="104">
        <v>65</v>
      </c>
      <c r="J1389" s="104">
        <v>59</v>
      </c>
      <c r="K1389" s="104">
        <v>177</v>
      </c>
      <c r="L1389" s="105">
        <v>60.333333333333336</v>
      </c>
      <c r="M1389" s="106">
        <v>709</v>
      </c>
      <c r="N1389" s="106">
        <v>741</v>
      </c>
      <c r="O1389" s="106">
        <v>7</v>
      </c>
      <c r="P1389" s="106">
        <v>32</v>
      </c>
      <c r="Q1389" s="106">
        <v>7</v>
      </c>
      <c r="R1389" s="106">
        <v>7</v>
      </c>
      <c r="S1389" s="106">
        <v>705</v>
      </c>
      <c r="T1389" s="106">
        <v>728</v>
      </c>
      <c r="U1389" s="106">
        <v>7</v>
      </c>
      <c r="V1389" s="106">
        <v>23</v>
      </c>
      <c r="W1389" s="106">
        <v>8</v>
      </c>
      <c r="X1389" s="106">
        <v>7.5</v>
      </c>
      <c r="Y1389" s="106">
        <v>59</v>
      </c>
      <c r="Z1389" s="106">
        <v>7</v>
      </c>
      <c r="AA1389" s="107">
        <v>54961</v>
      </c>
      <c r="AB1389" s="106">
        <v>6</v>
      </c>
      <c r="AC1389" s="108">
        <v>6.7</v>
      </c>
      <c r="AD1389" s="109">
        <v>4</v>
      </c>
      <c r="AE1389" s="110">
        <v>0</v>
      </c>
      <c r="AF1389" s="111">
        <v>0.54</v>
      </c>
      <c r="AG1389" s="112">
        <v>0.33333333333333331</v>
      </c>
      <c r="AH1389" s="112">
        <v>0</v>
      </c>
      <c r="AI1389" s="112">
        <v>0.33333333333333331</v>
      </c>
      <c r="AJ1389" s="111">
        <v>0.9</v>
      </c>
      <c r="AK1389" s="112">
        <v>0</v>
      </c>
      <c r="AL1389" s="112">
        <v>0</v>
      </c>
      <c r="AM1389" s="112">
        <v>0</v>
      </c>
      <c r="AN1389" s="112">
        <v>0</v>
      </c>
      <c r="AO1389" s="112">
        <v>0</v>
      </c>
      <c r="AP1389" s="112">
        <v>0</v>
      </c>
      <c r="AQ1389" s="112">
        <v>0</v>
      </c>
      <c r="AR1389" s="112">
        <v>0</v>
      </c>
      <c r="AS1389" s="112">
        <v>0</v>
      </c>
      <c r="AT1389" s="111">
        <v>0.55000000000000004</v>
      </c>
      <c r="AU1389" s="112">
        <v>0</v>
      </c>
      <c r="AV1389" s="112">
        <v>0</v>
      </c>
      <c r="AW1389" s="112">
        <v>0</v>
      </c>
      <c r="AX1389" s="112">
        <v>0</v>
      </c>
      <c r="AY1389" s="112">
        <v>0</v>
      </c>
      <c r="AZ1389" s="112">
        <v>0</v>
      </c>
      <c r="BA1389" s="111">
        <v>0.71299999999999997</v>
      </c>
      <c r="BB1389" s="112">
        <v>0</v>
      </c>
      <c r="BC1389" s="112">
        <v>0</v>
      </c>
      <c r="BD1389" s="112">
        <v>0</v>
      </c>
      <c r="BE1389" s="112">
        <v>0</v>
      </c>
      <c r="BF1389" s="112">
        <v>0</v>
      </c>
      <c r="BG1389" s="112">
        <v>0</v>
      </c>
      <c r="BH1389" s="112">
        <v>0</v>
      </c>
      <c r="BI1389" s="112">
        <v>0</v>
      </c>
      <c r="BJ1389" s="112">
        <v>0</v>
      </c>
      <c r="BK1389" s="111">
        <v>0.71299999999999997</v>
      </c>
      <c r="BL1389" s="112">
        <v>0</v>
      </c>
      <c r="BM1389" s="112">
        <v>0.3</v>
      </c>
      <c r="BN1389" s="112">
        <v>0.3</v>
      </c>
      <c r="BO1389" s="112">
        <v>0</v>
      </c>
      <c r="BP1389" s="112">
        <v>0</v>
      </c>
      <c r="BQ1389" s="112">
        <v>0</v>
      </c>
      <c r="BR1389" s="113">
        <v>36</v>
      </c>
      <c r="BS1389" s="112">
        <v>0</v>
      </c>
    </row>
    <row r="1390" spans="1:71" hidden="1" x14ac:dyDescent="0.25">
      <c r="A1390" s="102" t="s">
        <v>16</v>
      </c>
      <c r="B1390" s="103" t="s">
        <v>173</v>
      </c>
      <c r="C1390" s="102" t="s">
        <v>174</v>
      </c>
      <c r="D1390" s="102" t="s">
        <v>761</v>
      </c>
      <c r="E1390" s="102" t="s">
        <v>762</v>
      </c>
      <c r="F1390" s="102" t="s">
        <v>155</v>
      </c>
      <c r="G1390" s="102" t="s">
        <v>227</v>
      </c>
      <c r="H1390" s="104">
        <v>67</v>
      </c>
      <c r="I1390" s="104">
        <v>77</v>
      </c>
      <c r="J1390" s="104">
        <v>92</v>
      </c>
      <c r="K1390" s="104">
        <v>276</v>
      </c>
      <c r="L1390" s="105">
        <v>78.666666666666671</v>
      </c>
      <c r="M1390" s="106">
        <v>720</v>
      </c>
      <c r="N1390" s="106">
        <v>769</v>
      </c>
      <c r="O1390" s="106">
        <v>7</v>
      </c>
      <c r="P1390" s="106">
        <v>49</v>
      </c>
      <c r="Q1390" s="106">
        <v>8</v>
      </c>
      <c r="R1390" s="106">
        <v>7.5</v>
      </c>
      <c r="S1390" s="106">
        <v>728</v>
      </c>
      <c r="T1390" s="106">
        <v>753</v>
      </c>
      <c r="U1390" s="106">
        <v>7</v>
      </c>
      <c r="V1390" s="106">
        <v>25</v>
      </c>
      <c r="W1390" s="106">
        <v>8</v>
      </c>
      <c r="X1390" s="106">
        <v>7.5</v>
      </c>
      <c r="Y1390" s="106">
        <v>92</v>
      </c>
      <c r="Z1390" s="106">
        <v>8</v>
      </c>
      <c r="AA1390" s="107">
        <v>60851</v>
      </c>
      <c r="AB1390" s="106">
        <v>7</v>
      </c>
      <c r="AC1390" s="108">
        <v>7.4</v>
      </c>
      <c r="AD1390" s="109">
        <v>4</v>
      </c>
      <c r="AE1390" s="110">
        <v>0</v>
      </c>
      <c r="AF1390" s="111">
        <v>0.54</v>
      </c>
      <c r="AG1390" s="112">
        <v>67</v>
      </c>
      <c r="AH1390" s="112">
        <v>261.66666666666669</v>
      </c>
      <c r="AI1390" s="112">
        <v>67</v>
      </c>
      <c r="AJ1390" s="111">
        <v>0.9</v>
      </c>
      <c r="AK1390" s="112">
        <v>0.33333333333333331</v>
      </c>
      <c r="AL1390" s="112">
        <v>0</v>
      </c>
      <c r="AM1390" s="112">
        <v>0</v>
      </c>
      <c r="AN1390" s="112">
        <v>12.666666666666666</v>
      </c>
      <c r="AO1390" s="112">
        <v>636.66666666666663</v>
      </c>
      <c r="AP1390" s="112">
        <v>0.66666666666666663</v>
      </c>
      <c r="AQ1390" s="112">
        <v>552.33333333333337</v>
      </c>
      <c r="AR1390" s="112">
        <v>0</v>
      </c>
      <c r="AS1390" s="112">
        <v>9.3333333333333339</v>
      </c>
      <c r="AT1390" s="111">
        <v>0.55000000000000004</v>
      </c>
      <c r="AU1390" s="112">
        <v>0</v>
      </c>
      <c r="AV1390" s="112">
        <v>0</v>
      </c>
      <c r="AW1390" s="112">
        <v>233.66666666666666</v>
      </c>
      <c r="AX1390" s="112">
        <v>0</v>
      </c>
      <c r="AY1390" s="112">
        <v>0</v>
      </c>
      <c r="AZ1390" s="112">
        <v>74.333333333333329</v>
      </c>
      <c r="BA1390" s="111">
        <v>0.71299999999999997</v>
      </c>
      <c r="BB1390" s="112">
        <v>15.333333333333334</v>
      </c>
      <c r="BC1390" s="112">
        <v>0</v>
      </c>
      <c r="BD1390" s="112">
        <v>0</v>
      </c>
      <c r="BE1390" s="112">
        <v>0</v>
      </c>
      <c r="BF1390" s="112">
        <v>110</v>
      </c>
      <c r="BG1390" s="112">
        <v>0</v>
      </c>
      <c r="BH1390" s="112">
        <v>0</v>
      </c>
      <c r="BI1390" s="112">
        <v>393.33333333333331</v>
      </c>
      <c r="BJ1390" s="112">
        <v>14.333333333333334</v>
      </c>
      <c r="BK1390" s="111">
        <v>0.71299999999999997</v>
      </c>
      <c r="BL1390" s="112">
        <v>0</v>
      </c>
      <c r="BM1390" s="112">
        <v>306.916</v>
      </c>
      <c r="BN1390" s="112">
        <v>67.266666666666666</v>
      </c>
      <c r="BO1390" s="112">
        <v>595.20099999999991</v>
      </c>
      <c r="BP1390" s="112">
        <v>637.5963333333334</v>
      </c>
      <c r="BQ1390" s="112">
        <v>15.353000000000002</v>
      </c>
      <c r="BR1390" s="113">
        <v>45</v>
      </c>
      <c r="BS1390" s="112">
        <v>0</v>
      </c>
    </row>
    <row r="1391" spans="1:71" hidden="1" x14ac:dyDescent="0.25">
      <c r="A1391" s="102" t="s">
        <v>16</v>
      </c>
      <c r="B1391" s="103" t="s">
        <v>175</v>
      </c>
      <c r="C1391" s="102" t="s">
        <v>176</v>
      </c>
      <c r="D1391" s="102" t="s">
        <v>282</v>
      </c>
      <c r="E1391" s="102" t="s">
        <v>283</v>
      </c>
      <c r="F1391" s="102" t="s">
        <v>155</v>
      </c>
      <c r="G1391" s="102" t="s">
        <v>154</v>
      </c>
      <c r="H1391" s="104">
        <v>19</v>
      </c>
      <c r="I1391" s="104">
        <v>20</v>
      </c>
      <c r="J1391" s="104">
        <v>92</v>
      </c>
      <c r="K1391" s="104">
        <v>276</v>
      </c>
      <c r="L1391" s="105">
        <v>43.666666666666664</v>
      </c>
      <c r="M1391" s="106">
        <v>234</v>
      </c>
      <c r="N1391" s="106">
        <v>222</v>
      </c>
      <c r="O1391" s="106">
        <v>3</v>
      </c>
      <c r="P1391" s="106">
        <v>-12</v>
      </c>
      <c r="Q1391" s="106">
        <v>2</v>
      </c>
      <c r="R1391" s="106">
        <v>2.5</v>
      </c>
      <c r="S1391" s="106">
        <v>235</v>
      </c>
      <c r="T1391" s="106">
        <v>235</v>
      </c>
      <c r="U1391" s="106">
        <v>4</v>
      </c>
      <c r="V1391" s="106">
        <v>0</v>
      </c>
      <c r="W1391" s="106">
        <v>2</v>
      </c>
      <c r="X1391" s="106">
        <v>3</v>
      </c>
      <c r="Y1391" s="106">
        <v>92</v>
      </c>
      <c r="Z1391" s="106">
        <v>8</v>
      </c>
      <c r="AA1391" s="107">
        <v>62138</v>
      </c>
      <c r="AB1391" s="106">
        <v>7</v>
      </c>
      <c r="AC1391" s="108">
        <v>5.5</v>
      </c>
      <c r="AD1391" s="109">
        <v>3</v>
      </c>
      <c r="AE1391" s="110">
        <v>0</v>
      </c>
      <c r="AF1391" s="111">
        <v>0.54</v>
      </c>
      <c r="AG1391" s="112">
        <v>0</v>
      </c>
      <c r="AH1391" s="112">
        <v>0.66666666666666663</v>
      </c>
      <c r="AI1391" s="112">
        <v>0</v>
      </c>
      <c r="AJ1391" s="111">
        <v>0.9</v>
      </c>
      <c r="AK1391" s="112">
        <v>0</v>
      </c>
      <c r="AL1391" s="112">
        <v>0</v>
      </c>
      <c r="AM1391" s="112">
        <v>0</v>
      </c>
      <c r="AN1391" s="112">
        <v>0</v>
      </c>
      <c r="AO1391" s="112">
        <v>0</v>
      </c>
      <c r="AP1391" s="112">
        <v>0</v>
      </c>
      <c r="AQ1391" s="112">
        <v>0</v>
      </c>
      <c r="AR1391" s="112">
        <v>0</v>
      </c>
      <c r="AS1391" s="112">
        <v>0</v>
      </c>
      <c r="AT1391" s="111">
        <v>0.55000000000000004</v>
      </c>
      <c r="AU1391" s="112">
        <v>0</v>
      </c>
      <c r="AV1391" s="112">
        <v>0</v>
      </c>
      <c r="AW1391" s="112">
        <v>0</v>
      </c>
      <c r="AX1391" s="112">
        <v>0</v>
      </c>
      <c r="AY1391" s="112">
        <v>0</v>
      </c>
      <c r="AZ1391" s="112">
        <v>0</v>
      </c>
      <c r="BA1391" s="111">
        <v>0.71299999999999997</v>
      </c>
      <c r="BB1391" s="112">
        <v>0</v>
      </c>
      <c r="BC1391" s="112">
        <v>0</v>
      </c>
      <c r="BD1391" s="112">
        <v>0</v>
      </c>
      <c r="BE1391" s="112">
        <v>0</v>
      </c>
      <c r="BF1391" s="112">
        <v>0</v>
      </c>
      <c r="BG1391" s="112">
        <v>0</v>
      </c>
      <c r="BH1391" s="112">
        <v>0</v>
      </c>
      <c r="BI1391" s="112">
        <v>0</v>
      </c>
      <c r="BJ1391" s="112">
        <v>0</v>
      </c>
      <c r="BK1391" s="111">
        <v>0.71299999999999997</v>
      </c>
      <c r="BL1391" s="112">
        <v>0</v>
      </c>
      <c r="BM1391" s="112">
        <v>0.6</v>
      </c>
      <c r="BN1391" s="112">
        <v>0</v>
      </c>
      <c r="BO1391" s="112">
        <v>0</v>
      </c>
      <c r="BP1391" s="112">
        <v>0</v>
      </c>
      <c r="BQ1391" s="112">
        <v>0</v>
      </c>
      <c r="BR1391" s="113">
        <v>16</v>
      </c>
      <c r="BS1391" s="112">
        <v>0</v>
      </c>
    </row>
    <row r="1392" spans="1:71" hidden="1" x14ac:dyDescent="0.25">
      <c r="A1392" s="102" t="s">
        <v>16</v>
      </c>
      <c r="B1392" s="103" t="s">
        <v>175</v>
      </c>
      <c r="C1392" s="102" t="s">
        <v>176</v>
      </c>
      <c r="D1392" s="102" t="s">
        <v>712</v>
      </c>
      <c r="E1392" s="102" t="s">
        <v>713</v>
      </c>
      <c r="F1392" s="102" t="s">
        <v>151</v>
      </c>
      <c r="G1392" s="102" t="s">
        <v>223</v>
      </c>
      <c r="H1392" s="104">
        <v>29</v>
      </c>
      <c r="I1392" s="104">
        <v>27</v>
      </c>
      <c r="J1392" s="104">
        <v>46</v>
      </c>
      <c r="K1392" s="104">
        <v>138</v>
      </c>
      <c r="L1392" s="105">
        <v>34</v>
      </c>
      <c r="M1392" s="106">
        <v>416</v>
      </c>
      <c r="N1392" s="106">
        <v>388</v>
      </c>
      <c r="O1392" s="106">
        <v>5</v>
      </c>
      <c r="P1392" s="106">
        <v>-28</v>
      </c>
      <c r="Q1392" s="106">
        <v>1</v>
      </c>
      <c r="R1392" s="106">
        <v>3</v>
      </c>
      <c r="S1392" s="106">
        <v>411</v>
      </c>
      <c r="T1392" s="106">
        <v>401</v>
      </c>
      <c r="U1392" s="106">
        <v>5</v>
      </c>
      <c r="V1392" s="106">
        <v>-10</v>
      </c>
      <c r="W1392" s="106">
        <v>1</v>
      </c>
      <c r="X1392" s="106">
        <v>3</v>
      </c>
      <c r="Y1392" s="106">
        <v>46</v>
      </c>
      <c r="Z1392" s="106">
        <v>7</v>
      </c>
      <c r="AA1392" s="107"/>
      <c r="AB1392" s="106"/>
      <c r="AC1392" s="108">
        <v>4.333333333333333</v>
      </c>
      <c r="AD1392" s="109">
        <v>3</v>
      </c>
      <c r="AE1392" s="110">
        <v>0</v>
      </c>
      <c r="AF1392" s="111">
        <v>0.54</v>
      </c>
      <c r="AG1392" s="112">
        <v>0</v>
      </c>
      <c r="AH1392" s="112">
        <v>0</v>
      </c>
      <c r="AI1392" s="112">
        <v>0</v>
      </c>
      <c r="AJ1392" s="111">
        <v>0.9</v>
      </c>
      <c r="AK1392" s="112">
        <v>0</v>
      </c>
      <c r="AL1392" s="112">
        <v>0</v>
      </c>
      <c r="AM1392" s="112">
        <v>0</v>
      </c>
      <c r="AN1392" s="112">
        <v>0</v>
      </c>
      <c r="AO1392" s="112">
        <v>0</v>
      </c>
      <c r="AP1392" s="112">
        <v>0</v>
      </c>
      <c r="AQ1392" s="112">
        <v>0</v>
      </c>
      <c r="AR1392" s="112">
        <v>0</v>
      </c>
      <c r="AS1392" s="112">
        <v>0</v>
      </c>
      <c r="AT1392" s="111">
        <v>0.55000000000000004</v>
      </c>
      <c r="AU1392" s="112">
        <v>0</v>
      </c>
      <c r="AV1392" s="112">
        <v>0</v>
      </c>
      <c r="AW1392" s="112">
        <v>0</v>
      </c>
      <c r="AX1392" s="112">
        <v>0</v>
      </c>
      <c r="AY1392" s="112">
        <v>0</v>
      </c>
      <c r="AZ1392" s="112">
        <v>0</v>
      </c>
      <c r="BA1392" s="111">
        <v>0.71299999999999997</v>
      </c>
      <c r="BB1392" s="112">
        <v>0</v>
      </c>
      <c r="BC1392" s="112">
        <v>0</v>
      </c>
      <c r="BD1392" s="112">
        <v>0</v>
      </c>
      <c r="BE1392" s="112">
        <v>0</v>
      </c>
      <c r="BF1392" s="112">
        <v>0</v>
      </c>
      <c r="BG1392" s="112">
        <v>0</v>
      </c>
      <c r="BH1392" s="112">
        <v>0</v>
      </c>
      <c r="BI1392" s="112">
        <v>0</v>
      </c>
      <c r="BJ1392" s="112">
        <v>0</v>
      </c>
      <c r="BK1392" s="111">
        <v>0.71299999999999997</v>
      </c>
      <c r="BL1392" s="112">
        <v>0</v>
      </c>
      <c r="BM1392" s="112">
        <v>0</v>
      </c>
      <c r="BN1392" s="112">
        <v>0</v>
      </c>
      <c r="BO1392" s="112">
        <v>0</v>
      </c>
      <c r="BP1392" s="112">
        <v>0</v>
      </c>
      <c r="BQ1392" s="112">
        <v>0</v>
      </c>
      <c r="BR1392" s="113">
        <v>10</v>
      </c>
      <c r="BS1392" s="112">
        <v>0</v>
      </c>
    </row>
    <row r="1393" spans="1:71" hidden="1" x14ac:dyDescent="0.25">
      <c r="A1393" s="102" t="s">
        <v>16</v>
      </c>
      <c r="B1393" s="103" t="s">
        <v>175</v>
      </c>
      <c r="C1393" s="102" t="s">
        <v>176</v>
      </c>
      <c r="D1393" s="102" t="s">
        <v>284</v>
      </c>
      <c r="E1393" s="102" t="s">
        <v>285</v>
      </c>
      <c r="F1393" s="102" t="s">
        <v>155</v>
      </c>
      <c r="G1393" s="102" t="s">
        <v>227</v>
      </c>
      <c r="H1393" s="104">
        <v>27</v>
      </c>
      <c r="I1393" s="104">
        <v>28</v>
      </c>
      <c r="J1393" s="104">
        <v>48</v>
      </c>
      <c r="K1393" s="104">
        <v>144</v>
      </c>
      <c r="L1393" s="105">
        <v>34.333333333333336</v>
      </c>
      <c r="M1393" s="106">
        <v>312</v>
      </c>
      <c r="N1393" s="106">
        <v>333</v>
      </c>
      <c r="O1393" s="106">
        <v>5</v>
      </c>
      <c r="P1393" s="106">
        <v>21</v>
      </c>
      <c r="Q1393" s="106">
        <v>6</v>
      </c>
      <c r="R1393" s="106">
        <v>5.5</v>
      </c>
      <c r="S1393" s="106">
        <v>301</v>
      </c>
      <c r="T1393" s="106">
        <v>308</v>
      </c>
      <c r="U1393" s="106">
        <v>5</v>
      </c>
      <c r="V1393" s="106">
        <v>7</v>
      </c>
      <c r="W1393" s="106">
        <v>5</v>
      </c>
      <c r="X1393" s="106">
        <v>5</v>
      </c>
      <c r="Y1393" s="106">
        <v>48</v>
      </c>
      <c r="Z1393" s="106">
        <v>7</v>
      </c>
      <c r="AA1393" s="107">
        <v>67410</v>
      </c>
      <c r="AB1393" s="106">
        <v>8</v>
      </c>
      <c r="AC1393" s="108">
        <v>6.7</v>
      </c>
      <c r="AD1393" s="109">
        <v>4</v>
      </c>
      <c r="AE1393" s="110">
        <v>0</v>
      </c>
      <c r="AF1393" s="111">
        <v>0.54</v>
      </c>
      <c r="AG1393" s="112">
        <v>0</v>
      </c>
      <c r="AH1393" s="112">
        <v>0</v>
      </c>
      <c r="AI1393" s="112">
        <v>0</v>
      </c>
      <c r="AJ1393" s="111">
        <v>0.9</v>
      </c>
      <c r="AK1393" s="112">
        <v>0</v>
      </c>
      <c r="AL1393" s="112">
        <v>0</v>
      </c>
      <c r="AM1393" s="112">
        <v>0</v>
      </c>
      <c r="AN1393" s="112">
        <v>0</v>
      </c>
      <c r="AO1393" s="112">
        <v>0</v>
      </c>
      <c r="AP1393" s="112">
        <v>0</v>
      </c>
      <c r="AQ1393" s="112">
        <v>0</v>
      </c>
      <c r="AR1393" s="112">
        <v>0</v>
      </c>
      <c r="AS1393" s="112">
        <v>0</v>
      </c>
      <c r="AT1393" s="111">
        <v>0.55000000000000004</v>
      </c>
      <c r="AU1393" s="112">
        <v>0</v>
      </c>
      <c r="AV1393" s="112">
        <v>0</v>
      </c>
      <c r="AW1393" s="112">
        <v>0</v>
      </c>
      <c r="AX1393" s="112">
        <v>0</v>
      </c>
      <c r="AY1393" s="112">
        <v>0</v>
      </c>
      <c r="AZ1393" s="112">
        <v>0</v>
      </c>
      <c r="BA1393" s="111">
        <v>0.71299999999999997</v>
      </c>
      <c r="BB1393" s="112">
        <v>0</v>
      </c>
      <c r="BC1393" s="112">
        <v>0</v>
      </c>
      <c r="BD1393" s="112">
        <v>0</v>
      </c>
      <c r="BE1393" s="112">
        <v>0</v>
      </c>
      <c r="BF1393" s="112">
        <v>0</v>
      </c>
      <c r="BG1393" s="112">
        <v>0</v>
      </c>
      <c r="BH1393" s="112">
        <v>0</v>
      </c>
      <c r="BI1393" s="112">
        <v>0</v>
      </c>
      <c r="BJ1393" s="112">
        <v>0</v>
      </c>
      <c r="BK1393" s="111">
        <v>0.71299999999999997</v>
      </c>
      <c r="BL1393" s="112">
        <v>0</v>
      </c>
      <c r="BM1393" s="112">
        <v>0</v>
      </c>
      <c r="BN1393" s="112">
        <v>0</v>
      </c>
      <c r="BO1393" s="112">
        <v>0</v>
      </c>
      <c r="BP1393" s="112">
        <v>0</v>
      </c>
      <c r="BQ1393" s="112">
        <v>0</v>
      </c>
      <c r="BR1393" s="113">
        <v>10</v>
      </c>
      <c r="BS1393" s="112">
        <v>0</v>
      </c>
    </row>
    <row r="1394" spans="1:71" hidden="1" x14ac:dyDescent="0.25">
      <c r="A1394" s="102" t="s">
        <v>16</v>
      </c>
      <c r="B1394" s="103" t="s">
        <v>175</v>
      </c>
      <c r="C1394" s="102" t="s">
        <v>176</v>
      </c>
      <c r="D1394" s="102" t="s">
        <v>286</v>
      </c>
      <c r="E1394" s="102" t="s">
        <v>287</v>
      </c>
      <c r="F1394" s="102" t="s">
        <v>155</v>
      </c>
      <c r="G1394" s="102" t="s">
        <v>227</v>
      </c>
      <c r="H1394" s="104">
        <v>40</v>
      </c>
      <c r="I1394" s="104">
        <v>50</v>
      </c>
      <c r="J1394" s="104">
        <v>30</v>
      </c>
      <c r="K1394" s="104">
        <v>90</v>
      </c>
      <c r="L1394" s="105">
        <v>40</v>
      </c>
      <c r="M1394" s="106">
        <v>377</v>
      </c>
      <c r="N1394" s="106">
        <v>411</v>
      </c>
      <c r="O1394" s="106">
        <v>6</v>
      </c>
      <c r="P1394" s="106">
        <v>34</v>
      </c>
      <c r="Q1394" s="106">
        <v>7</v>
      </c>
      <c r="R1394" s="106">
        <v>6.5</v>
      </c>
      <c r="S1394" s="106">
        <v>406</v>
      </c>
      <c r="T1394" s="106">
        <v>425</v>
      </c>
      <c r="U1394" s="106">
        <v>6</v>
      </c>
      <c r="V1394" s="106">
        <v>19</v>
      </c>
      <c r="W1394" s="106">
        <v>7</v>
      </c>
      <c r="X1394" s="106">
        <v>6.5</v>
      </c>
      <c r="Y1394" s="106">
        <v>30</v>
      </c>
      <c r="Z1394" s="106">
        <v>6</v>
      </c>
      <c r="AA1394" s="107">
        <v>63113</v>
      </c>
      <c r="AB1394" s="106">
        <v>7</v>
      </c>
      <c r="AC1394" s="108">
        <v>6.6</v>
      </c>
      <c r="AD1394" s="109">
        <v>4</v>
      </c>
      <c r="AE1394" s="110">
        <v>0</v>
      </c>
      <c r="AF1394" s="111">
        <v>0.54</v>
      </c>
      <c r="AG1394" s="112">
        <v>32.333333333333336</v>
      </c>
      <c r="AH1394" s="112">
        <v>244</v>
      </c>
      <c r="AI1394" s="112">
        <v>32.333333333333336</v>
      </c>
      <c r="AJ1394" s="111">
        <v>0.9</v>
      </c>
      <c r="AK1394" s="112">
        <v>0.33333333333333331</v>
      </c>
      <c r="AL1394" s="112">
        <v>0</v>
      </c>
      <c r="AM1394" s="112">
        <v>0</v>
      </c>
      <c r="AN1394" s="112">
        <v>12.666666666666666</v>
      </c>
      <c r="AO1394" s="112">
        <v>201.66666666666666</v>
      </c>
      <c r="AP1394" s="112">
        <v>0.66666666666666663</v>
      </c>
      <c r="AQ1394" s="112">
        <v>135.33333333333334</v>
      </c>
      <c r="AR1394" s="112">
        <v>0</v>
      </c>
      <c r="AS1394" s="112">
        <v>0</v>
      </c>
      <c r="AT1394" s="111">
        <v>0.55000000000000004</v>
      </c>
      <c r="AU1394" s="112">
        <v>0</v>
      </c>
      <c r="AV1394" s="112">
        <v>0</v>
      </c>
      <c r="AW1394" s="112">
        <v>189.33333333333334</v>
      </c>
      <c r="AX1394" s="112">
        <v>0</v>
      </c>
      <c r="AY1394" s="112">
        <v>0</v>
      </c>
      <c r="AZ1394" s="112">
        <v>0</v>
      </c>
      <c r="BA1394" s="111">
        <v>0.71299999999999997</v>
      </c>
      <c r="BB1394" s="112">
        <v>0.66666666666666663</v>
      </c>
      <c r="BC1394" s="112">
        <v>0</v>
      </c>
      <c r="BD1394" s="112">
        <v>0</v>
      </c>
      <c r="BE1394" s="112">
        <v>0</v>
      </c>
      <c r="BF1394" s="112">
        <v>266.66666666666669</v>
      </c>
      <c r="BG1394" s="112">
        <v>0</v>
      </c>
      <c r="BH1394" s="112">
        <v>0</v>
      </c>
      <c r="BI1394" s="112">
        <v>413.66666666666669</v>
      </c>
      <c r="BJ1394" s="112">
        <v>20</v>
      </c>
      <c r="BK1394" s="111">
        <v>0.71299999999999997</v>
      </c>
      <c r="BL1394" s="112">
        <v>0</v>
      </c>
      <c r="BM1394" s="112">
        <v>249.35866666666666</v>
      </c>
      <c r="BN1394" s="112">
        <v>36.06666666666667</v>
      </c>
      <c r="BO1394" s="112">
        <v>436.04466666666667</v>
      </c>
      <c r="BP1394" s="112">
        <v>369.74433333333337</v>
      </c>
      <c r="BQ1394" s="112">
        <v>14.26</v>
      </c>
      <c r="BR1394" s="113">
        <v>24</v>
      </c>
      <c r="BS1394" s="112">
        <v>0</v>
      </c>
    </row>
    <row r="1395" spans="1:71" hidden="1" x14ac:dyDescent="0.25">
      <c r="A1395" s="102" t="s">
        <v>16</v>
      </c>
      <c r="B1395" s="103" t="s">
        <v>175</v>
      </c>
      <c r="C1395" s="102" t="s">
        <v>176</v>
      </c>
      <c r="D1395" s="102" t="s">
        <v>72</v>
      </c>
      <c r="E1395" s="102" t="s">
        <v>73</v>
      </c>
      <c r="F1395" s="102" t="s">
        <v>155</v>
      </c>
      <c r="G1395" s="102" t="s">
        <v>227</v>
      </c>
      <c r="H1395" s="104">
        <v>81</v>
      </c>
      <c r="I1395" s="104">
        <v>94</v>
      </c>
      <c r="J1395" s="104">
        <v>315</v>
      </c>
      <c r="K1395" s="104">
        <v>945</v>
      </c>
      <c r="L1395" s="105">
        <v>163.33333333333334</v>
      </c>
      <c r="M1395" s="106">
        <v>832</v>
      </c>
      <c r="N1395" s="106">
        <v>849</v>
      </c>
      <c r="O1395" s="106">
        <v>8</v>
      </c>
      <c r="P1395" s="106">
        <v>17</v>
      </c>
      <c r="Q1395" s="106">
        <v>6</v>
      </c>
      <c r="R1395" s="106">
        <v>7</v>
      </c>
      <c r="S1395" s="106">
        <v>844</v>
      </c>
      <c r="T1395" s="106">
        <v>870</v>
      </c>
      <c r="U1395" s="106">
        <v>8</v>
      </c>
      <c r="V1395" s="106">
        <v>26</v>
      </c>
      <c r="W1395" s="106">
        <v>8</v>
      </c>
      <c r="X1395" s="106">
        <v>8</v>
      </c>
      <c r="Y1395" s="106">
        <v>315</v>
      </c>
      <c r="Z1395" s="106">
        <v>10</v>
      </c>
      <c r="AA1395" s="107">
        <v>57689</v>
      </c>
      <c r="AB1395" s="106">
        <v>7</v>
      </c>
      <c r="AC1395" s="108">
        <v>7.8</v>
      </c>
      <c r="AD1395" s="109">
        <v>4</v>
      </c>
      <c r="AE1395" s="110">
        <v>0</v>
      </c>
      <c r="AF1395" s="111">
        <v>0.54</v>
      </c>
      <c r="AG1395" s="112">
        <v>7</v>
      </c>
      <c r="AH1395" s="112">
        <v>0</v>
      </c>
      <c r="AI1395" s="112">
        <v>7</v>
      </c>
      <c r="AJ1395" s="111">
        <v>0.9</v>
      </c>
      <c r="AK1395" s="112">
        <v>0</v>
      </c>
      <c r="AL1395" s="112">
        <v>0</v>
      </c>
      <c r="AM1395" s="112">
        <v>0</v>
      </c>
      <c r="AN1395" s="112">
        <v>0</v>
      </c>
      <c r="AO1395" s="112">
        <v>3.3333333333333335</v>
      </c>
      <c r="AP1395" s="112">
        <v>0</v>
      </c>
      <c r="AQ1395" s="112">
        <v>0</v>
      </c>
      <c r="AR1395" s="112">
        <v>0</v>
      </c>
      <c r="AS1395" s="112">
        <v>0</v>
      </c>
      <c r="AT1395" s="111">
        <v>0.55000000000000004</v>
      </c>
      <c r="AU1395" s="112">
        <v>0</v>
      </c>
      <c r="AV1395" s="112">
        <v>0</v>
      </c>
      <c r="AW1395" s="112">
        <v>0</v>
      </c>
      <c r="AX1395" s="112">
        <v>0</v>
      </c>
      <c r="AY1395" s="112">
        <v>0</v>
      </c>
      <c r="AZ1395" s="112">
        <v>0</v>
      </c>
      <c r="BA1395" s="111">
        <v>0.71299999999999997</v>
      </c>
      <c r="BB1395" s="112">
        <v>0</v>
      </c>
      <c r="BC1395" s="112">
        <v>0</v>
      </c>
      <c r="BD1395" s="112">
        <v>0</v>
      </c>
      <c r="BE1395" s="112">
        <v>0</v>
      </c>
      <c r="BF1395" s="112">
        <v>0</v>
      </c>
      <c r="BG1395" s="112">
        <v>0</v>
      </c>
      <c r="BH1395" s="112">
        <v>0</v>
      </c>
      <c r="BI1395" s="112">
        <v>0</v>
      </c>
      <c r="BJ1395" s="112">
        <v>0</v>
      </c>
      <c r="BK1395" s="111">
        <v>0.71299999999999997</v>
      </c>
      <c r="BL1395" s="112">
        <v>0</v>
      </c>
      <c r="BM1395" s="112">
        <v>6.3</v>
      </c>
      <c r="BN1395" s="112">
        <v>6.3</v>
      </c>
      <c r="BO1395" s="112">
        <v>1.8333333333333335</v>
      </c>
      <c r="BP1395" s="112">
        <v>0</v>
      </c>
      <c r="BQ1395" s="112">
        <v>0</v>
      </c>
      <c r="BR1395" s="113">
        <v>41</v>
      </c>
      <c r="BS1395" s="112">
        <v>0</v>
      </c>
    </row>
    <row r="1396" spans="1:71" hidden="1" x14ac:dyDescent="0.25">
      <c r="A1396" s="102" t="s">
        <v>16</v>
      </c>
      <c r="B1396" s="103" t="s">
        <v>175</v>
      </c>
      <c r="C1396" s="102" t="s">
        <v>176</v>
      </c>
      <c r="D1396" s="102" t="s">
        <v>234</v>
      </c>
      <c r="E1396" s="102" t="s">
        <v>235</v>
      </c>
      <c r="F1396" s="102" t="s">
        <v>155</v>
      </c>
      <c r="G1396" s="102" t="s">
        <v>227</v>
      </c>
      <c r="H1396" s="104">
        <v>199</v>
      </c>
      <c r="I1396" s="104">
        <v>200</v>
      </c>
      <c r="J1396" s="104">
        <v>267</v>
      </c>
      <c r="K1396" s="104">
        <v>801</v>
      </c>
      <c r="L1396" s="105">
        <v>222</v>
      </c>
      <c r="M1396" s="106">
        <v>2110</v>
      </c>
      <c r="N1396" s="106">
        <v>2260</v>
      </c>
      <c r="O1396" s="106">
        <v>10</v>
      </c>
      <c r="P1396" s="106">
        <v>150</v>
      </c>
      <c r="Q1396" s="106">
        <v>10</v>
      </c>
      <c r="R1396" s="106">
        <v>10</v>
      </c>
      <c r="S1396" s="106">
        <v>2116</v>
      </c>
      <c r="T1396" s="106">
        <v>2156</v>
      </c>
      <c r="U1396" s="106">
        <v>9</v>
      </c>
      <c r="V1396" s="106">
        <v>40</v>
      </c>
      <c r="W1396" s="106">
        <v>9</v>
      </c>
      <c r="X1396" s="106">
        <v>9</v>
      </c>
      <c r="Y1396" s="106">
        <v>267</v>
      </c>
      <c r="Z1396" s="106">
        <v>10</v>
      </c>
      <c r="AA1396" s="107">
        <v>77919</v>
      </c>
      <c r="AB1396" s="106">
        <v>9</v>
      </c>
      <c r="AC1396" s="108">
        <v>9.4</v>
      </c>
      <c r="AD1396" s="109">
        <v>5</v>
      </c>
      <c r="AE1396" s="110">
        <v>0</v>
      </c>
      <c r="AF1396" s="111">
        <v>0.54</v>
      </c>
      <c r="AG1396" s="112">
        <v>32.333333333333336</v>
      </c>
      <c r="AH1396" s="112">
        <v>244</v>
      </c>
      <c r="AI1396" s="112">
        <v>32.333333333333336</v>
      </c>
      <c r="AJ1396" s="111">
        <v>0.9</v>
      </c>
      <c r="AK1396" s="112">
        <v>0.33333333333333331</v>
      </c>
      <c r="AL1396" s="112">
        <v>0</v>
      </c>
      <c r="AM1396" s="112">
        <v>0</v>
      </c>
      <c r="AN1396" s="112">
        <v>12.666666666666666</v>
      </c>
      <c r="AO1396" s="112">
        <v>171.66666666666666</v>
      </c>
      <c r="AP1396" s="112">
        <v>0.66666666666666663</v>
      </c>
      <c r="AQ1396" s="112">
        <v>161.66666666666666</v>
      </c>
      <c r="AR1396" s="112">
        <v>0</v>
      </c>
      <c r="AS1396" s="112">
        <v>0</v>
      </c>
      <c r="AT1396" s="111">
        <v>0.55000000000000004</v>
      </c>
      <c r="AU1396" s="112">
        <v>0</v>
      </c>
      <c r="AV1396" s="112">
        <v>0</v>
      </c>
      <c r="AW1396" s="112">
        <v>189.33333333333334</v>
      </c>
      <c r="AX1396" s="112">
        <v>0</v>
      </c>
      <c r="AY1396" s="112">
        <v>0</v>
      </c>
      <c r="AZ1396" s="112">
        <v>0</v>
      </c>
      <c r="BA1396" s="111">
        <v>0.71299999999999997</v>
      </c>
      <c r="BB1396" s="112">
        <v>0.66666666666666663</v>
      </c>
      <c r="BC1396" s="112">
        <v>0</v>
      </c>
      <c r="BD1396" s="112">
        <v>0</v>
      </c>
      <c r="BE1396" s="112">
        <v>0</v>
      </c>
      <c r="BF1396" s="112">
        <v>110</v>
      </c>
      <c r="BG1396" s="112">
        <v>0</v>
      </c>
      <c r="BH1396" s="112">
        <v>0</v>
      </c>
      <c r="BI1396" s="112">
        <v>393.33333333333331</v>
      </c>
      <c r="BJ1396" s="112">
        <v>14.333333333333334</v>
      </c>
      <c r="BK1396" s="111">
        <v>0.71299999999999997</v>
      </c>
      <c r="BL1396" s="112">
        <v>0</v>
      </c>
      <c r="BM1396" s="112">
        <v>249.35866666666666</v>
      </c>
      <c r="BN1396" s="112">
        <v>36.06666666666667</v>
      </c>
      <c r="BO1396" s="112">
        <v>307.84133333333335</v>
      </c>
      <c r="BP1396" s="112">
        <v>369.73</v>
      </c>
      <c r="BQ1396" s="112">
        <v>10.219666666666667</v>
      </c>
      <c r="BR1396" s="113">
        <v>16</v>
      </c>
      <c r="BS1396" s="112">
        <v>0</v>
      </c>
    </row>
    <row r="1397" spans="1:71" hidden="1" x14ac:dyDescent="0.25">
      <c r="A1397" s="102" t="s">
        <v>16</v>
      </c>
      <c r="B1397" s="103" t="s">
        <v>175</v>
      </c>
      <c r="C1397" s="102" t="s">
        <v>176</v>
      </c>
      <c r="D1397" s="102" t="s">
        <v>381</v>
      </c>
      <c r="E1397" s="102" t="s">
        <v>382</v>
      </c>
      <c r="F1397" s="102" t="s">
        <v>155</v>
      </c>
      <c r="G1397" s="102" t="s">
        <v>227</v>
      </c>
      <c r="H1397" s="104">
        <v>17</v>
      </c>
      <c r="I1397" s="104">
        <v>18</v>
      </c>
      <c r="J1397" s="104">
        <v>45</v>
      </c>
      <c r="K1397" s="104">
        <v>135</v>
      </c>
      <c r="L1397" s="105">
        <v>26.666666666666668</v>
      </c>
      <c r="M1397" s="106">
        <v>136</v>
      </c>
      <c r="N1397" s="106">
        <v>149</v>
      </c>
      <c r="O1397" s="106">
        <v>2</v>
      </c>
      <c r="P1397" s="106">
        <v>13</v>
      </c>
      <c r="Q1397" s="106">
        <v>5</v>
      </c>
      <c r="R1397" s="106">
        <v>3.5</v>
      </c>
      <c r="S1397" s="106">
        <v>140</v>
      </c>
      <c r="T1397" s="106">
        <v>144</v>
      </c>
      <c r="U1397" s="106">
        <v>2</v>
      </c>
      <c r="V1397" s="106">
        <v>4</v>
      </c>
      <c r="W1397" s="106">
        <v>4</v>
      </c>
      <c r="X1397" s="106">
        <v>3</v>
      </c>
      <c r="Y1397" s="106">
        <v>45</v>
      </c>
      <c r="Z1397" s="106">
        <v>7</v>
      </c>
      <c r="AA1397" s="107">
        <v>39744</v>
      </c>
      <c r="AB1397" s="106">
        <v>4</v>
      </c>
      <c r="AC1397" s="108">
        <v>4.3</v>
      </c>
      <c r="AD1397" s="109">
        <v>3</v>
      </c>
      <c r="AE1397" s="110">
        <v>0</v>
      </c>
      <c r="AF1397" s="111">
        <v>0.54</v>
      </c>
      <c r="AG1397" s="112">
        <v>0</v>
      </c>
      <c r="AH1397" s="112">
        <v>0</v>
      </c>
      <c r="AI1397" s="112">
        <v>0</v>
      </c>
      <c r="AJ1397" s="111">
        <v>0.9</v>
      </c>
      <c r="AK1397" s="112">
        <v>0</v>
      </c>
      <c r="AL1397" s="112">
        <v>0</v>
      </c>
      <c r="AM1397" s="112">
        <v>0</v>
      </c>
      <c r="AN1397" s="112">
        <v>0</v>
      </c>
      <c r="AO1397" s="112">
        <v>0</v>
      </c>
      <c r="AP1397" s="112">
        <v>0</v>
      </c>
      <c r="AQ1397" s="112">
        <v>0</v>
      </c>
      <c r="AR1397" s="112">
        <v>0</v>
      </c>
      <c r="AS1397" s="112">
        <v>0</v>
      </c>
      <c r="AT1397" s="111">
        <v>0.55000000000000004</v>
      </c>
      <c r="AU1397" s="112">
        <v>0</v>
      </c>
      <c r="AV1397" s="112">
        <v>0</v>
      </c>
      <c r="AW1397" s="112">
        <v>0</v>
      </c>
      <c r="AX1397" s="112">
        <v>0</v>
      </c>
      <c r="AY1397" s="112">
        <v>0</v>
      </c>
      <c r="AZ1397" s="112">
        <v>0</v>
      </c>
      <c r="BA1397" s="111">
        <v>0.71299999999999997</v>
      </c>
      <c r="BB1397" s="112">
        <v>3.6666666666666665</v>
      </c>
      <c r="BC1397" s="112">
        <v>0</v>
      </c>
      <c r="BD1397" s="112">
        <v>0</v>
      </c>
      <c r="BE1397" s="112">
        <v>0</v>
      </c>
      <c r="BF1397" s="112">
        <v>0</v>
      </c>
      <c r="BG1397" s="112">
        <v>0</v>
      </c>
      <c r="BH1397" s="112">
        <v>0</v>
      </c>
      <c r="BI1397" s="112">
        <v>0</v>
      </c>
      <c r="BJ1397" s="112">
        <v>0</v>
      </c>
      <c r="BK1397" s="111">
        <v>0.71299999999999997</v>
      </c>
      <c r="BL1397" s="112">
        <v>0</v>
      </c>
      <c r="BM1397" s="112">
        <v>2.6143333333333332</v>
      </c>
      <c r="BN1397" s="112">
        <v>0</v>
      </c>
      <c r="BO1397" s="112">
        <v>0</v>
      </c>
      <c r="BP1397" s="112">
        <v>0</v>
      </c>
      <c r="BQ1397" s="112">
        <v>0</v>
      </c>
      <c r="BR1397" s="113">
        <v>13</v>
      </c>
      <c r="BS1397" s="112">
        <v>0</v>
      </c>
    </row>
    <row r="1398" spans="1:71" hidden="1" x14ac:dyDescent="0.25">
      <c r="A1398" s="102" t="s">
        <v>16</v>
      </c>
      <c r="B1398" s="103" t="s">
        <v>175</v>
      </c>
      <c r="C1398" s="102" t="s">
        <v>176</v>
      </c>
      <c r="D1398" s="102" t="s">
        <v>678</v>
      </c>
      <c r="E1398" s="102" t="s">
        <v>679</v>
      </c>
      <c r="F1398" s="102" t="s">
        <v>155</v>
      </c>
      <c r="G1398" s="102" t="s">
        <v>227</v>
      </c>
      <c r="H1398" s="104">
        <v>27</v>
      </c>
      <c r="I1398" s="104">
        <v>28</v>
      </c>
      <c r="J1398" s="104">
        <v>22</v>
      </c>
      <c r="K1398" s="104">
        <v>66</v>
      </c>
      <c r="L1398" s="105">
        <v>25.666666666666668</v>
      </c>
      <c r="M1398" s="106">
        <v>243</v>
      </c>
      <c r="N1398" s="106">
        <v>267</v>
      </c>
      <c r="O1398" s="106">
        <v>4</v>
      </c>
      <c r="P1398" s="106">
        <v>24</v>
      </c>
      <c r="Q1398" s="106">
        <v>6</v>
      </c>
      <c r="R1398" s="106">
        <v>5</v>
      </c>
      <c r="S1398" s="106">
        <v>248</v>
      </c>
      <c r="T1398" s="106">
        <v>255</v>
      </c>
      <c r="U1398" s="106">
        <v>4</v>
      </c>
      <c r="V1398" s="106">
        <v>7</v>
      </c>
      <c r="W1398" s="106">
        <v>5</v>
      </c>
      <c r="X1398" s="106">
        <v>4.5</v>
      </c>
      <c r="Y1398" s="106">
        <v>22</v>
      </c>
      <c r="Z1398" s="106">
        <v>5</v>
      </c>
      <c r="AA1398" s="107">
        <v>51286</v>
      </c>
      <c r="AB1398" s="106">
        <v>6</v>
      </c>
      <c r="AC1398" s="108">
        <v>5.3</v>
      </c>
      <c r="AD1398" s="109">
        <v>3</v>
      </c>
      <c r="AE1398" s="110">
        <v>0</v>
      </c>
      <c r="AF1398" s="111">
        <v>0.54</v>
      </c>
      <c r="AG1398" s="112">
        <v>0</v>
      </c>
      <c r="AH1398" s="112">
        <v>0</v>
      </c>
      <c r="AI1398" s="112">
        <v>0</v>
      </c>
      <c r="AJ1398" s="111">
        <v>0.9</v>
      </c>
      <c r="AK1398" s="112">
        <v>0</v>
      </c>
      <c r="AL1398" s="112">
        <v>0</v>
      </c>
      <c r="AM1398" s="112">
        <v>0</v>
      </c>
      <c r="AN1398" s="112">
        <v>0</v>
      </c>
      <c r="AO1398" s="112">
        <v>0</v>
      </c>
      <c r="AP1398" s="112">
        <v>0</v>
      </c>
      <c r="AQ1398" s="112">
        <v>0</v>
      </c>
      <c r="AR1398" s="112">
        <v>0</v>
      </c>
      <c r="AS1398" s="112">
        <v>0</v>
      </c>
      <c r="AT1398" s="111">
        <v>0.55000000000000004</v>
      </c>
      <c r="AU1398" s="112">
        <v>0</v>
      </c>
      <c r="AV1398" s="112">
        <v>0</v>
      </c>
      <c r="AW1398" s="112">
        <v>0</v>
      </c>
      <c r="AX1398" s="112">
        <v>0</v>
      </c>
      <c r="AY1398" s="112">
        <v>0</v>
      </c>
      <c r="AZ1398" s="112">
        <v>0</v>
      </c>
      <c r="BA1398" s="111">
        <v>0.71299999999999997</v>
      </c>
      <c r="BB1398" s="112">
        <v>0</v>
      </c>
      <c r="BC1398" s="112">
        <v>0</v>
      </c>
      <c r="BD1398" s="112">
        <v>0</v>
      </c>
      <c r="BE1398" s="112">
        <v>0</v>
      </c>
      <c r="BF1398" s="112">
        <v>0</v>
      </c>
      <c r="BG1398" s="112">
        <v>0</v>
      </c>
      <c r="BH1398" s="112">
        <v>0</v>
      </c>
      <c r="BI1398" s="112">
        <v>0</v>
      </c>
      <c r="BJ1398" s="112">
        <v>0</v>
      </c>
      <c r="BK1398" s="111">
        <v>0.71299999999999997</v>
      </c>
      <c r="BL1398" s="112">
        <v>0</v>
      </c>
      <c r="BM1398" s="112">
        <v>0</v>
      </c>
      <c r="BN1398" s="112">
        <v>0</v>
      </c>
      <c r="BO1398" s="112">
        <v>0</v>
      </c>
      <c r="BP1398" s="112">
        <v>0</v>
      </c>
      <c r="BQ1398" s="112">
        <v>0</v>
      </c>
      <c r="BR1398" s="113">
        <v>9</v>
      </c>
      <c r="BS1398" s="112">
        <v>0</v>
      </c>
    </row>
    <row r="1399" spans="1:71" hidden="1" x14ac:dyDescent="0.25">
      <c r="A1399" s="102" t="s">
        <v>16</v>
      </c>
      <c r="B1399" s="103" t="s">
        <v>175</v>
      </c>
      <c r="C1399" s="102" t="s">
        <v>176</v>
      </c>
      <c r="D1399" s="102" t="s">
        <v>383</v>
      </c>
      <c r="E1399" s="102" t="s">
        <v>384</v>
      </c>
      <c r="F1399" s="102" t="s">
        <v>155</v>
      </c>
      <c r="G1399" s="102" t="s">
        <v>227</v>
      </c>
      <c r="H1399" s="104">
        <v>10</v>
      </c>
      <c r="I1399" s="104">
        <v>9</v>
      </c>
      <c r="J1399" s="104">
        <v>42</v>
      </c>
      <c r="K1399" s="104">
        <v>126</v>
      </c>
      <c r="L1399" s="105">
        <v>20.333333333333332</v>
      </c>
      <c r="M1399" s="106">
        <v>108</v>
      </c>
      <c r="N1399" s="106">
        <v>117</v>
      </c>
      <c r="O1399" s="106">
        <v>1</v>
      </c>
      <c r="P1399" s="106">
        <v>9</v>
      </c>
      <c r="Q1399" s="106">
        <v>4</v>
      </c>
      <c r="R1399" s="106">
        <v>2.5</v>
      </c>
      <c r="S1399" s="106">
        <v>110</v>
      </c>
      <c r="T1399" s="106">
        <v>111</v>
      </c>
      <c r="U1399" s="106">
        <v>1</v>
      </c>
      <c r="V1399" s="106">
        <v>1</v>
      </c>
      <c r="W1399" s="106">
        <v>2</v>
      </c>
      <c r="X1399" s="106">
        <v>1.5</v>
      </c>
      <c r="Y1399" s="106">
        <v>42</v>
      </c>
      <c r="Z1399" s="106">
        <v>7</v>
      </c>
      <c r="AA1399" s="107"/>
      <c r="AB1399" s="106"/>
      <c r="AC1399" s="108">
        <v>3.6666666666666665</v>
      </c>
      <c r="AD1399" s="109">
        <v>2</v>
      </c>
      <c r="AE1399" s="110">
        <v>0</v>
      </c>
      <c r="AF1399" s="111">
        <v>0.54</v>
      </c>
      <c r="AG1399" s="112">
        <v>7</v>
      </c>
      <c r="AH1399" s="112">
        <v>0</v>
      </c>
      <c r="AI1399" s="112">
        <v>7</v>
      </c>
      <c r="AJ1399" s="111">
        <v>0.9</v>
      </c>
      <c r="AK1399" s="112">
        <v>0</v>
      </c>
      <c r="AL1399" s="112">
        <v>0</v>
      </c>
      <c r="AM1399" s="112">
        <v>0</v>
      </c>
      <c r="AN1399" s="112">
        <v>0</v>
      </c>
      <c r="AO1399" s="112">
        <v>3.3333333333333335</v>
      </c>
      <c r="AP1399" s="112">
        <v>0</v>
      </c>
      <c r="AQ1399" s="112">
        <v>0</v>
      </c>
      <c r="AR1399" s="112">
        <v>0</v>
      </c>
      <c r="AS1399" s="112">
        <v>0</v>
      </c>
      <c r="AT1399" s="111">
        <v>0.55000000000000004</v>
      </c>
      <c r="AU1399" s="112">
        <v>0</v>
      </c>
      <c r="AV1399" s="112">
        <v>0</v>
      </c>
      <c r="AW1399" s="112">
        <v>0</v>
      </c>
      <c r="AX1399" s="112">
        <v>0</v>
      </c>
      <c r="AY1399" s="112">
        <v>0</v>
      </c>
      <c r="AZ1399" s="112">
        <v>0</v>
      </c>
      <c r="BA1399" s="111">
        <v>0.71299999999999997</v>
      </c>
      <c r="BB1399" s="112">
        <v>0</v>
      </c>
      <c r="BC1399" s="112">
        <v>0</v>
      </c>
      <c r="BD1399" s="112">
        <v>0</v>
      </c>
      <c r="BE1399" s="112">
        <v>0</v>
      </c>
      <c r="BF1399" s="112">
        <v>0</v>
      </c>
      <c r="BG1399" s="112">
        <v>0</v>
      </c>
      <c r="BH1399" s="112">
        <v>0</v>
      </c>
      <c r="BI1399" s="112">
        <v>0</v>
      </c>
      <c r="BJ1399" s="112">
        <v>0</v>
      </c>
      <c r="BK1399" s="111">
        <v>0.71299999999999997</v>
      </c>
      <c r="BL1399" s="112">
        <v>0</v>
      </c>
      <c r="BM1399" s="112">
        <v>6.3</v>
      </c>
      <c r="BN1399" s="112">
        <v>6.3</v>
      </c>
      <c r="BO1399" s="112">
        <v>1.8333333333333335</v>
      </c>
      <c r="BP1399" s="112">
        <v>0</v>
      </c>
      <c r="BQ1399" s="112">
        <v>0</v>
      </c>
      <c r="BR1399" s="113">
        <v>4</v>
      </c>
      <c r="BS1399" s="112">
        <v>0</v>
      </c>
    </row>
    <row r="1400" spans="1:71" hidden="1" x14ac:dyDescent="0.25">
      <c r="A1400" s="102" t="s">
        <v>16</v>
      </c>
      <c r="B1400" s="103" t="s">
        <v>175</v>
      </c>
      <c r="C1400" s="102" t="s">
        <v>176</v>
      </c>
      <c r="D1400" s="102" t="s">
        <v>236</v>
      </c>
      <c r="E1400" s="102" t="s">
        <v>237</v>
      </c>
      <c r="F1400" s="102" t="s">
        <v>155</v>
      </c>
      <c r="G1400" s="102" t="s">
        <v>227</v>
      </c>
      <c r="H1400" s="104">
        <v>65</v>
      </c>
      <c r="I1400" s="104">
        <v>70</v>
      </c>
      <c r="J1400" s="104">
        <v>102</v>
      </c>
      <c r="K1400" s="104">
        <v>306</v>
      </c>
      <c r="L1400" s="105">
        <v>79</v>
      </c>
      <c r="M1400" s="106">
        <v>647</v>
      </c>
      <c r="N1400" s="106">
        <v>676</v>
      </c>
      <c r="O1400" s="106">
        <v>7</v>
      </c>
      <c r="P1400" s="106">
        <v>29</v>
      </c>
      <c r="Q1400" s="106">
        <v>7</v>
      </c>
      <c r="R1400" s="106">
        <v>7</v>
      </c>
      <c r="S1400" s="106">
        <v>654</v>
      </c>
      <c r="T1400" s="106">
        <v>668</v>
      </c>
      <c r="U1400" s="106">
        <v>7</v>
      </c>
      <c r="V1400" s="106">
        <v>14</v>
      </c>
      <c r="W1400" s="106">
        <v>7</v>
      </c>
      <c r="X1400" s="106">
        <v>7</v>
      </c>
      <c r="Y1400" s="106">
        <v>102</v>
      </c>
      <c r="Z1400" s="106">
        <v>9</v>
      </c>
      <c r="AA1400" s="107">
        <v>55772</v>
      </c>
      <c r="AB1400" s="106">
        <v>6</v>
      </c>
      <c r="AC1400" s="108">
        <v>7</v>
      </c>
      <c r="AD1400" s="109">
        <v>4</v>
      </c>
      <c r="AE1400" s="110">
        <v>0</v>
      </c>
      <c r="AF1400" s="111">
        <v>0.54</v>
      </c>
      <c r="AG1400" s="112">
        <v>7</v>
      </c>
      <c r="AH1400" s="112">
        <v>0</v>
      </c>
      <c r="AI1400" s="112">
        <v>7</v>
      </c>
      <c r="AJ1400" s="111">
        <v>0.9</v>
      </c>
      <c r="AK1400" s="112">
        <v>0</v>
      </c>
      <c r="AL1400" s="112">
        <v>0</v>
      </c>
      <c r="AM1400" s="112">
        <v>0</v>
      </c>
      <c r="AN1400" s="112">
        <v>0</v>
      </c>
      <c r="AO1400" s="112">
        <v>3.3333333333333335</v>
      </c>
      <c r="AP1400" s="112">
        <v>0</v>
      </c>
      <c r="AQ1400" s="112">
        <v>0</v>
      </c>
      <c r="AR1400" s="112">
        <v>0</v>
      </c>
      <c r="AS1400" s="112">
        <v>0</v>
      </c>
      <c r="AT1400" s="111">
        <v>0.55000000000000004</v>
      </c>
      <c r="AU1400" s="112">
        <v>0</v>
      </c>
      <c r="AV1400" s="112">
        <v>0</v>
      </c>
      <c r="AW1400" s="112">
        <v>0</v>
      </c>
      <c r="AX1400" s="112">
        <v>0</v>
      </c>
      <c r="AY1400" s="112">
        <v>0</v>
      </c>
      <c r="AZ1400" s="112">
        <v>0</v>
      </c>
      <c r="BA1400" s="111">
        <v>0.71299999999999997</v>
      </c>
      <c r="BB1400" s="112">
        <v>0</v>
      </c>
      <c r="BC1400" s="112">
        <v>0</v>
      </c>
      <c r="BD1400" s="112">
        <v>0</v>
      </c>
      <c r="BE1400" s="112">
        <v>0</v>
      </c>
      <c r="BF1400" s="112">
        <v>0</v>
      </c>
      <c r="BG1400" s="112">
        <v>0</v>
      </c>
      <c r="BH1400" s="112">
        <v>0</v>
      </c>
      <c r="BI1400" s="112">
        <v>0</v>
      </c>
      <c r="BJ1400" s="112">
        <v>0</v>
      </c>
      <c r="BK1400" s="111">
        <v>0.71299999999999997</v>
      </c>
      <c r="BL1400" s="112">
        <v>0</v>
      </c>
      <c r="BM1400" s="112">
        <v>6.3</v>
      </c>
      <c r="BN1400" s="112">
        <v>6.3</v>
      </c>
      <c r="BO1400" s="112">
        <v>1.8333333333333335</v>
      </c>
      <c r="BP1400" s="112">
        <v>0</v>
      </c>
      <c r="BQ1400" s="112">
        <v>0</v>
      </c>
      <c r="BR1400" s="113">
        <v>20</v>
      </c>
      <c r="BS1400" s="112">
        <v>0</v>
      </c>
    </row>
    <row r="1401" spans="1:71" hidden="1" x14ac:dyDescent="0.25">
      <c r="A1401" s="102" t="s">
        <v>16</v>
      </c>
      <c r="B1401" s="103" t="s">
        <v>175</v>
      </c>
      <c r="C1401" s="102" t="s">
        <v>176</v>
      </c>
      <c r="D1401" s="102" t="s">
        <v>288</v>
      </c>
      <c r="E1401" s="102" t="s">
        <v>289</v>
      </c>
      <c r="F1401" s="102" t="s">
        <v>155</v>
      </c>
      <c r="G1401" s="102" t="s">
        <v>227</v>
      </c>
      <c r="H1401" s="104">
        <v>89</v>
      </c>
      <c r="I1401" s="104">
        <v>89</v>
      </c>
      <c r="J1401" s="104">
        <v>145</v>
      </c>
      <c r="K1401" s="104">
        <v>435</v>
      </c>
      <c r="L1401" s="105">
        <v>107.66666666666667</v>
      </c>
      <c r="M1401" s="106">
        <v>738</v>
      </c>
      <c r="N1401" s="106">
        <v>866</v>
      </c>
      <c r="O1401" s="106">
        <v>8</v>
      </c>
      <c r="P1401" s="106">
        <v>128</v>
      </c>
      <c r="Q1401" s="106">
        <v>10</v>
      </c>
      <c r="R1401" s="106">
        <v>9</v>
      </c>
      <c r="S1401" s="106">
        <v>729</v>
      </c>
      <c r="T1401" s="106">
        <v>767</v>
      </c>
      <c r="U1401" s="106">
        <v>7</v>
      </c>
      <c r="V1401" s="106">
        <v>38</v>
      </c>
      <c r="W1401" s="106">
        <v>9</v>
      </c>
      <c r="X1401" s="106">
        <v>8</v>
      </c>
      <c r="Y1401" s="106">
        <v>145</v>
      </c>
      <c r="Z1401" s="106">
        <v>9</v>
      </c>
      <c r="AA1401" s="107">
        <v>55303</v>
      </c>
      <c r="AB1401" s="106">
        <v>6</v>
      </c>
      <c r="AC1401" s="108">
        <v>7.6</v>
      </c>
      <c r="AD1401" s="109">
        <v>4</v>
      </c>
      <c r="AE1401" s="110">
        <v>17</v>
      </c>
      <c r="AF1401" s="111">
        <v>0.54</v>
      </c>
      <c r="AG1401" s="112">
        <v>0</v>
      </c>
      <c r="AH1401" s="112">
        <v>4</v>
      </c>
      <c r="AI1401" s="112">
        <v>0</v>
      </c>
      <c r="AJ1401" s="111">
        <v>0.9</v>
      </c>
      <c r="AK1401" s="112">
        <v>0</v>
      </c>
      <c r="AL1401" s="112">
        <v>0</v>
      </c>
      <c r="AM1401" s="112">
        <v>0</v>
      </c>
      <c r="AN1401" s="112">
        <v>0</v>
      </c>
      <c r="AO1401" s="112">
        <v>32.666666666666664</v>
      </c>
      <c r="AP1401" s="112">
        <v>0</v>
      </c>
      <c r="AQ1401" s="112">
        <v>0</v>
      </c>
      <c r="AR1401" s="112">
        <v>0</v>
      </c>
      <c r="AS1401" s="112">
        <v>0</v>
      </c>
      <c r="AT1401" s="111">
        <v>0.55000000000000004</v>
      </c>
      <c r="AU1401" s="112">
        <v>0</v>
      </c>
      <c r="AV1401" s="112">
        <v>0</v>
      </c>
      <c r="AW1401" s="112">
        <v>0</v>
      </c>
      <c r="AX1401" s="112">
        <v>0</v>
      </c>
      <c r="AY1401" s="112">
        <v>0</v>
      </c>
      <c r="AZ1401" s="112">
        <v>0</v>
      </c>
      <c r="BA1401" s="111">
        <v>0.71299999999999997</v>
      </c>
      <c r="BB1401" s="112">
        <v>2.6666666666666665</v>
      </c>
      <c r="BC1401" s="112">
        <v>0</v>
      </c>
      <c r="BD1401" s="112">
        <v>0</v>
      </c>
      <c r="BE1401" s="112">
        <v>0</v>
      </c>
      <c r="BF1401" s="112">
        <v>220.33333333333334</v>
      </c>
      <c r="BG1401" s="112">
        <v>0</v>
      </c>
      <c r="BH1401" s="112">
        <v>0</v>
      </c>
      <c r="BI1401" s="112">
        <v>5.666666666666667</v>
      </c>
      <c r="BJ1401" s="112">
        <v>0</v>
      </c>
      <c r="BK1401" s="111">
        <v>0.71299999999999997</v>
      </c>
      <c r="BL1401" s="112">
        <v>9.18</v>
      </c>
      <c r="BM1401" s="112">
        <v>5.5013333333333332</v>
      </c>
      <c r="BN1401" s="112">
        <v>0</v>
      </c>
      <c r="BO1401" s="112">
        <v>175.06433333333334</v>
      </c>
      <c r="BP1401" s="112">
        <v>4.0403333333333338</v>
      </c>
      <c r="BQ1401" s="112">
        <v>0</v>
      </c>
      <c r="BR1401" s="113">
        <v>18</v>
      </c>
      <c r="BS1401" s="112">
        <v>0</v>
      </c>
    </row>
    <row r="1402" spans="1:71" hidden="1" x14ac:dyDescent="0.25">
      <c r="A1402" s="102" t="s">
        <v>16</v>
      </c>
      <c r="B1402" s="103" t="s">
        <v>175</v>
      </c>
      <c r="C1402" s="102" t="s">
        <v>176</v>
      </c>
      <c r="D1402" s="102" t="s">
        <v>238</v>
      </c>
      <c r="E1402" s="102" t="s">
        <v>239</v>
      </c>
      <c r="F1402" s="102" t="s">
        <v>155</v>
      </c>
      <c r="G1402" s="102" t="s">
        <v>227</v>
      </c>
      <c r="H1402" s="104">
        <v>205</v>
      </c>
      <c r="I1402" s="104">
        <v>212</v>
      </c>
      <c r="J1402" s="104">
        <v>191</v>
      </c>
      <c r="K1402" s="104">
        <v>573</v>
      </c>
      <c r="L1402" s="105">
        <v>202.66666666666666</v>
      </c>
      <c r="M1402" s="106">
        <v>2157</v>
      </c>
      <c r="N1402" s="106">
        <v>2270</v>
      </c>
      <c r="O1402" s="106">
        <v>10</v>
      </c>
      <c r="P1402" s="106">
        <v>113</v>
      </c>
      <c r="Q1402" s="106">
        <v>10</v>
      </c>
      <c r="R1402" s="106">
        <v>10</v>
      </c>
      <c r="S1402" s="106">
        <v>2160</v>
      </c>
      <c r="T1402" s="106">
        <v>2207</v>
      </c>
      <c r="U1402" s="106">
        <v>10</v>
      </c>
      <c r="V1402" s="106">
        <v>47</v>
      </c>
      <c r="W1402" s="106">
        <v>9</v>
      </c>
      <c r="X1402" s="106">
        <v>9.5</v>
      </c>
      <c r="Y1402" s="106">
        <v>191</v>
      </c>
      <c r="Z1402" s="106">
        <v>9</v>
      </c>
      <c r="AA1402" s="107">
        <v>62327</v>
      </c>
      <c r="AB1402" s="106">
        <v>7</v>
      </c>
      <c r="AC1402" s="108">
        <v>8.5</v>
      </c>
      <c r="AD1402" s="109">
        <v>5</v>
      </c>
      <c r="AE1402" s="110">
        <v>0</v>
      </c>
      <c r="AF1402" s="111">
        <v>0.54</v>
      </c>
      <c r="AG1402" s="112">
        <v>0</v>
      </c>
      <c r="AH1402" s="112">
        <v>11</v>
      </c>
      <c r="AI1402" s="112">
        <v>0</v>
      </c>
      <c r="AJ1402" s="111">
        <v>0.9</v>
      </c>
      <c r="AK1402" s="112">
        <v>0</v>
      </c>
      <c r="AL1402" s="112">
        <v>0</v>
      </c>
      <c r="AM1402" s="112">
        <v>0</v>
      </c>
      <c r="AN1402" s="112">
        <v>1</v>
      </c>
      <c r="AO1402" s="112">
        <v>93.333333333333329</v>
      </c>
      <c r="AP1402" s="112">
        <v>0</v>
      </c>
      <c r="AQ1402" s="112">
        <v>45.333333333333336</v>
      </c>
      <c r="AR1402" s="112">
        <v>0</v>
      </c>
      <c r="AS1402" s="112">
        <v>0</v>
      </c>
      <c r="AT1402" s="111">
        <v>0.55000000000000004</v>
      </c>
      <c r="AU1402" s="112">
        <v>0</v>
      </c>
      <c r="AV1402" s="112">
        <v>0</v>
      </c>
      <c r="AW1402" s="112">
        <v>0</v>
      </c>
      <c r="AX1402" s="112">
        <v>0</v>
      </c>
      <c r="AY1402" s="112">
        <v>0</v>
      </c>
      <c r="AZ1402" s="112">
        <v>7.333333333333333</v>
      </c>
      <c r="BA1402" s="111">
        <v>0.71299999999999997</v>
      </c>
      <c r="BB1402" s="112">
        <v>0</v>
      </c>
      <c r="BC1402" s="112">
        <v>0</v>
      </c>
      <c r="BD1402" s="112">
        <v>0</v>
      </c>
      <c r="BE1402" s="112">
        <v>0</v>
      </c>
      <c r="BF1402" s="112">
        <v>200.66666666666666</v>
      </c>
      <c r="BG1402" s="112">
        <v>0</v>
      </c>
      <c r="BH1402" s="112">
        <v>0</v>
      </c>
      <c r="BI1402" s="112">
        <v>59.666666666666664</v>
      </c>
      <c r="BJ1402" s="112">
        <v>0</v>
      </c>
      <c r="BK1402" s="111">
        <v>0.71299999999999997</v>
      </c>
      <c r="BL1402" s="112">
        <v>0</v>
      </c>
      <c r="BM1402" s="112">
        <v>9.9</v>
      </c>
      <c r="BN1402" s="112">
        <v>0.55000000000000004</v>
      </c>
      <c r="BO1402" s="112">
        <v>194.40866666666668</v>
      </c>
      <c r="BP1402" s="112">
        <v>72.704333333333338</v>
      </c>
      <c r="BQ1402" s="112">
        <v>0</v>
      </c>
      <c r="BR1402" s="113">
        <v>86</v>
      </c>
      <c r="BS1402" s="112">
        <v>256</v>
      </c>
    </row>
    <row r="1403" spans="1:71" hidden="1" x14ac:dyDescent="0.25">
      <c r="A1403" s="102" t="s">
        <v>16</v>
      </c>
      <c r="B1403" s="103" t="s">
        <v>175</v>
      </c>
      <c r="C1403" s="102" t="s">
        <v>176</v>
      </c>
      <c r="D1403" s="102" t="s">
        <v>749</v>
      </c>
      <c r="E1403" s="102" t="s">
        <v>750</v>
      </c>
      <c r="F1403" s="102" t="s">
        <v>155</v>
      </c>
      <c r="G1403" s="102" t="s">
        <v>227</v>
      </c>
      <c r="H1403" s="104">
        <v>7</v>
      </c>
      <c r="I1403" s="104">
        <v>8</v>
      </c>
      <c r="J1403" s="104">
        <v>5</v>
      </c>
      <c r="K1403" s="104">
        <v>15</v>
      </c>
      <c r="L1403" s="105">
        <v>6.666666666666667</v>
      </c>
      <c r="M1403" s="106">
        <v>110</v>
      </c>
      <c r="N1403" s="106">
        <v>110</v>
      </c>
      <c r="O1403" s="106">
        <v>1</v>
      </c>
      <c r="P1403" s="106">
        <v>0</v>
      </c>
      <c r="Q1403" s="106">
        <v>3</v>
      </c>
      <c r="R1403" s="106">
        <v>2</v>
      </c>
      <c r="S1403" s="106">
        <v>112</v>
      </c>
      <c r="T1403" s="106">
        <v>113</v>
      </c>
      <c r="U1403" s="106">
        <v>1</v>
      </c>
      <c r="V1403" s="106">
        <v>1</v>
      </c>
      <c r="W1403" s="106">
        <v>2</v>
      </c>
      <c r="X1403" s="106">
        <v>1.5</v>
      </c>
      <c r="Y1403" s="106">
        <v>5</v>
      </c>
      <c r="Z1403" s="106">
        <v>1</v>
      </c>
      <c r="AA1403" s="107">
        <v>63940</v>
      </c>
      <c r="AB1403" s="106">
        <v>7</v>
      </c>
      <c r="AC1403" s="108">
        <v>3.7</v>
      </c>
      <c r="AD1403" s="109">
        <v>2</v>
      </c>
      <c r="AE1403" s="110">
        <v>0</v>
      </c>
      <c r="AF1403" s="111">
        <v>0.54</v>
      </c>
      <c r="AG1403" s="112">
        <v>0.33333333333333331</v>
      </c>
      <c r="AH1403" s="112">
        <v>0</v>
      </c>
      <c r="AI1403" s="112">
        <v>0.33333333333333331</v>
      </c>
      <c r="AJ1403" s="111">
        <v>0.9</v>
      </c>
      <c r="AK1403" s="112">
        <v>0</v>
      </c>
      <c r="AL1403" s="112">
        <v>0</v>
      </c>
      <c r="AM1403" s="112">
        <v>0</v>
      </c>
      <c r="AN1403" s="112">
        <v>0</v>
      </c>
      <c r="AO1403" s="112">
        <v>0</v>
      </c>
      <c r="AP1403" s="112">
        <v>0</v>
      </c>
      <c r="AQ1403" s="112">
        <v>0</v>
      </c>
      <c r="AR1403" s="112">
        <v>0</v>
      </c>
      <c r="AS1403" s="112">
        <v>0</v>
      </c>
      <c r="AT1403" s="111">
        <v>0.55000000000000004</v>
      </c>
      <c r="AU1403" s="112">
        <v>0</v>
      </c>
      <c r="AV1403" s="112">
        <v>0</v>
      </c>
      <c r="AW1403" s="112">
        <v>0</v>
      </c>
      <c r="AX1403" s="112">
        <v>0</v>
      </c>
      <c r="AY1403" s="112">
        <v>0</v>
      </c>
      <c r="AZ1403" s="112">
        <v>0</v>
      </c>
      <c r="BA1403" s="111">
        <v>0.71299999999999997</v>
      </c>
      <c r="BB1403" s="112">
        <v>0</v>
      </c>
      <c r="BC1403" s="112">
        <v>0</v>
      </c>
      <c r="BD1403" s="112">
        <v>0</v>
      </c>
      <c r="BE1403" s="112">
        <v>0</v>
      </c>
      <c r="BF1403" s="112">
        <v>0</v>
      </c>
      <c r="BG1403" s="112">
        <v>0</v>
      </c>
      <c r="BH1403" s="112">
        <v>0</v>
      </c>
      <c r="BI1403" s="112">
        <v>0</v>
      </c>
      <c r="BJ1403" s="112">
        <v>0</v>
      </c>
      <c r="BK1403" s="111">
        <v>0.71299999999999997</v>
      </c>
      <c r="BL1403" s="112">
        <v>0</v>
      </c>
      <c r="BM1403" s="112">
        <v>0.3</v>
      </c>
      <c r="BN1403" s="112">
        <v>0.3</v>
      </c>
      <c r="BO1403" s="112">
        <v>0</v>
      </c>
      <c r="BP1403" s="112">
        <v>0</v>
      </c>
      <c r="BQ1403" s="112">
        <v>0</v>
      </c>
      <c r="BR1403" s="113">
        <v>1</v>
      </c>
      <c r="BS1403" s="112">
        <v>0</v>
      </c>
    </row>
    <row r="1404" spans="1:71" hidden="1" x14ac:dyDescent="0.25">
      <c r="A1404" s="102" t="s">
        <v>16</v>
      </c>
      <c r="B1404" s="103" t="s">
        <v>175</v>
      </c>
      <c r="C1404" s="102" t="s">
        <v>176</v>
      </c>
      <c r="D1404" s="102" t="s">
        <v>387</v>
      </c>
      <c r="E1404" s="102" t="s">
        <v>388</v>
      </c>
      <c r="F1404" s="102" t="s">
        <v>155</v>
      </c>
      <c r="G1404" s="102" t="s">
        <v>227</v>
      </c>
      <c r="H1404" s="104">
        <v>20</v>
      </c>
      <c r="I1404" s="104">
        <v>17</v>
      </c>
      <c r="J1404" s="104">
        <v>18</v>
      </c>
      <c r="K1404" s="104">
        <v>54</v>
      </c>
      <c r="L1404" s="105">
        <v>18.333333333333332</v>
      </c>
      <c r="M1404" s="106">
        <v>192</v>
      </c>
      <c r="N1404" s="106">
        <v>218</v>
      </c>
      <c r="O1404" s="106">
        <v>3</v>
      </c>
      <c r="P1404" s="106">
        <v>26</v>
      </c>
      <c r="Q1404" s="106">
        <v>7</v>
      </c>
      <c r="R1404" s="106">
        <v>5</v>
      </c>
      <c r="S1404" s="106">
        <v>200</v>
      </c>
      <c r="T1404" s="106">
        <v>202</v>
      </c>
      <c r="U1404" s="106">
        <v>3</v>
      </c>
      <c r="V1404" s="106">
        <v>2</v>
      </c>
      <c r="W1404" s="106">
        <v>3</v>
      </c>
      <c r="X1404" s="106">
        <v>3</v>
      </c>
      <c r="Y1404" s="106">
        <v>18</v>
      </c>
      <c r="Z1404" s="106">
        <v>5</v>
      </c>
      <c r="AA1404" s="107"/>
      <c r="AB1404" s="106"/>
      <c r="AC1404" s="108">
        <v>4.333333333333333</v>
      </c>
      <c r="AD1404" s="109">
        <v>3</v>
      </c>
      <c r="AE1404" s="110">
        <v>0</v>
      </c>
      <c r="AF1404" s="111">
        <v>0.54</v>
      </c>
      <c r="AG1404" s="112">
        <v>0</v>
      </c>
      <c r="AH1404" s="112">
        <v>11</v>
      </c>
      <c r="AI1404" s="112">
        <v>0</v>
      </c>
      <c r="AJ1404" s="111">
        <v>0.9</v>
      </c>
      <c r="AK1404" s="112">
        <v>0</v>
      </c>
      <c r="AL1404" s="112">
        <v>0</v>
      </c>
      <c r="AM1404" s="112">
        <v>0</v>
      </c>
      <c r="AN1404" s="112">
        <v>1</v>
      </c>
      <c r="AO1404" s="112">
        <v>117.33333333333333</v>
      </c>
      <c r="AP1404" s="112">
        <v>0</v>
      </c>
      <c r="AQ1404" s="112">
        <v>38.666666666666664</v>
      </c>
      <c r="AR1404" s="112">
        <v>0</v>
      </c>
      <c r="AS1404" s="112">
        <v>0</v>
      </c>
      <c r="AT1404" s="111">
        <v>0.55000000000000004</v>
      </c>
      <c r="AU1404" s="112">
        <v>0</v>
      </c>
      <c r="AV1404" s="112">
        <v>0</v>
      </c>
      <c r="AW1404" s="112">
        <v>0</v>
      </c>
      <c r="AX1404" s="112">
        <v>0</v>
      </c>
      <c r="AY1404" s="112">
        <v>0</v>
      </c>
      <c r="AZ1404" s="112">
        <v>7.333333333333333</v>
      </c>
      <c r="BA1404" s="111">
        <v>0.71299999999999997</v>
      </c>
      <c r="BB1404" s="112">
        <v>0</v>
      </c>
      <c r="BC1404" s="112">
        <v>0</v>
      </c>
      <c r="BD1404" s="112">
        <v>0</v>
      </c>
      <c r="BE1404" s="112">
        <v>0</v>
      </c>
      <c r="BF1404" s="112">
        <v>415.33333333333331</v>
      </c>
      <c r="BG1404" s="112">
        <v>0</v>
      </c>
      <c r="BH1404" s="112">
        <v>0</v>
      </c>
      <c r="BI1404" s="112">
        <v>59.666666666666664</v>
      </c>
      <c r="BJ1404" s="112">
        <v>0</v>
      </c>
      <c r="BK1404" s="111">
        <v>0.71299999999999997</v>
      </c>
      <c r="BL1404" s="112">
        <v>0</v>
      </c>
      <c r="BM1404" s="112">
        <v>9.9</v>
      </c>
      <c r="BN1404" s="112">
        <v>0.55000000000000004</v>
      </c>
      <c r="BO1404" s="112">
        <v>360.66599999999994</v>
      </c>
      <c r="BP1404" s="112">
        <v>69.037666666666667</v>
      </c>
      <c r="BQ1404" s="112">
        <v>0</v>
      </c>
      <c r="BR1404" s="113">
        <v>5</v>
      </c>
      <c r="BS1404" s="112">
        <v>0</v>
      </c>
    </row>
    <row r="1405" spans="1:71" hidden="1" x14ac:dyDescent="0.25">
      <c r="A1405" s="102" t="s">
        <v>16</v>
      </c>
      <c r="B1405" s="103" t="s">
        <v>175</v>
      </c>
      <c r="C1405" s="102" t="s">
        <v>176</v>
      </c>
      <c r="D1405" s="102" t="s">
        <v>389</v>
      </c>
      <c r="E1405" s="102" t="s">
        <v>390</v>
      </c>
      <c r="F1405" s="102" t="s">
        <v>155</v>
      </c>
      <c r="G1405" s="102" t="s">
        <v>227</v>
      </c>
      <c r="H1405" s="104">
        <v>20</v>
      </c>
      <c r="I1405" s="104">
        <v>18</v>
      </c>
      <c r="J1405" s="104">
        <v>78</v>
      </c>
      <c r="K1405" s="104">
        <v>234</v>
      </c>
      <c r="L1405" s="105">
        <v>38.666666666666664</v>
      </c>
      <c r="M1405" s="106">
        <v>225</v>
      </c>
      <c r="N1405" s="106">
        <v>235</v>
      </c>
      <c r="O1405" s="106">
        <v>4</v>
      </c>
      <c r="P1405" s="106">
        <v>10</v>
      </c>
      <c r="Q1405" s="106">
        <v>4</v>
      </c>
      <c r="R1405" s="106">
        <v>4</v>
      </c>
      <c r="S1405" s="106">
        <v>226</v>
      </c>
      <c r="T1405" s="106">
        <v>227</v>
      </c>
      <c r="U1405" s="106">
        <v>4</v>
      </c>
      <c r="V1405" s="106">
        <v>1</v>
      </c>
      <c r="W1405" s="106">
        <v>2</v>
      </c>
      <c r="X1405" s="106">
        <v>3</v>
      </c>
      <c r="Y1405" s="106">
        <v>78</v>
      </c>
      <c r="Z1405" s="106">
        <v>8</v>
      </c>
      <c r="AA1405" s="107"/>
      <c r="AB1405" s="106"/>
      <c r="AC1405" s="108">
        <v>5</v>
      </c>
      <c r="AD1405" s="109">
        <v>3</v>
      </c>
      <c r="AE1405" s="110">
        <v>0</v>
      </c>
      <c r="AF1405" s="111">
        <v>0.54</v>
      </c>
      <c r="AG1405" s="112">
        <v>0</v>
      </c>
      <c r="AH1405" s="112">
        <v>0</v>
      </c>
      <c r="AI1405" s="112">
        <v>0</v>
      </c>
      <c r="AJ1405" s="111">
        <v>0.9</v>
      </c>
      <c r="AK1405" s="112">
        <v>0</v>
      </c>
      <c r="AL1405" s="112">
        <v>0</v>
      </c>
      <c r="AM1405" s="112">
        <v>0</v>
      </c>
      <c r="AN1405" s="112">
        <v>0</v>
      </c>
      <c r="AO1405" s="112">
        <v>24</v>
      </c>
      <c r="AP1405" s="112">
        <v>0</v>
      </c>
      <c r="AQ1405" s="112">
        <v>0</v>
      </c>
      <c r="AR1405" s="112">
        <v>0</v>
      </c>
      <c r="AS1405" s="112">
        <v>0</v>
      </c>
      <c r="AT1405" s="111">
        <v>0.55000000000000004</v>
      </c>
      <c r="AU1405" s="112">
        <v>0</v>
      </c>
      <c r="AV1405" s="112">
        <v>0</v>
      </c>
      <c r="AW1405" s="112">
        <v>0</v>
      </c>
      <c r="AX1405" s="112">
        <v>0</v>
      </c>
      <c r="AY1405" s="112">
        <v>0</v>
      </c>
      <c r="AZ1405" s="112">
        <v>0</v>
      </c>
      <c r="BA1405" s="111">
        <v>0.71299999999999997</v>
      </c>
      <c r="BB1405" s="112">
        <v>0</v>
      </c>
      <c r="BC1405" s="112">
        <v>0</v>
      </c>
      <c r="BD1405" s="112">
        <v>0</v>
      </c>
      <c r="BE1405" s="112">
        <v>0</v>
      </c>
      <c r="BF1405" s="112">
        <v>214.66666666666666</v>
      </c>
      <c r="BG1405" s="112">
        <v>0</v>
      </c>
      <c r="BH1405" s="112">
        <v>0</v>
      </c>
      <c r="BI1405" s="112">
        <v>0</v>
      </c>
      <c r="BJ1405" s="112">
        <v>0</v>
      </c>
      <c r="BK1405" s="111">
        <v>0.71299999999999997</v>
      </c>
      <c r="BL1405" s="112">
        <v>0</v>
      </c>
      <c r="BM1405" s="112">
        <v>0</v>
      </c>
      <c r="BN1405" s="112">
        <v>0</v>
      </c>
      <c r="BO1405" s="112">
        <v>166.25733333333332</v>
      </c>
      <c r="BP1405" s="112">
        <v>0</v>
      </c>
      <c r="BQ1405" s="112">
        <v>0</v>
      </c>
      <c r="BR1405" s="113">
        <v>17</v>
      </c>
      <c r="BS1405" s="112">
        <v>0</v>
      </c>
    </row>
    <row r="1406" spans="1:71" hidden="1" x14ac:dyDescent="0.25">
      <c r="A1406" s="102" t="s">
        <v>16</v>
      </c>
      <c r="B1406" s="103" t="s">
        <v>175</v>
      </c>
      <c r="C1406" s="102" t="s">
        <v>176</v>
      </c>
      <c r="D1406" s="102" t="s">
        <v>714</v>
      </c>
      <c r="E1406" s="102" t="s">
        <v>715</v>
      </c>
      <c r="F1406" s="102" t="s">
        <v>155</v>
      </c>
      <c r="G1406" s="102" t="s">
        <v>227</v>
      </c>
      <c r="H1406" s="104">
        <v>15</v>
      </c>
      <c r="I1406" s="104">
        <v>15</v>
      </c>
      <c r="J1406" s="104">
        <v>68</v>
      </c>
      <c r="K1406" s="104">
        <v>204</v>
      </c>
      <c r="L1406" s="105">
        <v>32.666666666666664</v>
      </c>
      <c r="M1406" s="106">
        <v>199</v>
      </c>
      <c r="N1406" s="106">
        <v>203</v>
      </c>
      <c r="O1406" s="106">
        <v>3</v>
      </c>
      <c r="P1406" s="106">
        <v>4</v>
      </c>
      <c r="Q1406" s="106">
        <v>3</v>
      </c>
      <c r="R1406" s="106">
        <v>3</v>
      </c>
      <c r="S1406" s="106">
        <v>172</v>
      </c>
      <c r="T1406" s="106">
        <v>178</v>
      </c>
      <c r="U1406" s="106">
        <v>3</v>
      </c>
      <c r="V1406" s="106">
        <v>6</v>
      </c>
      <c r="W1406" s="106">
        <v>4</v>
      </c>
      <c r="X1406" s="106">
        <v>3.5</v>
      </c>
      <c r="Y1406" s="106">
        <v>68</v>
      </c>
      <c r="Z1406" s="106">
        <v>8</v>
      </c>
      <c r="AA1406" s="107"/>
      <c r="AB1406" s="106"/>
      <c r="AC1406" s="108">
        <v>4.833333333333333</v>
      </c>
      <c r="AD1406" s="109">
        <v>3</v>
      </c>
      <c r="AE1406" s="110">
        <v>0</v>
      </c>
      <c r="AF1406" s="111">
        <v>0.54</v>
      </c>
      <c r="AG1406" s="112">
        <v>0</v>
      </c>
      <c r="AH1406" s="112">
        <v>0</v>
      </c>
      <c r="AI1406" s="112">
        <v>0</v>
      </c>
      <c r="AJ1406" s="111">
        <v>0.9</v>
      </c>
      <c r="AK1406" s="112">
        <v>0</v>
      </c>
      <c r="AL1406" s="112">
        <v>0</v>
      </c>
      <c r="AM1406" s="112">
        <v>0</v>
      </c>
      <c r="AN1406" s="112">
        <v>0</v>
      </c>
      <c r="AO1406" s="112">
        <v>24</v>
      </c>
      <c r="AP1406" s="112">
        <v>0</v>
      </c>
      <c r="AQ1406" s="112">
        <v>0</v>
      </c>
      <c r="AR1406" s="112">
        <v>0</v>
      </c>
      <c r="AS1406" s="112">
        <v>0</v>
      </c>
      <c r="AT1406" s="111">
        <v>0.55000000000000004</v>
      </c>
      <c r="AU1406" s="112">
        <v>0</v>
      </c>
      <c r="AV1406" s="112">
        <v>0</v>
      </c>
      <c r="AW1406" s="112">
        <v>0</v>
      </c>
      <c r="AX1406" s="112">
        <v>0</v>
      </c>
      <c r="AY1406" s="112">
        <v>0</v>
      </c>
      <c r="AZ1406" s="112">
        <v>0</v>
      </c>
      <c r="BA1406" s="111">
        <v>0.71299999999999997</v>
      </c>
      <c r="BB1406" s="112">
        <v>0</v>
      </c>
      <c r="BC1406" s="112">
        <v>0</v>
      </c>
      <c r="BD1406" s="112">
        <v>0</v>
      </c>
      <c r="BE1406" s="112">
        <v>0</v>
      </c>
      <c r="BF1406" s="112">
        <v>214.66666666666666</v>
      </c>
      <c r="BG1406" s="112">
        <v>0</v>
      </c>
      <c r="BH1406" s="112">
        <v>0</v>
      </c>
      <c r="BI1406" s="112">
        <v>0</v>
      </c>
      <c r="BJ1406" s="112">
        <v>0</v>
      </c>
      <c r="BK1406" s="111">
        <v>0.71299999999999997</v>
      </c>
      <c r="BL1406" s="112">
        <v>0</v>
      </c>
      <c r="BM1406" s="112">
        <v>0</v>
      </c>
      <c r="BN1406" s="112">
        <v>0</v>
      </c>
      <c r="BO1406" s="112">
        <v>166.25733333333332</v>
      </c>
      <c r="BP1406" s="112">
        <v>0</v>
      </c>
      <c r="BQ1406" s="112">
        <v>0</v>
      </c>
      <c r="BR1406" s="113">
        <v>7</v>
      </c>
      <c r="BS1406" s="112">
        <v>0</v>
      </c>
    </row>
    <row r="1407" spans="1:71" hidden="1" x14ac:dyDescent="0.25">
      <c r="A1407" s="102" t="s">
        <v>16</v>
      </c>
      <c r="B1407" s="103" t="s">
        <v>175</v>
      </c>
      <c r="C1407" s="102" t="s">
        <v>176</v>
      </c>
      <c r="D1407" s="102" t="s">
        <v>720</v>
      </c>
      <c r="E1407" s="102" t="s">
        <v>721</v>
      </c>
      <c r="F1407" s="102" t="s">
        <v>155</v>
      </c>
      <c r="G1407" s="102" t="s">
        <v>227</v>
      </c>
      <c r="H1407" s="104">
        <v>111</v>
      </c>
      <c r="I1407" s="104">
        <v>134</v>
      </c>
      <c r="J1407" s="104">
        <v>43</v>
      </c>
      <c r="K1407" s="104">
        <v>129</v>
      </c>
      <c r="L1407" s="105">
        <v>96</v>
      </c>
      <c r="M1407" s="106">
        <v>1449</v>
      </c>
      <c r="N1407" s="106">
        <v>1425</v>
      </c>
      <c r="O1407" s="106">
        <v>9</v>
      </c>
      <c r="P1407" s="106">
        <v>-24</v>
      </c>
      <c r="Q1407" s="106">
        <v>1</v>
      </c>
      <c r="R1407" s="106">
        <v>5</v>
      </c>
      <c r="S1407" s="106">
        <v>1406</v>
      </c>
      <c r="T1407" s="106">
        <v>1446</v>
      </c>
      <c r="U1407" s="106">
        <v>9</v>
      </c>
      <c r="V1407" s="106">
        <v>40</v>
      </c>
      <c r="W1407" s="106">
        <v>9</v>
      </c>
      <c r="X1407" s="106">
        <v>9</v>
      </c>
      <c r="Y1407" s="106">
        <v>43</v>
      </c>
      <c r="Z1407" s="106">
        <v>7</v>
      </c>
      <c r="AA1407" s="107">
        <v>55560</v>
      </c>
      <c r="AB1407" s="106">
        <v>6</v>
      </c>
      <c r="AC1407" s="108">
        <v>6.6</v>
      </c>
      <c r="AD1407" s="109">
        <v>4</v>
      </c>
      <c r="AE1407" s="110">
        <v>0</v>
      </c>
      <c r="AF1407" s="111">
        <v>0.54</v>
      </c>
      <c r="AG1407" s="112">
        <v>0</v>
      </c>
      <c r="AH1407" s="112">
        <v>0</v>
      </c>
      <c r="AI1407" s="112">
        <v>0</v>
      </c>
      <c r="AJ1407" s="111">
        <v>0.9</v>
      </c>
      <c r="AK1407" s="112">
        <v>0</v>
      </c>
      <c r="AL1407" s="112">
        <v>0</v>
      </c>
      <c r="AM1407" s="112">
        <v>0</v>
      </c>
      <c r="AN1407" s="112">
        <v>0</v>
      </c>
      <c r="AO1407" s="112">
        <v>24</v>
      </c>
      <c r="AP1407" s="112">
        <v>0</v>
      </c>
      <c r="AQ1407" s="112">
        <v>0</v>
      </c>
      <c r="AR1407" s="112">
        <v>0</v>
      </c>
      <c r="AS1407" s="112">
        <v>0</v>
      </c>
      <c r="AT1407" s="111">
        <v>0.55000000000000004</v>
      </c>
      <c r="AU1407" s="112">
        <v>0</v>
      </c>
      <c r="AV1407" s="112">
        <v>0</v>
      </c>
      <c r="AW1407" s="112">
        <v>0</v>
      </c>
      <c r="AX1407" s="112">
        <v>0</v>
      </c>
      <c r="AY1407" s="112">
        <v>0</v>
      </c>
      <c r="AZ1407" s="112">
        <v>0</v>
      </c>
      <c r="BA1407" s="111">
        <v>0.71299999999999997</v>
      </c>
      <c r="BB1407" s="112">
        <v>0</v>
      </c>
      <c r="BC1407" s="112">
        <v>0</v>
      </c>
      <c r="BD1407" s="112">
        <v>0</v>
      </c>
      <c r="BE1407" s="112">
        <v>0</v>
      </c>
      <c r="BF1407" s="112">
        <v>214.66666666666666</v>
      </c>
      <c r="BG1407" s="112">
        <v>0</v>
      </c>
      <c r="BH1407" s="112">
        <v>0</v>
      </c>
      <c r="BI1407" s="112">
        <v>0</v>
      </c>
      <c r="BJ1407" s="112">
        <v>0</v>
      </c>
      <c r="BK1407" s="111">
        <v>0.71299999999999997</v>
      </c>
      <c r="BL1407" s="112">
        <v>0</v>
      </c>
      <c r="BM1407" s="112">
        <v>0</v>
      </c>
      <c r="BN1407" s="112">
        <v>0</v>
      </c>
      <c r="BO1407" s="112">
        <v>166.25733333333332</v>
      </c>
      <c r="BP1407" s="112">
        <v>0</v>
      </c>
      <c r="BQ1407" s="112">
        <v>0</v>
      </c>
      <c r="BR1407" s="113">
        <v>12</v>
      </c>
      <c r="BS1407" s="112">
        <v>0</v>
      </c>
    </row>
    <row r="1408" spans="1:71" hidden="1" x14ac:dyDescent="0.25">
      <c r="A1408" s="102" t="s">
        <v>16</v>
      </c>
      <c r="B1408" s="103" t="s">
        <v>177</v>
      </c>
      <c r="C1408" s="102" t="s">
        <v>178</v>
      </c>
      <c r="D1408" s="102" t="s">
        <v>104</v>
      </c>
      <c r="E1408" s="102" t="s">
        <v>105</v>
      </c>
      <c r="F1408" s="102" t="s">
        <v>155</v>
      </c>
      <c r="G1408" s="102" t="s">
        <v>227</v>
      </c>
      <c r="H1408" s="104">
        <v>31</v>
      </c>
      <c r="I1408" s="104">
        <v>40</v>
      </c>
      <c r="J1408" s="104">
        <v>138</v>
      </c>
      <c r="K1408" s="104">
        <v>414</v>
      </c>
      <c r="L1408" s="105">
        <v>69.666666666666671</v>
      </c>
      <c r="M1408" s="106">
        <v>512</v>
      </c>
      <c r="N1408" s="106">
        <v>503</v>
      </c>
      <c r="O1408" s="106">
        <v>6</v>
      </c>
      <c r="P1408" s="106">
        <v>-9</v>
      </c>
      <c r="Q1408" s="106">
        <v>2</v>
      </c>
      <c r="R1408" s="106">
        <v>4</v>
      </c>
      <c r="S1408" s="106">
        <v>591</v>
      </c>
      <c r="T1408" s="106">
        <v>596</v>
      </c>
      <c r="U1408" s="106">
        <v>6</v>
      </c>
      <c r="V1408" s="106">
        <v>5</v>
      </c>
      <c r="W1408" s="106">
        <v>4</v>
      </c>
      <c r="X1408" s="106">
        <v>5</v>
      </c>
      <c r="Y1408" s="106">
        <v>138</v>
      </c>
      <c r="Z1408" s="106">
        <v>9</v>
      </c>
      <c r="AA1408" s="107">
        <v>82202</v>
      </c>
      <c r="AB1408" s="106">
        <v>9</v>
      </c>
      <c r="AC1408" s="108">
        <v>7.2</v>
      </c>
      <c r="AD1408" s="109">
        <v>4</v>
      </c>
      <c r="AE1408" s="110">
        <v>0</v>
      </c>
      <c r="AF1408" s="111">
        <v>0.54</v>
      </c>
      <c r="AG1408" s="112">
        <v>5.333333333333333</v>
      </c>
      <c r="AH1408" s="112">
        <v>0</v>
      </c>
      <c r="AI1408" s="112">
        <v>5.333333333333333</v>
      </c>
      <c r="AJ1408" s="111">
        <v>0.9</v>
      </c>
      <c r="AK1408" s="112">
        <v>0</v>
      </c>
      <c r="AL1408" s="112">
        <v>0</v>
      </c>
      <c r="AM1408" s="112">
        <v>0</v>
      </c>
      <c r="AN1408" s="112">
        <v>0</v>
      </c>
      <c r="AO1408" s="112">
        <v>13</v>
      </c>
      <c r="AP1408" s="112">
        <v>0</v>
      </c>
      <c r="AQ1408" s="112">
        <v>0</v>
      </c>
      <c r="AR1408" s="112">
        <v>0</v>
      </c>
      <c r="AS1408" s="112">
        <v>0</v>
      </c>
      <c r="AT1408" s="111">
        <v>0.55000000000000004</v>
      </c>
      <c r="AU1408" s="112">
        <v>0</v>
      </c>
      <c r="AV1408" s="112">
        <v>0</v>
      </c>
      <c r="AW1408" s="112">
        <v>0</v>
      </c>
      <c r="AX1408" s="112">
        <v>0</v>
      </c>
      <c r="AY1408" s="112">
        <v>0</v>
      </c>
      <c r="AZ1408" s="112">
        <v>0</v>
      </c>
      <c r="BA1408" s="111">
        <v>0.71299999999999997</v>
      </c>
      <c r="BB1408" s="112">
        <v>0</v>
      </c>
      <c r="BC1408" s="112">
        <v>0</v>
      </c>
      <c r="BD1408" s="112">
        <v>0</v>
      </c>
      <c r="BE1408" s="112">
        <v>0</v>
      </c>
      <c r="BF1408" s="112">
        <v>0</v>
      </c>
      <c r="BG1408" s="112">
        <v>0</v>
      </c>
      <c r="BH1408" s="112">
        <v>0</v>
      </c>
      <c r="BI1408" s="112">
        <v>0</v>
      </c>
      <c r="BJ1408" s="112">
        <v>0</v>
      </c>
      <c r="BK1408" s="111">
        <v>0.71299999999999997</v>
      </c>
      <c r="BL1408" s="112">
        <v>0</v>
      </c>
      <c r="BM1408" s="112">
        <v>4.8</v>
      </c>
      <c r="BN1408" s="112">
        <v>4.8</v>
      </c>
      <c r="BO1408" s="112">
        <v>7.15</v>
      </c>
      <c r="BP1408" s="112">
        <v>0</v>
      </c>
      <c r="BQ1408" s="112">
        <v>0</v>
      </c>
      <c r="BR1408" s="113">
        <v>28</v>
      </c>
      <c r="BS1408" s="112">
        <v>0</v>
      </c>
    </row>
    <row r="1409" spans="1:71" hidden="1" x14ac:dyDescent="0.25">
      <c r="A1409" s="102" t="s">
        <v>16</v>
      </c>
      <c r="B1409" s="103" t="s">
        <v>177</v>
      </c>
      <c r="C1409" s="102" t="s">
        <v>178</v>
      </c>
      <c r="D1409" s="102" t="s">
        <v>393</v>
      </c>
      <c r="E1409" s="102" t="s">
        <v>394</v>
      </c>
      <c r="F1409" s="102" t="s">
        <v>155</v>
      </c>
      <c r="G1409" s="102" t="s">
        <v>227</v>
      </c>
      <c r="H1409" s="104">
        <v>8</v>
      </c>
      <c r="I1409" s="104">
        <v>8</v>
      </c>
      <c r="J1409" s="104">
        <v>55</v>
      </c>
      <c r="K1409" s="104">
        <v>165</v>
      </c>
      <c r="L1409" s="105">
        <v>23.666666666666668</v>
      </c>
      <c r="M1409" s="106">
        <v>135</v>
      </c>
      <c r="N1409" s="106">
        <v>130</v>
      </c>
      <c r="O1409" s="106">
        <v>2</v>
      </c>
      <c r="P1409" s="106">
        <v>-5</v>
      </c>
      <c r="Q1409" s="106">
        <v>2</v>
      </c>
      <c r="R1409" s="106">
        <v>2</v>
      </c>
      <c r="S1409" s="106">
        <v>140</v>
      </c>
      <c r="T1409" s="106">
        <v>140</v>
      </c>
      <c r="U1409" s="106">
        <v>2</v>
      </c>
      <c r="V1409" s="106">
        <v>0</v>
      </c>
      <c r="W1409" s="106">
        <v>2</v>
      </c>
      <c r="X1409" s="106">
        <v>2</v>
      </c>
      <c r="Y1409" s="106">
        <v>55</v>
      </c>
      <c r="Z1409" s="106">
        <v>7</v>
      </c>
      <c r="AA1409" s="107">
        <v>86906</v>
      </c>
      <c r="AB1409" s="106">
        <v>9</v>
      </c>
      <c r="AC1409" s="108">
        <v>5.8</v>
      </c>
      <c r="AD1409" s="109">
        <v>3</v>
      </c>
      <c r="AE1409" s="110">
        <v>23</v>
      </c>
      <c r="AF1409" s="111">
        <v>0.54</v>
      </c>
      <c r="AG1409" s="112">
        <v>4</v>
      </c>
      <c r="AH1409" s="112">
        <v>38.666666666666664</v>
      </c>
      <c r="AI1409" s="112">
        <v>4</v>
      </c>
      <c r="AJ1409" s="111">
        <v>0.9</v>
      </c>
      <c r="AK1409" s="112">
        <v>110.66666666666667</v>
      </c>
      <c r="AL1409" s="112">
        <v>0</v>
      </c>
      <c r="AM1409" s="112">
        <v>0</v>
      </c>
      <c r="AN1409" s="112">
        <v>0</v>
      </c>
      <c r="AO1409" s="112">
        <v>111.66666666666667</v>
      </c>
      <c r="AP1409" s="112">
        <v>0</v>
      </c>
      <c r="AQ1409" s="112">
        <v>0</v>
      </c>
      <c r="AR1409" s="112">
        <v>0</v>
      </c>
      <c r="AS1409" s="112">
        <v>0</v>
      </c>
      <c r="AT1409" s="111">
        <v>0.55000000000000004</v>
      </c>
      <c r="AU1409" s="112">
        <v>0</v>
      </c>
      <c r="AV1409" s="112">
        <v>0</v>
      </c>
      <c r="AW1409" s="112">
        <v>15</v>
      </c>
      <c r="AX1409" s="112">
        <v>0</v>
      </c>
      <c r="AY1409" s="112">
        <v>0</v>
      </c>
      <c r="AZ1409" s="112">
        <v>0</v>
      </c>
      <c r="BA1409" s="111">
        <v>0.71299999999999997</v>
      </c>
      <c r="BB1409" s="112">
        <v>0</v>
      </c>
      <c r="BC1409" s="112">
        <v>0</v>
      </c>
      <c r="BD1409" s="112">
        <v>0</v>
      </c>
      <c r="BE1409" s="112">
        <v>0</v>
      </c>
      <c r="BF1409" s="112">
        <v>166.66666666666666</v>
      </c>
      <c r="BG1409" s="112">
        <v>0</v>
      </c>
      <c r="BH1409" s="112">
        <v>0</v>
      </c>
      <c r="BI1409" s="112">
        <v>52.666666666666664</v>
      </c>
      <c r="BJ1409" s="112">
        <v>21</v>
      </c>
      <c r="BK1409" s="111">
        <v>0.71299999999999997</v>
      </c>
      <c r="BL1409" s="112">
        <v>12.420000000000002</v>
      </c>
      <c r="BM1409" s="112">
        <v>99.26666666666668</v>
      </c>
      <c r="BN1409" s="112">
        <v>3.6</v>
      </c>
      <c r="BO1409" s="112">
        <v>190.94499999999999</v>
      </c>
      <c r="BP1409" s="112">
        <v>37.551333333333332</v>
      </c>
      <c r="BQ1409" s="112">
        <v>14.972999999999999</v>
      </c>
      <c r="BR1409" s="113">
        <v>10</v>
      </c>
      <c r="BS1409" s="112">
        <v>0</v>
      </c>
    </row>
    <row r="1410" spans="1:71" hidden="1" x14ac:dyDescent="0.25">
      <c r="A1410" s="102" t="s">
        <v>16</v>
      </c>
      <c r="B1410" s="103" t="s">
        <v>177</v>
      </c>
      <c r="C1410" s="102" t="s">
        <v>178</v>
      </c>
      <c r="D1410" s="102" t="s">
        <v>395</v>
      </c>
      <c r="E1410" s="102" t="s">
        <v>396</v>
      </c>
      <c r="F1410" s="102" t="s">
        <v>155</v>
      </c>
      <c r="G1410" s="102" t="s">
        <v>227</v>
      </c>
      <c r="H1410" s="104">
        <v>48</v>
      </c>
      <c r="I1410" s="104">
        <v>40</v>
      </c>
      <c r="J1410" s="104">
        <v>546</v>
      </c>
      <c r="K1410" s="104">
        <v>1638</v>
      </c>
      <c r="L1410" s="105">
        <v>211.33333333333334</v>
      </c>
      <c r="M1410" s="106">
        <v>562</v>
      </c>
      <c r="N1410" s="106">
        <v>659</v>
      </c>
      <c r="O1410" s="106">
        <v>7</v>
      </c>
      <c r="P1410" s="106">
        <v>97</v>
      </c>
      <c r="Q1410" s="106">
        <v>9</v>
      </c>
      <c r="R1410" s="106">
        <v>8</v>
      </c>
      <c r="S1410" s="106">
        <v>531</v>
      </c>
      <c r="T1410" s="106">
        <v>544</v>
      </c>
      <c r="U1410" s="106">
        <v>6</v>
      </c>
      <c r="V1410" s="106">
        <v>13</v>
      </c>
      <c r="W1410" s="106">
        <v>6</v>
      </c>
      <c r="X1410" s="106">
        <v>6</v>
      </c>
      <c r="Y1410" s="106">
        <v>546</v>
      </c>
      <c r="Z1410" s="106">
        <v>10</v>
      </c>
      <c r="AA1410" s="107">
        <v>88345</v>
      </c>
      <c r="AB1410" s="106">
        <v>10</v>
      </c>
      <c r="AC1410" s="108">
        <v>8.8000000000000007</v>
      </c>
      <c r="AD1410" s="109">
        <v>5</v>
      </c>
      <c r="AE1410" s="110">
        <v>23</v>
      </c>
      <c r="AF1410" s="111">
        <v>0.54</v>
      </c>
      <c r="AG1410" s="112">
        <v>4</v>
      </c>
      <c r="AH1410" s="112">
        <v>38.666666666666664</v>
      </c>
      <c r="AI1410" s="112">
        <v>4</v>
      </c>
      <c r="AJ1410" s="111">
        <v>0.9</v>
      </c>
      <c r="AK1410" s="112">
        <v>0</v>
      </c>
      <c r="AL1410" s="112">
        <v>0</v>
      </c>
      <c r="AM1410" s="112">
        <v>0</v>
      </c>
      <c r="AN1410" s="112">
        <v>0</v>
      </c>
      <c r="AO1410" s="112">
        <v>110.66666666666667</v>
      </c>
      <c r="AP1410" s="112">
        <v>0</v>
      </c>
      <c r="AQ1410" s="112">
        <v>0</v>
      </c>
      <c r="AR1410" s="112">
        <v>0</v>
      </c>
      <c r="AS1410" s="112">
        <v>0</v>
      </c>
      <c r="AT1410" s="111">
        <v>0.55000000000000004</v>
      </c>
      <c r="AU1410" s="112">
        <v>0</v>
      </c>
      <c r="AV1410" s="112">
        <v>0</v>
      </c>
      <c r="AW1410" s="112">
        <v>15</v>
      </c>
      <c r="AX1410" s="112">
        <v>0</v>
      </c>
      <c r="AY1410" s="112">
        <v>0</v>
      </c>
      <c r="AZ1410" s="112">
        <v>0</v>
      </c>
      <c r="BA1410" s="111">
        <v>0.71299999999999997</v>
      </c>
      <c r="BB1410" s="112">
        <v>0</v>
      </c>
      <c r="BC1410" s="112">
        <v>0</v>
      </c>
      <c r="BD1410" s="112">
        <v>0</v>
      </c>
      <c r="BE1410" s="112">
        <v>0</v>
      </c>
      <c r="BF1410" s="112">
        <v>201.66666666666666</v>
      </c>
      <c r="BG1410" s="112">
        <v>0</v>
      </c>
      <c r="BH1410" s="112">
        <v>0</v>
      </c>
      <c r="BI1410" s="112">
        <v>52.666666666666664</v>
      </c>
      <c r="BJ1410" s="112">
        <v>21</v>
      </c>
      <c r="BK1410" s="111">
        <v>0.71299999999999997</v>
      </c>
      <c r="BL1410" s="112">
        <v>12.420000000000002</v>
      </c>
      <c r="BM1410" s="112">
        <v>38.4</v>
      </c>
      <c r="BN1410" s="112">
        <v>3.6</v>
      </c>
      <c r="BO1410" s="112">
        <v>215.35</v>
      </c>
      <c r="BP1410" s="112">
        <v>37.551333333333332</v>
      </c>
      <c r="BQ1410" s="112">
        <v>14.972999999999999</v>
      </c>
      <c r="BR1410" s="113">
        <v>29</v>
      </c>
      <c r="BS1410" s="112">
        <v>0</v>
      </c>
    </row>
    <row r="1411" spans="1:71" hidden="1" x14ac:dyDescent="0.25">
      <c r="A1411" s="102" t="s">
        <v>16</v>
      </c>
      <c r="B1411" s="103" t="s">
        <v>177</v>
      </c>
      <c r="C1411" s="102" t="s">
        <v>178</v>
      </c>
      <c r="D1411" s="102" t="s">
        <v>397</v>
      </c>
      <c r="E1411" s="102" t="s">
        <v>398</v>
      </c>
      <c r="F1411" s="102" t="s">
        <v>155</v>
      </c>
      <c r="G1411" s="102" t="s">
        <v>227</v>
      </c>
      <c r="H1411" s="104">
        <v>15</v>
      </c>
      <c r="I1411" s="104">
        <v>12</v>
      </c>
      <c r="J1411" s="104">
        <v>12</v>
      </c>
      <c r="K1411" s="104">
        <v>36</v>
      </c>
      <c r="L1411" s="105">
        <v>13</v>
      </c>
      <c r="M1411" s="106">
        <v>189</v>
      </c>
      <c r="N1411" s="106">
        <v>213</v>
      </c>
      <c r="O1411" s="106">
        <v>3</v>
      </c>
      <c r="P1411" s="106">
        <v>24</v>
      </c>
      <c r="Q1411" s="106">
        <v>6</v>
      </c>
      <c r="R1411" s="106">
        <v>4.5</v>
      </c>
      <c r="S1411" s="106">
        <v>185</v>
      </c>
      <c r="T1411" s="106">
        <v>187</v>
      </c>
      <c r="U1411" s="106">
        <v>3</v>
      </c>
      <c r="V1411" s="106">
        <v>2</v>
      </c>
      <c r="W1411" s="106">
        <v>3</v>
      </c>
      <c r="X1411" s="106">
        <v>3</v>
      </c>
      <c r="Y1411" s="106">
        <v>12</v>
      </c>
      <c r="Z1411" s="106">
        <v>4</v>
      </c>
      <c r="AA1411" s="107">
        <v>98842</v>
      </c>
      <c r="AB1411" s="106">
        <v>10</v>
      </c>
      <c r="AC1411" s="108">
        <v>6.3</v>
      </c>
      <c r="AD1411" s="109">
        <v>4</v>
      </c>
      <c r="AE1411" s="110">
        <v>70.666666666666671</v>
      </c>
      <c r="AF1411" s="111">
        <v>0.54</v>
      </c>
      <c r="AG1411" s="112">
        <v>4</v>
      </c>
      <c r="AH1411" s="112">
        <v>38.666666666666664</v>
      </c>
      <c r="AI1411" s="112">
        <v>4</v>
      </c>
      <c r="AJ1411" s="111">
        <v>0.9</v>
      </c>
      <c r="AK1411" s="112">
        <v>0</v>
      </c>
      <c r="AL1411" s="112">
        <v>0</v>
      </c>
      <c r="AM1411" s="112">
        <v>0</v>
      </c>
      <c r="AN1411" s="112">
        <v>0</v>
      </c>
      <c r="AO1411" s="112">
        <v>110.66666666666667</v>
      </c>
      <c r="AP1411" s="112">
        <v>0</v>
      </c>
      <c r="AQ1411" s="112">
        <v>0</v>
      </c>
      <c r="AR1411" s="112">
        <v>0</v>
      </c>
      <c r="AS1411" s="112">
        <v>0</v>
      </c>
      <c r="AT1411" s="111">
        <v>0.55000000000000004</v>
      </c>
      <c r="AU1411" s="112">
        <v>0</v>
      </c>
      <c r="AV1411" s="112">
        <v>0</v>
      </c>
      <c r="AW1411" s="112">
        <v>32</v>
      </c>
      <c r="AX1411" s="112">
        <v>0</v>
      </c>
      <c r="AY1411" s="112">
        <v>0</v>
      </c>
      <c r="AZ1411" s="112">
        <v>0</v>
      </c>
      <c r="BA1411" s="111">
        <v>0.71299999999999997</v>
      </c>
      <c r="BB1411" s="112">
        <v>0</v>
      </c>
      <c r="BC1411" s="112">
        <v>0</v>
      </c>
      <c r="BD1411" s="112">
        <v>0</v>
      </c>
      <c r="BE1411" s="112">
        <v>0</v>
      </c>
      <c r="BF1411" s="112">
        <v>201.66666666666666</v>
      </c>
      <c r="BG1411" s="112">
        <v>0</v>
      </c>
      <c r="BH1411" s="112">
        <v>0</v>
      </c>
      <c r="BI1411" s="112">
        <v>52.666666666666664</v>
      </c>
      <c r="BJ1411" s="112">
        <v>21</v>
      </c>
      <c r="BK1411" s="111">
        <v>0.71299999999999997</v>
      </c>
      <c r="BL1411" s="112">
        <v>38.160000000000004</v>
      </c>
      <c r="BM1411" s="112">
        <v>38.4</v>
      </c>
      <c r="BN1411" s="112">
        <v>3.6</v>
      </c>
      <c r="BO1411" s="112">
        <v>227.471</v>
      </c>
      <c r="BP1411" s="112">
        <v>37.551333333333332</v>
      </c>
      <c r="BQ1411" s="112">
        <v>14.972999999999999</v>
      </c>
      <c r="BR1411" s="113">
        <v>11</v>
      </c>
      <c r="BS1411" s="112">
        <v>0</v>
      </c>
    </row>
    <row r="1412" spans="1:71" hidden="1" x14ac:dyDescent="0.25">
      <c r="A1412" s="102" t="s">
        <v>16</v>
      </c>
      <c r="B1412" s="103" t="s">
        <v>177</v>
      </c>
      <c r="C1412" s="102" t="s">
        <v>178</v>
      </c>
      <c r="D1412" s="102" t="s">
        <v>399</v>
      </c>
      <c r="E1412" s="102" t="s">
        <v>400</v>
      </c>
      <c r="F1412" s="102" t="s">
        <v>244</v>
      </c>
      <c r="G1412" s="102" t="s">
        <v>224</v>
      </c>
      <c r="H1412" s="104">
        <v>12</v>
      </c>
      <c r="I1412" s="104">
        <v>13</v>
      </c>
      <c r="J1412" s="104">
        <v>62</v>
      </c>
      <c r="K1412" s="104">
        <v>186</v>
      </c>
      <c r="L1412" s="105">
        <v>29</v>
      </c>
      <c r="M1412" s="106">
        <v>158</v>
      </c>
      <c r="N1412" s="106">
        <v>169</v>
      </c>
      <c r="O1412" s="106">
        <v>3</v>
      </c>
      <c r="P1412" s="106">
        <v>11</v>
      </c>
      <c r="Q1412" s="106">
        <v>5</v>
      </c>
      <c r="R1412" s="106">
        <v>4</v>
      </c>
      <c r="S1412" s="106">
        <v>158</v>
      </c>
      <c r="T1412" s="106">
        <v>163</v>
      </c>
      <c r="U1412" s="106">
        <v>3</v>
      </c>
      <c r="V1412" s="106">
        <v>5</v>
      </c>
      <c r="W1412" s="106">
        <v>4</v>
      </c>
      <c r="X1412" s="106">
        <v>3.5</v>
      </c>
      <c r="Y1412" s="106">
        <v>62</v>
      </c>
      <c r="Z1412" s="106">
        <v>8</v>
      </c>
      <c r="AA1412" s="107">
        <v>56607</v>
      </c>
      <c r="AB1412" s="106">
        <v>6</v>
      </c>
      <c r="AC1412" s="108">
        <v>5.5</v>
      </c>
      <c r="AD1412" s="109">
        <v>3</v>
      </c>
      <c r="AE1412" s="110">
        <v>23</v>
      </c>
      <c r="AF1412" s="111">
        <v>0.54</v>
      </c>
      <c r="AG1412" s="112">
        <v>2</v>
      </c>
      <c r="AH1412" s="112">
        <v>5.666666666666667</v>
      </c>
      <c r="AI1412" s="112">
        <v>2</v>
      </c>
      <c r="AJ1412" s="111">
        <v>0.9</v>
      </c>
      <c r="AK1412" s="112">
        <v>0</v>
      </c>
      <c r="AL1412" s="112">
        <v>0</v>
      </c>
      <c r="AM1412" s="112">
        <v>0</v>
      </c>
      <c r="AN1412" s="112">
        <v>0</v>
      </c>
      <c r="AO1412" s="112">
        <v>114.33333333333333</v>
      </c>
      <c r="AP1412" s="112">
        <v>0</v>
      </c>
      <c r="AQ1412" s="112">
        <v>0</v>
      </c>
      <c r="AR1412" s="112">
        <v>0</v>
      </c>
      <c r="AS1412" s="112">
        <v>0</v>
      </c>
      <c r="AT1412" s="111">
        <v>0.55000000000000004</v>
      </c>
      <c r="AU1412" s="112">
        <v>0</v>
      </c>
      <c r="AV1412" s="112">
        <v>0</v>
      </c>
      <c r="AW1412" s="112">
        <v>15</v>
      </c>
      <c r="AX1412" s="112">
        <v>0</v>
      </c>
      <c r="AY1412" s="112">
        <v>0</v>
      </c>
      <c r="AZ1412" s="112">
        <v>0</v>
      </c>
      <c r="BA1412" s="111">
        <v>0.71299999999999997</v>
      </c>
      <c r="BB1412" s="112">
        <v>0</v>
      </c>
      <c r="BC1412" s="112">
        <v>0</v>
      </c>
      <c r="BD1412" s="112">
        <v>0</v>
      </c>
      <c r="BE1412" s="112">
        <v>0</v>
      </c>
      <c r="BF1412" s="112">
        <v>166.66666666666666</v>
      </c>
      <c r="BG1412" s="112">
        <v>0</v>
      </c>
      <c r="BH1412" s="112">
        <v>0</v>
      </c>
      <c r="BI1412" s="112">
        <v>52.666666666666664</v>
      </c>
      <c r="BJ1412" s="112">
        <v>21</v>
      </c>
      <c r="BK1412" s="111">
        <v>0.71299999999999997</v>
      </c>
      <c r="BL1412" s="112">
        <v>12.420000000000002</v>
      </c>
      <c r="BM1412" s="112">
        <v>6.9</v>
      </c>
      <c r="BN1412" s="112">
        <v>1.8</v>
      </c>
      <c r="BO1412" s="112">
        <v>192.41166666666663</v>
      </c>
      <c r="BP1412" s="112">
        <v>37.551333333333332</v>
      </c>
      <c r="BQ1412" s="112">
        <v>14.972999999999999</v>
      </c>
      <c r="BR1412" s="113">
        <v>8</v>
      </c>
      <c r="BS1412" s="112">
        <v>0</v>
      </c>
    </row>
    <row r="1413" spans="1:71" hidden="1" x14ac:dyDescent="0.25">
      <c r="A1413" s="102" t="s">
        <v>16</v>
      </c>
      <c r="B1413" s="103" t="s">
        <v>177</v>
      </c>
      <c r="C1413" s="102" t="s">
        <v>178</v>
      </c>
      <c r="D1413" s="102" t="s">
        <v>401</v>
      </c>
      <c r="E1413" s="102" t="s">
        <v>402</v>
      </c>
      <c r="F1413" s="102" t="s">
        <v>155</v>
      </c>
      <c r="G1413" s="102" t="s">
        <v>227</v>
      </c>
      <c r="H1413" s="104">
        <v>7</v>
      </c>
      <c r="I1413" s="104">
        <v>6</v>
      </c>
      <c r="J1413" s="104">
        <v>112</v>
      </c>
      <c r="K1413" s="104">
        <v>336</v>
      </c>
      <c r="L1413" s="105">
        <v>41.666666666666664</v>
      </c>
      <c r="M1413" s="106">
        <v>104</v>
      </c>
      <c r="N1413" s="106">
        <v>111</v>
      </c>
      <c r="O1413" s="106">
        <v>1</v>
      </c>
      <c r="P1413" s="106">
        <v>7</v>
      </c>
      <c r="Q1413" s="106">
        <v>4</v>
      </c>
      <c r="R1413" s="106">
        <v>2.5</v>
      </c>
      <c r="S1413" s="106">
        <v>104</v>
      </c>
      <c r="T1413" s="106">
        <v>104</v>
      </c>
      <c r="U1413" s="106">
        <v>1</v>
      </c>
      <c r="V1413" s="106">
        <v>0</v>
      </c>
      <c r="W1413" s="106">
        <v>2</v>
      </c>
      <c r="X1413" s="106">
        <v>1.5</v>
      </c>
      <c r="Y1413" s="106">
        <v>112</v>
      </c>
      <c r="Z1413" s="106">
        <v>9</v>
      </c>
      <c r="AA1413" s="107">
        <v>80917</v>
      </c>
      <c r="AB1413" s="106">
        <v>9</v>
      </c>
      <c r="AC1413" s="108">
        <v>6.2</v>
      </c>
      <c r="AD1413" s="109">
        <v>4</v>
      </c>
      <c r="AE1413" s="110">
        <v>0</v>
      </c>
      <c r="AF1413" s="111">
        <v>0.54</v>
      </c>
      <c r="AG1413" s="112">
        <v>0.66666666666666663</v>
      </c>
      <c r="AH1413" s="112">
        <v>31.333333333333332</v>
      </c>
      <c r="AI1413" s="112">
        <v>0.66666666666666663</v>
      </c>
      <c r="AJ1413" s="111">
        <v>0.9</v>
      </c>
      <c r="AK1413" s="112">
        <v>0</v>
      </c>
      <c r="AL1413" s="112">
        <v>0</v>
      </c>
      <c r="AM1413" s="112">
        <v>0</v>
      </c>
      <c r="AN1413" s="112">
        <v>0</v>
      </c>
      <c r="AO1413" s="112">
        <v>13</v>
      </c>
      <c r="AP1413" s="112">
        <v>0</v>
      </c>
      <c r="AQ1413" s="112">
        <v>0</v>
      </c>
      <c r="AR1413" s="112">
        <v>0</v>
      </c>
      <c r="AS1413" s="112">
        <v>0</v>
      </c>
      <c r="AT1413" s="111">
        <v>0.55000000000000004</v>
      </c>
      <c r="AU1413" s="112">
        <v>0</v>
      </c>
      <c r="AV1413" s="112">
        <v>0</v>
      </c>
      <c r="AW1413" s="112">
        <v>0</v>
      </c>
      <c r="AX1413" s="112">
        <v>0</v>
      </c>
      <c r="AY1413" s="112">
        <v>0</v>
      </c>
      <c r="AZ1413" s="112">
        <v>0</v>
      </c>
      <c r="BA1413" s="111">
        <v>0.71299999999999997</v>
      </c>
      <c r="BB1413" s="112">
        <v>0</v>
      </c>
      <c r="BC1413" s="112">
        <v>0</v>
      </c>
      <c r="BD1413" s="112">
        <v>0</v>
      </c>
      <c r="BE1413" s="112">
        <v>0</v>
      </c>
      <c r="BF1413" s="112">
        <v>0</v>
      </c>
      <c r="BG1413" s="112">
        <v>0</v>
      </c>
      <c r="BH1413" s="112">
        <v>2.6666666666666665</v>
      </c>
      <c r="BI1413" s="112">
        <v>0</v>
      </c>
      <c r="BJ1413" s="112">
        <v>0</v>
      </c>
      <c r="BK1413" s="111">
        <v>0.71299999999999997</v>
      </c>
      <c r="BL1413" s="112">
        <v>0</v>
      </c>
      <c r="BM1413" s="112">
        <v>28.8</v>
      </c>
      <c r="BN1413" s="112">
        <v>0.6</v>
      </c>
      <c r="BO1413" s="112">
        <v>7.15</v>
      </c>
      <c r="BP1413" s="112">
        <v>1.9013333333333331</v>
      </c>
      <c r="BQ1413" s="112">
        <v>0</v>
      </c>
      <c r="BR1413" s="113">
        <v>6</v>
      </c>
      <c r="BS1413" s="112">
        <v>0</v>
      </c>
    </row>
    <row r="1414" spans="1:71" hidden="1" x14ac:dyDescent="0.25">
      <c r="A1414" s="102" t="s">
        <v>16</v>
      </c>
      <c r="B1414" s="103" t="s">
        <v>177</v>
      </c>
      <c r="C1414" s="102" t="s">
        <v>178</v>
      </c>
      <c r="D1414" s="102" t="s">
        <v>403</v>
      </c>
      <c r="E1414" s="102" t="s">
        <v>404</v>
      </c>
      <c r="F1414" s="102" t="s">
        <v>155</v>
      </c>
      <c r="G1414" s="102" t="s">
        <v>227</v>
      </c>
      <c r="H1414" s="104">
        <v>33</v>
      </c>
      <c r="I1414" s="104">
        <v>36</v>
      </c>
      <c r="J1414" s="104">
        <v>135</v>
      </c>
      <c r="K1414" s="104">
        <v>405</v>
      </c>
      <c r="L1414" s="105">
        <v>68</v>
      </c>
      <c r="M1414" s="106">
        <v>521</v>
      </c>
      <c r="N1414" s="106">
        <v>535</v>
      </c>
      <c r="O1414" s="106">
        <v>6</v>
      </c>
      <c r="P1414" s="106">
        <v>14</v>
      </c>
      <c r="Q1414" s="106">
        <v>5</v>
      </c>
      <c r="R1414" s="106">
        <v>5.5</v>
      </c>
      <c r="S1414" s="106">
        <v>531</v>
      </c>
      <c r="T1414" s="106">
        <v>538</v>
      </c>
      <c r="U1414" s="106">
        <v>6</v>
      </c>
      <c r="V1414" s="106">
        <v>7</v>
      </c>
      <c r="W1414" s="106">
        <v>5</v>
      </c>
      <c r="X1414" s="106">
        <v>5.5</v>
      </c>
      <c r="Y1414" s="106">
        <v>135</v>
      </c>
      <c r="Z1414" s="106">
        <v>9</v>
      </c>
      <c r="AA1414" s="107">
        <v>72479</v>
      </c>
      <c r="AB1414" s="106">
        <v>8</v>
      </c>
      <c r="AC1414" s="108">
        <v>7.2</v>
      </c>
      <c r="AD1414" s="109">
        <v>4</v>
      </c>
      <c r="AE1414" s="110">
        <v>0</v>
      </c>
      <c r="AF1414" s="111">
        <v>0.54</v>
      </c>
      <c r="AG1414" s="112">
        <v>2</v>
      </c>
      <c r="AH1414" s="112">
        <v>32.333333333333336</v>
      </c>
      <c r="AI1414" s="112">
        <v>2</v>
      </c>
      <c r="AJ1414" s="111">
        <v>0.9</v>
      </c>
      <c r="AK1414" s="112">
        <v>0</v>
      </c>
      <c r="AL1414" s="112">
        <v>21.333333333333332</v>
      </c>
      <c r="AM1414" s="112">
        <v>0</v>
      </c>
      <c r="AN1414" s="112">
        <v>0</v>
      </c>
      <c r="AO1414" s="112">
        <v>13</v>
      </c>
      <c r="AP1414" s="112">
        <v>0</v>
      </c>
      <c r="AQ1414" s="112">
        <v>0</v>
      </c>
      <c r="AR1414" s="112">
        <v>0</v>
      </c>
      <c r="AS1414" s="112">
        <v>0</v>
      </c>
      <c r="AT1414" s="111">
        <v>0.55000000000000004</v>
      </c>
      <c r="AU1414" s="112">
        <v>0</v>
      </c>
      <c r="AV1414" s="112">
        <v>0</v>
      </c>
      <c r="AW1414" s="112">
        <v>0</v>
      </c>
      <c r="AX1414" s="112">
        <v>0</v>
      </c>
      <c r="AY1414" s="112">
        <v>0</v>
      </c>
      <c r="AZ1414" s="112">
        <v>0</v>
      </c>
      <c r="BA1414" s="111">
        <v>0.71299999999999997</v>
      </c>
      <c r="BB1414" s="112">
        <v>0</v>
      </c>
      <c r="BC1414" s="112">
        <v>0</v>
      </c>
      <c r="BD1414" s="112">
        <v>0</v>
      </c>
      <c r="BE1414" s="112">
        <v>0</v>
      </c>
      <c r="BF1414" s="112">
        <v>0</v>
      </c>
      <c r="BG1414" s="112">
        <v>0</v>
      </c>
      <c r="BH1414" s="112">
        <v>2.6666666666666665</v>
      </c>
      <c r="BI1414" s="112">
        <v>0</v>
      </c>
      <c r="BJ1414" s="112">
        <v>0</v>
      </c>
      <c r="BK1414" s="111">
        <v>0.71299999999999997</v>
      </c>
      <c r="BL1414" s="112">
        <v>0</v>
      </c>
      <c r="BM1414" s="112">
        <v>42.63333333333334</v>
      </c>
      <c r="BN1414" s="112">
        <v>1.8</v>
      </c>
      <c r="BO1414" s="112">
        <v>7.15</v>
      </c>
      <c r="BP1414" s="112">
        <v>1.9013333333333331</v>
      </c>
      <c r="BQ1414" s="112">
        <v>0</v>
      </c>
      <c r="BR1414" s="113">
        <v>27</v>
      </c>
      <c r="BS1414" s="112">
        <v>0</v>
      </c>
    </row>
    <row r="1415" spans="1:71" hidden="1" x14ac:dyDescent="0.25">
      <c r="A1415" s="102" t="s">
        <v>16</v>
      </c>
      <c r="B1415" s="103" t="s">
        <v>177</v>
      </c>
      <c r="C1415" s="102" t="s">
        <v>178</v>
      </c>
      <c r="D1415" s="102" t="s">
        <v>405</v>
      </c>
      <c r="E1415" s="102" t="s">
        <v>406</v>
      </c>
      <c r="F1415" s="102" t="s">
        <v>155</v>
      </c>
      <c r="G1415" s="102" t="s">
        <v>227</v>
      </c>
      <c r="H1415" s="104">
        <v>9</v>
      </c>
      <c r="I1415" s="104">
        <v>9</v>
      </c>
      <c r="J1415" s="104">
        <v>27</v>
      </c>
      <c r="K1415" s="104">
        <v>81</v>
      </c>
      <c r="L1415" s="105">
        <v>15</v>
      </c>
      <c r="M1415" s="106">
        <v>143</v>
      </c>
      <c r="N1415" s="106">
        <v>140</v>
      </c>
      <c r="O1415" s="106">
        <v>2</v>
      </c>
      <c r="P1415" s="106">
        <v>-3</v>
      </c>
      <c r="Q1415" s="106">
        <v>3</v>
      </c>
      <c r="R1415" s="106">
        <v>2.5</v>
      </c>
      <c r="S1415" s="106">
        <v>140</v>
      </c>
      <c r="T1415" s="106">
        <v>140</v>
      </c>
      <c r="U1415" s="106">
        <v>2</v>
      </c>
      <c r="V1415" s="106">
        <v>0</v>
      </c>
      <c r="W1415" s="106">
        <v>2</v>
      </c>
      <c r="X1415" s="106">
        <v>2</v>
      </c>
      <c r="Y1415" s="106">
        <v>27</v>
      </c>
      <c r="Z1415" s="106">
        <v>6</v>
      </c>
      <c r="AA1415" s="107">
        <v>92595</v>
      </c>
      <c r="AB1415" s="106">
        <v>10</v>
      </c>
      <c r="AC1415" s="108">
        <v>6.1</v>
      </c>
      <c r="AD1415" s="109">
        <v>4</v>
      </c>
      <c r="AE1415" s="110">
        <v>0</v>
      </c>
      <c r="AF1415" s="111">
        <v>0.54</v>
      </c>
      <c r="AG1415" s="112">
        <v>7.333333333333333</v>
      </c>
      <c r="AH1415" s="112">
        <v>32.333333333333336</v>
      </c>
      <c r="AI1415" s="112">
        <v>7.333333333333333</v>
      </c>
      <c r="AJ1415" s="111">
        <v>0.9</v>
      </c>
      <c r="AK1415" s="112">
        <v>0</v>
      </c>
      <c r="AL1415" s="112">
        <v>21.333333333333332</v>
      </c>
      <c r="AM1415" s="112">
        <v>0</v>
      </c>
      <c r="AN1415" s="112">
        <v>0</v>
      </c>
      <c r="AO1415" s="112">
        <v>16</v>
      </c>
      <c r="AP1415" s="112">
        <v>0</v>
      </c>
      <c r="AQ1415" s="112">
        <v>0</v>
      </c>
      <c r="AR1415" s="112">
        <v>0</v>
      </c>
      <c r="AS1415" s="112">
        <v>0</v>
      </c>
      <c r="AT1415" s="111">
        <v>0.55000000000000004</v>
      </c>
      <c r="AU1415" s="112">
        <v>0</v>
      </c>
      <c r="AV1415" s="112">
        <v>0</v>
      </c>
      <c r="AW1415" s="112">
        <v>0</v>
      </c>
      <c r="AX1415" s="112">
        <v>0</v>
      </c>
      <c r="AY1415" s="112">
        <v>0</v>
      </c>
      <c r="AZ1415" s="112">
        <v>0</v>
      </c>
      <c r="BA1415" s="111">
        <v>0.71299999999999997</v>
      </c>
      <c r="BB1415" s="112">
        <v>0</v>
      </c>
      <c r="BC1415" s="112">
        <v>0</v>
      </c>
      <c r="BD1415" s="112">
        <v>0</v>
      </c>
      <c r="BE1415" s="112">
        <v>0</v>
      </c>
      <c r="BF1415" s="112">
        <v>35</v>
      </c>
      <c r="BG1415" s="112">
        <v>0</v>
      </c>
      <c r="BH1415" s="112">
        <v>2.6666666666666665</v>
      </c>
      <c r="BI1415" s="112">
        <v>0</v>
      </c>
      <c r="BJ1415" s="112">
        <v>0</v>
      </c>
      <c r="BK1415" s="111">
        <v>0.71299999999999997</v>
      </c>
      <c r="BL1415" s="112">
        <v>0</v>
      </c>
      <c r="BM1415" s="112">
        <v>47.433333333333337</v>
      </c>
      <c r="BN1415" s="112">
        <v>6.6</v>
      </c>
      <c r="BO1415" s="112">
        <v>33.754999999999995</v>
      </c>
      <c r="BP1415" s="112">
        <v>1.9013333333333331</v>
      </c>
      <c r="BQ1415" s="112">
        <v>0</v>
      </c>
      <c r="BR1415" s="113">
        <v>1</v>
      </c>
      <c r="BS1415" s="112">
        <v>0</v>
      </c>
    </row>
    <row r="1416" spans="1:71" hidden="1" x14ac:dyDescent="0.25">
      <c r="A1416" s="102" t="s">
        <v>16</v>
      </c>
      <c r="B1416" s="103" t="s">
        <v>177</v>
      </c>
      <c r="C1416" s="102" t="s">
        <v>178</v>
      </c>
      <c r="D1416" s="102" t="s">
        <v>290</v>
      </c>
      <c r="E1416" s="102" t="s">
        <v>291</v>
      </c>
      <c r="F1416" s="102" t="s">
        <v>156</v>
      </c>
      <c r="G1416" s="102" t="s">
        <v>224</v>
      </c>
      <c r="H1416" s="104">
        <v>73</v>
      </c>
      <c r="I1416" s="104">
        <v>77</v>
      </c>
      <c r="J1416" s="104">
        <v>229</v>
      </c>
      <c r="K1416" s="104">
        <v>687</v>
      </c>
      <c r="L1416" s="105">
        <v>126.33333333333333</v>
      </c>
      <c r="M1416" s="106">
        <v>872</v>
      </c>
      <c r="N1416" s="106">
        <v>937</v>
      </c>
      <c r="O1416" s="106">
        <v>8</v>
      </c>
      <c r="P1416" s="106">
        <v>65</v>
      </c>
      <c r="Q1416" s="106">
        <v>9</v>
      </c>
      <c r="R1416" s="106">
        <v>8.5</v>
      </c>
      <c r="S1416" s="106">
        <v>882</v>
      </c>
      <c r="T1416" s="106">
        <v>906</v>
      </c>
      <c r="U1416" s="106">
        <v>8</v>
      </c>
      <c r="V1416" s="106">
        <v>24</v>
      </c>
      <c r="W1416" s="106">
        <v>8</v>
      </c>
      <c r="X1416" s="106">
        <v>8</v>
      </c>
      <c r="Y1416" s="106">
        <v>229</v>
      </c>
      <c r="Z1416" s="106">
        <v>10</v>
      </c>
      <c r="AA1416" s="107">
        <v>50889</v>
      </c>
      <c r="AB1416" s="106">
        <v>6</v>
      </c>
      <c r="AC1416" s="108">
        <v>7.7</v>
      </c>
      <c r="AD1416" s="109">
        <v>4</v>
      </c>
      <c r="AE1416" s="110">
        <v>0</v>
      </c>
      <c r="AF1416" s="111">
        <v>0.54</v>
      </c>
      <c r="AG1416" s="112">
        <v>0</v>
      </c>
      <c r="AH1416" s="112">
        <v>0</v>
      </c>
      <c r="AI1416" s="112">
        <v>0</v>
      </c>
      <c r="AJ1416" s="111">
        <v>0.9</v>
      </c>
      <c r="AK1416" s="112">
        <v>0</v>
      </c>
      <c r="AL1416" s="112">
        <v>0</v>
      </c>
      <c r="AM1416" s="112">
        <v>0</v>
      </c>
      <c r="AN1416" s="112">
        <v>0</v>
      </c>
      <c r="AO1416" s="112">
        <v>0</v>
      </c>
      <c r="AP1416" s="112">
        <v>0</v>
      </c>
      <c r="AQ1416" s="112">
        <v>0</v>
      </c>
      <c r="AR1416" s="112">
        <v>0</v>
      </c>
      <c r="AS1416" s="112">
        <v>0</v>
      </c>
      <c r="AT1416" s="111">
        <v>0.55000000000000004</v>
      </c>
      <c r="AU1416" s="112">
        <v>0</v>
      </c>
      <c r="AV1416" s="112">
        <v>0</v>
      </c>
      <c r="AW1416" s="112">
        <v>0</v>
      </c>
      <c r="AX1416" s="112">
        <v>0</v>
      </c>
      <c r="AY1416" s="112">
        <v>0</v>
      </c>
      <c r="AZ1416" s="112">
        <v>0</v>
      </c>
      <c r="BA1416" s="111">
        <v>0.71299999999999997</v>
      </c>
      <c r="BB1416" s="112">
        <v>0</v>
      </c>
      <c r="BC1416" s="112">
        <v>0</v>
      </c>
      <c r="BD1416" s="112">
        <v>0</v>
      </c>
      <c r="BE1416" s="112">
        <v>0</v>
      </c>
      <c r="BF1416" s="112">
        <v>0</v>
      </c>
      <c r="BG1416" s="112">
        <v>0</v>
      </c>
      <c r="BH1416" s="112">
        <v>0</v>
      </c>
      <c r="BI1416" s="112">
        <v>0</v>
      </c>
      <c r="BJ1416" s="112">
        <v>0</v>
      </c>
      <c r="BK1416" s="111">
        <v>0.71299999999999997</v>
      </c>
      <c r="BL1416" s="112">
        <v>0</v>
      </c>
      <c r="BM1416" s="112">
        <v>0</v>
      </c>
      <c r="BN1416" s="112">
        <v>0</v>
      </c>
      <c r="BO1416" s="112">
        <v>0</v>
      </c>
      <c r="BP1416" s="112">
        <v>0</v>
      </c>
      <c r="BQ1416" s="112">
        <v>0</v>
      </c>
      <c r="BR1416" s="113">
        <v>79</v>
      </c>
      <c r="BS1416" s="112">
        <v>0</v>
      </c>
    </row>
    <row r="1417" spans="1:71" hidden="1" x14ac:dyDescent="0.25">
      <c r="A1417" s="102" t="s">
        <v>16</v>
      </c>
      <c r="B1417" s="103" t="s">
        <v>177</v>
      </c>
      <c r="C1417" s="102" t="s">
        <v>178</v>
      </c>
      <c r="D1417" s="102" t="s">
        <v>407</v>
      </c>
      <c r="E1417" s="102" t="s">
        <v>408</v>
      </c>
      <c r="F1417" s="102" t="s">
        <v>244</v>
      </c>
      <c r="G1417" s="102" t="s">
        <v>224</v>
      </c>
      <c r="H1417" s="104">
        <v>10</v>
      </c>
      <c r="I1417" s="104">
        <v>8</v>
      </c>
      <c r="J1417" s="104">
        <v>28</v>
      </c>
      <c r="K1417" s="104">
        <v>84</v>
      </c>
      <c r="L1417" s="105">
        <v>15.333333333333334</v>
      </c>
      <c r="M1417" s="106">
        <v>134</v>
      </c>
      <c r="N1417" s="106">
        <v>138</v>
      </c>
      <c r="O1417" s="106">
        <v>2</v>
      </c>
      <c r="P1417" s="106">
        <v>4</v>
      </c>
      <c r="Q1417" s="106">
        <v>3</v>
      </c>
      <c r="R1417" s="106">
        <v>2.5</v>
      </c>
      <c r="S1417" s="106">
        <v>133</v>
      </c>
      <c r="T1417" s="106">
        <v>131</v>
      </c>
      <c r="U1417" s="106">
        <v>2</v>
      </c>
      <c r="V1417" s="106">
        <v>-2</v>
      </c>
      <c r="W1417" s="106">
        <v>1</v>
      </c>
      <c r="X1417" s="106">
        <v>1.5</v>
      </c>
      <c r="Y1417" s="106">
        <v>28</v>
      </c>
      <c r="Z1417" s="106">
        <v>6</v>
      </c>
      <c r="AA1417" s="107">
        <v>78844</v>
      </c>
      <c r="AB1417" s="106">
        <v>9</v>
      </c>
      <c r="AC1417" s="108">
        <v>5.6</v>
      </c>
      <c r="AD1417" s="109">
        <v>3</v>
      </c>
      <c r="AE1417" s="110">
        <v>23</v>
      </c>
      <c r="AF1417" s="111">
        <v>0.54</v>
      </c>
      <c r="AG1417" s="112">
        <v>7.333333333333333</v>
      </c>
      <c r="AH1417" s="112">
        <v>37.333333333333336</v>
      </c>
      <c r="AI1417" s="112">
        <v>7.333333333333333</v>
      </c>
      <c r="AJ1417" s="111">
        <v>0.9</v>
      </c>
      <c r="AK1417" s="112">
        <v>0</v>
      </c>
      <c r="AL1417" s="112">
        <v>21.333333333333332</v>
      </c>
      <c r="AM1417" s="112">
        <v>0</v>
      </c>
      <c r="AN1417" s="112">
        <v>0</v>
      </c>
      <c r="AO1417" s="112">
        <v>107.66666666666667</v>
      </c>
      <c r="AP1417" s="112">
        <v>0</v>
      </c>
      <c r="AQ1417" s="112">
        <v>0</v>
      </c>
      <c r="AR1417" s="112">
        <v>0</v>
      </c>
      <c r="AS1417" s="112">
        <v>0</v>
      </c>
      <c r="AT1417" s="111">
        <v>0.55000000000000004</v>
      </c>
      <c r="AU1417" s="112">
        <v>0</v>
      </c>
      <c r="AV1417" s="112">
        <v>0</v>
      </c>
      <c r="AW1417" s="112">
        <v>15</v>
      </c>
      <c r="AX1417" s="112">
        <v>0</v>
      </c>
      <c r="AY1417" s="112">
        <v>0</v>
      </c>
      <c r="AZ1417" s="112">
        <v>0</v>
      </c>
      <c r="BA1417" s="111">
        <v>0.71299999999999997</v>
      </c>
      <c r="BB1417" s="112">
        <v>0</v>
      </c>
      <c r="BC1417" s="112">
        <v>0</v>
      </c>
      <c r="BD1417" s="112">
        <v>0</v>
      </c>
      <c r="BE1417" s="112">
        <v>0</v>
      </c>
      <c r="BF1417" s="112">
        <v>166.66666666666666</v>
      </c>
      <c r="BG1417" s="112">
        <v>0</v>
      </c>
      <c r="BH1417" s="112">
        <v>2.6666666666666665</v>
      </c>
      <c r="BI1417" s="112">
        <v>52.666666666666664</v>
      </c>
      <c r="BJ1417" s="112">
        <v>21</v>
      </c>
      <c r="BK1417" s="111">
        <v>0.71299999999999997</v>
      </c>
      <c r="BL1417" s="112">
        <v>12.420000000000002</v>
      </c>
      <c r="BM1417" s="112">
        <v>51.933333333333337</v>
      </c>
      <c r="BN1417" s="112">
        <v>6.6</v>
      </c>
      <c r="BO1417" s="112">
        <v>188.745</v>
      </c>
      <c r="BP1417" s="112">
        <v>39.452666666666659</v>
      </c>
      <c r="BQ1417" s="112">
        <v>14.972999999999999</v>
      </c>
      <c r="BR1417" s="113">
        <v>17</v>
      </c>
      <c r="BS1417" s="112">
        <v>0</v>
      </c>
    </row>
    <row r="1418" spans="1:71" hidden="1" x14ac:dyDescent="0.25">
      <c r="A1418" s="102" t="s">
        <v>16</v>
      </c>
      <c r="B1418" s="103" t="s">
        <v>179</v>
      </c>
      <c r="C1418" s="102" t="s">
        <v>180</v>
      </c>
      <c r="D1418" s="102" t="s">
        <v>296</v>
      </c>
      <c r="E1418" s="102" t="s">
        <v>297</v>
      </c>
      <c r="F1418" s="102" t="s">
        <v>155</v>
      </c>
      <c r="G1418" s="102" t="s">
        <v>227</v>
      </c>
      <c r="H1418" s="104">
        <v>17</v>
      </c>
      <c r="I1418" s="104">
        <v>16</v>
      </c>
      <c r="J1418" s="104">
        <v>74</v>
      </c>
      <c r="K1418" s="104">
        <v>222</v>
      </c>
      <c r="L1418" s="105">
        <v>35.666666666666664</v>
      </c>
      <c r="M1418" s="106">
        <v>222</v>
      </c>
      <c r="N1418" s="106">
        <v>230</v>
      </c>
      <c r="O1418" s="106">
        <v>3</v>
      </c>
      <c r="P1418" s="106">
        <v>8</v>
      </c>
      <c r="Q1418" s="106">
        <v>4</v>
      </c>
      <c r="R1418" s="106">
        <v>3.5</v>
      </c>
      <c r="S1418" s="106">
        <v>201</v>
      </c>
      <c r="T1418" s="106">
        <v>205</v>
      </c>
      <c r="U1418" s="106">
        <v>3</v>
      </c>
      <c r="V1418" s="106">
        <v>4</v>
      </c>
      <c r="W1418" s="106">
        <v>4</v>
      </c>
      <c r="X1418" s="106">
        <v>3.5</v>
      </c>
      <c r="Y1418" s="106">
        <v>74</v>
      </c>
      <c r="Z1418" s="106">
        <v>8</v>
      </c>
      <c r="AA1418" s="107"/>
      <c r="AB1418" s="106"/>
      <c r="AC1418" s="108">
        <v>5</v>
      </c>
      <c r="AD1418" s="109">
        <v>3</v>
      </c>
      <c r="AE1418" s="110">
        <v>0</v>
      </c>
      <c r="AF1418" s="111">
        <v>0.54</v>
      </c>
      <c r="AG1418" s="112">
        <v>0</v>
      </c>
      <c r="AH1418" s="112">
        <v>0</v>
      </c>
      <c r="AI1418" s="112">
        <v>0</v>
      </c>
      <c r="AJ1418" s="111">
        <v>0.9</v>
      </c>
      <c r="AK1418" s="112">
        <v>0</v>
      </c>
      <c r="AL1418" s="112">
        <v>0</v>
      </c>
      <c r="AM1418" s="112">
        <v>0</v>
      </c>
      <c r="AN1418" s="112">
        <v>0</v>
      </c>
      <c r="AO1418" s="112">
        <v>7.666666666666667</v>
      </c>
      <c r="AP1418" s="112">
        <v>0</v>
      </c>
      <c r="AQ1418" s="112">
        <v>0</v>
      </c>
      <c r="AR1418" s="112">
        <v>0</v>
      </c>
      <c r="AS1418" s="112">
        <v>0</v>
      </c>
      <c r="AT1418" s="111">
        <v>0.55000000000000004</v>
      </c>
      <c r="AU1418" s="112">
        <v>0</v>
      </c>
      <c r="AV1418" s="112">
        <v>0</v>
      </c>
      <c r="AW1418" s="112">
        <v>0</v>
      </c>
      <c r="AX1418" s="112">
        <v>0</v>
      </c>
      <c r="AY1418" s="112">
        <v>0</v>
      </c>
      <c r="AZ1418" s="112">
        <v>0</v>
      </c>
      <c r="BA1418" s="111">
        <v>0.71299999999999997</v>
      </c>
      <c r="BB1418" s="112">
        <v>0</v>
      </c>
      <c r="BC1418" s="112">
        <v>0</v>
      </c>
      <c r="BD1418" s="112">
        <v>0</v>
      </c>
      <c r="BE1418" s="112">
        <v>0</v>
      </c>
      <c r="BF1418" s="112">
        <v>80</v>
      </c>
      <c r="BG1418" s="112">
        <v>0</v>
      </c>
      <c r="BH1418" s="112">
        <v>0</v>
      </c>
      <c r="BI1418" s="112">
        <v>23.333333333333332</v>
      </c>
      <c r="BJ1418" s="112">
        <v>8</v>
      </c>
      <c r="BK1418" s="111">
        <v>0.71299999999999997</v>
      </c>
      <c r="BL1418" s="112">
        <v>0</v>
      </c>
      <c r="BM1418" s="112">
        <v>0</v>
      </c>
      <c r="BN1418" s="112">
        <v>0</v>
      </c>
      <c r="BO1418" s="112">
        <v>61.256666666666668</v>
      </c>
      <c r="BP1418" s="112">
        <v>16.636666666666667</v>
      </c>
      <c r="BQ1418" s="112">
        <v>5.7039999999999997</v>
      </c>
      <c r="BR1418" s="113">
        <v>12</v>
      </c>
      <c r="BS1418" s="112">
        <v>658</v>
      </c>
    </row>
    <row r="1419" spans="1:71" hidden="1" x14ac:dyDescent="0.25">
      <c r="A1419" s="102" t="s">
        <v>16</v>
      </c>
      <c r="B1419" s="103" t="s">
        <v>179</v>
      </c>
      <c r="C1419" s="102" t="s">
        <v>180</v>
      </c>
      <c r="D1419" s="102" t="s">
        <v>240</v>
      </c>
      <c r="E1419" s="102" t="s">
        <v>241</v>
      </c>
      <c r="F1419" s="102" t="s">
        <v>155</v>
      </c>
      <c r="G1419" s="102" t="s">
        <v>227</v>
      </c>
      <c r="H1419" s="104">
        <v>13</v>
      </c>
      <c r="I1419" s="104">
        <v>16</v>
      </c>
      <c r="J1419" s="104">
        <v>58</v>
      </c>
      <c r="K1419" s="104">
        <v>174</v>
      </c>
      <c r="L1419" s="105">
        <v>29</v>
      </c>
      <c r="M1419" s="106">
        <v>160</v>
      </c>
      <c r="N1419" s="106">
        <v>178</v>
      </c>
      <c r="O1419" s="106">
        <v>3</v>
      </c>
      <c r="P1419" s="106">
        <v>18</v>
      </c>
      <c r="Q1419" s="106">
        <v>6</v>
      </c>
      <c r="R1419" s="106">
        <v>4.5</v>
      </c>
      <c r="S1419" s="106">
        <v>155</v>
      </c>
      <c r="T1419" s="106">
        <v>167</v>
      </c>
      <c r="U1419" s="106">
        <v>3</v>
      </c>
      <c r="V1419" s="106">
        <v>12</v>
      </c>
      <c r="W1419" s="106">
        <v>6</v>
      </c>
      <c r="X1419" s="106">
        <v>4.5</v>
      </c>
      <c r="Y1419" s="106">
        <v>58</v>
      </c>
      <c r="Z1419" s="106">
        <v>7</v>
      </c>
      <c r="AA1419" s="107"/>
      <c r="AB1419" s="106"/>
      <c r="AC1419" s="108">
        <v>5.333333333333333</v>
      </c>
      <c r="AD1419" s="109">
        <v>3</v>
      </c>
      <c r="AE1419" s="110">
        <v>0</v>
      </c>
      <c r="AF1419" s="111">
        <v>0.54</v>
      </c>
      <c r="AG1419" s="112">
        <v>0</v>
      </c>
      <c r="AH1419" s="112">
        <v>0</v>
      </c>
      <c r="AI1419" s="112">
        <v>0</v>
      </c>
      <c r="AJ1419" s="111">
        <v>0.9</v>
      </c>
      <c r="AK1419" s="112">
        <v>0</v>
      </c>
      <c r="AL1419" s="112">
        <v>0</v>
      </c>
      <c r="AM1419" s="112">
        <v>0</v>
      </c>
      <c r="AN1419" s="112">
        <v>0</v>
      </c>
      <c r="AO1419" s="112">
        <v>29</v>
      </c>
      <c r="AP1419" s="112">
        <v>0</v>
      </c>
      <c r="AQ1419" s="112">
        <v>8.3333333333333339</v>
      </c>
      <c r="AR1419" s="112">
        <v>0</v>
      </c>
      <c r="AS1419" s="112">
        <v>0</v>
      </c>
      <c r="AT1419" s="111">
        <v>0.55000000000000004</v>
      </c>
      <c r="AU1419" s="112">
        <v>0</v>
      </c>
      <c r="AV1419" s="112">
        <v>0</v>
      </c>
      <c r="AW1419" s="112">
        <v>0</v>
      </c>
      <c r="AX1419" s="112">
        <v>0</v>
      </c>
      <c r="AY1419" s="112">
        <v>0</v>
      </c>
      <c r="AZ1419" s="112">
        <v>0</v>
      </c>
      <c r="BA1419" s="111">
        <v>0.71299999999999997</v>
      </c>
      <c r="BB1419" s="112">
        <v>0</v>
      </c>
      <c r="BC1419" s="112">
        <v>0</v>
      </c>
      <c r="BD1419" s="112">
        <v>0</v>
      </c>
      <c r="BE1419" s="112">
        <v>0</v>
      </c>
      <c r="BF1419" s="112">
        <v>56</v>
      </c>
      <c r="BG1419" s="112">
        <v>0</v>
      </c>
      <c r="BH1419" s="112">
        <v>0</v>
      </c>
      <c r="BI1419" s="112">
        <v>72</v>
      </c>
      <c r="BJ1419" s="112">
        <v>12</v>
      </c>
      <c r="BK1419" s="111">
        <v>0.71299999999999997</v>
      </c>
      <c r="BL1419" s="112">
        <v>0</v>
      </c>
      <c r="BM1419" s="112">
        <v>0</v>
      </c>
      <c r="BN1419" s="112">
        <v>0</v>
      </c>
      <c r="BO1419" s="112">
        <v>55.878</v>
      </c>
      <c r="BP1419" s="112">
        <v>55.919333333333334</v>
      </c>
      <c r="BQ1419" s="112">
        <v>8.5559999999999992</v>
      </c>
      <c r="BR1419" s="113">
        <v>6</v>
      </c>
      <c r="BS1419" s="112">
        <v>658</v>
      </c>
    </row>
    <row r="1420" spans="1:71" hidden="1" x14ac:dyDescent="0.25">
      <c r="A1420" s="102" t="s">
        <v>16</v>
      </c>
      <c r="B1420" s="103" t="s">
        <v>179</v>
      </c>
      <c r="C1420" s="102" t="s">
        <v>180</v>
      </c>
      <c r="D1420" s="102" t="s">
        <v>300</v>
      </c>
      <c r="E1420" s="102" t="s">
        <v>301</v>
      </c>
      <c r="F1420" s="102" t="s">
        <v>155</v>
      </c>
      <c r="G1420" s="102" t="s">
        <v>227</v>
      </c>
      <c r="H1420" s="104">
        <v>22</v>
      </c>
      <c r="I1420" s="104">
        <v>15</v>
      </c>
      <c r="J1420" s="104">
        <v>21</v>
      </c>
      <c r="K1420" s="104">
        <v>63</v>
      </c>
      <c r="L1420" s="105">
        <v>19.333333333333332</v>
      </c>
      <c r="M1420" s="106">
        <v>314</v>
      </c>
      <c r="N1420" s="106">
        <v>338</v>
      </c>
      <c r="O1420" s="106">
        <v>5</v>
      </c>
      <c r="P1420" s="106">
        <v>24</v>
      </c>
      <c r="Q1420" s="106">
        <v>6</v>
      </c>
      <c r="R1420" s="106">
        <v>5.5</v>
      </c>
      <c r="S1420" s="106">
        <v>207</v>
      </c>
      <c r="T1420" s="106">
        <v>212</v>
      </c>
      <c r="U1420" s="106">
        <v>3</v>
      </c>
      <c r="V1420" s="106">
        <v>5</v>
      </c>
      <c r="W1420" s="106">
        <v>4</v>
      </c>
      <c r="X1420" s="106">
        <v>3.5</v>
      </c>
      <c r="Y1420" s="106">
        <v>21</v>
      </c>
      <c r="Z1420" s="106">
        <v>5</v>
      </c>
      <c r="AA1420" s="107">
        <v>83149</v>
      </c>
      <c r="AB1420" s="106">
        <v>9</v>
      </c>
      <c r="AC1420" s="108">
        <v>6.4</v>
      </c>
      <c r="AD1420" s="109">
        <v>4</v>
      </c>
      <c r="AE1420" s="110">
        <v>0</v>
      </c>
      <c r="AF1420" s="111">
        <v>0.54</v>
      </c>
      <c r="AG1420" s="112">
        <v>0</v>
      </c>
      <c r="AH1420" s="112">
        <v>0</v>
      </c>
      <c r="AI1420" s="112">
        <v>0</v>
      </c>
      <c r="AJ1420" s="111">
        <v>0.9</v>
      </c>
      <c r="AK1420" s="112">
        <v>0</v>
      </c>
      <c r="AL1420" s="112">
        <v>0</v>
      </c>
      <c r="AM1420" s="112">
        <v>0</v>
      </c>
      <c r="AN1420" s="112">
        <v>0</v>
      </c>
      <c r="AO1420" s="112">
        <v>12.333333333333334</v>
      </c>
      <c r="AP1420" s="112">
        <v>0</v>
      </c>
      <c r="AQ1420" s="112">
        <v>0</v>
      </c>
      <c r="AR1420" s="112">
        <v>0</v>
      </c>
      <c r="AS1420" s="112">
        <v>0</v>
      </c>
      <c r="AT1420" s="111">
        <v>0.55000000000000004</v>
      </c>
      <c r="AU1420" s="112">
        <v>0</v>
      </c>
      <c r="AV1420" s="112">
        <v>0</v>
      </c>
      <c r="AW1420" s="112">
        <v>0</v>
      </c>
      <c r="AX1420" s="112">
        <v>0</v>
      </c>
      <c r="AY1420" s="112">
        <v>0</v>
      </c>
      <c r="AZ1420" s="112">
        <v>0</v>
      </c>
      <c r="BA1420" s="111">
        <v>0.71299999999999997</v>
      </c>
      <c r="BB1420" s="112">
        <v>0</v>
      </c>
      <c r="BC1420" s="112">
        <v>0</v>
      </c>
      <c r="BD1420" s="112">
        <v>0</v>
      </c>
      <c r="BE1420" s="112">
        <v>0</v>
      </c>
      <c r="BF1420" s="112">
        <v>17.666666666666668</v>
      </c>
      <c r="BG1420" s="112">
        <v>0</v>
      </c>
      <c r="BH1420" s="112">
        <v>0</v>
      </c>
      <c r="BI1420" s="112">
        <v>3</v>
      </c>
      <c r="BJ1420" s="112">
        <v>2.6666666666666665</v>
      </c>
      <c r="BK1420" s="111">
        <v>0.71299999999999997</v>
      </c>
      <c r="BL1420" s="112">
        <v>0</v>
      </c>
      <c r="BM1420" s="112">
        <v>0</v>
      </c>
      <c r="BN1420" s="112">
        <v>0</v>
      </c>
      <c r="BO1420" s="112">
        <v>19.379666666666669</v>
      </c>
      <c r="BP1420" s="112">
        <v>2.1389999999999998</v>
      </c>
      <c r="BQ1420" s="112">
        <v>1.9013333333333331</v>
      </c>
      <c r="BR1420" s="113">
        <v>19</v>
      </c>
      <c r="BS1420" s="112">
        <v>658</v>
      </c>
    </row>
    <row r="1421" spans="1:71" hidden="1" x14ac:dyDescent="0.25">
      <c r="A1421" s="102" t="s">
        <v>16</v>
      </c>
      <c r="B1421" s="103" t="s">
        <v>179</v>
      </c>
      <c r="C1421" s="102" t="s">
        <v>180</v>
      </c>
      <c r="D1421" s="102" t="s">
        <v>302</v>
      </c>
      <c r="E1421" s="102" t="s">
        <v>303</v>
      </c>
      <c r="F1421" s="102" t="s">
        <v>155</v>
      </c>
      <c r="G1421" s="102" t="s">
        <v>227</v>
      </c>
      <c r="H1421" s="104">
        <v>19</v>
      </c>
      <c r="I1421" s="104">
        <v>18</v>
      </c>
      <c r="J1421" s="104">
        <v>79</v>
      </c>
      <c r="K1421" s="104">
        <v>237</v>
      </c>
      <c r="L1421" s="105">
        <v>38.666666666666664</v>
      </c>
      <c r="M1421" s="106">
        <v>250</v>
      </c>
      <c r="N1421" s="106">
        <v>278</v>
      </c>
      <c r="O1421" s="106">
        <v>4</v>
      </c>
      <c r="P1421" s="106">
        <v>28</v>
      </c>
      <c r="Q1421" s="106">
        <v>7</v>
      </c>
      <c r="R1421" s="106">
        <v>5.5</v>
      </c>
      <c r="S1421" s="106">
        <v>244</v>
      </c>
      <c r="T1421" s="106">
        <v>250</v>
      </c>
      <c r="U1421" s="106">
        <v>4</v>
      </c>
      <c r="V1421" s="106">
        <v>6</v>
      </c>
      <c r="W1421" s="106">
        <v>4</v>
      </c>
      <c r="X1421" s="106">
        <v>4</v>
      </c>
      <c r="Y1421" s="106">
        <v>79</v>
      </c>
      <c r="Z1421" s="106">
        <v>8</v>
      </c>
      <c r="AA1421" s="107">
        <v>73889</v>
      </c>
      <c r="AB1421" s="106">
        <v>8</v>
      </c>
      <c r="AC1421" s="108">
        <v>6.7</v>
      </c>
      <c r="AD1421" s="109">
        <v>4</v>
      </c>
      <c r="AE1421" s="110">
        <v>0</v>
      </c>
      <c r="AF1421" s="111">
        <v>0.54</v>
      </c>
      <c r="AG1421" s="112">
        <v>0</v>
      </c>
      <c r="AH1421" s="112">
        <v>0</v>
      </c>
      <c r="AI1421" s="112">
        <v>0</v>
      </c>
      <c r="AJ1421" s="111">
        <v>0.9</v>
      </c>
      <c r="AK1421" s="112">
        <v>0</v>
      </c>
      <c r="AL1421" s="112">
        <v>0</v>
      </c>
      <c r="AM1421" s="112">
        <v>0</v>
      </c>
      <c r="AN1421" s="112">
        <v>0</v>
      </c>
      <c r="AO1421" s="112">
        <v>47.666666666666664</v>
      </c>
      <c r="AP1421" s="112">
        <v>0</v>
      </c>
      <c r="AQ1421" s="112">
        <v>10.333333333333334</v>
      </c>
      <c r="AR1421" s="112">
        <v>0</v>
      </c>
      <c r="AS1421" s="112">
        <v>0</v>
      </c>
      <c r="AT1421" s="111">
        <v>0.55000000000000004</v>
      </c>
      <c r="AU1421" s="112">
        <v>0</v>
      </c>
      <c r="AV1421" s="112">
        <v>0</v>
      </c>
      <c r="AW1421" s="112">
        <v>0</v>
      </c>
      <c r="AX1421" s="112">
        <v>0</v>
      </c>
      <c r="AY1421" s="112">
        <v>0</v>
      </c>
      <c r="AZ1421" s="112">
        <v>0</v>
      </c>
      <c r="BA1421" s="111">
        <v>0.71299999999999997</v>
      </c>
      <c r="BB1421" s="112">
        <v>0</v>
      </c>
      <c r="BC1421" s="112">
        <v>0</v>
      </c>
      <c r="BD1421" s="112">
        <v>0</v>
      </c>
      <c r="BE1421" s="112">
        <v>0</v>
      </c>
      <c r="BF1421" s="112">
        <v>156.66666666666666</v>
      </c>
      <c r="BG1421" s="112">
        <v>0</v>
      </c>
      <c r="BH1421" s="112">
        <v>0</v>
      </c>
      <c r="BI1421" s="112">
        <v>20.333333333333332</v>
      </c>
      <c r="BJ1421" s="112">
        <v>5.666666666666667</v>
      </c>
      <c r="BK1421" s="111">
        <v>0.71299999999999997</v>
      </c>
      <c r="BL1421" s="112">
        <v>0</v>
      </c>
      <c r="BM1421" s="112">
        <v>0</v>
      </c>
      <c r="BN1421" s="112">
        <v>0</v>
      </c>
      <c r="BO1421" s="112">
        <v>137.91999999999999</v>
      </c>
      <c r="BP1421" s="112">
        <v>20.181000000000001</v>
      </c>
      <c r="BQ1421" s="112">
        <v>4.0403333333333338</v>
      </c>
      <c r="BR1421" s="113">
        <v>7</v>
      </c>
      <c r="BS1421" s="112">
        <v>658</v>
      </c>
    </row>
    <row r="1422" spans="1:71" hidden="1" x14ac:dyDescent="0.25">
      <c r="A1422" s="102" t="s">
        <v>16</v>
      </c>
      <c r="B1422" s="103" t="s">
        <v>179</v>
      </c>
      <c r="C1422" s="102" t="s">
        <v>180</v>
      </c>
      <c r="D1422" s="102" t="s">
        <v>242</v>
      </c>
      <c r="E1422" s="102" t="s">
        <v>243</v>
      </c>
      <c r="F1422" s="102" t="s">
        <v>244</v>
      </c>
      <c r="G1422" s="102" t="s">
        <v>224</v>
      </c>
      <c r="H1422" s="104">
        <v>11</v>
      </c>
      <c r="I1422" s="104">
        <v>10</v>
      </c>
      <c r="J1422" s="104">
        <v>34</v>
      </c>
      <c r="K1422" s="104">
        <v>102</v>
      </c>
      <c r="L1422" s="105">
        <v>18.333333333333332</v>
      </c>
      <c r="M1422" s="106">
        <v>106</v>
      </c>
      <c r="N1422" s="106">
        <v>116</v>
      </c>
      <c r="O1422" s="106">
        <v>1</v>
      </c>
      <c r="P1422" s="106">
        <v>10</v>
      </c>
      <c r="Q1422" s="106">
        <v>4</v>
      </c>
      <c r="R1422" s="106">
        <v>2.5</v>
      </c>
      <c r="S1422" s="106">
        <v>102</v>
      </c>
      <c r="T1422" s="106">
        <v>102</v>
      </c>
      <c r="U1422" s="106">
        <v>1</v>
      </c>
      <c r="V1422" s="106">
        <v>0</v>
      </c>
      <c r="W1422" s="106">
        <v>2</v>
      </c>
      <c r="X1422" s="106">
        <v>1.5</v>
      </c>
      <c r="Y1422" s="106">
        <v>34</v>
      </c>
      <c r="Z1422" s="106">
        <v>6</v>
      </c>
      <c r="AA1422" s="107">
        <v>69859</v>
      </c>
      <c r="AB1422" s="106">
        <v>8</v>
      </c>
      <c r="AC1422" s="108">
        <v>5.2</v>
      </c>
      <c r="AD1422" s="109">
        <v>3</v>
      </c>
      <c r="AE1422" s="110">
        <v>6.333333333333333</v>
      </c>
      <c r="AF1422" s="111">
        <v>0.54</v>
      </c>
      <c r="AG1422" s="112">
        <v>4</v>
      </c>
      <c r="AH1422" s="112">
        <v>19.666666666666668</v>
      </c>
      <c r="AI1422" s="112">
        <v>4</v>
      </c>
      <c r="AJ1422" s="111">
        <v>0.9</v>
      </c>
      <c r="AK1422" s="112">
        <v>0</v>
      </c>
      <c r="AL1422" s="112">
        <v>0</v>
      </c>
      <c r="AM1422" s="112">
        <v>0</v>
      </c>
      <c r="AN1422" s="112">
        <v>0</v>
      </c>
      <c r="AO1422" s="112">
        <v>0</v>
      </c>
      <c r="AP1422" s="112">
        <v>0</v>
      </c>
      <c r="AQ1422" s="112">
        <v>0</v>
      </c>
      <c r="AR1422" s="112">
        <v>0</v>
      </c>
      <c r="AS1422" s="112">
        <v>0</v>
      </c>
      <c r="AT1422" s="111">
        <v>0.55000000000000004</v>
      </c>
      <c r="AU1422" s="112">
        <v>0</v>
      </c>
      <c r="AV1422" s="112">
        <v>0</v>
      </c>
      <c r="AW1422" s="112">
        <v>0</v>
      </c>
      <c r="AX1422" s="112">
        <v>0</v>
      </c>
      <c r="AY1422" s="112">
        <v>0</v>
      </c>
      <c r="AZ1422" s="112">
        <v>0</v>
      </c>
      <c r="BA1422" s="111">
        <v>0.71299999999999997</v>
      </c>
      <c r="BB1422" s="112">
        <v>0</v>
      </c>
      <c r="BC1422" s="112">
        <v>0</v>
      </c>
      <c r="BD1422" s="112">
        <v>0</v>
      </c>
      <c r="BE1422" s="112">
        <v>0</v>
      </c>
      <c r="BF1422" s="112">
        <v>0</v>
      </c>
      <c r="BG1422" s="112">
        <v>0</v>
      </c>
      <c r="BH1422" s="112">
        <v>0</v>
      </c>
      <c r="BI1422" s="112">
        <v>0</v>
      </c>
      <c r="BJ1422" s="112">
        <v>0</v>
      </c>
      <c r="BK1422" s="111">
        <v>0.71299999999999997</v>
      </c>
      <c r="BL1422" s="112">
        <v>3.42</v>
      </c>
      <c r="BM1422" s="112">
        <v>21.3</v>
      </c>
      <c r="BN1422" s="112">
        <v>3.6</v>
      </c>
      <c r="BO1422" s="112">
        <v>0</v>
      </c>
      <c r="BP1422" s="112">
        <v>0</v>
      </c>
      <c r="BQ1422" s="112">
        <v>0</v>
      </c>
      <c r="BR1422" s="113">
        <v>19</v>
      </c>
      <c r="BS1422" s="112">
        <v>0</v>
      </c>
    </row>
    <row r="1423" spans="1:71" hidden="1" x14ac:dyDescent="0.25">
      <c r="A1423" s="102" t="s">
        <v>16</v>
      </c>
      <c r="B1423" s="103" t="s">
        <v>181</v>
      </c>
      <c r="C1423" s="102" t="s">
        <v>182</v>
      </c>
      <c r="D1423" s="102" t="s">
        <v>862</v>
      </c>
      <c r="E1423" s="102" t="s">
        <v>863</v>
      </c>
      <c r="F1423" s="102" t="s">
        <v>434</v>
      </c>
      <c r="G1423" s="102" t="s">
        <v>227</v>
      </c>
      <c r="H1423" s="104">
        <v>54</v>
      </c>
      <c r="I1423" s="104">
        <v>62</v>
      </c>
      <c r="J1423" s="104">
        <v>125</v>
      </c>
      <c r="K1423" s="104">
        <v>375</v>
      </c>
      <c r="L1423" s="105">
        <v>80.333333333333329</v>
      </c>
      <c r="M1423" s="106">
        <v>734</v>
      </c>
      <c r="N1423" s="106">
        <v>798</v>
      </c>
      <c r="O1423" s="106">
        <v>7</v>
      </c>
      <c r="P1423" s="106">
        <v>64</v>
      </c>
      <c r="Q1423" s="106">
        <v>9</v>
      </c>
      <c r="R1423" s="106">
        <v>8</v>
      </c>
      <c r="S1423" s="106">
        <v>765</v>
      </c>
      <c r="T1423" s="106">
        <v>793</v>
      </c>
      <c r="U1423" s="106">
        <v>7</v>
      </c>
      <c r="V1423" s="106">
        <v>28</v>
      </c>
      <c r="W1423" s="106">
        <v>8</v>
      </c>
      <c r="X1423" s="106">
        <v>7.5</v>
      </c>
      <c r="Y1423" s="106">
        <v>125</v>
      </c>
      <c r="Z1423" s="106">
        <v>9</v>
      </c>
      <c r="AA1423" s="107">
        <v>82417</v>
      </c>
      <c r="AB1423" s="106">
        <v>9</v>
      </c>
      <c r="AC1423" s="108">
        <v>8.5</v>
      </c>
      <c r="AD1423" s="109">
        <v>5</v>
      </c>
      <c r="AE1423" s="110">
        <v>0</v>
      </c>
      <c r="AF1423" s="111">
        <v>0.54</v>
      </c>
      <c r="AG1423" s="112">
        <v>0</v>
      </c>
      <c r="AH1423" s="112">
        <v>0</v>
      </c>
      <c r="AI1423" s="112">
        <v>0</v>
      </c>
      <c r="AJ1423" s="111">
        <v>0.9</v>
      </c>
      <c r="AK1423" s="112">
        <v>0</v>
      </c>
      <c r="AL1423" s="112">
        <v>0</v>
      </c>
      <c r="AM1423" s="112">
        <v>0</v>
      </c>
      <c r="AN1423" s="112">
        <v>0</v>
      </c>
      <c r="AO1423" s="112">
        <v>306.66666666666669</v>
      </c>
      <c r="AP1423" s="112">
        <v>0</v>
      </c>
      <c r="AQ1423" s="112">
        <v>142.66666666666666</v>
      </c>
      <c r="AR1423" s="112">
        <v>5.333333333333333</v>
      </c>
      <c r="AS1423" s="112">
        <v>6.666666666666667</v>
      </c>
      <c r="AT1423" s="111">
        <v>0.55000000000000004</v>
      </c>
      <c r="AU1423" s="112">
        <v>0</v>
      </c>
      <c r="AV1423" s="112">
        <v>0</v>
      </c>
      <c r="AW1423" s="112">
        <v>101.33333333333333</v>
      </c>
      <c r="AX1423" s="112">
        <v>0</v>
      </c>
      <c r="AY1423" s="112">
        <v>0</v>
      </c>
      <c r="AZ1423" s="112">
        <v>17.666666666666668</v>
      </c>
      <c r="BA1423" s="111">
        <v>0.71299999999999997</v>
      </c>
      <c r="BB1423" s="112">
        <v>0</v>
      </c>
      <c r="BC1423" s="112">
        <v>0</v>
      </c>
      <c r="BD1423" s="112">
        <v>0</v>
      </c>
      <c r="BE1423" s="112">
        <v>0</v>
      </c>
      <c r="BF1423" s="112">
        <v>430</v>
      </c>
      <c r="BG1423" s="112">
        <v>0</v>
      </c>
      <c r="BH1423" s="112">
        <v>0</v>
      </c>
      <c r="BI1423" s="112">
        <v>8.3333333333333339</v>
      </c>
      <c r="BJ1423" s="112">
        <v>12</v>
      </c>
      <c r="BK1423" s="111">
        <v>0.71299999999999997</v>
      </c>
      <c r="BL1423" s="112">
        <v>0</v>
      </c>
      <c r="BM1423" s="112">
        <v>0</v>
      </c>
      <c r="BN1423" s="112">
        <v>0</v>
      </c>
      <c r="BO1423" s="112">
        <v>547.50733333333335</v>
      </c>
      <c r="BP1423" s="112">
        <v>97.004666666666665</v>
      </c>
      <c r="BQ1423" s="112">
        <v>15.155999999999999</v>
      </c>
      <c r="BR1423" s="113">
        <v>14</v>
      </c>
      <c r="BS1423" s="112">
        <v>221</v>
      </c>
    </row>
    <row r="1424" spans="1:71" hidden="1" x14ac:dyDescent="0.25">
      <c r="A1424" s="102" t="s">
        <v>16</v>
      </c>
      <c r="B1424" s="103" t="s">
        <v>183</v>
      </c>
      <c r="C1424" s="102" t="s">
        <v>184</v>
      </c>
      <c r="D1424" s="102" t="s">
        <v>864</v>
      </c>
      <c r="E1424" s="102" t="s">
        <v>865</v>
      </c>
      <c r="F1424" s="102" t="s">
        <v>155</v>
      </c>
      <c r="G1424" s="102" t="s">
        <v>154</v>
      </c>
      <c r="H1424" s="104">
        <v>40</v>
      </c>
      <c r="I1424" s="104">
        <v>46</v>
      </c>
      <c r="J1424" s="104">
        <v>55</v>
      </c>
      <c r="K1424" s="104">
        <v>165</v>
      </c>
      <c r="L1424" s="105">
        <v>47</v>
      </c>
      <c r="M1424" s="106">
        <v>356</v>
      </c>
      <c r="N1424" s="106">
        <v>377</v>
      </c>
      <c r="O1424" s="106">
        <v>5</v>
      </c>
      <c r="P1424" s="106">
        <v>21</v>
      </c>
      <c r="Q1424" s="106">
        <v>6</v>
      </c>
      <c r="R1424" s="106">
        <v>5.5</v>
      </c>
      <c r="S1424" s="106">
        <v>367</v>
      </c>
      <c r="T1424" s="106">
        <v>382</v>
      </c>
      <c r="U1424" s="106">
        <v>5</v>
      </c>
      <c r="V1424" s="106">
        <v>15</v>
      </c>
      <c r="W1424" s="106">
        <v>7</v>
      </c>
      <c r="X1424" s="106">
        <v>6</v>
      </c>
      <c r="Y1424" s="106">
        <v>55</v>
      </c>
      <c r="Z1424" s="106">
        <v>7</v>
      </c>
      <c r="AA1424" s="107"/>
      <c r="AB1424" s="106"/>
      <c r="AC1424" s="108">
        <v>6.166666666666667</v>
      </c>
      <c r="AD1424" s="109">
        <v>4</v>
      </c>
      <c r="AE1424" s="110">
        <v>0</v>
      </c>
      <c r="AF1424" s="111">
        <v>0.54</v>
      </c>
      <c r="AG1424" s="112">
        <v>15</v>
      </c>
      <c r="AH1424" s="112">
        <v>0</v>
      </c>
      <c r="AI1424" s="112">
        <v>15</v>
      </c>
      <c r="AJ1424" s="111">
        <v>0.9</v>
      </c>
      <c r="AK1424" s="112">
        <v>0</v>
      </c>
      <c r="AL1424" s="112">
        <v>0</v>
      </c>
      <c r="AM1424" s="112">
        <v>0</v>
      </c>
      <c r="AN1424" s="112">
        <v>0</v>
      </c>
      <c r="AO1424" s="112">
        <v>0</v>
      </c>
      <c r="AP1424" s="112">
        <v>0</v>
      </c>
      <c r="AQ1424" s="112">
        <v>0.66666666666666663</v>
      </c>
      <c r="AR1424" s="112">
        <v>0</v>
      </c>
      <c r="AS1424" s="112">
        <v>0</v>
      </c>
      <c r="AT1424" s="111">
        <v>0.55000000000000004</v>
      </c>
      <c r="AU1424" s="112">
        <v>0</v>
      </c>
      <c r="AV1424" s="112">
        <v>0</v>
      </c>
      <c r="AW1424" s="112">
        <v>0</v>
      </c>
      <c r="AX1424" s="112">
        <v>0</v>
      </c>
      <c r="AY1424" s="112">
        <v>0</v>
      </c>
      <c r="AZ1424" s="112">
        <v>0</v>
      </c>
      <c r="BA1424" s="111">
        <v>0.71299999999999997</v>
      </c>
      <c r="BB1424" s="112">
        <v>0</v>
      </c>
      <c r="BC1424" s="112">
        <v>0</v>
      </c>
      <c r="BD1424" s="112">
        <v>0</v>
      </c>
      <c r="BE1424" s="112">
        <v>0</v>
      </c>
      <c r="BF1424" s="112">
        <v>0</v>
      </c>
      <c r="BG1424" s="112">
        <v>0</v>
      </c>
      <c r="BH1424" s="112">
        <v>0</v>
      </c>
      <c r="BI1424" s="112">
        <v>0</v>
      </c>
      <c r="BJ1424" s="112">
        <v>0</v>
      </c>
      <c r="BK1424" s="111">
        <v>0.71299999999999997</v>
      </c>
      <c r="BL1424" s="112">
        <v>0</v>
      </c>
      <c r="BM1424" s="112">
        <v>13.5</v>
      </c>
      <c r="BN1424" s="112">
        <v>13.5</v>
      </c>
      <c r="BO1424" s="112">
        <v>0</v>
      </c>
      <c r="BP1424" s="112">
        <v>0.3666666666666667</v>
      </c>
      <c r="BQ1424" s="112">
        <v>0</v>
      </c>
      <c r="BR1424" s="113">
        <v>16</v>
      </c>
      <c r="BS1424" s="112">
        <v>186</v>
      </c>
    </row>
    <row r="1425" spans="1:71" hidden="1" x14ac:dyDescent="0.25">
      <c r="A1425" s="102" t="s">
        <v>16</v>
      </c>
      <c r="B1425" s="103" t="s">
        <v>183</v>
      </c>
      <c r="C1425" s="102" t="s">
        <v>184</v>
      </c>
      <c r="D1425" s="102" t="s">
        <v>724</v>
      </c>
      <c r="E1425" s="102" t="s">
        <v>725</v>
      </c>
      <c r="F1425" s="102" t="s">
        <v>413</v>
      </c>
      <c r="G1425" s="102" t="s">
        <v>227</v>
      </c>
      <c r="H1425" s="104">
        <v>145</v>
      </c>
      <c r="I1425" s="104">
        <v>143</v>
      </c>
      <c r="J1425" s="104">
        <v>258</v>
      </c>
      <c r="K1425" s="104">
        <v>774</v>
      </c>
      <c r="L1425" s="105">
        <v>182</v>
      </c>
      <c r="M1425" s="106">
        <v>1192</v>
      </c>
      <c r="N1425" s="106">
        <v>1340</v>
      </c>
      <c r="O1425" s="106">
        <v>9</v>
      </c>
      <c r="P1425" s="106">
        <v>148</v>
      </c>
      <c r="Q1425" s="106">
        <v>10</v>
      </c>
      <c r="R1425" s="106">
        <v>9.5</v>
      </c>
      <c r="S1425" s="106">
        <v>1235</v>
      </c>
      <c r="T1425" s="106">
        <v>1266</v>
      </c>
      <c r="U1425" s="106">
        <v>8</v>
      </c>
      <c r="V1425" s="106">
        <v>31</v>
      </c>
      <c r="W1425" s="106">
        <v>8</v>
      </c>
      <c r="X1425" s="106">
        <v>8</v>
      </c>
      <c r="Y1425" s="106">
        <v>258</v>
      </c>
      <c r="Z1425" s="106">
        <v>10</v>
      </c>
      <c r="AA1425" s="107">
        <v>63803</v>
      </c>
      <c r="AB1425" s="106">
        <v>7</v>
      </c>
      <c r="AC1425" s="108">
        <v>8.3000000000000007</v>
      </c>
      <c r="AD1425" s="109">
        <v>5</v>
      </c>
      <c r="AE1425" s="110">
        <v>0</v>
      </c>
      <c r="AF1425" s="111">
        <v>0.54</v>
      </c>
      <c r="AG1425" s="112">
        <v>0</v>
      </c>
      <c r="AH1425" s="112">
        <v>0</v>
      </c>
      <c r="AI1425" s="112">
        <v>0</v>
      </c>
      <c r="AJ1425" s="111">
        <v>0.9</v>
      </c>
      <c r="AK1425" s="112">
        <v>0</v>
      </c>
      <c r="AL1425" s="112">
        <v>0</v>
      </c>
      <c r="AM1425" s="112">
        <v>0</v>
      </c>
      <c r="AN1425" s="112">
        <v>0</v>
      </c>
      <c r="AO1425" s="112">
        <v>0</v>
      </c>
      <c r="AP1425" s="112">
        <v>0</v>
      </c>
      <c r="AQ1425" s="112">
        <v>23.666666666666668</v>
      </c>
      <c r="AR1425" s="112">
        <v>5.666666666666667</v>
      </c>
      <c r="AS1425" s="112">
        <v>0</v>
      </c>
      <c r="AT1425" s="111">
        <v>0.55000000000000004</v>
      </c>
      <c r="AU1425" s="112">
        <v>0</v>
      </c>
      <c r="AV1425" s="112">
        <v>0</v>
      </c>
      <c r="AW1425" s="112">
        <v>0</v>
      </c>
      <c r="AX1425" s="112">
        <v>0</v>
      </c>
      <c r="AY1425" s="112">
        <v>0</v>
      </c>
      <c r="AZ1425" s="112">
        <v>0</v>
      </c>
      <c r="BA1425" s="111">
        <v>0.71299999999999997</v>
      </c>
      <c r="BB1425" s="112">
        <v>0</v>
      </c>
      <c r="BC1425" s="112">
        <v>0</v>
      </c>
      <c r="BD1425" s="112">
        <v>0</v>
      </c>
      <c r="BE1425" s="112">
        <v>0</v>
      </c>
      <c r="BF1425" s="112">
        <v>0</v>
      </c>
      <c r="BG1425" s="112">
        <v>0</v>
      </c>
      <c r="BH1425" s="112">
        <v>0</v>
      </c>
      <c r="BI1425" s="112">
        <v>0</v>
      </c>
      <c r="BJ1425" s="112">
        <v>0</v>
      </c>
      <c r="BK1425" s="111">
        <v>0.71299999999999997</v>
      </c>
      <c r="BL1425" s="112">
        <v>0</v>
      </c>
      <c r="BM1425" s="112">
        <v>0</v>
      </c>
      <c r="BN1425" s="112">
        <v>0</v>
      </c>
      <c r="BO1425" s="112">
        <v>0</v>
      </c>
      <c r="BP1425" s="112">
        <v>13.016666666666667</v>
      </c>
      <c r="BQ1425" s="112">
        <v>3.1166666666666671</v>
      </c>
      <c r="BR1425" s="113">
        <v>40</v>
      </c>
      <c r="BS1425" s="112">
        <v>0</v>
      </c>
    </row>
    <row r="1426" spans="1:71" hidden="1" x14ac:dyDescent="0.25">
      <c r="A1426" s="102" t="s">
        <v>16</v>
      </c>
      <c r="B1426" s="103" t="s">
        <v>183</v>
      </c>
      <c r="C1426" s="102" t="s">
        <v>184</v>
      </c>
      <c r="D1426" s="102" t="s">
        <v>866</v>
      </c>
      <c r="E1426" s="102" t="s">
        <v>867</v>
      </c>
      <c r="F1426" s="102" t="s">
        <v>413</v>
      </c>
      <c r="G1426" s="102" t="s">
        <v>154</v>
      </c>
      <c r="H1426" s="104">
        <v>120</v>
      </c>
      <c r="I1426" s="104">
        <v>142</v>
      </c>
      <c r="J1426" s="104">
        <v>304</v>
      </c>
      <c r="K1426" s="104">
        <v>912</v>
      </c>
      <c r="L1426" s="105">
        <v>188.66666666666666</v>
      </c>
      <c r="M1426" s="106">
        <v>1037</v>
      </c>
      <c r="N1426" s="106">
        <v>1133</v>
      </c>
      <c r="O1426" s="106">
        <v>8</v>
      </c>
      <c r="P1426" s="106">
        <v>96</v>
      </c>
      <c r="Q1426" s="106">
        <v>9</v>
      </c>
      <c r="R1426" s="106">
        <v>8.5</v>
      </c>
      <c r="S1426" s="106">
        <v>1090</v>
      </c>
      <c r="T1426" s="106">
        <v>1146</v>
      </c>
      <c r="U1426" s="106">
        <v>8</v>
      </c>
      <c r="V1426" s="106">
        <v>56</v>
      </c>
      <c r="W1426" s="106">
        <v>9</v>
      </c>
      <c r="X1426" s="106">
        <v>8.5</v>
      </c>
      <c r="Y1426" s="106">
        <v>304</v>
      </c>
      <c r="Z1426" s="106">
        <v>10</v>
      </c>
      <c r="AA1426" s="107">
        <v>42163</v>
      </c>
      <c r="AB1426" s="106">
        <v>4</v>
      </c>
      <c r="AC1426" s="108">
        <v>7</v>
      </c>
      <c r="AD1426" s="109">
        <v>4</v>
      </c>
      <c r="AE1426" s="110">
        <v>0</v>
      </c>
      <c r="AF1426" s="111">
        <v>0.54</v>
      </c>
      <c r="AG1426" s="112">
        <v>15</v>
      </c>
      <c r="AH1426" s="112">
        <v>0</v>
      </c>
      <c r="AI1426" s="112">
        <v>15</v>
      </c>
      <c r="AJ1426" s="111">
        <v>0.9</v>
      </c>
      <c r="AK1426" s="112">
        <v>0</v>
      </c>
      <c r="AL1426" s="112">
        <v>0</v>
      </c>
      <c r="AM1426" s="112">
        <v>0</v>
      </c>
      <c r="AN1426" s="112">
        <v>0</v>
      </c>
      <c r="AO1426" s="112">
        <v>0</v>
      </c>
      <c r="AP1426" s="112">
        <v>0</v>
      </c>
      <c r="AQ1426" s="112">
        <v>37.666666666666664</v>
      </c>
      <c r="AR1426" s="112">
        <v>0.66666666666666663</v>
      </c>
      <c r="AS1426" s="112">
        <v>0.33333333333333331</v>
      </c>
      <c r="AT1426" s="111">
        <v>0.55000000000000004</v>
      </c>
      <c r="AU1426" s="112">
        <v>0</v>
      </c>
      <c r="AV1426" s="112">
        <v>0</v>
      </c>
      <c r="AW1426" s="112">
        <v>0</v>
      </c>
      <c r="AX1426" s="112">
        <v>0</v>
      </c>
      <c r="AY1426" s="112">
        <v>0</v>
      </c>
      <c r="AZ1426" s="112">
        <v>0</v>
      </c>
      <c r="BA1426" s="111">
        <v>0.71299999999999997</v>
      </c>
      <c r="BB1426" s="112">
        <v>0</v>
      </c>
      <c r="BC1426" s="112">
        <v>0</v>
      </c>
      <c r="BD1426" s="112">
        <v>0</v>
      </c>
      <c r="BE1426" s="112">
        <v>0</v>
      </c>
      <c r="BF1426" s="112">
        <v>0</v>
      </c>
      <c r="BG1426" s="112">
        <v>0</v>
      </c>
      <c r="BH1426" s="112">
        <v>0</v>
      </c>
      <c r="BI1426" s="112">
        <v>0</v>
      </c>
      <c r="BJ1426" s="112">
        <v>0</v>
      </c>
      <c r="BK1426" s="111">
        <v>0.71299999999999997</v>
      </c>
      <c r="BL1426" s="112">
        <v>0</v>
      </c>
      <c r="BM1426" s="112">
        <v>13.5</v>
      </c>
      <c r="BN1426" s="112">
        <v>13.5</v>
      </c>
      <c r="BO1426" s="112">
        <v>0</v>
      </c>
      <c r="BP1426" s="112">
        <v>20.716666666666669</v>
      </c>
      <c r="BQ1426" s="112">
        <v>0.55000000000000004</v>
      </c>
      <c r="BR1426" s="113">
        <v>44</v>
      </c>
      <c r="BS1426" s="112">
        <v>563</v>
      </c>
    </row>
    <row r="1427" spans="1:71" hidden="1" x14ac:dyDescent="0.25">
      <c r="A1427" s="102" t="s">
        <v>16</v>
      </c>
      <c r="B1427" s="103" t="s">
        <v>183</v>
      </c>
      <c r="C1427" s="102" t="s">
        <v>184</v>
      </c>
      <c r="D1427" s="102" t="s">
        <v>817</v>
      </c>
      <c r="E1427" s="102" t="s">
        <v>818</v>
      </c>
      <c r="F1427" s="102" t="s">
        <v>413</v>
      </c>
      <c r="G1427" s="102" t="s">
        <v>227</v>
      </c>
      <c r="H1427" s="104">
        <v>75</v>
      </c>
      <c r="I1427" s="104">
        <v>93</v>
      </c>
      <c r="J1427" s="104">
        <v>8</v>
      </c>
      <c r="K1427" s="104">
        <v>24</v>
      </c>
      <c r="L1427" s="105">
        <v>58.666666666666664</v>
      </c>
      <c r="M1427" s="106">
        <v>794</v>
      </c>
      <c r="N1427" s="106">
        <v>752</v>
      </c>
      <c r="O1427" s="106">
        <v>7</v>
      </c>
      <c r="P1427" s="106">
        <v>-42</v>
      </c>
      <c r="Q1427" s="106">
        <v>1</v>
      </c>
      <c r="R1427" s="106">
        <v>4</v>
      </c>
      <c r="S1427" s="106">
        <v>820</v>
      </c>
      <c r="T1427" s="106">
        <v>838</v>
      </c>
      <c r="U1427" s="106">
        <v>8</v>
      </c>
      <c r="V1427" s="106">
        <v>18</v>
      </c>
      <c r="W1427" s="106">
        <v>7</v>
      </c>
      <c r="X1427" s="106">
        <v>7.5</v>
      </c>
      <c r="Y1427" s="106">
        <v>8</v>
      </c>
      <c r="Z1427" s="106">
        <v>3</v>
      </c>
      <c r="AA1427" s="107">
        <v>34815</v>
      </c>
      <c r="AB1427" s="106">
        <v>3</v>
      </c>
      <c r="AC1427" s="108">
        <v>4.0999999999999996</v>
      </c>
      <c r="AD1427" s="109">
        <v>3</v>
      </c>
      <c r="AE1427" s="110">
        <v>0</v>
      </c>
      <c r="AF1427" s="111">
        <v>0.54</v>
      </c>
      <c r="AG1427" s="112">
        <v>0</v>
      </c>
      <c r="AH1427" s="112">
        <v>0</v>
      </c>
      <c r="AI1427" s="112">
        <v>0</v>
      </c>
      <c r="AJ1427" s="111">
        <v>0.9</v>
      </c>
      <c r="AK1427" s="112">
        <v>0</v>
      </c>
      <c r="AL1427" s="112">
        <v>0</v>
      </c>
      <c r="AM1427" s="112">
        <v>0</v>
      </c>
      <c r="AN1427" s="112">
        <v>0</v>
      </c>
      <c r="AO1427" s="112">
        <v>0</v>
      </c>
      <c r="AP1427" s="112">
        <v>0</v>
      </c>
      <c r="AQ1427" s="112">
        <v>1.3333333333333333</v>
      </c>
      <c r="AR1427" s="112">
        <v>0</v>
      </c>
      <c r="AS1427" s="112">
        <v>0</v>
      </c>
      <c r="AT1427" s="111">
        <v>0.55000000000000004</v>
      </c>
      <c r="AU1427" s="112">
        <v>0</v>
      </c>
      <c r="AV1427" s="112">
        <v>0</v>
      </c>
      <c r="AW1427" s="112">
        <v>0</v>
      </c>
      <c r="AX1427" s="112">
        <v>0</v>
      </c>
      <c r="AY1427" s="112">
        <v>0</v>
      </c>
      <c r="AZ1427" s="112">
        <v>0</v>
      </c>
      <c r="BA1427" s="111">
        <v>0.71299999999999997</v>
      </c>
      <c r="BB1427" s="112">
        <v>0</v>
      </c>
      <c r="BC1427" s="112">
        <v>0</v>
      </c>
      <c r="BD1427" s="112">
        <v>0</v>
      </c>
      <c r="BE1427" s="112">
        <v>0</v>
      </c>
      <c r="BF1427" s="112">
        <v>0</v>
      </c>
      <c r="BG1427" s="112">
        <v>0</v>
      </c>
      <c r="BH1427" s="112">
        <v>0</v>
      </c>
      <c r="BI1427" s="112">
        <v>0</v>
      </c>
      <c r="BJ1427" s="112">
        <v>0</v>
      </c>
      <c r="BK1427" s="111">
        <v>0.71299999999999997</v>
      </c>
      <c r="BL1427" s="112">
        <v>0</v>
      </c>
      <c r="BM1427" s="112">
        <v>0</v>
      </c>
      <c r="BN1427" s="112">
        <v>0</v>
      </c>
      <c r="BO1427" s="112">
        <v>0</v>
      </c>
      <c r="BP1427" s="112">
        <v>0.73333333333333339</v>
      </c>
      <c r="BQ1427" s="112">
        <v>0</v>
      </c>
      <c r="BR1427" s="113">
        <v>11</v>
      </c>
      <c r="BS1427" s="112">
        <v>7</v>
      </c>
    </row>
    <row r="1428" spans="1:71" hidden="1" x14ac:dyDescent="0.25">
      <c r="A1428" s="102" t="s">
        <v>16</v>
      </c>
      <c r="B1428" s="103" t="s">
        <v>183</v>
      </c>
      <c r="C1428" s="102" t="s">
        <v>184</v>
      </c>
      <c r="D1428" s="102" t="s">
        <v>819</v>
      </c>
      <c r="E1428" s="102" t="s">
        <v>820</v>
      </c>
      <c r="F1428" s="102" t="s">
        <v>155</v>
      </c>
      <c r="G1428" s="102" t="s">
        <v>227</v>
      </c>
      <c r="H1428" s="104">
        <v>191</v>
      </c>
      <c r="I1428" s="104">
        <v>207</v>
      </c>
      <c r="J1428" s="104">
        <v>50</v>
      </c>
      <c r="K1428" s="104">
        <v>150</v>
      </c>
      <c r="L1428" s="105">
        <v>149.33333333333334</v>
      </c>
      <c r="M1428" s="106">
        <v>1801</v>
      </c>
      <c r="N1428" s="106">
        <v>1884</v>
      </c>
      <c r="O1428" s="106">
        <v>9</v>
      </c>
      <c r="P1428" s="106">
        <v>83</v>
      </c>
      <c r="Q1428" s="106">
        <v>9</v>
      </c>
      <c r="R1428" s="106">
        <v>9</v>
      </c>
      <c r="S1428" s="106">
        <v>1890</v>
      </c>
      <c r="T1428" s="106">
        <v>1927</v>
      </c>
      <c r="U1428" s="106">
        <v>9</v>
      </c>
      <c r="V1428" s="106">
        <v>37</v>
      </c>
      <c r="W1428" s="106">
        <v>9</v>
      </c>
      <c r="X1428" s="106">
        <v>9</v>
      </c>
      <c r="Y1428" s="106">
        <v>50</v>
      </c>
      <c r="Z1428" s="106">
        <v>7</v>
      </c>
      <c r="AA1428" s="107">
        <v>37510</v>
      </c>
      <c r="AB1428" s="106">
        <v>3</v>
      </c>
      <c r="AC1428" s="108">
        <v>6.2</v>
      </c>
      <c r="AD1428" s="109">
        <v>4</v>
      </c>
      <c r="AE1428" s="110">
        <v>0</v>
      </c>
      <c r="AF1428" s="111">
        <v>0.54</v>
      </c>
      <c r="AG1428" s="112">
        <v>1</v>
      </c>
      <c r="AH1428" s="112">
        <v>17.666666666666668</v>
      </c>
      <c r="AI1428" s="112">
        <v>1</v>
      </c>
      <c r="AJ1428" s="111">
        <v>0.9</v>
      </c>
      <c r="AK1428" s="112">
        <v>0</v>
      </c>
      <c r="AL1428" s="112">
        <v>0</v>
      </c>
      <c r="AM1428" s="112">
        <v>0</v>
      </c>
      <c r="AN1428" s="112">
        <v>0</v>
      </c>
      <c r="AO1428" s="112">
        <v>61.333333333333336</v>
      </c>
      <c r="AP1428" s="112">
        <v>0</v>
      </c>
      <c r="AQ1428" s="112">
        <v>260.33333333333331</v>
      </c>
      <c r="AR1428" s="112">
        <v>0</v>
      </c>
      <c r="AS1428" s="112">
        <v>9.3333333333333339</v>
      </c>
      <c r="AT1428" s="111">
        <v>0.55000000000000004</v>
      </c>
      <c r="AU1428" s="112">
        <v>0</v>
      </c>
      <c r="AV1428" s="112">
        <v>0</v>
      </c>
      <c r="AW1428" s="112">
        <v>44.333333333333336</v>
      </c>
      <c r="AX1428" s="112">
        <v>0</v>
      </c>
      <c r="AY1428" s="112">
        <v>0</v>
      </c>
      <c r="AZ1428" s="112">
        <v>58.666666666666664</v>
      </c>
      <c r="BA1428" s="111">
        <v>0.71299999999999997</v>
      </c>
      <c r="BB1428" s="112">
        <v>14.666666666666666</v>
      </c>
      <c r="BC1428" s="112">
        <v>0</v>
      </c>
      <c r="BD1428" s="112">
        <v>0</v>
      </c>
      <c r="BE1428" s="112">
        <v>0</v>
      </c>
      <c r="BF1428" s="112">
        <v>0</v>
      </c>
      <c r="BG1428" s="112">
        <v>0</v>
      </c>
      <c r="BH1428" s="112">
        <v>0</v>
      </c>
      <c r="BI1428" s="112">
        <v>0</v>
      </c>
      <c r="BJ1428" s="112">
        <v>0</v>
      </c>
      <c r="BK1428" s="111">
        <v>0.71299999999999997</v>
      </c>
      <c r="BL1428" s="112">
        <v>0</v>
      </c>
      <c r="BM1428" s="112">
        <v>27.257333333333335</v>
      </c>
      <c r="BN1428" s="112">
        <v>0.9</v>
      </c>
      <c r="BO1428" s="112">
        <v>65.343000000000004</v>
      </c>
      <c r="BP1428" s="112">
        <v>185.01266666666666</v>
      </c>
      <c r="BQ1428" s="112">
        <v>5.1333333333333337</v>
      </c>
      <c r="BR1428" s="113">
        <v>63</v>
      </c>
      <c r="BS1428" s="112">
        <v>1681</v>
      </c>
    </row>
    <row r="1429" spans="1:71" hidden="1" x14ac:dyDescent="0.25">
      <c r="A1429" s="102" t="s">
        <v>16</v>
      </c>
      <c r="B1429" s="103" t="s">
        <v>183</v>
      </c>
      <c r="C1429" s="102" t="s">
        <v>184</v>
      </c>
      <c r="D1429" s="102" t="s">
        <v>789</v>
      </c>
      <c r="E1429" s="102" t="s">
        <v>790</v>
      </c>
      <c r="F1429" s="102" t="s">
        <v>413</v>
      </c>
      <c r="G1429" s="102" t="s">
        <v>227</v>
      </c>
      <c r="H1429" s="104">
        <v>146</v>
      </c>
      <c r="I1429" s="104">
        <v>156</v>
      </c>
      <c r="J1429" s="104">
        <v>63</v>
      </c>
      <c r="K1429" s="104">
        <v>189</v>
      </c>
      <c r="L1429" s="105">
        <v>121.66666666666667</v>
      </c>
      <c r="M1429" s="106">
        <v>1291</v>
      </c>
      <c r="N1429" s="106">
        <v>1406</v>
      </c>
      <c r="O1429" s="106">
        <v>9</v>
      </c>
      <c r="P1429" s="106">
        <v>115</v>
      </c>
      <c r="Q1429" s="106">
        <v>10</v>
      </c>
      <c r="R1429" s="106">
        <v>9.5</v>
      </c>
      <c r="S1429" s="106">
        <v>1321</v>
      </c>
      <c r="T1429" s="106">
        <v>1365</v>
      </c>
      <c r="U1429" s="106">
        <v>9</v>
      </c>
      <c r="V1429" s="106">
        <v>44</v>
      </c>
      <c r="W1429" s="106">
        <v>9</v>
      </c>
      <c r="X1429" s="106">
        <v>9</v>
      </c>
      <c r="Y1429" s="106">
        <v>63</v>
      </c>
      <c r="Z1429" s="106">
        <v>8</v>
      </c>
      <c r="AA1429" s="107">
        <v>48084</v>
      </c>
      <c r="AB1429" s="106">
        <v>5</v>
      </c>
      <c r="AC1429" s="108">
        <v>7.3</v>
      </c>
      <c r="AD1429" s="109">
        <v>4</v>
      </c>
      <c r="AE1429" s="110">
        <v>0</v>
      </c>
      <c r="AF1429" s="111">
        <v>0.54</v>
      </c>
      <c r="AG1429" s="112">
        <v>1</v>
      </c>
      <c r="AH1429" s="112">
        <v>17.666666666666668</v>
      </c>
      <c r="AI1429" s="112">
        <v>1</v>
      </c>
      <c r="AJ1429" s="111">
        <v>0.9</v>
      </c>
      <c r="AK1429" s="112">
        <v>0</v>
      </c>
      <c r="AL1429" s="112">
        <v>0</v>
      </c>
      <c r="AM1429" s="112">
        <v>0</v>
      </c>
      <c r="AN1429" s="112">
        <v>0</v>
      </c>
      <c r="AO1429" s="112">
        <v>61.333333333333336</v>
      </c>
      <c r="AP1429" s="112">
        <v>0</v>
      </c>
      <c r="AQ1429" s="112">
        <v>260.33333333333331</v>
      </c>
      <c r="AR1429" s="112">
        <v>0</v>
      </c>
      <c r="AS1429" s="112">
        <v>9.3333333333333339</v>
      </c>
      <c r="AT1429" s="111">
        <v>0.55000000000000004</v>
      </c>
      <c r="AU1429" s="112">
        <v>0</v>
      </c>
      <c r="AV1429" s="112">
        <v>0</v>
      </c>
      <c r="AW1429" s="112">
        <v>44.333333333333336</v>
      </c>
      <c r="AX1429" s="112">
        <v>0</v>
      </c>
      <c r="AY1429" s="112">
        <v>0</v>
      </c>
      <c r="AZ1429" s="112">
        <v>58.666666666666664</v>
      </c>
      <c r="BA1429" s="111">
        <v>0.71299999999999997</v>
      </c>
      <c r="BB1429" s="112">
        <v>14.666666666666666</v>
      </c>
      <c r="BC1429" s="112">
        <v>0</v>
      </c>
      <c r="BD1429" s="112">
        <v>0</v>
      </c>
      <c r="BE1429" s="112">
        <v>0</v>
      </c>
      <c r="BF1429" s="112">
        <v>0</v>
      </c>
      <c r="BG1429" s="112">
        <v>0</v>
      </c>
      <c r="BH1429" s="112">
        <v>0</v>
      </c>
      <c r="BI1429" s="112">
        <v>0</v>
      </c>
      <c r="BJ1429" s="112">
        <v>0</v>
      </c>
      <c r="BK1429" s="111">
        <v>0.71299999999999997</v>
      </c>
      <c r="BL1429" s="112">
        <v>0</v>
      </c>
      <c r="BM1429" s="112">
        <v>27.257333333333335</v>
      </c>
      <c r="BN1429" s="112">
        <v>0.9</v>
      </c>
      <c r="BO1429" s="112">
        <v>65.343000000000004</v>
      </c>
      <c r="BP1429" s="112">
        <v>185.01266666666666</v>
      </c>
      <c r="BQ1429" s="112">
        <v>5.1333333333333337</v>
      </c>
      <c r="BR1429" s="113">
        <v>10</v>
      </c>
      <c r="BS1429" s="112">
        <v>1681</v>
      </c>
    </row>
    <row r="1430" spans="1:71" hidden="1" x14ac:dyDescent="0.25">
      <c r="A1430" s="102" t="s">
        <v>16</v>
      </c>
      <c r="B1430" s="103" t="s">
        <v>183</v>
      </c>
      <c r="C1430" s="102" t="s">
        <v>184</v>
      </c>
      <c r="D1430" s="102" t="s">
        <v>821</v>
      </c>
      <c r="E1430" s="102" t="s">
        <v>822</v>
      </c>
      <c r="F1430" s="102" t="s">
        <v>155</v>
      </c>
      <c r="G1430" s="102" t="s">
        <v>227</v>
      </c>
      <c r="H1430" s="104">
        <v>66</v>
      </c>
      <c r="I1430" s="104">
        <v>76</v>
      </c>
      <c r="J1430" s="104">
        <v>58</v>
      </c>
      <c r="K1430" s="104">
        <v>174</v>
      </c>
      <c r="L1430" s="105">
        <v>66.666666666666671</v>
      </c>
      <c r="M1430" s="106">
        <v>612</v>
      </c>
      <c r="N1430" s="106">
        <v>648</v>
      </c>
      <c r="O1430" s="106">
        <v>7</v>
      </c>
      <c r="P1430" s="106">
        <v>36</v>
      </c>
      <c r="Q1430" s="106">
        <v>8</v>
      </c>
      <c r="R1430" s="106">
        <v>7.5</v>
      </c>
      <c r="S1430" s="106">
        <v>625</v>
      </c>
      <c r="T1430" s="106">
        <v>649</v>
      </c>
      <c r="U1430" s="106">
        <v>7</v>
      </c>
      <c r="V1430" s="106">
        <v>24</v>
      </c>
      <c r="W1430" s="106">
        <v>8</v>
      </c>
      <c r="X1430" s="106">
        <v>7.5</v>
      </c>
      <c r="Y1430" s="106">
        <v>58</v>
      </c>
      <c r="Z1430" s="106">
        <v>7</v>
      </c>
      <c r="AA1430" s="107">
        <v>33016</v>
      </c>
      <c r="AB1430" s="106">
        <v>2</v>
      </c>
      <c r="AC1430" s="108">
        <v>5.2</v>
      </c>
      <c r="AD1430" s="109">
        <v>2</v>
      </c>
      <c r="AE1430" s="110">
        <v>0</v>
      </c>
      <c r="AF1430" s="111">
        <v>0.54</v>
      </c>
      <c r="AG1430" s="112">
        <v>1</v>
      </c>
      <c r="AH1430" s="112">
        <v>17.666666666666668</v>
      </c>
      <c r="AI1430" s="112">
        <v>1</v>
      </c>
      <c r="AJ1430" s="111">
        <v>0.9</v>
      </c>
      <c r="AK1430" s="112">
        <v>0</v>
      </c>
      <c r="AL1430" s="112">
        <v>0</v>
      </c>
      <c r="AM1430" s="112">
        <v>0</v>
      </c>
      <c r="AN1430" s="112">
        <v>0</v>
      </c>
      <c r="AO1430" s="112">
        <v>61.333333333333336</v>
      </c>
      <c r="AP1430" s="112">
        <v>0</v>
      </c>
      <c r="AQ1430" s="112">
        <v>260.33333333333331</v>
      </c>
      <c r="AR1430" s="112">
        <v>0</v>
      </c>
      <c r="AS1430" s="112">
        <v>9.3333333333333339</v>
      </c>
      <c r="AT1430" s="111">
        <v>0.55000000000000004</v>
      </c>
      <c r="AU1430" s="112">
        <v>0</v>
      </c>
      <c r="AV1430" s="112">
        <v>0</v>
      </c>
      <c r="AW1430" s="112">
        <v>44.333333333333336</v>
      </c>
      <c r="AX1430" s="112">
        <v>0</v>
      </c>
      <c r="AY1430" s="112">
        <v>0</v>
      </c>
      <c r="AZ1430" s="112">
        <v>58.666666666666664</v>
      </c>
      <c r="BA1430" s="111">
        <v>0.71299999999999997</v>
      </c>
      <c r="BB1430" s="112">
        <v>14.666666666666666</v>
      </c>
      <c r="BC1430" s="112">
        <v>0</v>
      </c>
      <c r="BD1430" s="112">
        <v>0</v>
      </c>
      <c r="BE1430" s="112">
        <v>0</v>
      </c>
      <c r="BF1430" s="112">
        <v>0</v>
      </c>
      <c r="BG1430" s="112">
        <v>0</v>
      </c>
      <c r="BH1430" s="112">
        <v>0</v>
      </c>
      <c r="BI1430" s="112">
        <v>0</v>
      </c>
      <c r="BJ1430" s="112">
        <v>0</v>
      </c>
      <c r="BK1430" s="111">
        <v>0.71299999999999997</v>
      </c>
      <c r="BL1430" s="112">
        <v>0</v>
      </c>
      <c r="BM1430" s="112">
        <v>27.257333333333335</v>
      </c>
      <c r="BN1430" s="112">
        <v>0.9</v>
      </c>
      <c r="BO1430" s="112">
        <v>65.343000000000004</v>
      </c>
      <c r="BP1430" s="112">
        <v>185.01266666666666</v>
      </c>
      <c r="BQ1430" s="112">
        <v>5.1333333333333337</v>
      </c>
      <c r="BR1430" s="113">
        <v>23</v>
      </c>
      <c r="BS1430" s="112">
        <v>1681</v>
      </c>
    </row>
    <row r="1431" spans="1:71" hidden="1" x14ac:dyDescent="0.25">
      <c r="A1431" s="102" t="s">
        <v>16</v>
      </c>
      <c r="B1431" s="103" t="s">
        <v>183</v>
      </c>
      <c r="C1431" s="102" t="s">
        <v>184</v>
      </c>
      <c r="D1431" s="102" t="s">
        <v>823</v>
      </c>
      <c r="E1431" s="102" t="s">
        <v>824</v>
      </c>
      <c r="F1431" s="102" t="s">
        <v>151</v>
      </c>
      <c r="G1431" s="102" t="s">
        <v>223</v>
      </c>
      <c r="H1431" s="104">
        <v>183</v>
      </c>
      <c r="I1431" s="104">
        <v>199</v>
      </c>
      <c r="J1431" s="104">
        <v>134</v>
      </c>
      <c r="K1431" s="104">
        <v>402</v>
      </c>
      <c r="L1431" s="105">
        <v>172</v>
      </c>
      <c r="M1431" s="106">
        <v>1480</v>
      </c>
      <c r="N1431" s="106">
        <v>1550</v>
      </c>
      <c r="O1431" s="106">
        <v>9</v>
      </c>
      <c r="P1431" s="106">
        <v>70</v>
      </c>
      <c r="Q1431" s="106">
        <v>9</v>
      </c>
      <c r="R1431" s="106">
        <v>9</v>
      </c>
      <c r="S1431" s="106">
        <v>1480</v>
      </c>
      <c r="T1431" s="106">
        <v>1526</v>
      </c>
      <c r="U1431" s="106">
        <v>9</v>
      </c>
      <c r="V1431" s="106">
        <v>46</v>
      </c>
      <c r="W1431" s="106">
        <v>9</v>
      </c>
      <c r="X1431" s="106">
        <v>9</v>
      </c>
      <c r="Y1431" s="106">
        <v>134</v>
      </c>
      <c r="Z1431" s="106">
        <v>9</v>
      </c>
      <c r="AA1431" s="107">
        <v>30821</v>
      </c>
      <c r="AB1431" s="106">
        <v>2</v>
      </c>
      <c r="AC1431" s="108">
        <v>6.2</v>
      </c>
      <c r="AD1431" s="109">
        <v>2</v>
      </c>
      <c r="AE1431" s="110">
        <v>0</v>
      </c>
      <c r="AF1431" s="111">
        <v>0.54</v>
      </c>
      <c r="AG1431" s="112">
        <v>0</v>
      </c>
      <c r="AH1431" s="112">
        <v>0</v>
      </c>
      <c r="AI1431" s="112">
        <v>0</v>
      </c>
      <c r="AJ1431" s="111">
        <v>0.9</v>
      </c>
      <c r="AK1431" s="112">
        <v>0</v>
      </c>
      <c r="AL1431" s="112">
        <v>0</v>
      </c>
      <c r="AM1431" s="112">
        <v>0</v>
      </c>
      <c r="AN1431" s="112">
        <v>0</v>
      </c>
      <c r="AO1431" s="112">
        <v>0.66666666666666663</v>
      </c>
      <c r="AP1431" s="112">
        <v>0</v>
      </c>
      <c r="AQ1431" s="112">
        <v>0</v>
      </c>
      <c r="AR1431" s="112">
        <v>0</v>
      </c>
      <c r="AS1431" s="112">
        <v>0</v>
      </c>
      <c r="AT1431" s="111">
        <v>0.55000000000000004</v>
      </c>
      <c r="AU1431" s="112">
        <v>0</v>
      </c>
      <c r="AV1431" s="112">
        <v>0</v>
      </c>
      <c r="AW1431" s="112">
        <v>0</v>
      </c>
      <c r="AX1431" s="112">
        <v>0</v>
      </c>
      <c r="AY1431" s="112">
        <v>0</v>
      </c>
      <c r="AZ1431" s="112">
        <v>0</v>
      </c>
      <c r="BA1431" s="111">
        <v>0.71299999999999997</v>
      </c>
      <c r="BB1431" s="112">
        <v>0</v>
      </c>
      <c r="BC1431" s="112">
        <v>0</v>
      </c>
      <c r="BD1431" s="112">
        <v>0</v>
      </c>
      <c r="BE1431" s="112">
        <v>0</v>
      </c>
      <c r="BF1431" s="112">
        <v>0</v>
      </c>
      <c r="BG1431" s="112">
        <v>0</v>
      </c>
      <c r="BH1431" s="112">
        <v>0</v>
      </c>
      <c r="BI1431" s="112">
        <v>0</v>
      </c>
      <c r="BJ1431" s="112">
        <v>0</v>
      </c>
      <c r="BK1431" s="111">
        <v>0.71299999999999997</v>
      </c>
      <c r="BL1431" s="112">
        <v>0</v>
      </c>
      <c r="BM1431" s="112">
        <v>0</v>
      </c>
      <c r="BN1431" s="112">
        <v>0</v>
      </c>
      <c r="BO1431" s="112">
        <v>0.3666666666666667</v>
      </c>
      <c r="BP1431" s="112">
        <v>0</v>
      </c>
      <c r="BQ1431" s="112">
        <v>0</v>
      </c>
      <c r="BR1431" s="113">
        <v>122</v>
      </c>
      <c r="BS1431" s="112">
        <v>429</v>
      </c>
    </row>
    <row r="1432" spans="1:71" hidden="1" x14ac:dyDescent="0.25">
      <c r="A1432" s="102" t="s">
        <v>16</v>
      </c>
      <c r="B1432" s="103" t="s">
        <v>183</v>
      </c>
      <c r="C1432" s="102" t="s">
        <v>184</v>
      </c>
      <c r="D1432" s="102" t="s">
        <v>868</v>
      </c>
      <c r="E1432" s="102" t="s">
        <v>869</v>
      </c>
      <c r="F1432" s="102" t="s">
        <v>151</v>
      </c>
      <c r="G1432" s="102" t="s">
        <v>223</v>
      </c>
      <c r="H1432" s="104">
        <v>37</v>
      </c>
      <c r="I1432" s="104">
        <v>54</v>
      </c>
      <c r="J1432" s="104">
        <v>6</v>
      </c>
      <c r="K1432" s="104">
        <v>18</v>
      </c>
      <c r="L1432" s="105">
        <v>32.333333333333336</v>
      </c>
      <c r="M1432" s="106">
        <v>294</v>
      </c>
      <c r="N1432" s="106">
        <v>305</v>
      </c>
      <c r="O1432" s="106">
        <v>5</v>
      </c>
      <c r="P1432" s="106">
        <v>11</v>
      </c>
      <c r="Q1432" s="106">
        <v>5</v>
      </c>
      <c r="R1432" s="106">
        <v>5</v>
      </c>
      <c r="S1432" s="106">
        <v>397</v>
      </c>
      <c r="T1432" s="106">
        <v>408</v>
      </c>
      <c r="U1432" s="106">
        <v>5</v>
      </c>
      <c r="V1432" s="106">
        <v>11</v>
      </c>
      <c r="W1432" s="106">
        <v>6</v>
      </c>
      <c r="X1432" s="106">
        <v>5.5</v>
      </c>
      <c r="Y1432" s="106">
        <v>6</v>
      </c>
      <c r="Z1432" s="106">
        <v>2</v>
      </c>
      <c r="AA1432" s="107">
        <v>37051</v>
      </c>
      <c r="AB1432" s="106">
        <v>3</v>
      </c>
      <c r="AC1432" s="108">
        <v>3.7</v>
      </c>
      <c r="AD1432" s="109">
        <v>2</v>
      </c>
      <c r="AE1432" s="110">
        <v>0</v>
      </c>
      <c r="AF1432" s="111">
        <v>0.54</v>
      </c>
      <c r="AG1432" s="112">
        <v>2.3333333333333335</v>
      </c>
      <c r="AH1432" s="112">
        <v>0</v>
      </c>
      <c r="AI1432" s="112">
        <v>2.3333333333333335</v>
      </c>
      <c r="AJ1432" s="111">
        <v>0.9</v>
      </c>
      <c r="AK1432" s="112">
        <v>0</v>
      </c>
      <c r="AL1432" s="112">
        <v>0</v>
      </c>
      <c r="AM1432" s="112">
        <v>0</v>
      </c>
      <c r="AN1432" s="112">
        <v>0</v>
      </c>
      <c r="AO1432" s="112">
        <v>15</v>
      </c>
      <c r="AP1432" s="112">
        <v>0</v>
      </c>
      <c r="AQ1432" s="112">
        <v>3</v>
      </c>
      <c r="AR1432" s="112">
        <v>0</v>
      </c>
      <c r="AS1432" s="112">
        <v>0</v>
      </c>
      <c r="AT1432" s="111">
        <v>0.55000000000000004</v>
      </c>
      <c r="AU1432" s="112">
        <v>0</v>
      </c>
      <c r="AV1432" s="112">
        <v>0</v>
      </c>
      <c r="AW1432" s="112">
        <v>0</v>
      </c>
      <c r="AX1432" s="112">
        <v>0</v>
      </c>
      <c r="AY1432" s="112">
        <v>0</v>
      </c>
      <c r="AZ1432" s="112">
        <v>0</v>
      </c>
      <c r="BA1432" s="111">
        <v>0.71299999999999997</v>
      </c>
      <c r="BB1432" s="112">
        <v>4.666666666666667</v>
      </c>
      <c r="BC1432" s="112">
        <v>0</v>
      </c>
      <c r="BD1432" s="112">
        <v>0</v>
      </c>
      <c r="BE1432" s="112">
        <v>0</v>
      </c>
      <c r="BF1432" s="112">
        <v>214.33333333333334</v>
      </c>
      <c r="BG1432" s="112">
        <v>0</v>
      </c>
      <c r="BH1432" s="112">
        <v>10.666666666666666</v>
      </c>
      <c r="BI1432" s="112">
        <v>85.333333333333329</v>
      </c>
      <c r="BJ1432" s="112">
        <v>1.6666666666666667</v>
      </c>
      <c r="BK1432" s="111">
        <v>0.71299999999999997</v>
      </c>
      <c r="BL1432" s="112">
        <v>0</v>
      </c>
      <c r="BM1432" s="112">
        <v>5.4273333333333333</v>
      </c>
      <c r="BN1432" s="112">
        <v>2.1</v>
      </c>
      <c r="BO1432" s="112">
        <v>161.06966666666668</v>
      </c>
      <c r="BP1432" s="112">
        <v>70.097999999999999</v>
      </c>
      <c r="BQ1432" s="112">
        <v>1.1883333333333332</v>
      </c>
      <c r="BR1432" s="113">
        <v>7</v>
      </c>
      <c r="BS1432" s="112">
        <v>0</v>
      </c>
    </row>
    <row r="1433" spans="1:71" hidden="1" x14ac:dyDescent="0.25">
      <c r="A1433" s="102" t="s">
        <v>16</v>
      </c>
      <c r="B1433" s="103" t="s">
        <v>185</v>
      </c>
      <c r="C1433" s="102" t="s">
        <v>186</v>
      </c>
      <c r="D1433" s="102" t="s">
        <v>445</v>
      </c>
      <c r="E1433" s="102" t="s">
        <v>446</v>
      </c>
      <c r="F1433" s="102" t="s">
        <v>434</v>
      </c>
      <c r="G1433" s="102" t="s">
        <v>227</v>
      </c>
      <c r="H1433" s="104">
        <v>52</v>
      </c>
      <c r="I1433" s="104">
        <v>62</v>
      </c>
      <c r="J1433" s="104">
        <v>75</v>
      </c>
      <c r="K1433" s="104">
        <v>225</v>
      </c>
      <c r="L1433" s="105">
        <v>63</v>
      </c>
      <c r="M1433" s="106">
        <v>1149</v>
      </c>
      <c r="N1433" s="106">
        <v>1183</v>
      </c>
      <c r="O1433" s="106">
        <v>8</v>
      </c>
      <c r="P1433" s="106">
        <v>34</v>
      </c>
      <c r="Q1433" s="106">
        <v>7</v>
      </c>
      <c r="R1433" s="106">
        <v>7.5</v>
      </c>
      <c r="S1433" s="106">
        <v>1134</v>
      </c>
      <c r="T1433" s="106">
        <v>1162</v>
      </c>
      <c r="U1433" s="106">
        <v>8</v>
      </c>
      <c r="V1433" s="106">
        <v>28</v>
      </c>
      <c r="W1433" s="106">
        <v>8</v>
      </c>
      <c r="X1433" s="106">
        <v>8</v>
      </c>
      <c r="Y1433" s="106">
        <v>75</v>
      </c>
      <c r="Z1433" s="106">
        <v>8</v>
      </c>
      <c r="AA1433" s="107">
        <v>105736</v>
      </c>
      <c r="AB1433" s="106">
        <v>10</v>
      </c>
      <c r="AC1433" s="108">
        <v>8.6999999999999993</v>
      </c>
      <c r="AD1433" s="109">
        <v>5</v>
      </c>
      <c r="AE1433" s="110">
        <v>0</v>
      </c>
      <c r="AF1433" s="111">
        <v>0.54</v>
      </c>
      <c r="AG1433" s="112">
        <v>0</v>
      </c>
      <c r="AH1433" s="112">
        <v>0</v>
      </c>
      <c r="AI1433" s="112">
        <v>0</v>
      </c>
      <c r="AJ1433" s="111">
        <v>0.9</v>
      </c>
      <c r="AK1433" s="112">
        <v>0</v>
      </c>
      <c r="AL1433" s="112">
        <v>0</v>
      </c>
      <c r="AM1433" s="112">
        <v>0</v>
      </c>
      <c r="AN1433" s="112">
        <v>0</v>
      </c>
      <c r="AO1433" s="112">
        <v>0</v>
      </c>
      <c r="AP1433" s="112">
        <v>0</v>
      </c>
      <c r="AQ1433" s="112">
        <v>19</v>
      </c>
      <c r="AR1433" s="112">
        <v>0</v>
      </c>
      <c r="AS1433" s="112">
        <v>98.333333333333329</v>
      </c>
      <c r="AT1433" s="111">
        <v>0.55000000000000004</v>
      </c>
      <c r="AU1433" s="112">
        <v>0</v>
      </c>
      <c r="AV1433" s="112">
        <v>0</v>
      </c>
      <c r="AW1433" s="112">
        <v>0</v>
      </c>
      <c r="AX1433" s="112">
        <v>0</v>
      </c>
      <c r="AY1433" s="112">
        <v>0</v>
      </c>
      <c r="AZ1433" s="112">
        <v>0</v>
      </c>
      <c r="BA1433" s="111">
        <v>0.71299999999999997</v>
      </c>
      <c r="BB1433" s="112">
        <v>0</v>
      </c>
      <c r="BC1433" s="112">
        <v>0</v>
      </c>
      <c r="BD1433" s="112">
        <v>0</v>
      </c>
      <c r="BE1433" s="112">
        <v>0</v>
      </c>
      <c r="BF1433" s="112">
        <v>0</v>
      </c>
      <c r="BG1433" s="112">
        <v>0</v>
      </c>
      <c r="BH1433" s="112">
        <v>0</v>
      </c>
      <c r="BI1433" s="112">
        <v>0</v>
      </c>
      <c r="BJ1433" s="112">
        <v>0</v>
      </c>
      <c r="BK1433" s="111">
        <v>0.71299999999999997</v>
      </c>
      <c r="BL1433" s="112">
        <v>0</v>
      </c>
      <c r="BM1433" s="112">
        <v>0</v>
      </c>
      <c r="BN1433" s="112">
        <v>0</v>
      </c>
      <c r="BO1433" s="112">
        <v>0</v>
      </c>
      <c r="BP1433" s="112">
        <v>10.450000000000001</v>
      </c>
      <c r="BQ1433" s="112">
        <v>54.083333333333336</v>
      </c>
      <c r="BR1433" s="113">
        <v>11</v>
      </c>
      <c r="BS1433" s="112">
        <v>0</v>
      </c>
    </row>
    <row r="1434" spans="1:71" hidden="1" x14ac:dyDescent="0.25">
      <c r="A1434" s="102" t="s">
        <v>16</v>
      </c>
      <c r="B1434" s="103" t="s">
        <v>185</v>
      </c>
      <c r="C1434" s="102" t="s">
        <v>186</v>
      </c>
      <c r="D1434" s="102" t="s">
        <v>447</v>
      </c>
      <c r="E1434" s="102" t="s">
        <v>448</v>
      </c>
      <c r="F1434" s="102" t="s">
        <v>244</v>
      </c>
      <c r="G1434" s="102" t="s">
        <v>224</v>
      </c>
      <c r="H1434" s="104">
        <v>51</v>
      </c>
      <c r="I1434" s="104">
        <v>68</v>
      </c>
      <c r="J1434" s="104">
        <v>47</v>
      </c>
      <c r="K1434" s="104">
        <v>141</v>
      </c>
      <c r="L1434" s="105">
        <v>55.333333333333336</v>
      </c>
      <c r="M1434" s="106">
        <v>461</v>
      </c>
      <c r="N1434" s="106">
        <v>492</v>
      </c>
      <c r="O1434" s="106">
        <v>6</v>
      </c>
      <c r="P1434" s="106">
        <v>31</v>
      </c>
      <c r="Q1434" s="106">
        <v>7</v>
      </c>
      <c r="R1434" s="106">
        <v>6.5</v>
      </c>
      <c r="S1434" s="106">
        <v>550</v>
      </c>
      <c r="T1434" s="106">
        <v>574</v>
      </c>
      <c r="U1434" s="106">
        <v>6</v>
      </c>
      <c r="V1434" s="106">
        <v>24</v>
      </c>
      <c r="W1434" s="106">
        <v>8</v>
      </c>
      <c r="X1434" s="106">
        <v>7</v>
      </c>
      <c r="Y1434" s="106">
        <v>47</v>
      </c>
      <c r="Z1434" s="106">
        <v>7</v>
      </c>
      <c r="AA1434" s="107">
        <v>49536</v>
      </c>
      <c r="AB1434" s="106">
        <v>5</v>
      </c>
      <c r="AC1434" s="108">
        <v>6.1</v>
      </c>
      <c r="AD1434" s="109">
        <v>4</v>
      </c>
      <c r="AE1434" s="110">
        <v>0</v>
      </c>
      <c r="AF1434" s="111">
        <v>0.54</v>
      </c>
      <c r="AG1434" s="112">
        <v>0</v>
      </c>
      <c r="AH1434" s="112">
        <v>0</v>
      </c>
      <c r="AI1434" s="112">
        <v>0</v>
      </c>
      <c r="AJ1434" s="111">
        <v>0.9</v>
      </c>
      <c r="AK1434" s="112">
        <v>5.333333333333333</v>
      </c>
      <c r="AL1434" s="112">
        <v>3.6666666666666665</v>
      </c>
      <c r="AM1434" s="112">
        <v>0</v>
      </c>
      <c r="AN1434" s="112">
        <v>4.666666666666667</v>
      </c>
      <c r="AO1434" s="112">
        <v>4</v>
      </c>
      <c r="AP1434" s="112">
        <v>0</v>
      </c>
      <c r="AQ1434" s="112">
        <v>0</v>
      </c>
      <c r="AR1434" s="112">
        <v>0</v>
      </c>
      <c r="AS1434" s="112">
        <v>0</v>
      </c>
      <c r="AT1434" s="111">
        <v>0.55000000000000004</v>
      </c>
      <c r="AU1434" s="112">
        <v>0</v>
      </c>
      <c r="AV1434" s="112">
        <v>0</v>
      </c>
      <c r="AW1434" s="112">
        <v>0</v>
      </c>
      <c r="AX1434" s="112">
        <v>0</v>
      </c>
      <c r="AY1434" s="112">
        <v>0</v>
      </c>
      <c r="AZ1434" s="112">
        <v>0</v>
      </c>
      <c r="BA1434" s="111">
        <v>0.71299999999999997</v>
      </c>
      <c r="BB1434" s="112">
        <v>0</v>
      </c>
      <c r="BC1434" s="112">
        <v>0</v>
      </c>
      <c r="BD1434" s="112">
        <v>0</v>
      </c>
      <c r="BE1434" s="112">
        <v>0</v>
      </c>
      <c r="BF1434" s="112">
        <v>0</v>
      </c>
      <c r="BG1434" s="112">
        <v>0</v>
      </c>
      <c r="BH1434" s="112">
        <v>0</v>
      </c>
      <c r="BI1434" s="112">
        <v>0</v>
      </c>
      <c r="BJ1434" s="112">
        <v>0</v>
      </c>
      <c r="BK1434" s="111">
        <v>0.71299999999999997</v>
      </c>
      <c r="BL1434" s="112">
        <v>0</v>
      </c>
      <c r="BM1434" s="112">
        <v>4.95</v>
      </c>
      <c r="BN1434" s="112">
        <v>2.5666666666666669</v>
      </c>
      <c r="BO1434" s="112">
        <v>2.2000000000000002</v>
      </c>
      <c r="BP1434" s="112">
        <v>0</v>
      </c>
      <c r="BQ1434" s="112">
        <v>0</v>
      </c>
      <c r="BR1434" s="113">
        <v>29</v>
      </c>
      <c r="BS1434" s="112">
        <v>0</v>
      </c>
    </row>
    <row r="1435" spans="1:71" hidden="1" x14ac:dyDescent="0.25">
      <c r="A1435" s="102" t="s">
        <v>16</v>
      </c>
      <c r="B1435" s="103" t="s">
        <v>187</v>
      </c>
      <c r="C1435" s="102" t="s">
        <v>188</v>
      </c>
      <c r="D1435" s="102" t="s">
        <v>872</v>
      </c>
      <c r="E1435" s="102" t="s">
        <v>873</v>
      </c>
      <c r="F1435" s="102" t="s">
        <v>434</v>
      </c>
      <c r="G1435" s="102" t="s">
        <v>227</v>
      </c>
      <c r="H1435" s="104">
        <v>18</v>
      </c>
      <c r="I1435" s="104">
        <v>20</v>
      </c>
      <c r="J1435" s="104">
        <v>9</v>
      </c>
      <c r="K1435" s="104">
        <v>27</v>
      </c>
      <c r="L1435" s="105">
        <v>15.666666666666666</v>
      </c>
      <c r="M1435" s="106">
        <v>186</v>
      </c>
      <c r="N1435" s="106">
        <v>220</v>
      </c>
      <c r="O1435" s="106">
        <v>3</v>
      </c>
      <c r="P1435" s="106">
        <v>34</v>
      </c>
      <c r="Q1435" s="106">
        <v>7</v>
      </c>
      <c r="R1435" s="106">
        <v>5</v>
      </c>
      <c r="S1435" s="106">
        <v>195</v>
      </c>
      <c r="T1435" s="106">
        <v>202</v>
      </c>
      <c r="U1435" s="106">
        <v>3</v>
      </c>
      <c r="V1435" s="106">
        <v>7</v>
      </c>
      <c r="W1435" s="106">
        <v>5</v>
      </c>
      <c r="X1435" s="106">
        <v>4</v>
      </c>
      <c r="Y1435" s="106">
        <v>9</v>
      </c>
      <c r="Z1435" s="106">
        <v>3</v>
      </c>
      <c r="AA1435" s="107">
        <v>70039</v>
      </c>
      <c r="AB1435" s="106">
        <v>8</v>
      </c>
      <c r="AC1435" s="108">
        <v>5.6</v>
      </c>
      <c r="AD1435" s="109">
        <v>3</v>
      </c>
      <c r="AE1435" s="110">
        <v>0</v>
      </c>
      <c r="AF1435" s="111">
        <v>0.54</v>
      </c>
      <c r="AG1435" s="112">
        <v>40.666666666666664</v>
      </c>
      <c r="AH1435" s="112">
        <v>259</v>
      </c>
      <c r="AI1435" s="112">
        <v>40.666666666666664</v>
      </c>
      <c r="AJ1435" s="111">
        <v>0.9</v>
      </c>
      <c r="AK1435" s="112">
        <v>0.33333333333333331</v>
      </c>
      <c r="AL1435" s="112">
        <v>0</v>
      </c>
      <c r="AM1435" s="112">
        <v>0</v>
      </c>
      <c r="AN1435" s="112">
        <v>13.666666666666666</v>
      </c>
      <c r="AO1435" s="112">
        <v>346</v>
      </c>
      <c r="AP1435" s="112">
        <v>0.66666666666666663</v>
      </c>
      <c r="AQ1435" s="112">
        <v>200.33333333333334</v>
      </c>
      <c r="AR1435" s="112">
        <v>0</v>
      </c>
      <c r="AS1435" s="112">
        <v>0</v>
      </c>
      <c r="AT1435" s="111">
        <v>0.55000000000000004</v>
      </c>
      <c r="AU1435" s="112">
        <v>0</v>
      </c>
      <c r="AV1435" s="112">
        <v>0</v>
      </c>
      <c r="AW1435" s="112">
        <v>189.66666666666666</v>
      </c>
      <c r="AX1435" s="112">
        <v>0</v>
      </c>
      <c r="AY1435" s="112">
        <v>0</v>
      </c>
      <c r="AZ1435" s="112">
        <v>7.333333333333333</v>
      </c>
      <c r="BA1435" s="111">
        <v>0.71299999999999997</v>
      </c>
      <c r="BB1435" s="112">
        <v>0.66666666666666663</v>
      </c>
      <c r="BC1435" s="112">
        <v>0</v>
      </c>
      <c r="BD1435" s="112">
        <v>0</v>
      </c>
      <c r="BE1435" s="112">
        <v>0</v>
      </c>
      <c r="BF1435" s="112">
        <v>764</v>
      </c>
      <c r="BG1435" s="112">
        <v>0</v>
      </c>
      <c r="BH1435" s="112">
        <v>0</v>
      </c>
      <c r="BI1435" s="112">
        <v>465</v>
      </c>
      <c r="BJ1435" s="112">
        <v>14.333333333333334</v>
      </c>
      <c r="BK1435" s="111">
        <v>0.71299999999999997</v>
      </c>
      <c r="BL1435" s="112">
        <v>0</v>
      </c>
      <c r="BM1435" s="112">
        <v>270.35866666666669</v>
      </c>
      <c r="BN1435" s="112">
        <v>44.116666666666667</v>
      </c>
      <c r="BO1435" s="112">
        <v>870.2643333333333</v>
      </c>
      <c r="BP1435" s="112">
        <v>447.32366666666667</v>
      </c>
      <c r="BQ1435" s="112">
        <v>10.219666666666667</v>
      </c>
      <c r="BR1435" s="113">
        <v>9</v>
      </c>
      <c r="BS1435" s="112">
        <v>0</v>
      </c>
    </row>
    <row r="1436" spans="1:71" hidden="1" x14ac:dyDescent="0.25">
      <c r="A1436" s="102" t="s">
        <v>16</v>
      </c>
      <c r="B1436" s="103" t="s">
        <v>187</v>
      </c>
      <c r="C1436" s="102" t="s">
        <v>188</v>
      </c>
      <c r="D1436" s="102" t="s">
        <v>874</v>
      </c>
      <c r="E1436" s="102" t="s">
        <v>875</v>
      </c>
      <c r="F1436" s="102" t="s">
        <v>434</v>
      </c>
      <c r="G1436" s="102" t="s">
        <v>227</v>
      </c>
      <c r="H1436" s="104"/>
      <c r="I1436" s="104">
        <v>9</v>
      </c>
      <c r="J1436" s="104">
        <v>8</v>
      </c>
      <c r="K1436" s="104">
        <v>24</v>
      </c>
      <c r="L1436" s="105">
        <v>8.5</v>
      </c>
      <c r="M1436" s="106"/>
      <c r="N1436" s="106"/>
      <c r="O1436" s="106"/>
      <c r="P1436" s="106"/>
      <c r="Q1436" s="106"/>
      <c r="R1436" s="106"/>
      <c r="S1436" s="106">
        <v>104</v>
      </c>
      <c r="T1436" s="106">
        <v>106</v>
      </c>
      <c r="U1436" s="106">
        <v>1</v>
      </c>
      <c r="V1436" s="106">
        <v>2</v>
      </c>
      <c r="W1436" s="106">
        <v>3</v>
      </c>
      <c r="X1436" s="106">
        <v>2</v>
      </c>
      <c r="Y1436" s="106">
        <v>8</v>
      </c>
      <c r="Z1436" s="106">
        <v>3</v>
      </c>
      <c r="AA1436" s="107">
        <v>94579</v>
      </c>
      <c r="AB1436" s="106">
        <v>10</v>
      </c>
      <c r="AC1436" s="108">
        <v>6.25</v>
      </c>
      <c r="AD1436" s="109">
        <v>4</v>
      </c>
      <c r="AE1436" s="110">
        <v>70.666666666666671</v>
      </c>
      <c r="AF1436" s="111">
        <v>0.54</v>
      </c>
      <c r="AG1436" s="112">
        <v>0</v>
      </c>
      <c r="AH1436" s="112">
        <v>5</v>
      </c>
      <c r="AI1436" s="112">
        <v>0</v>
      </c>
      <c r="AJ1436" s="111">
        <v>0.9</v>
      </c>
      <c r="AK1436" s="112">
        <v>0</v>
      </c>
      <c r="AL1436" s="112">
        <v>0</v>
      </c>
      <c r="AM1436" s="112">
        <v>0</v>
      </c>
      <c r="AN1436" s="112">
        <v>0</v>
      </c>
      <c r="AO1436" s="112">
        <v>120.66666666666667</v>
      </c>
      <c r="AP1436" s="112">
        <v>0</v>
      </c>
      <c r="AQ1436" s="112">
        <v>0</v>
      </c>
      <c r="AR1436" s="112">
        <v>0</v>
      </c>
      <c r="AS1436" s="112">
        <v>0</v>
      </c>
      <c r="AT1436" s="111">
        <v>0.55000000000000004</v>
      </c>
      <c r="AU1436" s="112">
        <v>0</v>
      </c>
      <c r="AV1436" s="112">
        <v>0</v>
      </c>
      <c r="AW1436" s="112">
        <v>32</v>
      </c>
      <c r="AX1436" s="112">
        <v>0</v>
      </c>
      <c r="AY1436" s="112">
        <v>0</v>
      </c>
      <c r="AZ1436" s="112">
        <v>0</v>
      </c>
      <c r="BA1436" s="111">
        <v>0.71299999999999997</v>
      </c>
      <c r="BB1436" s="112">
        <v>0</v>
      </c>
      <c r="BC1436" s="112">
        <v>0</v>
      </c>
      <c r="BD1436" s="112">
        <v>0</v>
      </c>
      <c r="BE1436" s="112">
        <v>0</v>
      </c>
      <c r="BF1436" s="112">
        <v>166.66666666666666</v>
      </c>
      <c r="BG1436" s="112">
        <v>0</v>
      </c>
      <c r="BH1436" s="112">
        <v>0</v>
      </c>
      <c r="BI1436" s="112">
        <v>52.666666666666664</v>
      </c>
      <c r="BJ1436" s="112">
        <v>21</v>
      </c>
      <c r="BK1436" s="111">
        <v>0.71299999999999997</v>
      </c>
      <c r="BL1436" s="112">
        <v>38.160000000000004</v>
      </c>
      <c r="BM1436" s="112">
        <v>4.5</v>
      </c>
      <c r="BN1436" s="112">
        <v>0</v>
      </c>
      <c r="BO1436" s="112">
        <v>208.01599999999999</v>
      </c>
      <c r="BP1436" s="112">
        <v>37.551333333333332</v>
      </c>
      <c r="BQ1436" s="112">
        <v>14.972999999999999</v>
      </c>
      <c r="BR1436" s="113">
        <v>3</v>
      </c>
      <c r="BS1436" s="112">
        <v>0</v>
      </c>
    </row>
    <row r="1437" spans="1:71" hidden="1" x14ac:dyDescent="0.25">
      <c r="A1437" s="102" t="s">
        <v>16</v>
      </c>
      <c r="B1437" s="103" t="s">
        <v>187</v>
      </c>
      <c r="C1437" s="102" t="s">
        <v>188</v>
      </c>
      <c r="D1437" s="102" t="s">
        <v>876</v>
      </c>
      <c r="E1437" s="102" t="s">
        <v>877</v>
      </c>
      <c r="F1437" s="102" t="s">
        <v>434</v>
      </c>
      <c r="G1437" s="102" t="s">
        <v>227</v>
      </c>
      <c r="H1437" s="104">
        <v>27</v>
      </c>
      <c r="I1437" s="104">
        <v>28</v>
      </c>
      <c r="J1437" s="104">
        <v>19</v>
      </c>
      <c r="K1437" s="104">
        <v>57</v>
      </c>
      <c r="L1437" s="105">
        <v>24.666666666666668</v>
      </c>
      <c r="M1437" s="106">
        <v>300</v>
      </c>
      <c r="N1437" s="106">
        <v>334</v>
      </c>
      <c r="O1437" s="106">
        <v>5</v>
      </c>
      <c r="P1437" s="106">
        <v>34</v>
      </c>
      <c r="Q1437" s="106">
        <v>7</v>
      </c>
      <c r="R1437" s="106">
        <v>6</v>
      </c>
      <c r="S1437" s="106">
        <v>313</v>
      </c>
      <c r="T1437" s="106">
        <v>320</v>
      </c>
      <c r="U1437" s="106">
        <v>5</v>
      </c>
      <c r="V1437" s="106">
        <v>7</v>
      </c>
      <c r="W1437" s="106">
        <v>5</v>
      </c>
      <c r="X1437" s="106">
        <v>5</v>
      </c>
      <c r="Y1437" s="106">
        <v>19</v>
      </c>
      <c r="Z1437" s="106">
        <v>5</v>
      </c>
      <c r="AA1437" s="107">
        <v>70823</v>
      </c>
      <c r="AB1437" s="106">
        <v>8</v>
      </c>
      <c r="AC1437" s="108">
        <v>6.4</v>
      </c>
      <c r="AD1437" s="109">
        <v>4</v>
      </c>
      <c r="AE1437" s="110">
        <v>0</v>
      </c>
      <c r="AF1437" s="111">
        <v>0.54</v>
      </c>
      <c r="AG1437" s="112">
        <v>0</v>
      </c>
      <c r="AH1437" s="112">
        <v>9.6666666666666661</v>
      </c>
      <c r="AI1437" s="112">
        <v>0</v>
      </c>
      <c r="AJ1437" s="111">
        <v>0.9</v>
      </c>
      <c r="AK1437" s="112">
        <v>0</v>
      </c>
      <c r="AL1437" s="112">
        <v>0</v>
      </c>
      <c r="AM1437" s="112">
        <v>0</v>
      </c>
      <c r="AN1437" s="112">
        <v>0</v>
      </c>
      <c r="AO1437" s="112">
        <v>141.66666666666666</v>
      </c>
      <c r="AP1437" s="112">
        <v>9.6666666666666661</v>
      </c>
      <c r="AQ1437" s="112">
        <v>7.333333333333333</v>
      </c>
      <c r="AR1437" s="112">
        <v>0</v>
      </c>
      <c r="AS1437" s="112">
        <v>0</v>
      </c>
      <c r="AT1437" s="111">
        <v>0.55000000000000004</v>
      </c>
      <c r="AU1437" s="112">
        <v>0</v>
      </c>
      <c r="AV1437" s="112">
        <v>0</v>
      </c>
      <c r="AW1437" s="112">
        <v>19.666666666666668</v>
      </c>
      <c r="AX1437" s="112">
        <v>0</v>
      </c>
      <c r="AY1437" s="112">
        <v>0</v>
      </c>
      <c r="AZ1437" s="112">
        <v>3</v>
      </c>
      <c r="BA1437" s="111">
        <v>0.71299999999999997</v>
      </c>
      <c r="BB1437" s="112">
        <v>0.66666666666666663</v>
      </c>
      <c r="BC1437" s="112">
        <v>0</v>
      </c>
      <c r="BD1437" s="112">
        <v>0</v>
      </c>
      <c r="BE1437" s="112">
        <v>0</v>
      </c>
      <c r="BF1437" s="112">
        <v>118.33333333333333</v>
      </c>
      <c r="BG1437" s="112">
        <v>0</v>
      </c>
      <c r="BH1437" s="112">
        <v>0</v>
      </c>
      <c r="BI1437" s="112">
        <v>21.333333333333332</v>
      </c>
      <c r="BJ1437" s="112">
        <v>5.333333333333333</v>
      </c>
      <c r="BK1437" s="111">
        <v>0.71299999999999997</v>
      </c>
      <c r="BL1437" s="112">
        <v>0</v>
      </c>
      <c r="BM1437" s="112">
        <v>9.1753333333333327</v>
      </c>
      <c r="BN1437" s="112">
        <v>0</v>
      </c>
      <c r="BO1437" s="112">
        <v>176.31066666666666</v>
      </c>
      <c r="BP1437" s="112">
        <v>26.699666666666666</v>
      </c>
      <c r="BQ1437" s="112">
        <v>3.8026666666666662</v>
      </c>
      <c r="BR1437" s="113">
        <v>8</v>
      </c>
      <c r="BS1437" s="112">
        <v>0</v>
      </c>
    </row>
    <row r="1438" spans="1:71" hidden="1" x14ac:dyDescent="0.25">
      <c r="A1438" s="102" t="s">
        <v>16</v>
      </c>
      <c r="B1438" s="103" t="s">
        <v>187</v>
      </c>
      <c r="C1438" s="102" t="s">
        <v>188</v>
      </c>
      <c r="D1438" s="102" t="s">
        <v>878</v>
      </c>
      <c r="E1438" s="102" t="s">
        <v>879</v>
      </c>
      <c r="F1438" s="102" t="s">
        <v>434</v>
      </c>
      <c r="G1438" s="102" t="s">
        <v>227</v>
      </c>
      <c r="H1438" s="104">
        <v>20</v>
      </c>
      <c r="I1438" s="104">
        <v>20</v>
      </c>
      <c r="J1438" s="104"/>
      <c r="K1438" s="104" t="s">
        <v>154</v>
      </c>
      <c r="L1438" s="105">
        <v>20</v>
      </c>
      <c r="M1438" s="106">
        <v>188</v>
      </c>
      <c r="N1438" s="106">
        <v>223</v>
      </c>
      <c r="O1438" s="106">
        <v>3</v>
      </c>
      <c r="P1438" s="106">
        <v>35</v>
      </c>
      <c r="Q1438" s="106">
        <v>7</v>
      </c>
      <c r="R1438" s="106">
        <v>5</v>
      </c>
      <c r="S1438" s="106">
        <v>195</v>
      </c>
      <c r="T1438" s="106">
        <v>202</v>
      </c>
      <c r="U1438" s="106">
        <v>3</v>
      </c>
      <c r="V1438" s="106">
        <v>7</v>
      </c>
      <c r="W1438" s="106">
        <v>5</v>
      </c>
      <c r="X1438" s="106">
        <v>4</v>
      </c>
      <c r="Y1438" s="106"/>
      <c r="Z1438" s="106"/>
      <c r="AA1438" s="107">
        <v>112112</v>
      </c>
      <c r="AB1438" s="106">
        <v>10</v>
      </c>
      <c r="AC1438" s="108">
        <v>7.25</v>
      </c>
      <c r="AD1438" s="109">
        <v>4</v>
      </c>
      <c r="AE1438" s="110">
        <v>0</v>
      </c>
      <c r="AF1438" s="111">
        <v>0.54</v>
      </c>
      <c r="AG1438" s="112">
        <v>0</v>
      </c>
      <c r="AH1438" s="112">
        <v>49.666666666666664</v>
      </c>
      <c r="AI1438" s="112">
        <v>0</v>
      </c>
      <c r="AJ1438" s="111">
        <v>0.9</v>
      </c>
      <c r="AK1438" s="112">
        <v>0</v>
      </c>
      <c r="AL1438" s="112">
        <v>0</v>
      </c>
      <c r="AM1438" s="112">
        <v>0</v>
      </c>
      <c r="AN1438" s="112">
        <v>0</v>
      </c>
      <c r="AO1438" s="112">
        <v>159</v>
      </c>
      <c r="AP1438" s="112">
        <v>0</v>
      </c>
      <c r="AQ1438" s="112">
        <v>18.666666666666668</v>
      </c>
      <c r="AR1438" s="112">
        <v>0</v>
      </c>
      <c r="AS1438" s="112">
        <v>0</v>
      </c>
      <c r="AT1438" s="111">
        <v>0.55000000000000004</v>
      </c>
      <c r="AU1438" s="112">
        <v>0</v>
      </c>
      <c r="AV1438" s="112">
        <v>0</v>
      </c>
      <c r="AW1438" s="112">
        <v>0</v>
      </c>
      <c r="AX1438" s="112">
        <v>0</v>
      </c>
      <c r="AY1438" s="112">
        <v>0</v>
      </c>
      <c r="AZ1438" s="112">
        <v>0</v>
      </c>
      <c r="BA1438" s="111">
        <v>0.71299999999999997</v>
      </c>
      <c r="BB1438" s="112">
        <v>6.666666666666667</v>
      </c>
      <c r="BC1438" s="112">
        <v>0</v>
      </c>
      <c r="BD1438" s="112">
        <v>0</v>
      </c>
      <c r="BE1438" s="112">
        <v>0</v>
      </c>
      <c r="BF1438" s="112">
        <v>439.33333333333331</v>
      </c>
      <c r="BG1438" s="112">
        <v>0</v>
      </c>
      <c r="BH1438" s="112">
        <v>4.333333333333333</v>
      </c>
      <c r="BI1438" s="112">
        <v>147</v>
      </c>
      <c r="BJ1438" s="112">
        <v>56.333333333333336</v>
      </c>
      <c r="BK1438" s="111">
        <v>0.71299999999999997</v>
      </c>
      <c r="BL1438" s="112">
        <v>0</v>
      </c>
      <c r="BM1438" s="112">
        <v>49.453333333333326</v>
      </c>
      <c r="BN1438" s="112">
        <v>0</v>
      </c>
      <c r="BO1438" s="112">
        <v>400.69466666666665</v>
      </c>
      <c r="BP1438" s="112">
        <v>118.16733333333333</v>
      </c>
      <c r="BQ1438" s="112">
        <v>40.165666666666667</v>
      </c>
      <c r="BR1438" s="113">
        <v>1</v>
      </c>
      <c r="BS1438" s="112">
        <v>0</v>
      </c>
    </row>
    <row r="1439" spans="1:71" hidden="1" x14ac:dyDescent="0.25">
      <c r="A1439" s="102" t="s">
        <v>16</v>
      </c>
      <c r="B1439" s="103" t="s">
        <v>187</v>
      </c>
      <c r="C1439" s="102" t="s">
        <v>188</v>
      </c>
      <c r="D1439" s="102" t="s">
        <v>880</v>
      </c>
      <c r="E1439" s="102" t="s">
        <v>881</v>
      </c>
      <c r="F1439" s="102" t="s">
        <v>434</v>
      </c>
      <c r="G1439" s="102" t="s">
        <v>227</v>
      </c>
      <c r="H1439" s="104">
        <v>37</v>
      </c>
      <c r="I1439" s="104">
        <v>35</v>
      </c>
      <c r="J1439" s="104">
        <v>11</v>
      </c>
      <c r="K1439" s="104">
        <v>33</v>
      </c>
      <c r="L1439" s="105">
        <v>27.666666666666668</v>
      </c>
      <c r="M1439" s="106">
        <v>362</v>
      </c>
      <c r="N1439" s="106">
        <v>425</v>
      </c>
      <c r="O1439" s="106">
        <v>6</v>
      </c>
      <c r="P1439" s="106">
        <v>63</v>
      </c>
      <c r="Q1439" s="106">
        <v>9</v>
      </c>
      <c r="R1439" s="106">
        <v>7.5</v>
      </c>
      <c r="S1439" s="106">
        <v>378</v>
      </c>
      <c r="T1439" s="106">
        <v>390</v>
      </c>
      <c r="U1439" s="106">
        <v>5</v>
      </c>
      <c r="V1439" s="106">
        <v>12</v>
      </c>
      <c r="W1439" s="106">
        <v>6</v>
      </c>
      <c r="X1439" s="106">
        <v>5.5</v>
      </c>
      <c r="Y1439" s="106">
        <v>11</v>
      </c>
      <c r="Z1439" s="106">
        <v>4</v>
      </c>
      <c r="AA1439" s="107">
        <v>77262</v>
      </c>
      <c r="AB1439" s="106">
        <v>9</v>
      </c>
      <c r="AC1439" s="108">
        <v>7</v>
      </c>
      <c r="AD1439" s="109">
        <v>4</v>
      </c>
      <c r="AE1439" s="110">
        <v>0</v>
      </c>
      <c r="AF1439" s="111">
        <v>0.54</v>
      </c>
      <c r="AG1439" s="112">
        <v>0.33333333333333331</v>
      </c>
      <c r="AH1439" s="112">
        <v>34</v>
      </c>
      <c r="AI1439" s="112">
        <v>0.33333333333333331</v>
      </c>
      <c r="AJ1439" s="111">
        <v>0.9</v>
      </c>
      <c r="AK1439" s="112">
        <v>0</v>
      </c>
      <c r="AL1439" s="112">
        <v>0</v>
      </c>
      <c r="AM1439" s="112">
        <v>0</v>
      </c>
      <c r="AN1439" s="112">
        <v>0</v>
      </c>
      <c r="AO1439" s="112">
        <v>369.66666666666669</v>
      </c>
      <c r="AP1439" s="112">
        <v>0</v>
      </c>
      <c r="AQ1439" s="112">
        <v>3.3333333333333335</v>
      </c>
      <c r="AR1439" s="112">
        <v>0</v>
      </c>
      <c r="AS1439" s="112">
        <v>0</v>
      </c>
      <c r="AT1439" s="111">
        <v>0.55000000000000004</v>
      </c>
      <c r="AU1439" s="112">
        <v>0</v>
      </c>
      <c r="AV1439" s="112">
        <v>0</v>
      </c>
      <c r="AW1439" s="112">
        <v>38.333333333333336</v>
      </c>
      <c r="AX1439" s="112">
        <v>0</v>
      </c>
      <c r="AY1439" s="112">
        <v>0.33333333333333331</v>
      </c>
      <c r="AZ1439" s="112">
        <v>3</v>
      </c>
      <c r="BA1439" s="111">
        <v>0.71299999999999997</v>
      </c>
      <c r="BB1439" s="112">
        <v>8.6666666666666661</v>
      </c>
      <c r="BC1439" s="112">
        <v>0</v>
      </c>
      <c r="BD1439" s="112">
        <v>0</v>
      </c>
      <c r="BE1439" s="112">
        <v>0</v>
      </c>
      <c r="BF1439" s="112">
        <v>485.66666666666669</v>
      </c>
      <c r="BG1439" s="112">
        <v>0</v>
      </c>
      <c r="BH1439" s="112">
        <v>0</v>
      </c>
      <c r="BI1439" s="112">
        <v>29</v>
      </c>
      <c r="BJ1439" s="112">
        <v>12.666666666666666</v>
      </c>
      <c r="BK1439" s="111">
        <v>0.71299999999999997</v>
      </c>
      <c r="BL1439" s="112">
        <v>0</v>
      </c>
      <c r="BM1439" s="112">
        <v>37.079333333333338</v>
      </c>
      <c r="BN1439" s="112">
        <v>0.3</v>
      </c>
      <c r="BO1439" s="112">
        <v>576.92866666666669</v>
      </c>
      <c r="BP1439" s="112">
        <v>24.887</v>
      </c>
      <c r="BQ1439" s="112">
        <v>9.0313333333333325</v>
      </c>
      <c r="BR1439" s="113">
        <v>6</v>
      </c>
      <c r="BS1439" s="112">
        <v>0</v>
      </c>
    </row>
    <row r="1440" spans="1:71" hidden="1" x14ac:dyDescent="0.25">
      <c r="A1440" s="102" t="s">
        <v>16</v>
      </c>
      <c r="B1440" s="103" t="s">
        <v>187</v>
      </c>
      <c r="C1440" s="102" t="s">
        <v>188</v>
      </c>
      <c r="D1440" s="102" t="s">
        <v>882</v>
      </c>
      <c r="E1440" s="102" t="s">
        <v>883</v>
      </c>
      <c r="F1440" s="102" t="s">
        <v>434</v>
      </c>
      <c r="G1440" s="102" t="s">
        <v>227</v>
      </c>
      <c r="H1440" s="104">
        <v>12</v>
      </c>
      <c r="I1440" s="104">
        <v>10</v>
      </c>
      <c r="J1440" s="104">
        <v>9</v>
      </c>
      <c r="K1440" s="104">
        <v>27</v>
      </c>
      <c r="L1440" s="105">
        <v>10.333333333333334</v>
      </c>
      <c r="M1440" s="106">
        <v>118</v>
      </c>
      <c r="N1440" s="106">
        <v>134</v>
      </c>
      <c r="O1440" s="106">
        <v>2</v>
      </c>
      <c r="P1440" s="106">
        <v>16</v>
      </c>
      <c r="Q1440" s="106">
        <v>5</v>
      </c>
      <c r="R1440" s="106">
        <v>3.5</v>
      </c>
      <c r="S1440" s="106">
        <v>123</v>
      </c>
      <c r="T1440" s="106">
        <v>126</v>
      </c>
      <c r="U1440" s="106">
        <v>1</v>
      </c>
      <c r="V1440" s="106">
        <v>3</v>
      </c>
      <c r="W1440" s="106">
        <v>3</v>
      </c>
      <c r="X1440" s="106">
        <v>2</v>
      </c>
      <c r="Y1440" s="106">
        <v>9</v>
      </c>
      <c r="Z1440" s="106">
        <v>3</v>
      </c>
      <c r="AA1440" s="107">
        <v>99673</v>
      </c>
      <c r="AB1440" s="106">
        <v>10</v>
      </c>
      <c r="AC1440" s="108">
        <v>5.7</v>
      </c>
      <c r="AD1440" s="109">
        <v>3</v>
      </c>
      <c r="AE1440" s="110">
        <v>0</v>
      </c>
      <c r="AF1440" s="111">
        <v>0.54</v>
      </c>
      <c r="AG1440" s="112">
        <v>0</v>
      </c>
      <c r="AH1440" s="112">
        <v>6</v>
      </c>
      <c r="AI1440" s="112">
        <v>0</v>
      </c>
      <c r="AJ1440" s="111">
        <v>0.9</v>
      </c>
      <c r="AK1440" s="112">
        <v>0</v>
      </c>
      <c r="AL1440" s="112">
        <v>0</v>
      </c>
      <c r="AM1440" s="112">
        <v>0</v>
      </c>
      <c r="AN1440" s="112">
        <v>0</v>
      </c>
      <c r="AO1440" s="112">
        <v>68</v>
      </c>
      <c r="AP1440" s="112">
        <v>0</v>
      </c>
      <c r="AQ1440" s="112">
        <v>0</v>
      </c>
      <c r="AR1440" s="112">
        <v>0</v>
      </c>
      <c r="AS1440" s="112">
        <v>0</v>
      </c>
      <c r="AT1440" s="111">
        <v>0.55000000000000004</v>
      </c>
      <c r="AU1440" s="112">
        <v>0</v>
      </c>
      <c r="AV1440" s="112">
        <v>0</v>
      </c>
      <c r="AW1440" s="112">
        <v>4.666666666666667</v>
      </c>
      <c r="AX1440" s="112">
        <v>0</v>
      </c>
      <c r="AY1440" s="112">
        <v>0.33333333333333331</v>
      </c>
      <c r="AZ1440" s="112">
        <v>1</v>
      </c>
      <c r="BA1440" s="111">
        <v>0.71299999999999997</v>
      </c>
      <c r="BB1440" s="112">
        <v>0</v>
      </c>
      <c r="BC1440" s="112">
        <v>0</v>
      </c>
      <c r="BD1440" s="112">
        <v>0</v>
      </c>
      <c r="BE1440" s="112">
        <v>0</v>
      </c>
      <c r="BF1440" s="112">
        <v>33.333333333333336</v>
      </c>
      <c r="BG1440" s="112">
        <v>0</v>
      </c>
      <c r="BH1440" s="112">
        <v>0</v>
      </c>
      <c r="BI1440" s="112">
        <v>5</v>
      </c>
      <c r="BJ1440" s="112">
        <v>17</v>
      </c>
      <c r="BK1440" s="111">
        <v>0.71299999999999997</v>
      </c>
      <c r="BL1440" s="112">
        <v>0</v>
      </c>
      <c r="BM1440" s="112">
        <v>5.4</v>
      </c>
      <c r="BN1440" s="112">
        <v>0</v>
      </c>
      <c r="BO1440" s="112">
        <v>64.494</v>
      </c>
      <c r="BP1440" s="112">
        <v>4.5156666666666663</v>
      </c>
      <c r="BQ1440" s="112">
        <v>12.120999999999999</v>
      </c>
      <c r="BR1440" s="113">
        <v>0</v>
      </c>
      <c r="BS1440" s="112">
        <v>0</v>
      </c>
    </row>
    <row r="1441" spans="1:71" hidden="1" x14ac:dyDescent="0.25">
      <c r="A1441" s="102" t="s">
        <v>16</v>
      </c>
      <c r="B1441" s="103" t="s">
        <v>187</v>
      </c>
      <c r="C1441" s="102" t="s">
        <v>188</v>
      </c>
      <c r="D1441" s="102" t="s">
        <v>886</v>
      </c>
      <c r="E1441" s="102" t="s">
        <v>887</v>
      </c>
      <c r="F1441" s="102" t="s">
        <v>434</v>
      </c>
      <c r="G1441" s="102" t="s">
        <v>227</v>
      </c>
      <c r="H1441" s="104">
        <v>9</v>
      </c>
      <c r="I1441" s="104">
        <v>9</v>
      </c>
      <c r="J1441" s="104"/>
      <c r="K1441" s="104" t="s">
        <v>154</v>
      </c>
      <c r="L1441" s="105">
        <v>9</v>
      </c>
      <c r="M1441" s="106">
        <v>101</v>
      </c>
      <c r="N1441" s="106">
        <v>115</v>
      </c>
      <c r="O1441" s="106">
        <v>1</v>
      </c>
      <c r="P1441" s="106">
        <v>14</v>
      </c>
      <c r="Q1441" s="106">
        <v>5</v>
      </c>
      <c r="R1441" s="106">
        <v>3</v>
      </c>
      <c r="S1441" s="106">
        <v>105</v>
      </c>
      <c r="T1441" s="106">
        <v>107</v>
      </c>
      <c r="U1441" s="106">
        <v>1</v>
      </c>
      <c r="V1441" s="106">
        <v>2</v>
      </c>
      <c r="W1441" s="106">
        <v>3</v>
      </c>
      <c r="X1441" s="106">
        <v>2</v>
      </c>
      <c r="Y1441" s="106"/>
      <c r="Z1441" s="106"/>
      <c r="AA1441" s="107"/>
      <c r="AB1441" s="106"/>
      <c r="AC1441" s="108">
        <v>2.5</v>
      </c>
      <c r="AD1441" s="109">
        <v>2</v>
      </c>
      <c r="AE1441" s="110">
        <v>0</v>
      </c>
      <c r="AF1441" s="111">
        <v>0.54</v>
      </c>
      <c r="AG1441" s="112">
        <v>0</v>
      </c>
      <c r="AH1441" s="112">
        <v>0</v>
      </c>
      <c r="AI1441" s="112">
        <v>0</v>
      </c>
      <c r="AJ1441" s="111">
        <v>0.9</v>
      </c>
      <c r="AK1441" s="112">
        <v>0</v>
      </c>
      <c r="AL1441" s="112">
        <v>0</v>
      </c>
      <c r="AM1441" s="112">
        <v>0</v>
      </c>
      <c r="AN1441" s="112">
        <v>0</v>
      </c>
      <c r="AO1441" s="112">
        <v>172.66666666666666</v>
      </c>
      <c r="AP1441" s="112">
        <v>10</v>
      </c>
      <c r="AQ1441" s="112">
        <v>0</v>
      </c>
      <c r="AR1441" s="112">
        <v>0</v>
      </c>
      <c r="AS1441" s="112">
        <v>0</v>
      </c>
      <c r="AT1441" s="111">
        <v>0.55000000000000004</v>
      </c>
      <c r="AU1441" s="112">
        <v>0</v>
      </c>
      <c r="AV1441" s="112">
        <v>0</v>
      </c>
      <c r="AW1441" s="112">
        <v>6.666666666666667</v>
      </c>
      <c r="AX1441" s="112">
        <v>0</v>
      </c>
      <c r="AY1441" s="112">
        <v>0</v>
      </c>
      <c r="AZ1441" s="112">
        <v>0</v>
      </c>
      <c r="BA1441" s="111">
        <v>0.71299999999999997</v>
      </c>
      <c r="BB1441" s="112">
        <v>10</v>
      </c>
      <c r="BC1441" s="112">
        <v>0</v>
      </c>
      <c r="BD1441" s="112">
        <v>0</v>
      </c>
      <c r="BE1441" s="112">
        <v>0</v>
      </c>
      <c r="BF1441" s="112">
        <v>23</v>
      </c>
      <c r="BG1441" s="112">
        <v>0</v>
      </c>
      <c r="BH1441" s="112">
        <v>14</v>
      </c>
      <c r="BI1441" s="112">
        <v>3.3333333333333335</v>
      </c>
      <c r="BJ1441" s="112">
        <v>4.666666666666667</v>
      </c>
      <c r="BK1441" s="111">
        <v>0.71299999999999997</v>
      </c>
      <c r="BL1441" s="112">
        <v>0</v>
      </c>
      <c r="BM1441" s="112">
        <v>7.13</v>
      </c>
      <c r="BN1441" s="112">
        <v>0</v>
      </c>
      <c r="BO1441" s="112">
        <v>116.119</v>
      </c>
      <c r="BP1441" s="112">
        <v>17.858666666666664</v>
      </c>
      <c r="BQ1441" s="112">
        <v>3.3273333333333333</v>
      </c>
      <c r="BR1441" s="113">
        <v>0</v>
      </c>
      <c r="BS1441" s="112">
        <v>0</v>
      </c>
    </row>
    <row r="1442" spans="1:71" hidden="1" x14ac:dyDescent="0.25">
      <c r="A1442" s="102" t="s">
        <v>16</v>
      </c>
      <c r="B1442" s="103" t="s">
        <v>187</v>
      </c>
      <c r="C1442" s="102" t="s">
        <v>188</v>
      </c>
      <c r="D1442" s="102" t="s">
        <v>888</v>
      </c>
      <c r="E1442" s="102" t="s">
        <v>889</v>
      </c>
      <c r="F1442" s="102" t="s">
        <v>434</v>
      </c>
      <c r="G1442" s="102" t="s">
        <v>227</v>
      </c>
      <c r="H1442" s="104">
        <v>12</v>
      </c>
      <c r="I1442" s="104">
        <v>12</v>
      </c>
      <c r="J1442" s="104">
        <v>9</v>
      </c>
      <c r="K1442" s="104">
        <v>27</v>
      </c>
      <c r="L1442" s="105">
        <v>11</v>
      </c>
      <c r="M1442" s="106">
        <v>126</v>
      </c>
      <c r="N1442" s="106">
        <v>143</v>
      </c>
      <c r="O1442" s="106">
        <v>2</v>
      </c>
      <c r="P1442" s="106">
        <v>17</v>
      </c>
      <c r="Q1442" s="106">
        <v>6</v>
      </c>
      <c r="R1442" s="106">
        <v>4</v>
      </c>
      <c r="S1442" s="106">
        <v>130</v>
      </c>
      <c r="T1442" s="106">
        <v>134</v>
      </c>
      <c r="U1442" s="106">
        <v>2</v>
      </c>
      <c r="V1442" s="106">
        <v>4</v>
      </c>
      <c r="W1442" s="106">
        <v>4</v>
      </c>
      <c r="X1442" s="106">
        <v>3</v>
      </c>
      <c r="Y1442" s="106">
        <v>9</v>
      </c>
      <c r="Z1442" s="106">
        <v>3</v>
      </c>
      <c r="AA1442" s="107">
        <v>111878</v>
      </c>
      <c r="AB1442" s="106">
        <v>10</v>
      </c>
      <c r="AC1442" s="108">
        <v>6</v>
      </c>
      <c r="AD1442" s="109">
        <v>3</v>
      </c>
      <c r="AE1442" s="110">
        <v>0</v>
      </c>
      <c r="AF1442" s="111">
        <v>0.54</v>
      </c>
      <c r="AG1442" s="112">
        <v>0</v>
      </c>
      <c r="AH1442" s="112">
        <v>0</v>
      </c>
      <c r="AI1442" s="112">
        <v>0</v>
      </c>
      <c r="AJ1442" s="111">
        <v>0.9</v>
      </c>
      <c r="AK1442" s="112">
        <v>0</v>
      </c>
      <c r="AL1442" s="112">
        <v>0</v>
      </c>
      <c r="AM1442" s="112">
        <v>0</v>
      </c>
      <c r="AN1442" s="112">
        <v>0</v>
      </c>
      <c r="AO1442" s="112">
        <v>221.66666666666666</v>
      </c>
      <c r="AP1442" s="112">
        <v>0</v>
      </c>
      <c r="AQ1442" s="112">
        <v>0</v>
      </c>
      <c r="AR1442" s="112">
        <v>0</v>
      </c>
      <c r="AS1442" s="112">
        <v>0</v>
      </c>
      <c r="AT1442" s="111">
        <v>0.55000000000000004</v>
      </c>
      <c r="AU1442" s="112">
        <v>0</v>
      </c>
      <c r="AV1442" s="112">
        <v>0</v>
      </c>
      <c r="AW1442" s="112">
        <v>11</v>
      </c>
      <c r="AX1442" s="112">
        <v>0</v>
      </c>
      <c r="AY1442" s="112">
        <v>0</v>
      </c>
      <c r="AZ1442" s="112">
        <v>0</v>
      </c>
      <c r="BA1442" s="111">
        <v>0.71299999999999997</v>
      </c>
      <c r="BB1442" s="112">
        <v>2.6666666666666665</v>
      </c>
      <c r="BC1442" s="112">
        <v>0</v>
      </c>
      <c r="BD1442" s="112">
        <v>0</v>
      </c>
      <c r="BE1442" s="112">
        <v>0</v>
      </c>
      <c r="BF1442" s="112">
        <v>276.66666666666669</v>
      </c>
      <c r="BG1442" s="112">
        <v>0</v>
      </c>
      <c r="BH1442" s="112">
        <v>0</v>
      </c>
      <c r="BI1442" s="112">
        <v>11</v>
      </c>
      <c r="BJ1442" s="112">
        <v>12.333333333333334</v>
      </c>
      <c r="BK1442" s="111">
        <v>0.71299999999999997</v>
      </c>
      <c r="BL1442" s="112">
        <v>0</v>
      </c>
      <c r="BM1442" s="112">
        <v>1.9013333333333331</v>
      </c>
      <c r="BN1442" s="112">
        <v>0</v>
      </c>
      <c r="BO1442" s="112">
        <v>327.02300000000002</v>
      </c>
      <c r="BP1442" s="112">
        <v>7.843</v>
      </c>
      <c r="BQ1442" s="112">
        <v>8.7936666666666667</v>
      </c>
      <c r="BR1442" s="113">
        <v>2</v>
      </c>
      <c r="BS1442" s="112">
        <v>0</v>
      </c>
    </row>
    <row r="1443" spans="1:71" hidden="1" x14ac:dyDescent="0.25">
      <c r="A1443" s="102" t="s">
        <v>16</v>
      </c>
      <c r="B1443" s="103" t="s">
        <v>187</v>
      </c>
      <c r="C1443" s="102" t="s">
        <v>188</v>
      </c>
      <c r="D1443" s="102" t="s">
        <v>890</v>
      </c>
      <c r="E1443" s="102" t="s">
        <v>891</v>
      </c>
      <c r="F1443" s="102" t="s">
        <v>434</v>
      </c>
      <c r="G1443" s="102" t="s">
        <v>227</v>
      </c>
      <c r="H1443" s="104">
        <v>11</v>
      </c>
      <c r="I1443" s="104">
        <v>10</v>
      </c>
      <c r="J1443" s="104"/>
      <c r="K1443" s="104" t="s">
        <v>154</v>
      </c>
      <c r="L1443" s="105">
        <v>10.5</v>
      </c>
      <c r="M1443" s="106">
        <v>116</v>
      </c>
      <c r="N1443" s="106">
        <v>132</v>
      </c>
      <c r="O1443" s="106">
        <v>2</v>
      </c>
      <c r="P1443" s="106">
        <v>16</v>
      </c>
      <c r="Q1443" s="106">
        <v>5</v>
      </c>
      <c r="R1443" s="106">
        <v>3.5</v>
      </c>
      <c r="S1443" s="106">
        <v>121</v>
      </c>
      <c r="T1443" s="106">
        <v>124</v>
      </c>
      <c r="U1443" s="106">
        <v>1</v>
      </c>
      <c r="V1443" s="106">
        <v>3</v>
      </c>
      <c r="W1443" s="106">
        <v>3</v>
      </c>
      <c r="X1443" s="106">
        <v>2</v>
      </c>
      <c r="Y1443" s="106"/>
      <c r="Z1443" s="106"/>
      <c r="AA1443" s="107">
        <v>97706</v>
      </c>
      <c r="AB1443" s="106">
        <v>10</v>
      </c>
      <c r="AC1443" s="108">
        <v>6.375</v>
      </c>
      <c r="AD1443" s="109">
        <v>4</v>
      </c>
      <c r="AE1443" s="110">
        <v>0</v>
      </c>
      <c r="AF1443" s="111">
        <v>0.54</v>
      </c>
      <c r="AG1443" s="112">
        <v>0</v>
      </c>
      <c r="AH1443" s="112">
        <v>0</v>
      </c>
      <c r="AI1443" s="112">
        <v>0</v>
      </c>
      <c r="AJ1443" s="111">
        <v>0.9</v>
      </c>
      <c r="AK1443" s="112">
        <v>0</v>
      </c>
      <c r="AL1443" s="112">
        <v>0</v>
      </c>
      <c r="AM1443" s="112">
        <v>0</v>
      </c>
      <c r="AN1443" s="112">
        <v>0</v>
      </c>
      <c r="AO1443" s="112">
        <v>194</v>
      </c>
      <c r="AP1443" s="112">
        <v>0</v>
      </c>
      <c r="AQ1443" s="112">
        <v>0</v>
      </c>
      <c r="AR1443" s="112">
        <v>0</v>
      </c>
      <c r="AS1443" s="112">
        <v>0</v>
      </c>
      <c r="AT1443" s="111">
        <v>0.55000000000000004</v>
      </c>
      <c r="AU1443" s="112">
        <v>0</v>
      </c>
      <c r="AV1443" s="112">
        <v>0</v>
      </c>
      <c r="AW1443" s="112">
        <v>21</v>
      </c>
      <c r="AX1443" s="112">
        <v>0</v>
      </c>
      <c r="AY1443" s="112">
        <v>0</v>
      </c>
      <c r="AZ1443" s="112">
        <v>0</v>
      </c>
      <c r="BA1443" s="111">
        <v>0.71299999999999997</v>
      </c>
      <c r="BB1443" s="112">
        <v>64</v>
      </c>
      <c r="BC1443" s="112">
        <v>0</v>
      </c>
      <c r="BD1443" s="112">
        <v>0</v>
      </c>
      <c r="BE1443" s="112">
        <v>0</v>
      </c>
      <c r="BF1443" s="112">
        <v>167.33333333333334</v>
      </c>
      <c r="BG1443" s="112">
        <v>0</v>
      </c>
      <c r="BH1443" s="112">
        <v>0</v>
      </c>
      <c r="BI1443" s="112">
        <v>27.333333333333332</v>
      </c>
      <c r="BJ1443" s="112">
        <v>5.666666666666667</v>
      </c>
      <c r="BK1443" s="111">
        <v>0.71299999999999997</v>
      </c>
      <c r="BL1443" s="112">
        <v>0</v>
      </c>
      <c r="BM1443" s="112">
        <v>45.631999999999998</v>
      </c>
      <c r="BN1443" s="112">
        <v>0</v>
      </c>
      <c r="BO1443" s="112">
        <v>240.98166666666668</v>
      </c>
      <c r="BP1443" s="112">
        <v>19.488666666666663</v>
      </c>
      <c r="BQ1443" s="112">
        <v>4.0403333333333338</v>
      </c>
      <c r="BR1443" s="113">
        <v>2</v>
      </c>
      <c r="BS1443" s="112">
        <v>0</v>
      </c>
    </row>
    <row r="1444" spans="1:71" hidden="1" x14ac:dyDescent="0.25">
      <c r="A1444" s="102" t="s">
        <v>16</v>
      </c>
      <c r="B1444" s="103" t="s">
        <v>187</v>
      </c>
      <c r="C1444" s="102" t="s">
        <v>188</v>
      </c>
      <c r="D1444" s="102" t="s">
        <v>892</v>
      </c>
      <c r="E1444" s="102" t="s">
        <v>893</v>
      </c>
      <c r="F1444" s="102" t="s">
        <v>434</v>
      </c>
      <c r="G1444" s="102" t="s">
        <v>227</v>
      </c>
      <c r="H1444" s="104">
        <v>25</v>
      </c>
      <c r="I1444" s="104">
        <v>25</v>
      </c>
      <c r="J1444" s="104">
        <v>14</v>
      </c>
      <c r="K1444" s="104">
        <v>42</v>
      </c>
      <c r="L1444" s="105">
        <v>21.333333333333332</v>
      </c>
      <c r="M1444" s="106">
        <v>258</v>
      </c>
      <c r="N1444" s="106">
        <v>304</v>
      </c>
      <c r="O1444" s="106">
        <v>4</v>
      </c>
      <c r="P1444" s="106">
        <v>46</v>
      </c>
      <c r="Q1444" s="106">
        <v>8</v>
      </c>
      <c r="R1444" s="106">
        <v>6</v>
      </c>
      <c r="S1444" s="106">
        <v>271</v>
      </c>
      <c r="T1444" s="106">
        <v>280</v>
      </c>
      <c r="U1444" s="106">
        <v>4</v>
      </c>
      <c r="V1444" s="106">
        <v>9</v>
      </c>
      <c r="W1444" s="106">
        <v>6</v>
      </c>
      <c r="X1444" s="106">
        <v>5</v>
      </c>
      <c r="Y1444" s="106">
        <v>14</v>
      </c>
      <c r="Z1444" s="106">
        <v>4</v>
      </c>
      <c r="AA1444" s="107">
        <v>90449</v>
      </c>
      <c r="AB1444" s="106">
        <v>10</v>
      </c>
      <c r="AC1444" s="108">
        <v>7</v>
      </c>
      <c r="AD1444" s="109">
        <v>4</v>
      </c>
      <c r="AE1444" s="110">
        <v>0</v>
      </c>
      <c r="AF1444" s="111">
        <v>0.54</v>
      </c>
      <c r="AG1444" s="112">
        <v>0</v>
      </c>
      <c r="AH1444" s="112">
        <v>0</v>
      </c>
      <c r="AI1444" s="112">
        <v>0</v>
      </c>
      <c r="AJ1444" s="111">
        <v>0.9</v>
      </c>
      <c r="AK1444" s="112">
        <v>0</v>
      </c>
      <c r="AL1444" s="112">
        <v>0</v>
      </c>
      <c r="AM1444" s="112">
        <v>0</v>
      </c>
      <c r="AN1444" s="112">
        <v>0</v>
      </c>
      <c r="AO1444" s="112">
        <v>398</v>
      </c>
      <c r="AP1444" s="112">
        <v>0</v>
      </c>
      <c r="AQ1444" s="112">
        <v>151</v>
      </c>
      <c r="AR1444" s="112">
        <v>5.333333333333333</v>
      </c>
      <c r="AS1444" s="112">
        <v>11.333333333333334</v>
      </c>
      <c r="AT1444" s="111">
        <v>0.55000000000000004</v>
      </c>
      <c r="AU1444" s="112">
        <v>0</v>
      </c>
      <c r="AV1444" s="112">
        <v>0</v>
      </c>
      <c r="AW1444" s="112">
        <v>101.33333333333333</v>
      </c>
      <c r="AX1444" s="112">
        <v>0</v>
      </c>
      <c r="AY1444" s="112">
        <v>0</v>
      </c>
      <c r="AZ1444" s="112">
        <v>28.666666666666668</v>
      </c>
      <c r="BA1444" s="111">
        <v>0.71299999999999997</v>
      </c>
      <c r="BB1444" s="112">
        <v>0</v>
      </c>
      <c r="BC1444" s="112">
        <v>0</v>
      </c>
      <c r="BD1444" s="112">
        <v>0</v>
      </c>
      <c r="BE1444" s="112">
        <v>0</v>
      </c>
      <c r="BF1444" s="112">
        <v>430</v>
      </c>
      <c r="BG1444" s="112">
        <v>0</v>
      </c>
      <c r="BH1444" s="112">
        <v>0.33333333333333331</v>
      </c>
      <c r="BI1444" s="112">
        <v>8.3333333333333339</v>
      </c>
      <c r="BJ1444" s="112">
        <v>12</v>
      </c>
      <c r="BK1444" s="111">
        <v>0.71299999999999997</v>
      </c>
      <c r="BL1444" s="112">
        <v>0</v>
      </c>
      <c r="BM1444" s="112">
        <v>0</v>
      </c>
      <c r="BN1444" s="112">
        <v>0</v>
      </c>
      <c r="BO1444" s="112">
        <v>597.74066666666658</v>
      </c>
      <c r="BP1444" s="112">
        <v>109.66866666666668</v>
      </c>
      <c r="BQ1444" s="112">
        <v>17.722666666666669</v>
      </c>
      <c r="BR1444" s="113">
        <v>1</v>
      </c>
      <c r="BS1444" s="112">
        <v>0</v>
      </c>
    </row>
    <row r="1445" spans="1:71" hidden="1" x14ac:dyDescent="0.25">
      <c r="A1445" s="102" t="s">
        <v>16</v>
      </c>
      <c r="B1445" s="103" t="s">
        <v>187</v>
      </c>
      <c r="C1445" s="102" t="s">
        <v>188</v>
      </c>
      <c r="D1445" s="102" t="s">
        <v>894</v>
      </c>
      <c r="E1445" s="102" t="s">
        <v>895</v>
      </c>
      <c r="F1445" s="102" t="s">
        <v>434</v>
      </c>
      <c r="G1445" s="102" t="s">
        <v>227</v>
      </c>
      <c r="H1445" s="104">
        <v>13</v>
      </c>
      <c r="I1445" s="104">
        <v>13</v>
      </c>
      <c r="J1445" s="104">
        <v>44</v>
      </c>
      <c r="K1445" s="104">
        <v>132</v>
      </c>
      <c r="L1445" s="105">
        <v>23.333333333333332</v>
      </c>
      <c r="M1445" s="106">
        <v>122</v>
      </c>
      <c r="N1445" s="106">
        <v>153</v>
      </c>
      <c r="O1445" s="106">
        <v>2</v>
      </c>
      <c r="P1445" s="106">
        <v>31</v>
      </c>
      <c r="Q1445" s="106">
        <v>7</v>
      </c>
      <c r="R1445" s="106">
        <v>4.5</v>
      </c>
      <c r="S1445" s="106">
        <v>128</v>
      </c>
      <c r="T1445" s="106">
        <v>134</v>
      </c>
      <c r="U1445" s="106">
        <v>2</v>
      </c>
      <c r="V1445" s="106">
        <v>6</v>
      </c>
      <c r="W1445" s="106">
        <v>4</v>
      </c>
      <c r="X1445" s="106">
        <v>3</v>
      </c>
      <c r="Y1445" s="106">
        <v>44</v>
      </c>
      <c r="Z1445" s="106">
        <v>7</v>
      </c>
      <c r="AA1445" s="107"/>
      <c r="AB1445" s="106"/>
      <c r="AC1445" s="108">
        <v>4.833333333333333</v>
      </c>
      <c r="AD1445" s="109">
        <v>3</v>
      </c>
      <c r="AE1445" s="110">
        <v>0</v>
      </c>
      <c r="AF1445" s="111">
        <v>0.54</v>
      </c>
      <c r="AG1445" s="112">
        <v>22</v>
      </c>
      <c r="AH1445" s="112">
        <v>98.333333333333329</v>
      </c>
      <c r="AI1445" s="112">
        <v>22</v>
      </c>
      <c r="AJ1445" s="111">
        <v>0.9</v>
      </c>
      <c r="AK1445" s="112">
        <v>0</v>
      </c>
      <c r="AL1445" s="112">
        <v>22.333333333333332</v>
      </c>
      <c r="AM1445" s="112">
        <v>0</v>
      </c>
      <c r="AN1445" s="112">
        <v>14</v>
      </c>
      <c r="AO1445" s="112">
        <v>145.33333333333334</v>
      </c>
      <c r="AP1445" s="112">
        <v>0</v>
      </c>
      <c r="AQ1445" s="112">
        <v>259.33333333333331</v>
      </c>
      <c r="AR1445" s="112">
        <v>0</v>
      </c>
      <c r="AS1445" s="112">
        <v>133</v>
      </c>
      <c r="AT1445" s="111">
        <v>0.55000000000000004</v>
      </c>
      <c r="AU1445" s="112">
        <v>0</v>
      </c>
      <c r="AV1445" s="112">
        <v>0</v>
      </c>
      <c r="AW1445" s="112">
        <v>0</v>
      </c>
      <c r="AX1445" s="112">
        <v>0</v>
      </c>
      <c r="AY1445" s="112">
        <v>0</v>
      </c>
      <c r="AZ1445" s="112">
        <v>0</v>
      </c>
      <c r="BA1445" s="111">
        <v>0.71299999999999997</v>
      </c>
      <c r="BB1445" s="112">
        <v>0</v>
      </c>
      <c r="BC1445" s="112">
        <v>0</v>
      </c>
      <c r="BD1445" s="112">
        <v>0</v>
      </c>
      <c r="BE1445" s="112">
        <v>0</v>
      </c>
      <c r="BF1445" s="112">
        <v>307</v>
      </c>
      <c r="BG1445" s="112">
        <v>0</v>
      </c>
      <c r="BH1445" s="112">
        <v>10.666666666666666</v>
      </c>
      <c r="BI1445" s="112">
        <v>117.33333333333333</v>
      </c>
      <c r="BJ1445" s="112">
        <v>11</v>
      </c>
      <c r="BK1445" s="111">
        <v>0.71299999999999997</v>
      </c>
      <c r="BL1445" s="112">
        <v>0</v>
      </c>
      <c r="BM1445" s="112">
        <v>120.58333333333333</v>
      </c>
      <c r="BN1445" s="112">
        <v>27.5</v>
      </c>
      <c r="BO1445" s="112">
        <v>298.82433333333336</v>
      </c>
      <c r="BP1445" s="112">
        <v>233.89733333333334</v>
      </c>
      <c r="BQ1445" s="112">
        <v>80.993000000000009</v>
      </c>
      <c r="BR1445" s="113">
        <v>8</v>
      </c>
      <c r="BS1445" s="112">
        <v>0</v>
      </c>
    </row>
    <row r="1446" spans="1:71" hidden="1" x14ac:dyDescent="0.25">
      <c r="A1446" s="102" t="s">
        <v>16</v>
      </c>
      <c r="B1446" s="103" t="s">
        <v>187</v>
      </c>
      <c r="C1446" s="102" t="s">
        <v>188</v>
      </c>
      <c r="D1446" s="102" t="s">
        <v>896</v>
      </c>
      <c r="E1446" s="102" t="s">
        <v>897</v>
      </c>
      <c r="F1446" s="102" t="s">
        <v>413</v>
      </c>
      <c r="G1446" s="102" t="s">
        <v>227</v>
      </c>
      <c r="H1446" s="104">
        <v>14</v>
      </c>
      <c r="I1446" s="104">
        <v>14</v>
      </c>
      <c r="J1446" s="104">
        <v>23</v>
      </c>
      <c r="K1446" s="104">
        <v>69</v>
      </c>
      <c r="L1446" s="105">
        <v>17</v>
      </c>
      <c r="M1446" s="106">
        <v>130</v>
      </c>
      <c r="N1446" s="106">
        <v>160</v>
      </c>
      <c r="O1446" s="106">
        <v>2</v>
      </c>
      <c r="P1446" s="106">
        <v>30</v>
      </c>
      <c r="Q1446" s="106">
        <v>7</v>
      </c>
      <c r="R1446" s="106">
        <v>4.5</v>
      </c>
      <c r="S1446" s="106">
        <v>136</v>
      </c>
      <c r="T1446" s="106">
        <v>142</v>
      </c>
      <c r="U1446" s="106">
        <v>2</v>
      </c>
      <c r="V1446" s="106">
        <v>6</v>
      </c>
      <c r="W1446" s="106">
        <v>4</v>
      </c>
      <c r="X1446" s="106">
        <v>3</v>
      </c>
      <c r="Y1446" s="106">
        <v>23</v>
      </c>
      <c r="Z1446" s="106">
        <v>5</v>
      </c>
      <c r="AA1446" s="107"/>
      <c r="AB1446" s="106"/>
      <c r="AC1446" s="108">
        <v>4.166666666666667</v>
      </c>
      <c r="AD1446" s="109">
        <v>3</v>
      </c>
      <c r="AE1446" s="110">
        <v>0</v>
      </c>
      <c r="AF1446" s="111">
        <v>0.54</v>
      </c>
      <c r="AG1446" s="112">
        <v>0</v>
      </c>
      <c r="AH1446" s="112">
        <v>156.33333333333334</v>
      </c>
      <c r="AI1446" s="112">
        <v>0</v>
      </c>
      <c r="AJ1446" s="111">
        <v>0.9</v>
      </c>
      <c r="AK1446" s="112">
        <v>0</v>
      </c>
      <c r="AL1446" s="112">
        <v>0</v>
      </c>
      <c r="AM1446" s="112">
        <v>0</v>
      </c>
      <c r="AN1446" s="112">
        <v>0</v>
      </c>
      <c r="AO1446" s="112">
        <v>236</v>
      </c>
      <c r="AP1446" s="112">
        <v>0</v>
      </c>
      <c r="AQ1446" s="112">
        <v>20</v>
      </c>
      <c r="AR1446" s="112">
        <v>0.66666666666666663</v>
      </c>
      <c r="AS1446" s="112">
        <v>0</v>
      </c>
      <c r="AT1446" s="111">
        <v>0.55000000000000004</v>
      </c>
      <c r="AU1446" s="112">
        <v>0</v>
      </c>
      <c r="AV1446" s="112">
        <v>0</v>
      </c>
      <c r="AW1446" s="112">
        <v>26</v>
      </c>
      <c r="AX1446" s="112">
        <v>0</v>
      </c>
      <c r="AY1446" s="112">
        <v>0</v>
      </c>
      <c r="AZ1446" s="112">
        <v>0</v>
      </c>
      <c r="BA1446" s="111">
        <v>0.71299999999999997</v>
      </c>
      <c r="BB1446" s="112">
        <v>0</v>
      </c>
      <c r="BC1446" s="112">
        <v>0</v>
      </c>
      <c r="BD1446" s="112">
        <v>0</v>
      </c>
      <c r="BE1446" s="112">
        <v>0</v>
      </c>
      <c r="BF1446" s="112">
        <v>185.66666666666666</v>
      </c>
      <c r="BG1446" s="112">
        <v>0</v>
      </c>
      <c r="BH1446" s="112">
        <v>1.6666666666666667</v>
      </c>
      <c r="BI1446" s="112">
        <v>16.666666666666668</v>
      </c>
      <c r="BJ1446" s="112">
        <v>4.333333333333333</v>
      </c>
      <c r="BK1446" s="111">
        <v>0.71299999999999997</v>
      </c>
      <c r="BL1446" s="112">
        <v>0</v>
      </c>
      <c r="BM1446" s="112">
        <v>140.70000000000002</v>
      </c>
      <c r="BN1446" s="112">
        <v>0</v>
      </c>
      <c r="BO1446" s="112">
        <v>280.71833333333336</v>
      </c>
      <c r="BP1446" s="112">
        <v>24.071666666666665</v>
      </c>
      <c r="BQ1446" s="112">
        <v>3.4563333333333328</v>
      </c>
      <c r="BR1446" s="113">
        <v>1</v>
      </c>
      <c r="BS1446" s="112">
        <v>0</v>
      </c>
    </row>
    <row r="1447" spans="1:71" hidden="1" x14ac:dyDescent="0.25">
      <c r="A1447" s="102" t="s">
        <v>16</v>
      </c>
      <c r="B1447" s="103" t="s">
        <v>187</v>
      </c>
      <c r="C1447" s="102" t="s">
        <v>188</v>
      </c>
      <c r="D1447" s="102" t="s">
        <v>898</v>
      </c>
      <c r="E1447" s="102" t="s">
        <v>899</v>
      </c>
      <c r="F1447" s="102" t="s">
        <v>434</v>
      </c>
      <c r="G1447" s="102" t="s">
        <v>227</v>
      </c>
      <c r="H1447" s="104">
        <v>14</v>
      </c>
      <c r="I1447" s="104">
        <v>14</v>
      </c>
      <c r="J1447" s="104">
        <v>15</v>
      </c>
      <c r="K1447" s="104">
        <v>45</v>
      </c>
      <c r="L1447" s="105">
        <v>14.333333333333334</v>
      </c>
      <c r="M1447" s="106">
        <v>159</v>
      </c>
      <c r="N1447" s="106">
        <v>181</v>
      </c>
      <c r="O1447" s="106">
        <v>3</v>
      </c>
      <c r="P1447" s="106">
        <v>22</v>
      </c>
      <c r="Q1447" s="106">
        <v>6</v>
      </c>
      <c r="R1447" s="106">
        <v>4.5</v>
      </c>
      <c r="S1447" s="106">
        <v>166</v>
      </c>
      <c r="T1447" s="106">
        <v>170</v>
      </c>
      <c r="U1447" s="106">
        <v>3</v>
      </c>
      <c r="V1447" s="106">
        <v>4</v>
      </c>
      <c r="W1447" s="106">
        <v>4</v>
      </c>
      <c r="X1447" s="106">
        <v>3.5</v>
      </c>
      <c r="Y1447" s="106">
        <v>15</v>
      </c>
      <c r="Z1447" s="106">
        <v>4</v>
      </c>
      <c r="AA1447" s="107">
        <v>72583</v>
      </c>
      <c r="AB1447" s="106">
        <v>8</v>
      </c>
      <c r="AC1447" s="108">
        <v>5.6</v>
      </c>
      <c r="AD1447" s="109">
        <v>3</v>
      </c>
      <c r="AE1447" s="110">
        <v>0</v>
      </c>
      <c r="AF1447" s="111">
        <v>0.54</v>
      </c>
      <c r="AG1447" s="112">
        <v>0</v>
      </c>
      <c r="AH1447" s="112">
        <v>0</v>
      </c>
      <c r="AI1447" s="112">
        <v>0</v>
      </c>
      <c r="AJ1447" s="111">
        <v>0.9</v>
      </c>
      <c r="AK1447" s="112">
        <v>0</v>
      </c>
      <c r="AL1447" s="112">
        <v>0</v>
      </c>
      <c r="AM1447" s="112">
        <v>0</v>
      </c>
      <c r="AN1447" s="112">
        <v>0</v>
      </c>
      <c r="AO1447" s="112">
        <v>114</v>
      </c>
      <c r="AP1447" s="112">
        <v>1</v>
      </c>
      <c r="AQ1447" s="112">
        <v>216.66666666666666</v>
      </c>
      <c r="AR1447" s="112">
        <v>52</v>
      </c>
      <c r="AS1447" s="112">
        <v>8</v>
      </c>
      <c r="AT1447" s="111">
        <v>0.55000000000000004</v>
      </c>
      <c r="AU1447" s="112">
        <v>0</v>
      </c>
      <c r="AV1447" s="112">
        <v>0</v>
      </c>
      <c r="AW1447" s="112">
        <v>9.3333333333333339</v>
      </c>
      <c r="AX1447" s="112">
        <v>0</v>
      </c>
      <c r="AY1447" s="112">
        <v>2.3333333333333335</v>
      </c>
      <c r="AZ1447" s="112">
        <v>15</v>
      </c>
      <c r="BA1447" s="111">
        <v>0.71299999999999997</v>
      </c>
      <c r="BB1447" s="112">
        <v>0</v>
      </c>
      <c r="BC1447" s="112">
        <v>0</v>
      </c>
      <c r="BD1447" s="112">
        <v>0</v>
      </c>
      <c r="BE1447" s="112">
        <v>0</v>
      </c>
      <c r="BF1447" s="112">
        <v>16.666666666666668</v>
      </c>
      <c r="BG1447" s="112">
        <v>0</v>
      </c>
      <c r="BH1447" s="112">
        <v>0</v>
      </c>
      <c r="BI1447" s="112">
        <v>175.66666666666666</v>
      </c>
      <c r="BJ1447" s="112">
        <v>28</v>
      </c>
      <c r="BK1447" s="111">
        <v>0.71299999999999997</v>
      </c>
      <c r="BL1447" s="112">
        <v>0</v>
      </c>
      <c r="BM1447" s="112">
        <v>0</v>
      </c>
      <c r="BN1447" s="112">
        <v>0</v>
      </c>
      <c r="BO1447" s="112">
        <v>81.238</v>
      </c>
      <c r="BP1447" s="112">
        <v>257.32566666666662</v>
      </c>
      <c r="BQ1447" s="112">
        <v>52.963999999999999</v>
      </c>
      <c r="BR1447" s="113">
        <v>5</v>
      </c>
      <c r="BS1447" s="112">
        <v>0</v>
      </c>
    </row>
    <row r="1448" spans="1:71" hidden="1" x14ac:dyDescent="0.25">
      <c r="A1448" s="102" t="s">
        <v>16</v>
      </c>
      <c r="B1448" s="103" t="s">
        <v>187</v>
      </c>
      <c r="C1448" s="102" t="s">
        <v>188</v>
      </c>
      <c r="D1448" s="102" t="s">
        <v>902</v>
      </c>
      <c r="E1448" s="102" t="s">
        <v>903</v>
      </c>
      <c r="F1448" s="102" t="s">
        <v>413</v>
      </c>
      <c r="G1448" s="102" t="s">
        <v>227</v>
      </c>
      <c r="H1448" s="104">
        <v>46</v>
      </c>
      <c r="I1448" s="104">
        <v>44</v>
      </c>
      <c r="J1448" s="104">
        <v>6</v>
      </c>
      <c r="K1448" s="104">
        <v>18</v>
      </c>
      <c r="L1448" s="105">
        <v>32</v>
      </c>
      <c r="M1448" s="106">
        <v>484</v>
      </c>
      <c r="N1448" s="106">
        <v>553</v>
      </c>
      <c r="O1448" s="106">
        <v>6</v>
      </c>
      <c r="P1448" s="106">
        <v>69</v>
      </c>
      <c r="Q1448" s="106">
        <v>9</v>
      </c>
      <c r="R1448" s="106">
        <v>7.5</v>
      </c>
      <c r="S1448" s="106">
        <v>505</v>
      </c>
      <c r="T1448" s="106">
        <v>518</v>
      </c>
      <c r="U1448" s="106">
        <v>6</v>
      </c>
      <c r="V1448" s="106">
        <v>13</v>
      </c>
      <c r="W1448" s="106">
        <v>6</v>
      </c>
      <c r="X1448" s="106">
        <v>6</v>
      </c>
      <c r="Y1448" s="106">
        <v>6</v>
      </c>
      <c r="Z1448" s="106">
        <v>2</v>
      </c>
      <c r="AA1448" s="107">
        <v>82946</v>
      </c>
      <c r="AB1448" s="106">
        <v>9</v>
      </c>
      <c r="AC1448" s="108">
        <v>6.7</v>
      </c>
      <c r="AD1448" s="109">
        <v>4</v>
      </c>
      <c r="AE1448" s="110">
        <v>39.666666666666664</v>
      </c>
      <c r="AF1448" s="111">
        <v>0.54</v>
      </c>
      <c r="AG1448" s="112">
        <v>6</v>
      </c>
      <c r="AH1448" s="112">
        <v>42.333333333333336</v>
      </c>
      <c r="AI1448" s="112">
        <v>6</v>
      </c>
      <c r="AJ1448" s="111">
        <v>0.9</v>
      </c>
      <c r="AK1448" s="112">
        <v>0</v>
      </c>
      <c r="AL1448" s="112">
        <v>0</v>
      </c>
      <c r="AM1448" s="112">
        <v>0</v>
      </c>
      <c r="AN1448" s="112">
        <v>0</v>
      </c>
      <c r="AO1448" s="112">
        <v>220.33333333333334</v>
      </c>
      <c r="AP1448" s="112">
        <v>0</v>
      </c>
      <c r="AQ1448" s="112">
        <v>4.666666666666667</v>
      </c>
      <c r="AR1448" s="112">
        <v>0</v>
      </c>
      <c r="AS1448" s="112">
        <v>0</v>
      </c>
      <c r="AT1448" s="111">
        <v>0.55000000000000004</v>
      </c>
      <c r="AU1448" s="112">
        <v>0</v>
      </c>
      <c r="AV1448" s="112">
        <v>0</v>
      </c>
      <c r="AW1448" s="112">
        <v>28.666666666666668</v>
      </c>
      <c r="AX1448" s="112">
        <v>0</v>
      </c>
      <c r="AY1448" s="112">
        <v>1.6666666666666667</v>
      </c>
      <c r="AZ1448" s="112">
        <v>0</v>
      </c>
      <c r="BA1448" s="111">
        <v>0.71299999999999997</v>
      </c>
      <c r="BB1448" s="112">
        <v>39</v>
      </c>
      <c r="BC1448" s="112">
        <v>0</v>
      </c>
      <c r="BD1448" s="112">
        <v>0</v>
      </c>
      <c r="BE1448" s="112">
        <v>0</v>
      </c>
      <c r="BF1448" s="112">
        <v>105.66666666666667</v>
      </c>
      <c r="BG1448" s="112">
        <v>0</v>
      </c>
      <c r="BH1448" s="112">
        <v>1.3333333333333333</v>
      </c>
      <c r="BI1448" s="112">
        <v>25</v>
      </c>
      <c r="BJ1448" s="112">
        <v>0</v>
      </c>
      <c r="BK1448" s="111">
        <v>0.71299999999999997</v>
      </c>
      <c r="BL1448" s="112">
        <v>21.42</v>
      </c>
      <c r="BM1448" s="112">
        <v>71.307000000000002</v>
      </c>
      <c r="BN1448" s="112">
        <v>5.4</v>
      </c>
      <c r="BO1448" s="112">
        <v>216.96300000000002</v>
      </c>
      <c r="BP1448" s="112">
        <v>22.530666666666665</v>
      </c>
      <c r="BQ1448" s="112">
        <v>0</v>
      </c>
      <c r="BR1448" s="113">
        <v>28</v>
      </c>
      <c r="BS1448" s="112">
        <v>0</v>
      </c>
    </row>
    <row r="1449" spans="1:71" hidden="1" x14ac:dyDescent="0.25">
      <c r="A1449" s="102" t="s">
        <v>16</v>
      </c>
      <c r="B1449" s="103" t="s">
        <v>187</v>
      </c>
      <c r="C1449" s="102" t="s">
        <v>188</v>
      </c>
      <c r="D1449" s="102" t="s">
        <v>904</v>
      </c>
      <c r="E1449" s="102" t="s">
        <v>905</v>
      </c>
      <c r="F1449" s="102" t="s">
        <v>434</v>
      </c>
      <c r="G1449" s="102" t="s">
        <v>227</v>
      </c>
      <c r="H1449" s="104">
        <v>46</v>
      </c>
      <c r="I1449" s="104">
        <v>45</v>
      </c>
      <c r="J1449" s="104">
        <v>24</v>
      </c>
      <c r="K1449" s="104">
        <v>72</v>
      </c>
      <c r="L1449" s="105">
        <v>38.333333333333336</v>
      </c>
      <c r="M1449" s="106">
        <v>508</v>
      </c>
      <c r="N1449" s="106">
        <v>566</v>
      </c>
      <c r="O1449" s="106">
        <v>6</v>
      </c>
      <c r="P1449" s="106">
        <v>58</v>
      </c>
      <c r="Q1449" s="106">
        <v>8</v>
      </c>
      <c r="R1449" s="106">
        <v>7</v>
      </c>
      <c r="S1449" s="106">
        <v>532</v>
      </c>
      <c r="T1449" s="106">
        <v>543</v>
      </c>
      <c r="U1449" s="106">
        <v>6</v>
      </c>
      <c r="V1449" s="106">
        <v>11</v>
      </c>
      <c r="W1449" s="106">
        <v>6</v>
      </c>
      <c r="X1449" s="106">
        <v>6</v>
      </c>
      <c r="Y1449" s="106">
        <v>24</v>
      </c>
      <c r="Z1449" s="106">
        <v>6</v>
      </c>
      <c r="AA1449" s="107">
        <v>71880</v>
      </c>
      <c r="AB1449" s="106">
        <v>8</v>
      </c>
      <c r="AC1449" s="108">
        <v>7</v>
      </c>
      <c r="AD1449" s="109">
        <v>4</v>
      </c>
      <c r="AE1449" s="110">
        <v>0</v>
      </c>
      <c r="AF1449" s="111">
        <v>0.54</v>
      </c>
      <c r="AG1449" s="112">
        <v>0</v>
      </c>
      <c r="AH1449" s="112">
        <v>0</v>
      </c>
      <c r="AI1449" s="112">
        <v>0</v>
      </c>
      <c r="AJ1449" s="111">
        <v>0.9</v>
      </c>
      <c r="AK1449" s="112">
        <v>0</v>
      </c>
      <c r="AL1449" s="112">
        <v>0</v>
      </c>
      <c r="AM1449" s="112">
        <v>0</v>
      </c>
      <c r="AN1449" s="112">
        <v>0</v>
      </c>
      <c r="AO1449" s="112">
        <v>191</v>
      </c>
      <c r="AP1449" s="112">
        <v>0</v>
      </c>
      <c r="AQ1449" s="112">
        <v>17.333333333333332</v>
      </c>
      <c r="AR1449" s="112">
        <v>0</v>
      </c>
      <c r="AS1449" s="112">
        <v>0</v>
      </c>
      <c r="AT1449" s="111">
        <v>0.55000000000000004</v>
      </c>
      <c r="AU1449" s="112">
        <v>0</v>
      </c>
      <c r="AV1449" s="112">
        <v>0</v>
      </c>
      <c r="AW1449" s="112">
        <v>31</v>
      </c>
      <c r="AX1449" s="112">
        <v>0</v>
      </c>
      <c r="AY1449" s="112">
        <v>0</v>
      </c>
      <c r="AZ1449" s="112">
        <v>8</v>
      </c>
      <c r="BA1449" s="111">
        <v>0.71299999999999997</v>
      </c>
      <c r="BB1449" s="112">
        <v>0</v>
      </c>
      <c r="BC1449" s="112">
        <v>0</v>
      </c>
      <c r="BD1449" s="112">
        <v>0</v>
      </c>
      <c r="BE1449" s="112">
        <v>0</v>
      </c>
      <c r="BF1449" s="112">
        <v>138.66666666666666</v>
      </c>
      <c r="BG1449" s="112">
        <v>0</v>
      </c>
      <c r="BH1449" s="112">
        <v>0</v>
      </c>
      <c r="BI1449" s="112">
        <v>41.666666666666664</v>
      </c>
      <c r="BJ1449" s="112">
        <v>10</v>
      </c>
      <c r="BK1449" s="111">
        <v>0.71299999999999997</v>
      </c>
      <c r="BL1449" s="112">
        <v>0</v>
      </c>
      <c r="BM1449" s="112">
        <v>0</v>
      </c>
      <c r="BN1449" s="112">
        <v>0</v>
      </c>
      <c r="BO1449" s="112">
        <v>226.02233333333334</v>
      </c>
      <c r="BP1449" s="112">
        <v>44.945666666666661</v>
      </c>
      <c r="BQ1449" s="112">
        <v>7.13</v>
      </c>
      <c r="BR1449" s="113">
        <v>29</v>
      </c>
      <c r="BS1449" s="112">
        <v>0</v>
      </c>
    </row>
    <row r="1450" spans="1:71" hidden="1" x14ac:dyDescent="0.25">
      <c r="A1450" s="102" t="s">
        <v>16</v>
      </c>
      <c r="B1450" s="103" t="s">
        <v>187</v>
      </c>
      <c r="C1450" s="102" t="s">
        <v>188</v>
      </c>
      <c r="D1450" s="102" t="s">
        <v>906</v>
      </c>
      <c r="E1450" s="102" t="s">
        <v>907</v>
      </c>
      <c r="F1450" s="102" t="s">
        <v>434</v>
      </c>
      <c r="G1450" s="102" t="s">
        <v>227</v>
      </c>
      <c r="H1450" s="104">
        <v>24</v>
      </c>
      <c r="I1450" s="104">
        <v>24</v>
      </c>
      <c r="J1450" s="104">
        <v>9</v>
      </c>
      <c r="K1450" s="104">
        <v>27</v>
      </c>
      <c r="L1450" s="105">
        <v>19</v>
      </c>
      <c r="M1450" s="106">
        <v>255</v>
      </c>
      <c r="N1450" s="106">
        <v>294</v>
      </c>
      <c r="O1450" s="106">
        <v>4</v>
      </c>
      <c r="P1450" s="106">
        <v>39</v>
      </c>
      <c r="Q1450" s="106">
        <v>8</v>
      </c>
      <c r="R1450" s="106">
        <v>6</v>
      </c>
      <c r="S1450" s="106">
        <v>265</v>
      </c>
      <c r="T1450" s="106">
        <v>272</v>
      </c>
      <c r="U1450" s="106">
        <v>4</v>
      </c>
      <c r="V1450" s="106">
        <v>7</v>
      </c>
      <c r="W1450" s="106">
        <v>5</v>
      </c>
      <c r="X1450" s="106">
        <v>4.5</v>
      </c>
      <c r="Y1450" s="106">
        <v>9</v>
      </c>
      <c r="Z1450" s="106">
        <v>3</v>
      </c>
      <c r="AA1450" s="107">
        <v>79753</v>
      </c>
      <c r="AB1450" s="106">
        <v>9</v>
      </c>
      <c r="AC1450" s="108">
        <v>6.3</v>
      </c>
      <c r="AD1450" s="109">
        <v>4</v>
      </c>
      <c r="AE1450" s="110">
        <v>0</v>
      </c>
      <c r="AF1450" s="111">
        <v>0.54</v>
      </c>
      <c r="AG1450" s="112">
        <v>0</v>
      </c>
      <c r="AH1450" s="112">
        <v>0</v>
      </c>
      <c r="AI1450" s="112">
        <v>0</v>
      </c>
      <c r="AJ1450" s="111">
        <v>0.9</v>
      </c>
      <c r="AK1450" s="112">
        <v>0</v>
      </c>
      <c r="AL1450" s="112">
        <v>0</v>
      </c>
      <c r="AM1450" s="112">
        <v>0</v>
      </c>
      <c r="AN1450" s="112">
        <v>0</v>
      </c>
      <c r="AO1450" s="112">
        <v>137.66666666666666</v>
      </c>
      <c r="AP1450" s="112">
        <v>0</v>
      </c>
      <c r="AQ1450" s="112">
        <v>0</v>
      </c>
      <c r="AR1450" s="112">
        <v>0</v>
      </c>
      <c r="AS1450" s="112">
        <v>0</v>
      </c>
      <c r="AT1450" s="111">
        <v>0.55000000000000004</v>
      </c>
      <c r="AU1450" s="112">
        <v>0</v>
      </c>
      <c r="AV1450" s="112">
        <v>0</v>
      </c>
      <c r="AW1450" s="112">
        <v>2</v>
      </c>
      <c r="AX1450" s="112">
        <v>0</v>
      </c>
      <c r="AY1450" s="112">
        <v>0</v>
      </c>
      <c r="AZ1450" s="112">
        <v>0</v>
      </c>
      <c r="BA1450" s="111">
        <v>0.71299999999999997</v>
      </c>
      <c r="BB1450" s="112">
        <v>4.666666666666667</v>
      </c>
      <c r="BC1450" s="112">
        <v>0</v>
      </c>
      <c r="BD1450" s="112">
        <v>0</v>
      </c>
      <c r="BE1450" s="112">
        <v>0</v>
      </c>
      <c r="BF1450" s="112">
        <v>112</v>
      </c>
      <c r="BG1450" s="112">
        <v>0</v>
      </c>
      <c r="BH1450" s="112">
        <v>0</v>
      </c>
      <c r="BI1450" s="112">
        <v>26</v>
      </c>
      <c r="BJ1450" s="112">
        <v>10</v>
      </c>
      <c r="BK1450" s="111">
        <v>0.71299999999999997</v>
      </c>
      <c r="BL1450" s="112">
        <v>0</v>
      </c>
      <c r="BM1450" s="112">
        <v>3.3273333333333333</v>
      </c>
      <c r="BN1450" s="112">
        <v>0</v>
      </c>
      <c r="BO1450" s="112">
        <v>156.99866666666668</v>
      </c>
      <c r="BP1450" s="112">
        <v>18.538</v>
      </c>
      <c r="BQ1450" s="112">
        <v>7.13</v>
      </c>
      <c r="BR1450" s="113">
        <v>5</v>
      </c>
      <c r="BS1450" s="112">
        <v>0</v>
      </c>
    </row>
    <row r="1451" spans="1:71" hidden="1" x14ac:dyDescent="0.25">
      <c r="A1451" s="102" t="s">
        <v>16</v>
      </c>
      <c r="B1451" s="103" t="s">
        <v>187</v>
      </c>
      <c r="C1451" s="102" t="s">
        <v>188</v>
      </c>
      <c r="D1451" s="102" t="s">
        <v>908</v>
      </c>
      <c r="E1451" s="102" t="s">
        <v>909</v>
      </c>
      <c r="F1451" s="102" t="s">
        <v>434</v>
      </c>
      <c r="G1451" s="102" t="s">
        <v>227</v>
      </c>
      <c r="H1451" s="104">
        <v>12</v>
      </c>
      <c r="I1451" s="104">
        <v>11</v>
      </c>
      <c r="J1451" s="104"/>
      <c r="K1451" s="104" t="s">
        <v>154</v>
      </c>
      <c r="L1451" s="105">
        <v>11.5</v>
      </c>
      <c r="M1451" s="106">
        <v>119</v>
      </c>
      <c r="N1451" s="106">
        <v>136</v>
      </c>
      <c r="O1451" s="106">
        <v>2</v>
      </c>
      <c r="P1451" s="106">
        <v>17</v>
      </c>
      <c r="Q1451" s="106">
        <v>6</v>
      </c>
      <c r="R1451" s="106">
        <v>4</v>
      </c>
      <c r="S1451" s="106">
        <v>124</v>
      </c>
      <c r="T1451" s="106">
        <v>127</v>
      </c>
      <c r="U1451" s="106">
        <v>2</v>
      </c>
      <c r="V1451" s="106">
        <v>3</v>
      </c>
      <c r="W1451" s="106">
        <v>3</v>
      </c>
      <c r="X1451" s="106">
        <v>2.5</v>
      </c>
      <c r="Y1451" s="106"/>
      <c r="Z1451" s="106"/>
      <c r="AA1451" s="107">
        <v>82373</v>
      </c>
      <c r="AB1451" s="106">
        <v>9</v>
      </c>
      <c r="AC1451" s="108">
        <v>6.125</v>
      </c>
      <c r="AD1451" s="109">
        <v>4</v>
      </c>
      <c r="AE1451" s="110">
        <v>0</v>
      </c>
      <c r="AF1451" s="111">
        <v>0.54</v>
      </c>
      <c r="AG1451" s="112">
        <v>0</v>
      </c>
      <c r="AH1451" s="112">
        <v>0</v>
      </c>
      <c r="AI1451" s="112">
        <v>0</v>
      </c>
      <c r="AJ1451" s="111">
        <v>0.9</v>
      </c>
      <c r="AK1451" s="112">
        <v>0</v>
      </c>
      <c r="AL1451" s="112">
        <v>0</v>
      </c>
      <c r="AM1451" s="112">
        <v>0</v>
      </c>
      <c r="AN1451" s="112">
        <v>0</v>
      </c>
      <c r="AO1451" s="112">
        <v>112</v>
      </c>
      <c r="AP1451" s="112">
        <v>0</v>
      </c>
      <c r="AQ1451" s="112">
        <v>0</v>
      </c>
      <c r="AR1451" s="112">
        <v>0</v>
      </c>
      <c r="AS1451" s="112">
        <v>0</v>
      </c>
      <c r="AT1451" s="111">
        <v>0.55000000000000004</v>
      </c>
      <c r="AU1451" s="112">
        <v>0</v>
      </c>
      <c r="AV1451" s="112">
        <v>0</v>
      </c>
      <c r="AW1451" s="112">
        <v>39.333333333333336</v>
      </c>
      <c r="AX1451" s="112">
        <v>0</v>
      </c>
      <c r="AY1451" s="112">
        <v>0.33333333333333331</v>
      </c>
      <c r="AZ1451" s="112">
        <v>6</v>
      </c>
      <c r="BA1451" s="111">
        <v>0.71299999999999997</v>
      </c>
      <c r="BB1451" s="112">
        <v>3</v>
      </c>
      <c r="BC1451" s="112">
        <v>0</v>
      </c>
      <c r="BD1451" s="112">
        <v>0</v>
      </c>
      <c r="BE1451" s="112">
        <v>0</v>
      </c>
      <c r="BF1451" s="112">
        <v>90.333333333333329</v>
      </c>
      <c r="BG1451" s="112">
        <v>0</v>
      </c>
      <c r="BH1451" s="112">
        <v>7</v>
      </c>
      <c r="BI1451" s="112">
        <v>11.333333333333334</v>
      </c>
      <c r="BJ1451" s="112">
        <v>3</v>
      </c>
      <c r="BK1451" s="111">
        <v>0.71299999999999997</v>
      </c>
      <c r="BL1451" s="112">
        <v>0</v>
      </c>
      <c r="BM1451" s="112">
        <v>2.1389999999999998</v>
      </c>
      <c r="BN1451" s="112">
        <v>0</v>
      </c>
      <c r="BO1451" s="112">
        <v>154.05233333333334</v>
      </c>
      <c r="BP1451" s="112">
        <v>17.587333333333333</v>
      </c>
      <c r="BQ1451" s="112">
        <v>2.1389999999999998</v>
      </c>
      <c r="BR1451" s="113">
        <v>5</v>
      </c>
      <c r="BS1451" s="112">
        <v>0</v>
      </c>
    </row>
    <row r="1452" spans="1:71" hidden="1" x14ac:dyDescent="0.25">
      <c r="A1452" s="102" t="s">
        <v>16</v>
      </c>
      <c r="B1452" s="103" t="s">
        <v>187</v>
      </c>
      <c r="C1452" s="102" t="s">
        <v>188</v>
      </c>
      <c r="D1452" s="102" t="s">
        <v>825</v>
      </c>
      <c r="E1452" s="102" t="s">
        <v>826</v>
      </c>
      <c r="F1452" s="102" t="s">
        <v>244</v>
      </c>
      <c r="G1452" s="102" t="s">
        <v>224</v>
      </c>
      <c r="H1452" s="104">
        <v>119</v>
      </c>
      <c r="I1452" s="104">
        <v>143</v>
      </c>
      <c r="J1452" s="104">
        <v>200</v>
      </c>
      <c r="K1452" s="104">
        <v>600</v>
      </c>
      <c r="L1452" s="105">
        <v>154</v>
      </c>
      <c r="M1452" s="106">
        <v>1257</v>
      </c>
      <c r="N1452" s="106">
        <v>1237</v>
      </c>
      <c r="O1452" s="106">
        <v>8</v>
      </c>
      <c r="P1452" s="106">
        <v>-20</v>
      </c>
      <c r="Q1452" s="106">
        <v>1</v>
      </c>
      <c r="R1452" s="106">
        <v>4.5</v>
      </c>
      <c r="S1452" s="106">
        <v>1307</v>
      </c>
      <c r="T1452" s="106">
        <v>1338</v>
      </c>
      <c r="U1452" s="106">
        <v>9</v>
      </c>
      <c r="V1452" s="106">
        <v>31</v>
      </c>
      <c r="W1452" s="106">
        <v>8</v>
      </c>
      <c r="X1452" s="106">
        <v>8.5</v>
      </c>
      <c r="Y1452" s="106">
        <v>200</v>
      </c>
      <c r="Z1452" s="106">
        <v>9</v>
      </c>
      <c r="AA1452" s="107">
        <v>33617</v>
      </c>
      <c r="AB1452" s="106">
        <v>2</v>
      </c>
      <c r="AC1452" s="108">
        <v>5.2</v>
      </c>
      <c r="AD1452" s="109">
        <v>2</v>
      </c>
      <c r="AE1452" s="110">
        <v>20.333333333333332</v>
      </c>
      <c r="AF1452" s="111">
        <v>0.54</v>
      </c>
      <c r="AG1452" s="112">
        <v>0</v>
      </c>
      <c r="AH1452" s="112">
        <v>41.333333333333336</v>
      </c>
      <c r="AI1452" s="112">
        <v>0</v>
      </c>
      <c r="AJ1452" s="111">
        <v>0.9</v>
      </c>
      <c r="AK1452" s="112">
        <v>0</v>
      </c>
      <c r="AL1452" s="112">
        <v>0</v>
      </c>
      <c r="AM1452" s="112">
        <v>0</v>
      </c>
      <c r="AN1452" s="112">
        <v>0.33333333333333331</v>
      </c>
      <c r="AO1452" s="112">
        <v>25</v>
      </c>
      <c r="AP1452" s="112">
        <v>0</v>
      </c>
      <c r="AQ1452" s="112">
        <v>89.333333333333329</v>
      </c>
      <c r="AR1452" s="112">
        <v>2</v>
      </c>
      <c r="AS1452" s="112">
        <v>0</v>
      </c>
      <c r="AT1452" s="111">
        <v>0.55000000000000004</v>
      </c>
      <c r="AU1452" s="112">
        <v>0</v>
      </c>
      <c r="AV1452" s="112">
        <v>0</v>
      </c>
      <c r="AW1452" s="112">
        <v>47</v>
      </c>
      <c r="AX1452" s="112">
        <v>0</v>
      </c>
      <c r="AY1452" s="112">
        <v>0.66666666666666663</v>
      </c>
      <c r="AZ1452" s="112">
        <v>6</v>
      </c>
      <c r="BA1452" s="111">
        <v>0.71299999999999997</v>
      </c>
      <c r="BB1452" s="112">
        <v>0</v>
      </c>
      <c r="BC1452" s="112">
        <v>0</v>
      </c>
      <c r="BD1452" s="112">
        <v>0</v>
      </c>
      <c r="BE1452" s="112">
        <v>0</v>
      </c>
      <c r="BF1452" s="112">
        <v>0</v>
      </c>
      <c r="BG1452" s="112">
        <v>0</v>
      </c>
      <c r="BH1452" s="112">
        <v>0</v>
      </c>
      <c r="BI1452" s="112">
        <v>0</v>
      </c>
      <c r="BJ1452" s="112">
        <v>0</v>
      </c>
      <c r="BK1452" s="111">
        <v>0.71299999999999997</v>
      </c>
      <c r="BL1452" s="112">
        <v>10.98</v>
      </c>
      <c r="BM1452" s="112">
        <v>37.200000000000003</v>
      </c>
      <c r="BN1452" s="112">
        <v>0.18333333333333335</v>
      </c>
      <c r="BO1452" s="112">
        <v>47.260999999999996</v>
      </c>
      <c r="BP1452" s="112">
        <v>53.886666666666663</v>
      </c>
      <c r="BQ1452" s="112">
        <v>1.1000000000000001</v>
      </c>
      <c r="BR1452" s="113">
        <v>117</v>
      </c>
      <c r="BS1452" s="112">
        <v>0</v>
      </c>
    </row>
    <row r="1453" spans="1:71" hidden="1" x14ac:dyDescent="0.25">
      <c r="A1453" s="102" t="s">
        <v>16</v>
      </c>
      <c r="B1453" s="103" t="s">
        <v>187</v>
      </c>
      <c r="C1453" s="102" t="s">
        <v>188</v>
      </c>
      <c r="D1453" s="102" t="s">
        <v>914</v>
      </c>
      <c r="E1453" s="102" t="s">
        <v>915</v>
      </c>
      <c r="F1453" s="102" t="s">
        <v>155</v>
      </c>
      <c r="G1453" s="102" t="s">
        <v>227</v>
      </c>
      <c r="H1453" s="104">
        <v>34</v>
      </c>
      <c r="I1453" s="104">
        <v>35</v>
      </c>
      <c r="J1453" s="104">
        <v>43</v>
      </c>
      <c r="K1453" s="104">
        <v>129</v>
      </c>
      <c r="L1453" s="105">
        <v>37.333333333333336</v>
      </c>
      <c r="M1453" s="106">
        <v>315</v>
      </c>
      <c r="N1453" s="106">
        <v>343</v>
      </c>
      <c r="O1453" s="106">
        <v>5</v>
      </c>
      <c r="P1453" s="106">
        <v>28</v>
      </c>
      <c r="Q1453" s="106">
        <v>7</v>
      </c>
      <c r="R1453" s="106">
        <v>6</v>
      </c>
      <c r="S1453" s="106">
        <v>329</v>
      </c>
      <c r="T1453" s="106">
        <v>334</v>
      </c>
      <c r="U1453" s="106">
        <v>5</v>
      </c>
      <c r="V1453" s="106">
        <v>5</v>
      </c>
      <c r="W1453" s="106">
        <v>4</v>
      </c>
      <c r="X1453" s="106">
        <v>4.5</v>
      </c>
      <c r="Y1453" s="106">
        <v>43</v>
      </c>
      <c r="Z1453" s="106">
        <v>7</v>
      </c>
      <c r="AA1453" s="107">
        <v>73259</v>
      </c>
      <c r="AB1453" s="106">
        <v>8</v>
      </c>
      <c r="AC1453" s="108">
        <v>6.7</v>
      </c>
      <c r="AD1453" s="109">
        <v>4</v>
      </c>
      <c r="AE1453" s="110">
        <v>20.333333333333332</v>
      </c>
      <c r="AF1453" s="111">
        <v>0.54</v>
      </c>
      <c r="AG1453" s="112">
        <v>0</v>
      </c>
      <c r="AH1453" s="112">
        <v>19.333333333333332</v>
      </c>
      <c r="AI1453" s="112">
        <v>0</v>
      </c>
      <c r="AJ1453" s="111">
        <v>0.9</v>
      </c>
      <c r="AK1453" s="112">
        <v>0</v>
      </c>
      <c r="AL1453" s="112">
        <v>0</v>
      </c>
      <c r="AM1453" s="112">
        <v>0</v>
      </c>
      <c r="AN1453" s="112">
        <v>0.33333333333333331</v>
      </c>
      <c r="AO1453" s="112">
        <v>25</v>
      </c>
      <c r="AP1453" s="112">
        <v>0</v>
      </c>
      <c r="AQ1453" s="112">
        <v>89.333333333333329</v>
      </c>
      <c r="AR1453" s="112">
        <v>2</v>
      </c>
      <c r="AS1453" s="112">
        <v>0</v>
      </c>
      <c r="AT1453" s="111">
        <v>0.55000000000000004</v>
      </c>
      <c r="AU1453" s="112">
        <v>0</v>
      </c>
      <c r="AV1453" s="112">
        <v>0</v>
      </c>
      <c r="AW1453" s="112">
        <v>47</v>
      </c>
      <c r="AX1453" s="112">
        <v>0</v>
      </c>
      <c r="AY1453" s="112">
        <v>0.66666666666666663</v>
      </c>
      <c r="AZ1453" s="112">
        <v>6</v>
      </c>
      <c r="BA1453" s="111">
        <v>0.71299999999999997</v>
      </c>
      <c r="BB1453" s="112">
        <v>0</v>
      </c>
      <c r="BC1453" s="112">
        <v>0</v>
      </c>
      <c r="BD1453" s="112">
        <v>0</v>
      </c>
      <c r="BE1453" s="112">
        <v>0</v>
      </c>
      <c r="BF1453" s="112">
        <v>0</v>
      </c>
      <c r="BG1453" s="112">
        <v>0</v>
      </c>
      <c r="BH1453" s="112">
        <v>0</v>
      </c>
      <c r="BI1453" s="112">
        <v>0</v>
      </c>
      <c r="BJ1453" s="112">
        <v>0</v>
      </c>
      <c r="BK1453" s="111">
        <v>0.71299999999999997</v>
      </c>
      <c r="BL1453" s="112">
        <v>10.98</v>
      </c>
      <c r="BM1453" s="112">
        <v>17.399999999999999</v>
      </c>
      <c r="BN1453" s="112">
        <v>0.18333333333333335</v>
      </c>
      <c r="BO1453" s="112">
        <v>47.260999999999996</v>
      </c>
      <c r="BP1453" s="112">
        <v>53.886666666666663</v>
      </c>
      <c r="BQ1453" s="112">
        <v>1.1000000000000001</v>
      </c>
      <c r="BR1453" s="113">
        <v>5</v>
      </c>
      <c r="BS1453" s="112">
        <v>0</v>
      </c>
    </row>
    <row r="1454" spans="1:71" hidden="1" x14ac:dyDescent="0.25">
      <c r="A1454" s="102" t="s">
        <v>16</v>
      </c>
      <c r="B1454" s="103" t="s">
        <v>187</v>
      </c>
      <c r="C1454" s="102" t="s">
        <v>188</v>
      </c>
      <c r="D1454" s="102" t="s">
        <v>916</v>
      </c>
      <c r="E1454" s="102" t="s">
        <v>917</v>
      </c>
      <c r="F1454" s="102" t="s">
        <v>155</v>
      </c>
      <c r="G1454" s="102" t="s">
        <v>227</v>
      </c>
      <c r="H1454" s="104">
        <v>247</v>
      </c>
      <c r="I1454" s="104">
        <v>249</v>
      </c>
      <c r="J1454" s="104">
        <v>459</v>
      </c>
      <c r="K1454" s="104">
        <v>1377</v>
      </c>
      <c r="L1454" s="105">
        <v>318.33333333333331</v>
      </c>
      <c r="M1454" s="106">
        <v>3030</v>
      </c>
      <c r="N1454" s="106">
        <v>3287</v>
      </c>
      <c r="O1454" s="106">
        <v>10</v>
      </c>
      <c r="P1454" s="106">
        <v>257</v>
      </c>
      <c r="Q1454" s="106">
        <v>10</v>
      </c>
      <c r="R1454" s="106">
        <v>10</v>
      </c>
      <c r="S1454" s="106">
        <v>3169</v>
      </c>
      <c r="T1454" s="106">
        <v>3221</v>
      </c>
      <c r="U1454" s="106">
        <v>10</v>
      </c>
      <c r="V1454" s="106">
        <v>52</v>
      </c>
      <c r="W1454" s="106">
        <v>9</v>
      </c>
      <c r="X1454" s="106">
        <v>9.5</v>
      </c>
      <c r="Y1454" s="106">
        <v>459</v>
      </c>
      <c r="Z1454" s="106">
        <v>10</v>
      </c>
      <c r="AA1454" s="107">
        <v>74377</v>
      </c>
      <c r="AB1454" s="106">
        <v>8</v>
      </c>
      <c r="AC1454" s="108">
        <v>9.1</v>
      </c>
      <c r="AD1454" s="109">
        <v>5</v>
      </c>
      <c r="AE1454" s="110">
        <v>0</v>
      </c>
      <c r="AF1454" s="111">
        <v>0.54</v>
      </c>
      <c r="AG1454" s="112">
        <v>0</v>
      </c>
      <c r="AH1454" s="112">
        <v>6.666666666666667</v>
      </c>
      <c r="AI1454" s="112">
        <v>0</v>
      </c>
      <c r="AJ1454" s="111">
        <v>0.9</v>
      </c>
      <c r="AK1454" s="112">
        <v>0</v>
      </c>
      <c r="AL1454" s="112">
        <v>0</v>
      </c>
      <c r="AM1454" s="112">
        <v>0</v>
      </c>
      <c r="AN1454" s="112">
        <v>0</v>
      </c>
      <c r="AO1454" s="112">
        <v>21</v>
      </c>
      <c r="AP1454" s="112">
        <v>0</v>
      </c>
      <c r="AQ1454" s="112">
        <v>98.333333333333329</v>
      </c>
      <c r="AR1454" s="112">
        <v>4.333333333333333</v>
      </c>
      <c r="AS1454" s="112">
        <v>0</v>
      </c>
      <c r="AT1454" s="111">
        <v>0.55000000000000004</v>
      </c>
      <c r="AU1454" s="112">
        <v>0</v>
      </c>
      <c r="AV1454" s="112">
        <v>0</v>
      </c>
      <c r="AW1454" s="112">
        <v>64.666666666666671</v>
      </c>
      <c r="AX1454" s="112">
        <v>0</v>
      </c>
      <c r="AY1454" s="112">
        <v>2</v>
      </c>
      <c r="AZ1454" s="112">
        <v>8.3333333333333339</v>
      </c>
      <c r="BA1454" s="111">
        <v>0.71299999999999997</v>
      </c>
      <c r="BB1454" s="112">
        <v>0</v>
      </c>
      <c r="BC1454" s="112">
        <v>0</v>
      </c>
      <c r="BD1454" s="112">
        <v>0</v>
      </c>
      <c r="BE1454" s="112">
        <v>0</v>
      </c>
      <c r="BF1454" s="112">
        <v>0</v>
      </c>
      <c r="BG1454" s="112">
        <v>0</v>
      </c>
      <c r="BH1454" s="112">
        <v>0</v>
      </c>
      <c r="BI1454" s="112">
        <v>0</v>
      </c>
      <c r="BJ1454" s="112">
        <v>0</v>
      </c>
      <c r="BK1454" s="111">
        <v>0.71299999999999997</v>
      </c>
      <c r="BL1454" s="112">
        <v>0</v>
      </c>
      <c r="BM1454" s="112">
        <v>6</v>
      </c>
      <c r="BN1454" s="112">
        <v>0</v>
      </c>
      <c r="BO1454" s="112">
        <v>57.657333333333341</v>
      </c>
      <c r="BP1454" s="112">
        <v>61.451000000000001</v>
      </c>
      <c r="BQ1454" s="112">
        <v>2.3833333333333333</v>
      </c>
      <c r="BR1454" s="113">
        <v>73</v>
      </c>
      <c r="BS1454" s="112">
        <v>0</v>
      </c>
    </row>
    <row r="1455" spans="1:71" hidden="1" x14ac:dyDescent="0.25">
      <c r="A1455" s="102" t="s">
        <v>16</v>
      </c>
      <c r="B1455" s="103" t="s">
        <v>187</v>
      </c>
      <c r="C1455" s="102" t="s">
        <v>188</v>
      </c>
      <c r="D1455" s="102" t="s">
        <v>918</v>
      </c>
      <c r="E1455" s="102" t="s">
        <v>919</v>
      </c>
      <c r="F1455" s="102" t="s">
        <v>155</v>
      </c>
      <c r="G1455" s="102" t="s">
        <v>227</v>
      </c>
      <c r="H1455" s="104">
        <v>145</v>
      </c>
      <c r="I1455" s="104">
        <v>146</v>
      </c>
      <c r="J1455" s="104">
        <v>735</v>
      </c>
      <c r="K1455" s="104">
        <v>2205</v>
      </c>
      <c r="L1455" s="105">
        <v>342</v>
      </c>
      <c r="M1455" s="106">
        <v>1768</v>
      </c>
      <c r="N1455" s="106">
        <v>1923</v>
      </c>
      <c r="O1455" s="106">
        <v>9</v>
      </c>
      <c r="P1455" s="106">
        <v>155</v>
      </c>
      <c r="Q1455" s="106">
        <v>10</v>
      </c>
      <c r="R1455" s="106">
        <v>9.5</v>
      </c>
      <c r="S1455" s="106">
        <v>1846</v>
      </c>
      <c r="T1455" s="106">
        <v>1877</v>
      </c>
      <c r="U1455" s="106">
        <v>9</v>
      </c>
      <c r="V1455" s="106">
        <v>31</v>
      </c>
      <c r="W1455" s="106">
        <v>8</v>
      </c>
      <c r="X1455" s="106">
        <v>8.5</v>
      </c>
      <c r="Y1455" s="106">
        <v>735</v>
      </c>
      <c r="Z1455" s="106">
        <v>10</v>
      </c>
      <c r="AA1455" s="107">
        <v>76915</v>
      </c>
      <c r="AB1455" s="106">
        <v>9</v>
      </c>
      <c r="AC1455" s="108">
        <v>9.1999999999999993</v>
      </c>
      <c r="AD1455" s="109">
        <v>5</v>
      </c>
      <c r="AE1455" s="110">
        <v>0</v>
      </c>
      <c r="AF1455" s="111">
        <v>0.54</v>
      </c>
      <c r="AG1455" s="112">
        <v>0</v>
      </c>
      <c r="AH1455" s="112">
        <v>0</v>
      </c>
      <c r="AI1455" s="112">
        <v>0</v>
      </c>
      <c r="AJ1455" s="111">
        <v>0.9</v>
      </c>
      <c r="AK1455" s="112">
        <v>0</v>
      </c>
      <c r="AL1455" s="112">
        <v>0</v>
      </c>
      <c r="AM1455" s="112">
        <v>0</v>
      </c>
      <c r="AN1455" s="112">
        <v>0</v>
      </c>
      <c r="AO1455" s="112">
        <v>37.666666666666664</v>
      </c>
      <c r="AP1455" s="112">
        <v>0</v>
      </c>
      <c r="AQ1455" s="112">
        <v>176</v>
      </c>
      <c r="AR1455" s="112">
        <v>41.333333333333336</v>
      </c>
      <c r="AS1455" s="112">
        <v>4</v>
      </c>
      <c r="AT1455" s="111">
        <v>0.55000000000000004</v>
      </c>
      <c r="AU1455" s="112">
        <v>0</v>
      </c>
      <c r="AV1455" s="112">
        <v>0</v>
      </c>
      <c r="AW1455" s="112">
        <v>9</v>
      </c>
      <c r="AX1455" s="112">
        <v>0</v>
      </c>
      <c r="AY1455" s="112">
        <v>2.3333333333333335</v>
      </c>
      <c r="AZ1455" s="112">
        <v>15</v>
      </c>
      <c r="BA1455" s="111">
        <v>0.71299999999999997</v>
      </c>
      <c r="BB1455" s="112">
        <v>0</v>
      </c>
      <c r="BC1455" s="112">
        <v>0</v>
      </c>
      <c r="BD1455" s="112">
        <v>0</v>
      </c>
      <c r="BE1455" s="112">
        <v>0</v>
      </c>
      <c r="BF1455" s="112">
        <v>0</v>
      </c>
      <c r="BG1455" s="112">
        <v>0</v>
      </c>
      <c r="BH1455" s="112">
        <v>0</v>
      </c>
      <c r="BI1455" s="112">
        <v>1.6666666666666667</v>
      </c>
      <c r="BJ1455" s="112">
        <v>0</v>
      </c>
      <c r="BK1455" s="111">
        <v>0.71299999999999997</v>
      </c>
      <c r="BL1455" s="112">
        <v>0</v>
      </c>
      <c r="BM1455" s="112">
        <v>0</v>
      </c>
      <c r="BN1455" s="112">
        <v>0</v>
      </c>
      <c r="BO1455" s="112">
        <v>27.13366666666667</v>
      </c>
      <c r="BP1455" s="112">
        <v>110.34700000000001</v>
      </c>
      <c r="BQ1455" s="112">
        <v>24.933333333333337</v>
      </c>
      <c r="BR1455" s="113">
        <v>35</v>
      </c>
      <c r="BS1455" s="112">
        <v>0</v>
      </c>
    </row>
    <row r="1456" spans="1:71" hidden="1" x14ac:dyDescent="0.25">
      <c r="A1456" s="102" t="s">
        <v>16</v>
      </c>
      <c r="B1456" s="103" t="s">
        <v>187</v>
      </c>
      <c r="C1456" s="102" t="s">
        <v>188</v>
      </c>
      <c r="D1456" s="102" t="s">
        <v>920</v>
      </c>
      <c r="E1456" s="102" t="s">
        <v>921</v>
      </c>
      <c r="F1456" s="102" t="s">
        <v>155</v>
      </c>
      <c r="G1456" s="102" t="s">
        <v>227</v>
      </c>
      <c r="H1456" s="104">
        <v>213</v>
      </c>
      <c r="I1456" s="104">
        <v>212</v>
      </c>
      <c r="J1456" s="104">
        <v>282</v>
      </c>
      <c r="K1456" s="104">
        <v>846</v>
      </c>
      <c r="L1456" s="105">
        <v>235.66666666666666</v>
      </c>
      <c r="M1456" s="106">
        <v>2663</v>
      </c>
      <c r="N1456" s="106">
        <v>2901</v>
      </c>
      <c r="O1456" s="106">
        <v>10</v>
      </c>
      <c r="P1456" s="106">
        <v>238</v>
      </c>
      <c r="Q1456" s="106">
        <v>10</v>
      </c>
      <c r="R1456" s="106">
        <v>10</v>
      </c>
      <c r="S1456" s="106">
        <v>2784</v>
      </c>
      <c r="T1456" s="106">
        <v>2829</v>
      </c>
      <c r="U1456" s="106">
        <v>10</v>
      </c>
      <c r="V1456" s="106">
        <v>45</v>
      </c>
      <c r="W1456" s="106">
        <v>9</v>
      </c>
      <c r="X1456" s="106">
        <v>9.5</v>
      </c>
      <c r="Y1456" s="106">
        <v>282</v>
      </c>
      <c r="Z1456" s="106">
        <v>10</v>
      </c>
      <c r="AA1456" s="107">
        <v>76073</v>
      </c>
      <c r="AB1456" s="106">
        <v>9</v>
      </c>
      <c r="AC1456" s="108">
        <v>9.5</v>
      </c>
      <c r="AD1456" s="109">
        <v>5</v>
      </c>
      <c r="AE1456" s="110">
        <v>0</v>
      </c>
      <c r="AF1456" s="111">
        <v>0.54</v>
      </c>
      <c r="AG1456" s="112">
        <v>2</v>
      </c>
      <c r="AH1456" s="112">
        <v>80.666666666666671</v>
      </c>
      <c r="AI1456" s="112">
        <v>2</v>
      </c>
      <c r="AJ1456" s="111">
        <v>0.9</v>
      </c>
      <c r="AK1456" s="112">
        <v>0</v>
      </c>
      <c r="AL1456" s="112">
        <v>0</v>
      </c>
      <c r="AM1456" s="112">
        <v>0</v>
      </c>
      <c r="AN1456" s="112">
        <v>0</v>
      </c>
      <c r="AO1456" s="112">
        <v>878.66666666666663</v>
      </c>
      <c r="AP1456" s="112">
        <v>9.6666666666666661</v>
      </c>
      <c r="AQ1456" s="112">
        <v>266.33333333333331</v>
      </c>
      <c r="AR1456" s="112">
        <v>43.666666666666664</v>
      </c>
      <c r="AS1456" s="112">
        <v>4</v>
      </c>
      <c r="AT1456" s="111">
        <v>0.55000000000000004</v>
      </c>
      <c r="AU1456" s="112">
        <v>0</v>
      </c>
      <c r="AV1456" s="112">
        <v>0</v>
      </c>
      <c r="AW1456" s="112">
        <v>177</v>
      </c>
      <c r="AX1456" s="112">
        <v>0</v>
      </c>
      <c r="AY1456" s="112">
        <v>2.3333333333333335</v>
      </c>
      <c r="AZ1456" s="112">
        <v>31.333333333333332</v>
      </c>
      <c r="BA1456" s="111">
        <v>0.71299999999999997</v>
      </c>
      <c r="BB1456" s="112">
        <v>19.666666666666668</v>
      </c>
      <c r="BC1456" s="112">
        <v>0</v>
      </c>
      <c r="BD1456" s="112">
        <v>0</v>
      </c>
      <c r="BE1456" s="112">
        <v>0</v>
      </c>
      <c r="BF1456" s="112">
        <v>692.33333333333337</v>
      </c>
      <c r="BG1456" s="112">
        <v>0</v>
      </c>
      <c r="BH1456" s="112">
        <v>0</v>
      </c>
      <c r="BI1456" s="112">
        <v>77.666666666666671</v>
      </c>
      <c r="BJ1456" s="112">
        <v>46.333333333333336</v>
      </c>
      <c r="BK1456" s="111">
        <v>0.71299999999999997</v>
      </c>
      <c r="BL1456" s="112">
        <v>0</v>
      </c>
      <c r="BM1456" s="112">
        <v>88.422333333333341</v>
      </c>
      <c r="BN1456" s="112">
        <v>1.8</v>
      </c>
      <c r="BO1456" s="112">
        <v>1103.1013333333333</v>
      </c>
      <c r="BP1456" s="112">
        <v>231.1806666666667</v>
      </c>
      <c r="BQ1456" s="112">
        <v>59.252333333333333</v>
      </c>
      <c r="BR1456" s="113">
        <v>61</v>
      </c>
      <c r="BS1456" s="112">
        <v>0</v>
      </c>
    </row>
    <row r="1457" spans="1:71" hidden="1" x14ac:dyDescent="0.25">
      <c r="A1457" s="102" t="s">
        <v>16</v>
      </c>
      <c r="B1457" s="103" t="s">
        <v>187</v>
      </c>
      <c r="C1457" s="102" t="s">
        <v>188</v>
      </c>
      <c r="D1457" s="102" t="s">
        <v>922</v>
      </c>
      <c r="E1457" s="102" t="s">
        <v>923</v>
      </c>
      <c r="F1457" s="102" t="s">
        <v>155</v>
      </c>
      <c r="G1457" s="102" t="s">
        <v>227</v>
      </c>
      <c r="H1457" s="104">
        <v>24</v>
      </c>
      <c r="I1457" s="104">
        <v>25</v>
      </c>
      <c r="J1457" s="104">
        <v>23</v>
      </c>
      <c r="K1457" s="104">
        <v>69</v>
      </c>
      <c r="L1457" s="105">
        <v>24</v>
      </c>
      <c r="M1457" s="106">
        <v>325</v>
      </c>
      <c r="N1457" s="106">
        <v>346</v>
      </c>
      <c r="O1457" s="106">
        <v>5</v>
      </c>
      <c r="P1457" s="106">
        <v>21</v>
      </c>
      <c r="Q1457" s="106">
        <v>6</v>
      </c>
      <c r="R1457" s="106">
        <v>5.5</v>
      </c>
      <c r="S1457" s="106">
        <v>341</v>
      </c>
      <c r="T1457" s="106">
        <v>346</v>
      </c>
      <c r="U1457" s="106">
        <v>5</v>
      </c>
      <c r="V1457" s="106">
        <v>5</v>
      </c>
      <c r="W1457" s="106">
        <v>4</v>
      </c>
      <c r="X1457" s="106">
        <v>4.5</v>
      </c>
      <c r="Y1457" s="106">
        <v>23</v>
      </c>
      <c r="Z1457" s="106">
        <v>5</v>
      </c>
      <c r="AA1457" s="107">
        <v>79766</v>
      </c>
      <c r="AB1457" s="106">
        <v>9</v>
      </c>
      <c r="AC1457" s="108">
        <v>6.6</v>
      </c>
      <c r="AD1457" s="109">
        <v>4</v>
      </c>
      <c r="AE1457" s="110">
        <v>0</v>
      </c>
      <c r="AF1457" s="111">
        <v>0.54</v>
      </c>
      <c r="AG1457" s="112">
        <v>0</v>
      </c>
      <c r="AH1457" s="112">
        <v>0</v>
      </c>
      <c r="AI1457" s="112">
        <v>0</v>
      </c>
      <c r="AJ1457" s="111">
        <v>0.9</v>
      </c>
      <c r="AK1457" s="112">
        <v>0</v>
      </c>
      <c r="AL1457" s="112">
        <v>0</v>
      </c>
      <c r="AM1457" s="112">
        <v>0</v>
      </c>
      <c r="AN1457" s="112">
        <v>0</v>
      </c>
      <c r="AO1457" s="112">
        <v>0</v>
      </c>
      <c r="AP1457" s="112">
        <v>0</v>
      </c>
      <c r="AQ1457" s="112">
        <v>0</v>
      </c>
      <c r="AR1457" s="112">
        <v>0</v>
      </c>
      <c r="AS1457" s="112">
        <v>0</v>
      </c>
      <c r="AT1457" s="111">
        <v>0.55000000000000004</v>
      </c>
      <c r="AU1457" s="112">
        <v>0</v>
      </c>
      <c r="AV1457" s="112">
        <v>0</v>
      </c>
      <c r="AW1457" s="112">
        <v>2</v>
      </c>
      <c r="AX1457" s="112">
        <v>0</v>
      </c>
      <c r="AY1457" s="112">
        <v>0</v>
      </c>
      <c r="AZ1457" s="112">
        <v>2.3333333333333335</v>
      </c>
      <c r="BA1457" s="111">
        <v>0.71299999999999997</v>
      </c>
      <c r="BB1457" s="112">
        <v>0</v>
      </c>
      <c r="BC1457" s="112">
        <v>0</v>
      </c>
      <c r="BD1457" s="112">
        <v>0</v>
      </c>
      <c r="BE1457" s="112">
        <v>0</v>
      </c>
      <c r="BF1457" s="112">
        <v>0</v>
      </c>
      <c r="BG1457" s="112">
        <v>0</v>
      </c>
      <c r="BH1457" s="112">
        <v>0</v>
      </c>
      <c r="BI1457" s="112">
        <v>0</v>
      </c>
      <c r="BJ1457" s="112">
        <v>0</v>
      </c>
      <c r="BK1457" s="111">
        <v>0.71299999999999997</v>
      </c>
      <c r="BL1457" s="112">
        <v>0</v>
      </c>
      <c r="BM1457" s="112">
        <v>0</v>
      </c>
      <c r="BN1457" s="112">
        <v>0</v>
      </c>
      <c r="BO1457" s="112">
        <v>1.4259999999999999</v>
      </c>
      <c r="BP1457" s="112">
        <v>1.6636666666666666</v>
      </c>
      <c r="BQ1457" s="112">
        <v>0</v>
      </c>
      <c r="BR1457" s="113">
        <v>16</v>
      </c>
      <c r="BS1457" s="112">
        <v>0</v>
      </c>
    </row>
    <row r="1458" spans="1:71" hidden="1" x14ac:dyDescent="0.25">
      <c r="A1458" s="102" t="s">
        <v>16</v>
      </c>
      <c r="B1458" s="103" t="s">
        <v>187</v>
      </c>
      <c r="C1458" s="102" t="s">
        <v>188</v>
      </c>
      <c r="D1458" s="102" t="s">
        <v>924</v>
      </c>
      <c r="E1458" s="102" t="s">
        <v>925</v>
      </c>
      <c r="F1458" s="102" t="s">
        <v>155</v>
      </c>
      <c r="G1458" s="102" t="s">
        <v>227</v>
      </c>
      <c r="H1458" s="104">
        <v>9</v>
      </c>
      <c r="I1458" s="104">
        <v>9</v>
      </c>
      <c r="J1458" s="104">
        <v>53</v>
      </c>
      <c r="K1458" s="104">
        <v>159</v>
      </c>
      <c r="L1458" s="105">
        <v>23.666666666666668</v>
      </c>
      <c r="M1458" s="106">
        <v>112</v>
      </c>
      <c r="N1458" s="106">
        <v>120</v>
      </c>
      <c r="O1458" s="106">
        <v>1</v>
      </c>
      <c r="P1458" s="106">
        <v>8</v>
      </c>
      <c r="Q1458" s="106">
        <v>4</v>
      </c>
      <c r="R1458" s="106">
        <v>2.5</v>
      </c>
      <c r="S1458" s="106">
        <v>118</v>
      </c>
      <c r="T1458" s="106">
        <v>120</v>
      </c>
      <c r="U1458" s="106">
        <v>1</v>
      </c>
      <c r="V1458" s="106">
        <v>2</v>
      </c>
      <c r="W1458" s="106">
        <v>3</v>
      </c>
      <c r="X1458" s="106">
        <v>2</v>
      </c>
      <c r="Y1458" s="106">
        <v>53</v>
      </c>
      <c r="Z1458" s="106">
        <v>7</v>
      </c>
      <c r="AA1458" s="107">
        <v>81512</v>
      </c>
      <c r="AB1458" s="106">
        <v>9</v>
      </c>
      <c r="AC1458" s="108">
        <v>5.9</v>
      </c>
      <c r="AD1458" s="109">
        <v>3</v>
      </c>
      <c r="AE1458" s="110">
        <v>0</v>
      </c>
      <c r="AF1458" s="111">
        <v>0.54</v>
      </c>
      <c r="AG1458" s="112">
        <v>0</v>
      </c>
      <c r="AH1458" s="112">
        <v>0</v>
      </c>
      <c r="AI1458" s="112">
        <v>0</v>
      </c>
      <c r="AJ1458" s="111">
        <v>0.9</v>
      </c>
      <c r="AK1458" s="112">
        <v>0</v>
      </c>
      <c r="AL1458" s="112">
        <v>0</v>
      </c>
      <c r="AM1458" s="112">
        <v>0</v>
      </c>
      <c r="AN1458" s="112">
        <v>0</v>
      </c>
      <c r="AO1458" s="112">
        <v>2</v>
      </c>
      <c r="AP1458" s="112">
        <v>0</v>
      </c>
      <c r="AQ1458" s="112">
        <v>251.33333333333334</v>
      </c>
      <c r="AR1458" s="112">
        <v>11</v>
      </c>
      <c r="AS1458" s="112">
        <v>0</v>
      </c>
      <c r="AT1458" s="111">
        <v>0.55000000000000004</v>
      </c>
      <c r="AU1458" s="112">
        <v>0</v>
      </c>
      <c r="AV1458" s="112">
        <v>0</v>
      </c>
      <c r="AW1458" s="112">
        <v>40</v>
      </c>
      <c r="AX1458" s="112">
        <v>0</v>
      </c>
      <c r="AY1458" s="112">
        <v>1</v>
      </c>
      <c r="AZ1458" s="112">
        <v>11</v>
      </c>
      <c r="BA1458" s="111">
        <v>0.71299999999999997</v>
      </c>
      <c r="BB1458" s="112">
        <v>0</v>
      </c>
      <c r="BC1458" s="112">
        <v>0</v>
      </c>
      <c r="BD1458" s="112">
        <v>0</v>
      </c>
      <c r="BE1458" s="112">
        <v>0</v>
      </c>
      <c r="BF1458" s="112">
        <v>0</v>
      </c>
      <c r="BG1458" s="112">
        <v>0</v>
      </c>
      <c r="BH1458" s="112">
        <v>0</v>
      </c>
      <c r="BI1458" s="112">
        <v>0</v>
      </c>
      <c r="BJ1458" s="112">
        <v>0</v>
      </c>
      <c r="BK1458" s="111">
        <v>0.71299999999999997</v>
      </c>
      <c r="BL1458" s="112">
        <v>0</v>
      </c>
      <c r="BM1458" s="112">
        <v>0</v>
      </c>
      <c r="BN1458" s="112">
        <v>0</v>
      </c>
      <c r="BO1458" s="112">
        <v>29.62</v>
      </c>
      <c r="BP1458" s="112">
        <v>146.78933333333336</v>
      </c>
      <c r="BQ1458" s="112">
        <v>6.0500000000000007</v>
      </c>
      <c r="BR1458" s="113">
        <v>4</v>
      </c>
      <c r="BS1458" s="112">
        <v>0</v>
      </c>
    </row>
    <row r="1459" spans="1:71" hidden="1" x14ac:dyDescent="0.25">
      <c r="A1459" s="102" t="s">
        <v>16</v>
      </c>
      <c r="B1459" s="103" t="s">
        <v>187</v>
      </c>
      <c r="C1459" s="102" t="s">
        <v>188</v>
      </c>
      <c r="D1459" s="102" t="s">
        <v>926</v>
      </c>
      <c r="E1459" s="102" t="s">
        <v>927</v>
      </c>
      <c r="F1459" s="102" t="s">
        <v>155</v>
      </c>
      <c r="G1459" s="102" t="s">
        <v>227</v>
      </c>
      <c r="H1459" s="104">
        <v>54</v>
      </c>
      <c r="I1459" s="104">
        <v>55</v>
      </c>
      <c r="J1459" s="104">
        <v>48</v>
      </c>
      <c r="K1459" s="104">
        <v>144</v>
      </c>
      <c r="L1459" s="105">
        <v>52.333333333333336</v>
      </c>
      <c r="M1459" s="106">
        <v>665</v>
      </c>
      <c r="N1459" s="106">
        <v>722</v>
      </c>
      <c r="O1459" s="106">
        <v>7</v>
      </c>
      <c r="P1459" s="106">
        <v>57</v>
      </c>
      <c r="Q1459" s="106">
        <v>8</v>
      </c>
      <c r="R1459" s="106">
        <v>7.5</v>
      </c>
      <c r="S1459" s="106">
        <v>695</v>
      </c>
      <c r="T1459" s="106">
        <v>707</v>
      </c>
      <c r="U1459" s="106">
        <v>7</v>
      </c>
      <c r="V1459" s="106">
        <v>12</v>
      </c>
      <c r="W1459" s="106">
        <v>6</v>
      </c>
      <c r="X1459" s="106">
        <v>6.5</v>
      </c>
      <c r="Y1459" s="106">
        <v>48</v>
      </c>
      <c r="Z1459" s="106">
        <v>7</v>
      </c>
      <c r="AA1459" s="107">
        <v>64928</v>
      </c>
      <c r="AB1459" s="106">
        <v>8</v>
      </c>
      <c r="AC1459" s="108">
        <v>7.4</v>
      </c>
      <c r="AD1459" s="109">
        <v>4</v>
      </c>
      <c r="AE1459" s="110">
        <v>0</v>
      </c>
      <c r="AF1459" s="111">
        <v>0.54</v>
      </c>
      <c r="AG1459" s="112">
        <v>0</v>
      </c>
      <c r="AH1459" s="112">
        <v>0</v>
      </c>
      <c r="AI1459" s="112">
        <v>0</v>
      </c>
      <c r="AJ1459" s="111">
        <v>0.9</v>
      </c>
      <c r="AK1459" s="112">
        <v>0</v>
      </c>
      <c r="AL1459" s="112">
        <v>0</v>
      </c>
      <c r="AM1459" s="112">
        <v>0</v>
      </c>
      <c r="AN1459" s="112">
        <v>0</v>
      </c>
      <c r="AO1459" s="112">
        <v>2</v>
      </c>
      <c r="AP1459" s="112">
        <v>0</v>
      </c>
      <c r="AQ1459" s="112">
        <v>251.33333333333334</v>
      </c>
      <c r="AR1459" s="112">
        <v>11</v>
      </c>
      <c r="AS1459" s="112">
        <v>0</v>
      </c>
      <c r="AT1459" s="111">
        <v>0.55000000000000004</v>
      </c>
      <c r="AU1459" s="112">
        <v>0</v>
      </c>
      <c r="AV1459" s="112">
        <v>0</v>
      </c>
      <c r="AW1459" s="112">
        <v>40</v>
      </c>
      <c r="AX1459" s="112">
        <v>0</v>
      </c>
      <c r="AY1459" s="112">
        <v>1</v>
      </c>
      <c r="AZ1459" s="112">
        <v>11</v>
      </c>
      <c r="BA1459" s="111">
        <v>0.71299999999999997</v>
      </c>
      <c r="BB1459" s="112">
        <v>0</v>
      </c>
      <c r="BC1459" s="112">
        <v>0</v>
      </c>
      <c r="BD1459" s="112">
        <v>0</v>
      </c>
      <c r="BE1459" s="112">
        <v>0</v>
      </c>
      <c r="BF1459" s="112">
        <v>0</v>
      </c>
      <c r="BG1459" s="112">
        <v>0</v>
      </c>
      <c r="BH1459" s="112">
        <v>0</v>
      </c>
      <c r="BI1459" s="112">
        <v>0</v>
      </c>
      <c r="BJ1459" s="112">
        <v>0</v>
      </c>
      <c r="BK1459" s="111">
        <v>0.71299999999999997</v>
      </c>
      <c r="BL1459" s="112">
        <v>0</v>
      </c>
      <c r="BM1459" s="112">
        <v>0</v>
      </c>
      <c r="BN1459" s="112">
        <v>0</v>
      </c>
      <c r="BO1459" s="112">
        <v>29.62</v>
      </c>
      <c r="BP1459" s="112">
        <v>146.78933333333336</v>
      </c>
      <c r="BQ1459" s="112">
        <v>6.0500000000000007</v>
      </c>
      <c r="BR1459" s="113">
        <v>26</v>
      </c>
      <c r="BS1459" s="112">
        <v>0</v>
      </c>
    </row>
    <row r="1460" spans="1:71" hidden="1" x14ac:dyDescent="0.25">
      <c r="A1460" s="102" t="s">
        <v>16</v>
      </c>
      <c r="B1460" s="103" t="s">
        <v>187</v>
      </c>
      <c r="C1460" s="102" t="s">
        <v>188</v>
      </c>
      <c r="D1460" s="102" t="s">
        <v>928</v>
      </c>
      <c r="E1460" s="102" t="s">
        <v>929</v>
      </c>
      <c r="F1460" s="102" t="s">
        <v>155</v>
      </c>
      <c r="G1460" s="102" t="s">
        <v>227</v>
      </c>
      <c r="H1460" s="104">
        <v>34</v>
      </c>
      <c r="I1460" s="104">
        <v>36</v>
      </c>
      <c r="J1460" s="104">
        <v>252</v>
      </c>
      <c r="K1460" s="104">
        <v>756</v>
      </c>
      <c r="L1460" s="105">
        <v>107.33333333333333</v>
      </c>
      <c r="M1460" s="106">
        <v>421</v>
      </c>
      <c r="N1460" s="106">
        <v>456</v>
      </c>
      <c r="O1460" s="106">
        <v>6</v>
      </c>
      <c r="P1460" s="106">
        <v>35</v>
      </c>
      <c r="Q1460" s="106">
        <v>7</v>
      </c>
      <c r="R1460" s="106">
        <v>6.5</v>
      </c>
      <c r="S1460" s="106">
        <v>440</v>
      </c>
      <c r="T1460" s="106">
        <v>448</v>
      </c>
      <c r="U1460" s="106">
        <v>6</v>
      </c>
      <c r="V1460" s="106">
        <v>8</v>
      </c>
      <c r="W1460" s="106">
        <v>5</v>
      </c>
      <c r="X1460" s="106">
        <v>5.5</v>
      </c>
      <c r="Y1460" s="106">
        <v>252</v>
      </c>
      <c r="Z1460" s="106">
        <v>10</v>
      </c>
      <c r="AA1460" s="107">
        <v>62764</v>
      </c>
      <c r="AB1460" s="106">
        <v>7</v>
      </c>
      <c r="AC1460" s="108">
        <v>7.2</v>
      </c>
      <c r="AD1460" s="109">
        <v>4</v>
      </c>
      <c r="AE1460" s="110">
        <v>0</v>
      </c>
      <c r="AF1460" s="111">
        <v>0.54</v>
      </c>
      <c r="AG1460" s="112">
        <v>0</v>
      </c>
      <c r="AH1460" s="112">
        <v>0</v>
      </c>
      <c r="AI1460" s="112">
        <v>0</v>
      </c>
      <c r="AJ1460" s="111">
        <v>0.9</v>
      </c>
      <c r="AK1460" s="112">
        <v>0</v>
      </c>
      <c r="AL1460" s="112">
        <v>0</v>
      </c>
      <c r="AM1460" s="112">
        <v>0</v>
      </c>
      <c r="AN1460" s="112">
        <v>0</v>
      </c>
      <c r="AO1460" s="112">
        <v>2</v>
      </c>
      <c r="AP1460" s="112">
        <v>0</v>
      </c>
      <c r="AQ1460" s="112">
        <v>251.33333333333334</v>
      </c>
      <c r="AR1460" s="112">
        <v>11</v>
      </c>
      <c r="AS1460" s="112">
        <v>0</v>
      </c>
      <c r="AT1460" s="111">
        <v>0.55000000000000004</v>
      </c>
      <c r="AU1460" s="112">
        <v>0</v>
      </c>
      <c r="AV1460" s="112">
        <v>0</v>
      </c>
      <c r="AW1460" s="112">
        <v>40</v>
      </c>
      <c r="AX1460" s="112">
        <v>0</v>
      </c>
      <c r="AY1460" s="112">
        <v>1</v>
      </c>
      <c r="AZ1460" s="112">
        <v>11</v>
      </c>
      <c r="BA1460" s="111">
        <v>0.71299999999999997</v>
      </c>
      <c r="BB1460" s="112">
        <v>0</v>
      </c>
      <c r="BC1460" s="112">
        <v>0</v>
      </c>
      <c r="BD1460" s="112">
        <v>0</v>
      </c>
      <c r="BE1460" s="112">
        <v>0</v>
      </c>
      <c r="BF1460" s="112">
        <v>0</v>
      </c>
      <c r="BG1460" s="112">
        <v>0</v>
      </c>
      <c r="BH1460" s="112">
        <v>0</v>
      </c>
      <c r="BI1460" s="112">
        <v>0</v>
      </c>
      <c r="BJ1460" s="112">
        <v>0</v>
      </c>
      <c r="BK1460" s="111">
        <v>0.71299999999999997</v>
      </c>
      <c r="BL1460" s="112">
        <v>0</v>
      </c>
      <c r="BM1460" s="112">
        <v>0</v>
      </c>
      <c r="BN1460" s="112">
        <v>0</v>
      </c>
      <c r="BO1460" s="112">
        <v>29.62</v>
      </c>
      <c r="BP1460" s="112">
        <v>146.78933333333336</v>
      </c>
      <c r="BQ1460" s="112">
        <v>6.0500000000000007</v>
      </c>
      <c r="BR1460" s="113">
        <v>20</v>
      </c>
      <c r="BS1460" s="112">
        <v>0</v>
      </c>
    </row>
    <row r="1461" spans="1:71" hidden="1" x14ac:dyDescent="0.25">
      <c r="A1461" s="102" t="s">
        <v>16</v>
      </c>
      <c r="B1461" s="103" t="s">
        <v>187</v>
      </c>
      <c r="C1461" s="102" t="s">
        <v>188</v>
      </c>
      <c r="D1461" s="102" t="s">
        <v>930</v>
      </c>
      <c r="E1461" s="102" t="s">
        <v>931</v>
      </c>
      <c r="F1461" s="102" t="s">
        <v>155</v>
      </c>
      <c r="G1461" s="102" t="s">
        <v>227</v>
      </c>
      <c r="H1461" s="104">
        <v>45</v>
      </c>
      <c r="I1461" s="104">
        <v>45</v>
      </c>
      <c r="J1461" s="104">
        <v>4</v>
      </c>
      <c r="K1461" s="104">
        <v>12</v>
      </c>
      <c r="L1461" s="105">
        <v>31.333333333333332</v>
      </c>
      <c r="M1461" s="106">
        <v>557</v>
      </c>
      <c r="N1461" s="106">
        <v>605</v>
      </c>
      <c r="O1461" s="106">
        <v>6</v>
      </c>
      <c r="P1461" s="106">
        <v>48</v>
      </c>
      <c r="Q1461" s="106">
        <v>8</v>
      </c>
      <c r="R1461" s="106">
        <v>7</v>
      </c>
      <c r="S1461" s="106">
        <v>582</v>
      </c>
      <c r="T1461" s="106">
        <v>590</v>
      </c>
      <c r="U1461" s="106">
        <v>6</v>
      </c>
      <c r="V1461" s="106">
        <v>8</v>
      </c>
      <c r="W1461" s="106">
        <v>5</v>
      </c>
      <c r="X1461" s="106">
        <v>5.5</v>
      </c>
      <c r="Y1461" s="106">
        <v>4</v>
      </c>
      <c r="Z1461" s="106">
        <v>1</v>
      </c>
      <c r="AA1461" s="107">
        <v>75289</v>
      </c>
      <c r="AB1461" s="106">
        <v>9</v>
      </c>
      <c r="AC1461" s="108">
        <v>6.3</v>
      </c>
      <c r="AD1461" s="109">
        <v>4</v>
      </c>
      <c r="AE1461" s="110">
        <v>0</v>
      </c>
      <c r="AF1461" s="111">
        <v>0.54</v>
      </c>
      <c r="AG1461" s="112">
        <v>0</v>
      </c>
      <c r="AH1461" s="112">
        <v>0</v>
      </c>
      <c r="AI1461" s="112">
        <v>0</v>
      </c>
      <c r="AJ1461" s="111">
        <v>0.9</v>
      </c>
      <c r="AK1461" s="112">
        <v>0</v>
      </c>
      <c r="AL1461" s="112">
        <v>0</v>
      </c>
      <c r="AM1461" s="112">
        <v>0</v>
      </c>
      <c r="AN1461" s="112">
        <v>0</v>
      </c>
      <c r="AO1461" s="112">
        <v>2</v>
      </c>
      <c r="AP1461" s="112">
        <v>0</v>
      </c>
      <c r="AQ1461" s="112">
        <v>251.33333333333334</v>
      </c>
      <c r="AR1461" s="112">
        <v>11</v>
      </c>
      <c r="AS1461" s="112">
        <v>0</v>
      </c>
      <c r="AT1461" s="111">
        <v>0.55000000000000004</v>
      </c>
      <c r="AU1461" s="112">
        <v>0</v>
      </c>
      <c r="AV1461" s="112">
        <v>0</v>
      </c>
      <c r="AW1461" s="112">
        <v>40</v>
      </c>
      <c r="AX1461" s="112">
        <v>0</v>
      </c>
      <c r="AY1461" s="112">
        <v>1</v>
      </c>
      <c r="AZ1461" s="112">
        <v>11</v>
      </c>
      <c r="BA1461" s="111">
        <v>0.71299999999999997</v>
      </c>
      <c r="BB1461" s="112">
        <v>0</v>
      </c>
      <c r="BC1461" s="112">
        <v>0</v>
      </c>
      <c r="BD1461" s="112">
        <v>0</v>
      </c>
      <c r="BE1461" s="112">
        <v>0</v>
      </c>
      <c r="BF1461" s="112">
        <v>0</v>
      </c>
      <c r="BG1461" s="112">
        <v>0</v>
      </c>
      <c r="BH1461" s="112">
        <v>0</v>
      </c>
      <c r="BI1461" s="112">
        <v>0</v>
      </c>
      <c r="BJ1461" s="112">
        <v>0</v>
      </c>
      <c r="BK1461" s="111">
        <v>0.71299999999999997</v>
      </c>
      <c r="BL1461" s="112">
        <v>0</v>
      </c>
      <c r="BM1461" s="112">
        <v>0</v>
      </c>
      <c r="BN1461" s="112">
        <v>0</v>
      </c>
      <c r="BO1461" s="112">
        <v>29.62</v>
      </c>
      <c r="BP1461" s="112">
        <v>146.78933333333336</v>
      </c>
      <c r="BQ1461" s="112">
        <v>6.0500000000000007</v>
      </c>
      <c r="BR1461" s="113">
        <v>26</v>
      </c>
      <c r="BS1461" s="112">
        <v>0</v>
      </c>
    </row>
    <row r="1462" spans="1:71" hidden="1" x14ac:dyDescent="0.25">
      <c r="A1462" s="102" t="s">
        <v>16</v>
      </c>
      <c r="B1462" s="103" t="s">
        <v>187</v>
      </c>
      <c r="C1462" s="102" t="s">
        <v>188</v>
      </c>
      <c r="D1462" s="102" t="s">
        <v>614</v>
      </c>
      <c r="E1462" s="102" t="s">
        <v>615</v>
      </c>
      <c r="F1462" s="102" t="s">
        <v>151</v>
      </c>
      <c r="G1462" s="102" t="s">
        <v>223</v>
      </c>
      <c r="H1462" s="104">
        <v>179</v>
      </c>
      <c r="I1462" s="104">
        <v>170</v>
      </c>
      <c r="J1462" s="104">
        <v>76</v>
      </c>
      <c r="K1462" s="104">
        <v>228</v>
      </c>
      <c r="L1462" s="105">
        <v>141.66666666666666</v>
      </c>
      <c r="M1462" s="106">
        <v>1315</v>
      </c>
      <c r="N1462" s="106">
        <v>1553</v>
      </c>
      <c r="O1462" s="106">
        <v>9</v>
      </c>
      <c r="P1462" s="106">
        <v>238</v>
      </c>
      <c r="Q1462" s="106">
        <v>10</v>
      </c>
      <c r="R1462" s="106">
        <v>9.5</v>
      </c>
      <c r="S1462" s="106">
        <v>1347</v>
      </c>
      <c r="T1462" s="106">
        <v>1394</v>
      </c>
      <c r="U1462" s="106">
        <v>9</v>
      </c>
      <c r="V1462" s="106">
        <v>47</v>
      </c>
      <c r="W1462" s="106">
        <v>9</v>
      </c>
      <c r="X1462" s="106">
        <v>9</v>
      </c>
      <c r="Y1462" s="106">
        <v>76</v>
      </c>
      <c r="Z1462" s="106">
        <v>8</v>
      </c>
      <c r="AA1462" s="107">
        <v>38386</v>
      </c>
      <c r="AB1462" s="106">
        <v>3</v>
      </c>
      <c r="AC1462" s="108">
        <v>6.5</v>
      </c>
      <c r="AD1462" s="109">
        <v>4</v>
      </c>
      <c r="AE1462" s="110">
        <v>0</v>
      </c>
      <c r="AF1462" s="111">
        <v>0.54</v>
      </c>
      <c r="AG1462" s="112">
        <v>0</v>
      </c>
      <c r="AH1462" s="112">
        <v>0</v>
      </c>
      <c r="AI1462" s="112">
        <v>0</v>
      </c>
      <c r="AJ1462" s="111">
        <v>0.9</v>
      </c>
      <c r="AK1462" s="112">
        <v>0</v>
      </c>
      <c r="AL1462" s="112">
        <v>0</v>
      </c>
      <c r="AM1462" s="112">
        <v>0</v>
      </c>
      <c r="AN1462" s="112">
        <v>0</v>
      </c>
      <c r="AO1462" s="112">
        <v>0</v>
      </c>
      <c r="AP1462" s="112">
        <v>0</v>
      </c>
      <c r="AQ1462" s="112">
        <v>0</v>
      </c>
      <c r="AR1462" s="112">
        <v>0</v>
      </c>
      <c r="AS1462" s="112">
        <v>0</v>
      </c>
      <c r="AT1462" s="111">
        <v>0.55000000000000004</v>
      </c>
      <c r="AU1462" s="112">
        <v>0</v>
      </c>
      <c r="AV1462" s="112">
        <v>0</v>
      </c>
      <c r="AW1462" s="112">
        <v>0</v>
      </c>
      <c r="AX1462" s="112">
        <v>0</v>
      </c>
      <c r="AY1462" s="112">
        <v>0</v>
      </c>
      <c r="AZ1462" s="112">
        <v>0</v>
      </c>
      <c r="BA1462" s="111">
        <v>0.71299999999999997</v>
      </c>
      <c r="BB1462" s="112">
        <v>0</v>
      </c>
      <c r="BC1462" s="112">
        <v>0</v>
      </c>
      <c r="BD1462" s="112">
        <v>0</v>
      </c>
      <c r="BE1462" s="112">
        <v>0</v>
      </c>
      <c r="BF1462" s="112">
        <v>0</v>
      </c>
      <c r="BG1462" s="112">
        <v>0</v>
      </c>
      <c r="BH1462" s="112">
        <v>0</v>
      </c>
      <c r="BI1462" s="112">
        <v>0</v>
      </c>
      <c r="BJ1462" s="112">
        <v>0</v>
      </c>
      <c r="BK1462" s="111">
        <v>0.71299999999999997</v>
      </c>
      <c r="BL1462" s="112">
        <v>0</v>
      </c>
      <c r="BM1462" s="112">
        <v>0</v>
      </c>
      <c r="BN1462" s="112">
        <v>0</v>
      </c>
      <c r="BO1462" s="112">
        <v>0</v>
      </c>
      <c r="BP1462" s="112">
        <v>0</v>
      </c>
      <c r="BQ1462" s="112">
        <v>0</v>
      </c>
      <c r="BR1462" s="113">
        <v>7</v>
      </c>
      <c r="BS1462" s="112">
        <v>0</v>
      </c>
    </row>
    <row r="1463" spans="1:71" hidden="1" x14ac:dyDescent="0.25">
      <c r="A1463" s="102" t="s">
        <v>16</v>
      </c>
      <c r="B1463" s="103" t="s">
        <v>187</v>
      </c>
      <c r="C1463" s="102" t="s">
        <v>188</v>
      </c>
      <c r="D1463" s="102" t="s">
        <v>682</v>
      </c>
      <c r="E1463" s="102" t="s">
        <v>683</v>
      </c>
      <c r="F1463" s="102" t="s">
        <v>413</v>
      </c>
      <c r="G1463" s="102" t="s">
        <v>227</v>
      </c>
      <c r="H1463" s="104">
        <v>48</v>
      </c>
      <c r="I1463" s="104">
        <v>49</v>
      </c>
      <c r="J1463" s="104">
        <v>105</v>
      </c>
      <c r="K1463" s="104">
        <v>315</v>
      </c>
      <c r="L1463" s="105">
        <v>67.333333333333329</v>
      </c>
      <c r="M1463" s="106">
        <v>462</v>
      </c>
      <c r="N1463" s="106">
        <v>498</v>
      </c>
      <c r="O1463" s="106">
        <v>6</v>
      </c>
      <c r="P1463" s="106">
        <v>36</v>
      </c>
      <c r="Q1463" s="106">
        <v>8</v>
      </c>
      <c r="R1463" s="106">
        <v>7</v>
      </c>
      <c r="S1463" s="106">
        <v>482</v>
      </c>
      <c r="T1463" s="106">
        <v>489</v>
      </c>
      <c r="U1463" s="106">
        <v>6</v>
      </c>
      <c r="V1463" s="106">
        <v>7</v>
      </c>
      <c r="W1463" s="106">
        <v>5</v>
      </c>
      <c r="X1463" s="106">
        <v>5.5</v>
      </c>
      <c r="Y1463" s="106">
        <v>105</v>
      </c>
      <c r="Z1463" s="106">
        <v>9</v>
      </c>
      <c r="AA1463" s="107">
        <v>67503</v>
      </c>
      <c r="AB1463" s="106">
        <v>8</v>
      </c>
      <c r="AC1463" s="108">
        <v>7.5</v>
      </c>
      <c r="AD1463" s="109">
        <v>4</v>
      </c>
      <c r="AE1463" s="110">
        <v>0</v>
      </c>
      <c r="AF1463" s="111">
        <v>0.54</v>
      </c>
      <c r="AG1463" s="112">
        <v>0</v>
      </c>
      <c r="AH1463" s="112">
        <v>0</v>
      </c>
      <c r="AI1463" s="112">
        <v>0</v>
      </c>
      <c r="AJ1463" s="111">
        <v>0.9</v>
      </c>
      <c r="AK1463" s="112">
        <v>0</v>
      </c>
      <c r="AL1463" s="112">
        <v>0</v>
      </c>
      <c r="AM1463" s="112">
        <v>0</v>
      </c>
      <c r="AN1463" s="112">
        <v>0</v>
      </c>
      <c r="AO1463" s="112">
        <v>0</v>
      </c>
      <c r="AP1463" s="112">
        <v>0</v>
      </c>
      <c r="AQ1463" s="112">
        <v>0</v>
      </c>
      <c r="AR1463" s="112">
        <v>0</v>
      </c>
      <c r="AS1463" s="112">
        <v>0</v>
      </c>
      <c r="AT1463" s="111">
        <v>0.55000000000000004</v>
      </c>
      <c r="AU1463" s="112">
        <v>0</v>
      </c>
      <c r="AV1463" s="112">
        <v>0</v>
      </c>
      <c r="AW1463" s="112">
        <v>0</v>
      </c>
      <c r="AX1463" s="112">
        <v>0</v>
      </c>
      <c r="AY1463" s="112">
        <v>0</v>
      </c>
      <c r="AZ1463" s="112">
        <v>0</v>
      </c>
      <c r="BA1463" s="111">
        <v>0.71299999999999997</v>
      </c>
      <c r="BB1463" s="112">
        <v>0</v>
      </c>
      <c r="BC1463" s="112">
        <v>0</v>
      </c>
      <c r="BD1463" s="112">
        <v>0</v>
      </c>
      <c r="BE1463" s="112">
        <v>0</v>
      </c>
      <c r="BF1463" s="112">
        <v>0</v>
      </c>
      <c r="BG1463" s="112">
        <v>0</v>
      </c>
      <c r="BH1463" s="112">
        <v>0</v>
      </c>
      <c r="BI1463" s="112">
        <v>0</v>
      </c>
      <c r="BJ1463" s="112">
        <v>0</v>
      </c>
      <c r="BK1463" s="111">
        <v>0.71299999999999997</v>
      </c>
      <c r="BL1463" s="112">
        <v>0</v>
      </c>
      <c r="BM1463" s="112">
        <v>0</v>
      </c>
      <c r="BN1463" s="112">
        <v>0</v>
      </c>
      <c r="BO1463" s="112">
        <v>0</v>
      </c>
      <c r="BP1463" s="112">
        <v>0</v>
      </c>
      <c r="BQ1463" s="112">
        <v>0</v>
      </c>
      <c r="BR1463" s="113">
        <v>12</v>
      </c>
      <c r="BS1463" s="112">
        <v>0</v>
      </c>
    </row>
    <row r="1464" spans="1:71" hidden="1" x14ac:dyDescent="0.25">
      <c r="A1464" s="102" t="s">
        <v>16</v>
      </c>
      <c r="B1464" s="103" t="s">
        <v>187</v>
      </c>
      <c r="C1464" s="102" t="s">
        <v>188</v>
      </c>
      <c r="D1464" s="102" t="s">
        <v>684</v>
      </c>
      <c r="E1464" s="102" t="s">
        <v>685</v>
      </c>
      <c r="F1464" s="102" t="s">
        <v>153</v>
      </c>
      <c r="G1464" s="102" t="s">
        <v>224</v>
      </c>
      <c r="H1464" s="104">
        <v>35</v>
      </c>
      <c r="I1464" s="104">
        <v>35</v>
      </c>
      <c r="J1464" s="104">
        <v>10</v>
      </c>
      <c r="K1464" s="104">
        <v>30</v>
      </c>
      <c r="L1464" s="105">
        <v>26.666666666666668</v>
      </c>
      <c r="M1464" s="106">
        <v>246</v>
      </c>
      <c r="N1464" s="106">
        <v>263</v>
      </c>
      <c r="O1464" s="106">
        <v>4</v>
      </c>
      <c r="P1464" s="106">
        <v>17</v>
      </c>
      <c r="Q1464" s="106">
        <v>6</v>
      </c>
      <c r="R1464" s="106">
        <v>5</v>
      </c>
      <c r="S1464" s="106">
        <v>254</v>
      </c>
      <c r="T1464" s="106">
        <v>258</v>
      </c>
      <c r="U1464" s="106">
        <v>4</v>
      </c>
      <c r="V1464" s="106">
        <v>4</v>
      </c>
      <c r="W1464" s="106">
        <v>4</v>
      </c>
      <c r="X1464" s="106">
        <v>4</v>
      </c>
      <c r="Y1464" s="106">
        <v>10</v>
      </c>
      <c r="Z1464" s="106">
        <v>3</v>
      </c>
      <c r="AA1464" s="107">
        <v>35624</v>
      </c>
      <c r="AB1464" s="106">
        <v>3</v>
      </c>
      <c r="AC1464" s="108">
        <v>3.6</v>
      </c>
      <c r="AD1464" s="109">
        <v>2</v>
      </c>
      <c r="AE1464" s="110">
        <v>0</v>
      </c>
      <c r="AF1464" s="111">
        <v>0.54</v>
      </c>
      <c r="AG1464" s="112">
        <v>0</v>
      </c>
      <c r="AH1464" s="112">
        <v>0</v>
      </c>
      <c r="AI1464" s="112">
        <v>0</v>
      </c>
      <c r="AJ1464" s="111">
        <v>0.9</v>
      </c>
      <c r="AK1464" s="112">
        <v>0</v>
      </c>
      <c r="AL1464" s="112">
        <v>0</v>
      </c>
      <c r="AM1464" s="112">
        <v>0</v>
      </c>
      <c r="AN1464" s="112">
        <v>0</v>
      </c>
      <c r="AO1464" s="112">
        <v>0</v>
      </c>
      <c r="AP1464" s="112">
        <v>0</v>
      </c>
      <c r="AQ1464" s="112">
        <v>0</v>
      </c>
      <c r="AR1464" s="112">
        <v>0</v>
      </c>
      <c r="AS1464" s="112">
        <v>0</v>
      </c>
      <c r="AT1464" s="111">
        <v>0.55000000000000004</v>
      </c>
      <c r="AU1464" s="112">
        <v>0</v>
      </c>
      <c r="AV1464" s="112">
        <v>0</v>
      </c>
      <c r="AW1464" s="112">
        <v>0</v>
      </c>
      <c r="AX1464" s="112">
        <v>0</v>
      </c>
      <c r="AY1464" s="112">
        <v>0</v>
      </c>
      <c r="AZ1464" s="112">
        <v>0</v>
      </c>
      <c r="BA1464" s="111">
        <v>0.71299999999999997</v>
      </c>
      <c r="BB1464" s="112">
        <v>0</v>
      </c>
      <c r="BC1464" s="112">
        <v>0</v>
      </c>
      <c r="BD1464" s="112">
        <v>0</v>
      </c>
      <c r="BE1464" s="112">
        <v>0</v>
      </c>
      <c r="BF1464" s="112">
        <v>0</v>
      </c>
      <c r="BG1464" s="112">
        <v>0</v>
      </c>
      <c r="BH1464" s="112">
        <v>0</v>
      </c>
      <c r="BI1464" s="112">
        <v>0</v>
      </c>
      <c r="BJ1464" s="112">
        <v>0</v>
      </c>
      <c r="BK1464" s="111">
        <v>0.71299999999999997</v>
      </c>
      <c r="BL1464" s="112">
        <v>0</v>
      </c>
      <c r="BM1464" s="112">
        <v>0</v>
      </c>
      <c r="BN1464" s="112">
        <v>0</v>
      </c>
      <c r="BO1464" s="112">
        <v>0</v>
      </c>
      <c r="BP1464" s="112">
        <v>0</v>
      </c>
      <c r="BQ1464" s="112">
        <v>0</v>
      </c>
      <c r="BR1464" s="113">
        <v>1</v>
      </c>
      <c r="BS1464" s="112">
        <v>0</v>
      </c>
    </row>
    <row r="1465" spans="1:71" hidden="1" x14ac:dyDescent="0.25">
      <c r="A1465" s="102" t="s">
        <v>16</v>
      </c>
      <c r="B1465" s="103" t="s">
        <v>187</v>
      </c>
      <c r="C1465" s="102" t="s">
        <v>188</v>
      </c>
      <c r="D1465" s="102" t="s">
        <v>791</v>
      </c>
      <c r="E1465" s="102" t="s">
        <v>792</v>
      </c>
      <c r="F1465" s="102" t="s">
        <v>413</v>
      </c>
      <c r="G1465" s="102" t="s">
        <v>227</v>
      </c>
      <c r="H1465" s="104">
        <v>81</v>
      </c>
      <c r="I1465" s="104">
        <v>79</v>
      </c>
      <c r="J1465" s="104">
        <v>41</v>
      </c>
      <c r="K1465" s="104">
        <v>123</v>
      </c>
      <c r="L1465" s="105">
        <v>67</v>
      </c>
      <c r="M1465" s="106">
        <v>766</v>
      </c>
      <c r="N1465" s="106">
        <v>856</v>
      </c>
      <c r="O1465" s="106">
        <v>8</v>
      </c>
      <c r="P1465" s="106">
        <v>90</v>
      </c>
      <c r="Q1465" s="106">
        <v>9</v>
      </c>
      <c r="R1465" s="106">
        <v>8.5</v>
      </c>
      <c r="S1465" s="106">
        <v>792</v>
      </c>
      <c r="T1465" s="106">
        <v>810</v>
      </c>
      <c r="U1465" s="106">
        <v>8</v>
      </c>
      <c r="V1465" s="106">
        <v>18</v>
      </c>
      <c r="W1465" s="106">
        <v>7</v>
      </c>
      <c r="X1465" s="106">
        <v>7.5</v>
      </c>
      <c r="Y1465" s="106">
        <v>41</v>
      </c>
      <c r="Z1465" s="106">
        <v>7</v>
      </c>
      <c r="AA1465" s="107">
        <v>62566</v>
      </c>
      <c r="AB1465" s="106">
        <v>7</v>
      </c>
      <c r="AC1465" s="108">
        <v>7.4</v>
      </c>
      <c r="AD1465" s="109">
        <v>4</v>
      </c>
      <c r="AE1465" s="110">
        <v>0</v>
      </c>
      <c r="AF1465" s="111">
        <v>0.54</v>
      </c>
      <c r="AG1465" s="112">
        <v>0</v>
      </c>
      <c r="AH1465" s="112">
        <v>0</v>
      </c>
      <c r="AI1465" s="112">
        <v>0</v>
      </c>
      <c r="AJ1465" s="111">
        <v>0.9</v>
      </c>
      <c r="AK1465" s="112">
        <v>0</v>
      </c>
      <c r="AL1465" s="112">
        <v>0</v>
      </c>
      <c r="AM1465" s="112">
        <v>0</v>
      </c>
      <c r="AN1465" s="112">
        <v>0</v>
      </c>
      <c r="AO1465" s="112">
        <v>0</v>
      </c>
      <c r="AP1465" s="112">
        <v>0</v>
      </c>
      <c r="AQ1465" s="112">
        <v>14.333333333333334</v>
      </c>
      <c r="AR1465" s="112">
        <v>0.66666666666666663</v>
      </c>
      <c r="AS1465" s="112">
        <v>0</v>
      </c>
      <c r="AT1465" s="111">
        <v>0.55000000000000004</v>
      </c>
      <c r="AU1465" s="112">
        <v>0</v>
      </c>
      <c r="AV1465" s="112">
        <v>0</v>
      </c>
      <c r="AW1465" s="112">
        <v>0</v>
      </c>
      <c r="AX1465" s="112">
        <v>0</v>
      </c>
      <c r="AY1465" s="112">
        <v>0</v>
      </c>
      <c r="AZ1465" s="112">
        <v>0</v>
      </c>
      <c r="BA1465" s="111">
        <v>0.71299999999999997</v>
      </c>
      <c r="BB1465" s="112">
        <v>0</v>
      </c>
      <c r="BC1465" s="112">
        <v>0</v>
      </c>
      <c r="BD1465" s="112">
        <v>0</v>
      </c>
      <c r="BE1465" s="112">
        <v>0</v>
      </c>
      <c r="BF1465" s="112">
        <v>0</v>
      </c>
      <c r="BG1465" s="112">
        <v>0</v>
      </c>
      <c r="BH1465" s="112">
        <v>0</v>
      </c>
      <c r="BI1465" s="112">
        <v>0</v>
      </c>
      <c r="BJ1465" s="112">
        <v>0</v>
      </c>
      <c r="BK1465" s="111">
        <v>0.71299999999999997</v>
      </c>
      <c r="BL1465" s="112">
        <v>0</v>
      </c>
      <c r="BM1465" s="112">
        <v>0</v>
      </c>
      <c r="BN1465" s="112">
        <v>0</v>
      </c>
      <c r="BO1465" s="112">
        <v>0</v>
      </c>
      <c r="BP1465" s="112">
        <v>7.8833333333333346</v>
      </c>
      <c r="BQ1465" s="112">
        <v>0.3666666666666667</v>
      </c>
      <c r="BR1465" s="113">
        <v>10</v>
      </c>
      <c r="BS1465" s="112">
        <v>0</v>
      </c>
    </row>
    <row r="1466" spans="1:71" hidden="1" x14ac:dyDescent="0.25">
      <c r="A1466" s="102" t="s">
        <v>16</v>
      </c>
      <c r="B1466" s="103" t="s">
        <v>187</v>
      </c>
      <c r="C1466" s="102" t="s">
        <v>188</v>
      </c>
      <c r="D1466" s="102" t="s">
        <v>82</v>
      </c>
      <c r="E1466" s="102" t="s">
        <v>83</v>
      </c>
      <c r="F1466" s="102" t="s">
        <v>156</v>
      </c>
      <c r="G1466" s="102" t="s">
        <v>224</v>
      </c>
      <c r="H1466" s="104">
        <v>504</v>
      </c>
      <c r="I1466" s="104">
        <v>518</v>
      </c>
      <c r="J1466" s="104">
        <v>535</v>
      </c>
      <c r="K1466" s="104">
        <v>1605</v>
      </c>
      <c r="L1466" s="105">
        <v>519</v>
      </c>
      <c r="M1466" s="106">
        <v>4490</v>
      </c>
      <c r="N1466" s="106">
        <v>4841</v>
      </c>
      <c r="O1466" s="106">
        <v>10</v>
      </c>
      <c r="P1466" s="106">
        <v>351</v>
      </c>
      <c r="Q1466" s="106">
        <v>10</v>
      </c>
      <c r="R1466" s="106">
        <v>10</v>
      </c>
      <c r="S1466" s="106">
        <v>4697</v>
      </c>
      <c r="T1466" s="106">
        <v>4781</v>
      </c>
      <c r="U1466" s="106">
        <v>10</v>
      </c>
      <c r="V1466" s="106">
        <v>84</v>
      </c>
      <c r="W1466" s="106">
        <v>10</v>
      </c>
      <c r="X1466" s="106">
        <v>10</v>
      </c>
      <c r="Y1466" s="106">
        <v>535</v>
      </c>
      <c r="Z1466" s="106">
        <v>10</v>
      </c>
      <c r="AA1466" s="107">
        <v>34124</v>
      </c>
      <c r="AB1466" s="106">
        <v>3</v>
      </c>
      <c r="AC1466" s="108">
        <v>7.2</v>
      </c>
      <c r="AD1466" s="109">
        <v>4</v>
      </c>
      <c r="AE1466" s="110">
        <v>0</v>
      </c>
      <c r="AF1466" s="111">
        <v>0.54</v>
      </c>
      <c r="AG1466" s="112">
        <v>6.666666666666667</v>
      </c>
      <c r="AH1466" s="112">
        <v>0</v>
      </c>
      <c r="AI1466" s="112">
        <v>6.666666666666667</v>
      </c>
      <c r="AJ1466" s="111">
        <v>0.9</v>
      </c>
      <c r="AK1466" s="112">
        <v>0</v>
      </c>
      <c r="AL1466" s="112">
        <v>0</v>
      </c>
      <c r="AM1466" s="112">
        <v>0</v>
      </c>
      <c r="AN1466" s="112">
        <v>0</v>
      </c>
      <c r="AO1466" s="112">
        <v>0</v>
      </c>
      <c r="AP1466" s="112">
        <v>0</v>
      </c>
      <c r="AQ1466" s="112">
        <v>0</v>
      </c>
      <c r="AR1466" s="112">
        <v>0</v>
      </c>
      <c r="AS1466" s="112">
        <v>0</v>
      </c>
      <c r="AT1466" s="111">
        <v>0.55000000000000004</v>
      </c>
      <c r="AU1466" s="112">
        <v>0</v>
      </c>
      <c r="AV1466" s="112">
        <v>0</v>
      </c>
      <c r="AW1466" s="112">
        <v>0</v>
      </c>
      <c r="AX1466" s="112">
        <v>0</v>
      </c>
      <c r="AY1466" s="112">
        <v>0</v>
      </c>
      <c r="AZ1466" s="112">
        <v>0</v>
      </c>
      <c r="BA1466" s="111">
        <v>0.71299999999999997</v>
      </c>
      <c r="BB1466" s="112">
        <v>0</v>
      </c>
      <c r="BC1466" s="112">
        <v>0</v>
      </c>
      <c r="BD1466" s="112">
        <v>0</v>
      </c>
      <c r="BE1466" s="112">
        <v>0</v>
      </c>
      <c r="BF1466" s="112">
        <v>0</v>
      </c>
      <c r="BG1466" s="112">
        <v>0</v>
      </c>
      <c r="BH1466" s="112">
        <v>0</v>
      </c>
      <c r="BI1466" s="112">
        <v>0</v>
      </c>
      <c r="BJ1466" s="112">
        <v>0</v>
      </c>
      <c r="BK1466" s="111">
        <v>0.71299999999999997</v>
      </c>
      <c r="BL1466" s="112">
        <v>0</v>
      </c>
      <c r="BM1466" s="112">
        <v>6</v>
      </c>
      <c r="BN1466" s="112">
        <v>6</v>
      </c>
      <c r="BO1466" s="112">
        <v>0</v>
      </c>
      <c r="BP1466" s="112">
        <v>0</v>
      </c>
      <c r="BQ1466" s="112">
        <v>0</v>
      </c>
      <c r="BR1466" s="113">
        <v>95</v>
      </c>
      <c r="BS1466" s="112">
        <v>0</v>
      </c>
    </row>
    <row r="1467" spans="1:71" hidden="1" x14ac:dyDescent="0.25">
      <c r="A1467" s="102" t="s">
        <v>16</v>
      </c>
      <c r="B1467" s="103" t="s">
        <v>189</v>
      </c>
      <c r="C1467" s="102" t="s">
        <v>190</v>
      </c>
      <c r="D1467" s="102" t="s">
        <v>449</v>
      </c>
      <c r="E1467" s="102" t="s">
        <v>450</v>
      </c>
      <c r="F1467" s="102" t="s">
        <v>155</v>
      </c>
      <c r="G1467" s="102" t="s">
        <v>227</v>
      </c>
      <c r="H1467" s="104">
        <v>8</v>
      </c>
      <c r="I1467" s="104">
        <v>8</v>
      </c>
      <c r="J1467" s="104"/>
      <c r="K1467" s="104" t="s">
        <v>154</v>
      </c>
      <c r="L1467" s="105">
        <v>8</v>
      </c>
      <c r="M1467" s="106">
        <v>105</v>
      </c>
      <c r="N1467" s="106">
        <v>105</v>
      </c>
      <c r="O1467" s="106">
        <v>1</v>
      </c>
      <c r="P1467" s="106">
        <v>0</v>
      </c>
      <c r="Q1467" s="106">
        <v>3</v>
      </c>
      <c r="R1467" s="106">
        <v>2</v>
      </c>
      <c r="S1467" s="106">
        <v>103</v>
      </c>
      <c r="T1467" s="106">
        <v>102</v>
      </c>
      <c r="U1467" s="106">
        <v>1</v>
      </c>
      <c r="V1467" s="106">
        <v>-1</v>
      </c>
      <c r="W1467" s="106">
        <v>2</v>
      </c>
      <c r="X1467" s="106">
        <v>1.5</v>
      </c>
      <c r="Y1467" s="106"/>
      <c r="Z1467" s="106"/>
      <c r="AA1467" s="107"/>
      <c r="AB1467" s="106"/>
      <c r="AC1467" s="108">
        <v>1.75</v>
      </c>
      <c r="AD1467" s="109">
        <v>1</v>
      </c>
      <c r="AE1467" s="110">
        <v>0</v>
      </c>
      <c r="AF1467" s="111">
        <v>0.54</v>
      </c>
      <c r="AG1467" s="112">
        <v>0</v>
      </c>
      <c r="AH1467" s="112">
        <v>0</v>
      </c>
      <c r="AI1467" s="112">
        <v>0</v>
      </c>
      <c r="AJ1467" s="111">
        <v>0.9</v>
      </c>
      <c r="AK1467" s="112">
        <v>0</v>
      </c>
      <c r="AL1467" s="112">
        <v>0</v>
      </c>
      <c r="AM1467" s="112">
        <v>0</v>
      </c>
      <c r="AN1467" s="112">
        <v>0</v>
      </c>
      <c r="AO1467" s="112">
        <v>0</v>
      </c>
      <c r="AP1467" s="112">
        <v>0</v>
      </c>
      <c r="AQ1467" s="112">
        <v>0</v>
      </c>
      <c r="AR1467" s="112">
        <v>0</v>
      </c>
      <c r="AS1467" s="112">
        <v>0</v>
      </c>
      <c r="AT1467" s="111">
        <v>0.55000000000000004</v>
      </c>
      <c r="AU1467" s="112">
        <v>0</v>
      </c>
      <c r="AV1467" s="112">
        <v>0</v>
      </c>
      <c r="AW1467" s="112">
        <v>0</v>
      </c>
      <c r="AX1467" s="112">
        <v>0</v>
      </c>
      <c r="AY1467" s="112">
        <v>0</v>
      </c>
      <c r="AZ1467" s="112">
        <v>0</v>
      </c>
      <c r="BA1467" s="111">
        <v>0.71299999999999997</v>
      </c>
      <c r="BB1467" s="112">
        <v>0</v>
      </c>
      <c r="BC1467" s="112">
        <v>0</v>
      </c>
      <c r="BD1467" s="112">
        <v>0</v>
      </c>
      <c r="BE1467" s="112">
        <v>0</v>
      </c>
      <c r="BF1467" s="112">
        <v>0</v>
      </c>
      <c r="BG1467" s="112">
        <v>0</v>
      </c>
      <c r="BH1467" s="112">
        <v>0</v>
      </c>
      <c r="BI1467" s="112">
        <v>0</v>
      </c>
      <c r="BJ1467" s="112">
        <v>0</v>
      </c>
      <c r="BK1467" s="111">
        <v>0.71299999999999997</v>
      </c>
      <c r="BL1467" s="112">
        <v>0</v>
      </c>
      <c r="BM1467" s="112">
        <v>0</v>
      </c>
      <c r="BN1467" s="112">
        <v>0</v>
      </c>
      <c r="BO1467" s="112">
        <v>0</v>
      </c>
      <c r="BP1467" s="112">
        <v>0</v>
      </c>
      <c r="BQ1467" s="112">
        <v>0</v>
      </c>
      <c r="BR1467" s="113">
        <v>9</v>
      </c>
      <c r="BS1467" s="112">
        <v>0</v>
      </c>
    </row>
    <row r="1468" spans="1:71" hidden="1" x14ac:dyDescent="0.25">
      <c r="A1468" s="102" t="s">
        <v>16</v>
      </c>
      <c r="B1468" s="103" t="s">
        <v>189</v>
      </c>
      <c r="C1468" s="102" t="s">
        <v>190</v>
      </c>
      <c r="D1468" s="102" t="s">
        <v>455</v>
      </c>
      <c r="E1468" s="102" t="s">
        <v>456</v>
      </c>
      <c r="F1468" s="102" t="s">
        <v>155</v>
      </c>
      <c r="G1468" s="102" t="s">
        <v>227</v>
      </c>
      <c r="H1468" s="104">
        <v>37</v>
      </c>
      <c r="I1468" s="104">
        <v>35</v>
      </c>
      <c r="J1468" s="104">
        <v>18</v>
      </c>
      <c r="K1468" s="104">
        <v>54</v>
      </c>
      <c r="L1468" s="105">
        <v>30</v>
      </c>
      <c r="M1468" s="106">
        <v>414</v>
      </c>
      <c r="N1468" s="106">
        <v>408</v>
      </c>
      <c r="O1468" s="106">
        <v>5</v>
      </c>
      <c r="P1468" s="106">
        <v>-6</v>
      </c>
      <c r="Q1468" s="106">
        <v>2</v>
      </c>
      <c r="R1468" s="106">
        <v>3.5</v>
      </c>
      <c r="S1468" s="106">
        <v>415</v>
      </c>
      <c r="T1468" s="106">
        <v>411</v>
      </c>
      <c r="U1468" s="106">
        <v>5</v>
      </c>
      <c r="V1468" s="106">
        <v>-4</v>
      </c>
      <c r="W1468" s="106">
        <v>1</v>
      </c>
      <c r="X1468" s="106">
        <v>3</v>
      </c>
      <c r="Y1468" s="106">
        <v>18</v>
      </c>
      <c r="Z1468" s="106">
        <v>5</v>
      </c>
      <c r="AA1468" s="107">
        <v>50555</v>
      </c>
      <c r="AB1468" s="106">
        <v>6</v>
      </c>
      <c r="AC1468" s="108">
        <v>4.7</v>
      </c>
      <c r="AD1468" s="109">
        <v>3</v>
      </c>
      <c r="AE1468" s="110">
        <v>35</v>
      </c>
      <c r="AF1468" s="111">
        <v>0.54</v>
      </c>
      <c r="AG1468" s="112">
        <v>7.666666666666667</v>
      </c>
      <c r="AH1468" s="112">
        <v>8.6666666666666661</v>
      </c>
      <c r="AI1468" s="112">
        <v>7.666666666666667</v>
      </c>
      <c r="AJ1468" s="111">
        <v>0.9</v>
      </c>
      <c r="AK1468" s="112">
        <v>0</v>
      </c>
      <c r="AL1468" s="112">
        <v>0</v>
      </c>
      <c r="AM1468" s="112">
        <v>0</v>
      </c>
      <c r="AN1468" s="112">
        <v>0</v>
      </c>
      <c r="AO1468" s="112">
        <v>15.666666666666666</v>
      </c>
      <c r="AP1468" s="112">
        <v>0</v>
      </c>
      <c r="AQ1468" s="112">
        <v>0</v>
      </c>
      <c r="AR1468" s="112">
        <v>0</v>
      </c>
      <c r="AS1468" s="112">
        <v>0</v>
      </c>
      <c r="AT1468" s="111">
        <v>0.55000000000000004</v>
      </c>
      <c r="AU1468" s="112">
        <v>0</v>
      </c>
      <c r="AV1468" s="112">
        <v>0</v>
      </c>
      <c r="AW1468" s="112">
        <v>0</v>
      </c>
      <c r="AX1468" s="112">
        <v>0</v>
      </c>
      <c r="AY1468" s="112">
        <v>0</v>
      </c>
      <c r="AZ1468" s="112">
        <v>0</v>
      </c>
      <c r="BA1468" s="111">
        <v>0.71299999999999997</v>
      </c>
      <c r="BB1468" s="112">
        <v>0</v>
      </c>
      <c r="BC1468" s="112">
        <v>0</v>
      </c>
      <c r="BD1468" s="112">
        <v>0</v>
      </c>
      <c r="BE1468" s="112">
        <v>0</v>
      </c>
      <c r="BF1468" s="112">
        <v>0</v>
      </c>
      <c r="BG1468" s="112">
        <v>0</v>
      </c>
      <c r="BH1468" s="112">
        <v>0</v>
      </c>
      <c r="BI1468" s="112">
        <v>0</v>
      </c>
      <c r="BJ1468" s="112">
        <v>0</v>
      </c>
      <c r="BK1468" s="111">
        <v>0.71299999999999997</v>
      </c>
      <c r="BL1468" s="112">
        <v>18.900000000000002</v>
      </c>
      <c r="BM1468" s="112">
        <v>14.7</v>
      </c>
      <c r="BN1468" s="112">
        <v>6.9</v>
      </c>
      <c r="BO1468" s="112">
        <v>8.6166666666666671</v>
      </c>
      <c r="BP1468" s="112">
        <v>0</v>
      </c>
      <c r="BQ1468" s="112">
        <v>0</v>
      </c>
      <c r="BR1468" s="113">
        <v>36</v>
      </c>
      <c r="BS1468" s="112">
        <v>0</v>
      </c>
    </row>
    <row r="1469" spans="1:71" hidden="1" x14ac:dyDescent="0.25">
      <c r="A1469" s="102" t="s">
        <v>16</v>
      </c>
      <c r="B1469" s="103" t="s">
        <v>189</v>
      </c>
      <c r="C1469" s="102" t="s">
        <v>190</v>
      </c>
      <c r="D1469" s="102" t="s">
        <v>592</v>
      </c>
      <c r="E1469" s="102" t="s">
        <v>593</v>
      </c>
      <c r="F1469" s="102" t="s">
        <v>151</v>
      </c>
      <c r="G1469" s="102" t="s">
        <v>223</v>
      </c>
      <c r="H1469" s="104">
        <v>12</v>
      </c>
      <c r="I1469" s="104">
        <v>12</v>
      </c>
      <c r="J1469" s="104">
        <v>256</v>
      </c>
      <c r="K1469" s="104">
        <v>768</v>
      </c>
      <c r="L1469" s="105">
        <v>93.333333333333329</v>
      </c>
      <c r="M1469" s="106">
        <v>157</v>
      </c>
      <c r="N1469" s="106">
        <v>147</v>
      </c>
      <c r="O1469" s="106">
        <v>2</v>
      </c>
      <c r="P1469" s="106">
        <v>-10</v>
      </c>
      <c r="Q1469" s="106">
        <v>2</v>
      </c>
      <c r="R1469" s="106">
        <v>2</v>
      </c>
      <c r="S1469" s="106">
        <v>154</v>
      </c>
      <c r="T1469" s="106">
        <v>150</v>
      </c>
      <c r="U1469" s="106">
        <v>2</v>
      </c>
      <c r="V1469" s="106">
        <v>-4</v>
      </c>
      <c r="W1469" s="106">
        <v>1</v>
      </c>
      <c r="X1469" s="106">
        <v>1.5</v>
      </c>
      <c r="Y1469" s="106">
        <v>256</v>
      </c>
      <c r="Z1469" s="106">
        <v>10</v>
      </c>
      <c r="AA1469" s="107"/>
      <c r="AB1469" s="106"/>
      <c r="AC1469" s="108">
        <v>4.5</v>
      </c>
      <c r="AD1469" s="109">
        <v>3</v>
      </c>
      <c r="AE1469" s="110">
        <v>0</v>
      </c>
      <c r="AF1469" s="111">
        <v>0.54</v>
      </c>
      <c r="AG1469" s="112">
        <v>0</v>
      </c>
      <c r="AH1469" s="112">
        <v>0</v>
      </c>
      <c r="AI1469" s="112">
        <v>0</v>
      </c>
      <c r="AJ1469" s="111">
        <v>0.9</v>
      </c>
      <c r="AK1469" s="112">
        <v>0</v>
      </c>
      <c r="AL1469" s="112">
        <v>0</v>
      </c>
      <c r="AM1469" s="112">
        <v>0</v>
      </c>
      <c r="AN1469" s="112">
        <v>0</v>
      </c>
      <c r="AO1469" s="112">
        <v>0</v>
      </c>
      <c r="AP1469" s="112">
        <v>0</v>
      </c>
      <c r="AQ1469" s="112">
        <v>0</v>
      </c>
      <c r="AR1469" s="112">
        <v>0</v>
      </c>
      <c r="AS1469" s="112">
        <v>0</v>
      </c>
      <c r="AT1469" s="111">
        <v>0.55000000000000004</v>
      </c>
      <c r="AU1469" s="112">
        <v>0</v>
      </c>
      <c r="AV1469" s="112">
        <v>0</v>
      </c>
      <c r="AW1469" s="112">
        <v>0</v>
      </c>
      <c r="AX1469" s="112">
        <v>0</v>
      </c>
      <c r="AY1469" s="112">
        <v>0</v>
      </c>
      <c r="AZ1469" s="112">
        <v>0</v>
      </c>
      <c r="BA1469" s="111">
        <v>0.71299999999999997</v>
      </c>
      <c r="BB1469" s="112">
        <v>0</v>
      </c>
      <c r="BC1469" s="112">
        <v>0</v>
      </c>
      <c r="BD1469" s="112">
        <v>0</v>
      </c>
      <c r="BE1469" s="112">
        <v>0</v>
      </c>
      <c r="BF1469" s="112">
        <v>0</v>
      </c>
      <c r="BG1469" s="112">
        <v>0</v>
      </c>
      <c r="BH1469" s="112">
        <v>0</v>
      </c>
      <c r="BI1469" s="112">
        <v>0</v>
      </c>
      <c r="BJ1469" s="112">
        <v>0</v>
      </c>
      <c r="BK1469" s="111">
        <v>0.71299999999999997</v>
      </c>
      <c r="BL1469" s="112">
        <v>0</v>
      </c>
      <c r="BM1469" s="112">
        <v>0</v>
      </c>
      <c r="BN1469" s="112">
        <v>0</v>
      </c>
      <c r="BO1469" s="112">
        <v>0</v>
      </c>
      <c r="BP1469" s="112">
        <v>0</v>
      </c>
      <c r="BQ1469" s="112">
        <v>0</v>
      </c>
      <c r="BR1469" s="113">
        <v>22</v>
      </c>
      <c r="BS1469" s="112">
        <v>0</v>
      </c>
    </row>
    <row r="1470" spans="1:71" hidden="1" x14ac:dyDescent="0.25">
      <c r="A1470" s="102" t="s">
        <v>16</v>
      </c>
      <c r="B1470" s="103" t="s">
        <v>189</v>
      </c>
      <c r="C1470" s="102" t="s">
        <v>190</v>
      </c>
      <c r="D1470" s="102" t="s">
        <v>618</v>
      </c>
      <c r="E1470" s="102" t="s">
        <v>619</v>
      </c>
      <c r="F1470" s="102" t="s">
        <v>155</v>
      </c>
      <c r="G1470" s="102" t="s">
        <v>227</v>
      </c>
      <c r="H1470" s="104">
        <v>19</v>
      </c>
      <c r="I1470" s="104">
        <v>20</v>
      </c>
      <c r="J1470" s="104">
        <v>16</v>
      </c>
      <c r="K1470" s="104">
        <v>48</v>
      </c>
      <c r="L1470" s="105">
        <v>18.333333333333332</v>
      </c>
      <c r="M1470" s="106">
        <v>177</v>
      </c>
      <c r="N1470" s="106">
        <v>198</v>
      </c>
      <c r="O1470" s="106">
        <v>3</v>
      </c>
      <c r="P1470" s="106">
        <v>21</v>
      </c>
      <c r="Q1470" s="106">
        <v>6</v>
      </c>
      <c r="R1470" s="106">
        <v>4.5</v>
      </c>
      <c r="S1470" s="106">
        <v>180</v>
      </c>
      <c r="T1470" s="106">
        <v>187</v>
      </c>
      <c r="U1470" s="106">
        <v>3</v>
      </c>
      <c r="V1470" s="106">
        <v>7</v>
      </c>
      <c r="W1470" s="106">
        <v>5</v>
      </c>
      <c r="X1470" s="106">
        <v>4</v>
      </c>
      <c r="Y1470" s="106">
        <v>16</v>
      </c>
      <c r="Z1470" s="106">
        <v>4</v>
      </c>
      <c r="AA1470" s="107">
        <v>57945</v>
      </c>
      <c r="AB1470" s="106">
        <v>7</v>
      </c>
      <c r="AC1470" s="108">
        <v>5.3</v>
      </c>
      <c r="AD1470" s="109">
        <v>3</v>
      </c>
      <c r="AE1470" s="110">
        <v>0</v>
      </c>
      <c r="AF1470" s="111">
        <v>0.54</v>
      </c>
      <c r="AG1470" s="112">
        <v>0</v>
      </c>
      <c r="AH1470" s="112">
        <v>0</v>
      </c>
      <c r="AI1470" s="112">
        <v>0</v>
      </c>
      <c r="AJ1470" s="111">
        <v>0.9</v>
      </c>
      <c r="AK1470" s="112">
        <v>0</v>
      </c>
      <c r="AL1470" s="112">
        <v>0</v>
      </c>
      <c r="AM1470" s="112">
        <v>0</v>
      </c>
      <c r="AN1470" s="112">
        <v>0</v>
      </c>
      <c r="AO1470" s="112">
        <v>64.333333333333329</v>
      </c>
      <c r="AP1470" s="112">
        <v>0</v>
      </c>
      <c r="AQ1470" s="112">
        <v>1</v>
      </c>
      <c r="AR1470" s="112">
        <v>0</v>
      </c>
      <c r="AS1470" s="112">
        <v>0</v>
      </c>
      <c r="AT1470" s="111">
        <v>0.55000000000000004</v>
      </c>
      <c r="AU1470" s="112">
        <v>0</v>
      </c>
      <c r="AV1470" s="112">
        <v>0</v>
      </c>
      <c r="AW1470" s="112">
        <v>6.333333333333333</v>
      </c>
      <c r="AX1470" s="112">
        <v>0</v>
      </c>
      <c r="AY1470" s="112">
        <v>0</v>
      </c>
      <c r="AZ1470" s="112">
        <v>0</v>
      </c>
      <c r="BA1470" s="111">
        <v>0.71299999999999997</v>
      </c>
      <c r="BB1470" s="112">
        <v>32.666666666666664</v>
      </c>
      <c r="BC1470" s="112">
        <v>0</v>
      </c>
      <c r="BD1470" s="112">
        <v>0</v>
      </c>
      <c r="BE1470" s="112">
        <v>0</v>
      </c>
      <c r="BF1470" s="112">
        <v>28</v>
      </c>
      <c r="BG1470" s="112">
        <v>0</v>
      </c>
      <c r="BH1470" s="112">
        <v>1.3333333333333333</v>
      </c>
      <c r="BI1470" s="112">
        <v>4</v>
      </c>
      <c r="BJ1470" s="112">
        <v>0</v>
      </c>
      <c r="BK1470" s="111">
        <v>0.71299999999999997</v>
      </c>
      <c r="BL1470" s="112">
        <v>0</v>
      </c>
      <c r="BM1470" s="112">
        <v>23.291333333333331</v>
      </c>
      <c r="BN1470" s="112">
        <v>0</v>
      </c>
      <c r="BO1470" s="112">
        <v>59.863</v>
      </c>
      <c r="BP1470" s="112">
        <v>4.352666666666666</v>
      </c>
      <c r="BQ1470" s="112">
        <v>0</v>
      </c>
      <c r="BR1470" s="113">
        <v>11</v>
      </c>
      <c r="BS1470" s="112">
        <v>0</v>
      </c>
    </row>
    <row r="1471" spans="1:71" hidden="1" x14ac:dyDescent="0.25">
      <c r="A1471" s="102" t="s">
        <v>16</v>
      </c>
      <c r="B1471" s="103" t="s">
        <v>189</v>
      </c>
      <c r="C1471" s="102" t="s">
        <v>190</v>
      </c>
      <c r="D1471" s="102" t="s">
        <v>937</v>
      </c>
      <c r="E1471" s="102" t="s">
        <v>938</v>
      </c>
      <c r="F1471" s="102" t="s">
        <v>155</v>
      </c>
      <c r="G1471" s="102" t="s">
        <v>227</v>
      </c>
      <c r="H1471" s="104">
        <v>109</v>
      </c>
      <c r="I1471" s="104">
        <v>113</v>
      </c>
      <c r="J1471" s="104">
        <v>490</v>
      </c>
      <c r="K1471" s="104">
        <v>1470</v>
      </c>
      <c r="L1471" s="105">
        <v>237.33333333333334</v>
      </c>
      <c r="M1471" s="106">
        <v>705</v>
      </c>
      <c r="N1471" s="106">
        <v>805</v>
      </c>
      <c r="O1471" s="106">
        <v>8</v>
      </c>
      <c r="P1471" s="106">
        <v>100</v>
      </c>
      <c r="Q1471" s="106">
        <v>9</v>
      </c>
      <c r="R1471" s="106">
        <v>8.5</v>
      </c>
      <c r="S1471" s="106">
        <v>749</v>
      </c>
      <c r="T1471" s="106">
        <v>774</v>
      </c>
      <c r="U1471" s="106">
        <v>7</v>
      </c>
      <c r="V1471" s="106">
        <v>25</v>
      </c>
      <c r="W1471" s="106">
        <v>8</v>
      </c>
      <c r="X1471" s="106">
        <v>7.5</v>
      </c>
      <c r="Y1471" s="106">
        <v>490</v>
      </c>
      <c r="Z1471" s="106">
        <v>10</v>
      </c>
      <c r="AA1471" s="107">
        <v>36153</v>
      </c>
      <c r="AB1471" s="106">
        <v>3</v>
      </c>
      <c r="AC1471" s="108">
        <v>6.4</v>
      </c>
      <c r="AD1471" s="109">
        <v>4</v>
      </c>
      <c r="AE1471" s="110">
        <v>0</v>
      </c>
      <c r="AF1471" s="111">
        <v>0.54</v>
      </c>
      <c r="AG1471" s="112">
        <v>4.333333333333333</v>
      </c>
      <c r="AH1471" s="112">
        <v>10</v>
      </c>
      <c r="AI1471" s="112">
        <v>4.333333333333333</v>
      </c>
      <c r="AJ1471" s="111">
        <v>0.9</v>
      </c>
      <c r="AK1471" s="112">
        <v>0</v>
      </c>
      <c r="AL1471" s="112">
        <v>0</v>
      </c>
      <c r="AM1471" s="112">
        <v>0</v>
      </c>
      <c r="AN1471" s="112">
        <v>0</v>
      </c>
      <c r="AO1471" s="112">
        <v>105.33333333333333</v>
      </c>
      <c r="AP1471" s="112">
        <v>0</v>
      </c>
      <c r="AQ1471" s="112">
        <v>18.666666666666668</v>
      </c>
      <c r="AR1471" s="112">
        <v>1</v>
      </c>
      <c r="AS1471" s="112">
        <v>4</v>
      </c>
      <c r="AT1471" s="111">
        <v>0.55000000000000004</v>
      </c>
      <c r="AU1471" s="112">
        <v>0</v>
      </c>
      <c r="AV1471" s="112">
        <v>0</v>
      </c>
      <c r="AW1471" s="112">
        <v>68.333333333333329</v>
      </c>
      <c r="AX1471" s="112">
        <v>0</v>
      </c>
      <c r="AY1471" s="112">
        <v>0</v>
      </c>
      <c r="AZ1471" s="112">
        <v>2.6666666666666665</v>
      </c>
      <c r="BA1471" s="111">
        <v>0.71299999999999997</v>
      </c>
      <c r="BB1471" s="112">
        <v>0</v>
      </c>
      <c r="BC1471" s="112">
        <v>0</v>
      </c>
      <c r="BD1471" s="112">
        <v>0</v>
      </c>
      <c r="BE1471" s="112">
        <v>0</v>
      </c>
      <c r="BF1471" s="112">
        <v>130.33333333333334</v>
      </c>
      <c r="BG1471" s="112">
        <v>0</v>
      </c>
      <c r="BH1471" s="112">
        <v>0.33333333333333331</v>
      </c>
      <c r="BI1471" s="112">
        <v>23.666666666666668</v>
      </c>
      <c r="BJ1471" s="112">
        <v>0</v>
      </c>
      <c r="BK1471" s="111">
        <v>0.71299999999999997</v>
      </c>
      <c r="BL1471" s="112">
        <v>0</v>
      </c>
      <c r="BM1471" s="112">
        <v>12.899999999999999</v>
      </c>
      <c r="BN1471" s="112">
        <v>3.9</v>
      </c>
      <c r="BO1471" s="112">
        <v>199.58266666666668</v>
      </c>
      <c r="BP1471" s="112">
        <v>29.28</v>
      </c>
      <c r="BQ1471" s="112">
        <v>2.75</v>
      </c>
      <c r="BR1471" s="113">
        <v>16</v>
      </c>
      <c r="BS1471" s="112">
        <v>0</v>
      </c>
    </row>
    <row r="1472" spans="1:71" hidden="1" x14ac:dyDescent="0.25">
      <c r="A1472" s="102" t="s">
        <v>16</v>
      </c>
      <c r="B1472" s="103" t="s">
        <v>189</v>
      </c>
      <c r="C1472" s="102" t="s">
        <v>190</v>
      </c>
      <c r="D1472" s="102" t="s">
        <v>688</v>
      </c>
      <c r="E1472" s="102" t="s">
        <v>689</v>
      </c>
      <c r="F1472" s="102" t="s">
        <v>155</v>
      </c>
      <c r="G1472" s="102" t="s">
        <v>227</v>
      </c>
      <c r="H1472" s="104">
        <v>11</v>
      </c>
      <c r="I1472" s="104">
        <v>9</v>
      </c>
      <c r="J1472" s="104">
        <v>22</v>
      </c>
      <c r="K1472" s="104">
        <v>66</v>
      </c>
      <c r="L1472" s="105">
        <v>14</v>
      </c>
      <c r="M1472" s="106">
        <v>143</v>
      </c>
      <c r="N1472" s="106">
        <v>121</v>
      </c>
      <c r="O1472" s="106">
        <v>1</v>
      </c>
      <c r="P1472" s="106">
        <v>-22</v>
      </c>
      <c r="Q1472" s="106">
        <v>1</v>
      </c>
      <c r="R1472" s="106">
        <v>1</v>
      </c>
      <c r="S1472" s="106">
        <v>126</v>
      </c>
      <c r="T1472" s="106">
        <v>120</v>
      </c>
      <c r="U1472" s="106">
        <v>1</v>
      </c>
      <c r="V1472" s="106">
        <v>-6</v>
      </c>
      <c r="W1472" s="106">
        <v>1</v>
      </c>
      <c r="X1472" s="106">
        <v>1</v>
      </c>
      <c r="Y1472" s="106">
        <v>22</v>
      </c>
      <c r="Z1472" s="106">
        <v>5</v>
      </c>
      <c r="AA1472" s="107"/>
      <c r="AB1472" s="106"/>
      <c r="AC1472" s="108">
        <v>2.3333333333333335</v>
      </c>
      <c r="AD1472" s="109">
        <v>2</v>
      </c>
      <c r="AE1472" s="110">
        <v>0</v>
      </c>
      <c r="AF1472" s="111">
        <v>0.54</v>
      </c>
      <c r="AG1472" s="112">
        <v>0</v>
      </c>
      <c r="AH1472" s="112">
        <v>0</v>
      </c>
      <c r="AI1472" s="112">
        <v>0</v>
      </c>
      <c r="AJ1472" s="111">
        <v>0.9</v>
      </c>
      <c r="AK1472" s="112">
        <v>0</v>
      </c>
      <c r="AL1472" s="112">
        <v>0</v>
      </c>
      <c r="AM1472" s="112">
        <v>0</v>
      </c>
      <c r="AN1472" s="112">
        <v>0</v>
      </c>
      <c r="AO1472" s="112">
        <v>19.333333333333332</v>
      </c>
      <c r="AP1472" s="112">
        <v>0</v>
      </c>
      <c r="AQ1472" s="112">
        <v>0</v>
      </c>
      <c r="AR1472" s="112">
        <v>0</v>
      </c>
      <c r="AS1472" s="112">
        <v>0</v>
      </c>
      <c r="AT1472" s="111">
        <v>0.55000000000000004</v>
      </c>
      <c r="AU1472" s="112">
        <v>0</v>
      </c>
      <c r="AV1472" s="112">
        <v>0</v>
      </c>
      <c r="AW1472" s="112">
        <v>0</v>
      </c>
      <c r="AX1472" s="112">
        <v>0</v>
      </c>
      <c r="AY1472" s="112">
        <v>0</v>
      </c>
      <c r="AZ1472" s="112">
        <v>0</v>
      </c>
      <c r="BA1472" s="111">
        <v>0.71299999999999997</v>
      </c>
      <c r="BB1472" s="112">
        <v>13.333333333333334</v>
      </c>
      <c r="BC1472" s="112">
        <v>0</v>
      </c>
      <c r="BD1472" s="112">
        <v>0</v>
      </c>
      <c r="BE1472" s="112">
        <v>0</v>
      </c>
      <c r="BF1472" s="112">
        <v>306.33333333333331</v>
      </c>
      <c r="BG1472" s="112">
        <v>0</v>
      </c>
      <c r="BH1472" s="112">
        <v>0</v>
      </c>
      <c r="BI1472" s="112">
        <v>2</v>
      </c>
      <c r="BJ1472" s="112">
        <v>7</v>
      </c>
      <c r="BK1472" s="111">
        <v>0.71299999999999997</v>
      </c>
      <c r="BL1472" s="112">
        <v>0</v>
      </c>
      <c r="BM1472" s="112">
        <v>9.5066666666666659</v>
      </c>
      <c r="BN1472" s="112">
        <v>0</v>
      </c>
      <c r="BO1472" s="112">
        <v>229.04899999999998</v>
      </c>
      <c r="BP1472" s="112">
        <v>1.4259999999999999</v>
      </c>
      <c r="BQ1472" s="112">
        <v>4.9909999999999997</v>
      </c>
      <c r="BR1472" s="113">
        <v>5</v>
      </c>
      <c r="BS1472" s="112">
        <v>0</v>
      </c>
    </row>
    <row r="1473" spans="1:71" hidden="1" x14ac:dyDescent="0.25">
      <c r="A1473" s="102" t="s">
        <v>16</v>
      </c>
      <c r="B1473" s="103" t="s">
        <v>189</v>
      </c>
      <c r="C1473" s="102" t="s">
        <v>190</v>
      </c>
      <c r="D1473" s="102" t="s">
        <v>457</v>
      </c>
      <c r="E1473" s="102" t="s">
        <v>458</v>
      </c>
      <c r="F1473" s="102" t="s">
        <v>155</v>
      </c>
      <c r="G1473" s="102" t="s">
        <v>227</v>
      </c>
      <c r="H1473" s="104">
        <v>54</v>
      </c>
      <c r="I1473" s="104">
        <v>57</v>
      </c>
      <c r="J1473" s="104">
        <v>65</v>
      </c>
      <c r="K1473" s="104">
        <v>195</v>
      </c>
      <c r="L1473" s="105">
        <v>58.666666666666664</v>
      </c>
      <c r="M1473" s="106">
        <v>518</v>
      </c>
      <c r="N1473" s="106">
        <v>547</v>
      </c>
      <c r="O1473" s="106">
        <v>6</v>
      </c>
      <c r="P1473" s="106">
        <v>29</v>
      </c>
      <c r="Q1473" s="106">
        <v>7</v>
      </c>
      <c r="R1473" s="106">
        <v>6.5</v>
      </c>
      <c r="S1473" s="106">
        <v>532</v>
      </c>
      <c r="T1473" s="106">
        <v>543</v>
      </c>
      <c r="U1473" s="106">
        <v>6</v>
      </c>
      <c r="V1473" s="106">
        <v>11</v>
      </c>
      <c r="W1473" s="106">
        <v>6</v>
      </c>
      <c r="X1473" s="106">
        <v>6</v>
      </c>
      <c r="Y1473" s="106">
        <v>65</v>
      </c>
      <c r="Z1473" s="106">
        <v>8</v>
      </c>
      <c r="AA1473" s="107">
        <v>48020</v>
      </c>
      <c r="AB1473" s="106">
        <v>5</v>
      </c>
      <c r="AC1473" s="108">
        <v>6.1</v>
      </c>
      <c r="AD1473" s="109">
        <v>4</v>
      </c>
      <c r="AE1473" s="110">
        <v>0</v>
      </c>
      <c r="AF1473" s="111">
        <v>0.54</v>
      </c>
      <c r="AG1473" s="112">
        <v>0</v>
      </c>
      <c r="AH1473" s="112">
        <v>0</v>
      </c>
      <c r="AI1473" s="112">
        <v>0</v>
      </c>
      <c r="AJ1473" s="111">
        <v>0.9</v>
      </c>
      <c r="AK1473" s="112">
        <v>0</v>
      </c>
      <c r="AL1473" s="112">
        <v>0</v>
      </c>
      <c r="AM1473" s="112">
        <v>0</v>
      </c>
      <c r="AN1473" s="112">
        <v>0</v>
      </c>
      <c r="AO1473" s="112">
        <v>33</v>
      </c>
      <c r="AP1473" s="112">
        <v>0</v>
      </c>
      <c r="AQ1473" s="112">
        <v>6.333333333333333</v>
      </c>
      <c r="AR1473" s="112">
        <v>0</v>
      </c>
      <c r="AS1473" s="112">
        <v>0</v>
      </c>
      <c r="AT1473" s="111">
        <v>0.55000000000000004</v>
      </c>
      <c r="AU1473" s="112">
        <v>0</v>
      </c>
      <c r="AV1473" s="112">
        <v>0</v>
      </c>
      <c r="AW1473" s="112">
        <v>82</v>
      </c>
      <c r="AX1473" s="112">
        <v>0</v>
      </c>
      <c r="AY1473" s="112">
        <v>0</v>
      </c>
      <c r="AZ1473" s="112">
        <v>0</v>
      </c>
      <c r="BA1473" s="111">
        <v>0.71299999999999997</v>
      </c>
      <c r="BB1473" s="112">
        <v>0</v>
      </c>
      <c r="BC1473" s="112">
        <v>0</v>
      </c>
      <c r="BD1473" s="112">
        <v>0</v>
      </c>
      <c r="BE1473" s="112">
        <v>0</v>
      </c>
      <c r="BF1473" s="112">
        <v>229.33333333333334</v>
      </c>
      <c r="BG1473" s="112">
        <v>0</v>
      </c>
      <c r="BH1473" s="112">
        <v>0</v>
      </c>
      <c r="BI1473" s="112">
        <v>2</v>
      </c>
      <c r="BJ1473" s="112">
        <v>7</v>
      </c>
      <c r="BK1473" s="111">
        <v>0.71299999999999997</v>
      </c>
      <c r="BL1473" s="112">
        <v>0</v>
      </c>
      <c r="BM1473" s="112">
        <v>0</v>
      </c>
      <c r="BN1473" s="112">
        <v>0</v>
      </c>
      <c r="BO1473" s="112">
        <v>240.13066666666668</v>
      </c>
      <c r="BP1473" s="112">
        <v>4.9093333333333335</v>
      </c>
      <c r="BQ1473" s="112">
        <v>4.9909999999999997</v>
      </c>
      <c r="BR1473" s="113">
        <v>15</v>
      </c>
      <c r="BS1473" s="112">
        <v>0</v>
      </c>
    </row>
    <row r="1474" spans="1:71" hidden="1" x14ac:dyDescent="0.25">
      <c r="A1474" s="102" t="s">
        <v>16</v>
      </c>
      <c r="B1474" s="103" t="s">
        <v>189</v>
      </c>
      <c r="C1474" s="102" t="s">
        <v>190</v>
      </c>
      <c r="D1474" s="102" t="s">
        <v>594</v>
      </c>
      <c r="E1474" s="102" t="s">
        <v>595</v>
      </c>
      <c r="F1474" s="102" t="s">
        <v>155</v>
      </c>
      <c r="G1474" s="102" t="s">
        <v>227</v>
      </c>
      <c r="H1474" s="104">
        <v>25</v>
      </c>
      <c r="I1474" s="104">
        <v>20</v>
      </c>
      <c r="J1474" s="104">
        <v>26</v>
      </c>
      <c r="K1474" s="104">
        <v>78</v>
      </c>
      <c r="L1474" s="105">
        <v>23.666666666666668</v>
      </c>
      <c r="M1474" s="106">
        <v>266</v>
      </c>
      <c r="N1474" s="106">
        <v>256</v>
      </c>
      <c r="O1474" s="106">
        <v>4</v>
      </c>
      <c r="P1474" s="106">
        <v>-10</v>
      </c>
      <c r="Q1474" s="106">
        <v>2</v>
      </c>
      <c r="R1474" s="106">
        <v>3</v>
      </c>
      <c r="S1474" s="106">
        <v>252</v>
      </c>
      <c r="T1474" s="106">
        <v>244</v>
      </c>
      <c r="U1474" s="106">
        <v>4</v>
      </c>
      <c r="V1474" s="106">
        <v>-8</v>
      </c>
      <c r="W1474" s="106">
        <v>1</v>
      </c>
      <c r="X1474" s="106">
        <v>2.5</v>
      </c>
      <c r="Y1474" s="106">
        <v>26</v>
      </c>
      <c r="Z1474" s="106">
        <v>6</v>
      </c>
      <c r="AA1474" s="107">
        <v>58501</v>
      </c>
      <c r="AB1474" s="106">
        <v>7</v>
      </c>
      <c r="AC1474" s="108">
        <v>5.0999999999999996</v>
      </c>
      <c r="AD1474" s="109">
        <v>3</v>
      </c>
      <c r="AE1474" s="110">
        <v>0</v>
      </c>
      <c r="AF1474" s="111">
        <v>0.54</v>
      </c>
      <c r="AG1474" s="112">
        <v>0</v>
      </c>
      <c r="AH1474" s="112">
        <v>0</v>
      </c>
      <c r="AI1474" s="112">
        <v>0</v>
      </c>
      <c r="AJ1474" s="111">
        <v>0.9</v>
      </c>
      <c r="AK1474" s="112">
        <v>0</v>
      </c>
      <c r="AL1474" s="112">
        <v>0</v>
      </c>
      <c r="AM1474" s="112">
        <v>0</v>
      </c>
      <c r="AN1474" s="112">
        <v>0</v>
      </c>
      <c r="AO1474" s="112">
        <v>43</v>
      </c>
      <c r="AP1474" s="112">
        <v>0</v>
      </c>
      <c r="AQ1474" s="112">
        <v>8</v>
      </c>
      <c r="AR1474" s="112">
        <v>0</v>
      </c>
      <c r="AS1474" s="112">
        <v>0</v>
      </c>
      <c r="AT1474" s="111">
        <v>0.55000000000000004</v>
      </c>
      <c r="AU1474" s="112">
        <v>0</v>
      </c>
      <c r="AV1474" s="112">
        <v>0</v>
      </c>
      <c r="AW1474" s="112">
        <v>0</v>
      </c>
      <c r="AX1474" s="112">
        <v>0</v>
      </c>
      <c r="AY1474" s="112">
        <v>0</v>
      </c>
      <c r="AZ1474" s="112">
        <v>0</v>
      </c>
      <c r="BA1474" s="111">
        <v>0.71299999999999997</v>
      </c>
      <c r="BB1474" s="112">
        <v>13.333333333333334</v>
      </c>
      <c r="BC1474" s="112">
        <v>0</v>
      </c>
      <c r="BD1474" s="112">
        <v>0</v>
      </c>
      <c r="BE1474" s="112">
        <v>0</v>
      </c>
      <c r="BF1474" s="112">
        <v>306.33333333333331</v>
      </c>
      <c r="BG1474" s="112">
        <v>0</v>
      </c>
      <c r="BH1474" s="112">
        <v>0</v>
      </c>
      <c r="BI1474" s="112">
        <v>22</v>
      </c>
      <c r="BJ1474" s="112">
        <v>7</v>
      </c>
      <c r="BK1474" s="111">
        <v>0.71299999999999997</v>
      </c>
      <c r="BL1474" s="112">
        <v>0</v>
      </c>
      <c r="BM1474" s="112">
        <v>9.5066666666666659</v>
      </c>
      <c r="BN1474" s="112">
        <v>0</v>
      </c>
      <c r="BO1474" s="112">
        <v>242.06566666666666</v>
      </c>
      <c r="BP1474" s="112">
        <v>20.085999999999999</v>
      </c>
      <c r="BQ1474" s="112">
        <v>4.9909999999999997</v>
      </c>
      <c r="BR1474" s="113">
        <v>20</v>
      </c>
      <c r="BS1474" s="112">
        <v>0</v>
      </c>
    </row>
    <row r="1475" spans="1:71" hidden="1" x14ac:dyDescent="0.25">
      <c r="A1475" s="102" t="s">
        <v>16</v>
      </c>
      <c r="B1475" s="103" t="s">
        <v>189</v>
      </c>
      <c r="C1475" s="102" t="s">
        <v>190</v>
      </c>
      <c r="D1475" s="102" t="s">
        <v>690</v>
      </c>
      <c r="E1475" s="102" t="s">
        <v>691</v>
      </c>
      <c r="F1475" s="102" t="s">
        <v>155</v>
      </c>
      <c r="G1475" s="102" t="s">
        <v>227</v>
      </c>
      <c r="H1475" s="104">
        <v>11</v>
      </c>
      <c r="I1475" s="104">
        <v>10</v>
      </c>
      <c r="J1475" s="104">
        <v>8</v>
      </c>
      <c r="K1475" s="104">
        <v>24</v>
      </c>
      <c r="L1475" s="105">
        <v>9.6666666666666661</v>
      </c>
      <c r="M1475" s="106">
        <v>115</v>
      </c>
      <c r="N1475" s="106">
        <v>123</v>
      </c>
      <c r="O1475" s="106">
        <v>1</v>
      </c>
      <c r="P1475" s="106">
        <v>8</v>
      </c>
      <c r="Q1475" s="106">
        <v>4</v>
      </c>
      <c r="R1475" s="106">
        <v>2.5</v>
      </c>
      <c r="S1475" s="106">
        <v>118</v>
      </c>
      <c r="T1475" s="106">
        <v>119</v>
      </c>
      <c r="U1475" s="106">
        <v>1</v>
      </c>
      <c r="V1475" s="106">
        <v>1</v>
      </c>
      <c r="W1475" s="106">
        <v>2</v>
      </c>
      <c r="X1475" s="106">
        <v>1.5</v>
      </c>
      <c r="Y1475" s="106">
        <v>8</v>
      </c>
      <c r="Z1475" s="106">
        <v>3</v>
      </c>
      <c r="AA1475" s="107">
        <v>60097</v>
      </c>
      <c r="AB1475" s="106">
        <v>7</v>
      </c>
      <c r="AC1475" s="108">
        <v>4.2</v>
      </c>
      <c r="AD1475" s="109">
        <v>3</v>
      </c>
      <c r="AE1475" s="110">
        <v>0</v>
      </c>
      <c r="AF1475" s="111">
        <v>0.54</v>
      </c>
      <c r="AG1475" s="112">
        <v>0</v>
      </c>
      <c r="AH1475" s="112">
        <v>0</v>
      </c>
      <c r="AI1475" s="112">
        <v>0</v>
      </c>
      <c r="AJ1475" s="111">
        <v>0.9</v>
      </c>
      <c r="AK1475" s="112">
        <v>0</v>
      </c>
      <c r="AL1475" s="112">
        <v>0</v>
      </c>
      <c r="AM1475" s="112">
        <v>0</v>
      </c>
      <c r="AN1475" s="112">
        <v>0</v>
      </c>
      <c r="AO1475" s="112">
        <v>57.333333333333336</v>
      </c>
      <c r="AP1475" s="112">
        <v>0</v>
      </c>
      <c r="AQ1475" s="112">
        <v>8</v>
      </c>
      <c r="AR1475" s="112">
        <v>0</v>
      </c>
      <c r="AS1475" s="112">
        <v>0</v>
      </c>
      <c r="AT1475" s="111">
        <v>0.55000000000000004</v>
      </c>
      <c r="AU1475" s="112">
        <v>0</v>
      </c>
      <c r="AV1475" s="112">
        <v>0</v>
      </c>
      <c r="AW1475" s="112">
        <v>82</v>
      </c>
      <c r="AX1475" s="112">
        <v>0</v>
      </c>
      <c r="AY1475" s="112">
        <v>0</v>
      </c>
      <c r="AZ1475" s="112">
        <v>0</v>
      </c>
      <c r="BA1475" s="111">
        <v>0.71299999999999997</v>
      </c>
      <c r="BB1475" s="112">
        <v>13.333333333333334</v>
      </c>
      <c r="BC1475" s="112">
        <v>0</v>
      </c>
      <c r="BD1475" s="112">
        <v>0</v>
      </c>
      <c r="BE1475" s="112">
        <v>0</v>
      </c>
      <c r="BF1475" s="112">
        <v>306.33333333333331</v>
      </c>
      <c r="BG1475" s="112">
        <v>0</v>
      </c>
      <c r="BH1475" s="112">
        <v>0</v>
      </c>
      <c r="BI1475" s="112">
        <v>22</v>
      </c>
      <c r="BJ1475" s="112">
        <v>7</v>
      </c>
      <c r="BK1475" s="111">
        <v>0.71299999999999997</v>
      </c>
      <c r="BL1475" s="112">
        <v>0</v>
      </c>
      <c r="BM1475" s="112">
        <v>9.5066666666666659</v>
      </c>
      <c r="BN1475" s="112">
        <v>0</v>
      </c>
      <c r="BO1475" s="112">
        <v>308.41499999999996</v>
      </c>
      <c r="BP1475" s="112">
        <v>20.085999999999999</v>
      </c>
      <c r="BQ1475" s="112">
        <v>4.9909999999999997</v>
      </c>
      <c r="BR1475" s="113">
        <v>2</v>
      </c>
      <c r="BS1475" s="112">
        <v>0</v>
      </c>
    </row>
    <row r="1476" spans="1:71" hidden="1" x14ac:dyDescent="0.25">
      <c r="A1476" s="102" t="s">
        <v>16</v>
      </c>
      <c r="B1476" s="103" t="s">
        <v>189</v>
      </c>
      <c r="C1476" s="102" t="s">
        <v>190</v>
      </c>
      <c r="D1476" s="102" t="s">
        <v>793</v>
      </c>
      <c r="E1476" s="102" t="s">
        <v>794</v>
      </c>
      <c r="F1476" s="102" t="s">
        <v>155</v>
      </c>
      <c r="G1476" s="102" t="s">
        <v>227</v>
      </c>
      <c r="H1476" s="104">
        <v>19</v>
      </c>
      <c r="I1476" s="104">
        <v>19</v>
      </c>
      <c r="J1476" s="104">
        <v>70</v>
      </c>
      <c r="K1476" s="104">
        <v>210</v>
      </c>
      <c r="L1476" s="105">
        <v>36</v>
      </c>
      <c r="M1476" s="106">
        <v>197</v>
      </c>
      <c r="N1476" s="106">
        <v>203</v>
      </c>
      <c r="O1476" s="106">
        <v>3</v>
      </c>
      <c r="P1476" s="106">
        <v>6</v>
      </c>
      <c r="Q1476" s="106">
        <v>4</v>
      </c>
      <c r="R1476" s="106">
        <v>3.5</v>
      </c>
      <c r="S1476" s="106">
        <v>197</v>
      </c>
      <c r="T1476" s="106">
        <v>201</v>
      </c>
      <c r="U1476" s="106">
        <v>3</v>
      </c>
      <c r="V1476" s="106">
        <v>4</v>
      </c>
      <c r="W1476" s="106">
        <v>4</v>
      </c>
      <c r="X1476" s="106">
        <v>3.5</v>
      </c>
      <c r="Y1476" s="106">
        <v>70</v>
      </c>
      <c r="Z1476" s="106">
        <v>8</v>
      </c>
      <c r="AA1476" s="107">
        <v>38631</v>
      </c>
      <c r="AB1476" s="106">
        <v>4</v>
      </c>
      <c r="AC1476" s="108">
        <v>4.5999999999999996</v>
      </c>
      <c r="AD1476" s="109">
        <v>3</v>
      </c>
      <c r="AE1476" s="110">
        <v>0</v>
      </c>
      <c r="AF1476" s="111">
        <v>0.54</v>
      </c>
      <c r="AG1476" s="112">
        <v>0</v>
      </c>
      <c r="AH1476" s="112">
        <v>0</v>
      </c>
      <c r="AI1476" s="112">
        <v>0</v>
      </c>
      <c r="AJ1476" s="111">
        <v>0.9</v>
      </c>
      <c r="AK1476" s="112">
        <v>0</v>
      </c>
      <c r="AL1476" s="112">
        <v>0</v>
      </c>
      <c r="AM1476" s="112">
        <v>0</v>
      </c>
      <c r="AN1476" s="112">
        <v>0</v>
      </c>
      <c r="AO1476" s="112">
        <v>137.66666666666666</v>
      </c>
      <c r="AP1476" s="112">
        <v>0</v>
      </c>
      <c r="AQ1476" s="112">
        <v>4.333333333333333</v>
      </c>
      <c r="AR1476" s="112">
        <v>0</v>
      </c>
      <c r="AS1476" s="112">
        <v>0</v>
      </c>
      <c r="AT1476" s="111">
        <v>0.55000000000000004</v>
      </c>
      <c r="AU1476" s="112">
        <v>0</v>
      </c>
      <c r="AV1476" s="112">
        <v>0</v>
      </c>
      <c r="AW1476" s="112">
        <v>2</v>
      </c>
      <c r="AX1476" s="112">
        <v>0</v>
      </c>
      <c r="AY1476" s="112">
        <v>0</v>
      </c>
      <c r="AZ1476" s="112">
        <v>0</v>
      </c>
      <c r="BA1476" s="111">
        <v>0.71299999999999997</v>
      </c>
      <c r="BB1476" s="112">
        <v>4.666666666666667</v>
      </c>
      <c r="BC1476" s="112">
        <v>0</v>
      </c>
      <c r="BD1476" s="112">
        <v>0</v>
      </c>
      <c r="BE1476" s="112">
        <v>0</v>
      </c>
      <c r="BF1476" s="112">
        <v>112</v>
      </c>
      <c r="BG1476" s="112">
        <v>0</v>
      </c>
      <c r="BH1476" s="112">
        <v>0</v>
      </c>
      <c r="BI1476" s="112">
        <v>26</v>
      </c>
      <c r="BJ1476" s="112">
        <v>10</v>
      </c>
      <c r="BK1476" s="111">
        <v>0.71299999999999997</v>
      </c>
      <c r="BL1476" s="112">
        <v>0</v>
      </c>
      <c r="BM1476" s="112">
        <v>3.3273333333333333</v>
      </c>
      <c r="BN1476" s="112">
        <v>0</v>
      </c>
      <c r="BO1476" s="112">
        <v>156.99866666666668</v>
      </c>
      <c r="BP1476" s="112">
        <v>20.921333333333333</v>
      </c>
      <c r="BQ1476" s="112">
        <v>7.13</v>
      </c>
      <c r="BR1476" s="113">
        <v>6</v>
      </c>
      <c r="BS1476" s="112">
        <v>0</v>
      </c>
    </row>
    <row r="1477" spans="1:71" hidden="1" x14ac:dyDescent="0.25">
      <c r="A1477" s="102" t="s">
        <v>16</v>
      </c>
      <c r="B1477" s="103" t="s">
        <v>189</v>
      </c>
      <c r="C1477" s="102" t="s">
        <v>190</v>
      </c>
      <c r="D1477" s="102" t="s">
        <v>620</v>
      </c>
      <c r="E1477" s="102" t="s">
        <v>621</v>
      </c>
      <c r="F1477" s="102" t="s">
        <v>151</v>
      </c>
      <c r="G1477" s="102" t="s">
        <v>223</v>
      </c>
      <c r="H1477" s="104">
        <v>19</v>
      </c>
      <c r="I1477" s="104">
        <v>17</v>
      </c>
      <c r="J1477" s="104">
        <v>13</v>
      </c>
      <c r="K1477" s="104">
        <v>39</v>
      </c>
      <c r="L1477" s="105">
        <v>16.333333333333332</v>
      </c>
      <c r="M1477" s="106">
        <v>151</v>
      </c>
      <c r="N1477" s="106">
        <v>199</v>
      </c>
      <c r="O1477" s="106">
        <v>3</v>
      </c>
      <c r="P1477" s="106">
        <v>48</v>
      </c>
      <c r="Q1477" s="106">
        <v>8</v>
      </c>
      <c r="R1477" s="106">
        <v>5.5</v>
      </c>
      <c r="S1477" s="106">
        <v>155</v>
      </c>
      <c r="T1477" s="106">
        <v>163</v>
      </c>
      <c r="U1477" s="106">
        <v>3</v>
      </c>
      <c r="V1477" s="106">
        <v>8</v>
      </c>
      <c r="W1477" s="106">
        <v>5</v>
      </c>
      <c r="X1477" s="106">
        <v>4</v>
      </c>
      <c r="Y1477" s="106">
        <v>13</v>
      </c>
      <c r="Z1477" s="106">
        <v>4</v>
      </c>
      <c r="AA1477" s="107">
        <v>37450</v>
      </c>
      <c r="AB1477" s="106">
        <v>3</v>
      </c>
      <c r="AC1477" s="108">
        <v>3.9</v>
      </c>
      <c r="AD1477" s="109">
        <v>2</v>
      </c>
      <c r="AE1477" s="110">
        <v>0</v>
      </c>
      <c r="AF1477" s="111">
        <v>0.54</v>
      </c>
      <c r="AG1477" s="112">
        <v>2.6666666666666665</v>
      </c>
      <c r="AH1477" s="112">
        <v>24.666666666666668</v>
      </c>
      <c r="AI1477" s="112">
        <v>2.6666666666666665</v>
      </c>
      <c r="AJ1477" s="111">
        <v>0.9</v>
      </c>
      <c r="AK1477" s="112">
        <v>0</v>
      </c>
      <c r="AL1477" s="112">
        <v>0</v>
      </c>
      <c r="AM1477" s="112">
        <v>0</v>
      </c>
      <c r="AN1477" s="112">
        <v>0</v>
      </c>
      <c r="AO1477" s="112">
        <v>17</v>
      </c>
      <c r="AP1477" s="112">
        <v>0</v>
      </c>
      <c r="AQ1477" s="112">
        <v>0</v>
      </c>
      <c r="AR1477" s="112">
        <v>0</v>
      </c>
      <c r="AS1477" s="112">
        <v>0</v>
      </c>
      <c r="AT1477" s="111">
        <v>0.55000000000000004</v>
      </c>
      <c r="AU1477" s="112">
        <v>0</v>
      </c>
      <c r="AV1477" s="112">
        <v>0</v>
      </c>
      <c r="AW1477" s="112">
        <v>21.333333333333332</v>
      </c>
      <c r="AX1477" s="112">
        <v>0</v>
      </c>
      <c r="AY1477" s="112">
        <v>0</v>
      </c>
      <c r="AZ1477" s="112">
        <v>0</v>
      </c>
      <c r="BA1477" s="111">
        <v>0.71299999999999997</v>
      </c>
      <c r="BB1477" s="112">
        <v>0</v>
      </c>
      <c r="BC1477" s="112">
        <v>0</v>
      </c>
      <c r="BD1477" s="112">
        <v>0</v>
      </c>
      <c r="BE1477" s="112">
        <v>0</v>
      </c>
      <c r="BF1477" s="112">
        <v>0</v>
      </c>
      <c r="BG1477" s="112">
        <v>0</v>
      </c>
      <c r="BH1477" s="112">
        <v>0</v>
      </c>
      <c r="BI1477" s="112">
        <v>0</v>
      </c>
      <c r="BJ1477" s="112">
        <v>0</v>
      </c>
      <c r="BK1477" s="111">
        <v>0.71299999999999997</v>
      </c>
      <c r="BL1477" s="112">
        <v>0</v>
      </c>
      <c r="BM1477" s="112">
        <v>24.6</v>
      </c>
      <c r="BN1477" s="112">
        <v>2.4</v>
      </c>
      <c r="BO1477" s="112">
        <v>24.560666666666666</v>
      </c>
      <c r="BP1477" s="112">
        <v>0</v>
      </c>
      <c r="BQ1477" s="112">
        <v>0</v>
      </c>
      <c r="BR1477" s="113">
        <v>11</v>
      </c>
      <c r="BS1477" s="112">
        <v>0</v>
      </c>
    </row>
    <row r="1478" spans="1:71" hidden="1" x14ac:dyDescent="0.25">
      <c r="A1478" s="102" t="s">
        <v>16</v>
      </c>
      <c r="B1478" s="103" t="s">
        <v>191</v>
      </c>
      <c r="C1478" s="102" t="s">
        <v>192</v>
      </c>
      <c r="D1478" s="102" t="s">
        <v>945</v>
      </c>
      <c r="E1478" s="102" t="s">
        <v>946</v>
      </c>
      <c r="F1478" s="102" t="s">
        <v>155</v>
      </c>
      <c r="G1478" s="102" t="s">
        <v>227</v>
      </c>
      <c r="H1478" s="104">
        <v>12</v>
      </c>
      <c r="I1478" s="104">
        <v>15</v>
      </c>
      <c r="J1478" s="104">
        <v>80</v>
      </c>
      <c r="K1478" s="104">
        <v>240</v>
      </c>
      <c r="L1478" s="105">
        <v>35.666666666666664</v>
      </c>
      <c r="M1478" s="106">
        <v>174</v>
      </c>
      <c r="N1478" s="106">
        <v>186</v>
      </c>
      <c r="O1478" s="106">
        <v>3</v>
      </c>
      <c r="P1478" s="106">
        <v>12</v>
      </c>
      <c r="Q1478" s="106">
        <v>5</v>
      </c>
      <c r="R1478" s="106">
        <v>4</v>
      </c>
      <c r="S1478" s="106">
        <v>177</v>
      </c>
      <c r="T1478" s="106">
        <v>184</v>
      </c>
      <c r="U1478" s="106">
        <v>3</v>
      </c>
      <c r="V1478" s="106">
        <v>7</v>
      </c>
      <c r="W1478" s="106">
        <v>5</v>
      </c>
      <c r="X1478" s="106">
        <v>4</v>
      </c>
      <c r="Y1478" s="106">
        <v>80</v>
      </c>
      <c r="Z1478" s="106">
        <v>8</v>
      </c>
      <c r="AA1478" s="107">
        <v>58650</v>
      </c>
      <c r="AB1478" s="106">
        <v>7</v>
      </c>
      <c r="AC1478" s="108">
        <v>6</v>
      </c>
      <c r="AD1478" s="109">
        <v>3</v>
      </c>
      <c r="AE1478" s="110">
        <v>0</v>
      </c>
      <c r="AF1478" s="111">
        <v>0.54</v>
      </c>
      <c r="AG1478" s="112">
        <v>0</v>
      </c>
      <c r="AH1478" s="112">
        <v>0</v>
      </c>
      <c r="AI1478" s="112">
        <v>0</v>
      </c>
      <c r="AJ1478" s="111">
        <v>0.9</v>
      </c>
      <c r="AK1478" s="112">
        <v>0</v>
      </c>
      <c r="AL1478" s="112">
        <v>0</v>
      </c>
      <c r="AM1478" s="112">
        <v>0</v>
      </c>
      <c r="AN1478" s="112">
        <v>0</v>
      </c>
      <c r="AO1478" s="112">
        <v>0</v>
      </c>
      <c r="AP1478" s="112">
        <v>0</v>
      </c>
      <c r="AQ1478" s="112">
        <v>0</v>
      </c>
      <c r="AR1478" s="112">
        <v>0</v>
      </c>
      <c r="AS1478" s="112">
        <v>0</v>
      </c>
      <c r="AT1478" s="111">
        <v>0.55000000000000004</v>
      </c>
      <c r="AU1478" s="112">
        <v>0</v>
      </c>
      <c r="AV1478" s="112">
        <v>0</v>
      </c>
      <c r="AW1478" s="112">
        <v>0</v>
      </c>
      <c r="AX1478" s="112">
        <v>0</v>
      </c>
      <c r="AY1478" s="112">
        <v>0</v>
      </c>
      <c r="AZ1478" s="112">
        <v>0</v>
      </c>
      <c r="BA1478" s="111">
        <v>0.71299999999999997</v>
      </c>
      <c r="BB1478" s="112">
        <v>0</v>
      </c>
      <c r="BC1478" s="112">
        <v>0</v>
      </c>
      <c r="BD1478" s="112">
        <v>0</v>
      </c>
      <c r="BE1478" s="112">
        <v>0</v>
      </c>
      <c r="BF1478" s="112">
        <v>71</v>
      </c>
      <c r="BG1478" s="112">
        <v>0</v>
      </c>
      <c r="BH1478" s="112">
        <v>0</v>
      </c>
      <c r="BI1478" s="112">
        <v>5.666666666666667</v>
      </c>
      <c r="BJ1478" s="112">
        <v>0.33333333333333331</v>
      </c>
      <c r="BK1478" s="111">
        <v>0.71299999999999997</v>
      </c>
      <c r="BL1478" s="112">
        <v>0</v>
      </c>
      <c r="BM1478" s="112">
        <v>0</v>
      </c>
      <c r="BN1478" s="112">
        <v>0</v>
      </c>
      <c r="BO1478" s="112">
        <v>50.622999999999998</v>
      </c>
      <c r="BP1478" s="112">
        <v>4.0403333333333338</v>
      </c>
      <c r="BQ1478" s="112">
        <v>0.23766666666666664</v>
      </c>
      <c r="BR1478" s="113">
        <v>7</v>
      </c>
      <c r="BS1478" s="112">
        <v>0</v>
      </c>
    </row>
    <row r="1479" spans="1:71" hidden="1" x14ac:dyDescent="0.25">
      <c r="A1479" s="102" t="s">
        <v>16</v>
      </c>
      <c r="B1479" s="103" t="s">
        <v>191</v>
      </c>
      <c r="C1479" s="102" t="s">
        <v>192</v>
      </c>
      <c r="D1479" s="102" t="s">
        <v>622</v>
      </c>
      <c r="E1479" s="102" t="s">
        <v>623</v>
      </c>
      <c r="F1479" s="102" t="s">
        <v>434</v>
      </c>
      <c r="G1479" s="102" t="s">
        <v>227</v>
      </c>
      <c r="H1479" s="104">
        <v>28</v>
      </c>
      <c r="I1479" s="104">
        <v>32</v>
      </c>
      <c r="J1479" s="104">
        <v>81</v>
      </c>
      <c r="K1479" s="104">
        <v>243</v>
      </c>
      <c r="L1479" s="105">
        <v>47</v>
      </c>
      <c r="M1479" s="106">
        <v>651</v>
      </c>
      <c r="N1479" s="106">
        <v>648</v>
      </c>
      <c r="O1479" s="106">
        <v>7</v>
      </c>
      <c r="P1479" s="106">
        <v>-3</v>
      </c>
      <c r="Q1479" s="106">
        <v>3</v>
      </c>
      <c r="R1479" s="106">
        <v>5</v>
      </c>
      <c r="S1479" s="106">
        <v>630</v>
      </c>
      <c r="T1479" s="106">
        <v>639</v>
      </c>
      <c r="U1479" s="106">
        <v>7</v>
      </c>
      <c r="V1479" s="106">
        <v>9</v>
      </c>
      <c r="W1479" s="106">
        <v>6</v>
      </c>
      <c r="X1479" s="106">
        <v>6.5</v>
      </c>
      <c r="Y1479" s="106">
        <v>81</v>
      </c>
      <c r="Z1479" s="106">
        <v>8</v>
      </c>
      <c r="AA1479" s="107"/>
      <c r="AB1479" s="106"/>
      <c r="AC1479" s="108">
        <v>6.5</v>
      </c>
      <c r="AD1479" s="109">
        <v>4</v>
      </c>
      <c r="AE1479" s="110">
        <v>0</v>
      </c>
      <c r="AF1479" s="111">
        <v>0.54</v>
      </c>
      <c r="AG1479" s="112">
        <v>0</v>
      </c>
      <c r="AH1479" s="112">
        <v>0</v>
      </c>
      <c r="AI1479" s="112">
        <v>0</v>
      </c>
      <c r="AJ1479" s="111">
        <v>0.9</v>
      </c>
      <c r="AK1479" s="112">
        <v>0</v>
      </c>
      <c r="AL1479" s="112">
        <v>0</v>
      </c>
      <c r="AM1479" s="112">
        <v>0</v>
      </c>
      <c r="AN1479" s="112">
        <v>0</v>
      </c>
      <c r="AO1479" s="112">
        <v>12.333333333333334</v>
      </c>
      <c r="AP1479" s="112">
        <v>0</v>
      </c>
      <c r="AQ1479" s="112">
        <v>0</v>
      </c>
      <c r="AR1479" s="112">
        <v>0</v>
      </c>
      <c r="AS1479" s="112">
        <v>68.333333333333329</v>
      </c>
      <c r="AT1479" s="111">
        <v>0.55000000000000004</v>
      </c>
      <c r="AU1479" s="112">
        <v>0</v>
      </c>
      <c r="AV1479" s="112">
        <v>0</v>
      </c>
      <c r="AW1479" s="112">
        <v>0</v>
      </c>
      <c r="AX1479" s="112">
        <v>0</v>
      </c>
      <c r="AY1479" s="112">
        <v>0</v>
      </c>
      <c r="AZ1479" s="112">
        <v>0</v>
      </c>
      <c r="BA1479" s="111">
        <v>0.71299999999999997</v>
      </c>
      <c r="BB1479" s="112">
        <v>0</v>
      </c>
      <c r="BC1479" s="112">
        <v>0</v>
      </c>
      <c r="BD1479" s="112">
        <v>0</v>
      </c>
      <c r="BE1479" s="112">
        <v>0</v>
      </c>
      <c r="BF1479" s="112">
        <v>0</v>
      </c>
      <c r="BG1479" s="112">
        <v>0</v>
      </c>
      <c r="BH1479" s="112">
        <v>0</v>
      </c>
      <c r="BI1479" s="112">
        <v>0</v>
      </c>
      <c r="BJ1479" s="112">
        <v>0</v>
      </c>
      <c r="BK1479" s="111">
        <v>0.71299999999999997</v>
      </c>
      <c r="BL1479" s="112">
        <v>0</v>
      </c>
      <c r="BM1479" s="112">
        <v>0</v>
      </c>
      <c r="BN1479" s="112">
        <v>0</v>
      </c>
      <c r="BO1479" s="112">
        <v>6.7833333333333341</v>
      </c>
      <c r="BP1479" s="112">
        <v>0</v>
      </c>
      <c r="BQ1479" s="112">
        <v>37.583333333333336</v>
      </c>
      <c r="BR1479" s="113">
        <v>17</v>
      </c>
      <c r="BS1479" s="112">
        <v>0</v>
      </c>
    </row>
    <row r="1480" spans="1:71" hidden="1" x14ac:dyDescent="0.25">
      <c r="A1480" s="102" t="s">
        <v>16</v>
      </c>
      <c r="B1480" s="103" t="s">
        <v>191</v>
      </c>
      <c r="C1480" s="102" t="s">
        <v>192</v>
      </c>
      <c r="D1480" s="102" t="s">
        <v>983</v>
      </c>
      <c r="E1480" s="102" t="s">
        <v>984</v>
      </c>
      <c r="F1480" s="102" t="s">
        <v>434</v>
      </c>
      <c r="G1480" s="102" t="s">
        <v>227</v>
      </c>
      <c r="H1480" s="104">
        <v>4</v>
      </c>
      <c r="I1480" s="104">
        <v>13</v>
      </c>
      <c r="J1480" s="104">
        <v>234</v>
      </c>
      <c r="K1480" s="104">
        <v>702</v>
      </c>
      <c r="L1480" s="105">
        <v>83.666666666666671</v>
      </c>
      <c r="M1480" s="106">
        <v>216</v>
      </c>
      <c r="N1480" s="106">
        <v>208</v>
      </c>
      <c r="O1480" s="106">
        <v>3</v>
      </c>
      <c r="P1480" s="106">
        <v>-8</v>
      </c>
      <c r="Q1480" s="106">
        <v>2</v>
      </c>
      <c r="R1480" s="106">
        <v>2.5</v>
      </c>
      <c r="S1480" s="106">
        <v>333</v>
      </c>
      <c r="T1480" s="106">
        <v>340</v>
      </c>
      <c r="U1480" s="106">
        <v>5</v>
      </c>
      <c r="V1480" s="106">
        <v>7</v>
      </c>
      <c r="W1480" s="106">
        <v>5</v>
      </c>
      <c r="X1480" s="106">
        <v>5</v>
      </c>
      <c r="Y1480" s="106">
        <v>234</v>
      </c>
      <c r="Z1480" s="106">
        <v>10</v>
      </c>
      <c r="AA1480" s="107"/>
      <c r="AB1480" s="106"/>
      <c r="AC1480" s="108">
        <v>5.833333333333333</v>
      </c>
      <c r="AD1480" s="109">
        <v>3</v>
      </c>
      <c r="AE1480" s="110">
        <v>0</v>
      </c>
      <c r="AF1480" s="111">
        <v>0.54</v>
      </c>
      <c r="AG1480" s="112">
        <v>0</v>
      </c>
      <c r="AH1480" s="112">
        <v>0</v>
      </c>
      <c r="AI1480" s="112">
        <v>0</v>
      </c>
      <c r="AJ1480" s="111">
        <v>0.9</v>
      </c>
      <c r="AK1480" s="112">
        <v>0</v>
      </c>
      <c r="AL1480" s="112">
        <v>0</v>
      </c>
      <c r="AM1480" s="112">
        <v>0</v>
      </c>
      <c r="AN1480" s="112">
        <v>0</v>
      </c>
      <c r="AO1480" s="112">
        <v>0</v>
      </c>
      <c r="AP1480" s="112">
        <v>0</v>
      </c>
      <c r="AQ1480" s="112">
        <v>0</v>
      </c>
      <c r="AR1480" s="112">
        <v>0</v>
      </c>
      <c r="AS1480" s="112">
        <v>0</v>
      </c>
      <c r="AT1480" s="111">
        <v>0.55000000000000004</v>
      </c>
      <c r="AU1480" s="112">
        <v>0</v>
      </c>
      <c r="AV1480" s="112">
        <v>0</v>
      </c>
      <c r="AW1480" s="112">
        <v>0</v>
      </c>
      <c r="AX1480" s="112">
        <v>0</v>
      </c>
      <c r="AY1480" s="112">
        <v>0</v>
      </c>
      <c r="AZ1480" s="112">
        <v>0</v>
      </c>
      <c r="BA1480" s="111">
        <v>0.71299999999999997</v>
      </c>
      <c r="BB1480" s="112">
        <v>0</v>
      </c>
      <c r="BC1480" s="112">
        <v>0</v>
      </c>
      <c r="BD1480" s="112">
        <v>0</v>
      </c>
      <c r="BE1480" s="112">
        <v>0</v>
      </c>
      <c r="BF1480" s="112">
        <v>0</v>
      </c>
      <c r="BG1480" s="112">
        <v>0</v>
      </c>
      <c r="BH1480" s="112">
        <v>0</v>
      </c>
      <c r="BI1480" s="112">
        <v>0</v>
      </c>
      <c r="BJ1480" s="112">
        <v>0</v>
      </c>
      <c r="BK1480" s="111">
        <v>0.71299999999999997</v>
      </c>
      <c r="BL1480" s="112">
        <v>0</v>
      </c>
      <c r="BM1480" s="112">
        <v>0</v>
      </c>
      <c r="BN1480" s="112">
        <v>0</v>
      </c>
      <c r="BO1480" s="112">
        <v>0</v>
      </c>
      <c r="BP1480" s="112">
        <v>0</v>
      </c>
      <c r="BQ1480" s="112">
        <v>0</v>
      </c>
      <c r="BR1480" s="113">
        <v>2</v>
      </c>
      <c r="BS1480" s="112">
        <v>0</v>
      </c>
    </row>
    <row r="1481" spans="1:71" hidden="1" x14ac:dyDescent="0.25">
      <c r="A1481" s="102" t="s">
        <v>16</v>
      </c>
      <c r="B1481" s="103" t="s">
        <v>191</v>
      </c>
      <c r="C1481" s="102" t="s">
        <v>192</v>
      </c>
      <c r="D1481" s="102" t="s">
        <v>991</v>
      </c>
      <c r="E1481" s="102" t="s">
        <v>992</v>
      </c>
      <c r="F1481" s="102" t="s">
        <v>413</v>
      </c>
      <c r="G1481" s="102" t="s">
        <v>227</v>
      </c>
      <c r="H1481" s="104">
        <v>21</v>
      </c>
      <c r="I1481" s="104">
        <v>26</v>
      </c>
      <c r="J1481" s="104">
        <v>145</v>
      </c>
      <c r="K1481" s="104">
        <v>435</v>
      </c>
      <c r="L1481" s="105">
        <v>64</v>
      </c>
      <c r="M1481" s="106">
        <v>285</v>
      </c>
      <c r="N1481" s="106">
        <v>338</v>
      </c>
      <c r="O1481" s="106">
        <v>5</v>
      </c>
      <c r="P1481" s="106">
        <v>53</v>
      </c>
      <c r="Q1481" s="106">
        <v>8</v>
      </c>
      <c r="R1481" s="106">
        <v>6.5</v>
      </c>
      <c r="S1481" s="106">
        <v>295</v>
      </c>
      <c r="T1481" s="106">
        <v>313</v>
      </c>
      <c r="U1481" s="106">
        <v>5</v>
      </c>
      <c r="V1481" s="106">
        <v>18</v>
      </c>
      <c r="W1481" s="106">
        <v>7</v>
      </c>
      <c r="X1481" s="106">
        <v>6</v>
      </c>
      <c r="Y1481" s="106">
        <v>145</v>
      </c>
      <c r="Z1481" s="106">
        <v>9</v>
      </c>
      <c r="AA1481" s="107"/>
      <c r="AB1481" s="106"/>
      <c r="AC1481" s="108">
        <v>7.166666666666667</v>
      </c>
      <c r="AD1481" s="109">
        <v>4</v>
      </c>
      <c r="AE1481" s="110">
        <v>0</v>
      </c>
      <c r="AF1481" s="111">
        <v>0.54</v>
      </c>
      <c r="AG1481" s="112">
        <v>0</v>
      </c>
      <c r="AH1481" s="112">
        <v>0</v>
      </c>
      <c r="AI1481" s="112">
        <v>0</v>
      </c>
      <c r="AJ1481" s="111">
        <v>0.9</v>
      </c>
      <c r="AK1481" s="112">
        <v>0</v>
      </c>
      <c r="AL1481" s="112">
        <v>0</v>
      </c>
      <c r="AM1481" s="112">
        <v>0</v>
      </c>
      <c r="AN1481" s="112">
        <v>0</v>
      </c>
      <c r="AO1481" s="112">
        <v>25.666666666666668</v>
      </c>
      <c r="AP1481" s="112">
        <v>0</v>
      </c>
      <c r="AQ1481" s="112">
        <v>57</v>
      </c>
      <c r="AR1481" s="112">
        <v>0</v>
      </c>
      <c r="AS1481" s="112">
        <v>0</v>
      </c>
      <c r="AT1481" s="111">
        <v>0.55000000000000004</v>
      </c>
      <c r="AU1481" s="112">
        <v>0</v>
      </c>
      <c r="AV1481" s="112">
        <v>0</v>
      </c>
      <c r="AW1481" s="112">
        <v>0</v>
      </c>
      <c r="AX1481" s="112">
        <v>0</v>
      </c>
      <c r="AY1481" s="112">
        <v>0</v>
      </c>
      <c r="AZ1481" s="112">
        <v>0</v>
      </c>
      <c r="BA1481" s="111">
        <v>0.71299999999999997</v>
      </c>
      <c r="BB1481" s="112">
        <v>0</v>
      </c>
      <c r="BC1481" s="112">
        <v>0</v>
      </c>
      <c r="BD1481" s="112">
        <v>0</v>
      </c>
      <c r="BE1481" s="112">
        <v>0</v>
      </c>
      <c r="BF1481" s="112">
        <v>0</v>
      </c>
      <c r="BG1481" s="112">
        <v>0</v>
      </c>
      <c r="BH1481" s="112">
        <v>0</v>
      </c>
      <c r="BI1481" s="112">
        <v>0</v>
      </c>
      <c r="BJ1481" s="112">
        <v>0</v>
      </c>
      <c r="BK1481" s="111">
        <v>0.71299999999999997</v>
      </c>
      <c r="BL1481" s="112">
        <v>0</v>
      </c>
      <c r="BM1481" s="112">
        <v>0</v>
      </c>
      <c r="BN1481" s="112">
        <v>0</v>
      </c>
      <c r="BO1481" s="112">
        <v>14.116666666666669</v>
      </c>
      <c r="BP1481" s="112">
        <v>31.35</v>
      </c>
      <c r="BQ1481" s="112">
        <v>0</v>
      </c>
      <c r="BR1481" s="113">
        <v>6</v>
      </c>
      <c r="BS1481" s="112">
        <v>0</v>
      </c>
    </row>
    <row r="1482" spans="1:71" hidden="1" x14ac:dyDescent="0.25">
      <c r="A1482" s="102" t="s">
        <v>16</v>
      </c>
      <c r="B1482" s="103" t="s">
        <v>191</v>
      </c>
      <c r="C1482" s="102" t="s">
        <v>192</v>
      </c>
      <c r="D1482" s="102" t="s">
        <v>831</v>
      </c>
      <c r="E1482" s="102" t="s">
        <v>832</v>
      </c>
      <c r="F1482" s="102" t="s">
        <v>413</v>
      </c>
      <c r="G1482" s="102" t="s">
        <v>227</v>
      </c>
      <c r="H1482" s="104">
        <v>34</v>
      </c>
      <c r="I1482" s="104">
        <v>38</v>
      </c>
      <c r="J1482" s="104">
        <v>116</v>
      </c>
      <c r="K1482" s="104">
        <v>348</v>
      </c>
      <c r="L1482" s="105">
        <v>62.666666666666664</v>
      </c>
      <c r="M1482" s="106">
        <v>556</v>
      </c>
      <c r="N1482" s="106">
        <v>617</v>
      </c>
      <c r="O1482" s="106">
        <v>7</v>
      </c>
      <c r="P1482" s="106">
        <v>61</v>
      </c>
      <c r="Q1482" s="106">
        <v>9</v>
      </c>
      <c r="R1482" s="106">
        <v>8</v>
      </c>
      <c r="S1482" s="106">
        <v>574</v>
      </c>
      <c r="T1482" s="106">
        <v>596</v>
      </c>
      <c r="U1482" s="106">
        <v>6</v>
      </c>
      <c r="V1482" s="106">
        <v>22</v>
      </c>
      <c r="W1482" s="106">
        <v>8</v>
      </c>
      <c r="X1482" s="106">
        <v>7</v>
      </c>
      <c r="Y1482" s="106">
        <v>116</v>
      </c>
      <c r="Z1482" s="106">
        <v>9</v>
      </c>
      <c r="AA1482" s="107">
        <v>83188</v>
      </c>
      <c r="AB1482" s="106">
        <v>9</v>
      </c>
      <c r="AC1482" s="108">
        <v>8.4</v>
      </c>
      <c r="AD1482" s="109">
        <v>5</v>
      </c>
      <c r="AE1482" s="110">
        <v>0</v>
      </c>
      <c r="AF1482" s="111">
        <v>0.54</v>
      </c>
      <c r="AG1482" s="112">
        <v>0</v>
      </c>
      <c r="AH1482" s="112">
        <v>0</v>
      </c>
      <c r="AI1482" s="112">
        <v>0</v>
      </c>
      <c r="AJ1482" s="111">
        <v>0.9</v>
      </c>
      <c r="AK1482" s="112">
        <v>0</v>
      </c>
      <c r="AL1482" s="112">
        <v>0</v>
      </c>
      <c r="AM1482" s="112">
        <v>0</v>
      </c>
      <c r="AN1482" s="112">
        <v>0</v>
      </c>
      <c r="AO1482" s="112">
        <v>30.666666666666668</v>
      </c>
      <c r="AP1482" s="112">
        <v>0</v>
      </c>
      <c r="AQ1482" s="112">
        <v>184.33333333333334</v>
      </c>
      <c r="AR1482" s="112">
        <v>0</v>
      </c>
      <c r="AS1482" s="112">
        <v>0</v>
      </c>
      <c r="AT1482" s="111">
        <v>0.55000000000000004</v>
      </c>
      <c r="AU1482" s="112">
        <v>0</v>
      </c>
      <c r="AV1482" s="112">
        <v>0</v>
      </c>
      <c r="AW1482" s="112">
        <v>0</v>
      </c>
      <c r="AX1482" s="112">
        <v>0</v>
      </c>
      <c r="AY1482" s="112">
        <v>0</v>
      </c>
      <c r="AZ1482" s="112">
        <v>0</v>
      </c>
      <c r="BA1482" s="111">
        <v>0.71299999999999997</v>
      </c>
      <c r="BB1482" s="112">
        <v>0</v>
      </c>
      <c r="BC1482" s="112">
        <v>0</v>
      </c>
      <c r="BD1482" s="112">
        <v>0</v>
      </c>
      <c r="BE1482" s="112">
        <v>0</v>
      </c>
      <c r="BF1482" s="112">
        <v>0</v>
      </c>
      <c r="BG1482" s="112">
        <v>0</v>
      </c>
      <c r="BH1482" s="112">
        <v>0</v>
      </c>
      <c r="BI1482" s="112">
        <v>0</v>
      </c>
      <c r="BJ1482" s="112">
        <v>0</v>
      </c>
      <c r="BK1482" s="111">
        <v>0.71299999999999997</v>
      </c>
      <c r="BL1482" s="112">
        <v>0</v>
      </c>
      <c r="BM1482" s="112">
        <v>0</v>
      </c>
      <c r="BN1482" s="112">
        <v>0</v>
      </c>
      <c r="BO1482" s="112">
        <v>16.866666666666667</v>
      </c>
      <c r="BP1482" s="112">
        <v>101.38333333333334</v>
      </c>
      <c r="BQ1482" s="112">
        <v>0</v>
      </c>
      <c r="BR1482" s="113">
        <v>9</v>
      </c>
      <c r="BS1482" s="112">
        <v>388</v>
      </c>
    </row>
    <row r="1483" spans="1:71" hidden="1" x14ac:dyDescent="0.25">
      <c r="A1483" s="102" t="s">
        <v>16</v>
      </c>
      <c r="B1483" s="103" t="s">
        <v>191</v>
      </c>
      <c r="C1483" s="102" t="s">
        <v>192</v>
      </c>
      <c r="D1483" s="102" t="s">
        <v>833</v>
      </c>
      <c r="E1483" s="102" t="s">
        <v>834</v>
      </c>
      <c r="F1483" s="102" t="s">
        <v>434</v>
      </c>
      <c r="G1483" s="102" t="s">
        <v>227</v>
      </c>
      <c r="H1483" s="104">
        <v>41</v>
      </c>
      <c r="I1483" s="104">
        <v>48</v>
      </c>
      <c r="J1483" s="104">
        <v>734</v>
      </c>
      <c r="K1483" s="104">
        <v>2202</v>
      </c>
      <c r="L1483" s="105">
        <v>274.33333333333331</v>
      </c>
      <c r="M1483" s="106">
        <v>727</v>
      </c>
      <c r="N1483" s="106">
        <v>824</v>
      </c>
      <c r="O1483" s="106">
        <v>8</v>
      </c>
      <c r="P1483" s="106">
        <v>97</v>
      </c>
      <c r="Q1483" s="106">
        <v>9</v>
      </c>
      <c r="R1483" s="106">
        <v>8.5</v>
      </c>
      <c r="S1483" s="106">
        <v>760</v>
      </c>
      <c r="T1483" s="106">
        <v>792</v>
      </c>
      <c r="U1483" s="106">
        <v>7</v>
      </c>
      <c r="V1483" s="106">
        <v>32</v>
      </c>
      <c r="W1483" s="106">
        <v>9</v>
      </c>
      <c r="X1483" s="106">
        <v>8</v>
      </c>
      <c r="Y1483" s="106">
        <v>734</v>
      </c>
      <c r="Z1483" s="106">
        <v>10</v>
      </c>
      <c r="AA1483" s="107">
        <v>89784</v>
      </c>
      <c r="AB1483" s="106">
        <v>10</v>
      </c>
      <c r="AC1483" s="108">
        <v>9.3000000000000007</v>
      </c>
      <c r="AD1483" s="109">
        <v>5</v>
      </c>
      <c r="AE1483" s="110">
        <v>0</v>
      </c>
      <c r="AF1483" s="111">
        <v>0.54</v>
      </c>
      <c r="AG1483" s="112">
        <v>0</v>
      </c>
      <c r="AH1483" s="112">
        <v>0</v>
      </c>
      <c r="AI1483" s="112">
        <v>0</v>
      </c>
      <c r="AJ1483" s="111">
        <v>0.9</v>
      </c>
      <c r="AK1483" s="112">
        <v>0</v>
      </c>
      <c r="AL1483" s="112">
        <v>0</v>
      </c>
      <c r="AM1483" s="112">
        <v>0</v>
      </c>
      <c r="AN1483" s="112">
        <v>0</v>
      </c>
      <c r="AO1483" s="112">
        <v>40</v>
      </c>
      <c r="AP1483" s="112">
        <v>0</v>
      </c>
      <c r="AQ1483" s="112">
        <v>0</v>
      </c>
      <c r="AR1483" s="112">
        <v>0</v>
      </c>
      <c r="AS1483" s="112">
        <v>64.666666666666671</v>
      </c>
      <c r="AT1483" s="111">
        <v>0.55000000000000004</v>
      </c>
      <c r="AU1483" s="112">
        <v>0</v>
      </c>
      <c r="AV1483" s="112">
        <v>0</v>
      </c>
      <c r="AW1483" s="112">
        <v>0</v>
      </c>
      <c r="AX1483" s="112">
        <v>0</v>
      </c>
      <c r="AY1483" s="112">
        <v>0</v>
      </c>
      <c r="AZ1483" s="112">
        <v>0</v>
      </c>
      <c r="BA1483" s="111">
        <v>0.71299999999999997</v>
      </c>
      <c r="BB1483" s="112">
        <v>0</v>
      </c>
      <c r="BC1483" s="112">
        <v>0</v>
      </c>
      <c r="BD1483" s="112">
        <v>0</v>
      </c>
      <c r="BE1483" s="112">
        <v>0</v>
      </c>
      <c r="BF1483" s="112">
        <v>0</v>
      </c>
      <c r="BG1483" s="112">
        <v>0</v>
      </c>
      <c r="BH1483" s="112">
        <v>0</v>
      </c>
      <c r="BI1483" s="112">
        <v>0</v>
      </c>
      <c r="BJ1483" s="112">
        <v>0</v>
      </c>
      <c r="BK1483" s="111">
        <v>0.71299999999999997</v>
      </c>
      <c r="BL1483" s="112">
        <v>0</v>
      </c>
      <c r="BM1483" s="112">
        <v>0</v>
      </c>
      <c r="BN1483" s="112">
        <v>0</v>
      </c>
      <c r="BO1483" s="112">
        <v>22</v>
      </c>
      <c r="BP1483" s="112">
        <v>0</v>
      </c>
      <c r="BQ1483" s="112">
        <v>35.56666666666667</v>
      </c>
      <c r="BR1483" s="113">
        <v>3</v>
      </c>
      <c r="BS1483" s="112">
        <v>388</v>
      </c>
    </row>
    <row r="1484" spans="1:71" hidden="1" x14ac:dyDescent="0.25">
      <c r="A1484" s="102" t="s">
        <v>16</v>
      </c>
      <c r="B1484" s="103" t="s">
        <v>191</v>
      </c>
      <c r="C1484" s="102" t="s">
        <v>192</v>
      </c>
      <c r="D1484" s="102" t="s">
        <v>993</v>
      </c>
      <c r="E1484" s="102" t="s">
        <v>994</v>
      </c>
      <c r="F1484" s="102" t="s">
        <v>244</v>
      </c>
      <c r="G1484" s="102" t="s">
        <v>224</v>
      </c>
      <c r="H1484" s="104">
        <v>14</v>
      </c>
      <c r="I1484" s="104">
        <v>14</v>
      </c>
      <c r="J1484" s="104">
        <v>44</v>
      </c>
      <c r="K1484" s="104">
        <v>132</v>
      </c>
      <c r="L1484" s="105">
        <v>24</v>
      </c>
      <c r="M1484" s="106">
        <v>198</v>
      </c>
      <c r="N1484" s="106">
        <v>242</v>
      </c>
      <c r="O1484" s="106">
        <v>4</v>
      </c>
      <c r="P1484" s="106">
        <v>44</v>
      </c>
      <c r="Q1484" s="106">
        <v>8</v>
      </c>
      <c r="R1484" s="106">
        <v>6</v>
      </c>
      <c r="S1484" s="106">
        <v>198</v>
      </c>
      <c r="T1484" s="106">
        <v>208</v>
      </c>
      <c r="U1484" s="106">
        <v>3</v>
      </c>
      <c r="V1484" s="106">
        <v>10</v>
      </c>
      <c r="W1484" s="106">
        <v>6</v>
      </c>
      <c r="X1484" s="106">
        <v>4.5</v>
      </c>
      <c r="Y1484" s="106">
        <v>44</v>
      </c>
      <c r="Z1484" s="106">
        <v>7</v>
      </c>
      <c r="AA1484" s="107"/>
      <c r="AB1484" s="106"/>
      <c r="AC1484" s="108">
        <v>5.833333333333333</v>
      </c>
      <c r="AD1484" s="109">
        <v>3</v>
      </c>
      <c r="AE1484" s="110">
        <v>0</v>
      </c>
      <c r="AF1484" s="111">
        <v>0.54</v>
      </c>
      <c r="AG1484" s="112">
        <v>0</v>
      </c>
      <c r="AH1484" s="112">
        <v>14</v>
      </c>
      <c r="AI1484" s="112">
        <v>0</v>
      </c>
      <c r="AJ1484" s="111">
        <v>0.9</v>
      </c>
      <c r="AK1484" s="112">
        <v>0</v>
      </c>
      <c r="AL1484" s="112">
        <v>0</v>
      </c>
      <c r="AM1484" s="112">
        <v>0</v>
      </c>
      <c r="AN1484" s="112">
        <v>0</v>
      </c>
      <c r="AO1484" s="112">
        <v>0</v>
      </c>
      <c r="AP1484" s="112">
        <v>0</v>
      </c>
      <c r="AQ1484" s="112">
        <v>0</v>
      </c>
      <c r="AR1484" s="112">
        <v>0</v>
      </c>
      <c r="AS1484" s="112">
        <v>0</v>
      </c>
      <c r="AT1484" s="111">
        <v>0.55000000000000004</v>
      </c>
      <c r="AU1484" s="112">
        <v>0</v>
      </c>
      <c r="AV1484" s="112">
        <v>0</v>
      </c>
      <c r="AW1484" s="112">
        <v>0</v>
      </c>
      <c r="AX1484" s="112">
        <v>0</v>
      </c>
      <c r="AY1484" s="112">
        <v>0</v>
      </c>
      <c r="AZ1484" s="112">
        <v>0</v>
      </c>
      <c r="BA1484" s="111">
        <v>0.71299999999999997</v>
      </c>
      <c r="BB1484" s="112">
        <v>0</v>
      </c>
      <c r="BC1484" s="112">
        <v>0</v>
      </c>
      <c r="BD1484" s="112">
        <v>0</v>
      </c>
      <c r="BE1484" s="112">
        <v>0</v>
      </c>
      <c r="BF1484" s="112">
        <v>0</v>
      </c>
      <c r="BG1484" s="112">
        <v>0</v>
      </c>
      <c r="BH1484" s="112">
        <v>0</v>
      </c>
      <c r="BI1484" s="112">
        <v>0</v>
      </c>
      <c r="BJ1484" s="112">
        <v>0</v>
      </c>
      <c r="BK1484" s="111">
        <v>0.71299999999999997</v>
      </c>
      <c r="BL1484" s="112">
        <v>0</v>
      </c>
      <c r="BM1484" s="112">
        <v>12.6</v>
      </c>
      <c r="BN1484" s="112">
        <v>0</v>
      </c>
      <c r="BO1484" s="112">
        <v>0</v>
      </c>
      <c r="BP1484" s="112">
        <v>0</v>
      </c>
      <c r="BQ1484" s="112">
        <v>0</v>
      </c>
      <c r="BR1484" s="113">
        <v>17</v>
      </c>
      <c r="BS1484" s="112">
        <v>0</v>
      </c>
    </row>
    <row r="1485" spans="1:71" hidden="1" x14ac:dyDescent="0.25">
      <c r="A1485" s="102" t="s">
        <v>16</v>
      </c>
      <c r="B1485" s="103" t="s">
        <v>191</v>
      </c>
      <c r="C1485" s="102" t="s">
        <v>192</v>
      </c>
      <c r="D1485" s="102" t="s">
        <v>835</v>
      </c>
      <c r="E1485" s="102" t="s">
        <v>836</v>
      </c>
      <c r="F1485" s="102" t="s">
        <v>413</v>
      </c>
      <c r="G1485" s="102" t="s">
        <v>227</v>
      </c>
      <c r="H1485" s="104">
        <v>29</v>
      </c>
      <c r="I1485" s="104">
        <v>33</v>
      </c>
      <c r="J1485" s="104">
        <v>399</v>
      </c>
      <c r="K1485" s="104">
        <v>1197</v>
      </c>
      <c r="L1485" s="105">
        <v>153.66666666666666</v>
      </c>
      <c r="M1485" s="106">
        <v>495</v>
      </c>
      <c r="N1485" s="106">
        <v>535</v>
      </c>
      <c r="O1485" s="106">
        <v>6</v>
      </c>
      <c r="P1485" s="106">
        <v>40</v>
      </c>
      <c r="Q1485" s="106">
        <v>8</v>
      </c>
      <c r="R1485" s="106">
        <v>7</v>
      </c>
      <c r="S1485" s="106">
        <v>509</v>
      </c>
      <c r="T1485" s="106">
        <v>525</v>
      </c>
      <c r="U1485" s="106">
        <v>6</v>
      </c>
      <c r="V1485" s="106">
        <v>16</v>
      </c>
      <c r="W1485" s="106">
        <v>7</v>
      </c>
      <c r="X1485" s="106">
        <v>6.5</v>
      </c>
      <c r="Y1485" s="106">
        <v>399</v>
      </c>
      <c r="Z1485" s="106">
        <v>10</v>
      </c>
      <c r="AA1485" s="107">
        <v>86723</v>
      </c>
      <c r="AB1485" s="106">
        <v>9</v>
      </c>
      <c r="AC1485" s="108">
        <v>8.3000000000000007</v>
      </c>
      <c r="AD1485" s="109">
        <v>5</v>
      </c>
      <c r="AE1485" s="110">
        <v>0</v>
      </c>
      <c r="AF1485" s="111">
        <v>0.54</v>
      </c>
      <c r="AG1485" s="112">
        <v>2</v>
      </c>
      <c r="AH1485" s="112">
        <v>0</v>
      </c>
      <c r="AI1485" s="112">
        <v>2</v>
      </c>
      <c r="AJ1485" s="111">
        <v>0.9</v>
      </c>
      <c r="AK1485" s="112">
        <v>0</v>
      </c>
      <c r="AL1485" s="112">
        <v>0</v>
      </c>
      <c r="AM1485" s="112">
        <v>0</v>
      </c>
      <c r="AN1485" s="112">
        <v>14</v>
      </c>
      <c r="AO1485" s="112">
        <v>27.666666666666668</v>
      </c>
      <c r="AP1485" s="112">
        <v>0</v>
      </c>
      <c r="AQ1485" s="112">
        <v>7.666666666666667</v>
      </c>
      <c r="AR1485" s="112">
        <v>6.666666666666667</v>
      </c>
      <c r="AS1485" s="112">
        <v>0</v>
      </c>
      <c r="AT1485" s="111">
        <v>0.55000000000000004</v>
      </c>
      <c r="AU1485" s="112">
        <v>0</v>
      </c>
      <c r="AV1485" s="112">
        <v>0</v>
      </c>
      <c r="AW1485" s="112">
        <v>0</v>
      </c>
      <c r="AX1485" s="112">
        <v>0</v>
      </c>
      <c r="AY1485" s="112">
        <v>0</v>
      </c>
      <c r="AZ1485" s="112">
        <v>0</v>
      </c>
      <c r="BA1485" s="111">
        <v>0.71299999999999997</v>
      </c>
      <c r="BB1485" s="112">
        <v>0</v>
      </c>
      <c r="BC1485" s="112">
        <v>0</v>
      </c>
      <c r="BD1485" s="112">
        <v>0</v>
      </c>
      <c r="BE1485" s="112">
        <v>0</v>
      </c>
      <c r="BF1485" s="112">
        <v>92.666666666666671</v>
      </c>
      <c r="BG1485" s="112">
        <v>0</v>
      </c>
      <c r="BH1485" s="112">
        <v>0</v>
      </c>
      <c r="BI1485" s="112">
        <v>25.666666666666668</v>
      </c>
      <c r="BJ1485" s="112">
        <v>0.66666666666666663</v>
      </c>
      <c r="BK1485" s="111">
        <v>0.71299999999999997</v>
      </c>
      <c r="BL1485" s="112">
        <v>0</v>
      </c>
      <c r="BM1485" s="112">
        <v>1.8</v>
      </c>
      <c r="BN1485" s="112">
        <v>9.5000000000000018</v>
      </c>
      <c r="BO1485" s="112">
        <v>81.287999999999997</v>
      </c>
      <c r="BP1485" s="112">
        <v>22.517000000000003</v>
      </c>
      <c r="BQ1485" s="112">
        <v>4.1420000000000003</v>
      </c>
      <c r="BR1485" s="113">
        <v>3</v>
      </c>
      <c r="BS1485" s="112">
        <v>503</v>
      </c>
    </row>
    <row r="1486" spans="1:71" hidden="1" x14ac:dyDescent="0.25">
      <c r="A1486" s="102" t="s">
        <v>16</v>
      </c>
      <c r="B1486" s="103" t="s">
        <v>191</v>
      </c>
      <c r="C1486" s="102" t="s">
        <v>192</v>
      </c>
      <c r="D1486" s="102" t="s">
        <v>795</v>
      </c>
      <c r="E1486" s="102" t="s">
        <v>796</v>
      </c>
      <c r="F1486" s="102" t="s">
        <v>434</v>
      </c>
      <c r="G1486" s="102" t="s">
        <v>227</v>
      </c>
      <c r="H1486" s="104">
        <v>7</v>
      </c>
      <c r="I1486" s="104">
        <v>8</v>
      </c>
      <c r="J1486" s="104">
        <v>53</v>
      </c>
      <c r="K1486" s="104">
        <v>159</v>
      </c>
      <c r="L1486" s="105">
        <v>22.666666666666668</v>
      </c>
      <c r="M1486" s="106">
        <v>121</v>
      </c>
      <c r="N1486" s="106">
        <v>151</v>
      </c>
      <c r="O1486" s="106">
        <v>2</v>
      </c>
      <c r="P1486" s="106">
        <v>30</v>
      </c>
      <c r="Q1486" s="106">
        <v>7</v>
      </c>
      <c r="R1486" s="106">
        <v>4.5</v>
      </c>
      <c r="S1486" s="106">
        <v>120</v>
      </c>
      <c r="T1486" s="106">
        <v>129</v>
      </c>
      <c r="U1486" s="106">
        <v>2</v>
      </c>
      <c r="V1486" s="106">
        <v>9</v>
      </c>
      <c r="W1486" s="106">
        <v>6</v>
      </c>
      <c r="X1486" s="106">
        <v>4</v>
      </c>
      <c r="Y1486" s="106">
        <v>53</v>
      </c>
      <c r="Z1486" s="106">
        <v>7</v>
      </c>
      <c r="AA1486" s="107"/>
      <c r="AB1486" s="106"/>
      <c r="AC1486" s="108">
        <v>5.166666666666667</v>
      </c>
      <c r="AD1486" s="109">
        <v>3</v>
      </c>
      <c r="AE1486" s="110">
        <v>0</v>
      </c>
      <c r="AF1486" s="111">
        <v>0.54</v>
      </c>
      <c r="AG1486" s="112">
        <v>0</v>
      </c>
      <c r="AH1486" s="112">
        <v>0</v>
      </c>
      <c r="AI1486" s="112">
        <v>0</v>
      </c>
      <c r="AJ1486" s="111">
        <v>0.9</v>
      </c>
      <c r="AK1486" s="112">
        <v>0</v>
      </c>
      <c r="AL1486" s="112">
        <v>0</v>
      </c>
      <c r="AM1486" s="112">
        <v>0</v>
      </c>
      <c r="AN1486" s="112">
        <v>0</v>
      </c>
      <c r="AO1486" s="112">
        <v>0</v>
      </c>
      <c r="AP1486" s="112">
        <v>0</v>
      </c>
      <c r="AQ1486" s="112">
        <v>0</v>
      </c>
      <c r="AR1486" s="112">
        <v>0</v>
      </c>
      <c r="AS1486" s="112">
        <v>0</v>
      </c>
      <c r="AT1486" s="111">
        <v>0.55000000000000004</v>
      </c>
      <c r="AU1486" s="112">
        <v>0</v>
      </c>
      <c r="AV1486" s="112">
        <v>0</v>
      </c>
      <c r="AW1486" s="112">
        <v>0</v>
      </c>
      <c r="AX1486" s="112">
        <v>0</v>
      </c>
      <c r="AY1486" s="112">
        <v>0</v>
      </c>
      <c r="AZ1486" s="112">
        <v>0</v>
      </c>
      <c r="BA1486" s="111">
        <v>0.71299999999999997</v>
      </c>
      <c r="BB1486" s="112">
        <v>0</v>
      </c>
      <c r="BC1486" s="112">
        <v>0</v>
      </c>
      <c r="BD1486" s="112">
        <v>0</v>
      </c>
      <c r="BE1486" s="112">
        <v>0</v>
      </c>
      <c r="BF1486" s="112">
        <v>0</v>
      </c>
      <c r="BG1486" s="112">
        <v>0</v>
      </c>
      <c r="BH1486" s="112">
        <v>0</v>
      </c>
      <c r="BI1486" s="112">
        <v>0</v>
      </c>
      <c r="BJ1486" s="112">
        <v>0</v>
      </c>
      <c r="BK1486" s="111">
        <v>0.71299999999999997</v>
      </c>
      <c r="BL1486" s="112">
        <v>0</v>
      </c>
      <c r="BM1486" s="112">
        <v>0</v>
      </c>
      <c r="BN1486" s="112">
        <v>0</v>
      </c>
      <c r="BO1486" s="112">
        <v>0</v>
      </c>
      <c r="BP1486" s="112">
        <v>0</v>
      </c>
      <c r="BQ1486" s="112">
        <v>0</v>
      </c>
      <c r="BR1486" s="113">
        <v>2</v>
      </c>
      <c r="BS1486" s="112">
        <v>103</v>
      </c>
    </row>
    <row r="1487" spans="1:71" hidden="1" x14ac:dyDescent="0.25">
      <c r="A1487" s="102" t="s">
        <v>16</v>
      </c>
      <c r="B1487" s="103" t="s">
        <v>191</v>
      </c>
      <c r="C1487" s="102" t="s">
        <v>192</v>
      </c>
      <c r="D1487" s="102" t="s">
        <v>727</v>
      </c>
      <c r="E1487" s="102" t="s">
        <v>728</v>
      </c>
      <c r="F1487" s="102" t="s">
        <v>155</v>
      </c>
      <c r="G1487" s="102" t="s">
        <v>227</v>
      </c>
      <c r="H1487" s="104">
        <v>453</v>
      </c>
      <c r="I1487" s="104">
        <v>499</v>
      </c>
      <c r="J1487" s="104">
        <v>3458</v>
      </c>
      <c r="K1487" s="104">
        <v>10374</v>
      </c>
      <c r="L1487" s="105">
        <v>1470</v>
      </c>
      <c r="M1487" s="106">
        <v>7615</v>
      </c>
      <c r="N1487" s="106">
        <v>8177</v>
      </c>
      <c r="O1487" s="106">
        <v>10</v>
      </c>
      <c r="P1487" s="106">
        <v>562</v>
      </c>
      <c r="Q1487" s="106">
        <v>10</v>
      </c>
      <c r="R1487" s="106">
        <v>10</v>
      </c>
      <c r="S1487" s="106">
        <v>7670</v>
      </c>
      <c r="T1487" s="106">
        <v>7887</v>
      </c>
      <c r="U1487" s="106">
        <v>10</v>
      </c>
      <c r="V1487" s="106">
        <v>217</v>
      </c>
      <c r="W1487" s="106">
        <v>10</v>
      </c>
      <c r="X1487" s="106">
        <v>10</v>
      </c>
      <c r="Y1487" s="106">
        <v>3458</v>
      </c>
      <c r="Z1487" s="106">
        <v>10</v>
      </c>
      <c r="AA1487" s="107">
        <v>79679</v>
      </c>
      <c r="AB1487" s="106">
        <v>9</v>
      </c>
      <c r="AC1487" s="108">
        <v>9.6</v>
      </c>
      <c r="AD1487" s="109">
        <v>5</v>
      </c>
      <c r="AE1487" s="110">
        <v>0</v>
      </c>
      <c r="AF1487" s="111">
        <v>0.54</v>
      </c>
      <c r="AG1487" s="112">
        <v>0</v>
      </c>
      <c r="AH1487" s="112">
        <v>156.33333333333334</v>
      </c>
      <c r="AI1487" s="112">
        <v>0</v>
      </c>
      <c r="AJ1487" s="111">
        <v>0.9</v>
      </c>
      <c r="AK1487" s="112">
        <v>0</v>
      </c>
      <c r="AL1487" s="112">
        <v>0</v>
      </c>
      <c r="AM1487" s="112">
        <v>0</v>
      </c>
      <c r="AN1487" s="112">
        <v>0</v>
      </c>
      <c r="AO1487" s="112">
        <v>236</v>
      </c>
      <c r="AP1487" s="112">
        <v>0</v>
      </c>
      <c r="AQ1487" s="112">
        <v>19.666666666666668</v>
      </c>
      <c r="AR1487" s="112">
        <v>0.66666666666666663</v>
      </c>
      <c r="AS1487" s="112">
        <v>10</v>
      </c>
      <c r="AT1487" s="111">
        <v>0.55000000000000004</v>
      </c>
      <c r="AU1487" s="112">
        <v>0</v>
      </c>
      <c r="AV1487" s="112">
        <v>0</v>
      </c>
      <c r="AW1487" s="112">
        <v>26</v>
      </c>
      <c r="AX1487" s="112">
        <v>0</v>
      </c>
      <c r="AY1487" s="112">
        <v>0</v>
      </c>
      <c r="AZ1487" s="112">
        <v>0</v>
      </c>
      <c r="BA1487" s="111">
        <v>0.71299999999999997</v>
      </c>
      <c r="BB1487" s="112">
        <v>0</v>
      </c>
      <c r="BC1487" s="112">
        <v>0</v>
      </c>
      <c r="BD1487" s="112">
        <v>0</v>
      </c>
      <c r="BE1487" s="112">
        <v>0</v>
      </c>
      <c r="BF1487" s="112">
        <v>185.66666666666666</v>
      </c>
      <c r="BG1487" s="112">
        <v>0</v>
      </c>
      <c r="BH1487" s="112">
        <v>0</v>
      </c>
      <c r="BI1487" s="112">
        <v>16.666666666666668</v>
      </c>
      <c r="BJ1487" s="112">
        <v>40.333333333333336</v>
      </c>
      <c r="BK1487" s="111">
        <v>0.71299999999999997</v>
      </c>
      <c r="BL1487" s="112">
        <v>0</v>
      </c>
      <c r="BM1487" s="112">
        <v>140.70000000000002</v>
      </c>
      <c r="BN1487" s="112">
        <v>0</v>
      </c>
      <c r="BO1487" s="112">
        <v>280.71833333333336</v>
      </c>
      <c r="BP1487" s="112">
        <v>22.700000000000003</v>
      </c>
      <c r="BQ1487" s="112">
        <v>34.624333333333333</v>
      </c>
      <c r="BR1487" s="113">
        <v>143</v>
      </c>
      <c r="BS1487" s="112">
        <v>0</v>
      </c>
    </row>
    <row r="1488" spans="1:71" hidden="1" x14ac:dyDescent="0.25">
      <c r="A1488" s="102" t="s">
        <v>16</v>
      </c>
      <c r="B1488" s="103" t="s">
        <v>191</v>
      </c>
      <c r="C1488" s="102" t="s">
        <v>192</v>
      </c>
      <c r="D1488" s="102" t="s">
        <v>953</v>
      </c>
      <c r="E1488" s="102" t="s">
        <v>954</v>
      </c>
      <c r="F1488" s="102" t="s">
        <v>413</v>
      </c>
      <c r="G1488" s="102" t="s">
        <v>227</v>
      </c>
      <c r="H1488" s="104">
        <v>49</v>
      </c>
      <c r="I1488" s="104">
        <v>60</v>
      </c>
      <c r="J1488" s="104">
        <v>389</v>
      </c>
      <c r="K1488" s="104">
        <v>1167</v>
      </c>
      <c r="L1488" s="105">
        <v>166</v>
      </c>
      <c r="M1488" s="106">
        <v>663</v>
      </c>
      <c r="N1488" s="106">
        <v>804</v>
      </c>
      <c r="O1488" s="106">
        <v>7</v>
      </c>
      <c r="P1488" s="106">
        <v>141</v>
      </c>
      <c r="Q1488" s="106">
        <v>10</v>
      </c>
      <c r="R1488" s="106">
        <v>8.5</v>
      </c>
      <c r="S1488" s="106">
        <v>709</v>
      </c>
      <c r="T1488" s="106">
        <v>759</v>
      </c>
      <c r="U1488" s="106">
        <v>7</v>
      </c>
      <c r="V1488" s="106">
        <v>50</v>
      </c>
      <c r="W1488" s="106">
        <v>9</v>
      </c>
      <c r="X1488" s="106">
        <v>8</v>
      </c>
      <c r="Y1488" s="106">
        <v>389</v>
      </c>
      <c r="Z1488" s="106">
        <v>10</v>
      </c>
      <c r="AA1488" s="107">
        <v>110571</v>
      </c>
      <c r="AB1488" s="106">
        <v>10</v>
      </c>
      <c r="AC1488" s="108">
        <v>9.3000000000000007</v>
      </c>
      <c r="AD1488" s="109">
        <v>5</v>
      </c>
      <c r="AE1488" s="110">
        <v>0</v>
      </c>
      <c r="AF1488" s="111">
        <v>0.54</v>
      </c>
      <c r="AG1488" s="112">
        <v>0</v>
      </c>
      <c r="AH1488" s="112">
        <v>0</v>
      </c>
      <c r="AI1488" s="112">
        <v>0</v>
      </c>
      <c r="AJ1488" s="111">
        <v>0.9</v>
      </c>
      <c r="AK1488" s="112">
        <v>0</v>
      </c>
      <c r="AL1488" s="112">
        <v>0</v>
      </c>
      <c r="AM1488" s="112">
        <v>0</v>
      </c>
      <c r="AN1488" s="112">
        <v>0</v>
      </c>
      <c r="AO1488" s="112">
        <v>0</v>
      </c>
      <c r="AP1488" s="112">
        <v>0</v>
      </c>
      <c r="AQ1488" s="112">
        <v>1.6666666666666667</v>
      </c>
      <c r="AR1488" s="112">
        <v>0.66666666666666663</v>
      </c>
      <c r="AS1488" s="112">
        <v>10</v>
      </c>
      <c r="AT1488" s="111">
        <v>0.55000000000000004</v>
      </c>
      <c r="AU1488" s="112">
        <v>0</v>
      </c>
      <c r="AV1488" s="112">
        <v>0</v>
      </c>
      <c r="AW1488" s="112">
        <v>0</v>
      </c>
      <c r="AX1488" s="112">
        <v>0</v>
      </c>
      <c r="AY1488" s="112">
        <v>0</v>
      </c>
      <c r="AZ1488" s="112">
        <v>0</v>
      </c>
      <c r="BA1488" s="111">
        <v>0.71299999999999997</v>
      </c>
      <c r="BB1488" s="112">
        <v>0</v>
      </c>
      <c r="BC1488" s="112">
        <v>0</v>
      </c>
      <c r="BD1488" s="112">
        <v>0</v>
      </c>
      <c r="BE1488" s="112">
        <v>0</v>
      </c>
      <c r="BF1488" s="112">
        <v>0</v>
      </c>
      <c r="BG1488" s="112">
        <v>0</v>
      </c>
      <c r="BH1488" s="112">
        <v>0</v>
      </c>
      <c r="BI1488" s="112">
        <v>0</v>
      </c>
      <c r="BJ1488" s="112">
        <v>36</v>
      </c>
      <c r="BK1488" s="111">
        <v>0.71299999999999997</v>
      </c>
      <c r="BL1488" s="112">
        <v>0</v>
      </c>
      <c r="BM1488" s="112">
        <v>0</v>
      </c>
      <c r="BN1488" s="112">
        <v>0</v>
      </c>
      <c r="BO1488" s="112">
        <v>0</v>
      </c>
      <c r="BP1488" s="112">
        <v>0.91666666666666674</v>
      </c>
      <c r="BQ1488" s="112">
        <v>31.534666666666666</v>
      </c>
      <c r="BR1488" s="113">
        <v>4</v>
      </c>
      <c r="BS1488" s="112">
        <v>0</v>
      </c>
    </row>
    <row r="1489" spans="1:71" hidden="1" x14ac:dyDescent="0.25">
      <c r="A1489" s="102" t="s">
        <v>16</v>
      </c>
      <c r="B1489" s="103" t="s">
        <v>191</v>
      </c>
      <c r="C1489" s="102" t="s">
        <v>192</v>
      </c>
      <c r="D1489" s="102" t="s">
        <v>797</v>
      </c>
      <c r="E1489" s="102" t="s">
        <v>798</v>
      </c>
      <c r="F1489" s="102" t="s">
        <v>155</v>
      </c>
      <c r="G1489" s="102" t="s">
        <v>154</v>
      </c>
      <c r="H1489" s="104">
        <v>21</v>
      </c>
      <c r="I1489" s="104">
        <v>23</v>
      </c>
      <c r="J1489" s="104">
        <v>21</v>
      </c>
      <c r="K1489" s="104">
        <v>63</v>
      </c>
      <c r="L1489" s="105">
        <v>21.666666666666668</v>
      </c>
      <c r="M1489" s="106">
        <v>321</v>
      </c>
      <c r="N1489" s="106">
        <v>328</v>
      </c>
      <c r="O1489" s="106">
        <v>5</v>
      </c>
      <c r="P1489" s="106">
        <v>7</v>
      </c>
      <c r="Q1489" s="106">
        <v>4</v>
      </c>
      <c r="R1489" s="106">
        <v>4.5</v>
      </c>
      <c r="S1489" s="106">
        <v>324</v>
      </c>
      <c r="T1489" s="106">
        <v>330</v>
      </c>
      <c r="U1489" s="106">
        <v>5</v>
      </c>
      <c r="V1489" s="106">
        <v>6</v>
      </c>
      <c r="W1489" s="106">
        <v>4</v>
      </c>
      <c r="X1489" s="106">
        <v>4.5</v>
      </c>
      <c r="Y1489" s="106">
        <v>21</v>
      </c>
      <c r="Z1489" s="106">
        <v>5</v>
      </c>
      <c r="AA1489" s="107"/>
      <c r="AB1489" s="106"/>
      <c r="AC1489" s="108">
        <v>4.666666666666667</v>
      </c>
      <c r="AD1489" s="109">
        <v>3</v>
      </c>
      <c r="AE1489" s="110">
        <v>0</v>
      </c>
      <c r="AF1489" s="111">
        <v>0.54</v>
      </c>
      <c r="AG1489" s="112">
        <v>0</v>
      </c>
      <c r="AH1489" s="112">
        <v>0</v>
      </c>
      <c r="AI1489" s="112">
        <v>0</v>
      </c>
      <c r="AJ1489" s="111">
        <v>0.9</v>
      </c>
      <c r="AK1489" s="112">
        <v>0</v>
      </c>
      <c r="AL1489" s="112">
        <v>0</v>
      </c>
      <c r="AM1489" s="112">
        <v>0</v>
      </c>
      <c r="AN1489" s="112">
        <v>0</v>
      </c>
      <c r="AO1489" s="112">
        <v>0</v>
      </c>
      <c r="AP1489" s="112">
        <v>0</v>
      </c>
      <c r="AQ1489" s="112">
        <v>0</v>
      </c>
      <c r="AR1489" s="112">
        <v>0</v>
      </c>
      <c r="AS1489" s="112">
        <v>0</v>
      </c>
      <c r="AT1489" s="111">
        <v>0.55000000000000004</v>
      </c>
      <c r="AU1489" s="112">
        <v>0</v>
      </c>
      <c r="AV1489" s="112">
        <v>0</v>
      </c>
      <c r="AW1489" s="112">
        <v>0</v>
      </c>
      <c r="AX1489" s="112">
        <v>0</v>
      </c>
      <c r="AY1489" s="112">
        <v>0</v>
      </c>
      <c r="AZ1489" s="112">
        <v>0</v>
      </c>
      <c r="BA1489" s="111">
        <v>0.71299999999999997</v>
      </c>
      <c r="BB1489" s="112">
        <v>0</v>
      </c>
      <c r="BC1489" s="112">
        <v>0</v>
      </c>
      <c r="BD1489" s="112">
        <v>0</v>
      </c>
      <c r="BE1489" s="112">
        <v>0</v>
      </c>
      <c r="BF1489" s="112">
        <v>0</v>
      </c>
      <c r="BG1489" s="112">
        <v>0</v>
      </c>
      <c r="BH1489" s="112">
        <v>0</v>
      </c>
      <c r="BI1489" s="112">
        <v>0</v>
      </c>
      <c r="BJ1489" s="112">
        <v>0</v>
      </c>
      <c r="BK1489" s="111">
        <v>0.71299999999999997</v>
      </c>
      <c r="BL1489" s="112">
        <v>0</v>
      </c>
      <c r="BM1489" s="112">
        <v>0</v>
      </c>
      <c r="BN1489" s="112">
        <v>0</v>
      </c>
      <c r="BO1489" s="112">
        <v>0</v>
      </c>
      <c r="BP1489" s="112">
        <v>0</v>
      </c>
      <c r="BQ1489" s="112">
        <v>0</v>
      </c>
      <c r="BR1489" s="113">
        <v>7</v>
      </c>
      <c r="BS1489" s="112">
        <v>0</v>
      </c>
    </row>
    <row r="1490" spans="1:71" hidden="1" x14ac:dyDescent="0.25">
      <c r="A1490" s="102" t="s">
        <v>16</v>
      </c>
      <c r="B1490" s="103" t="s">
        <v>191</v>
      </c>
      <c r="C1490" s="102" t="s">
        <v>192</v>
      </c>
      <c r="D1490" s="102" t="s">
        <v>799</v>
      </c>
      <c r="E1490" s="102" t="s">
        <v>800</v>
      </c>
      <c r="F1490" s="102" t="s">
        <v>244</v>
      </c>
      <c r="G1490" s="102" t="s">
        <v>154</v>
      </c>
      <c r="H1490" s="104">
        <v>13</v>
      </c>
      <c r="I1490" s="104">
        <v>14</v>
      </c>
      <c r="J1490" s="104">
        <v>108</v>
      </c>
      <c r="K1490" s="104">
        <v>324</v>
      </c>
      <c r="L1490" s="105">
        <v>45</v>
      </c>
      <c r="M1490" s="106">
        <v>208</v>
      </c>
      <c r="N1490" s="106">
        <v>215</v>
      </c>
      <c r="O1490" s="106">
        <v>3</v>
      </c>
      <c r="P1490" s="106">
        <v>7</v>
      </c>
      <c r="Q1490" s="106">
        <v>4</v>
      </c>
      <c r="R1490" s="106">
        <v>3.5</v>
      </c>
      <c r="S1490" s="106">
        <v>209</v>
      </c>
      <c r="T1490" s="106">
        <v>213</v>
      </c>
      <c r="U1490" s="106">
        <v>3</v>
      </c>
      <c r="V1490" s="106">
        <v>4</v>
      </c>
      <c r="W1490" s="106">
        <v>4</v>
      </c>
      <c r="X1490" s="106">
        <v>3.5</v>
      </c>
      <c r="Y1490" s="106">
        <v>108</v>
      </c>
      <c r="Z1490" s="106">
        <v>9</v>
      </c>
      <c r="AA1490" s="107"/>
      <c r="AB1490" s="106"/>
      <c r="AC1490" s="108">
        <v>5.333333333333333</v>
      </c>
      <c r="AD1490" s="109">
        <v>3</v>
      </c>
      <c r="AE1490" s="110">
        <v>0</v>
      </c>
      <c r="AF1490" s="111">
        <v>0.54</v>
      </c>
      <c r="AG1490" s="112">
        <v>0</v>
      </c>
      <c r="AH1490" s="112">
        <v>9</v>
      </c>
      <c r="AI1490" s="112">
        <v>0</v>
      </c>
      <c r="AJ1490" s="111">
        <v>0.9</v>
      </c>
      <c r="AK1490" s="112">
        <v>0</v>
      </c>
      <c r="AL1490" s="112">
        <v>0</v>
      </c>
      <c r="AM1490" s="112">
        <v>0</v>
      </c>
      <c r="AN1490" s="112">
        <v>0</v>
      </c>
      <c r="AO1490" s="112">
        <v>0</v>
      </c>
      <c r="AP1490" s="112">
        <v>0</v>
      </c>
      <c r="AQ1490" s="112">
        <v>0</v>
      </c>
      <c r="AR1490" s="112">
        <v>0</v>
      </c>
      <c r="AS1490" s="112">
        <v>0</v>
      </c>
      <c r="AT1490" s="111">
        <v>0.55000000000000004</v>
      </c>
      <c r="AU1490" s="112">
        <v>0</v>
      </c>
      <c r="AV1490" s="112">
        <v>0</v>
      </c>
      <c r="AW1490" s="112">
        <v>0</v>
      </c>
      <c r="AX1490" s="112">
        <v>0</v>
      </c>
      <c r="AY1490" s="112">
        <v>0</v>
      </c>
      <c r="AZ1490" s="112">
        <v>0</v>
      </c>
      <c r="BA1490" s="111">
        <v>0.71299999999999997</v>
      </c>
      <c r="BB1490" s="112">
        <v>0</v>
      </c>
      <c r="BC1490" s="112">
        <v>0</v>
      </c>
      <c r="BD1490" s="112">
        <v>0</v>
      </c>
      <c r="BE1490" s="112">
        <v>0</v>
      </c>
      <c r="BF1490" s="112">
        <v>0</v>
      </c>
      <c r="BG1490" s="112">
        <v>0</v>
      </c>
      <c r="BH1490" s="112">
        <v>0</v>
      </c>
      <c r="BI1490" s="112">
        <v>0</v>
      </c>
      <c r="BJ1490" s="112">
        <v>0</v>
      </c>
      <c r="BK1490" s="111">
        <v>0.71299999999999997</v>
      </c>
      <c r="BL1490" s="112">
        <v>0</v>
      </c>
      <c r="BM1490" s="112">
        <v>8.1</v>
      </c>
      <c r="BN1490" s="112">
        <v>0</v>
      </c>
      <c r="BO1490" s="112">
        <v>0</v>
      </c>
      <c r="BP1490" s="112">
        <v>0</v>
      </c>
      <c r="BQ1490" s="112">
        <v>0</v>
      </c>
      <c r="BR1490" s="113">
        <v>8</v>
      </c>
      <c r="BS1490" s="112">
        <v>0</v>
      </c>
    </row>
    <row r="1491" spans="1:71" hidden="1" x14ac:dyDescent="0.25">
      <c r="A1491" s="102" t="s">
        <v>16</v>
      </c>
      <c r="B1491" s="103" t="s">
        <v>191</v>
      </c>
      <c r="C1491" s="102" t="s">
        <v>192</v>
      </c>
      <c r="D1491" s="102" t="s">
        <v>837</v>
      </c>
      <c r="E1491" s="102" t="s">
        <v>838</v>
      </c>
      <c r="F1491" s="102" t="s">
        <v>244</v>
      </c>
      <c r="G1491" s="102" t="s">
        <v>224</v>
      </c>
      <c r="H1491" s="104">
        <v>24</v>
      </c>
      <c r="I1491" s="104">
        <v>31</v>
      </c>
      <c r="J1491" s="104">
        <v>24</v>
      </c>
      <c r="K1491" s="104">
        <v>72</v>
      </c>
      <c r="L1491" s="105">
        <v>26.333333333333332</v>
      </c>
      <c r="M1491" s="106">
        <v>390</v>
      </c>
      <c r="N1491" s="106">
        <v>392</v>
      </c>
      <c r="O1491" s="106">
        <v>5</v>
      </c>
      <c r="P1491" s="106">
        <v>2</v>
      </c>
      <c r="Q1491" s="106">
        <v>3</v>
      </c>
      <c r="R1491" s="106">
        <v>4</v>
      </c>
      <c r="S1491" s="106">
        <v>420</v>
      </c>
      <c r="T1491" s="106">
        <v>433</v>
      </c>
      <c r="U1491" s="106">
        <v>6</v>
      </c>
      <c r="V1491" s="106">
        <v>13</v>
      </c>
      <c r="W1491" s="106">
        <v>6</v>
      </c>
      <c r="X1491" s="106">
        <v>6</v>
      </c>
      <c r="Y1491" s="106">
        <v>24</v>
      </c>
      <c r="Z1491" s="106">
        <v>6</v>
      </c>
      <c r="AA1491" s="107"/>
      <c r="AB1491" s="106"/>
      <c r="AC1491" s="108">
        <v>5.333333333333333</v>
      </c>
      <c r="AD1491" s="109">
        <v>3</v>
      </c>
      <c r="AE1491" s="110">
        <v>0</v>
      </c>
      <c r="AF1491" s="111">
        <v>0.54</v>
      </c>
      <c r="AG1491" s="112">
        <v>0</v>
      </c>
      <c r="AH1491" s="112">
        <v>14.333333333333334</v>
      </c>
      <c r="AI1491" s="112">
        <v>0</v>
      </c>
      <c r="AJ1491" s="111">
        <v>0.9</v>
      </c>
      <c r="AK1491" s="112">
        <v>0</v>
      </c>
      <c r="AL1491" s="112">
        <v>0</v>
      </c>
      <c r="AM1491" s="112">
        <v>0</v>
      </c>
      <c r="AN1491" s="112">
        <v>0</v>
      </c>
      <c r="AO1491" s="112">
        <v>0</v>
      </c>
      <c r="AP1491" s="112">
        <v>0</v>
      </c>
      <c r="AQ1491" s="112">
        <v>0</v>
      </c>
      <c r="AR1491" s="112">
        <v>0</v>
      </c>
      <c r="AS1491" s="112">
        <v>0</v>
      </c>
      <c r="AT1491" s="111">
        <v>0.55000000000000004</v>
      </c>
      <c r="AU1491" s="112">
        <v>0</v>
      </c>
      <c r="AV1491" s="112">
        <v>0</v>
      </c>
      <c r="AW1491" s="112">
        <v>0</v>
      </c>
      <c r="AX1491" s="112">
        <v>0</v>
      </c>
      <c r="AY1491" s="112">
        <v>0</v>
      </c>
      <c r="AZ1491" s="112">
        <v>0</v>
      </c>
      <c r="BA1491" s="111">
        <v>0.71299999999999997</v>
      </c>
      <c r="BB1491" s="112">
        <v>0</v>
      </c>
      <c r="BC1491" s="112">
        <v>0</v>
      </c>
      <c r="BD1491" s="112">
        <v>0</v>
      </c>
      <c r="BE1491" s="112">
        <v>0</v>
      </c>
      <c r="BF1491" s="112">
        <v>0</v>
      </c>
      <c r="BG1491" s="112">
        <v>0</v>
      </c>
      <c r="BH1491" s="112">
        <v>0</v>
      </c>
      <c r="BI1491" s="112">
        <v>0</v>
      </c>
      <c r="BJ1491" s="112">
        <v>0</v>
      </c>
      <c r="BK1491" s="111">
        <v>0.71299999999999997</v>
      </c>
      <c r="BL1491" s="112">
        <v>0</v>
      </c>
      <c r="BM1491" s="112">
        <v>12.9</v>
      </c>
      <c r="BN1491" s="112">
        <v>0</v>
      </c>
      <c r="BO1491" s="112">
        <v>0</v>
      </c>
      <c r="BP1491" s="112">
        <v>0</v>
      </c>
      <c r="BQ1491" s="112">
        <v>0</v>
      </c>
      <c r="BR1491" s="113">
        <v>19</v>
      </c>
      <c r="BS1491" s="112">
        <v>0</v>
      </c>
    </row>
    <row r="1492" spans="1:71" hidden="1" x14ac:dyDescent="0.25">
      <c r="A1492" s="102" t="s">
        <v>16</v>
      </c>
      <c r="B1492" s="103" t="s">
        <v>191</v>
      </c>
      <c r="C1492" s="102" t="s">
        <v>192</v>
      </c>
      <c r="D1492" s="102" t="s">
        <v>1005</v>
      </c>
      <c r="E1492" s="102" t="s">
        <v>1083</v>
      </c>
      <c r="F1492" s="102" t="s">
        <v>244</v>
      </c>
      <c r="G1492" s="102" t="s">
        <v>224</v>
      </c>
      <c r="H1492" s="104">
        <v>21</v>
      </c>
      <c r="I1492" s="104">
        <v>22</v>
      </c>
      <c r="J1492" s="104">
        <v>95</v>
      </c>
      <c r="K1492" s="104">
        <v>285</v>
      </c>
      <c r="L1492" s="105">
        <v>46</v>
      </c>
      <c r="M1492" s="106">
        <v>395</v>
      </c>
      <c r="N1492" s="106">
        <v>406</v>
      </c>
      <c r="O1492" s="106">
        <v>5</v>
      </c>
      <c r="P1492" s="106">
        <v>11</v>
      </c>
      <c r="Q1492" s="106">
        <v>5</v>
      </c>
      <c r="R1492" s="106">
        <v>5</v>
      </c>
      <c r="S1492" s="106">
        <v>397</v>
      </c>
      <c r="T1492" s="106">
        <v>402</v>
      </c>
      <c r="U1492" s="106">
        <v>5</v>
      </c>
      <c r="V1492" s="106">
        <v>5</v>
      </c>
      <c r="W1492" s="106">
        <v>4</v>
      </c>
      <c r="X1492" s="106">
        <v>4.5</v>
      </c>
      <c r="Y1492" s="106">
        <v>95</v>
      </c>
      <c r="Z1492" s="106">
        <v>8</v>
      </c>
      <c r="AA1492" s="107">
        <v>65654</v>
      </c>
      <c r="AB1492" s="106">
        <v>8</v>
      </c>
      <c r="AC1492" s="108">
        <v>6.7</v>
      </c>
      <c r="AD1492" s="109">
        <v>4</v>
      </c>
      <c r="AE1492" s="110">
        <v>0</v>
      </c>
      <c r="AF1492" s="111">
        <v>0.54</v>
      </c>
      <c r="AG1492" s="112">
        <v>0</v>
      </c>
      <c r="AH1492" s="112">
        <v>24</v>
      </c>
      <c r="AI1492" s="112">
        <v>0</v>
      </c>
      <c r="AJ1492" s="111">
        <v>0.9</v>
      </c>
      <c r="AK1492" s="112">
        <v>0</v>
      </c>
      <c r="AL1492" s="112">
        <v>0</v>
      </c>
      <c r="AM1492" s="112">
        <v>0</v>
      </c>
      <c r="AN1492" s="112">
        <v>0</v>
      </c>
      <c r="AO1492" s="112">
        <v>0</v>
      </c>
      <c r="AP1492" s="112">
        <v>0</v>
      </c>
      <c r="AQ1492" s="112">
        <v>0</v>
      </c>
      <c r="AR1492" s="112">
        <v>0</v>
      </c>
      <c r="AS1492" s="112">
        <v>0</v>
      </c>
      <c r="AT1492" s="111">
        <v>0.55000000000000004</v>
      </c>
      <c r="AU1492" s="112">
        <v>0</v>
      </c>
      <c r="AV1492" s="112">
        <v>0</v>
      </c>
      <c r="AW1492" s="112">
        <v>0</v>
      </c>
      <c r="AX1492" s="112">
        <v>0</v>
      </c>
      <c r="AY1492" s="112">
        <v>0</v>
      </c>
      <c r="AZ1492" s="112">
        <v>0</v>
      </c>
      <c r="BA1492" s="111">
        <v>0.71299999999999997</v>
      </c>
      <c r="BB1492" s="112">
        <v>0</v>
      </c>
      <c r="BC1492" s="112">
        <v>0</v>
      </c>
      <c r="BD1492" s="112">
        <v>0</v>
      </c>
      <c r="BE1492" s="112">
        <v>0</v>
      </c>
      <c r="BF1492" s="112">
        <v>0</v>
      </c>
      <c r="BG1492" s="112">
        <v>0</v>
      </c>
      <c r="BH1492" s="112">
        <v>0</v>
      </c>
      <c r="BI1492" s="112">
        <v>0</v>
      </c>
      <c r="BJ1492" s="112">
        <v>0</v>
      </c>
      <c r="BK1492" s="111">
        <v>0.71299999999999997</v>
      </c>
      <c r="BL1492" s="112">
        <v>0</v>
      </c>
      <c r="BM1492" s="112">
        <v>21.6</v>
      </c>
      <c r="BN1492" s="112">
        <v>0</v>
      </c>
      <c r="BO1492" s="112">
        <v>0</v>
      </c>
      <c r="BP1492" s="112">
        <v>0</v>
      </c>
      <c r="BQ1492" s="112">
        <v>0</v>
      </c>
      <c r="BR1492" s="113">
        <v>6</v>
      </c>
      <c r="BS1492" s="112">
        <v>0</v>
      </c>
    </row>
    <row r="1493" spans="1:71" hidden="1" x14ac:dyDescent="0.25">
      <c r="A1493" s="102" t="s">
        <v>16</v>
      </c>
      <c r="B1493" s="103" t="s">
        <v>191</v>
      </c>
      <c r="C1493" s="102" t="s">
        <v>192</v>
      </c>
      <c r="D1493" s="102" t="s">
        <v>1006</v>
      </c>
      <c r="E1493" s="102" t="s">
        <v>1007</v>
      </c>
      <c r="F1493" s="102" t="s">
        <v>153</v>
      </c>
      <c r="G1493" s="102" t="s">
        <v>224</v>
      </c>
      <c r="H1493" s="104">
        <v>27</v>
      </c>
      <c r="I1493" s="104">
        <v>32</v>
      </c>
      <c r="J1493" s="104">
        <v>39</v>
      </c>
      <c r="K1493" s="104">
        <v>117</v>
      </c>
      <c r="L1493" s="105">
        <v>32.666666666666664</v>
      </c>
      <c r="M1493" s="106">
        <v>437</v>
      </c>
      <c r="N1493" s="106">
        <v>452</v>
      </c>
      <c r="O1493" s="106">
        <v>6</v>
      </c>
      <c r="P1493" s="106">
        <v>15</v>
      </c>
      <c r="Q1493" s="106">
        <v>5</v>
      </c>
      <c r="R1493" s="106">
        <v>5.5</v>
      </c>
      <c r="S1493" s="106">
        <v>464</v>
      </c>
      <c r="T1493" s="106">
        <v>477</v>
      </c>
      <c r="U1493" s="106">
        <v>6</v>
      </c>
      <c r="V1493" s="106">
        <v>13</v>
      </c>
      <c r="W1493" s="106">
        <v>6</v>
      </c>
      <c r="X1493" s="106">
        <v>6</v>
      </c>
      <c r="Y1493" s="106">
        <v>39</v>
      </c>
      <c r="Z1493" s="106">
        <v>6</v>
      </c>
      <c r="AA1493" s="107">
        <v>36985</v>
      </c>
      <c r="AB1493" s="106">
        <v>3</v>
      </c>
      <c r="AC1493" s="108">
        <v>4.7</v>
      </c>
      <c r="AD1493" s="109">
        <v>3</v>
      </c>
      <c r="AE1493" s="110">
        <v>0</v>
      </c>
      <c r="AF1493" s="111">
        <v>0.54</v>
      </c>
      <c r="AG1493" s="112">
        <v>18.333333333333332</v>
      </c>
      <c r="AH1493" s="112">
        <v>0</v>
      </c>
      <c r="AI1493" s="112">
        <v>18.333333333333332</v>
      </c>
      <c r="AJ1493" s="111">
        <v>0.9</v>
      </c>
      <c r="AK1493" s="112">
        <v>0</v>
      </c>
      <c r="AL1493" s="112">
        <v>0</v>
      </c>
      <c r="AM1493" s="112">
        <v>0</v>
      </c>
      <c r="AN1493" s="112">
        <v>0</v>
      </c>
      <c r="AO1493" s="112">
        <v>14.333333333333334</v>
      </c>
      <c r="AP1493" s="112">
        <v>0</v>
      </c>
      <c r="AQ1493" s="112">
        <v>0</v>
      </c>
      <c r="AR1493" s="112">
        <v>0</v>
      </c>
      <c r="AS1493" s="112">
        <v>0</v>
      </c>
      <c r="AT1493" s="111">
        <v>0.55000000000000004</v>
      </c>
      <c r="AU1493" s="112">
        <v>0</v>
      </c>
      <c r="AV1493" s="112">
        <v>0</v>
      </c>
      <c r="AW1493" s="112">
        <v>0</v>
      </c>
      <c r="AX1493" s="112">
        <v>0</v>
      </c>
      <c r="AY1493" s="112">
        <v>0</v>
      </c>
      <c r="AZ1493" s="112">
        <v>0</v>
      </c>
      <c r="BA1493" s="111">
        <v>0.71299999999999997</v>
      </c>
      <c r="BB1493" s="112">
        <v>0</v>
      </c>
      <c r="BC1493" s="112">
        <v>0</v>
      </c>
      <c r="BD1493" s="112">
        <v>0</v>
      </c>
      <c r="BE1493" s="112">
        <v>0</v>
      </c>
      <c r="BF1493" s="112">
        <v>0</v>
      </c>
      <c r="BG1493" s="112">
        <v>0</v>
      </c>
      <c r="BH1493" s="112">
        <v>0</v>
      </c>
      <c r="BI1493" s="112">
        <v>0</v>
      </c>
      <c r="BJ1493" s="112">
        <v>0</v>
      </c>
      <c r="BK1493" s="111">
        <v>0.71299999999999997</v>
      </c>
      <c r="BL1493" s="112">
        <v>0</v>
      </c>
      <c r="BM1493" s="112">
        <v>16.5</v>
      </c>
      <c r="BN1493" s="112">
        <v>16.5</v>
      </c>
      <c r="BO1493" s="112">
        <v>7.8833333333333346</v>
      </c>
      <c r="BP1493" s="112">
        <v>0</v>
      </c>
      <c r="BQ1493" s="112">
        <v>0</v>
      </c>
      <c r="BR1493" s="113">
        <v>9</v>
      </c>
      <c r="BS1493" s="112">
        <v>0</v>
      </c>
    </row>
    <row r="1494" spans="1:71" hidden="1" x14ac:dyDescent="0.25">
      <c r="A1494" s="102" t="s">
        <v>16</v>
      </c>
      <c r="B1494" s="103" t="s">
        <v>191</v>
      </c>
      <c r="C1494" s="102" t="s">
        <v>192</v>
      </c>
      <c r="D1494" s="102" t="s">
        <v>1008</v>
      </c>
      <c r="E1494" s="102" t="s">
        <v>1009</v>
      </c>
      <c r="F1494" s="102" t="s">
        <v>244</v>
      </c>
      <c r="G1494" s="102" t="s">
        <v>224</v>
      </c>
      <c r="H1494" s="104">
        <v>10</v>
      </c>
      <c r="I1494" s="104">
        <v>10</v>
      </c>
      <c r="J1494" s="104">
        <v>19</v>
      </c>
      <c r="K1494" s="104">
        <v>57</v>
      </c>
      <c r="L1494" s="105">
        <v>13</v>
      </c>
      <c r="M1494" s="106">
        <v>110</v>
      </c>
      <c r="N1494" s="106">
        <v>123</v>
      </c>
      <c r="O1494" s="106">
        <v>1</v>
      </c>
      <c r="P1494" s="106">
        <v>13</v>
      </c>
      <c r="Q1494" s="106">
        <v>5</v>
      </c>
      <c r="R1494" s="106">
        <v>3</v>
      </c>
      <c r="S1494" s="106">
        <v>114</v>
      </c>
      <c r="T1494" s="106">
        <v>116</v>
      </c>
      <c r="U1494" s="106">
        <v>1</v>
      </c>
      <c r="V1494" s="106">
        <v>2</v>
      </c>
      <c r="W1494" s="106">
        <v>3</v>
      </c>
      <c r="X1494" s="106">
        <v>2</v>
      </c>
      <c r="Y1494" s="106">
        <v>19</v>
      </c>
      <c r="Z1494" s="106">
        <v>5</v>
      </c>
      <c r="AA1494" s="107"/>
      <c r="AB1494" s="106"/>
      <c r="AC1494" s="108">
        <v>3.3333333333333335</v>
      </c>
      <c r="AD1494" s="109">
        <v>2</v>
      </c>
      <c r="AE1494" s="110">
        <v>0</v>
      </c>
      <c r="AF1494" s="111">
        <v>0.54</v>
      </c>
      <c r="AG1494" s="112">
        <v>0</v>
      </c>
      <c r="AH1494" s="112">
        <v>0</v>
      </c>
      <c r="AI1494" s="112">
        <v>0</v>
      </c>
      <c r="AJ1494" s="111">
        <v>0.9</v>
      </c>
      <c r="AK1494" s="112">
        <v>0</v>
      </c>
      <c r="AL1494" s="112">
        <v>0</v>
      </c>
      <c r="AM1494" s="112">
        <v>0</v>
      </c>
      <c r="AN1494" s="112">
        <v>0</v>
      </c>
      <c r="AO1494" s="112">
        <v>0</v>
      </c>
      <c r="AP1494" s="112">
        <v>0</v>
      </c>
      <c r="AQ1494" s="112">
        <v>0</v>
      </c>
      <c r="AR1494" s="112">
        <v>0</v>
      </c>
      <c r="AS1494" s="112">
        <v>0</v>
      </c>
      <c r="AT1494" s="111">
        <v>0.55000000000000004</v>
      </c>
      <c r="AU1494" s="112">
        <v>0</v>
      </c>
      <c r="AV1494" s="112">
        <v>0</v>
      </c>
      <c r="AW1494" s="112">
        <v>0</v>
      </c>
      <c r="AX1494" s="112">
        <v>0</v>
      </c>
      <c r="AY1494" s="112">
        <v>0</v>
      </c>
      <c r="AZ1494" s="112">
        <v>0</v>
      </c>
      <c r="BA1494" s="111">
        <v>0.71299999999999997</v>
      </c>
      <c r="BB1494" s="112">
        <v>0</v>
      </c>
      <c r="BC1494" s="112">
        <v>0</v>
      </c>
      <c r="BD1494" s="112">
        <v>0</v>
      </c>
      <c r="BE1494" s="112">
        <v>0</v>
      </c>
      <c r="BF1494" s="112">
        <v>71</v>
      </c>
      <c r="BG1494" s="112">
        <v>0</v>
      </c>
      <c r="BH1494" s="112">
        <v>0</v>
      </c>
      <c r="BI1494" s="112">
        <v>5.666666666666667</v>
      </c>
      <c r="BJ1494" s="112">
        <v>0.33333333333333331</v>
      </c>
      <c r="BK1494" s="111">
        <v>0.71299999999999997</v>
      </c>
      <c r="BL1494" s="112">
        <v>0</v>
      </c>
      <c r="BM1494" s="112">
        <v>0</v>
      </c>
      <c r="BN1494" s="112">
        <v>0</v>
      </c>
      <c r="BO1494" s="112">
        <v>50.622999999999998</v>
      </c>
      <c r="BP1494" s="112">
        <v>4.0403333333333338</v>
      </c>
      <c r="BQ1494" s="112">
        <v>0.23766666666666664</v>
      </c>
      <c r="BR1494" s="113">
        <v>1</v>
      </c>
      <c r="BS1494" s="112">
        <v>0</v>
      </c>
    </row>
    <row r="1495" spans="1:71" hidden="1" x14ac:dyDescent="0.25">
      <c r="A1495" s="102" t="s">
        <v>16</v>
      </c>
      <c r="B1495" s="103" t="s">
        <v>191</v>
      </c>
      <c r="C1495" s="102" t="s">
        <v>192</v>
      </c>
      <c r="D1495" s="102" t="s">
        <v>98</v>
      </c>
      <c r="E1495" s="102" t="s">
        <v>99</v>
      </c>
      <c r="F1495" s="102" t="s">
        <v>151</v>
      </c>
      <c r="G1495" s="102" t="s">
        <v>223</v>
      </c>
      <c r="H1495" s="104">
        <v>53</v>
      </c>
      <c r="I1495" s="104">
        <v>56</v>
      </c>
      <c r="J1495" s="104">
        <v>240</v>
      </c>
      <c r="K1495" s="104">
        <v>720</v>
      </c>
      <c r="L1495" s="105">
        <v>116.33333333333333</v>
      </c>
      <c r="M1495" s="106">
        <v>629</v>
      </c>
      <c r="N1495" s="106">
        <v>670</v>
      </c>
      <c r="O1495" s="106">
        <v>7</v>
      </c>
      <c r="P1495" s="106">
        <v>41</v>
      </c>
      <c r="Q1495" s="106">
        <v>8</v>
      </c>
      <c r="R1495" s="106">
        <v>7.5</v>
      </c>
      <c r="S1495" s="106">
        <v>616</v>
      </c>
      <c r="T1495" s="106">
        <v>630</v>
      </c>
      <c r="U1495" s="106">
        <v>7</v>
      </c>
      <c r="V1495" s="106">
        <v>14</v>
      </c>
      <c r="W1495" s="106">
        <v>7</v>
      </c>
      <c r="X1495" s="106">
        <v>7</v>
      </c>
      <c r="Y1495" s="106">
        <v>240</v>
      </c>
      <c r="Z1495" s="106">
        <v>10</v>
      </c>
      <c r="AA1495" s="107">
        <v>31623</v>
      </c>
      <c r="AB1495" s="106">
        <v>2</v>
      </c>
      <c r="AC1495" s="108">
        <v>5.7</v>
      </c>
      <c r="AD1495" s="109">
        <v>2</v>
      </c>
      <c r="AE1495" s="110">
        <v>0</v>
      </c>
      <c r="AF1495" s="111">
        <v>0.54</v>
      </c>
      <c r="AG1495" s="112">
        <v>0</v>
      </c>
      <c r="AH1495" s="112">
        <v>0</v>
      </c>
      <c r="AI1495" s="112">
        <v>0</v>
      </c>
      <c r="AJ1495" s="111">
        <v>0.9</v>
      </c>
      <c r="AK1495" s="112">
        <v>0</v>
      </c>
      <c r="AL1495" s="112">
        <v>0</v>
      </c>
      <c r="AM1495" s="112">
        <v>0</v>
      </c>
      <c r="AN1495" s="112">
        <v>0</v>
      </c>
      <c r="AO1495" s="112">
        <v>0</v>
      </c>
      <c r="AP1495" s="112">
        <v>0</v>
      </c>
      <c r="AQ1495" s="112">
        <v>0</v>
      </c>
      <c r="AR1495" s="112">
        <v>0</v>
      </c>
      <c r="AS1495" s="112">
        <v>0</v>
      </c>
      <c r="AT1495" s="111">
        <v>0.55000000000000004</v>
      </c>
      <c r="AU1495" s="112">
        <v>0</v>
      </c>
      <c r="AV1495" s="112">
        <v>0</v>
      </c>
      <c r="AW1495" s="112">
        <v>0</v>
      </c>
      <c r="AX1495" s="112">
        <v>0</v>
      </c>
      <c r="AY1495" s="112">
        <v>0</v>
      </c>
      <c r="AZ1495" s="112">
        <v>0</v>
      </c>
      <c r="BA1495" s="111">
        <v>0.71299999999999997</v>
      </c>
      <c r="BB1495" s="112">
        <v>0</v>
      </c>
      <c r="BC1495" s="112">
        <v>0</v>
      </c>
      <c r="BD1495" s="112">
        <v>0</v>
      </c>
      <c r="BE1495" s="112">
        <v>0</v>
      </c>
      <c r="BF1495" s="112">
        <v>0</v>
      </c>
      <c r="BG1495" s="112">
        <v>0</v>
      </c>
      <c r="BH1495" s="112">
        <v>0</v>
      </c>
      <c r="BI1495" s="112">
        <v>0</v>
      </c>
      <c r="BJ1495" s="112">
        <v>0</v>
      </c>
      <c r="BK1495" s="111">
        <v>0.71299999999999997</v>
      </c>
      <c r="BL1495" s="112">
        <v>0</v>
      </c>
      <c r="BM1495" s="112">
        <v>0</v>
      </c>
      <c r="BN1495" s="112">
        <v>0</v>
      </c>
      <c r="BO1495" s="112">
        <v>0</v>
      </c>
      <c r="BP1495" s="112">
        <v>0</v>
      </c>
      <c r="BQ1495" s="112">
        <v>0</v>
      </c>
      <c r="BR1495" s="113">
        <v>32</v>
      </c>
      <c r="BS1495" s="112">
        <v>0</v>
      </c>
    </row>
    <row r="1496" spans="1:71" hidden="1" x14ac:dyDescent="0.25">
      <c r="A1496" s="102" t="s">
        <v>16</v>
      </c>
      <c r="B1496" s="103" t="s">
        <v>191</v>
      </c>
      <c r="C1496" s="102" t="s">
        <v>192</v>
      </c>
      <c r="D1496" s="102" t="s">
        <v>1012</v>
      </c>
      <c r="E1496" s="102" t="s">
        <v>1013</v>
      </c>
      <c r="F1496" s="102" t="s">
        <v>153</v>
      </c>
      <c r="G1496" s="102" t="s">
        <v>224</v>
      </c>
      <c r="H1496" s="104">
        <v>42</v>
      </c>
      <c r="I1496" s="104">
        <v>50</v>
      </c>
      <c r="J1496" s="104">
        <v>94</v>
      </c>
      <c r="K1496" s="104">
        <v>282</v>
      </c>
      <c r="L1496" s="105">
        <v>62</v>
      </c>
      <c r="M1496" s="106">
        <v>510</v>
      </c>
      <c r="N1496" s="106">
        <v>527</v>
      </c>
      <c r="O1496" s="106">
        <v>6</v>
      </c>
      <c r="P1496" s="106">
        <v>17</v>
      </c>
      <c r="Q1496" s="106">
        <v>6</v>
      </c>
      <c r="R1496" s="106">
        <v>6</v>
      </c>
      <c r="S1496" s="106">
        <v>525</v>
      </c>
      <c r="T1496" s="106">
        <v>541</v>
      </c>
      <c r="U1496" s="106">
        <v>6</v>
      </c>
      <c r="V1496" s="106">
        <v>16</v>
      </c>
      <c r="W1496" s="106">
        <v>7</v>
      </c>
      <c r="X1496" s="106">
        <v>6.5</v>
      </c>
      <c r="Y1496" s="106">
        <v>94</v>
      </c>
      <c r="Z1496" s="106">
        <v>8</v>
      </c>
      <c r="AA1496" s="107">
        <v>58730</v>
      </c>
      <c r="AB1496" s="106">
        <v>7</v>
      </c>
      <c r="AC1496" s="108">
        <v>6.9</v>
      </c>
      <c r="AD1496" s="109">
        <v>4</v>
      </c>
      <c r="AE1496" s="110">
        <v>94</v>
      </c>
      <c r="AF1496" s="111">
        <v>0.54</v>
      </c>
      <c r="AG1496" s="112">
        <v>0</v>
      </c>
      <c r="AH1496" s="112">
        <v>24.333333333333332</v>
      </c>
      <c r="AI1496" s="112">
        <v>0</v>
      </c>
      <c r="AJ1496" s="111">
        <v>0.9</v>
      </c>
      <c r="AK1496" s="112">
        <v>0</v>
      </c>
      <c r="AL1496" s="112">
        <v>0</v>
      </c>
      <c r="AM1496" s="112">
        <v>0</v>
      </c>
      <c r="AN1496" s="112">
        <v>0</v>
      </c>
      <c r="AO1496" s="112">
        <v>93.333333333333329</v>
      </c>
      <c r="AP1496" s="112">
        <v>0</v>
      </c>
      <c r="AQ1496" s="112">
        <v>0</v>
      </c>
      <c r="AR1496" s="112">
        <v>0</v>
      </c>
      <c r="AS1496" s="112">
        <v>0</v>
      </c>
      <c r="AT1496" s="111">
        <v>0.55000000000000004</v>
      </c>
      <c r="AU1496" s="112">
        <v>0</v>
      </c>
      <c r="AV1496" s="112">
        <v>0</v>
      </c>
      <c r="AW1496" s="112">
        <v>0</v>
      </c>
      <c r="AX1496" s="112">
        <v>0</v>
      </c>
      <c r="AY1496" s="112">
        <v>0</v>
      </c>
      <c r="AZ1496" s="112">
        <v>0</v>
      </c>
      <c r="BA1496" s="111">
        <v>0.71299999999999997</v>
      </c>
      <c r="BB1496" s="112">
        <v>0</v>
      </c>
      <c r="BC1496" s="112">
        <v>0</v>
      </c>
      <c r="BD1496" s="112">
        <v>0</v>
      </c>
      <c r="BE1496" s="112">
        <v>0</v>
      </c>
      <c r="BF1496" s="112">
        <v>0</v>
      </c>
      <c r="BG1496" s="112">
        <v>0</v>
      </c>
      <c r="BH1496" s="112">
        <v>0</v>
      </c>
      <c r="BI1496" s="112">
        <v>0</v>
      </c>
      <c r="BJ1496" s="112">
        <v>0</v>
      </c>
      <c r="BK1496" s="111">
        <v>0.71299999999999997</v>
      </c>
      <c r="BL1496" s="112">
        <v>50.760000000000005</v>
      </c>
      <c r="BM1496" s="112">
        <v>21.9</v>
      </c>
      <c r="BN1496" s="112">
        <v>0</v>
      </c>
      <c r="BO1496" s="112">
        <v>51.333333333333336</v>
      </c>
      <c r="BP1496" s="112">
        <v>0</v>
      </c>
      <c r="BQ1496" s="112">
        <v>0</v>
      </c>
      <c r="BR1496" s="113">
        <v>5</v>
      </c>
      <c r="BS1496" s="112">
        <v>0</v>
      </c>
    </row>
    <row r="1497" spans="1:71" hidden="1" x14ac:dyDescent="0.25">
      <c r="A1497" s="102" t="s">
        <v>16</v>
      </c>
      <c r="B1497" s="103" t="s">
        <v>191</v>
      </c>
      <c r="C1497" s="102" t="s">
        <v>192</v>
      </c>
      <c r="D1497" s="102" t="s">
        <v>801</v>
      </c>
      <c r="E1497" s="102" t="s">
        <v>802</v>
      </c>
      <c r="F1497" s="102" t="s">
        <v>244</v>
      </c>
      <c r="G1497" s="102" t="s">
        <v>224</v>
      </c>
      <c r="H1497" s="104">
        <v>27</v>
      </c>
      <c r="I1497" s="104">
        <v>28</v>
      </c>
      <c r="J1497" s="104">
        <v>7</v>
      </c>
      <c r="K1497" s="104">
        <v>21</v>
      </c>
      <c r="L1497" s="105">
        <v>20.666666666666668</v>
      </c>
      <c r="M1497" s="106">
        <v>237</v>
      </c>
      <c r="N1497" s="106">
        <v>296</v>
      </c>
      <c r="O1497" s="106">
        <v>4</v>
      </c>
      <c r="P1497" s="106">
        <v>59</v>
      </c>
      <c r="Q1497" s="106">
        <v>9</v>
      </c>
      <c r="R1497" s="106">
        <v>6.5</v>
      </c>
      <c r="S1497" s="106">
        <v>235</v>
      </c>
      <c r="T1497" s="106">
        <v>253</v>
      </c>
      <c r="U1497" s="106">
        <v>4</v>
      </c>
      <c r="V1497" s="106">
        <v>18</v>
      </c>
      <c r="W1497" s="106">
        <v>7</v>
      </c>
      <c r="X1497" s="106">
        <v>5.5</v>
      </c>
      <c r="Y1497" s="106">
        <v>7</v>
      </c>
      <c r="Z1497" s="106">
        <v>2</v>
      </c>
      <c r="AA1497" s="107"/>
      <c r="AB1497" s="106"/>
      <c r="AC1497" s="108">
        <v>4.666666666666667</v>
      </c>
      <c r="AD1497" s="109">
        <v>3</v>
      </c>
      <c r="AE1497" s="110">
        <v>0</v>
      </c>
      <c r="AF1497" s="111">
        <v>0.54</v>
      </c>
      <c r="AG1497" s="112">
        <v>0</v>
      </c>
      <c r="AH1497" s="112">
        <v>19</v>
      </c>
      <c r="AI1497" s="112">
        <v>0</v>
      </c>
      <c r="AJ1497" s="111">
        <v>0.9</v>
      </c>
      <c r="AK1497" s="112">
        <v>0</v>
      </c>
      <c r="AL1497" s="112">
        <v>0</v>
      </c>
      <c r="AM1497" s="112">
        <v>0</v>
      </c>
      <c r="AN1497" s="112">
        <v>0</v>
      </c>
      <c r="AO1497" s="112">
        <v>0</v>
      </c>
      <c r="AP1497" s="112">
        <v>0</v>
      </c>
      <c r="AQ1497" s="112">
        <v>0</v>
      </c>
      <c r="AR1497" s="112">
        <v>0</v>
      </c>
      <c r="AS1497" s="112">
        <v>0</v>
      </c>
      <c r="AT1497" s="111">
        <v>0.55000000000000004</v>
      </c>
      <c r="AU1497" s="112">
        <v>0</v>
      </c>
      <c r="AV1497" s="112">
        <v>0</v>
      </c>
      <c r="AW1497" s="112">
        <v>0</v>
      </c>
      <c r="AX1497" s="112">
        <v>0</v>
      </c>
      <c r="AY1497" s="112">
        <v>0</v>
      </c>
      <c r="AZ1497" s="112">
        <v>0</v>
      </c>
      <c r="BA1497" s="111">
        <v>0.71299999999999997</v>
      </c>
      <c r="BB1497" s="112">
        <v>0</v>
      </c>
      <c r="BC1497" s="112">
        <v>0</v>
      </c>
      <c r="BD1497" s="112">
        <v>0</v>
      </c>
      <c r="BE1497" s="112">
        <v>0</v>
      </c>
      <c r="BF1497" s="112">
        <v>0</v>
      </c>
      <c r="BG1497" s="112">
        <v>0</v>
      </c>
      <c r="BH1497" s="112">
        <v>0</v>
      </c>
      <c r="BI1497" s="112">
        <v>0</v>
      </c>
      <c r="BJ1497" s="112">
        <v>0</v>
      </c>
      <c r="BK1497" s="111">
        <v>0.71299999999999997</v>
      </c>
      <c r="BL1497" s="112">
        <v>0</v>
      </c>
      <c r="BM1497" s="112">
        <v>17.100000000000001</v>
      </c>
      <c r="BN1497" s="112">
        <v>0</v>
      </c>
      <c r="BO1497" s="112">
        <v>0</v>
      </c>
      <c r="BP1497" s="112">
        <v>0</v>
      </c>
      <c r="BQ1497" s="112">
        <v>0</v>
      </c>
      <c r="BR1497" s="113">
        <v>12</v>
      </c>
      <c r="BS1497" s="112">
        <v>0</v>
      </c>
    </row>
    <row r="1498" spans="1:71" hidden="1" x14ac:dyDescent="0.25">
      <c r="A1498" s="102" t="s">
        <v>16</v>
      </c>
      <c r="B1498" s="103" t="s">
        <v>191</v>
      </c>
      <c r="C1498" s="102" t="s">
        <v>192</v>
      </c>
      <c r="D1498" s="102" t="s">
        <v>827</v>
      </c>
      <c r="E1498" s="102" t="s">
        <v>828</v>
      </c>
      <c r="F1498" s="102" t="s">
        <v>153</v>
      </c>
      <c r="G1498" s="102" t="s">
        <v>224</v>
      </c>
      <c r="H1498" s="104">
        <v>124</v>
      </c>
      <c r="I1498" s="104">
        <v>133</v>
      </c>
      <c r="J1498" s="104">
        <v>555</v>
      </c>
      <c r="K1498" s="104">
        <v>1665</v>
      </c>
      <c r="L1498" s="105">
        <v>270.66666666666669</v>
      </c>
      <c r="M1498" s="106">
        <v>1692</v>
      </c>
      <c r="N1498" s="106">
        <v>1730</v>
      </c>
      <c r="O1498" s="106">
        <v>9</v>
      </c>
      <c r="P1498" s="106">
        <v>38</v>
      </c>
      <c r="Q1498" s="106">
        <v>8</v>
      </c>
      <c r="R1498" s="106">
        <v>8.5</v>
      </c>
      <c r="S1498" s="106">
        <v>1668</v>
      </c>
      <c r="T1498" s="106">
        <v>1701</v>
      </c>
      <c r="U1498" s="106">
        <v>9</v>
      </c>
      <c r="V1498" s="106">
        <v>33</v>
      </c>
      <c r="W1498" s="106">
        <v>9</v>
      </c>
      <c r="X1498" s="106">
        <v>9</v>
      </c>
      <c r="Y1498" s="106">
        <v>555</v>
      </c>
      <c r="Z1498" s="106">
        <v>10</v>
      </c>
      <c r="AA1498" s="107">
        <v>54879</v>
      </c>
      <c r="AB1498" s="106">
        <v>6</v>
      </c>
      <c r="AC1498" s="108">
        <v>7.9</v>
      </c>
      <c r="AD1498" s="109">
        <v>4</v>
      </c>
      <c r="AE1498" s="110">
        <v>0</v>
      </c>
      <c r="AF1498" s="111">
        <v>0.54</v>
      </c>
      <c r="AG1498" s="112">
        <v>0</v>
      </c>
      <c r="AH1498" s="112">
        <v>0</v>
      </c>
      <c r="AI1498" s="112">
        <v>0</v>
      </c>
      <c r="AJ1498" s="111">
        <v>0.9</v>
      </c>
      <c r="AK1498" s="112">
        <v>0</v>
      </c>
      <c r="AL1498" s="112">
        <v>0</v>
      </c>
      <c r="AM1498" s="112">
        <v>0</v>
      </c>
      <c r="AN1498" s="112">
        <v>0</v>
      </c>
      <c r="AO1498" s="112">
        <v>0</v>
      </c>
      <c r="AP1498" s="112">
        <v>0</v>
      </c>
      <c r="AQ1498" s="112">
        <v>0</v>
      </c>
      <c r="AR1498" s="112">
        <v>0</v>
      </c>
      <c r="AS1498" s="112">
        <v>0</v>
      </c>
      <c r="AT1498" s="111">
        <v>0.55000000000000004</v>
      </c>
      <c r="AU1498" s="112">
        <v>0</v>
      </c>
      <c r="AV1498" s="112">
        <v>0</v>
      </c>
      <c r="AW1498" s="112">
        <v>0</v>
      </c>
      <c r="AX1498" s="112">
        <v>0</v>
      </c>
      <c r="AY1498" s="112">
        <v>0</v>
      </c>
      <c r="AZ1498" s="112">
        <v>0</v>
      </c>
      <c r="BA1498" s="111">
        <v>0.71299999999999997</v>
      </c>
      <c r="BB1498" s="112">
        <v>0</v>
      </c>
      <c r="BC1498" s="112">
        <v>0</v>
      </c>
      <c r="BD1498" s="112">
        <v>0</v>
      </c>
      <c r="BE1498" s="112">
        <v>0</v>
      </c>
      <c r="BF1498" s="112">
        <v>0</v>
      </c>
      <c r="BG1498" s="112">
        <v>0</v>
      </c>
      <c r="BH1498" s="112">
        <v>0</v>
      </c>
      <c r="BI1498" s="112">
        <v>0</v>
      </c>
      <c r="BJ1498" s="112">
        <v>0</v>
      </c>
      <c r="BK1498" s="111">
        <v>0.71299999999999997</v>
      </c>
      <c r="BL1498" s="112">
        <v>0</v>
      </c>
      <c r="BM1498" s="112">
        <v>0</v>
      </c>
      <c r="BN1498" s="112">
        <v>0</v>
      </c>
      <c r="BO1498" s="112">
        <v>0</v>
      </c>
      <c r="BP1498" s="112">
        <v>0</v>
      </c>
      <c r="BQ1498" s="112">
        <v>0</v>
      </c>
      <c r="BR1498" s="113">
        <v>67</v>
      </c>
      <c r="BS1498" s="112">
        <v>0</v>
      </c>
    </row>
    <row r="1499" spans="1:71" hidden="1" x14ac:dyDescent="0.25">
      <c r="A1499" s="102" t="s">
        <v>16</v>
      </c>
      <c r="B1499" s="103" t="s">
        <v>191</v>
      </c>
      <c r="C1499" s="102" t="s">
        <v>192</v>
      </c>
      <c r="D1499" s="102" t="s">
        <v>36</v>
      </c>
      <c r="E1499" s="102" t="s">
        <v>37</v>
      </c>
      <c r="F1499" s="102" t="s">
        <v>153</v>
      </c>
      <c r="G1499" s="102" t="s">
        <v>224</v>
      </c>
      <c r="H1499" s="104">
        <v>51</v>
      </c>
      <c r="I1499" s="104">
        <v>56</v>
      </c>
      <c r="J1499" s="104">
        <v>195</v>
      </c>
      <c r="K1499" s="104">
        <v>585</v>
      </c>
      <c r="L1499" s="105">
        <v>100.66666666666667</v>
      </c>
      <c r="M1499" s="106">
        <v>818</v>
      </c>
      <c r="N1499" s="106">
        <v>850</v>
      </c>
      <c r="O1499" s="106">
        <v>8</v>
      </c>
      <c r="P1499" s="106">
        <v>32</v>
      </c>
      <c r="Q1499" s="106">
        <v>7</v>
      </c>
      <c r="R1499" s="106">
        <v>7.5</v>
      </c>
      <c r="S1499" s="106">
        <v>824</v>
      </c>
      <c r="T1499" s="106">
        <v>841</v>
      </c>
      <c r="U1499" s="106">
        <v>8</v>
      </c>
      <c r="V1499" s="106">
        <v>17</v>
      </c>
      <c r="W1499" s="106">
        <v>7</v>
      </c>
      <c r="X1499" s="106">
        <v>7.5</v>
      </c>
      <c r="Y1499" s="106">
        <v>195</v>
      </c>
      <c r="Z1499" s="106">
        <v>9</v>
      </c>
      <c r="AA1499" s="107">
        <v>40440</v>
      </c>
      <c r="AB1499" s="106">
        <v>4</v>
      </c>
      <c r="AC1499" s="108">
        <v>6.4</v>
      </c>
      <c r="AD1499" s="109">
        <v>4</v>
      </c>
      <c r="AE1499" s="110">
        <v>0</v>
      </c>
      <c r="AF1499" s="111">
        <v>0.54</v>
      </c>
      <c r="AG1499" s="112">
        <v>15</v>
      </c>
      <c r="AH1499" s="112">
        <v>24.666666666666668</v>
      </c>
      <c r="AI1499" s="112">
        <v>15</v>
      </c>
      <c r="AJ1499" s="111">
        <v>0.9</v>
      </c>
      <c r="AK1499" s="112">
        <v>0</v>
      </c>
      <c r="AL1499" s="112">
        <v>30</v>
      </c>
      <c r="AM1499" s="112">
        <v>0</v>
      </c>
      <c r="AN1499" s="112">
        <v>0</v>
      </c>
      <c r="AO1499" s="112">
        <v>0</v>
      </c>
      <c r="AP1499" s="112">
        <v>0</v>
      </c>
      <c r="AQ1499" s="112">
        <v>0</v>
      </c>
      <c r="AR1499" s="112">
        <v>0</v>
      </c>
      <c r="AS1499" s="112">
        <v>0</v>
      </c>
      <c r="AT1499" s="111">
        <v>0.55000000000000004</v>
      </c>
      <c r="AU1499" s="112">
        <v>0</v>
      </c>
      <c r="AV1499" s="112">
        <v>0</v>
      </c>
      <c r="AW1499" s="112">
        <v>0</v>
      </c>
      <c r="AX1499" s="112">
        <v>0</v>
      </c>
      <c r="AY1499" s="112">
        <v>0</v>
      </c>
      <c r="AZ1499" s="112">
        <v>0</v>
      </c>
      <c r="BA1499" s="111">
        <v>0.71299999999999997</v>
      </c>
      <c r="BB1499" s="112">
        <v>0</v>
      </c>
      <c r="BC1499" s="112">
        <v>0</v>
      </c>
      <c r="BD1499" s="112">
        <v>0</v>
      </c>
      <c r="BE1499" s="112">
        <v>0</v>
      </c>
      <c r="BF1499" s="112">
        <v>0</v>
      </c>
      <c r="BG1499" s="112">
        <v>0</v>
      </c>
      <c r="BH1499" s="112">
        <v>0</v>
      </c>
      <c r="BI1499" s="112">
        <v>0</v>
      </c>
      <c r="BJ1499" s="112">
        <v>0</v>
      </c>
      <c r="BK1499" s="111">
        <v>0.71299999999999997</v>
      </c>
      <c r="BL1499" s="112">
        <v>0</v>
      </c>
      <c r="BM1499" s="112">
        <v>52.2</v>
      </c>
      <c r="BN1499" s="112">
        <v>13.5</v>
      </c>
      <c r="BO1499" s="112">
        <v>0</v>
      </c>
      <c r="BP1499" s="112">
        <v>0</v>
      </c>
      <c r="BQ1499" s="112">
        <v>0</v>
      </c>
      <c r="BR1499" s="113">
        <v>31</v>
      </c>
      <c r="BS1499" s="112">
        <v>0</v>
      </c>
    </row>
    <row r="1500" spans="1:71" hidden="1" x14ac:dyDescent="0.25">
      <c r="A1500" s="102" t="s">
        <v>16</v>
      </c>
      <c r="B1500" s="103" t="s">
        <v>191</v>
      </c>
      <c r="C1500" s="102" t="s">
        <v>192</v>
      </c>
      <c r="D1500" s="102" t="s">
        <v>44</v>
      </c>
      <c r="E1500" s="102" t="s">
        <v>45</v>
      </c>
      <c r="F1500" s="102" t="s">
        <v>151</v>
      </c>
      <c r="G1500" s="102" t="s">
        <v>223</v>
      </c>
      <c r="H1500" s="104">
        <v>9</v>
      </c>
      <c r="I1500" s="104">
        <v>10</v>
      </c>
      <c r="J1500" s="104">
        <v>8</v>
      </c>
      <c r="K1500" s="104">
        <v>24</v>
      </c>
      <c r="L1500" s="105">
        <v>9</v>
      </c>
      <c r="M1500" s="106">
        <v>124</v>
      </c>
      <c r="N1500" s="106">
        <v>125</v>
      </c>
      <c r="O1500" s="106">
        <v>2</v>
      </c>
      <c r="P1500" s="106">
        <v>1</v>
      </c>
      <c r="Q1500" s="106">
        <v>3</v>
      </c>
      <c r="R1500" s="106">
        <v>2.5</v>
      </c>
      <c r="S1500" s="106">
        <v>125</v>
      </c>
      <c r="T1500" s="106">
        <v>128</v>
      </c>
      <c r="U1500" s="106">
        <v>2</v>
      </c>
      <c r="V1500" s="106">
        <v>3</v>
      </c>
      <c r="W1500" s="106">
        <v>3</v>
      </c>
      <c r="X1500" s="106">
        <v>2.5</v>
      </c>
      <c r="Y1500" s="106">
        <v>8</v>
      </c>
      <c r="Z1500" s="106">
        <v>3</v>
      </c>
      <c r="AA1500" s="107">
        <v>38402</v>
      </c>
      <c r="AB1500" s="106">
        <v>3</v>
      </c>
      <c r="AC1500" s="108">
        <v>2.8</v>
      </c>
      <c r="AD1500" s="109">
        <v>2</v>
      </c>
      <c r="AE1500" s="110">
        <v>0</v>
      </c>
      <c r="AF1500" s="111">
        <v>0.54</v>
      </c>
      <c r="AG1500" s="112">
        <v>0</v>
      </c>
      <c r="AH1500" s="112">
        <v>0</v>
      </c>
      <c r="AI1500" s="112">
        <v>0</v>
      </c>
      <c r="AJ1500" s="111">
        <v>0.9</v>
      </c>
      <c r="AK1500" s="112">
        <v>0</v>
      </c>
      <c r="AL1500" s="112">
        <v>0</v>
      </c>
      <c r="AM1500" s="112">
        <v>0</v>
      </c>
      <c r="AN1500" s="112">
        <v>0</v>
      </c>
      <c r="AO1500" s="112">
        <v>0</v>
      </c>
      <c r="AP1500" s="112">
        <v>0</v>
      </c>
      <c r="AQ1500" s="112">
        <v>0</v>
      </c>
      <c r="AR1500" s="112">
        <v>0</v>
      </c>
      <c r="AS1500" s="112">
        <v>0</v>
      </c>
      <c r="AT1500" s="111">
        <v>0.55000000000000004</v>
      </c>
      <c r="AU1500" s="112">
        <v>0</v>
      </c>
      <c r="AV1500" s="112">
        <v>0</v>
      </c>
      <c r="AW1500" s="112">
        <v>0</v>
      </c>
      <c r="AX1500" s="112">
        <v>0</v>
      </c>
      <c r="AY1500" s="112">
        <v>0</v>
      </c>
      <c r="AZ1500" s="112">
        <v>0</v>
      </c>
      <c r="BA1500" s="111">
        <v>0.71299999999999997</v>
      </c>
      <c r="BB1500" s="112">
        <v>0</v>
      </c>
      <c r="BC1500" s="112">
        <v>0</v>
      </c>
      <c r="BD1500" s="112">
        <v>0</v>
      </c>
      <c r="BE1500" s="112">
        <v>0</v>
      </c>
      <c r="BF1500" s="112">
        <v>0</v>
      </c>
      <c r="BG1500" s="112">
        <v>0</v>
      </c>
      <c r="BH1500" s="112">
        <v>0</v>
      </c>
      <c r="BI1500" s="112">
        <v>0</v>
      </c>
      <c r="BJ1500" s="112">
        <v>0</v>
      </c>
      <c r="BK1500" s="111">
        <v>0.71299999999999997</v>
      </c>
      <c r="BL1500" s="112">
        <v>0</v>
      </c>
      <c r="BM1500" s="112">
        <v>0</v>
      </c>
      <c r="BN1500" s="112">
        <v>0</v>
      </c>
      <c r="BO1500" s="112">
        <v>0</v>
      </c>
      <c r="BP1500" s="112">
        <v>0</v>
      </c>
      <c r="BQ1500" s="112">
        <v>0</v>
      </c>
      <c r="BR1500" s="113">
        <v>9</v>
      </c>
      <c r="BS1500" s="112">
        <v>55</v>
      </c>
    </row>
    <row r="1501" spans="1:71" hidden="1" x14ac:dyDescent="0.25">
      <c r="A1501" s="102" t="s">
        <v>16</v>
      </c>
      <c r="B1501" s="103" t="s">
        <v>191</v>
      </c>
      <c r="C1501" s="102" t="s">
        <v>192</v>
      </c>
      <c r="D1501" s="102" t="s">
        <v>1016</v>
      </c>
      <c r="E1501" s="102" t="s">
        <v>1017</v>
      </c>
      <c r="F1501" s="102" t="s">
        <v>413</v>
      </c>
      <c r="G1501" s="102" t="s">
        <v>227</v>
      </c>
      <c r="H1501" s="104">
        <v>7</v>
      </c>
      <c r="I1501" s="104">
        <v>8</v>
      </c>
      <c r="J1501" s="104">
        <v>5</v>
      </c>
      <c r="K1501" s="104">
        <v>15</v>
      </c>
      <c r="L1501" s="105">
        <v>6.666666666666667</v>
      </c>
      <c r="M1501" s="106">
        <v>103</v>
      </c>
      <c r="N1501" s="106">
        <v>106</v>
      </c>
      <c r="O1501" s="106">
        <v>1</v>
      </c>
      <c r="P1501" s="106">
        <v>3</v>
      </c>
      <c r="Q1501" s="106">
        <v>3</v>
      </c>
      <c r="R1501" s="106">
        <v>2</v>
      </c>
      <c r="S1501" s="106">
        <v>113</v>
      </c>
      <c r="T1501" s="106">
        <v>115</v>
      </c>
      <c r="U1501" s="106">
        <v>1</v>
      </c>
      <c r="V1501" s="106">
        <v>2</v>
      </c>
      <c r="W1501" s="106">
        <v>3</v>
      </c>
      <c r="X1501" s="106">
        <v>2</v>
      </c>
      <c r="Y1501" s="106">
        <v>5</v>
      </c>
      <c r="Z1501" s="106">
        <v>1</v>
      </c>
      <c r="AA1501" s="107"/>
      <c r="AB1501" s="106"/>
      <c r="AC1501" s="108">
        <v>1.6666666666666667</v>
      </c>
      <c r="AD1501" s="109">
        <v>1</v>
      </c>
      <c r="AE1501" s="110">
        <v>0</v>
      </c>
      <c r="AF1501" s="111">
        <v>0.54</v>
      </c>
      <c r="AG1501" s="112">
        <v>0</v>
      </c>
      <c r="AH1501" s="112">
        <v>0</v>
      </c>
      <c r="AI1501" s="112">
        <v>0</v>
      </c>
      <c r="AJ1501" s="111">
        <v>0.9</v>
      </c>
      <c r="AK1501" s="112">
        <v>0</v>
      </c>
      <c r="AL1501" s="112">
        <v>0</v>
      </c>
      <c r="AM1501" s="112">
        <v>0</v>
      </c>
      <c r="AN1501" s="112">
        <v>0</v>
      </c>
      <c r="AO1501" s="112">
        <v>0</v>
      </c>
      <c r="AP1501" s="112">
        <v>0</v>
      </c>
      <c r="AQ1501" s="112">
        <v>0</v>
      </c>
      <c r="AR1501" s="112">
        <v>0</v>
      </c>
      <c r="AS1501" s="112">
        <v>0</v>
      </c>
      <c r="AT1501" s="111">
        <v>0.55000000000000004</v>
      </c>
      <c r="AU1501" s="112">
        <v>0</v>
      </c>
      <c r="AV1501" s="112">
        <v>0</v>
      </c>
      <c r="AW1501" s="112">
        <v>0</v>
      </c>
      <c r="AX1501" s="112">
        <v>0</v>
      </c>
      <c r="AY1501" s="112">
        <v>0</v>
      </c>
      <c r="AZ1501" s="112">
        <v>0</v>
      </c>
      <c r="BA1501" s="111">
        <v>0.71299999999999997</v>
      </c>
      <c r="BB1501" s="112">
        <v>0</v>
      </c>
      <c r="BC1501" s="112">
        <v>0</v>
      </c>
      <c r="BD1501" s="112">
        <v>0</v>
      </c>
      <c r="BE1501" s="112">
        <v>0</v>
      </c>
      <c r="BF1501" s="112">
        <v>0</v>
      </c>
      <c r="BG1501" s="112">
        <v>0</v>
      </c>
      <c r="BH1501" s="112">
        <v>0</v>
      </c>
      <c r="BI1501" s="112">
        <v>0</v>
      </c>
      <c r="BJ1501" s="112">
        <v>0</v>
      </c>
      <c r="BK1501" s="111">
        <v>0.71299999999999997</v>
      </c>
      <c r="BL1501" s="112">
        <v>0</v>
      </c>
      <c r="BM1501" s="112">
        <v>0</v>
      </c>
      <c r="BN1501" s="112">
        <v>0</v>
      </c>
      <c r="BO1501" s="112">
        <v>0</v>
      </c>
      <c r="BP1501" s="112">
        <v>0</v>
      </c>
      <c r="BQ1501" s="112">
        <v>0</v>
      </c>
      <c r="BR1501" s="113">
        <v>2</v>
      </c>
      <c r="BS1501" s="112">
        <v>0</v>
      </c>
    </row>
    <row r="1502" spans="1:71" hidden="1" x14ac:dyDescent="0.25">
      <c r="A1502" s="102" t="s">
        <v>16</v>
      </c>
      <c r="B1502" s="103" t="s">
        <v>193</v>
      </c>
      <c r="C1502" s="102" t="s">
        <v>194</v>
      </c>
      <c r="D1502" s="102" t="s">
        <v>839</v>
      </c>
      <c r="E1502" s="102" t="s">
        <v>840</v>
      </c>
      <c r="F1502" s="102" t="s">
        <v>152</v>
      </c>
      <c r="G1502" s="102" t="s">
        <v>223</v>
      </c>
      <c r="H1502" s="104">
        <v>371</v>
      </c>
      <c r="I1502" s="104">
        <v>392</v>
      </c>
      <c r="J1502" s="104">
        <v>389</v>
      </c>
      <c r="K1502" s="104">
        <v>1167</v>
      </c>
      <c r="L1502" s="105">
        <v>384</v>
      </c>
      <c r="M1502" s="106">
        <v>2476</v>
      </c>
      <c r="N1502" s="106">
        <v>3081</v>
      </c>
      <c r="O1502" s="106">
        <v>10</v>
      </c>
      <c r="P1502" s="106">
        <v>605</v>
      </c>
      <c r="Q1502" s="106">
        <v>10</v>
      </c>
      <c r="R1502" s="106">
        <v>10</v>
      </c>
      <c r="S1502" s="106">
        <v>2582</v>
      </c>
      <c r="T1502" s="106">
        <v>2771</v>
      </c>
      <c r="U1502" s="106">
        <v>10</v>
      </c>
      <c r="V1502" s="106">
        <v>189</v>
      </c>
      <c r="W1502" s="106">
        <v>10</v>
      </c>
      <c r="X1502" s="106">
        <v>10</v>
      </c>
      <c r="Y1502" s="106">
        <v>389</v>
      </c>
      <c r="Z1502" s="106">
        <v>10</v>
      </c>
      <c r="AA1502" s="107">
        <v>29948</v>
      </c>
      <c r="AB1502" s="106">
        <v>2</v>
      </c>
      <c r="AC1502" s="108">
        <v>6.8</v>
      </c>
      <c r="AD1502" s="109">
        <v>2</v>
      </c>
      <c r="AE1502" s="110">
        <v>0</v>
      </c>
      <c r="AF1502" s="111">
        <v>0.54</v>
      </c>
      <c r="AG1502" s="112">
        <v>0</v>
      </c>
      <c r="AH1502" s="112">
        <v>0</v>
      </c>
      <c r="AI1502" s="112">
        <v>0</v>
      </c>
      <c r="AJ1502" s="111">
        <v>0.9</v>
      </c>
      <c r="AK1502" s="112">
        <v>0</v>
      </c>
      <c r="AL1502" s="112">
        <v>0</v>
      </c>
      <c r="AM1502" s="112">
        <v>0</v>
      </c>
      <c r="AN1502" s="112">
        <v>0</v>
      </c>
      <c r="AO1502" s="112">
        <v>0</v>
      </c>
      <c r="AP1502" s="112">
        <v>0</v>
      </c>
      <c r="AQ1502" s="112">
        <v>0</v>
      </c>
      <c r="AR1502" s="112">
        <v>0</v>
      </c>
      <c r="AS1502" s="112">
        <v>0</v>
      </c>
      <c r="AT1502" s="111">
        <v>0.55000000000000004</v>
      </c>
      <c r="AU1502" s="112">
        <v>0</v>
      </c>
      <c r="AV1502" s="112">
        <v>0</v>
      </c>
      <c r="AW1502" s="112">
        <v>0</v>
      </c>
      <c r="AX1502" s="112">
        <v>0</v>
      </c>
      <c r="AY1502" s="112">
        <v>0</v>
      </c>
      <c r="AZ1502" s="112">
        <v>0</v>
      </c>
      <c r="BA1502" s="111">
        <v>0.71299999999999997</v>
      </c>
      <c r="BB1502" s="112">
        <v>0</v>
      </c>
      <c r="BC1502" s="112">
        <v>0</v>
      </c>
      <c r="BD1502" s="112">
        <v>0</v>
      </c>
      <c r="BE1502" s="112">
        <v>0</v>
      </c>
      <c r="BF1502" s="112">
        <v>0</v>
      </c>
      <c r="BG1502" s="112">
        <v>0</v>
      </c>
      <c r="BH1502" s="112">
        <v>0</v>
      </c>
      <c r="BI1502" s="112">
        <v>0</v>
      </c>
      <c r="BJ1502" s="112">
        <v>0</v>
      </c>
      <c r="BK1502" s="111">
        <v>0.71299999999999997</v>
      </c>
      <c r="BL1502" s="112">
        <v>0</v>
      </c>
      <c r="BM1502" s="112">
        <v>0</v>
      </c>
      <c r="BN1502" s="112">
        <v>0</v>
      </c>
      <c r="BO1502" s="112">
        <v>0</v>
      </c>
      <c r="BP1502" s="112">
        <v>0</v>
      </c>
      <c r="BQ1502" s="112">
        <v>0</v>
      </c>
      <c r="BR1502" s="113">
        <v>138</v>
      </c>
      <c r="BS1502" s="112">
        <v>0</v>
      </c>
    </row>
    <row r="1503" spans="1:71" hidden="1" x14ac:dyDescent="0.25">
      <c r="A1503" s="102" t="s">
        <v>16</v>
      </c>
      <c r="B1503" s="103" t="s">
        <v>193</v>
      </c>
      <c r="C1503" s="102" t="s">
        <v>194</v>
      </c>
      <c r="D1503" s="102" t="s">
        <v>841</v>
      </c>
      <c r="E1503" s="102" t="s">
        <v>842</v>
      </c>
      <c r="F1503" s="102" t="s">
        <v>153</v>
      </c>
      <c r="G1503" s="102" t="s">
        <v>224</v>
      </c>
      <c r="H1503" s="104">
        <v>516</v>
      </c>
      <c r="I1503" s="104">
        <v>516</v>
      </c>
      <c r="J1503" s="104">
        <v>477</v>
      </c>
      <c r="K1503" s="104">
        <v>1431</v>
      </c>
      <c r="L1503" s="105">
        <v>503</v>
      </c>
      <c r="M1503" s="106">
        <v>4383</v>
      </c>
      <c r="N1503" s="106">
        <v>4561</v>
      </c>
      <c r="O1503" s="106">
        <v>10</v>
      </c>
      <c r="P1503" s="106">
        <v>178</v>
      </c>
      <c r="Q1503" s="106">
        <v>10</v>
      </c>
      <c r="R1503" s="106">
        <v>10</v>
      </c>
      <c r="S1503" s="106">
        <v>4255</v>
      </c>
      <c r="T1503" s="106">
        <v>4331</v>
      </c>
      <c r="U1503" s="106">
        <v>10</v>
      </c>
      <c r="V1503" s="106">
        <v>76</v>
      </c>
      <c r="W1503" s="106">
        <v>10</v>
      </c>
      <c r="X1503" s="106">
        <v>10</v>
      </c>
      <c r="Y1503" s="106">
        <v>477</v>
      </c>
      <c r="Z1503" s="106">
        <v>10</v>
      </c>
      <c r="AA1503" s="107">
        <v>29845</v>
      </c>
      <c r="AB1503" s="106">
        <v>2</v>
      </c>
      <c r="AC1503" s="108">
        <v>6.8</v>
      </c>
      <c r="AD1503" s="109">
        <v>2</v>
      </c>
      <c r="AE1503" s="110">
        <v>0</v>
      </c>
      <c r="AF1503" s="111">
        <v>0.54</v>
      </c>
      <c r="AG1503" s="112">
        <v>0.66666666666666663</v>
      </c>
      <c r="AH1503" s="112">
        <v>0</v>
      </c>
      <c r="AI1503" s="112">
        <v>0.66666666666666663</v>
      </c>
      <c r="AJ1503" s="111">
        <v>0.9</v>
      </c>
      <c r="AK1503" s="112">
        <v>0</v>
      </c>
      <c r="AL1503" s="112">
        <v>0</v>
      </c>
      <c r="AM1503" s="112">
        <v>0</v>
      </c>
      <c r="AN1503" s="112">
        <v>0</v>
      </c>
      <c r="AO1503" s="112">
        <v>0</v>
      </c>
      <c r="AP1503" s="112">
        <v>0</v>
      </c>
      <c r="AQ1503" s="112">
        <v>0</v>
      </c>
      <c r="AR1503" s="112">
        <v>0</v>
      </c>
      <c r="AS1503" s="112">
        <v>0</v>
      </c>
      <c r="AT1503" s="111">
        <v>0.55000000000000004</v>
      </c>
      <c r="AU1503" s="112">
        <v>0</v>
      </c>
      <c r="AV1503" s="112">
        <v>0</v>
      </c>
      <c r="AW1503" s="112">
        <v>0</v>
      </c>
      <c r="AX1503" s="112">
        <v>0</v>
      </c>
      <c r="AY1503" s="112">
        <v>0</v>
      </c>
      <c r="AZ1503" s="112">
        <v>0</v>
      </c>
      <c r="BA1503" s="111">
        <v>0.71299999999999997</v>
      </c>
      <c r="BB1503" s="112">
        <v>0</v>
      </c>
      <c r="BC1503" s="112">
        <v>0</v>
      </c>
      <c r="BD1503" s="112">
        <v>0</v>
      </c>
      <c r="BE1503" s="112">
        <v>0</v>
      </c>
      <c r="BF1503" s="112">
        <v>0</v>
      </c>
      <c r="BG1503" s="112">
        <v>0</v>
      </c>
      <c r="BH1503" s="112">
        <v>0</v>
      </c>
      <c r="BI1503" s="112">
        <v>0</v>
      </c>
      <c r="BJ1503" s="112">
        <v>0</v>
      </c>
      <c r="BK1503" s="111">
        <v>0.71299999999999997</v>
      </c>
      <c r="BL1503" s="112">
        <v>0</v>
      </c>
      <c r="BM1503" s="112">
        <v>0.6</v>
      </c>
      <c r="BN1503" s="112">
        <v>0.6</v>
      </c>
      <c r="BO1503" s="112">
        <v>0</v>
      </c>
      <c r="BP1503" s="112">
        <v>0</v>
      </c>
      <c r="BQ1503" s="112">
        <v>0</v>
      </c>
      <c r="BR1503" s="113">
        <v>208</v>
      </c>
      <c r="BS1503" s="112">
        <v>0</v>
      </c>
    </row>
    <row r="1504" spans="1:71" hidden="1" x14ac:dyDescent="0.25">
      <c r="A1504" s="102" t="s">
        <v>16</v>
      </c>
      <c r="B1504" s="103" t="s">
        <v>193</v>
      </c>
      <c r="C1504" s="102" t="s">
        <v>194</v>
      </c>
      <c r="D1504" s="102" t="s">
        <v>955</v>
      </c>
      <c r="E1504" s="102" t="s">
        <v>956</v>
      </c>
      <c r="F1504" s="102" t="s">
        <v>244</v>
      </c>
      <c r="G1504" s="102" t="s">
        <v>224</v>
      </c>
      <c r="H1504" s="104">
        <v>16</v>
      </c>
      <c r="I1504" s="104">
        <v>16</v>
      </c>
      <c r="J1504" s="104">
        <v>38</v>
      </c>
      <c r="K1504" s="104">
        <v>114</v>
      </c>
      <c r="L1504" s="105">
        <v>23.333333333333332</v>
      </c>
      <c r="M1504" s="106">
        <v>106</v>
      </c>
      <c r="N1504" s="106">
        <v>121</v>
      </c>
      <c r="O1504" s="106">
        <v>1</v>
      </c>
      <c r="P1504" s="106">
        <v>15</v>
      </c>
      <c r="Q1504" s="106">
        <v>5</v>
      </c>
      <c r="R1504" s="106">
        <v>3</v>
      </c>
      <c r="S1504" s="106">
        <v>109</v>
      </c>
      <c r="T1504" s="106">
        <v>114</v>
      </c>
      <c r="U1504" s="106">
        <v>1</v>
      </c>
      <c r="V1504" s="106">
        <v>5</v>
      </c>
      <c r="W1504" s="106">
        <v>4</v>
      </c>
      <c r="X1504" s="106">
        <v>2.5</v>
      </c>
      <c r="Y1504" s="106">
        <v>38</v>
      </c>
      <c r="Z1504" s="106">
        <v>6</v>
      </c>
      <c r="AA1504" s="107">
        <v>57506</v>
      </c>
      <c r="AB1504" s="106">
        <v>7</v>
      </c>
      <c r="AC1504" s="108">
        <v>5.0999999999999996</v>
      </c>
      <c r="AD1504" s="109">
        <v>3</v>
      </c>
      <c r="AE1504" s="110">
        <v>0</v>
      </c>
      <c r="AF1504" s="111">
        <v>0.54</v>
      </c>
      <c r="AG1504" s="112">
        <v>0</v>
      </c>
      <c r="AH1504" s="112">
        <v>7.333333333333333</v>
      </c>
      <c r="AI1504" s="112">
        <v>0</v>
      </c>
      <c r="AJ1504" s="111">
        <v>0.9</v>
      </c>
      <c r="AK1504" s="112">
        <v>0</v>
      </c>
      <c r="AL1504" s="112">
        <v>0</v>
      </c>
      <c r="AM1504" s="112">
        <v>0</v>
      </c>
      <c r="AN1504" s="112">
        <v>0</v>
      </c>
      <c r="AO1504" s="112">
        <v>0</v>
      </c>
      <c r="AP1504" s="112">
        <v>0</v>
      </c>
      <c r="AQ1504" s="112">
        <v>0</v>
      </c>
      <c r="AR1504" s="112">
        <v>0</v>
      </c>
      <c r="AS1504" s="112">
        <v>0</v>
      </c>
      <c r="AT1504" s="111">
        <v>0.55000000000000004</v>
      </c>
      <c r="AU1504" s="112">
        <v>0</v>
      </c>
      <c r="AV1504" s="112">
        <v>0</v>
      </c>
      <c r="AW1504" s="112">
        <v>0</v>
      </c>
      <c r="AX1504" s="112">
        <v>0</v>
      </c>
      <c r="AY1504" s="112">
        <v>0</v>
      </c>
      <c r="AZ1504" s="112">
        <v>0</v>
      </c>
      <c r="BA1504" s="111">
        <v>0.71299999999999997</v>
      </c>
      <c r="BB1504" s="112">
        <v>0</v>
      </c>
      <c r="BC1504" s="112">
        <v>0</v>
      </c>
      <c r="BD1504" s="112">
        <v>0</v>
      </c>
      <c r="BE1504" s="112">
        <v>0</v>
      </c>
      <c r="BF1504" s="112">
        <v>0</v>
      </c>
      <c r="BG1504" s="112">
        <v>0</v>
      </c>
      <c r="BH1504" s="112">
        <v>0</v>
      </c>
      <c r="BI1504" s="112">
        <v>0</v>
      </c>
      <c r="BJ1504" s="112">
        <v>0</v>
      </c>
      <c r="BK1504" s="111">
        <v>0.71299999999999997</v>
      </c>
      <c r="BL1504" s="112">
        <v>0</v>
      </c>
      <c r="BM1504" s="112">
        <v>6.6</v>
      </c>
      <c r="BN1504" s="112">
        <v>0</v>
      </c>
      <c r="BO1504" s="112">
        <v>0</v>
      </c>
      <c r="BP1504" s="112">
        <v>0</v>
      </c>
      <c r="BQ1504" s="112">
        <v>0</v>
      </c>
      <c r="BR1504" s="113">
        <v>12</v>
      </c>
      <c r="BS1504" s="112">
        <v>104</v>
      </c>
    </row>
    <row r="1505" spans="1:71" hidden="1" x14ac:dyDescent="0.25">
      <c r="A1505" s="102" t="s">
        <v>16</v>
      </c>
      <c r="B1505" s="103" t="s">
        <v>193</v>
      </c>
      <c r="C1505" s="102" t="s">
        <v>194</v>
      </c>
      <c r="D1505" s="102" t="s">
        <v>957</v>
      </c>
      <c r="E1505" s="102" t="s">
        <v>958</v>
      </c>
      <c r="F1505" s="102" t="s">
        <v>244</v>
      </c>
      <c r="G1505" s="102" t="s">
        <v>224</v>
      </c>
      <c r="H1505" s="104">
        <v>33</v>
      </c>
      <c r="I1505" s="104">
        <v>35</v>
      </c>
      <c r="J1505" s="104">
        <v>114</v>
      </c>
      <c r="K1505" s="104">
        <v>342</v>
      </c>
      <c r="L1505" s="105">
        <v>60.666666666666664</v>
      </c>
      <c r="M1505" s="106">
        <v>239</v>
      </c>
      <c r="N1505" s="106">
        <v>267</v>
      </c>
      <c r="O1505" s="106">
        <v>4</v>
      </c>
      <c r="P1505" s="106">
        <v>28</v>
      </c>
      <c r="Q1505" s="106">
        <v>7</v>
      </c>
      <c r="R1505" s="106">
        <v>5.5</v>
      </c>
      <c r="S1505" s="106">
        <v>245</v>
      </c>
      <c r="T1505" s="106">
        <v>256</v>
      </c>
      <c r="U1505" s="106">
        <v>4</v>
      </c>
      <c r="V1505" s="106">
        <v>11</v>
      </c>
      <c r="W1505" s="106">
        <v>6</v>
      </c>
      <c r="X1505" s="106">
        <v>5</v>
      </c>
      <c r="Y1505" s="106">
        <v>114</v>
      </c>
      <c r="Z1505" s="106">
        <v>9</v>
      </c>
      <c r="AA1505" s="107">
        <v>61056</v>
      </c>
      <c r="AB1505" s="106">
        <v>7</v>
      </c>
      <c r="AC1505" s="108">
        <v>6.7</v>
      </c>
      <c r="AD1505" s="109">
        <v>4</v>
      </c>
      <c r="AE1505" s="110">
        <v>0</v>
      </c>
      <c r="AF1505" s="111">
        <v>0.54</v>
      </c>
      <c r="AG1505" s="112">
        <v>0</v>
      </c>
      <c r="AH1505" s="112">
        <v>12.666666666666666</v>
      </c>
      <c r="AI1505" s="112">
        <v>0</v>
      </c>
      <c r="AJ1505" s="111">
        <v>0.9</v>
      </c>
      <c r="AK1505" s="112">
        <v>0</v>
      </c>
      <c r="AL1505" s="112">
        <v>0</v>
      </c>
      <c r="AM1505" s="112">
        <v>0</v>
      </c>
      <c r="AN1505" s="112">
        <v>0</v>
      </c>
      <c r="AO1505" s="112">
        <v>0</v>
      </c>
      <c r="AP1505" s="112">
        <v>0</v>
      </c>
      <c r="AQ1505" s="112">
        <v>0</v>
      </c>
      <c r="AR1505" s="112">
        <v>0</v>
      </c>
      <c r="AS1505" s="112">
        <v>0</v>
      </c>
      <c r="AT1505" s="111">
        <v>0.55000000000000004</v>
      </c>
      <c r="AU1505" s="112">
        <v>0</v>
      </c>
      <c r="AV1505" s="112">
        <v>0</v>
      </c>
      <c r="AW1505" s="112">
        <v>0</v>
      </c>
      <c r="AX1505" s="112">
        <v>0</v>
      </c>
      <c r="AY1505" s="112">
        <v>0</v>
      </c>
      <c r="AZ1505" s="112">
        <v>0</v>
      </c>
      <c r="BA1505" s="111">
        <v>0.71299999999999997</v>
      </c>
      <c r="BB1505" s="112">
        <v>0</v>
      </c>
      <c r="BC1505" s="112">
        <v>0</v>
      </c>
      <c r="BD1505" s="112">
        <v>0</v>
      </c>
      <c r="BE1505" s="112">
        <v>0</v>
      </c>
      <c r="BF1505" s="112">
        <v>0</v>
      </c>
      <c r="BG1505" s="112">
        <v>0</v>
      </c>
      <c r="BH1505" s="112">
        <v>0</v>
      </c>
      <c r="BI1505" s="112">
        <v>0</v>
      </c>
      <c r="BJ1505" s="112">
        <v>0</v>
      </c>
      <c r="BK1505" s="111">
        <v>0.71299999999999997</v>
      </c>
      <c r="BL1505" s="112">
        <v>0</v>
      </c>
      <c r="BM1505" s="112">
        <v>11.4</v>
      </c>
      <c r="BN1505" s="112">
        <v>0</v>
      </c>
      <c r="BO1505" s="112">
        <v>0</v>
      </c>
      <c r="BP1505" s="112">
        <v>0</v>
      </c>
      <c r="BQ1505" s="112">
        <v>0</v>
      </c>
      <c r="BR1505" s="113">
        <v>9</v>
      </c>
      <c r="BS1505" s="112">
        <v>0</v>
      </c>
    </row>
    <row r="1506" spans="1:71" hidden="1" x14ac:dyDescent="0.25">
      <c r="A1506" s="102" t="s">
        <v>16</v>
      </c>
      <c r="B1506" s="103" t="s">
        <v>193</v>
      </c>
      <c r="C1506" s="102" t="s">
        <v>194</v>
      </c>
      <c r="D1506" s="102" t="s">
        <v>843</v>
      </c>
      <c r="E1506" s="102" t="s">
        <v>844</v>
      </c>
      <c r="F1506" s="102" t="s">
        <v>153</v>
      </c>
      <c r="G1506" s="102" t="s">
        <v>224</v>
      </c>
      <c r="H1506" s="104">
        <v>76</v>
      </c>
      <c r="I1506" s="104">
        <v>95</v>
      </c>
      <c r="J1506" s="104">
        <v>53</v>
      </c>
      <c r="K1506" s="104">
        <v>159</v>
      </c>
      <c r="L1506" s="105">
        <v>74.666666666666671</v>
      </c>
      <c r="M1506" s="106">
        <v>715</v>
      </c>
      <c r="N1506" s="106">
        <v>712</v>
      </c>
      <c r="O1506" s="106">
        <v>7</v>
      </c>
      <c r="P1506" s="106">
        <v>-3</v>
      </c>
      <c r="Q1506" s="106">
        <v>3</v>
      </c>
      <c r="R1506" s="106">
        <v>5</v>
      </c>
      <c r="S1506" s="106">
        <v>767</v>
      </c>
      <c r="T1506" s="106">
        <v>791</v>
      </c>
      <c r="U1506" s="106">
        <v>7</v>
      </c>
      <c r="V1506" s="106">
        <v>24</v>
      </c>
      <c r="W1506" s="106">
        <v>8</v>
      </c>
      <c r="X1506" s="106">
        <v>7.5</v>
      </c>
      <c r="Y1506" s="106">
        <v>53</v>
      </c>
      <c r="Z1506" s="106">
        <v>7</v>
      </c>
      <c r="AA1506" s="107">
        <v>39674</v>
      </c>
      <c r="AB1506" s="106">
        <v>4</v>
      </c>
      <c r="AC1506" s="108">
        <v>5.5</v>
      </c>
      <c r="AD1506" s="109">
        <v>3</v>
      </c>
      <c r="AE1506" s="110">
        <v>0</v>
      </c>
      <c r="AF1506" s="111">
        <v>0.54</v>
      </c>
      <c r="AG1506" s="112">
        <v>0</v>
      </c>
      <c r="AH1506" s="112">
        <v>0</v>
      </c>
      <c r="AI1506" s="112">
        <v>0</v>
      </c>
      <c r="AJ1506" s="111">
        <v>0.9</v>
      </c>
      <c r="AK1506" s="112">
        <v>0</v>
      </c>
      <c r="AL1506" s="112">
        <v>0</v>
      </c>
      <c r="AM1506" s="112">
        <v>0</v>
      </c>
      <c r="AN1506" s="112">
        <v>0</v>
      </c>
      <c r="AO1506" s="112">
        <v>0</v>
      </c>
      <c r="AP1506" s="112">
        <v>0</v>
      </c>
      <c r="AQ1506" s="112">
        <v>0</v>
      </c>
      <c r="AR1506" s="112">
        <v>0</v>
      </c>
      <c r="AS1506" s="112">
        <v>0</v>
      </c>
      <c r="AT1506" s="111">
        <v>0.55000000000000004</v>
      </c>
      <c r="AU1506" s="112">
        <v>0</v>
      </c>
      <c r="AV1506" s="112">
        <v>0</v>
      </c>
      <c r="AW1506" s="112">
        <v>0</v>
      </c>
      <c r="AX1506" s="112">
        <v>0</v>
      </c>
      <c r="AY1506" s="112">
        <v>0</v>
      </c>
      <c r="AZ1506" s="112">
        <v>0</v>
      </c>
      <c r="BA1506" s="111">
        <v>0.71299999999999997</v>
      </c>
      <c r="BB1506" s="112">
        <v>0</v>
      </c>
      <c r="BC1506" s="112">
        <v>0</v>
      </c>
      <c r="BD1506" s="112">
        <v>0</v>
      </c>
      <c r="BE1506" s="112">
        <v>0</v>
      </c>
      <c r="BF1506" s="112">
        <v>0</v>
      </c>
      <c r="BG1506" s="112">
        <v>0</v>
      </c>
      <c r="BH1506" s="112">
        <v>0</v>
      </c>
      <c r="BI1506" s="112">
        <v>0</v>
      </c>
      <c r="BJ1506" s="112">
        <v>0</v>
      </c>
      <c r="BK1506" s="111">
        <v>0.71299999999999997</v>
      </c>
      <c r="BL1506" s="112">
        <v>0</v>
      </c>
      <c r="BM1506" s="112">
        <v>0</v>
      </c>
      <c r="BN1506" s="112">
        <v>0</v>
      </c>
      <c r="BO1506" s="112">
        <v>0</v>
      </c>
      <c r="BP1506" s="112">
        <v>0</v>
      </c>
      <c r="BQ1506" s="112">
        <v>0</v>
      </c>
      <c r="BR1506" s="113">
        <v>34</v>
      </c>
      <c r="BS1506" s="112">
        <v>0</v>
      </c>
    </row>
    <row r="1507" spans="1:71" hidden="1" x14ac:dyDescent="0.25">
      <c r="A1507" s="102" t="s">
        <v>16</v>
      </c>
      <c r="B1507" s="103" t="s">
        <v>193</v>
      </c>
      <c r="C1507" s="102" t="s">
        <v>194</v>
      </c>
      <c r="D1507" s="102" t="s">
        <v>845</v>
      </c>
      <c r="E1507" s="102" t="s">
        <v>846</v>
      </c>
      <c r="F1507" s="102" t="s">
        <v>153</v>
      </c>
      <c r="G1507" s="102" t="s">
        <v>224</v>
      </c>
      <c r="H1507" s="104">
        <v>191</v>
      </c>
      <c r="I1507" s="104">
        <v>218</v>
      </c>
      <c r="J1507" s="104">
        <v>280</v>
      </c>
      <c r="K1507" s="104">
        <v>840</v>
      </c>
      <c r="L1507" s="105">
        <v>229.66666666666666</v>
      </c>
      <c r="M1507" s="106">
        <v>1585</v>
      </c>
      <c r="N1507" s="106">
        <v>1742</v>
      </c>
      <c r="O1507" s="106">
        <v>9</v>
      </c>
      <c r="P1507" s="106">
        <v>157</v>
      </c>
      <c r="Q1507" s="106">
        <v>10</v>
      </c>
      <c r="R1507" s="106">
        <v>9.5</v>
      </c>
      <c r="S1507" s="106">
        <v>1665</v>
      </c>
      <c r="T1507" s="106">
        <v>1743</v>
      </c>
      <c r="U1507" s="106">
        <v>9</v>
      </c>
      <c r="V1507" s="106">
        <v>78</v>
      </c>
      <c r="W1507" s="106">
        <v>10</v>
      </c>
      <c r="X1507" s="106">
        <v>9.5</v>
      </c>
      <c r="Y1507" s="106">
        <v>280</v>
      </c>
      <c r="Z1507" s="106">
        <v>10</v>
      </c>
      <c r="AA1507" s="107">
        <v>36925</v>
      </c>
      <c r="AB1507" s="106">
        <v>3</v>
      </c>
      <c r="AC1507" s="108">
        <v>7</v>
      </c>
      <c r="AD1507" s="109">
        <v>4</v>
      </c>
      <c r="AE1507" s="110">
        <v>0</v>
      </c>
      <c r="AF1507" s="111">
        <v>0.54</v>
      </c>
      <c r="AG1507" s="112">
        <v>80.333333333333329</v>
      </c>
      <c r="AH1507" s="112">
        <v>33.333333333333336</v>
      </c>
      <c r="AI1507" s="112">
        <v>80.333333333333329</v>
      </c>
      <c r="AJ1507" s="111">
        <v>0.9</v>
      </c>
      <c r="AK1507" s="112">
        <v>0</v>
      </c>
      <c r="AL1507" s="112">
        <v>176.33333333333334</v>
      </c>
      <c r="AM1507" s="112">
        <v>0</v>
      </c>
      <c r="AN1507" s="112">
        <v>13.666666666666666</v>
      </c>
      <c r="AO1507" s="112">
        <v>0</v>
      </c>
      <c r="AP1507" s="112">
        <v>0</v>
      </c>
      <c r="AQ1507" s="112">
        <v>0</v>
      </c>
      <c r="AR1507" s="112">
        <v>0</v>
      </c>
      <c r="AS1507" s="112">
        <v>0</v>
      </c>
      <c r="AT1507" s="111">
        <v>0.55000000000000004</v>
      </c>
      <c r="AU1507" s="112">
        <v>0</v>
      </c>
      <c r="AV1507" s="112">
        <v>0</v>
      </c>
      <c r="AW1507" s="112">
        <v>0</v>
      </c>
      <c r="AX1507" s="112">
        <v>0</v>
      </c>
      <c r="AY1507" s="112">
        <v>0</v>
      </c>
      <c r="AZ1507" s="112">
        <v>0</v>
      </c>
      <c r="BA1507" s="111">
        <v>0.71299999999999997</v>
      </c>
      <c r="BB1507" s="112">
        <v>0</v>
      </c>
      <c r="BC1507" s="112">
        <v>0</v>
      </c>
      <c r="BD1507" s="112">
        <v>0</v>
      </c>
      <c r="BE1507" s="112">
        <v>0</v>
      </c>
      <c r="BF1507" s="112">
        <v>0</v>
      </c>
      <c r="BG1507" s="112">
        <v>0</v>
      </c>
      <c r="BH1507" s="112">
        <v>0</v>
      </c>
      <c r="BI1507" s="112">
        <v>0</v>
      </c>
      <c r="BJ1507" s="112">
        <v>0</v>
      </c>
      <c r="BK1507" s="111">
        <v>0.71299999999999997</v>
      </c>
      <c r="BL1507" s="112">
        <v>0</v>
      </c>
      <c r="BM1507" s="112">
        <v>199.28333333333336</v>
      </c>
      <c r="BN1507" s="112">
        <v>79.816666666666663</v>
      </c>
      <c r="BO1507" s="112">
        <v>0</v>
      </c>
      <c r="BP1507" s="112">
        <v>0</v>
      </c>
      <c r="BQ1507" s="112">
        <v>0</v>
      </c>
      <c r="BR1507" s="113">
        <v>109</v>
      </c>
      <c r="BS1507" s="112">
        <v>0</v>
      </c>
    </row>
    <row r="1508" spans="1:71" hidden="1" x14ac:dyDescent="0.25">
      <c r="A1508" s="102" t="s">
        <v>16</v>
      </c>
      <c r="B1508" s="103" t="s">
        <v>193</v>
      </c>
      <c r="C1508" s="102" t="s">
        <v>194</v>
      </c>
      <c r="D1508" s="102" t="s">
        <v>847</v>
      </c>
      <c r="E1508" s="102" t="s">
        <v>848</v>
      </c>
      <c r="F1508" s="102" t="s">
        <v>153</v>
      </c>
      <c r="G1508" s="102" t="s">
        <v>224</v>
      </c>
      <c r="H1508" s="104">
        <v>54</v>
      </c>
      <c r="I1508" s="104">
        <v>59</v>
      </c>
      <c r="J1508" s="104">
        <v>77</v>
      </c>
      <c r="K1508" s="104">
        <v>231</v>
      </c>
      <c r="L1508" s="105">
        <v>63.333333333333336</v>
      </c>
      <c r="M1508" s="106">
        <v>476</v>
      </c>
      <c r="N1508" s="106">
        <v>515</v>
      </c>
      <c r="O1508" s="106">
        <v>6</v>
      </c>
      <c r="P1508" s="106">
        <v>39</v>
      </c>
      <c r="Q1508" s="106">
        <v>8</v>
      </c>
      <c r="R1508" s="106">
        <v>7</v>
      </c>
      <c r="S1508" s="106">
        <v>488</v>
      </c>
      <c r="T1508" s="106">
        <v>506</v>
      </c>
      <c r="U1508" s="106">
        <v>6</v>
      </c>
      <c r="V1508" s="106">
        <v>18</v>
      </c>
      <c r="W1508" s="106">
        <v>7</v>
      </c>
      <c r="X1508" s="106">
        <v>6.5</v>
      </c>
      <c r="Y1508" s="106">
        <v>77</v>
      </c>
      <c r="Z1508" s="106">
        <v>8</v>
      </c>
      <c r="AA1508" s="107">
        <v>39139</v>
      </c>
      <c r="AB1508" s="106">
        <v>4</v>
      </c>
      <c r="AC1508" s="108">
        <v>5.9</v>
      </c>
      <c r="AD1508" s="109">
        <v>3</v>
      </c>
      <c r="AE1508" s="110">
        <v>0</v>
      </c>
      <c r="AF1508" s="111">
        <v>0.54</v>
      </c>
      <c r="AG1508" s="112">
        <v>0</v>
      </c>
      <c r="AH1508" s="112">
        <v>0</v>
      </c>
      <c r="AI1508" s="112">
        <v>0</v>
      </c>
      <c r="AJ1508" s="111">
        <v>0.9</v>
      </c>
      <c r="AK1508" s="112">
        <v>0</v>
      </c>
      <c r="AL1508" s="112">
        <v>0</v>
      </c>
      <c r="AM1508" s="112">
        <v>0</v>
      </c>
      <c r="AN1508" s="112">
        <v>0</v>
      </c>
      <c r="AO1508" s="112">
        <v>0</v>
      </c>
      <c r="AP1508" s="112">
        <v>0</v>
      </c>
      <c r="AQ1508" s="112">
        <v>0</v>
      </c>
      <c r="AR1508" s="112">
        <v>0</v>
      </c>
      <c r="AS1508" s="112">
        <v>0</v>
      </c>
      <c r="AT1508" s="111">
        <v>0.55000000000000004</v>
      </c>
      <c r="AU1508" s="112">
        <v>0</v>
      </c>
      <c r="AV1508" s="112">
        <v>0</v>
      </c>
      <c r="AW1508" s="112">
        <v>0</v>
      </c>
      <c r="AX1508" s="112">
        <v>0</v>
      </c>
      <c r="AY1508" s="112">
        <v>0</v>
      </c>
      <c r="AZ1508" s="112">
        <v>0</v>
      </c>
      <c r="BA1508" s="111">
        <v>0.71299999999999997</v>
      </c>
      <c r="BB1508" s="112">
        <v>0</v>
      </c>
      <c r="BC1508" s="112">
        <v>0</v>
      </c>
      <c r="BD1508" s="112">
        <v>0</v>
      </c>
      <c r="BE1508" s="112">
        <v>0</v>
      </c>
      <c r="BF1508" s="112">
        <v>0</v>
      </c>
      <c r="BG1508" s="112">
        <v>0</v>
      </c>
      <c r="BH1508" s="112">
        <v>0</v>
      </c>
      <c r="BI1508" s="112">
        <v>0</v>
      </c>
      <c r="BJ1508" s="112">
        <v>0</v>
      </c>
      <c r="BK1508" s="111">
        <v>0.71299999999999997</v>
      </c>
      <c r="BL1508" s="112">
        <v>0</v>
      </c>
      <c r="BM1508" s="112">
        <v>0</v>
      </c>
      <c r="BN1508" s="112">
        <v>0</v>
      </c>
      <c r="BO1508" s="112">
        <v>0</v>
      </c>
      <c r="BP1508" s="112">
        <v>0</v>
      </c>
      <c r="BQ1508" s="112">
        <v>0</v>
      </c>
      <c r="BR1508" s="113">
        <v>14</v>
      </c>
      <c r="BS1508" s="112">
        <v>0</v>
      </c>
    </row>
    <row r="1509" spans="1:71" hidden="1" x14ac:dyDescent="0.25">
      <c r="A1509" s="102" t="s">
        <v>16</v>
      </c>
      <c r="B1509" s="103" t="s">
        <v>195</v>
      </c>
      <c r="C1509" s="102" t="s">
        <v>196</v>
      </c>
      <c r="D1509" s="102" t="s">
        <v>959</v>
      </c>
      <c r="E1509" s="102" t="s">
        <v>960</v>
      </c>
      <c r="F1509" s="102" t="s">
        <v>151</v>
      </c>
      <c r="G1509" s="102" t="s">
        <v>223</v>
      </c>
      <c r="H1509" s="104">
        <v>30</v>
      </c>
      <c r="I1509" s="104">
        <v>27</v>
      </c>
      <c r="J1509" s="104"/>
      <c r="K1509" s="104" t="s">
        <v>154</v>
      </c>
      <c r="L1509" s="105">
        <v>28.5</v>
      </c>
      <c r="M1509" s="106">
        <v>474</v>
      </c>
      <c r="N1509" s="106">
        <v>489</v>
      </c>
      <c r="O1509" s="106">
        <v>6</v>
      </c>
      <c r="P1509" s="106">
        <v>15</v>
      </c>
      <c r="Q1509" s="106">
        <v>5</v>
      </c>
      <c r="R1509" s="106">
        <v>5.5</v>
      </c>
      <c r="S1509" s="106">
        <v>468</v>
      </c>
      <c r="T1509" s="106">
        <v>470</v>
      </c>
      <c r="U1509" s="106">
        <v>6</v>
      </c>
      <c r="V1509" s="106">
        <v>2</v>
      </c>
      <c r="W1509" s="106">
        <v>3</v>
      </c>
      <c r="X1509" s="106">
        <v>4.5</v>
      </c>
      <c r="Y1509" s="106"/>
      <c r="Z1509" s="106"/>
      <c r="AA1509" s="107">
        <v>81194</v>
      </c>
      <c r="AB1509" s="106">
        <v>9</v>
      </c>
      <c r="AC1509" s="108">
        <v>7</v>
      </c>
      <c r="AD1509" s="109">
        <v>4</v>
      </c>
      <c r="AE1509" s="110">
        <v>0</v>
      </c>
      <c r="AF1509" s="111">
        <v>0.54</v>
      </c>
      <c r="AG1509" s="112">
        <v>5.333333333333333</v>
      </c>
      <c r="AH1509" s="112">
        <v>58.666666666666664</v>
      </c>
      <c r="AI1509" s="112">
        <v>5.333333333333333</v>
      </c>
      <c r="AJ1509" s="111">
        <v>0.9</v>
      </c>
      <c r="AK1509" s="112">
        <v>0</v>
      </c>
      <c r="AL1509" s="112">
        <v>0</v>
      </c>
      <c r="AM1509" s="112">
        <v>0</v>
      </c>
      <c r="AN1509" s="112">
        <v>0</v>
      </c>
      <c r="AO1509" s="112">
        <v>107.66666666666667</v>
      </c>
      <c r="AP1509" s="112">
        <v>0</v>
      </c>
      <c r="AQ1509" s="112">
        <v>0</v>
      </c>
      <c r="AR1509" s="112">
        <v>0</v>
      </c>
      <c r="AS1509" s="112">
        <v>0</v>
      </c>
      <c r="AT1509" s="111">
        <v>0.55000000000000004</v>
      </c>
      <c r="AU1509" s="112">
        <v>0</v>
      </c>
      <c r="AV1509" s="112">
        <v>0</v>
      </c>
      <c r="AW1509" s="112">
        <v>192</v>
      </c>
      <c r="AX1509" s="112">
        <v>0</v>
      </c>
      <c r="AY1509" s="112">
        <v>0</v>
      </c>
      <c r="AZ1509" s="112">
        <v>13.666666666666666</v>
      </c>
      <c r="BA1509" s="111">
        <v>0.71299999999999997</v>
      </c>
      <c r="BB1509" s="112">
        <v>50</v>
      </c>
      <c r="BC1509" s="112">
        <v>0</v>
      </c>
      <c r="BD1509" s="112">
        <v>0</v>
      </c>
      <c r="BE1509" s="112">
        <v>0</v>
      </c>
      <c r="BF1509" s="112">
        <v>0</v>
      </c>
      <c r="BG1509" s="112">
        <v>0</v>
      </c>
      <c r="BH1509" s="112">
        <v>0</v>
      </c>
      <c r="BI1509" s="112">
        <v>0</v>
      </c>
      <c r="BJ1509" s="112">
        <v>0</v>
      </c>
      <c r="BK1509" s="111">
        <v>0.71299999999999997</v>
      </c>
      <c r="BL1509" s="112">
        <v>0</v>
      </c>
      <c r="BM1509" s="112">
        <v>93.25</v>
      </c>
      <c r="BN1509" s="112">
        <v>4.8</v>
      </c>
      <c r="BO1509" s="112">
        <v>196.11266666666666</v>
      </c>
      <c r="BP1509" s="112">
        <v>9.7443333333333317</v>
      </c>
      <c r="BQ1509" s="112">
        <v>0</v>
      </c>
      <c r="BR1509" s="113">
        <v>4</v>
      </c>
      <c r="BS1509" s="112">
        <v>0</v>
      </c>
    </row>
    <row r="1510" spans="1:71" hidden="1" x14ac:dyDescent="0.25">
      <c r="A1510" s="102" t="s">
        <v>16</v>
      </c>
      <c r="B1510" s="103" t="s">
        <v>195</v>
      </c>
      <c r="C1510" s="102" t="s">
        <v>196</v>
      </c>
      <c r="D1510" s="102" t="s">
        <v>1058</v>
      </c>
      <c r="E1510" s="102" t="s">
        <v>1059</v>
      </c>
      <c r="F1510" s="102" t="s">
        <v>153</v>
      </c>
      <c r="G1510" s="102" t="s">
        <v>224</v>
      </c>
      <c r="H1510" s="104">
        <v>16</v>
      </c>
      <c r="I1510" s="104">
        <v>14</v>
      </c>
      <c r="J1510" s="104"/>
      <c r="K1510" s="104" t="s">
        <v>154</v>
      </c>
      <c r="L1510" s="105">
        <v>15</v>
      </c>
      <c r="M1510" s="106">
        <v>222</v>
      </c>
      <c r="N1510" s="106">
        <v>228</v>
      </c>
      <c r="O1510" s="106">
        <v>3</v>
      </c>
      <c r="P1510" s="106">
        <v>6</v>
      </c>
      <c r="Q1510" s="106">
        <v>4</v>
      </c>
      <c r="R1510" s="106">
        <v>3.5</v>
      </c>
      <c r="S1510" s="106">
        <v>219</v>
      </c>
      <c r="T1510" s="106">
        <v>220</v>
      </c>
      <c r="U1510" s="106">
        <v>3</v>
      </c>
      <c r="V1510" s="106">
        <v>1</v>
      </c>
      <c r="W1510" s="106">
        <v>2</v>
      </c>
      <c r="X1510" s="106">
        <v>2.5</v>
      </c>
      <c r="Y1510" s="106"/>
      <c r="Z1510" s="106"/>
      <c r="AA1510" s="107">
        <v>73060</v>
      </c>
      <c r="AB1510" s="106">
        <v>8</v>
      </c>
      <c r="AC1510" s="108">
        <v>5.5</v>
      </c>
      <c r="AD1510" s="109">
        <v>3</v>
      </c>
      <c r="AE1510" s="110">
        <v>0</v>
      </c>
      <c r="AF1510" s="111">
        <v>0.54</v>
      </c>
      <c r="AG1510" s="112">
        <v>0</v>
      </c>
      <c r="AH1510" s="112">
        <v>0</v>
      </c>
      <c r="AI1510" s="112">
        <v>0</v>
      </c>
      <c r="AJ1510" s="111">
        <v>0.9</v>
      </c>
      <c r="AK1510" s="112">
        <v>0</v>
      </c>
      <c r="AL1510" s="112">
        <v>0</v>
      </c>
      <c r="AM1510" s="112">
        <v>0</v>
      </c>
      <c r="AN1510" s="112">
        <v>0</v>
      </c>
      <c r="AO1510" s="112">
        <v>0</v>
      </c>
      <c r="AP1510" s="112">
        <v>0</v>
      </c>
      <c r="AQ1510" s="112">
        <v>0</v>
      </c>
      <c r="AR1510" s="112">
        <v>0</v>
      </c>
      <c r="AS1510" s="112">
        <v>0</v>
      </c>
      <c r="AT1510" s="111">
        <v>0.55000000000000004</v>
      </c>
      <c r="AU1510" s="112">
        <v>0</v>
      </c>
      <c r="AV1510" s="112">
        <v>0</v>
      </c>
      <c r="AW1510" s="112">
        <v>0</v>
      </c>
      <c r="AX1510" s="112">
        <v>0</v>
      </c>
      <c r="AY1510" s="112">
        <v>0</v>
      </c>
      <c r="AZ1510" s="112">
        <v>0</v>
      </c>
      <c r="BA1510" s="111">
        <v>0.71299999999999997</v>
      </c>
      <c r="BB1510" s="112">
        <v>0</v>
      </c>
      <c r="BC1510" s="112">
        <v>0</v>
      </c>
      <c r="BD1510" s="112">
        <v>0</v>
      </c>
      <c r="BE1510" s="112">
        <v>0</v>
      </c>
      <c r="BF1510" s="112">
        <v>0</v>
      </c>
      <c r="BG1510" s="112">
        <v>0</v>
      </c>
      <c r="BH1510" s="112">
        <v>0</v>
      </c>
      <c r="BI1510" s="112">
        <v>0</v>
      </c>
      <c r="BJ1510" s="112">
        <v>0</v>
      </c>
      <c r="BK1510" s="111">
        <v>0.71299999999999997</v>
      </c>
      <c r="BL1510" s="112">
        <v>0</v>
      </c>
      <c r="BM1510" s="112">
        <v>0</v>
      </c>
      <c r="BN1510" s="112">
        <v>0</v>
      </c>
      <c r="BO1510" s="112">
        <v>0</v>
      </c>
      <c r="BP1510" s="112">
        <v>0</v>
      </c>
      <c r="BQ1510" s="112">
        <v>0</v>
      </c>
      <c r="BR1510" s="113">
        <v>4</v>
      </c>
      <c r="BS1510" s="112">
        <v>0</v>
      </c>
    </row>
    <row r="1511" spans="1:71" hidden="1" x14ac:dyDescent="0.25">
      <c r="A1511" s="102" t="s">
        <v>16</v>
      </c>
      <c r="B1511" s="103" t="s">
        <v>195</v>
      </c>
      <c r="C1511" s="102" t="s">
        <v>196</v>
      </c>
      <c r="D1511" s="102" t="s">
        <v>40</v>
      </c>
      <c r="E1511" s="102" t="s">
        <v>41</v>
      </c>
      <c r="F1511" s="102" t="s">
        <v>153</v>
      </c>
      <c r="G1511" s="102" t="s">
        <v>224</v>
      </c>
      <c r="H1511" s="104">
        <v>57</v>
      </c>
      <c r="I1511" s="104">
        <v>55</v>
      </c>
      <c r="J1511" s="104">
        <v>7</v>
      </c>
      <c r="K1511" s="104">
        <v>21</v>
      </c>
      <c r="L1511" s="105">
        <v>39.666666666666664</v>
      </c>
      <c r="M1511" s="106">
        <v>821</v>
      </c>
      <c r="N1511" s="106">
        <v>847</v>
      </c>
      <c r="O1511" s="106">
        <v>8</v>
      </c>
      <c r="P1511" s="106">
        <v>26</v>
      </c>
      <c r="Q1511" s="106">
        <v>7</v>
      </c>
      <c r="R1511" s="106">
        <v>7.5</v>
      </c>
      <c r="S1511" s="106">
        <v>812</v>
      </c>
      <c r="T1511" s="106">
        <v>818</v>
      </c>
      <c r="U1511" s="106">
        <v>8</v>
      </c>
      <c r="V1511" s="106">
        <v>6</v>
      </c>
      <c r="W1511" s="106">
        <v>4</v>
      </c>
      <c r="X1511" s="106">
        <v>6</v>
      </c>
      <c r="Y1511" s="106">
        <v>7</v>
      </c>
      <c r="Z1511" s="106">
        <v>2</v>
      </c>
      <c r="AA1511" s="107">
        <v>53161</v>
      </c>
      <c r="AB1511" s="106">
        <v>6</v>
      </c>
      <c r="AC1511" s="108">
        <v>5.5</v>
      </c>
      <c r="AD1511" s="109">
        <v>3</v>
      </c>
      <c r="AE1511" s="110">
        <v>0</v>
      </c>
      <c r="AF1511" s="111">
        <v>0.54</v>
      </c>
      <c r="AG1511" s="112">
        <v>3</v>
      </c>
      <c r="AH1511" s="112">
        <v>16.666666666666668</v>
      </c>
      <c r="AI1511" s="112">
        <v>3</v>
      </c>
      <c r="AJ1511" s="111">
        <v>0.9</v>
      </c>
      <c r="AK1511" s="112">
        <v>0</v>
      </c>
      <c r="AL1511" s="112">
        <v>0</v>
      </c>
      <c r="AM1511" s="112">
        <v>0</v>
      </c>
      <c r="AN1511" s="112">
        <v>0</v>
      </c>
      <c r="AO1511" s="112">
        <v>0</v>
      </c>
      <c r="AP1511" s="112">
        <v>0</v>
      </c>
      <c r="AQ1511" s="112">
        <v>0</v>
      </c>
      <c r="AR1511" s="112">
        <v>0</v>
      </c>
      <c r="AS1511" s="112">
        <v>0</v>
      </c>
      <c r="AT1511" s="111">
        <v>0.55000000000000004</v>
      </c>
      <c r="AU1511" s="112">
        <v>0</v>
      </c>
      <c r="AV1511" s="112">
        <v>0</v>
      </c>
      <c r="AW1511" s="112">
        <v>0</v>
      </c>
      <c r="AX1511" s="112">
        <v>0</v>
      </c>
      <c r="AY1511" s="112">
        <v>0</v>
      </c>
      <c r="AZ1511" s="112">
        <v>0</v>
      </c>
      <c r="BA1511" s="111">
        <v>0.71299999999999997</v>
      </c>
      <c r="BB1511" s="112">
        <v>0</v>
      </c>
      <c r="BC1511" s="112">
        <v>0</v>
      </c>
      <c r="BD1511" s="112">
        <v>0</v>
      </c>
      <c r="BE1511" s="112">
        <v>0</v>
      </c>
      <c r="BF1511" s="112">
        <v>0</v>
      </c>
      <c r="BG1511" s="112">
        <v>0</v>
      </c>
      <c r="BH1511" s="112">
        <v>0</v>
      </c>
      <c r="BI1511" s="112">
        <v>0</v>
      </c>
      <c r="BJ1511" s="112">
        <v>0</v>
      </c>
      <c r="BK1511" s="111">
        <v>0.71299999999999997</v>
      </c>
      <c r="BL1511" s="112">
        <v>0</v>
      </c>
      <c r="BM1511" s="112">
        <v>17.700000000000003</v>
      </c>
      <c r="BN1511" s="112">
        <v>2.7</v>
      </c>
      <c r="BO1511" s="112">
        <v>0</v>
      </c>
      <c r="BP1511" s="112">
        <v>0</v>
      </c>
      <c r="BQ1511" s="112">
        <v>0</v>
      </c>
      <c r="BR1511" s="113">
        <v>9</v>
      </c>
      <c r="BS1511" s="112">
        <v>0</v>
      </c>
    </row>
    <row r="1512" spans="1:71" hidden="1" x14ac:dyDescent="0.25">
      <c r="A1512" s="102" t="s">
        <v>16</v>
      </c>
      <c r="B1512" s="103" t="s">
        <v>195</v>
      </c>
      <c r="C1512" s="102" t="s">
        <v>196</v>
      </c>
      <c r="D1512" s="102" t="s">
        <v>62</v>
      </c>
      <c r="E1512" s="102" t="s">
        <v>63</v>
      </c>
      <c r="F1512" s="102" t="s">
        <v>151</v>
      </c>
      <c r="G1512" s="102" t="s">
        <v>223</v>
      </c>
      <c r="H1512" s="104">
        <v>146</v>
      </c>
      <c r="I1512" s="104">
        <v>143</v>
      </c>
      <c r="J1512" s="104">
        <v>38</v>
      </c>
      <c r="K1512" s="104">
        <v>114</v>
      </c>
      <c r="L1512" s="105">
        <v>109</v>
      </c>
      <c r="M1512" s="106">
        <v>2126</v>
      </c>
      <c r="N1512" s="106">
        <v>2203</v>
      </c>
      <c r="O1512" s="106">
        <v>10</v>
      </c>
      <c r="P1512" s="106">
        <v>77</v>
      </c>
      <c r="Q1512" s="106">
        <v>9</v>
      </c>
      <c r="R1512" s="106">
        <v>9.5</v>
      </c>
      <c r="S1512" s="106">
        <v>2097</v>
      </c>
      <c r="T1512" s="106">
        <v>2119</v>
      </c>
      <c r="U1512" s="106">
        <v>9</v>
      </c>
      <c r="V1512" s="106">
        <v>22</v>
      </c>
      <c r="W1512" s="106">
        <v>8</v>
      </c>
      <c r="X1512" s="106">
        <v>8.5</v>
      </c>
      <c r="Y1512" s="106">
        <v>38</v>
      </c>
      <c r="Z1512" s="106">
        <v>6</v>
      </c>
      <c r="AA1512" s="107">
        <v>61030</v>
      </c>
      <c r="AB1512" s="106">
        <v>7</v>
      </c>
      <c r="AC1512" s="108">
        <v>7.6</v>
      </c>
      <c r="AD1512" s="109">
        <v>4</v>
      </c>
      <c r="AE1512" s="110">
        <v>2</v>
      </c>
      <c r="AF1512" s="111">
        <v>0.54</v>
      </c>
      <c r="AG1512" s="112">
        <v>6.333333333333333</v>
      </c>
      <c r="AH1512" s="112">
        <v>93</v>
      </c>
      <c r="AI1512" s="112">
        <v>6.333333333333333</v>
      </c>
      <c r="AJ1512" s="111">
        <v>0.9</v>
      </c>
      <c r="AK1512" s="112">
        <v>0</v>
      </c>
      <c r="AL1512" s="112">
        <v>0</v>
      </c>
      <c r="AM1512" s="112">
        <v>0</v>
      </c>
      <c r="AN1512" s="112">
        <v>0.33333333333333331</v>
      </c>
      <c r="AO1512" s="112">
        <v>24.333333333333332</v>
      </c>
      <c r="AP1512" s="112">
        <v>0</v>
      </c>
      <c r="AQ1512" s="112">
        <v>0</v>
      </c>
      <c r="AR1512" s="112">
        <v>0</v>
      </c>
      <c r="AS1512" s="112">
        <v>0</v>
      </c>
      <c r="AT1512" s="111">
        <v>0.55000000000000004</v>
      </c>
      <c r="AU1512" s="112">
        <v>0</v>
      </c>
      <c r="AV1512" s="112">
        <v>0</v>
      </c>
      <c r="AW1512" s="112">
        <v>0</v>
      </c>
      <c r="AX1512" s="112">
        <v>0</v>
      </c>
      <c r="AY1512" s="112">
        <v>0</v>
      </c>
      <c r="AZ1512" s="112">
        <v>0</v>
      </c>
      <c r="BA1512" s="111">
        <v>0.71299999999999997</v>
      </c>
      <c r="BB1512" s="112">
        <v>0</v>
      </c>
      <c r="BC1512" s="112">
        <v>0</v>
      </c>
      <c r="BD1512" s="112">
        <v>0</v>
      </c>
      <c r="BE1512" s="112">
        <v>0</v>
      </c>
      <c r="BF1512" s="112">
        <v>0</v>
      </c>
      <c r="BG1512" s="112">
        <v>0</v>
      </c>
      <c r="BH1512" s="112">
        <v>0</v>
      </c>
      <c r="BI1512" s="112">
        <v>0</v>
      </c>
      <c r="BJ1512" s="112">
        <v>0</v>
      </c>
      <c r="BK1512" s="111">
        <v>0.71299999999999997</v>
      </c>
      <c r="BL1512" s="112">
        <v>1.08</v>
      </c>
      <c r="BM1512" s="112">
        <v>89.399999999999991</v>
      </c>
      <c r="BN1512" s="112">
        <v>5.8833333333333337</v>
      </c>
      <c r="BO1512" s="112">
        <v>13.383333333333335</v>
      </c>
      <c r="BP1512" s="112">
        <v>0</v>
      </c>
      <c r="BQ1512" s="112">
        <v>0</v>
      </c>
      <c r="BR1512" s="113">
        <v>18</v>
      </c>
      <c r="BS1512" s="112">
        <v>0</v>
      </c>
    </row>
    <row r="1513" spans="1:71" hidden="1" x14ac:dyDescent="0.25">
      <c r="A1513" s="102" t="s">
        <v>16</v>
      </c>
      <c r="B1513" s="103" t="s">
        <v>195</v>
      </c>
      <c r="C1513" s="102" t="s">
        <v>196</v>
      </c>
      <c r="D1513" s="102" t="s">
        <v>461</v>
      </c>
      <c r="E1513" s="102" t="s">
        <v>462</v>
      </c>
      <c r="F1513" s="102" t="s">
        <v>151</v>
      </c>
      <c r="G1513" s="102" t="s">
        <v>223</v>
      </c>
      <c r="H1513" s="104">
        <v>200</v>
      </c>
      <c r="I1513" s="104">
        <v>216</v>
      </c>
      <c r="J1513" s="104">
        <v>228</v>
      </c>
      <c r="K1513" s="104">
        <v>684</v>
      </c>
      <c r="L1513" s="105">
        <v>214.66666666666666</v>
      </c>
      <c r="M1513" s="106">
        <v>1521</v>
      </c>
      <c r="N1513" s="106">
        <v>1542</v>
      </c>
      <c r="O1513" s="106">
        <v>9</v>
      </c>
      <c r="P1513" s="106">
        <v>21</v>
      </c>
      <c r="Q1513" s="106">
        <v>6</v>
      </c>
      <c r="R1513" s="106">
        <v>7.5</v>
      </c>
      <c r="S1513" s="106">
        <v>1526</v>
      </c>
      <c r="T1513" s="106">
        <v>1558</v>
      </c>
      <c r="U1513" s="106">
        <v>9</v>
      </c>
      <c r="V1513" s="106">
        <v>32</v>
      </c>
      <c r="W1513" s="106">
        <v>9</v>
      </c>
      <c r="X1513" s="106">
        <v>9</v>
      </c>
      <c r="Y1513" s="106">
        <v>228</v>
      </c>
      <c r="Z1513" s="106">
        <v>10</v>
      </c>
      <c r="AA1513" s="107"/>
      <c r="AB1513" s="106"/>
      <c r="AC1513" s="108">
        <v>8.8333333333333339</v>
      </c>
      <c r="AD1513" s="109">
        <v>5</v>
      </c>
      <c r="AE1513" s="110">
        <v>0</v>
      </c>
      <c r="AF1513" s="111">
        <v>0.54</v>
      </c>
      <c r="AG1513" s="112">
        <v>0</v>
      </c>
      <c r="AH1513" s="112">
        <v>0</v>
      </c>
      <c r="AI1513" s="112">
        <v>0</v>
      </c>
      <c r="AJ1513" s="111">
        <v>0.9</v>
      </c>
      <c r="AK1513" s="112">
        <v>0</v>
      </c>
      <c r="AL1513" s="112">
        <v>0</v>
      </c>
      <c r="AM1513" s="112">
        <v>0</v>
      </c>
      <c r="AN1513" s="112">
        <v>0</v>
      </c>
      <c r="AO1513" s="112">
        <v>0</v>
      </c>
      <c r="AP1513" s="112">
        <v>0</v>
      </c>
      <c r="AQ1513" s="112">
        <v>0</v>
      </c>
      <c r="AR1513" s="112">
        <v>0</v>
      </c>
      <c r="AS1513" s="112">
        <v>0</v>
      </c>
      <c r="AT1513" s="111">
        <v>0.55000000000000004</v>
      </c>
      <c r="AU1513" s="112">
        <v>0</v>
      </c>
      <c r="AV1513" s="112">
        <v>0</v>
      </c>
      <c r="AW1513" s="112">
        <v>0</v>
      </c>
      <c r="AX1513" s="112">
        <v>0</v>
      </c>
      <c r="AY1513" s="112">
        <v>0</v>
      </c>
      <c r="AZ1513" s="112">
        <v>0</v>
      </c>
      <c r="BA1513" s="111">
        <v>0.71299999999999997</v>
      </c>
      <c r="BB1513" s="112">
        <v>0</v>
      </c>
      <c r="BC1513" s="112">
        <v>0</v>
      </c>
      <c r="BD1513" s="112">
        <v>0</v>
      </c>
      <c r="BE1513" s="112">
        <v>0</v>
      </c>
      <c r="BF1513" s="112">
        <v>0</v>
      </c>
      <c r="BG1513" s="112">
        <v>0</v>
      </c>
      <c r="BH1513" s="112">
        <v>0</v>
      </c>
      <c r="BI1513" s="112">
        <v>0</v>
      </c>
      <c r="BJ1513" s="112">
        <v>0</v>
      </c>
      <c r="BK1513" s="111">
        <v>0.71299999999999997</v>
      </c>
      <c r="BL1513" s="112">
        <v>0</v>
      </c>
      <c r="BM1513" s="112">
        <v>0</v>
      </c>
      <c r="BN1513" s="112">
        <v>0</v>
      </c>
      <c r="BO1513" s="112">
        <v>0</v>
      </c>
      <c r="BP1513" s="112">
        <v>0</v>
      </c>
      <c r="BQ1513" s="112">
        <v>0</v>
      </c>
      <c r="BR1513" s="113">
        <v>91</v>
      </c>
      <c r="BS1513" s="112">
        <v>0</v>
      </c>
    </row>
    <row r="1514" spans="1:71" hidden="1" x14ac:dyDescent="0.25">
      <c r="A1514" s="102" t="s">
        <v>16</v>
      </c>
      <c r="B1514" s="103" t="s">
        <v>195</v>
      </c>
      <c r="C1514" s="102" t="s">
        <v>196</v>
      </c>
      <c r="D1514" s="102" t="s">
        <v>961</v>
      </c>
      <c r="E1514" s="102" t="s">
        <v>962</v>
      </c>
      <c r="F1514" s="102" t="s">
        <v>152</v>
      </c>
      <c r="G1514" s="102" t="s">
        <v>223</v>
      </c>
      <c r="H1514" s="104">
        <v>36</v>
      </c>
      <c r="I1514" s="104">
        <v>36</v>
      </c>
      <c r="J1514" s="104"/>
      <c r="K1514" s="104" t="s">
        <v>154</v>
      </c>
      <c r="L1514" s="105">
        <v>36</v>
      </c>
      <c r="M1514" s="106">
        <v>186</v>
      </c>
      <c r="N1514" s="106">
        <v>198</v>
      </c>
      <c r="O1514" s="106">
        <v>3</v>
      </c>
      <c r="P1514" s="106">
        <v>12</v>
      </c>
      <c r="Q1514" s="106">
        <v>5</v>
      </c>
      <c r="R1514" s="106">
        <v>4</v>
      </c>
      <c r="S1514" s="106">
        <v>194</v>
      </c>
      <c r="T1514" s="106">
        <v>196</v>
      </c>
      <c r="U1514" s="106">
        <v>3</v>
      </c>
      <c r="V1514" s="106">
        <v>2</v>
      </c>
      <c r="W1514" s="106">
        <v>3</v>
      </c>
      <c r="X1514" s="106">
        <v>3</v>
      </c>
      <c r="Y1514" s="106"/>
      <c r="Z1514" s="106"/>
      <c r="AA1514" s="107">
        <v>30259</v>
      </c>
      <c r="AB1514" s="106">
        <v>2</v>
      </c>
      <c r="AC1514" s="108">
        <v>2.75</v>
      </c>
      <c r="AD1514" s="109">
        <v>2</v>
      </c>
      <c r="AE1514" s="110">
        <v>0</v>
      </c>
      <c r="AF1514" s="111">
        <v>0.54</v>
      </c>
      <c r="AG1514" s="112">
        <v>0</v>
      </c>
      <c r="AH1514" s="112">
        <v>0</v>
      </c>
      <c r="AI1514" s="112">
        <v>0</v>
      </c>
      <c r="AJ1514" s="111">
        <v>0.9</v>
      </c>
      <c r="AK1514" s="112">
        <v>0</v>
      </c>
      <c r="AL1514" s="112">
        <v>0</v>
      </c>
      <c r="AM1514" s="112">
        <v>0</v>
      </c>
      <c r="AN1514" s="112">
        <v>0</v>
      </c>
      <c r="AO1514" s="112">
        <v>0</v>
      </c>
      <c r="AP1514" s="112">
        <v>0</v>
      </c>
      <c r="AQ1514" s="112">
        <v>0</v>
      </c>
      <c r="AR1514" s="112">
        <v>0</v>
      </c>
      <c r="AS1514" s="112">
        <v>0</v>
      </c>
      <c r="AT1514" s="111">
        <v>0.55000000000000004</v>
      </c>
      <c r="AU1514" s="112">
        <v>0</v>
      </c>
      <c r="AV1514" s="112">
        <v>0</v>
      </c>
      <c r="AW1514" s="112">
        <v>0</v>
      </c>
      <c r="AX1514" s="112">
        <v>0</v>
      </c>
      <c r="AY1514" s="112">
        <v>0</v>
      </c>
      <c r="AZ1514" s="112">
        <v>0</v>
      </c>
      <c r="BA1514" s="111">
        <v>0.71299999999999997</v>
      </c>
      <c r="BB1514" s="112">
        <v>0</v>
      </c>
      <c r="BC1514" s="112">
        <v>0</v>
      </c>
      <c r="BD1514" s="112">
        <v>0</v>
      </c>
      <c r="BE1514" s="112">
        <v>0</v>
      </c>
      <c r="BF1514" s="112">
        <v>0</v>
      </c>
      <c r="BG1514" s="112">
        <v>0</v>
      </c>
      <c r="BH1514" s="112">
        <v>0</v>
      </c>
      <c r="BI1514" s="112">
        <v>0</v>
      </c>
      <c r="BJ1514" s="112">
        <v>0</v>
      </c>
      <c r="BK1514" s="111">
        <v>0.71299999999999997</v>
      </c>
      <c r="BL1514" s="112">
        <v>0</v>
      </c>
      <c r="BM1514" s="112">
        <v>0</v>
      </c>
      <c r="BN1514" s="112">
        <v>0</v>
      </c>
      <c r="BO1514" s="112">
        <v>0</v>
      </c>
      <c r="BP1514" s="112">
        <v>0</v>
      </c>
      <c r="BQ1514" s="112">
        <v>0</v>
      </c>
      <c r="BR1514" s="113">
        <v>4</v>
      </c>
      <c r="BS1514" s="112">
        <v>0</v>
      </c>
    </row>
    <row r="1515" spans="1:71" hidden="1" x14ac:dyDescent="0.25">
      <c r="A1515" s="102" t="s">
        <v>16</v>
      </c>
      <c r="B1515" s="103" t="s">
        <v>195</v>
      </c>
      <c r="C1515" s="102" t="s">
        <v>196</v>
      </c>
      <c r="D1515" s="102" t="s">
        <v>751</v>
      </c>
      <c r="E1515" s="102" t="s">
        <v>752</v>
      </c>
      <c r="F1515" s="102" t="s">
        <v>152</v>
      </c>
      <c r="G1515" s="102" t="s">
        <v>223</v>
      </c>
      <c r="H1515" s="104">
        <v>91</v>
      </c>
      <c r="I1515" s="104">
        <v>107</v>
      </c>
      <c r="J1515" s="104">
        <v>34</v>
      </c>
      <c r="K1515" s="104">
        <v>102</v>
      </c>
      <c r="L1515" s="105">
        <v>77.333333333333329</v>
      </c>
      <c r="M1515" s="106">
        <v>366</v>
      </c>
      <c r="N1515" s="106">
        <v>377</v>
      </c>
      <c r="O1515" s="106">
        <v>5</v>
      </c>
      <c r="P1515" s="106">
        <v>11</v>
      </c>
      <c r="Q1515" s="106">
        <v>5</v>
      </c>
      <c r="R1515" s="106">
        <v>5</v>
      </c>
      <c r="S1515" s="106">
        <v>403</v>
      </c>
      <c r="T1515" s="106">
        <v>414</v>
      </c>
      <c r="U1515" s="106">
        <v>6</v>
      </c>
      <c r="V1515" s="106">
        <v>11</v>
      </c>
      <c r="W1515" s="106">
        <v>6</v>
      </c>
      <c r="X1515" s="106">
        <v>6</v>
      </c>
      <c r="Y1515" s="106">
        <v>34</v>
      </c>
      <c r="Z1515" s="106">
        <v>6</v>
      </c>
      <c r="AA1515" s="107">
        <v>24419</v>
      </c>
      <c r="AB1515" s="106">
        <v>1</v>
      </c>
      <c r="AC1515" s="108">
        <v>3.8</v>
      </c>
      <c r="AD1515" s="109">
        <v>1</v>
      </c>
      <c r="AE1515" s="110">
        <v>0</v>
      </c>
      <c r="AF1515" s="111">
        <v>0.54</v>
      </c>
      <c r="AG1515" s="112">
        <v>0</v>
      </c>
      <c r="AH1515" s="112">
        <v>0</v>
      </c>
      <c r="AI1515" s="112">
        <v>0</v>
      </c>
      <c r="AJ1515" s="111">
        <v>0.9</v>
      </c>
      <c r="AK1515" s="112">
        <v>0</v>
      </c>
      <c r="AL1515" s="112">
        <v>0</v>
      </c>
      <c r="AM1515" s="112">
        <v>0</v>
      </c>
      <c r="AN1515" s="112">
        <v>0</v>
      </c>
      <c r="AO1515" s="112">
        <v>0</v>
      </c>
      <c r="AP1515" s="112">
        <v>0</v>
      </c>
      <c r="AQ1515" s="112">
        <v>0</v>
      </c>
      <c r="AR1515" s="112">
        <v>0</v>
      </c>
      <c r="AS1515" s="112">
        <v>0</v>
      </c>
      <c r="AT1515" s="111">
        <v>0.55000000000000004</v>
      </c>
      <c r="AU1515" s="112">
        <v>0</v>
      </c>
      <c r="AV1515" s="112">
        <v>0</v>
      </c>
      <c r="AW1515" s="112">
        <v>0</v>
      </c>
      <c r="AX1515" s="112">
        <v>0</v>
      </c>
      <c r="AY1515" s="112">
        <v>0</v>
      </c>
      <c r="AZ1515" s="112">
        <v>0</v>
      </c>
      <c r="BA1515" s="111">
        <v>0.71299999999999997</v>
      </c>
      <c r="BB1515" s="112">
        <v>0</v>
      </c>
      <c r="BC1515" s="112">
        <v>0</v>
      </c>
      <c r="BD1515" s="112">
        <v>0</v>
      </c>
      <c r="BE1515" s="112">
        <v>0</v>
      </c>
      <c r="BF1515" s="112">
        <v>0</v>
      </c>
      <c r="BG1515" s="112">
        <v>0</v>
      </c>
      <c r="BH1515" s="112">
        <v>0</v>
      </c>
      <c r="BI1515" s="112">
        <v>0</v>
      </c>
      <c r="BJ1515" s="112">
        <v>0</v>
      </c>
      <c r="BK1515" s="111">
        <v>0.71299999999999997</v>
      </c>
      <c r="BL1515" s="112">
        <v>0</v>
      </c>
      <c r="BM1515" s="112">
        <v>0</v>
      </c>
      <c r="BN1515" s="112">
        <v>0</v>
      </c>
      <c r="BO1515" s="112">
        <v>0</v>
      </c>
      <c r="BP1515" s="112">
        <v>0</v>
      </c>
      <c r="BQ1515" s="112">
        <v>0</v>
      </c>
      <c r="BR1515" s="113">
        <v>5</v>
      </c>
      <c r="BS1515" s="112">
        <v>0</v>
      </c>
    </row>
    <row r="1516" spans="1:71" hidden="1" x14ac:dyDescent="0.25">
      <c r="A1516" s="102" t="s">
        <v>16</v>
      </c>
      <c r="B1516" s="103" t="s">
        <v>197</v>
      </c>
      <c r="C1516" s="102" t="s">
        <v>198</v>
      </c>
      <c r="D1516" s="102" t="s">
        <v>463</v>
      </c>
      <c r="E1516" s="102" t="s">
        <v>464</v>
      </c>
      <c r="F1516" s="102" t="s">
        <v>151</v>
      </c>
      <c r="G1516" s="102" t="s">
        <v>223</v>
      </c>
      <c r="H1516" s="104">
        <v>46</v>
      </c>
      <c r="I1516" s="104">
        <v>52</v>
      </c>
      <c r="J1516" s="104">
        <v>74</v>
      </c>
      <c r="K1516" s="104">
        <v>222</v>
      </c>
      <c r="L1516" s="105">
        <v>57.333333333333336</v>
      </c>
      <c r="M1516" s="106">
        <v>348</v>
      </c>
      <c r="N1516" s="106">
        <v>368</v>
      </c>
      <c r="O1516" s="106">
        <v>5</v>
      </c>
      <c r="P1516" s="106">
        <v>20</v>
      </c>
      <c r="Q1516" s="106">
        <v>6</v>
      </c>
      <c r="R1516" s="106">
        <v>5.5</v>
      </c>
      <c r="S1516" s="106">
        <v>359</v>
      </c>
      <c r="T1516" s="106">
        <v>373</v>
      </c>
      <c r="U1516" s="106">
        <v>5</v>
      </c>
      <c r="V1516" s="106">
        <v>14</v>
      </c>
      <c r="W1516" s="106">
        <v>7</v>
      </c>
      <c r="X1516" s="106">
        <v>6</v>
      </c>
      <c r="Y1516" s="106">
        <v>74</v>
      </c>
      <c r="Z1516" s="106">
        <v>8</v>
      </c>
      <c r="AA1516" s="107">
        <v>43233</v>
      </c>
      <c r="AB1516" s="106">
        <v>4</v>
      </c>
      <c r="AC1516" s="108">
        <v>5.5</v>
      </c>
      <c r="AD1516" s="109">
        <v>3</v>
      </c>
      <c r="AE1516" s="110">
        <v>89.666666666666671</v>
      </c>
      <c r="AF1516" s="111">
        <v>0.54</v>
      </c>
      <c r="AG1516" s="112">
        <v>0</v>
      </c>
      <c r="AH1516" s="112">
        <v>0</v>
      </c>
      <c r="AI1516" s="112">
        <v>0</v>
      </c>
      <c r="AJ1516" s="111">
        <v>0.9</v>
      </c>
      <c r="AK1516" s="112">
        <v>0</v>
      </c>
      <c r="AL1516" s="112">
        <v>29.666666666666668</v>
      </c>
      <c r="AM1516" s="112">
        <v>0</v>
      </c>
      <c r="AN1516" s="112">
        <v>0</v>
      </c>
      <c r="AO1516" s="112">
        <v>0</v>
      </c>
      <c r="AP1516" s="112">
        <v>0</v>
      </c>
      <c r="AQ1516" s="112">
        <v>0</v>
      </c>
      <c r="AR1516" s="112">
        <v>0</v>
      </c>
      <c r="AS1516" s="112">
        <v>0</v>
      </c>
      <c r="AT1516" s="111">
        <v>0.55000000000000004</v>
      </c>
      <c r="AU1516" s="112">
        <v>0</v>
      </c>
      <c r="AV1516" s="112">
        <v>0</v>
      </c>
      <c r="AW1516" s="112">
        <v>0</v>
      </c>
      <c r="AX1516" s="112">
        <v>0</v>
      </c>
      <c r="AY1516" s="112">
        <v>0</v>
      </c>
      <c r="AZ1516" s="112">
        <v>0</v>
      </c>
      <c r="BA1516" s="111">
        <v>0.71299999999999997</v>
      </c>
      <c r="BB1516" s="112">
        <v>0</v>
      </c>
      <c r="BC1516" s="112">
        <v>0</v>
      </c>
      <c r="BD1516" s="112">
        <v>0</v>
      </c>
      <c r="BE1516" s="112">
        <v>0</v>
      </c>
      <c r="BF1516" s="112">
        <v>0</v>
      </c>
      <c r="BG1516" s="112">
        <v>0</v>
      </c>
      <c r="BH1516" s="112">
        <v>0</v>
      </c>
      <c r="BI1516" s="112">
        <v>0</v>
      </c>
      <c r="BJ1516" s="112">
        <v>0</v>
      </c>
      <c r="BK1516" s="111">
        <v>0.71299999999999997</v>
      </c>
      <c r="BL1516" s="112">
        <v>48.420000000000009</v>
      </c>
      <c r="BM1516" s="112">
        <v>16.31666666666667</v>
      </c>
      <c r="BN1516" s="112">
        <v>0</v>
      </c>
      <c r="BO1516" s="112">
        <v>0</v>
      </c>
      <c r="BP1516" s="112">
        <v>0</v>
      </c>
      <c r="BQ1516" s="112">
        <v>0</v>
      </c>
      <c r="BR1516" s="113">
        <v>114</v>
      </c>
      <c r="BS1516" s="112">
        <v>0</v>
      </c>
    </row>
    <row r="1517" spans="1:71" hidden="1" x14ac:dyDescent="0.25">
      <c r="A1517" s="102" t="s">
        <v>16</v>
      </c>
      <c r="B1517" s="103" t="s">
        <v>197</v>
      </c>
      <c r="C1517" s="102" t="s">
        <v>198</v>
      </c>
      <c r="D1517" s="102" t="s">
        <v>465</v>
      </c>
      <c r="E1517" s="102" t="s">
        <v>466</v>
      </c>
      <c r="F1517" s="102" t="s">
        <v>151</v>
      </c>
      <c r="G1517" s="102" t="s">
        <v>223</v>
      </c>
      <c r="H1517" s="104">
        <v>234</v>
      </c>
      <c r="I1517" s="104">
        <v>268</v>
      </c>
      <c r="J1517" s="104">
        <v>218</v>
      </c>
      <c r="K1517" s="104">
        <v>654</v>
      </c>
      <c r="L1517" s="105">
        <v>240</v>
      </c>
      <c r="M1517" s="106">
        <v>1582</v>
      </c>
      <c r="N1517" s="106">
        <v>1651</v>
      </c>
      <c r="O1517" s="106">
        <v>9</v>
      </c>
      <c r="P1517" s="106">
        <v>69</v>
      </c>
      <c r="Q1517" s="106">
        <v>9</v>
      </c>
      <c r="R1517" s="106">
        <v>9</v>
      </c>
      <c r="S1517" s="106">
        <v>1640</v>
      </c>
      <c r="T1517" s="106">
        <v>1704</v>
      </c>
      <c r="U1517" s="106">
        <v>9</v>
      </c>
      <c r="V1517" s="106">
        <v>64</v>
      </c>
      <c r="W1517" s="106">
        <v>10</v>
      </c>
      <c r="X1517" s="106">
        <v>9.5</v>
      </c>
      <c r="Y1517" s="106">
        <v>218</v>
      </c>
      <c r="Z1517" s="106">
        <v>9</v>
      </c>
      <c r="AA1517" s="107">
        <v>37949</v>
      </c>
      <c r="AB1517" s="106">
        <v>3</v>
      </c>
      <c r="AC1517" s="108">
        <v>6.7</v>
      </c>
      <c r="AD1517" s="109">
        <v>4</v>
      </c>
      <c r="AE1517" s="110">
        <v>89.666666666666671</v>
      </c>
      <c r="AF1517" s="111">
        <v>0.54</v>
      </c>
      <c r="AG1517" s="112">
        <v>0</v>
      </c>
      <c r="AH1517" s="112">
        <v>0</v>
      </c>
      <c r="AI1517" s="112">
        <v>0</v>
      </c>
      <c r="AJ1517" s="111">
        <v>0.9</v>
      </c>
      <c r="AK1517" s="112">
        <v>0</v>
      </c>
      <c r="AL1517" s="112">
        <v>29.666666666666668</v>
      </c>
      <c r="AM1517" s="112">
        <v>0</v>
      </c>
      <c r="AN1517" s="112">
        <v>0</v>
      </c>
      <c r="AO1517" s="112">
        <v>0</v>
      </c>
      <c r="AP1517" s="112">
        <v>0</v>
      </c>
      <c r="AQ1517" s="112">
        <v>0</v>
      </c>
      <c r="AR1517" s="112">
        <v>0</v>
      </c>
      <c r="AS1517" s="112">
        <v>0</v>
      </c>
      <c r="AT1517" s="111">
        <v>0.55000000000000004</v>
      </c>
      <c r="AU1517" s="112">
        <v>0</v>
      </c>
      <c r="AV1517" s="112">
        <v>0</v>
      </c>
      <c r="AW1517" s="112">
        <v>0</v>
      </c>
      <c r="AX1517" s="112">
        <v>0</v>
      </c>
      <c r="AY1517" s="112">
        <v>0</v>
      </c>
      <c r="AZ1517" s="112">
        <v>0</v>
      </c>
      <c r="BA1517" s="111">
        <v>0.71299999999999997</v>
      </c>
      <c r="BB1517" s="112">
        <v>0</v>
      </c>
      <c r="BC1517" s="112">
        <v>0</v>
      </c>
      <c r="BD1517" s="112">
        <v>0</v>
      </c>
      <c r="BE1517" s="112">
        <v>0</v>
      </c>
      <c r="BF1517" s="112">
        <v>0</v>
      </c>
      <c r="BG1517" s="112">
        <v>0</v>
      </c>
      <c r="BH1517" s="112">
        <v>0</v>
      </c>
      <c r="BI1517" s="112">
        <v>0</v>
      </c>
      <c r="BJ1517" s="112">
        <v>0</v>
      </c>
      <c r="BK1517" s="111">
        <v>0.71299999999999997</v>
      </c>
      <c r="BL1517" s="112">
        <v>48.420000000000009</v>
      </c>
      <c r="BM1517" s="112">
        <v>16.31666666666667</v>
      </c>
      <c r="BN1517" s="112">
        <v>0</v>
      </c>
      <c r="BO1517" s="112">
        <v>0</v>
      </c>
      <c r="BP1517" s="112">
        <v>0</v>
      </c>
      <c r="BQ1517" s="112">
        <v>0</v>
      </c>
      <c r="BR1517" s="113">
        <v>120</v>
      </c>
      <c r="BS1517" s="112">
        <v>0</v>
      </c>
    </row>
    <row r="1518" spans="1:71" hidden="1" x14ac:dyDescent="0.25">
      <c r="A1518" s="102" t="s">
        <v>16</v>
      </c>
      <c r="B1518" s="103" t="s">
        <v>197</v>
      </c>
      <c r="C1518" s="102" t="s">
        <v>198</v>
      </c>
      <c r="D1518" s="102" t="s">
        <v>1036</v>
      </c>
      <c r="E1518" s="102" t="s">
        <v>1037</v>
      </c>
      <c r="F1518" s="102" t="s">
        <v>152</v>
      </c>
      <c r="G1518" s="102" t="s">
        <v>223</v>
      </c>
      <c r="H1518" s="104">
        <v>35</v>
      </c>
      <c r="I1518" s="104">
        <v>40</v>
      </c>
      <c r="J1518" s="104">
        <v>4</v>
      </c>
      <c r="K1518" s="104">
        <v>12</v>
      </c>
      <c r="L1518" s="105">
        <v>26.333333333333332</v>
      </c>
      <c r="M1518" s="106">
        <v>294</v>
      </c>
      <c r="N1518" s="106">
        <v>261</v>
      </c>
      <c r="O1518" s="106">
        <v>4</v>
      </c>
      <c r="P1518" s="106">
        <v>-33</v>
      </c>
      <c r="Q1518" s="106">
        <v>1</v>
      </c>
      <c r="R1518" s="106">
        <v>2.5</v>
      </c>
      <c r="S1518" s="106">
        <v>299</v>
      </c>
      <c r="T1518" s="106">
        <v>294</v>
      </c>
      <c r="U1518" s="106">
        <v>4</v>
      </c>
      <c r="V1518" s="106">
        <v>-5</v>
      </c>
      <c r="W1518" s="106">
        <v>1</v>
      </c>
      <c r="X1518" s="106">
        <v>2.5</v>
      </c>
      <c r="Y1518" s="106">
        <v>4</v>
      </c>
      <c r="Z1518" s="106">
        <v>1</v>
      </c>
      <c r="AA1518" s="107"/>
      <c r="AB1518" s="106"/>
      <c r="AC1518" s="108">
        <v>2</v>
      </c>
      <c r="AD1518" s="109">
        <v>1</v>
      </c>
      <c r="AE1518" s="110">
        <v>0</v>
      </c>
      <c r="AF1518" s="111">
        <v>0.54</v>
      </c>
      <c r="AG1518" s="112">
        <v>0</v>
      </c>
      <c r="AH1518" s="112">
        <v>0</v>
      </c>
      <c r="AI1518" s="112">
        <v>0</v>
      </c>
      <c r="AJ1518" s="111">
        <v>0.9</v>
      </c>
      <c r="AK1518" s="112">
        <v>0</v>
      </c>
      <c r="AL1518" s="112">
        <v>0</v>
      </c>
      <c r="AM1518" s="112">
        <v>0</v>
      </c>
      <c r="AN1518" s="112">
        <v>0</v>
      </c>
      <c r="AO1518" s="112">
        <v>0</v>
      </c>
      <c r="AP1518" s="112">
        <v>0</v>
      </c>
      <c r="AQ1518" s="112">
        <v>0</v>
      </c>
      <c r="AR1518" s="112">
        <v>0</v>
      </c>
      <c r="AS1518" s="112">
        <v>0</v>
      </c>
      <c r="AT1518" s="111">
        <v>0.55000000000000004</v>
      </c>
      <c r="AU1518" s="112">
        <v>0</v>
      </c>
      <c r="AV1518" s="112">
        <v>0</v>
      </c>
      <c r="AW1518" s="112">
        <v>0</v>
      </c>
      <c r="AX1518" s="112">
        <v>0</v>
      </c>
      <c r="AY1518" s="112">
        <v>0</v>
      </c>
      <c r="AZ1518" s="112">
        <v>0</v>
      </c>
      <c r="BA1518" s="111">
        <v>0.71299999999999997</v>
      </c>
      <c r="BB1518" s="112">
        <v>0</v>
      </c>
      <c r="BC1518" s="112">
        <v>0</v>
      </c>
      <c r="BD1518" s="112">
        <v>0</v>
      </c>
      <c r="BE1518" s="112">
        <v>0</v>
      </c>
      <c r="BF1518" s="112">
        <v>0</v>
      </c>
      <c r="BG1518" s="112">
        <v>0</v>
      </c>
      <c r="BH1518" s="112">
        <v>0</v>
      </c>
      <c r="BI1518" s="112">
        <v>0</v>
      </c>
      <c r="BJ1518" s="112">
        <v>0</v>
      </c>
      <c r="BK1518" s="111">
        <v>0.71299999999999997</v>
      </c>
      <c r="BL1518" s="112">
        <v>0</v>
      </c>
      <c r="BM1518" s="112">
        <v>0</v>
      </c>
      <c r="BN1518" s="112">
        <v>0</v>
      </c>
      <c r="BO1518" s="112">
        <v>0</v>
      </c>
      <c r="BP1518" s="112">
        <v>0</v>
      </c>
      <c r="BQ1518" s="112">
        <v>0</v>
      </c>
      <c r="BR1518" s="113">
        <v>36</v>
      </c>
      <c r="BS1518" s="112">
        <v>0</v>
      </c>
    </row>
    <row r="1519" spans="1:71" hidden="1" x14ac:dyDescent="0.25">
      <c r="A1519" s="102" t="s">
        <v>16</v>
      </c>
      <c r="B1519" s="103" t="s">
        <v>197</v>
      </c>
      <c r="C1519" s="102" t="s">
        <v>198</v>
      </c>
      <c r="D1519" s="102" t="s">
        <v>963</v>
      </c>
      <c r="E1519" s="102" t="s">
        <v>964</v>
      </c>
      <c r="F1519" s="102" t="s">
        <v>152</v>
      </c>
      <c r="G1519" s="102" t="s">
        <v>223</v>
      </c>
      <c r="H1519" s="104">
        <v>139</v>
      </c>
      <c r="I1519" s="104">
        <v>146</v>
      </c>
      <c r="J1519" s="104"/>
      <c r="K1519" s="104" t="s">
        <v>154</v>
      </c>
      <c r="L1519" s="105">
        <v>142.5</v>
      </c>
      <c r="M1519" s="106">
        <v>941</v>
      </c>
      <c r="N1519" s="106">
        <v>998</v>
      </c>
      <c r="O1519" s="106">
        <v>8</v>
      </c>
      <c r="P1519" s="106">
        <v>57</v>
      </c>
      <c r="Q1519" s="106">
        <v>8</v>
      </c>
      <c r="R1519" s="106">
        <v>8</v>
      </c>
      <c r="S1519" s="106">
        <v>950</v>
      </c>
      <c r="T1519" s="106">
        <v>973</v>
      </c>
      <c r="U1519" s="106">
        <v>8</v>
      </c>
      <c r="V1519" s="106">
        <v>23</v>
      </c>
      <c r="W1519" s="106">
        <v>8</v>
      </c>
      <c r="X1519" s="106">
        <v>8</v>
      </c>
      <c r="Y1519" s="106"/>
      <c r="Z1519" s="106"/>
      <c r="AA1519" s="107">
        <v>33111</v>
      </c>
      <c r="AB1519" s="106">
        <v>2</v>
      </c>
      <c r="AC1519" s="108">
        <v>5</v>
      </c>
      <c r="AD1519" s="109">
        <v>2</v>
      </c>
      <c r="AE1519" s="110">
        <v>89.666666666666671</v>
      </c>
      <c r="AF1519" s="111">
        <v>0.54</v>
      </c>
      <c r="AG1519" s="112">
        <v>0</v>
      </c>
      <c r="AH1519" s="112">
        <v>0</v>
      </c>
      <c r="AI1519" s="112">
        <v>0</v>
      </c>
      <c r="AJ1519" s="111">
        <v>0.9</v>
      </c>
      <c r="AK1519" s="112">
        <v>0</v>
      </c>
      <c r="AL1519" s="112">
        <v>0</v>
      </c>
      <c r="AM1519" s="112">
        <v>0</v>
      </c>
      <c r="AN1519" s="112">
        <v>0</v>
      </c>
      <c r="AO1519" s="112">
        <v>0</v>
      </c>
      <c r="AP1519" s="112">
        <v>0</v>
      </c>
      <c r="AQ1519" s="112">
        <v>0</v>
      </c>
      <c r="AR1519" s="112">
        <v>0</v>
      </c>
      <c r="AS1519" s="112">
        <v>0</v>
      </c>
      <c r="AT1519" s="111">
        <v>0.55000000000000004</v>
      </c>
      <c r="AU1519" s="112">
        <v>0</v>
      </c>
      <c r="AV1519" s="112">
        <v>0</v>
      </c>
      <c r="AW1519" s="112">
        <v>0</v>
      </c>
      <c r="AX1519" s="112">
        <v>0</v>
      </c>
      <c r="AY1519" s="112">
        <v>0</v>
      </c>
      <c r="AZ1519" s="112">
        <v>0</v>
      </c>
      <c r="BA1519" s="111">
        <v>0.71299999999999997</v>
      </c>
      <c r="BB1519" s="112">
        <v>0</v>
      </c>
      <c r="BC1519" s="112">
        <v>0</v>
      </c>
      <c r="BD1519" s="112">
        <v>0</v>
      </c>
      <c r="BE1519" s="112">
        <v>0</v>
      </c>
      <c r="BF1519" s="112">
        <v>0</v>
      </c>
      <c r="BG1519" s="112">
        <v>0</v>
      </c>
      <c r="BH1519" s="112">
        <v>0</v>
      </c>
      <c r="BI1519" s="112">
        <v>0</v>
      </c>
      <c r="BJ1519" s="112">
        <v>0</v>
      </c>
      <c r="BK1519" s="111">
        <v>0.71299999999999997</v>
      </c>
      <c r="BL1519" s="112">
        <v>48.420000000000009</v>
      </c>
      <c r="BM1519" s="112">
        <v>0</v>
      </c>
      <c r="BN1519" s="112">
        <v>0</v>
      </c>
      <c r="BO1519" s="112">
        <v>0</v>
      </c>
      <c r="BP1519" s="112">
        <v>0</v>
      </c>
      <c r="BQ1519" s="112">
        <v>0</v>
      </c>
      <c r="BR1519" s="113">
        <v>298</v>
      </c>
      <c r="BS1519" s="112">
        <v>0</v>
      </c>
    </row>
    <row r="1520" spans="1:71" hidden="1" x14ac:dyDescent="0.25">
      <c r="A1520" s="102" t="s">
        <v>16</v>
      </c>
      <c r="B1520" s="103" t="s">
        <v>197</v>
      </c>
      <c r="C1520" s="102" t="s">
        <v>198</v>
      </c>
      <c r="D1520" s="102" t="s">
        <v>96</v>
      </c>
      <c r="E1520" s="102" t="s">
        <v>97</v>
      </c>
      <c r="F1520" s="102" t="s">
        <v>152</v>
      </c>
      <c r="G1520" s="102" t="s">
        <v>223</v>
      </c>
      <c r="H1520" s="104">
        <v>303</v>
      </c>
      <c r="I1520" s="104">
        <v>347</v>
      </c>
      <c r="J1520" s="104">
        <v>325</v>
      </c>
      <c r="K1520" s="104">
        <v>975</v>
      </c>
      <c r="L1520" s="105">
        <v>325</v>
      </c>
      <c r="M1520" s="106">
        <v>2021</v>
      </c>
      <c r="N1520" s="106">
        <v>2164</v>
      </c>
      <c r="O1520" s="106">
        <v>10</v>
      </c>
      <c r="P1520" s="106">
        <v>143</v>
      </c>
      <c r="Q1520" s="106">
        <v>10</v>
      </c>
      <c r="R1520" s="106">
        <v>10</v>
      </c>
      <c r="S1520" s="106">
        <v>2076</v>
      </c>
      <c r="T1520" s="106">
        <v>2179</v>
      </c>
      <c r="U1520" s="106">
        <v>10</v>
      </c>
      <c r="V1520" s="106">
        <v>103</v>
      </c>
      <c r="W1520" s="106">
        <v>10</v>
      </c>
      <c r="X1520" s="106">
        <v>10</v>
      </c>
      <c r="Y1520" s="106">
        <v>325</v>
      </c>
      <c r="Z1520" s="106">
        <v>10</v>
      </c>
      <c r="AA1520" s="107">
        <v>29587</v>
      </c>
      <c r="AB1520" s="106">
        <v>2</v>
      </c>
      <c r="AC1520" s="108">
        <v>6.8</v>
      </c>
      <c r="AD1520" s="109">
        <v>2</v>
      </c>
      <c r="AE1520" s="110">
        <v>89.666666666666671</v>
      </c>
      <c r="AF1520" s="111">
        <v>0.54</v>
      </c>
      <c r="AG1520" s="112">
        <v>0</v>
      </c>
      <c r="AH1520" s="112">
        <v>0</v>
      </c>
      <c r="AI1520" s="112">
        <v>0</v>
      </c>
      <c r="AJ1520" s="111">
        <v>0.9</v>
      </c>
      <c r="AK1520" s="112">
        <v>0</v>
      </c>
      <c r="AL1520" s="112">
        <v>29.666666666666668</v>
      </c>
      <c r="AM1520" s="112">
        <v>0</v>
      </c>
      <c r="AN1520" s="112">
        <v>0</v>
      </c>
      <c r="AO1520" s="112">
        <v>0</v>
      </c>
      <c r="AP1520" s="112">
        <v>0</v>
      </c>
      <c r="AQ1520" s="112">
        <v>0</v>
      </c>
      <c r="AR1520" s="112">
        <v>0</v>
      </c>
      <c r="AS1520" s="112">
        <v>0</v>
      </c>
      <c r="AT1520" s="111">
        <v>0.55000000000000004</v>
      </c>
      <c r="AU1520" s="112">
        <v>0</v>
      </c>
      <c r="AV1520" s="112">
        <v>0</v>
      </c>
      <c r="AW1520" s="112">
        <v>0</v>
      </c>
      <c r="AX1520" s="112">
        <v>0</v>
      </c>
      <c r="AY1520" s="112">
        <v>0</v>
      </c>
      <c r="AZ1520" s="112">
        <v>0</v>
      </c>
      <c r="BA1520" s="111">
        <v>0.71299999999999997</v>
      </c>
      <c r="BB1520" s="112">
        <v>0</v>
      </c>
      <c r="BC1520" s="112">
        <v>0</v>
      </c>
      <c r="BD1520" s="112">
        <v>0</v>
      </c>
      <c r="BE1520" s="112">
        <v>0</v>
      </c>
      <c r="BF1520" s="112">
        <v>0</v>
      </c>
      <c r="BG1520" s="112">
        <v>0</v>
      </c>
      <c r="BH1520" s="112">
        <v>0</v>
      </c>
      <c r="BI1520" s="112">
        <v>0</v>
      </c>
      <c r="BJ1520" s="112">
        <v>0</v>
      </c>
      <c r="BK1520" s="111">
        <v>0.71299999999999997</v>
      </c>
      <c r="BL1520" s="112">
        <v>48.420000000000009</v>
      </c>
      <c r="BM1520" s="112">
        <v>16.31666666666667</v>
      </c>
      <c r="BN1520" s="112">
        <v>0</v>
      </c>
      <c r="BO1520" s="112">
        <v>0</v>
      </c>
      <c r="BP1520" s="112">
        <v>0</v>
      </c>
      <c r="BQ1520" s="112">
        <v>0</v>
      </c>
      <c r="BR1520" s="113">
        <v>139</v>
      </c>
      <c r="BS1520" s="112">
        <v>0</v>
      </c>
    </row>
    <row r="1521" spans="1:71" hidden="1" x14ac:dyDescent="0.25">
      <c r="A1521" s="102" t="s">
        <v>16</v>
      </c>
      <c r="B1521" s="103" t="s">
        <v>197</v>
      </c>
      <c r="C1521" s="102" t="s">
        <v>198</v>
      </c>
      <c r="D1521" s="102" t="s">
        <v>467</v>
      </c>
      <c r="E1521" s="102" t="s">
        <v>468</v>
      </c>
      <c r="F1521" s="102" t="s">
        <v>152</v>
      </c>
      <c r="G1521" s="102" t="s">
        <v>223</v>
      </c>
      <c r="H1521" s="104">
        <v>218</v>
      </c>
      <c r="I1521" s="104">
        <v>228</v>
      </c>
      <c r="J1521" s="104">
        <v>50</v>
      </c>
      <c r="K1521" s="104">
        <v>150</v>
      </c>
      <c r="L1521" s="105">
        <v>165.33333333333334</v>
      </c>
      <c r="M1521" s="106">
        <v>1287</v>
      </c>
      <c r="N1521" s="106">
        <v>1314</v>
      </c>
      <c r="O1521" s="106">
        <v>9</v>
      </c>
      <c r="P1521" s="106">
        <v>27</v>
      </c>
      <c r="Q1521" s="106">
        <v>7</v>
      </c>
      <c r="R1521" s="106">
        <v>8</v>
      </c>
      <c r="S1521" s="106">
        <v>1315</v>
      </c>
      <c r="T1521" s="106">
        <v>1329</v>
      </c>
      <c r="U1521" s="106">
        <v>9</v>
      </c>
      <c r="V1521" s="106">
        <v>14</v>
      </c>
      <c r="W1521" s="106">
        <v>7</v>
      </c>
      <c r="X1521" s="106">
        <v>8</v>
      </c>
      <c r="Y1521" s="106">
        <v>50</v>
      </c>
      <c r="Z1521" s="106">
        <v>7</v>
      </c>
      <c r="AA1521" s="107">
        <v>27649</v>
      </c>
      <c r="AB1521" s="106">
        <v>1</v>
      </c>
      <c r="AC1521" s="108">
        <v>5</v>
      </c>
      <c r="AD1521" s="109">
        <v>1</v>
      </c>
      <c r="AE1521" s="110">
        <v>0</v>
      </c>
      <c r="AF1521" s="111">
        <v>0.54</v>
      </c>
      <c r="AG1521" s="112">
        <v>0</v>
      </c>
      <c r="AH1521" s="112">
        <v>0</v>
      </c>
      <c r="AI1521" s="112">
        <v>0</v>
      </c>
      <c r="AJ1521" s="111">
        <v>0.9</v>
      </c>
      <c r="AK1521" s="112">
        <v>0</v>
      </c>
      <c r="AL1521" s="112">
        <v>0</v>
      </c>
      <c r="AM1521" s="112">
        <v>0</v>
      </c>
      <c r="AN1521" s="112">
        <v>0</v>
      </c>
      <c r="AO1521" s="112">
        <v>0</v>
      </c>
      <c r="AP1521" s="112">
        <v>0</v>
      </c>
      <c r="AQ1521" s="112">
        <v>0</v>
      </c>
      <c r="AR1521" s="112">
        <v>0</v>
      </c>
      <c r="AS1521" s="112">
        <v>0</v>
      </c>
      <c r="AT1521" s="111">
        <v>0.55000000000000004</v>
      </c>
      <c r="AU1521" s="112">
        <v>0</v>
      </c>
      <c r="AV1521" s="112">
        <v>0</v>
      </c>
      <c r="AW1521" s="112">
        <v>0</v>
      </c>
      <c r="AX1521" s="112">
        <v>0</v>
      </c>
      <c r="AY1521" s="112">
        <v>0</v>
      </c>
      <c r="AZ1521" s="112">
        <v>0</v>
      </c>
      <c r="BA1521" s="111">
        <v>0.71299999999999997</v>
      </c>
      <c r="BB1521" s="112">
        <v>0</v>
      </c>
      <c r="BC1521" s="112">
        <v>0</v>
      </c>
      <c r="BD1521" s="112">
        <v>0</v>
      </c>
      <c r="BE1521" s="112">
        <v>0</v>
      </c>
      <c r="BF1521" s="112">
        <v>0</v>
      </c>
      <c r="BG1521" s="112">
        <v>0</v>
      </c>
      <c r="BH1521" s="112">
        <v>0</v>
      </c>
      <c r="BI1521" s="112">
        <v>0</v>
      </c>
      <c r="BJ1521" s="112">
        <v>0</v>
      </c>
      <c r="BK1521" s="111">
        <v>0.71299999999999997</v>
      </c>
      <c r="BL1521" s="112">
        <v>0</v>
      </c>
      <c r="BM1521" s="112">
        <v>0</v>
      </c>
      <c r="BN1521" s="112">
        <v>0</v>
      </c>
      <c r="BO1521" s="112">
        <v>0</v>
      </c>
      <c r="BP1521" s="112">
        <v>0</v>
      </c>
      <c r="BQ1521" s="112">
        <v>0</v>
      </c>
      <c r="BR1521" s="113">
        <v>162</v>
      </c>
      <c r="BS1521" s="112">
        <v>0</v>
      </c>
    </row>
    <row r="1522" spans="1:71" hidden="1" x14ac:dyDescent="0.25">
      <c r="A1522" s="102" t="s">
        <v>16</v>
      </c>
      <c r="B1522" s="103" t="s">
        <v>197</v>
      </c>
      <c r="C1522" s="102" t="s">
        <v>198</v>
      </c>
      <c r="D1522" s="102" t="s">
        <v>469</v>
      </c>
      <c r="E1522" s="102" t="s">
        <v>470</v>
      </c>
      <c r="F1522" s="102" t="s">
        <v>152</v>
      </c>
      <c r="G1522" s="102" t="s">
        <v>223</v>
      </c>
      <c r="H1522" s="104">
        <v>336</v>
      </c>
      <c r="I1522" s="104">
        <v>371</v>
      </c>
      <c r="J1522" s="104">
        <v>70</v>
      </c>
      <c r="K1522" s="104">
        <v>210</v>
      </c>
      <c r="L1522" s="105">
        <v>259</v>
      </c>
      <c r="M1522" s="106">
        <v>2112</v>
      </c>
      <c r="N1522" s="106">
        <v>2064</v>
      </c>
      <c r="O1522" s="106">
        <v>9</v>
      </c>
      <c r="P1522" s="106">
        <v>-48</v>
      </c>
      <c r="Q1522" s="106">
        <v>1</v>
      </c>
      <c r="R1522" s="106">
        <v>5</v>
      </c>
      <c r="S1522" s="106">
        <v>2194</v>
      </c>
      <c r="T1522" s="106">
        <v>2219</v>
      </c>
      <c r="U1522" s="106">
        <v>10</v>
      </c>
      <c r="V1522" s="106">
        <v>25</v>
      </c>
      <c r="W1522" s="106">
        <v>8</v>
      </c>
      <c r="X1522" s="106">
        <v>9</v>
      </c>
      <c r="Y1522" s="106">
        <v>70</v>
      </c>
      <c r="Z1522" s="106">
        <v>8</v>
      </c>
      <c r="AA1522" s="107">
        <v>25357</v>
      </c>
      <c r="AB1522" s="106">
        <v>1</v>
      </c>
      <c r="AC1522" s="108">
        <v>4.8</v>
      </c>
      <c r="AD1522" s="109">
        <v>1</v>
      </c>
      <c r="AE1522" s="110">
        <v>0</v>
      </c>
      <c r="AF1522" s="111">
        <v>0.54</v>
      </c>
      <c r="AG1522" s="112">
        <v>0</v>
      </c>
      <c r="AH1522" s="112">
        <v>0</v>
      </c>
      <c r="AI1522" s="112">
        <v>0</v>
      </c>
      <c r="AJ1522" s="111">
        <v>0.9</v>
      </c>
      <c r="AK1522" s="112">
        <v>0</v>
      </c>
      <c r="AL1522" s="112">
        <v>0</v>
      </c>
      <c r="AM1522" s="112">
        <v>0</v>
      </c>
      <c r="AN1522" s="112">
        <v>0</v>
      </c>
      <c r="AO1522" s="112">
        <v>0</v>
      </c>
      <c r="AP1522" s="112">
        <v>0</v>
      </c>
      <c r="AQ1522" s="112">
        <v>0</v>
      </c>
      <c r="AR1522" s="112">
        <v>0</v>
      </c>
      <c r="AS1522" s="112">
        <v>0</v>
      </c>
      <c r="AT1522" s="111">
        <v>0.55000000000000004</v>
      </c>
      <c r="AU1522" s="112">
        <v>0</v>
      </c>
      <c r="AV1522" s="112">
        <v>0</v>
      </c>
      <c r="AW1522" s="112">
        <v>0</v>
      </c>
      <c r="AX1522" s="112">
        <v>0</v>
      </c>
      <c r="AY1522" s="112">
        <v>0</v>
      </c>
      <c r="AZ1522" s="112">
        <v>0</v>
      </c>
      <c r="BA1522" s="111">
        <v>0.71299999999999997</v>
      </c>
      <c r="BB1522" s="112">
        <v>0</v>
      </c>
      <c r="BC1522" s="112">
        <v>0</v>
      </c>
      <c r="BD1522" s="112">
        <v>0</v>
      </c>
      <c r="BE1522" s="112">
        <v>0</v>
      </c>
      <c r="BF1522" s="112">
        <v>0</v>
      </c>
      <c r="BG1522" s="112">
        <v>0</v>
      </c>
      <c r="BH1522" s="112">
        <v>0</v>
      </c>
      <c r="BI1522" s="112">
        <v>0</v>
      </c>
      <c r="BJ1522" s="112">
        <v>0</v>
      </c>
      <c r="BK1522" s="111">
        <v>0.71299999999999997</v>
      </c>
      <c r="BL1522" s="112">
        <v>0</v>
      </c>
      <c r="BM1522" s="112">
        <v>0</v>
      </c>
      <c r="BN1522" s="112">
        <v>0</v>
      </c>
      <c r="BO1522" s="112">
        <v>0</v>
      </c>
      <c r="BP1522" s="112">
        <v>0</v>
      </c>
      <c r="BQ1522" s="112">
        <v>0</v>
      </c>
      <c r="BR1522" s="113">
        <v>53</v>
      </c>
      <c r="BS1522" s="112">
        <v>0</v>
      </c>
    </row>
    <row r="1523" spans="1:71" hidden="1" x14ac:dyDescent="0.25">
      <c r="A1523" s="102" t="s">
        <v>16</v>
      </c>
      <c r="B1523" s="103" t="s">
        <v>197</v>
      </c>
      <c r="C1523" s="102" t="s">
        <v>198</v>
      </c>
      <c r="D1523" s="102" t="s">
        <v>471</v>
      </c>
      <c r="E1523" s="102" t="s">
        <v>472</v>
      </c>
      <c r="F1523" s="102" t="s">
        <v>152</v>
      </c>
      <c r="G1523" s="102" t="s">
        <v>223</v>
      </c>
      <c r="H1523" s="104">
        <v>1348</v>
      </c>
      <c r="I1523" s="104">
        <v>1391</v>
      </c>
      <c r="J1523" s="104">
        <v>526</v>
      </c>
      <c r="K1523" s="104">
        <v>1578</v>
      </c>
      <c r="L1523" s="105">
        <v>1088.3333333333333</v>
      </c>
      <c r="M1523" s="106">
        <v>6647</v>
      </c>
      <c r="N1523" s="106">
        <v>7405</v>
      </c>
      <c r="O1523" s="106">
        <v>10</v>
      </c>
      <c r="P1523" s="106">
        <v>758</v>
      </c>
      <c r="Q1523" s="106">
        <v>10</v>
      </c>
      <c r="R1523" s="106">
        <v>10</v>
      </c>
      <c r="S1523" s="106">
        <v>6821</v>
      </c>
      <c r="T1523" s="106">
        <v>7085</v>
      </c>
      <c r="U1523" s="106">
        <v>10</v>
      </c>
      <c r="V1523" s="106">
        <v>264</v>
      </c>
      <c r="W1523" s="106">
        <v>10</v>
      </c>
      <c r="X1523" s="106">
        <v>10</v>
      </c>
      <c r="Y1523" s="106">
        <v>526</v>
      </c>
      <c r="Z1523" s="106">
        <v>10</v>
      </c>
      <c r="AA1523" s="107">
        <v>25207</v>
      </c>
      <c r="AB1523" s="106">
        <v>1</v>
      </c>
      <c r="AC1523" s="108">
        <v>6.4</v>
      </c>
      <c r="AD1523" s="109">
        <v>1</v>
      </c>
      <c r="AE1523" s="110">
        <v>0</v>
      </c>
      <c r="AF1523" s="111">
        <v>0.54</v>
      </c>
      <c r="AG1523" s="112">
        <v>0</v>
      </c>
      <c r="AH1523" s="112">
        <v>0</v>
      </c>
      <c r="AI1523" s="112">
        <v>0</v>
      </c>
      <c r="AJ1523" s="111">
        <v>0.9</v>
      </c>
      <c r="AK1523" s="112">
        <v>0</v>
      </c>
      <c r="AL1523" s="112">
        <v>0</v>
      </c>
      <c r="AM1523" s="112">
        <v>0</v>
      </c>
      <c r="AN1523" s="112">
        <v>0</v>
      </c>
      <c r="AO1523" s="112">
        <v>0</v>
      </c>
      <c r="AP1523" s="112">
        <v>0</v>
      </c>
      <c r="AQ1523" s="112">
        <v>0</v>
      </c>
      <c r="AR1523" s="112">
        <v>0</v>
      </c>
      <c r="AS1523" s="112">
        <v>0</v>
      </c>
      <c r="AT1523" s="111">
        <v>0.55000000000000004</v>
      </c>
      <c r="AU1523" s="112">
        <v>0</v>
      </c>
      <c r="AV1523" s="112">
        <v>0</v>
      </c>
      <c r="AW1523" s="112">
        <v>0</v>
      </c>
      <c r="AX1523" s="112">
        <v>0</v>
      </c>
      <c r="AY1523" s="112">
        <v>0</v>
      </c>
      <c r="AZ1523" s="112">
        <v>0</v>
      </c>
      <c r="BA1523" s="111">
        <v>0.71299999999999997</v>
      </c>
      <c r="BB1523" s="112">
        <v>0</v>
      </c>
      <c r="BC1523" s="112">
        <v>0</v>
      </c>
      <c r="BD1523" s="112">
        <v>0</v>
      </c>
      <c r="BE1523" s="112">
        <v>0</v>
      </c>
      <c r="BF1523" s="112">
        <v>0</v>
      </c>
      <c r="BG1523" s="112">
        <v>0</v>
      </c>
      <c r="BH1523" s="112">
        <v>0</v>
      </c>
      <c r="BI1523" s="112">
        <v>0</v>
      </c>
      <c r="BJ1523" s="112">
        <v>0</v>
      </c>
      <c r="BK1523" s="111">
        <v>0.71299999999999997</v>
      </c>
      <c r="BL1523" s="112">
        <v>0</v>
      </c>
      <c r="BM1523" s="112">
        <v>0</v>
      </c>
      <c r="BN1523" s="112">
        <v>0</v>
      </c>
      <c r="BO1523" s="112">
        <v>0</v>
      </c>
      <c r="BP1523" s="112">
        <v>0</v>
      </c>
      <c r="BQ1523" s="112">
        <v>0</v>
      </c>
      <c r="BR1523" s="113">
        <v>148</v>
      </c>
      <c r="BS1523" s="112">
        <v>0</v>
      </c>
    </row>
    <row r="1524" spans="1:71" hidden="1" x14ac:dyDescent="0.25">
      <c r="A1524" s="102" t="s">
        <v>16</v>
      </c>
      <c r="B1524" s="103" t="s">
        <v>197</v>
      </c>
      <c r="C1524" s="102" t="s">
        <v>198</v>
      </c>
      <c r="D1524" s="102" t="s">
        <v>473</v>
      </c>
      <c r="E1524" s="102" t="s">
        <v>474</v>
      </c>
      <c r="F1524" s="102" t="s">
        <v>152</v>
      </c>
      <c r="G1524" s="102" t="s">
        <v>223</v>
      </c>
      <c r="H1524" s="104">
        <v>136</v>
      </c>
      <c r="I1524" s="104">
        <v>162</v>
      </c>
      <c r="J1524" s="104">
        <v>70</v>
      </c>
      <c r="K1524" s="104">
        <v>210</v>
      </c>
      <c r="L1524" s="105">
        <v>122.66666666666667</v>
      </c>
      <c r="M1524" s="106">
        <v>635</v>
      </c>
      <c r="N1524" s="106">
        <v>631</v>
      </c>
      <c r="O1524" s="106">
        <v>7</v>
      </c>
      <c r="P1524" s="106">
        <v>-4</v>
      </c>
      <c r="Q1524" s="106">
        <v>2</v>
      </c>
      <c r="R1524" s="106">
        <v>4.5</v>
      </c>
      <c r="S1524" s="106">
        <v>661</v>
      </c>
      <c r="T1524" s="106">
        <v>692</v>
      </c>
      <c r="U1524" s="106">
        <v>7</v>
      </c>
      <c r="V1524" s="106">
        <v>31</v>
      </c>
      <c r="W1524" s="106">
        <v>8</v>
      </c>
      <c r="X1524" s="106">
        <v>7.5</v>
      </c>
      <c r="Y1524" s="106">
        <v>70</v>
      </c>
      <c r="Z1524" s="106">
        <v>8</v>
      </c>
      <c r="AA1524" s="107">
        <v>25481</v>
      </c>
      <c r="AB1524" s="106">
        <v>1</v>
      </c>
      <c r="AC1524" s="108">
        <v>4.4000000000000004</v>
      </c>
      <c r="AD1524" s="109">
        <v>1</v>
      </c>
      <c r="AE1524" s="110">
        <v>0</v>
      </c>
      <c r="AF1524" s="111">
        <v>0.54</v>
      </c>
      <c r="AG1524" s="112">
        <v>0</v>
      </c>
      <c r="AH1524" s="112">
        <v>0</v>
      </c>
      <c r="AI1524" s="112">
        <v>0</v>
      </c>
      <c r="AJ1524" s="111">
        <v>0.9</v>
      </c>
      <c r="AK1524" s="112">
        <v>0</v>
      </c>
      <c r="AL1524" s="112">
        <v>0</v>
      </c>
      <c r="AM1524" s="112">
        <v>0</v>
      </c>
      <c r="AN1524" s="112">
        <v>0</v>
      </c>
      <c r="AO1524" s="112">
        <v>0</v>
      </c>
      <c r="AP1524" s="112">
        <v>0</v>
      </c>
      <c r="AQ1524" s="112">
        <v>0</v>
      </c>
      <c r="AR1524" s="112">
        <v>0</v>
      </c>
      <c r="AS1524" s="112">
        <v>0</v>
      </c>
      <c r="AT1524" s="111">
        <v>0.55000000000000004</v>
      </c>
      <c r="AU1524" s="112">
        <v>0</v>
      </c>
      <c r="AV1524" s="112">
        <v>0</v>
      </c>
      <c r="AW1524" s="112">
        <v>0</v>
      </c>
      <c r="AX1524" s="112">
        <v>0</v>
      </c>
      <c r="AY1524" s="112">
        <v>0</v>
      </c>
      <c r="AZ1524" s="112">
        <v>0</v>
      </c>
      <c r="BA1524" s="111">
        <v>0.71299999999999997</v>
      </c>
      <c r="BB1524" s="112">
        <v>0</v>
      </c>
      <c r="BC1524" s="112">
        <v>0</v>
      </c>
      <c r="BD1524" s="112">
        <v>0</v>
      </c>
      <c r="BE1524" s="112">
        <v>0</v>
      </c>
      <c r="BF1524" s="112">
        <v>0</v>
      </c>
      <c r="BG1524" s="112">
        <v>0</v>
      </c>
      <c r="BH1524" s="112">
        <v>0</v>
      </c>
      <c r="BI1524" s="112">
        <v>0</v>
      </c>
      <c r="BJ1524" s="112">
        <v>0</v>
      </c>
      <c r="BK1524" s="111">
        <v>0.71299999999999997</v>
      </c>
      <c r="BL1524" s="112">
        <v>0</v>
      </c>
      <c r="BM1524" s="112">
        <v>0</v>
      </c>
      <c r="BN1524" s="112">
        <v>0</v>
      </c>
      <c r="BO1524" s="112">
        <v>0</v>
      </c>
      <c r="BP1524" s="112">
        <v>0</v>
      </c>
      <c r="BQ1524" s="112">
        <v>0</v>
      </c>
      <c r="BR1524" s="113">
        <v>44</v>
      </c>
      <c r="BS1524" s="112">
        <v>0</v>
      </c>
    </row>
    <row r="1525" spans="1:71" hidden="1" x14ac:dyDescent="0.25">
      <c r="A1525" s="102" t="s">
        <v>16</v>
      </c>
      <c r="B1525" s="103" t="s">
        <v>197</v>
      </c>
      <c r="C1525" s="102" t="s">
        <v>198</v>
      </c>
      <c r="D1525" s="102" t="s">
        <v>475</v>
      </c>
      <c r="E1525" s="102" t="s">
        <v>476</v>
      </c>
      <c r="F1525" s="102" t="s">
        <v>152</v>
      </c>
      <c r="G1525" s="102" t="s">
        <v>223</v>
      </c>
      <c r="H1525" s="104">
        <v>833</v>
      </c>
      <c r="I1525" s="104">
        <v>907</v>
      </c>
      <c r="J1525" s="104">
        <v>187</v>
      </c>
      <c r="K1525" s="104">
        <v>561</v>
      </c>
      <c r="L1525" s="105">
        <v>642.33333333333337</v>
      </c>
      <c r="M1525" s="106">
        <v>4345</v>
      </c>
      <c r="N1525" s="106">
        <v>4444</v>
      </c>
      <c r="O1525" s="106">
        <v>10</v>
      </c>
      <c r="P1525" s="106">
        <v>99</v>
      </c>
      <c r="Q1525" s="106">
        <v>9</v>
      </c>
      <c r="R1525" s="106">
        <v>9.5</v>
      </c>
      <c r="S1525" s="106">
        <v>4454</v>
      </c>
      <c r="T1525" s="106">
        <v>4575</v>
      </c>
      <c r="U1525" s="106">
        <v>10</v>
      </c>
      <c r="V1525" s="106">
        <v>121</v>
      </c>
      <c r="W1525" s="106">
        <v>10</v>
      </c>
      <c r="X1525" s="106">
        <v>10</v>
      </c>
      <c r="Y1525" s="106">
        <v>187</v>
      </c>
      <c r="Z1525" s="106">
        <v>9</v>
      </c>
      <c r="AA1525" s="107">
        <v>25435</v>
      </c>
      <c r="AB1525" s="106">
        <v>1</v>
      </c>
      <c r="AC1525" s="108">
        <v>6.1</v>
      </c>
      <c r="AD1525" s="109">
        <v>1</v>
      </c>
      <c r="AE1525" s="110">
        <v>0</v>
      </c>
      <c r="AF1525" s="111">
        <v>0.54</v>
      </c>
      <c r="AG1525" s="112">
        <v>0</v>
      </c>
      <c r="AH1525" s="112">
        <v>0</v>
      </c>
      <c r="AI1525" s="112">
        <v>0</v>
      </c>
      <c r="AJ1525" s="111">
        <v>0.9</v>
      </c>
      <c r="AK1525" s="112">
        <v>0</v>
      </c>
      <c r="AL1525" s="112">
        <v>0</v>
      </c>
      <c r="AM1525" s="112">
        <v>0</v>
      </c>
      <c r="AN1525" s="112">
        <v>0</v>
      </c>
      <c r="AO1525" s="112">
        <v>0</v>
      </c>
      <c r="AP1525" s="112">
        <v>0</v>
      </c>
      <c r="AQ1525" s="112">
        <v>0</v>
      </c>
      <c r="AR1525" s="112">
        <v>0</v>
      </c>
      <c r="AS1525" s="112">
        <v>0</v>
      </c>
      <c r="AT1525" s="111">
        <v>0.55000000000000004</v>
      </c>
      <c r="AU1525" s="112">
        <v>0</v>
      </c>
      <c r="AV1525" s="112">
        <v>0</v>
      </c>
      <c r="AW1525" s="112">
        <v>0</v>
      </c>
      <c r="AX1525" s="112">
        <v>0</v>
      </c>
      <c r="AY1525" s="112">
        <v>0</v>
      </c>
      <c r="AZ1525" s="112">
        <v>0</v>
      </c>
      <c r="BA1525" s="111">
        <v>0.71299999999999997</v>
      </c>
      <c r="BB1525" s="112">
        <v>0</v>
      </c>
      <c r="BC1525" s="112">
        <v>0</v>
      </c>
      <c r="BD1525" s="112">
        <v>0</v>
      </c>
      <c r="BE1525" s="112">
        <v>0</v>
      </c>
      <c r="BF1525" s="112">
        <v>0</v>
      </c>
      <c r="BG1525" s="112">
        <v>0</v>
      </c>
      <c r="BH1525" s="112">
        <v>0</v>
      </c>
      <c r="BI1525" s="112">
        <v>0</v>
      </c>
      <c r="BJ1525" s="112">
        <v>0</v>
      </c>
      <c r="BK1525" s="111">
        <v>0.71299999999999997</v>
      </c>
      <c r="BL1525" s="112">
        <v>0</v>
      </c>
      <c r="BM1525" s="112">
        <v>0</v>
      </c>
      <c r="BN1525" s="112">
        <v>0</v>
      </c>
      <c r="BO1525" s="112">
        <v>0</v>
      </c>
      <c r="BP1525" s="112">
        <v>0</v>
      </c>
      <c r="BQ1525" s="112">
        <v>0</v>
      </c>
      <c r="BR1525" s="113">
        <v>134</v>
      </c>
      <c r="BS1525" s="112">
        <v>0</v>
      </c>
    </row>
    <row r="1526" spans="1:71" hidden="1" x14ac:dyDescent="0.25">
      <c r="A1526" s="102" t="s">
        <v>16</v>
      </c>
      <c r="B1526" s="103" t="s">
        <v>197</v>
      </c>
      <c r="C1526" s="102" t="s">
        <v>198</v>
      </c>
      <c r="D1526" s="102" t="s">
        <v>965</v>
      </c>
      <c r="E1526" s="102" t="s">
        <v>966</v>
      </c>
      <c r="F1526" s="102" t="s">
        <v>152</v>
      </c>
      <c r="G1526" s="102" t="s">
        <v>223</v>
      </c>
      <c r="H1526" s="104">
        <v>47</v>
      </c>
      <c r="I1526" s="104">
        <v>52</v>
      </c>
      <c r="J1526" s="104">
        <v>5</v>
      </c>
      <c r="K1526" s="104">
        <v>15</v>
      </c>
      <c r="L1526" s="105">
        <v>34.666666666666664</v>
      </c>
      <c r="M1526" s="106">
        <v>305</v>
      </c>
      <c r="N1526" s="106">
        <v>318</v>
      </c>
      <c r="O1526" s="106">
        <v>5</v>
      </c>
      <c r="P1526" s="106">
        <v>13</v>
      </c>
      <c r="Q1526" s="106">
        <v>5</v>
      </c>
      <c r="R1526" s="106">
        <v>5</v>
      </c>
      <c r="S1526" s="106">
        <v>288</v>
      </c>
      <c r="T1526" s="106">
        <v>306</v>
      </c>
      <c r="U1526" s="106">
        <v>4</v>
      </c>
      <c r="V1526" s="106">
        <v>18</v>
      </c>
      <c r="W1526" s="106">
        <v>7</v>
      </c>
      <c r="X1526" s="106">
        <v>5.5</v>
      </c>
      <c r="Y1526" s="106">
        <v>5</v>
      </c>
      <c r="Z1526" s="106">
        <v>1</v>
      </c>
      <c r="AA1526" s="107">
        <v>25476</v>
      </c>
      <c r="AB1526" s="106">
        <v>1</v>
      </c>
      <c r="AC1526" s="108">
        <v>2.7</v>
      </c>
      <c r="AD1526" s="109">
        <v>1</v>
      </c>
      <c r="AE1526" s="110">
        <v>0</v>
      </c>
      <c r="AF1526" s="111">
        <v>0.54</v>
      </c>
      <c r="AG1526" s="112">
        <v>0</v>
      </c>
      <c r="AH1526" s="112">
        <v>0</v>
      </c>
      <c r="AI1526" s="112">
        <v>0</v>
      </c>
      <c r="AJ1526" s="111">
        <v>0.9</v>
      </c>
      <c r="AK1526" s="112">
        <v>0</v>
      </c>
      <c r="AL1526" s="112">
        <v>0</v>
      </c>
      <c r="AM1526" s="112">
        <v>0</v>
      </c>
      <c r="AN1526" s="112">
        <v>0</v>
      </c>
      <c r="AO1526" s="112">
        <v>0</v>
      </c>
      <c r="AP1526" s="112">
        <v>0</v>
      </c>
      <c r="AQ1526" s="112">
        <v>0</v>
      </c>
      <c r="AR1526" s="112">
        <v>0</v>
      </c>
      <c r="AS1526" s="112">
        <v>0</v>
      </c>
      <c r="AT1526" s="111">
        <v>0.55000000000000004</v>
      </c>
      <c r="AU1526" s="112">
        <v>0</v>
      </c>
      <c r="AV1526" s="112">
        <v>0</v>
      </c>
      <c r="AW1526" s="112">
        <v>0</v>
      </c>
      <c r="AX1526" s="112">
        <v>0</v>
      </c>
      <c r="AY1526" s="112">
        <v>0</v>
      </c>
      <c r="AZ1526" s="112">
        <v>0</v>
      </c>
      <c r="BA1526" s="111">
        <v>0.71299999999999997</v>
      </c>
      <c r="BB1526" s="112">
        <v>0</v>
      </c>
      <c r="BC1526" s="112">
        <v>0</v>
      </c>
      <c r="BD1526" s="112">
        <v>0</v>
      </c>
      <c r="BE1526" s="112">
        <v>0</v>
      </c>
      <c r="BF1526" s="112">
        <v>0</v>
      </c>
      <c r="BG1526" s="112">
        <v>0</v>
      </c>
      <c r="BH1526" s="112">
        <v>0</v>
      </c>
      <c r="BI1526" s="112">
        <v>0</v>
      </c>
      <c r="BJ1526" s="112">
        <v>0</v>
      </c>
      <c r="BK1526" s="111">
        <v>0.71299999999999997</v>
      </c>
      <c r="BL1526" s="112">
        <v>0</v>
      </c>
      <c r="BM1526" s="112">
        <v>0</v>
      </c>
      <c r="BN1526" s="112">
        <v>0</v>
      </c>
      <c r="BO1526" s="112">
        <v>0</v>
      </c>
      <c r="BP1526" s="112">
        <v>0</v>
      </c>
      <c r="BQ1526" s="112">
        <v>0</v>
      </c>
      <c r="BR1526" s="113">
        <v>41</v>
      </c>
      <c r="BS1526" s="112">
        <v>0</v>
      </c>
    </row>
    <row r="1527" spans="1:71" hidden="1" x14ac:dyDescent="0.25">
      <c r="A1527" s="102" t="s">
        <v>16</v>
      </c>
      <c r="B1527" s="103" t="s">
        <v>197</v>
      </c>
      <c r="C1527" s="102" t="s">
        <v>198</v>
      </c>
      <c r="D1527" s="102" t="s">
        <v>652</v>
      </c>
      <c r="E1527" s="102" t="s">
        <v>653</v>
      </c>
      <c r="F1527" s="102" t="s">
        <v>152</v>
      </c>
      <c r="G1527" s="102" t="s">
        <v>223</v>
      </c>
      <c r="H1527" s="104">
        <v>242</v>
      </c>
      <c r="I1527" s="104">
        <v>282</v>
      </c>
      <c r="J1527" s="104">
        <v>76</v>
      </c>
      <c r="K1527" s="104">
        <v>228</v>
      </c>
      <c r="L1527" s="105">
        <v>200</v>
      </c>
      <c r="M1527" s="106">
        <v>1359</v>
      </c>
      <c r="N1527" s="106">
        <v>1425</v>
      </c>
      <c r="O1527" s="106">
        <v>9</v>
      </c>
      <c r="P1527" s="106">
        <v>66</v>
      </c>
      <c r="Q1527" s="106">
        <v>9</v>
      </c>
      <c r="R1527" s="106">
        <v>9</v>
      </c>
      <c r="S1527" s="106">
        <v>1416</v>
      </c>
      <c r="T1527" s="106">
        <v>1491</v>
      </c>
      <c r="U1527" s="106">
        <v>9</v>
      </c>
      <c r="V1527" s="106">
        <v>75</v>
      </c>
      <c r="W1527" s="106">
        <v>10</v>
      </c>
      <c r="X1527" s="106">
        <v>9.5</v>
      </c>
      <c r="Y1527" s="106">
        <v>76</v>
      </c>
      <c r="Z1527" s="106">
        <v>8</v>
      </c>
      <c r="AA1527" s="107">
        <v>25072</v>
      </c>
      <c r="AB1527" s="106">
        <v>1</v>
      </c>
      <c r="AC1527" s="108">
        <v>5.7</v>
      </c>
      <c r="AD1527" s="109">
        <v>1</v>
      </c>
      <c r="AE1527" s="110">
        <v>0</v>
      </c>
      <c r="AF1527" s="111">
        <v>0.54</v>
      </c>
      <c r="AG1527" s="112">
        <v>0</v>
      </c>
      <c r="AH1527" s="112">
        <v>0</v>
      </c>
      <c r="AI1527" s="112">
        <v>0</v>
      </c>
      <c r="AJ1527" s="111">
        <v>0.9</v>
      </c>
      <c r="AK1527" s="112">
        <v>0</v>
      </c>
      <c r="AL1527" s="112">
        <v>0</v>
      </c>
      <c r="AM1527" s="112">
        <v>0</v>
      </c>
      <c r="AN1527" s="112">
        <v>0</v>
      </c>
      <c r="AO1527" s="112">
        <v>0</v>
      </c>
      <c r="AP1527" s="112">
        <v>0</v>
      </c>
      <c r="AQ1527" s="112">
        <v>0</v>
      </c>
      <c r="AR1527" s="112">
        <v>0</v>
      </c>
      <c r="AS1527" s="112">
        <v>0</v>
      </c>
      <c r="AT1527" s="111">
        <v>0.55000000000000004</v>
      </c>
      <c r="AU1527" s="112">
        <v>0</v>
      </c>
      <c r="AV1527" s="112">
        <v>0</v>
      </c>
      <c r="AW1527" s="112">
        <v>0</v>
      </c>
      <c r="AX1527" s="112">
        <v>0</v>
      </c>
      <c r="AY1527" s="112">
        <v>0</v>
      </c>
      <c r="AZ1527" s="112">
        <v>0</v>
      </c>
      <c r="BA1527" s="111">
        <v>0.71299999999999997</v>
      </c>
      <c r="BB1527" s="112">
        <v>0</v>
      </c>
      <c r="BC1527" s="112">
        <v>0</v>
      </c>
      <c r="BD1527" s="112">
        <v>0</v>
      </c>
      <c r="BE1527" s="112">
        <v>0</v>
      </c>
      <c r="BF1527" s="112">
        <v>0</v>
      </c>
      <c r="BG1527" s="112">
        <v>0</v>
      </c>
      <c r="BH1527" s="112">
        <v>0</v>
      </c>
      <c r="BI1527" s="112">
        <v>0</v>
      </c>
      <c r="BJ1527" s="112">
        <v>0</v>
      </c>
      <c r="BK1527" s="111">
        <v>0.71299999999999997</v>
      </c>
      <c r="BL1527" s="112">
        <v>0</v>
      </c>
      <c r="BM1527" s="112">
        <v>0</v>
      </c>
      <c r="BN1527" s="112">
        <v>0</v>
      </c>
      <c r="BO1527" s="112">
        <v>0</v>
      </c>
      <c r="BP1527" s="112">
        <v>0</v>
      </c>
      <c r="BQ1527" s="112">
        <v>0</v>
      </c>
      <c r="BR1527" s="113">
        <v>47</v>
      </c>
      <c r="BS1527" s="112">
        <v>0</v>
      </c>
    </row>
    <row r="1528" spans="1:71" hidden="1" x14ac:dyDescent="0.25">
      <c r="A1528" s="102" t="s">
        <v>16</v>
      </c>
      <c r="B1528" s="103" t="s">
        <v>197</v>
      </c>
      <c r="C1528" s="102" t="s">
        <v>198</v>
      </c>
      <c r="D1528" s="102" t="s">
        <v>624</v>
      </c>
      <c r="E1528" s="102" t="s">
        <v>625</v>
      </c>
      <c r="F1528" s="102" t="s">
        <v>152</v>
      </c>
      <c r="G1528" s="102" t="s">
        <v>223</v>
      </c>
      <c r="H1528" s="104">
        <v>214</v>
      </c>
      <c r="I1528" s="104">
        <v>236</v>
      </c>
      <c r="J1528" s="104">
        <v>128</v>
      </c>
      <c r="K1528" s="104">
        <v>384</v>
      </c>
      <c r="L1528" s="105">
        <v>192.66666666666666</v>
      </c>
      <c r="M1528" s="106">
        <v>1391</v>
      </c>
      <c r="N1528" s="106">
        <v>1390</v>
      </c>
      <c r="O1528" s="106">
        <v>9</v>
      </c>
      <c r="P1528" s="106">
        <v>-1</v>
      </c>
      <c r="Q1528" s="106">
        <v>3</v>
      </c>
      <c r="R1528" s="106">
        <v>6</v>
      </c>
      <c r="S1528" s="106">
        <v>1423</v>
      </c>
      <c r="T1528" s="106">
        <v>1450</v>
      </c>
      <c r="U1528" s="106">
        <v>9</v>
      </c>
      <c r="V1528" s="106">
        <v>27</v>
      </c>
      <c r="W1528" s="106">
        <v>8</v>
      </c>
      <c r="X1528" s="106">
        <v>8.5</v>
      </c>
      <c r="Y1528" s="106">
        <v>128</v>
      </c>
      <c r="Z1528" s="106">
        <v>9</v>
      </c>
      <c r="AA1528" s="107">
        <v>24796</v>
      </c>
      <c r="AB1528" s="106">
        <v>1</v>
      </c>
      <c r="AC1528" s="108">
        <v>5.0999999999999996</v>
      </c>
      <c r="AD1528" s="109">
        <v>1</v>
      </c>
      <c r="AE1528" s="110">
        <v>0</v>
      </c>
      <c r="AF1528" s="111">
        <v>0.54</v>
      </c>
      <c r="AG1528" s="112">
        <v>0</v>
      </c>
      <c r="AH1528" s="112">
        <v>0</v>
      </c>
      <c r="AI1528" s="112">
        <v>0</v>
      </c>
      <c r="AJ1528" s="111">
        <v>0.9</v>
      </c>
      <c r="AK1528" s="112">
        <v>0</v>
      </c>
      <c r="AL1528" s="112">
        <v>0</v>
      </c>
      <c r="AM1528" s="112">
        <v>0</v>
      </c>
      <c r="AN1528" s="112">
        <v>0</v>
      </c>
      <c r="AO1528" s="112">
        <v>0</v>
      </c>
      <c r="AP1528" s="112">
        <v>0</v>
      </c>
      <c r="AQ1528" s="112">
        <v>0</v>
      </c>
      <c r="AR1528" s="112">
        <v>0</v>
      </c>
      <c r="AS1528" s="112">
        <v>0</v>
      </c>
      <c r="AT1528" s="111">
        <v>0.55000000000000004</v>
      </c>
      <c r="AU1528" s="112">
        <v>0</v>
      </c>
      <c r="AV1528" s="112">
        <v>0</v>
      </c>
      <c r="AW1528" s="112">
        <v>0</v>
      </c>
      <c r="AX1528" s="112">
        <v>0</v>
      </c>
      <c r="AY1528" s="112">
        <v>0</v>
      </c>
      <c r="AZ1528" s="112">
        <v>0</v>
      </c>
      <c r="BA1528" s="111">
        <v>0.71299999999999997</v>
      </c>
      <c r="BB1528" s="112">
        <v>0</v>
      </c>
      <c r="BC1528" s="112">
        <v>0</v>
      </c>
      <c r="BD1528" s="112">
        <v>0</v>
      </c>
      <c r="BE1528" s="112">
        <v>0</v>
      </c>
      <c r="BF1528" s="112">
        <v>0</v>
      </c>
      <c r="BG1528" s="112">
        <v>0</v>
      </c>
      <c r="BH1528" s="112">
        <v>0</v>
      </c>
      <c r="BI1528" s="112">
        <v>0</v>
      </c>
      <c r="BJ1528" s="112">
        <v>0</v>
      </c>
      <c r="BK1528" s="111">
        <v>0.71299999999999997</v>
      </c>
      <c r="BL1528" s="112">
        <v>0</v>
      </c>
      <c r="BM1528" s="112">
        <v>0</v>
      </c>
      <c r="BN1528" s="112">
        <v>0</v>
      </c>
      <c r="BO1528" s="112">
        <v>0</v>
      </c>
      <c r="BP1528" s="112">
        <v>0</v>
      </c>
      <c r="BQ1528" s="112">
        <v>0</v>
      </c>
      <c r="BR1528" s="113">
        <v>104</v>
      </c>
      <c r="BS1528" s="112">
        <v>0</v>
      </c>
    </row>
    <row r="1529" spans="1:71" hidden="1" x14ac:dyDescent="0.25">
      <c r="A1529" s="102" t="s">
        <v>16</v>
      </c>
      <c r="B1529" s="103" t="s">
        <v>197</v>
      </c>
      <c r="C1529" s="102" t="s">
        <v>198</v>
      </c>
      <c r="D1529" s="102" t="s">
        <v>1026</v>
      </c>
      <c r="E1529" s="102" t="s">
        <v>1027</v>
      </c>
      <c r="F1529" s="102" t="s">
        <v>152</v>
      </c>
      <c r="G1529" s="102" t="s">
        <v>223</v>
      </c>
      <c r="H1529" s="104">
        <v>78</v>
      </c>
      <c r="I1529" s="104">
        <v>88</v>
      </c>
      <c r="J1529" s="104">
        <v>68</v>
      </c>
      <c r="K1529" s="104">
        <v>204</v>
      </c>
      <c r="L1529" s="105">
        <v>78</v>
      </c>
      <c r="M1529" s="106">
        <v>346</v>
      </c>
      <c r="N1529" s="106">
        <v>346</v>
      </c>
      <c r="O1529" s="106">
        <v>5</v>
      </c>
      <c r="P1529" s="106">
        <v>0</v>
      </c>
      <c r="Q1529" s="106">
        <v>3</v>
      </c>
      <c r="R1529" s="106">
        <v>4</v>
      </c>
      <c r="S1529" s="106">
        <v>356</v>
      </c>
      <c r="T1529" s="106">
        <v>367</v>
      </c>
      <c r="U1529" s="106">
        <v>5</v>
      </c>
      <c r="V1529" s="106">
        <v>11</v>
      </c>
      <c r="W1529" s="106">
        <v>6</v>
      </c>
      <c r="X1529" s="106">
        <v>5.5</v>
      </c>
      <c r="Y1529" s="106">
        <v>68</v>
      </c>
      <c r="Z1529" s="106">
        <v>8</v>
      </c>
      <c r="AA1529" s="107">
        <v>24937</v>
      </c>
      <c r="AB1529" s="106">
        <v>1</v>
      </c>
      <c r="AC1529" s="108">
        <v>3.9</v>
      </c>
      <c r="AD1529" s="109">
        <v>1</v>
      </c>
      <c r="AE1529" s="110">
        <v>0</v>
      </c>
      <c r="AF1529" s="111">
        <v>0.54</v>
      </c>
      <c r="AG1529" s="112">
        <v>0</v>
      </c>
      <c r="AH1529" s="112">
        <v>0</v>
      </c>
      <c r="AI1529" s="112">
        <v>0</v>
      </c>
      <c r="AJ1529" s="111">
        <v>0.9</v>
      </c>
      <c r="AK1529" s="112">
        <v>0</v>
      </c>
      <c r="AL1529" s="112">
        <v>0</v>
      </c>
      <c r="AM1529" s="112">
        <v>0</v>
      </c>
      <c r="AN1529" s="112">
        <v>0</v>
      </c>
      <c r="AO1529" s="112">
        <v>0</v>
      </c>
      <c r="AP1529" s="112">
        <v>0</v>
      </c>
      <c r="AQ1529" s="112">
        <v>0</v>
      </c>
      <c r="AR1529" s="112">
        <v>0</v>
      </c>
      <c r="AS1529" s="112">
        <v>0</v>
      </c>
      <c r="AT1529" s="111">
        <v>0.55000000000000004</v>
      </c>
      <c r="AU1529" s="112">
        <v>0</v>
      </c>
      <c r="AV1529" s="112">
        <v>0</v>
      </c>
      <c r="AW1529" s="112">
        <v>0</v>
      </c>
      <c r="AX1529" s="112">
        <v>0</v>
      </c>
      <c r="AY1529" s="112">
        <v>0</v>
      </c>
      <c r="AZ1529" s="112">
        <v>0</v>
      </c>
      <c r="BA1529" s="111">
        <v>0.71299999999999997</v>
      </c>
      <c r="BB1529" s="112">
        <v>0</v>
      </c>
      <c r="BC1529" s="112">
        <v>0</v>
      </c>
      <c r="BD1529" s="112">
        <v>0</v>
      </c>
      <c r="BE1529" s="112">
        <v>0</v>
      </c>
      <c r="BF1529" s="112">
        <v>0</v>
      </c>
      <c r="BG1529" s="112">
        <v>0</v>
      </c>
      <c r="BH1529" s="112">
        <v>0</v>
      </c>
      <c r="BI1529" s="112">
        <v>0</v>
      </c>
      <c r="BJ1529" s="112">
        <v>0</v>
      </c>
      <c r="BK1529" s="111">
        <v>0.71299999999999997</v>
      </c>
      <c r="BL1529" s="112">
        <v>0</v>
      </c>
      <c r="BM1529" s="112">
        <v>0</v>
      </c>
      <c r="BN1529" s="112">
        <v>0</v>
      </c>
      <c r="BO1529" s="112">
        <v>0</v>
      </c>
      <c r="BP1529" s="112">
        <v>0</v>
      </c>
      <c r="BQ1529" s="112">
        <v>0</v>
      </c>
      <c r="BR1529" s="113">
        <v>6</v>
      </c>
      <c r="BS1529" s="112">
        <v>0</v>
      </c>
    </row>
    <row r="1530" spans="1:71" hidden="1" x14ac:dyDescent="0.25">
      <c r="A1530" s="102" t="s">
        <v>16</v>
      </c>
      <c r="B1530" s="103" t="s">
        <v>199</v>
      </c>
      <c r="C1530" s="102" t="s">
        <v>200</v>
      </c>
      <c r="D1530" s="102" t="s">
        <v>477</v>
      </c>
      <c r="E1530" s="102" t="s">
        <v>478</v>
      </c>
      <c r="F1530" s="102" t="s">
        <v>151</v>
      </c>
      <c r="G1530" s="102" t="s">
        <v>223</v>
      </c>
      <c r="H1530" s="104">
        <v>54</v>
      </c>
      <c r="I1530" s="104">
        <v>146</v>
      </c>
      <c r="J1530" s="104">
        <v>23</v>
      </c>
      <c r="K1530" s="104">
        <v>69</v>
      </c>
      <c r="L1530" s="105">
        <v>74.333333333333329</v>
      </c>
      <c r="M1530" s="106">
        <v>446</v>
      </c>
      <c r="N1530" s="106">
        <v>470</v>
      </c>
      <c r="O1530" s="106">
        <v>6</v>
      </c>
      <c r="P1530" s="106">
        <v>24</v>
      </c>
      <c r="Q1530" s="106">
        <v>6</v>
      </c>
      <c r="R1530" s="106">
        <v>6</v>
      </c>
      <c r="S1530" s="106">
        <v>483</v>
      </c>
      <c r="T1530" s="106">
        <v>651</v>
      </c>
      <c r="U1530" s="106">
        <v>7</v>
      </c>
      <c r="V1530" s="106">
        <v>168</v>
      </c>
      <c r="W1530" s="106">
        <v>10</v>
      </c>
      <c r="X1530" s="106">
        <v>8.5</v>
      </c>
      <c r="Y1530" s="106">
        <v>23</v>
      </c>
      <c r="Z1530" s="106">
        <v>5</v>
      </c>
      <c r="AA1530" s="107">
        <v>42549</v>
      </c>
      <c r="AB1530" s="106">
        <v>4</v>
      </c>
      <c r="AC1530" s="108">
        <v>5.5</v>
      </c>
      <c r="AD1530" s="109">
        <v>3</v>
      </c>
      <c r="AE1530" s="110">
        <v>5</v>
      </c>
      <c r="AF1530" s="111">
        <v>0.54</v>
      </c>
      <c r="AG1530" s="112">
        <v>0</v>
      </c>
      <c r="AH1530" s="112">
        <v>0</v>
      </c>
      <c r="AI1530" s="112">
        <v>0</v>
      </c>
      <c r="AJ1530" s="111">
        <v>0.9</v>
      </c>
      <c r="AK1530" s="112">
        <v>0</v>
      </c>
      <c r="AL1530" s="112">
        <v>0</v>
      </c>
      <c r="AM1530" s="112">
        <v>0</v>
      </c>
      <c r="AN1530" s="112">
        <v>0</v>
      </c>
      <c r="AO1530" s="112">
        <v>0</v>
      </c>
      <c r="AP1530" s="112">
        <v>0</v>
      </c>
      <c r="AQ1530" s="112">
        <v>0</v>
      </c>
      <c r="AR1530" s="112">
        <v>0</v>
      </c>
      <c r="AS1530" s="112">
        <v>0</v>
      </c>
      <c r="AT1530" s="111">
        <v>0.55000000000000004</v>
      </c>
      <c r="AU1530" s="112">
        <v>0</v>
      </c>
      <c r="AV1530" s="112">
        <v>0</v>
      </c>
      <c r="AW1530" s="112">
        <v>0</v>
      </c>
      <c r="AX1530" s="112">
        <v>0</v>
      </c>
      <c r="AY1530" s="112">
        <v>0</v>
      </c>
      <c r="AZ1530" s="112">
        <v>0</v>
      </c>
      <c r="BA1530" s="111">
        <v>0.71299999999999997</v>
      </c>
      <c r="BB1530" s="112">
        <v>0</v>
      </c>
      <c r="BC1530" s="112">
        <v>0</v>
      </c>
      <c r="BD1530" s="112">
        <v>0</v>
      </c>
      <c r="BE1530" s="112">
        <v>0</v>
      </c>
      <c r="BF1530" s="112">
        <v>0</v>
      </c>
      <c r="BG1530" s="112">
        <v>0</v>
      </c>
      <c r="BH1530" s="112">
        <v>0</v>
      </c>
      <c r="BI1530" s="112">
        <v>0</v>
      </c>
      <c r="BJ1530" s="112">
        <v>0</v>
      </c>
      <c r="BK1530" s="111">
        <v>0.71299999999999997</v>
      </c>
      <c r="BL1530" s="112">
        <v>2.7</v>
      </c>
      <c r="BM1530" s="112">
        <v>0</v>
      </c>
      <c r="BN1530" s="112">
        <v>0</v>
      </c>
      <c r="BO1530" s="112">
        <v>0</v>
      </c>
      <c r="BP1530" s="112">
        <v>0</v>
      </c>
      <c r="BQ1530" s="112">
        <v>0</v>
      </c>
      <c r="BR1530" s="113">
        <v>27</v>
      </c>
      <c r="BS1530" s="112">
        <v>0</v>
      </c>
    </row>
    <row r="1531" spans="1:71" hidden="1" x14ac:dyDescent="0.25">
      <c r="A1531" s="102" t="s">
        <v>16</v>
      </c>
      <c r="B1531" s="103" t="s">
        <v>199</v>
      </c>
      <c r="C1531" s="102" t="s">
        <v>200</v>
      </c>
      <c r="D1531" s="102" t="s">
        <v>849</v>
      </c>
      <c r="E1531" s="102" t="s">
        <v>1074</v>
      </c>
      <c r="F1531" s="102" t="s">
        <v>151</v>
      </c>
      <c r="G1531" s="102" t="s">
        <v>223</v>
      </c>
      <c r="H1531" s="104">
        <v>46</v>
      </c>
      <c r="I1531" s="104">
        <v>58</v>
      </c>
      <c r="J1531" s="104">
        <v>8</v>
      </c>
      <c r="K1531" s="104">
        <v>24</v>
      </c>
      <c r="L1531" s="105">
        <v>37.333333333333336</v>
      </c>
      <c r="M1531" s="106">
        <v>493</v>
      </c>
      <c r="N1531" s="106">
        <v>496</v>
      </c>
      <c r="O1531" s="106">
        <v>6</v>
      </c>
      <c r="P1531" s="106">
        <v>3</v>
      </c>
      <c r="Q1531" s="106">
        <v>3</v>
      </c>
      <c r="R1531" s="106">
        <v>4.5</v>
      </c>
      <c r="S1531" s="106">
        <v>549</v>
      </c>
      <c r="T1531" s="106">
        <v>563</v>
      </c>
      <c r="U1531" s="106">
        <v>6</v>
      </c>
      <c r="V1531" s="106">
        <v>14</v>
      </c>
      <c r="W1531" s="106">
        <v>7</v>
      </c>
      <c r="X1531" s="106">
        <v>6.5</v>
      </c>
      <c r="Y1531" s="106">
        <v>8</v>
      </c>
      <c r="Z1531" s="106">
        <v>3</v>
      </c>
      <c r="AA1531" s="107">
        <v>48188</v>
      </c>
      <c r="AB1531" s="106">
        <v>5</v>
      </c>
      <c r="AC1531" s="108">
        <v>4.8</v>
      </c>
      <c r="AD1531" s="109">
        <v>3</v>
      </c>
      <c r="AE1531" s="110">
        <v>63.333333333333336</v>
      </c>
      <c r="AF1531" s="111">
        <v>0.54</v>
      </c>
      <c r="AG1531" s="112">
        <v>1</v>
      </c>
      <c r="AH1531" s="112">
        <v>8</v>
      </c>
      <c r="AI1531" s="112">
        <v>1</v>
      </c>
      <c r="AJ1531" s="111">
        <v>0.9</v>
      </c>
      <c r="AK1531" s="112">
        <v>0</v>
      </c>
      <c r="AL1531" s="112">
        <v>0</v>
      </c>
      <c r="AM1531" s="112">
        <v>0</v>
      </c>
      <c r="AN1531" s="112">
        <v>0</v>
      </c>
      <c r="AO1531" s="112">
        <v>0</v>
      </c>
      <c r="AP1531" s="112">
        <v>0</v>
      </c>
      <c r="AQ1531" s="112">
        <v>0</v>
      </c>
      <c r="AR1531" s="112">
        <v>0</v>
      </c>
      <c r="AS1531" s="112">
        <v>0</v>
      </c>
      <c r="AT1531" s="111">
        <v>0.55000000000000004</v>
      </c>
      <c r="AU1531" s="112">
        <v>0</v>
      </c>
      <c r="AV1531" s="112">
        <v>0</v>
      </c>
      <c r="AW1531" s="112">
        <v>0</v>
      </c>
      <c r="AX1531" s="112">
        <v>0</v>
      </c>
      <c r="AY1531" s="112">
        <v>0</v>
      </c>
      <c r="AZ1531" s="112">
        <v>0</v>
      </c>
      <c r="BA1531" s="111">
        <v>0.71299999999999997</v>
      </c>
      <c r="BB1531" s="112">
        <v>0</v>
      </c>
      <c r="BC1531" s="112">
        <v>0</v>
      </c>
      <c r="BD1531" s="112">
        <v>0</v>
      </c>
      <c r="BE1531" s="112">
        <v>21.666666666666668</v>
      </c>
      <c r="BF1531" s="112">
        <v>6.333333333333333</v>
      </c>
      <c r="BG1531" s="112">
        <v>0</v>
      </c>
      <c r="BH1531" s="112">
        <v>0</v>
      </c>
      <c r="BI1531" s="112">
        <v>0</v>
      </c>
      <c r="BJ1531" s="112">
        <v>0</v>
      </c>
      <c r="BK1531" s="111">
        <v>0.71299999999999997</v>
      </c>
      <c r="BL1531" s="112">
        <v>34.200000000000003</v>
      </c>
      <c r="BM1531" s="112">
        <v>8.1</v>
      </c>
      <c r="BN1531" s="112">
        <v>16.348333333333333</v>
      </c>
      <c r="BO1531" s="112">
        <v>4.5156666666666663</v>
      </c>
      <c r="BP1531" s="112">
        <v>0</v>
      </c>
      <c r="BQ1531" s="112">
        <v>0</v>
      </c>
      <c r="BR1531" s="113">
        <v>150</v>
      </c>
      <c r="BS1531" s="112">
        <v>0</v>
      </c>
    </row>
    <row r="1532" spans="1:71" hidden="1" x14ac:dyDescent="0.25">
      <c r="A1532" s="102" t="s">
        <v>16</v>
      </c>
      <c r="B1532" s="103" t="s">
        <v>199</v>
      </c>
      <c r="C1532" s="102" t="s">
        <v>200</v>
      </c>
      <c r="D1532" s="102" t="s">
        <v>479</v>
      </c>
      <c r="E1532" s="102" t="s">
        <v>480</v>
      </c>
      <c r="F1532" s="102" t="s">
        <v>152</v>
      </c>
      <c r="G1532" s="102" t="s">
        <v>223</v>
      </c>
      <c r="H1532" s="104">
        <v>617</v>
      </c>
      <c r="I1532" s="104">
        <v>661</v>
      </c>
      <c r="J1532" s="104">
        <v>299</v>
      </c>
      <c r="K1532" s="104">
        <v>897</v>
      </c>
      <c r="L1532" s="105">
        <v>525.66666666666663</v>
      </c>
      <c r="M1532" s="106">
        <v>4498</v>
      </c>
      <c r="N1532" s="106">
        <v>4747</v>
      </c>
      <c r="O1532" s="106">
        <v>10</v>
      </c>
      <c r="P1532" s="106">
        <v>249</v>
      </c>
      <c r="Q1532" s="106">
        <v>10</v>
      </c>
      <c r="R1532" s="106">
        <v>10</v>
      </c>
      <c r="S1532" s="106">
        <v>4639</v>
      </c>
      <c r="T1532" s="106">
        <v>4759</v>
      </c>
      <c r="U1532" s="106">
        <v>10</v>
      </c>
      <c r="V1532" s="106">
        <v>120</v>
      </c>
      <c r="W1532" s="106">
        <v>10</v>
      </c>
      <c r="X1532" s="106">
        <v>10</v>
      </c>
      <c r="Y1532" s="106">
        <v>299</v>
      </c>
      <c r="Z1532" s="106">
        <v>10</v>
      </c>
      <c r="AA1532" s="107">
        <v>29193</v>
      </c>
      <c r="AB1532" s="106">
        <v>1</v>
      </c>
      <c r="AC1532" s="108">
        <v>6.4</v>
      </c>
      <c r="AD1532" s="109">
        <v>1</v>
      </c>
      <c r="AE1532" s="110">
        <v>0</v>
      </c>
      <c r="AF1532" s="111">
        <v>0.54</v>
      </c>
      <c r="AG1532" s="112">
        <v>0</v>
      </c>
      <c r="AH1532" s="112">
        <v>0</v>
      </c>
      <c r="AI1532" s="112">
        <v>0</v>
      </c>
      <c r="AJ1532" s="111">
        <v>0.9</v>
      </c>
      <c r="AK1532" s="112">
        <v>0</v>
      </c>
      <c r="AL1532" s="112">
        <v>0</v>
      </c>
      <c r="AM1532" s="112">
        <v>0</v>
      </c>
      <c r="AN1532" s="112">
        <v>0</v>
      </c>
      <c r="AO1532" s="112">
        <v>0</v>
      </c>
      <c r="AP1532" s="112">
        <v>0</v>
      </c>
      <c r="AQ1532" s="112">
        <v>0</v>
      </c>
      <c r="AR1532" s="112">
        <v>0</v>
      </c>
      <c r="AS1532" s="112">
        <v>0</v>
      </c>
      <c r="AT1532" s="111">
        <v>0.55000000000000004</v>
      </c>
      <c r="AU1532" s="112">
        <v>0</v>
      </c>
      <c r="AV1532" s="112">
        <v>0</v>
      </c>
      <c r="AW1532" s="112">
        <v>0</v>
      </c>
      <c r="AX1532" s="112">
        <v>0</v>
      </c>
      <c r="AY1532" s="112">
        <v>0</v>
      </c>
      <c r="AZ1532" s="112">
        <v>0</v>
      </c>
      <c r="BA1532" s="111">
        <v>0.71299999999999997</v>
      </c>
      <c r="BB1532" s="112">
        <v>0</v>
      </c>
      <c r="BC1532" s="112">
        <v>0</v>
      </c>
      <c r="BD1532" s="112">
        <v>0</v>
      </c>
      <c r="BE1532" s="112">
        <v>0</v>
      </c>
      <c r="BF1532" s="112">
        <v>0</v>
      </c>
      <c r="BG1532" s="112">
        <v>0</v>
      </c>
      <c r="BH1532" s="112">
        <v>0</v>
      </c>
      <c r="BI1532" s="112">
        <v>0</v>
      </c>
      <c r="BJ1532" s="112">
        <v>0</v>
      </c>
      <c r="BK1532" s="111">
        <v>0.71299999999999997</v>
      </c>
      <c r="BL1532" s="112">
        <v>0</v>
      </c>
      <c r="BM1532" s="112">
        <v>0</v>
      </c>
      <c r="BN1532" s="112">
        <v>0</v>
      </c>
      <c r="BO1532" s="112">
        <v>0</v>
      </c>
      <c r="BP1532" s="112">
        <v>0</v>
      </c>
      <c r="BQ1532" s="112">
        <v>0</v>
      </c>
      <c r="BR1532" s="113">
        <v>194</v>
      </c>
      <c r="BS1532" s="112">
        <v>0</v>
      </c>
    </row>
    <row r="1533" spans="1:71" hidden="1" x14ac:dyDescent="0.25">
      <c r="A1533" s="102" t="s">
        <v>16</v>
      </c>
      <c r="B1533" s="103" t="s">
        <v>199</v>
      </c>
      <c r="C1533" s="102" t="s">
        <v>200</v>
      </c>
      <c r="D1533" s="102" t="s">
        <v>59</v>
      </c>
      <c r="E1533" s="102" t="s">
        <v>60</v>
      </c>
      <c r="F1533" s="102" t="s">
        <v>152</v>
      </c>
      <c r="G1533" s="102" t="s">
        <v>223</v>
      </c>
      <c r="H1533" s="104">
        <v>211</v>
      </c>
      <c r="I1533" s="104">
        <v>841</v>
      </c>
      <c r="J1533" s="104">
        <v>187</v>
      </c>
      <c r="K1533" s="104">
        <v>561</v>
      </c>
      <c r="L1533" s="105">
        <v>413</v>
      </c>
      <c r="M1533" s="106">
        <v>1558</v>
      </c>
      <c r="N1533" s="106">
        <v>1608</v>
      </c>
      <c r="O1533" s="106">
        <v>9</v>
      </c>
      <c r="P1533" s="106">
        <v>50</v>
      </c>
      <c r="Q1533" s="106">
        <v>8</v>
      </c>
      <c r="R1533" s="106">
        <v>8.5</v>
      </c>
      <c r="S1533" s="106">
        <v>1669</v>
      </c>
      <c r="T1533" s="106">
        <v>2773</v>
      </c>
      <c r="U1533" s="106">
        <v>10</v>
      </c>
      <c r="V1533" s="106">
        <v>1104</v>
      </c>
      <c r="W1533" s="106">
        <v>10</v>
      </c>
      <c r="X1533" s="106">
        <v>10</v>
      </c>
      <c r="Y1533" s="106">
        <v>187</v>
      </c>
      <c r="Z1533" s="106">
        <v>9</v>
      </c>
      <c r="AA1533" s="107">
        <v>26023</v>
      </c>
      <c r="AB1533" s="106">
        <v>1</v>
      </c>
      <c r="AC1533" s="108">
        <v>5.9</v>
      </c>
      <c r="AD1533" s="109">
        <v>1</v>
      </c>
      <c r="AE1533" s="110">
        <v>0</v>
      </c>
      <c r="AF1533" s="111">
        <v>0.54</v>
      </c>
      <c r="AG1533" s="112">
        <v>0</v>
      </c>
      <c r="AH1533" s="112">
        <v>0</v>
      </c>
      <c r="AI1533" s="112">
        <v>0</v>
      </c>
      <c r="AJ1533" s="111">
        <v>0.9</v>
      </c>
      <c r="AK1533" s="112">
        <v>0</v>
      </c>
      <c r="AL1533" s="112">
        <v>0</v>
      </c>
      <c r="AM1533" s="112">
        <v>0</v>
      </c>
      <c r="AN1533" s="112">
        <v>0</v>
      </c>
      <c r="AO1533" s="112">
        <v>0</v>
      </c>
      <c r="AP1533" s="112">
        <v>0</v>
      </c>
      <c r="AQ1533" s="112">
        <v>0</v>
      </c>
      <c r="AR1533" s="112">
        <v>0</v>
      </c>
      <c r="AS1533" s="112">
        <v>0</v>
      </c>
      <c r="AT1533" s="111">
        <v>0.55000000000000004</v>
      </c>
      <c r="AU1533" s="112">
        <v>0</v>
      </c>
      <c r="AV1533" s="112">
        <v>0</v>
      </c>
      <c r="AW1533" s="112">
        <v>0</v>
      </c>
      <c r="AX1533" s="112">
        <v>0</v>
      </c>
      <c r="AY1533" s="112">
        <v>0</v>
      </c>
      <c r="AZ1533" s="112">
        <v>0</v>
      </c>
      <c r="BA1533" s="111">
        <v>0.71299999999999997</v>
      </c>
      <c r="BB1533" s="112">
        <v>0</v>
      </c>
      <c r="BC1533" s="112">
        <v>0</v>
      </c>
      <c r="BD1533" s="112">
        <v>0</v>
      </c>
      <c r="BE1533" s="112">
        <v>0</v>
      </c>
      <c r="BF1533" s="112">
        <v>0</v>
      </c>
      <c r="BG1533" s="112">
        <v>0</v>
      </c>
      <c r="BH1533" s="112">
        <v>0</v>
      </c>
      <c r="BI1533" s="112">
        <v>0</v>
      </c>
      <c r="BJ1533" s="112">
        <v>0</v>
      </c>
      <c r="BK1533" s="111">
        <v>0.71299999999999997</v>
      </c>
      <c r="BL1533" s="112">
        <v>0</v>
      </c>
      <c r="BM1533" s="112">
        <v>0</v>
      </c>
      <c r="BN1533" s="112">
        <v>0</v>
      </c>
      <c r="BO1533" s="112">
        <v>0</v>
      </c>
      <c r="BP1533" s="112">
        <v>0</v>
      </c>
      <c r="BQ1533" s="112">
        <v>0</v>
      </c>
      <c r="BR1533" s="113">
        <v>77</v>
      </c>
      <c r="BS1533" s="112">
        <v>0</v>
      </c>
    </row>
    <row r="1534" spans="1:71" hidden="1" x14ac:dyDescent="0.25">
      <c r="A1534" s="102" t="s">
        <v>16</v>
      </c>
      <c r="B1534" s="103" t="s">
        <v>199</v>
      </c>
      <c r="C1534" s="102" t="s">
        <v>200</v>
      </c>
      <c r="D1534" s="102" t="s">
        <v>102</v>
      </c>
      <c r="E1534" s="102" t="s">
        <v>103</v>
      </c>
      <c r="F1534" s="102" t="s">
        <v>152</v>
      </c>
      <c r="G1534" s="102" t="s">
        <v>223</v>
      </c>
      <c r="H1534" s="104">
        <v>282</v>
      </c>
      <c r="I1534" s="104">
        <v>367</v>
      </c>
      <c r="J1534" s="104">
        <v>81</v>
      </c>
      <c r="K1534" s="104">
        <v>243</v>
      </c>
      <c r="L1534" s="105">
        <v>243.33333333333334</v>
      </c>
      <c r="M1534" s="106">
        <v>2282</v>
      </c>
      <c r="N1534" s="106">
        <v>2367</v>
      </c>
      <c r="O1534" s="106">
        <v>10</v>
      </c>
      <c r="P1534" s="106">
        <v>85</v>
      </c>
      <c r="Q1534" s="106">
        <v>9</v>
      </c>
      <c r="R1534" s="106">
        <v>9.5</v>
      </c>
      <c r="S1534" s="106">
        <v>2457</v>
      </c>
      <c r="T1534" s="106">
        <v>2594</v>
      </c>
      <c r="U1534" s="106">
        <v>10</v>
      </c>
      <c r="V1534" s="106">
        <v>137</v>
      </c>
      <c r="W1534" s="106">
        <v>10</v>
      </c>
      <c r="X1534" s="106">
        <v>10</v>
      </c>
      <c r="Y1534" s="106">
        <v>81</v>
      </c>
      <c r="Z1534" s="106">
        <v>8</v>
      </c>
      <c r="AA1534" s="107">
        <v>32760</v>
      </c>
      <c r="AB1534" s="106">
        <v>2</v>
      </c>
      <c r="AC1534" s="108">
        <v>6.3</v>
      </c>
      <c r="AD1534" s="109">
        <v>2</v>
      </c>
      <c r="AE1534" s="110">
        <v>0</v>
      </c>
      <c r="AF1534" s="111">
        <v>0.54</v>
      </c>
      <c r="AG1534" s="112">
        <v>0</v>
      </c>
      <c r="AH1534" s="112">
        <v>0</v>
      </c>
      <c r="AI1534" s="112">
        <v>0</v>
      </c>
      <c r="AJ1534" s="111">
        <v>0.9</v>
      </c>
      <c r="AK1534" s="112">
        <v>0</v>
      </c>
      <c r="AL1534" s="112">
        <v>0</v>
      </c>
      <c r="AM1534" s="112">
        <v>0</v>
      </c>
      <c r="AN1534" s="112">
        <v>0</v>
      </c>
      <c r="AO1534" s="112">
        <v>0</v>
      </c>
      <c r="AP1534" s="112">
        <v>0</v>
      </c>
      <c r="AQ1534" s="112">
        <v>0</v>
      </c>
      <c r="AR1534" s="112">
        <v>0</v>
      </c>
      <c r="AS1534" s="112">
        <v>0</v>
      </c>
      <c r="AT1534" s="111">
        <v>0.55000000000000004</v>
      </c>
      <c r="AU1534" s="112">
        <v>0</v>
      </c>
      <c r="AV1534" s="112">
        <v>0</v>
      </c>
      <c r="AW1534" s="112">
        <v>0</v>
      </c>
      <c r="AX1534" s="112">
        <v>0</v>
      </c>
      <c r="AY1534" s="112">
        <v>0</v>
      </c>
      <c r="AZ1534" s="112">
        <v>0</v>
      </c>
      <c r="BA1534" s="111">
        <v>0.71299999999999997</v>
      </c>
      <c r="BB1534" s="112">
        <v>0</v>
      </c>
      <c r="BC1534" s="112">
        <v>0</v>
      </c>
      <c r="BD1534" s="112">
        <v>0</v>
      </c>
      <c r="BE1534" s="112">
        <v>0</v>
      </c>
      <c r="BF1534" s="112">
        <v>0</v>
      </c>
      <c r="BG1534" s="112">
        <v>0</v>
      </c>
      <c r="BH1534" s="112">
        <v>0</v>
      </c>
      <c r="BI1534" s="112">
        <v>0</v>
      </c>
      <c r="BJ1534" s="112">
        <v>0</v>
      </c>
      <c r="BK1534" s="111">
        <v>0.71299999999999997</v>
      </c>
      <c r="BL1534" s="112">
        <v>0</v>
      </c>
      <c r="BM1534" s="112">
        <v>0</v>
      </c>
      <c r="BN1534" s="112">
        <v>0</v>
      </c>
      <c r="BO1534" s="112">
        <v>0</v>
      </c>
      <c r="BP1534" s="112">
        <v>0</v>
      </c>
      <c r="BQ1534" s="112">
        <v>0</v>
      </c>
      <c r="BR1534" s="113">
        <v>917</v>
      </c>
      <c r="BS1534" s="112">
        <v>0</v>
      </c>
    </row>
    <row r="1535" spans="1:71" hidden="1" x14ac:dyDescent="0.25">
      <c r="A1535" s="102" t="s">
        <v>16</v>
      </c>
      <c r="B1535" s="103" t="s">
        <v>201</v>
      </c>
      <c r="C1535" s="102" t="s">
        <v>202</v>
      </c>
      <c r="D1535" s="102" t="s">
        <v>626</v>
      </c>
      <c r="E1535" s="102" t="s">
        <v>627</v>
      </c>
      <c r="F1535" s="102" t="s">
        <v>151</v>
      </c>
      <c r="G1535" s="102" t="s">
        <v>223</v>
      </c>
      <c r="H1535" s="104">
        <v>18</v>
      </c>
      <c r="I1535" s="104">
        <v>20</v>
      </c>
      <c r="J1535" s="104">
        <v>18</v>
      </c>
      <c r="K1535" s="104">
        <v>54</v>
      </c>
      <c r="L1535" s="105">
        <v>18.666666666666668</v>
      </c>
      <c r="M1535" s="106">
        <v>165</v>
      </c>
      <c r="N1535" s="106">
        <v>184</v>
      </c>
      <c r="O1535" s="106">
        <v>3</v>
      </c>
      <c r="P1535" s="106">
        <v>19</v>
      </c>
      <c r="Q1535" s="106">
        <v>6</v>
      </c>
      <c r="R1535" s="106">
        <v>4.5</v>
      </c>
      <c r="S1535" s="106">
        <v>169</v>
      </c>
      <c r="T1535" s="106">
        <v>176</v>
      </c>
      <c r="U1535" s="106">
        <v>3</v>
      </c>
      <c r="V1535" s="106">
        <v>7</v>
      </c>
      <c r="W1535" s="106">
        <v>5</v>
      </c>
      <c r="X1535" s="106">
        <v>4</v>
      </c>
      <c r="Y1535" s="106">
        <v>18</v>
      </c>
      <c r="Z1535" s="106">
        <v>5</v>
      </c>
      <c r="AA1535" s="107">
        <v>39309</v>
      </c>
      <c r="AB1535" s="106">
        <v>4</v>
      </c>
      <c r="AC1535" s="108">
        <v>4.3</v>
      </c>
      <c r="AD1535" s="109">
        <v>3</v>
      </c>
      <c r="AE1535" s="110">
        <v>0</v>
      </c>
      <c r="AF1535" s="111">
        <v>0.54</v>
      </c>
      <c r="AG1535" s="112">
        <v>0</v>
      </c>
      <c r="AH1535" s="112">
        <v>0</v>
      </c>
      <c r="AI1535" s="112">
        <v>0</v>
      </c>
      <c r="AJ1535" s="111">
        <v>0.9</v>
      </c>
      <c r="AK1535" s="112">
        <v>0</v>
      </c>
      <c r="AL1535" s="112">
        <v>0</v>
      </c>
      <c r="AM1535" s="112">
        <v>0</v>
      </c>
      <c r="AN1535" s="112">
        <v>0</v>
      </c>
      <c r="AO1535" s="112">
        <v>0</v>
      </c>
      <c r="AP1535" s="112">
        <v>0</v>
      </c>
      <c r="AQ1535" s="112">
        <v>0</v>
      </c>
      <c r="AR1535" s="112">
        <v>0</v>
      </c>
      <c r="AS1535" s="112">
        <v>0</v>
      </c>
      <c r="AT1535" s="111">
        <v>0.55000000000000004</v>
      </c>
      <c r="AU1535" s="112">
        <v>0</v>
      </c>
      <c r="AV1535" s="112">
        <v>0</v>
      </c>
      <c r="AW1535" s="112">
        <v>0</v>
      </c>
      <c r="AX1535" s="112">
        <v>0</v>
      </c>
      <c r="AY1535" s="112">
        <v>0</v>
      </c>
      <c r="AZ1535" s="112">
        <v>0</v>
      </c>
      <c r="BA1535" s="111">
        <v>0.71299999999999997</v>
      </c>
      <c r="BB1535" s="112">
        <v>0</v>
      </c>
      <c r="BC1535" s="112">
        <v>0</v>
      </c>
      <c r="BD1535" s="112">
        <v>0</v>
      </c>
      <c r="BE1535" s="112">
        <v>0</v>
      </c>
      <c r="BF1535" s="112">
        <v>0</v>
      </c>
      <c r="BG1535" s="112">
        <v>0</v>
      </c>
      <c r="BH1535" s="112">
        <v>0</v>
      </c>
      <c r="BI1535" s="112">
        <v>0</v>
      </c>
      <c r="BJ1535" s="112">
        <v>0</v>
      </c>
      <c r="BK1535" s="111">
        <v>0.71299999999999997</v>
      </c>
      <c r="BL1535" s="112">
        <v>0</v>
      </c>
      <c r="BM1535" s="112">
        <v>0</v>
      </c>
      <c r="BN1535" s="112">
        <v>0</v>
      </c>
      <c r="BO1535" s="112">
        <v>0</v>
      </c>
      <c r="BP1535" s="112">
        <v>0</v>
      </c>
      <c r="BQ1535" s="112">
        <v>0</v>
      </c>
      <c r="BR1535" s="113">
        <v>7</v>
      </c>
      <c r="BS1535" s="112">
        <v>0</v>
      </c>
    </row>
    <row r="1536" spans="1:71" hidden="1" x14ac:dyDescent="0.25">
      <c r="A1536" s="102" t="s">
        <v>16</v>
      </c>
      <c r="B1536" s="103" t="s">
        <v>201</v>
      </c>
      <c r="C1536" s="102" t="s">
        <v>202</v>
      </c>
      <c r="D1536" s="102" t="s">
        <v>702</v>
      </c>
      <c r="E1536" s="102" t="s">
        <v>703</v>
      </c>
      <c r="F1536" s="102" t="s">
        <v>152</v>
      </c>
      <c r="G1536" s="102" t="s">
        <v>223</v>
      </c>
      <c r="H1536" s="104">
        <v>29</v>
      </c>
      <c r="I1536" s="104"/>
      <c r="J1536" s="104">
        <v>17</v>
      </c>
      <c r="K1536" s="104">
        <v>51</v>
      </c>
      <c r="L1536" s="105">
        <v>23</v>
      </c>
      <c r="M1536" s="106">
        <v>117</v>
      </c>
      <c r="N1536" s="106">
        <v>121</v>
      </c>
      <c r="O1536" s="106">
        <v>1</v>
      </c>
      <c r="P1536" s="106">
        <v>4</v>
      </c>
      <c r="Q1536" s="106">
        <v>3</v>
      </c>
      <c r="R1536" s="106">
        <v>2</v>
      </c>
      <c r="S1536" s="106"/>
      <c r="T1536" s="106"/>
      <c r="U1536" s="106"/>
      <c r="V1536" s="106"/>
      <c r="W1536" s="106"/>
      <c r="X1536" s="106"/>
      <c r="Y1536" s="106">
        <v>17</v>
      </c>
      <c r="Z1536" s="106">
        <v>5</v>
      </c>
      <c r="AA1536" s="107"/>
      <c r="AB1536" s="106"/>
      <c r="AC1536" s="108">
        <v>3.5</v>
      </c>
      <c r="AD1536" s="109">
        <v>2</v>
      </c>
      <c r="AE1536" s="110">
        <v>0</v>
      </c>
      <c r="AF1536" s="111">
        <v>0.54</v>
      </c>
      <c r="AG1536" s="112">
        <v>0</v>
      </c>
      <c r="AH1536" s="112">
        <v>0</v>
      </c>
      <c r="AI1536" s="112">
        <v>0</v>
      </c>
      <c r="AJ1536" s="111">
        <v>0.9</v>
      </c>
      <c r="AK1536" s="112">
        <v>0</v>
      </c>
      <c r="AL1536" s="112">
        <v>0</v>
      </c>
      <c r="AM1536" s="112">
        <v>0</v>
      </c>
      <c r="AN1536" s="112">
        <v>0</v>
      </c>
      <c r="AO1536" s="112">
        <v>0</v>
      </c>
      <c r="AP1536" s="112">
        <v>0</v>
      </c>
      <c r="AQ1536" s="112">
        <v>0</v>
      </c>
      <c r="AR1536" s="112">
        <v>0</v>
      </c>
      <c r="AS1536" s="112">
        <v>0</v>
      </c>
      <c r="AT1536" s="111">
        <v>0.55000000000000004</v>
      </c>
      <c r="AU1536" s="112">
        <v>0</v>
      </c>
      <c r="AV1536" s="112">
        <v>0</v>
      </c>
      <c r="AW1536" s="112">
        <v>0</v>
      </c>
      <c r="AX1536" s="112">
        <v>0</v>
      </c>
      <c r="AY1536" s="112">
        <v>0</v>
      </c>
      <c r="AZ1536" s="112">
        <v>0</v>
      </c>
      <c r="BA1536" s="111">
        <v>0.71299999999999997</v>
      </c>
      <c r="BB1536" s="112">
        <v>0</v>
      </c>
      <c r="BC1536" s="112">
        <v>0</v>
      </c>
      <c r="BD1536" s="112">
        <v>0</v>
      </c>
      <c r="BE1536" s="112">
        <v>0</v>
      </c>
      <c r="BF1536" s="112">
        <v>0</v>
      </c>
      <c r="BG1536" s="112">
        <v>0</v>
      </c>
      <c r="BH1536" s="112">
        <v>0</v>
      </c>
      <c r="BI1536" s="112">
        <v>0</v>
      </c>
      <c r="BJ1536" s="112">
        <v>0</v>
      </c>
      <c r="BK1536" s="111">
        <v>0.71299999999999997</v>
      </c>
      <c r="BL1536" s="112">
        <v>0</v>
      </c>
      <c r="BM1536" s="112">
        <v>0</v>
      </c>
      <c r="BN1536" s="112">
        <v>0</v>
      </c>
      <c r="BO1536" s="112">
        <v>0</v>
      </c>
      <c r="BP1536" s="112">
        <v>0</v>
      </c>
      <c r="BQ1536" s="112">
        <v>0</v>
      </c>
      <c r="BR1536" s="113">
        <v>1</v>
      </c>
      <c r="BS1536" s="112">
        <v>0</v>
      </c>
    </row>
    <row r="1537" spans="1:71" hidden="1" x14ac:dyDescent="0.25">
      <c r="A1537" s="102" t="s">
        <v>16</v>
      </c>
      <c r="B1537" s="103" t="s">
        <v>201</v>
      </c>
      <c r="C1537" s="102" t="s">
        <v>202</v>
      </c>
      <c r="D1537" s="102" t="s">
        <v>753</v>
      </c>
      <c r="E1537" s="102" t="s">
        <v>754</v>
      </c>
      <c r="F1537" s="102" t="s">
        <v>152</v>
      </c>
      <c r="G1537" s="102" t="s">
        <v>223</v>
      </c>
      <c r="H1537" s="104">
        <v>111</v>
      </c>
      <c r="I1537" s="104">
        <v>149</v>
      </c>
      <c r="J1537" s="104">
        <v>29</v>
      </c>
      <c r="K1537" s="104">
        <v>87</v>
      </c>
      <c r="L1537" s="105">
        <v>96.333333333333329</v>
      </c>
      <c r="M1537" s="106">
        <v>473</v>
      </c>
      <c r="N1537" s="106">
        <v>496</v>
      </c>
      <c r="O1537" s="106">
        <v>6</v>
      </c>
      <c r="P1537" s="106">
        <v>23</v>
      </c>
      <c r="Q1537" s="106">
        <v>6</v>
      </c>
      <c r="R1537" s="106">
        <v>6</v>
      </c>
      <c r="S1537" s="106">
        <v>588</v>
      </c>
      <c r="T1537" s="106">
        <v>614</v>
      </c>
      <c r="U1537" s="106">
        <v>6</v>
      </c>
      <c r="V1537" s="106">
        <v>26</v>
      </c>
      <c r="W1537" s="106">
        <v>8</v>
      </c>
      <c r="X1537" s="106">
        <v>7</v>
      </c>
      <c r="Y1537" s="106">
        <v>29</v>
      </c>
      <c r="Z1537" s="106">
        <v>6</v>
      </c>
      <c r="AA1537" s="107"/>
      <c r="AB1537" s="106"/>
      <c r="AC1537" s="108">
        <v>6.333333333333333</v>
      </c>
      <c r="AD1537" s="109">
        <v>4</v>
      </c>
      <c r="AE1537" s="110">
        <v>0</v>
      </c>
      <c r="AF1537" s="111">
        <v>0.54</v>
      </c>
      <c r="AG1537" s="112">
        <v>0</v>
      </c>
      <c r="AH1537" s="112">
        <v>0</v>
      </c>
      <c r="AI1537" s="112">
        <v>0</v>
      </c>
      <c r="AJ1537" s="111">
        <v>0.9</v>
      </c>
      <c r="AK1537" s="112">
        <v>0</v>
      </c>
      <c r="AL1537" s="112">
        <v>0</v>
      </c>
      <c r="AM1537" s="112">
        <v>0</v>
      </c>
      <c r="AN1537" s="112">
        <v>0</v>
      </c>
      <c r="AO1537" s="112">
        <v>0</v>
      </c>
      <c r="AP1537" s="112">
        <v>0</v>
      </c>
      <c r="AQ1537" s="112">
        <v>0</v>
      </c>
      <c r="AR1537" s="112">
        <v>0</v>
      </c>
      <c r="AS1537" s="112">
        <v>0</v>
      </c>
      <c r="AT1537" s="111">
        <v>0.55000000000000004</v>
      </c>
      <c r="AU1537" s="112">
        <v>0</v>
      </c>
      <c r="AV1537" s="112">
        <v>0</v>
      </c>
      <c r="AW1537" s="112">
        <v>0</v>
      </c>
      <c r="AX1537" s="112">
        <v>0</v>
      </c>
      <c r="AY1537" s="112">
        <v>0</v>
      </c>
      <c r="AZ1537" s="112">
        <v>0</v>
      </c>
      <c r="BA1537" s="111">
        <v>0.71299999999999997</v>
      </c>
      <c r="BB1537" s="112">
        <v>0</v>
      </c>
      <c r="BC1537" s="112">
        <v>0</v>
      </c>
      <c r="BD1537" s="112">
        <v>0</v>
      </c>
      <c r="BE1537" s="112">
        <v>0</v>
      </c>
      <c r="BF1537" s="112">
        <v>0</v>
      </c>
      <c r="BG1537" s="112">
        <v>0</v>
      </c>
      <c r="BH1537" s="112">
        <v>0</v>
      </c>
      <c r="BI1537" s="112">
        <v>0</v>
      </c>
      <c r="BJ1537" s="112">
        <v>0</v>
      </c>
      <c r="BK1537" s="111">
        <v>0.71299999999999997</v>
      </c>
      <c r="BL1537" s="112">
        <v>0</v>
      </c>
      <c r="BM1537" s="112">
        <v>0</v>
      </c>
      <c r="BN1537" s="112">
        <v>0</v>
      </c>
      <c r="BO1537" s="112">
        <v>0</v>
      </c>
      <c r="BP1537" s="112">
        <v>0</v>
      </c>
      <c r="BQ1537" s="112">
        <v>0</v>
      </c>
      <c r="BR1537" s="113">
        <v>46</v>
      </c>
      <c r="BS1537" s="112">
        <v>0</v>
      </c>
    </row>
    <row r="1538" spans="1:71" hidden="1" x14ac:dyDescent="0.25">
      <c r="A1538" s="102" t="s">
        <v>16</v>
      </c>
      <c r="B1538" s="103" t="s">
        <v>201</v>
      </c>
      <c r="C1538" s="102" t="s">
        <v>202</v>
      </c>
      <c r="D1538" s="102" t="s">
        <v>630</v>
      </c>
      <c r="E1538" s="102" t="s">
        <v>631</v>
      </c>
      <c r="F1538" s="102" t="s">
        <v>153</v>
      </c>
      <c r="G1538" s="102" t="s">
        <v>224</v>
      </c>
      <c r="H1538" s="104">
        <v>207</v>
      </c>
      <c r="I1538" s="104">
        <v>238</v>
      </c>
      <c r="J1538" s="104">
        <v>59</v>
      </c>
      <c r="K1538" s="104">
        <v>177</v>
      </c>
      <c r="L1538" s="105">
        <v>168</v>
      </c>
      <c r="M1538" s="106">
        <v>1632</v>
      </c>
      <c r="N1538" s="106">
        <v>1743</v>
      </c>
      <c r="O1538" s="106">
        <v>9</v>
      </c>
      <c r="P1538" s="106">
        <v>111</v>
      </c>
      <c r="Q1538" s="106">
        <v>9</v>
      </c>
      <c r="R1538" s="106">
        <v>9</v>
      </c>
      <c r="S1538" s="106">
        <v>1662</v>
      </c>
      <c r="T1538" s="106">
        <v>1740</v>
      </c>
      <c r="U1538" s="106">
        <v>9</v>
      </c>
      <c r="V1538" s="106">
        <v>78</v>
      </c>
      <c r="W1538" s="106">
        <v>10</v>
      </c>
      <c r="X1538" s="106">
        <v>9.5</v>
      </c>
      <c r="Y1538" s="106">
        <v>59</v>
      </c>
      <c r="Z1538" s="106">
        <v>7</v>
      </c>
      <c r="AA1538" s="107"/>
      <c r="AB1538" s="106"/>
      <c r="AC1538" s="108">
        <v>8.5</v>
      </c>
      <c r="AD1538" s="109">
        <v>5</v>
      </c>
      <c r="AE1538" s="110">
        <v>62</v>
      </c>
      <c r="AF1538" s="111">
        <v>0.54</v>
      </c>
      <c r="AG1538" s="112">
        <v>0</v>
      </c>
      <c r="AH1538" s="112">
        <v>0</v>
      </c>
      <c r="AI1538" s="112">
        <v>0</v>
      </c>
      <c r="AJ1538" s="111">
        <v>0.9</v>
      </c>
      <c r="AK1538" s="112">
        <v>0</v>
      </c>
      <c r="AL1538" s="112">
        <v>97.666666666666671</v>
      </c>
      <c r="AM1538" s="112">
        <v>0</v>
      </c>
      <c r="AN1538" s="112">
        <v>0</v>
      </c>
      <c r="AO1538" s="112">
        <v>0</v>
      </c>
      <c r="AP1538" s="112">
        <v>0</v>
      </c>
      <c r="AQ1538" s="112">
        <v>0</v>
      </c>
      <c r="AR1538" s="112">
        <v>0</v>
      </c>
      <c r="AS1538" s="112">
        <v>0</v>
      </c>
      <c r="AT1538" s="111">
        <v>0.55000000000000004</v>
      </c>
      <c r="AU1538" s="112">
        <v>0</v>
      </c>
      <c r="AV1538" s="112">
        <v>0</v>
      </c>
      <c r="AW1538" s="112">
        <v>0</v>
      </c>
      <c r="AX1538" s="112">
        <v>0</v>
      </c>
      <c r="AY1538" s="112">
        <v>0</v>
      </c>
      <c r="AZ1538" s="112">
        <v>0</v>
      </c>
      <c r="BA1538" s="111">
        <v>0.71299999999999997</v>
      </c>
      <c r="BB1538" s="112">
        <v>0</v>
      </c>
      <c r="BC1538" s="112">
        <v>0</v>
      </c>
      <c r="BD1538" s="112">
        <v>0</v>
      </c>
      <c r="BE1538" s="112">
        <v>0</v>
      </c>
      <c r="BF1538" s="112">
        <v>0</v>
      </c>
      <c r="BG1538" s="112">
        <v>0</v>
      </c>
      <c r="BH1538" s="112">
        <v>0</v>
      </c>
      <c r="BI1538" s="112">
        <v>0</v>
      </c>
      <c r="BJ1538" s="112">
        <v>0</v>
      </c>
      <c r="BK1538" s="111">
        <v>0.71299999999999997</v>
      </c>
      <c r="BL1538" s="112">
        <v>33.480000000000004</v>
      </c>
      <c r="BM1538" s="112">
        <v>53.716666666666676</v>
      </c>
      <c r="BN1538" s="112">
        <v>0</v>
      </c>
      <c r="BO1538" s="112">
        <v>0</v>
      </c>
      <c r="BP1538" s="112">
        <v>0</v>
      </c>
      <c r="BQ1538" s="112">
        <v>0</v>
      </c>
      <c r="BR1538" s="113">
        <v>23</v>
      </c>
      <c r="BS1538" s="112">
        <v>2271</v>
      </c>
    </row>
    <row r="1539" spans="1:71" hidden="1" x14ac:dyDescent="0.25">
      <c r="A1539" s="102" t="s">
        <v>16</v>
      </c>
      <c r="B1539" s="103" t="s">
        <v>201</v>
      </c>
      <c r="C1539" s="102" t="s">
        <v>202</v>
      </c>
      <c r="D1539" s="102" t="s">
        <v>632</v>
      </c>
      <c r="E1539" s="102" t="s">
        <v>633</v>
      </c>
      <c r="F1539" s="102" t="s">
        <v>153</v>
      </c>
      <c r="G1539" s="102" t="s">
        <v>224</v>
      </c>
      <c r="H1539" s="104">
        <v>13</v>
      </c>
      <c r="I1539" s="104">
        <v>15</v>
      </c>
      <c r="J1539" s="104"/>
      <c r="K1539" s="104" t="s">
        <v>154</v>
      </c>
      <c r="L1539" s="105">
        <v>14</v>
      </c>
      <c r="M1539" s="106">
        <v>110</v>
      </c>
      <c r="N1539" s="106">
        <v>114</v>
      </c>
      <c r="O1539" s="106">
        <v>1</v>
      </c>
      <c r="P1539" s="106">
        <v>4</v>
      </c>
      <c r="Q1539" s="106">
        <v>3</v>
      </c>
      <c r="R1539" s="106">
        <v>2</v>
      </c>
      <c r="S1539" s="106">
        <v>114</v>
      </c>
      <c r="T1539" s="106">
        <v>119</v>
      </c>
      <c r="U1539" s="106">
        <v>1</v>
      </c>
      <c r="V1539" s="106">
        <v>5</v>
      </c>
      <c r="W1539" s="106">
        <v>4</v>
      </c>
      <c r="X1539" s="106">
        <v>2.5</v>
      </c>
      <c r="Y1539" s="106"/>
      <c r="Z1539" s="106"/>
      <c r="AA1539" s="107"/>
      <c r="AB1539" s="106"/>
      <c r="AC1539" s="108">
        <v>2.25</v>
      </c>
      <c r="AD1539" s="109">
        <v>2</v>
      </c>
      <c r="AE1539" s="110">
        <v>62</v>
      </c>
      <c r="AF1539" s="111">
        <v>0.54</v>
      </c>
      <c r="AG1539" s="112">
        <v>0</v>
      </c>
      <c r="AH1539" s="112">
        <v>0</v>
      </c>
      <c r="AI1539" s="112">
        <v>0</v>
      </c>
      <c r="AJ1539" s="111">
        <v>0.9</v>
      </c>
      <c r="AK1539" s="112">
        <v>35.666666666666664</v>
      </c>
      <c r="AL1539" s="112">
        <v>97.666666666666671</v>
      </c>
      <c r="AM1539" s="112">
        <v>0</v>
      </c>
      <c r="AN1539" s="112">
        <v>0</v>
      </c>
      <c r="AO1539" s="112">
        <v>0</v>
      </c>
      <c r="AP1539" s="112">
        <v>0</v>
      </c>
      <c r="AQ1539" s="112">
        <v>0</v>
      </c>
      <c r="AR1539" s="112">
        <v>0</v>
      </c>
      <c r="AS1539" s="112">
        <v>0</v>
      </c>
      <c r="AT1539" s="111">
        <v>0.55000000000000004</v>
      </c>
      <c r="AU1539" s="112">
        <v>0</v>
      </c>
      <c r="AV1539" s="112">
        <v>0</v>
      </c>
      <c r="AW1539" s="112">
        <v>0</v>
      </c>
      <c r="AX1539" s="112">
        <v>0</v>
      </c>
      <c r="AY1539" s="112">
        <v>0</v>
      </c>
      <c r="AZ1539" s="112">
        <v>0</v>
      </c>
      <c r="BA1539" s="111">
        <v>0.71299999999999997</v>
      </c>
      <c r="BB1539" s="112">
        <v>0</v>
      </c>
      <c r="BC1539" s="112">
        <v>0</v>
      </c>
      <c r="BD1539" s="112">
        <v>0</v>
      </c>
      <c r="BE1539" s="112">
        <v>0</v>
      </c>
      <c r="BF1539" s="112">
        <v>0</v>
      </c>
      <c r="BG1539" s="112">
        <v>0</v>
      </c>
      <c r="BH1539" s="112">
        <v>0</v>
      </c>
      <c r="BI1539" s="112">
        <v>0</v>
      </c>
      <c r="BJ1539" s="112">
        <v>0</v>
      </c>
      <c r="BK1539" s="111">
        <v>0.71299999999999997</v>
      </c>
      <c r="BL1539" s="112">
        <v>33.480000000000004</v>
      </c>
      <c r="BM1539" s="112">
        <v>73.333333333333343</v>
      </c>
      <c r="BN1539" s="112">
        <v>0</v>
      </c>
      <c r="BO1539" s="112">
        <v>0</v>
      </c>
      <c r="BP1539" s="112">
        <v>0</v>
      </c>
      <c r="BQ1539" s="112">
        <v>0</v>
      </c>
      <c r="BR1539" s="113">
        <v>2</v>
      </c>
      <c r="BS1539" s="112">
        <v>481</v>
      </c>
    </row>
    <row r="1540" spans="1:71" hidden="1" x14ac:dyDescent="0.25">
      <c r="A1540" s="102" t="s">
        <v>16</v>
      </c>
      <c r="B1540" s="103" t="s">
        <v>201</v>
      </c>
      <c r="C1540" s="102" t="s">
        <v>202</v>
      </c>
      <c r="D1540" s="102" t="s">
        <v>829</v>
      </c>
      <c r="E1540" s="102" t="s">
        <v>830</v>
      </c>
      <c r="F1540" s="102" t="s">
        <v>151</v>
      </c>
      <c r="G1540" s="102" t="s">
        <v>223</v>
      </c>
      <c r="H1540" s="104">
        <v>168</v>
      </c>
      <c r="I1540" s="104">
        <v>180</v>
      </c>
      <c r="J1540" s="104">
        <v>483</v>
      </c>
      <c r="K1540" s="104">
        <v>1449</v>
      </c>
      <c r="L1540" s="105">
        <v>277</v>
      </c>
      <c r="M1540" s="106">
        <v>1161</v>
      </c>
      <c r="N1540" s="106">
        <v>1168</v>
      </c>
      <c r="O1540" s="106">
        <v>8</v>
      </c>
      <c r="P1540" s="106">
        <v>7</v>
      </c>
      <c r="Q1540" s="106">
        <v>4</v>
      </c>
      <c r="R1540" s="106">
        <v>6</v>
      </c>
      <c r="S1540" s="106">
        <v>1207</v>
      </c>
      <c r="T1540" s="106">
        <v>1222</v>
      </c>
      <c r="U1540" s="106">
        <v>8</v>
      </c>
      <c r="V1540" s="106">
        <v>15</v>
      </c>
      <c r="W1540" s="106">
        <v>7</v>
      </c>
      <c r="X1540" s="106">
        <v>7.5</v>
      </c>
      <c r="Y1540" s="106">
        <v>483</v>
      </c>
      <c r="Z1540" s="106">
        <v>10</v>
      </c>
      <c r="AA1540" s="107">
        <v>25084</v>
      </c>
      <c r="AB1540" s="106">
        <v>1</v>
      </c>
      <c r="AC1540" s="108">
        <v>5.0999999999999996</v>
      </c>
      <c r="AD1540" s="109">
        <v>1</v>
      </c>
      <c r="AE1540" s="110">
        <v>0</v>
      </c>
      <c r="AF1540" s="111">
        <v>0.54</v>
      </c>
      <c r="AG1540" s="112">
        <v>0</v>
      </c>
      <c r="AH1540" s="112">
        <v>0</v>
      </c>
      <c r="AI1540" s="112">
        <v>0</v>
      </c>
      <c r="AJ1540" s="111">
        <v>0.9</v>
      </c>
      <c r="AK1540" s="112">
        <v>0</v>
      </c>
      <c r="AL1540" s="112">
        <v>0</v>
      </c>
      <c r="AM1540" s="112">
        <v>0</v>
      </c>
      <c r="AN1540" s="112">
        <v>0</v>
      </c>
      <c r="AO1540" s="112">
        <v>0</v>
      </c>
      <c r="AP1540" s="112">
        <v>0</v>
      </c>
      <c r="AQ1540" s="112">
        <v>0</v>
      </c>
      <c r="AR1540" s="112">
        <v>0</v>
      </c>
      <c r="AS1540" s="112">
        <v>0</v>
      </c>
      <c r="AT1540" s="111">
        <v>0.55000000000000004</v>
      </c>
      <c r="AU1540" s="112">
        <v>0</v>
      </c>
      <c r="AV1540" s="112">
        <v>0</v>
      </c>
      <c r="AW1540" s="112">
        <v>0</v>
      </c>
      <c r="AX1540" s="112">
        <v>0</v>
      </c>
      <c r="AY1540" s="112">
        <v>0</v>
      </c>
      <c r="AZ1540" s="112">
        <v>0</v>
      </c>
      <c r="BA1540" s="111">
        <v>0.71299999999999997</v>
      </c>
      <c r="BB1540" s="112">
        <v>0</v>
      </c>
      <c r="BC1540" s="112">
        <v>0</v>
      </c>
      <c r="BD1540" s="112">
        <v>0</v>
      </c>
      <c r="BE1540" s="112">
        <v>0</v>
      </c>
      <c r="BF1540" s="112">
        <v>0</v>
      </c>
      <c r="BG1540" s="112">
        <v>0</v>
      </c>
      <c r="BH1540" s="112">
        <v>0</v>
      </c>
      <c r="BI1540" s="112">
        <v>0</v>
      </c>
      <c r="BJ1540" s="112">
        <v>0</v>
      </c>
      <c r="BK1540" s="111">
        <v>0.71299999999999997</v>
      </c>
      <c r="BL1540" s="112">
        <v>0</v>
      </c>
      <c r="BM1540" s="112">
        <v>0</v>
      </c>
      <c r="BN1540" s="112">
        <v>0</v>
      </c>
      <c r="BO1540" s="112">
        <v>0</v>
      </c>
      <c r="BP1540" s="112">
        <v>0</v>
      </c>
      <c r="BQ1540" s="112">
        <v>0</v>
      </c>
      <c r="BR1540" s="113">
        <v>28</v>
      </c>
      <c r="BS1540" s="112">
        <v>0</v>
      </c>
    </row>
    <row r="1541" spans="1:71" hidden="1" x14ac:dyDescent="0.25">
      <c r="A1541" s="102" t="s">
        <v>16</v>
      </c>
      <c r="B1541" s="103" t="s">
        <v>201</v>
      </c>
      <c r="C1541" s="102" t="s">
        <v>202</v>
      </c>
      <c r="D1541" s="102" t="s">
        <v>757</v>
      </c>
      <c r="E1541" s="102" t="s">
        <v>758</v>
      </c>
      <c r="F1541" s="102" t="s">
        <v>152</v>
      </c>
      <c r="G1541" s="102" t="s">
        <v>223</v>
      </c>
      <c r="H1541" s="104">
        <v>2918</v>
      </c>
      <c r="I1541" s="104">
        <v>2945</v>
      </c>
      <c r="J1541" s="104">
        <v>423</v>
      </c>
      <c r="K1541" s="104">
        <v>1269</v>
      </c>
      <c r="L1541" s="105">
        <v>2095.3333333333335</v>
      </c>
      <c r="M1541" s="106">
        <v>16895</v>
      </c>
      <c r="N1541" s="106">
        <v>20155</v>
      </c>
      <c r="O1541" s="106">
        <v>10</v>
      </c>
      <c r="P1541" s="106">
        <v>3260</v>
      </c>
      <c r="Q1541" s="106">
        <v>10</v>
      </c>
      <c r="R1541" s="106">
        <v>10</v>
      </c>
      <c r="S1541" s="106">
        <v>16759</v>
      </c>
      <c r="T1541" s="106">
        <v>17810</v>
      </c>
      <c r="U1541" s="106">
        <v>10</v>
      </c>
      <c r="V1541" s="106">
        <v>1051</v>
      </c>
      <c r="W1541" s="106">
        <v>10</v>
      </c>
      <c r="X1541" s="106">
        <v>10</v>
      </c>
      <c r="Y1541" s="106">
        <v>423</v>
      </c>
      <c r="Z1541" s="106">
        <v>10</v>
      </c>
      <c r="AA1541" s="107">
        <v>28771</v>
      </c>
      <c r="AB1541" s="106">
        <v>1</v>
      </c>
      <c r="AC1541" s="108">
        <v>6.4</v>
      </c>
      <c r="AD1541" s="109">
        <v>1</v>
      </c>
      <c r="AE1541" s="110">
        <v>0</v>
      </c>
      <c r="AF1541" s="111">
        <v>0.54</v>
      </c>
      <c r="AG1541" s="112">
        <v>0</v>
      </c>
      <c r="AH1541" s="112">
        <v>0</v>
      </c>
      <c r="AI1541" s="112">
        <v>0</v>
      </c>
      <c r="AJ1541" s="111">
        <v>0.9</v>
      </c>
      <c r="AK1541" s="112">
        <v>0</v>
      </c>
      <c r="AL1541" s="112">
        <v>0</v>
      </c>
      <c r="AM1541" s="112">
        <v>0</v>
      </c>
      <c r="AN1541" s="112">
        <v>0</v>
      </c>
      <c r="AO1541" s="112">
        <v>0</v>
      </c>
      <c r="AP1541" s="112">
        <v>0</v>
      </c>
      <c r="AQ1541" s="112">
        <v>0</v>
      </c>
      <c r="AR1541" s="112">
        <v>0</v>
      </c>
      <c r="AS1541" s="112">
        <v>0</v>
      </c>
      <c r="AT1541" s="111">
        <v>0.55000000000000004</v>
      </c>
      <c r="AU1541" s="112">
        <v>0</v>
      </c>
      <c r="AV1541" s="112">
        <v>0</v>
      </c>
      <c r="AW1541" s="112">
        <v>0</v>
      </c>
      <c r="AX1541" s="112">
        <v>0</v>
      </c>
      <c r="AY1541" s="112">
        <v>0</v>
      </c>
      <c r="AZ1541" s="112">
        <v>0</v>
      </c>
      <c r="BA1541" s="111">
        <v>0.71299999999999997</v>
      </c>
      <c r="BB1541" s="112">
        <v>0</v>
      </c>
      <c r="BC1541" s="112">
        <v>0</v>
      </c>
      <c r="BD1541" s="112">
        <v>0</v>
      </c>
      <c r="BE1541" s="112">
        <v>0</v>
      </c>
      <c r="BF1541" s="112">
        <v>0</v>
      </c>
      <c r="BG1541" s="112">
        <v>0</v>
      </c>
      <c r="BH1541" s="112">
        <v>0</v>
      </c>
      <c r="BI1541" s="112">
        <v>0</v>
      </c>
      <c r="BJ1541" s="112">
        <v>0</v>
      </c>
      <c r="BK1541" s="111">
        <v>0.71299999999999997</v>
      </c>
      <c r="BL1541" s="112">
        <v>0</v>
      </c>
      <c r="BM1541" s="112">
        <v>0</v>
      </c>
      <c r="BN1541" s="112">
        <v>0</v>
      </c>
      <c r="BO1541" s="112">
        <v>0</v>
      </c>
      <c r="BP1541" s="112">
        <v>0</v>
      </c>
      <c r="BQ1541" s="112">
        <v>0</v>
      </c>
      <c r="BR1541" s="113">
        <v>1072</v>
      </c>
      <c r="BS1541" s="112">
        <v>0</v>
      </c>
    </row>
    <row r="1542" spans="1:71" hidden="1" x14ac:dyDescent="0.25">
      <c r="A1542" s="102" t="s">
        <v>16</v>
      </c>
      <c r="B1542" s="103" t="s">
        <v>201</v>
      </c>
      <c r="C1542" s="102" t="s">
        <v>202</v>
      </c>
      <c r="D1542" s="102" t="s">
        <v>967</v>
      </c>
      <c r="E1542" s="102" t="s">
        <v>968</v>
      </c>
      <c r="F1542" s="102" t="s">
        <v>151</v>
      </c>
      <c r="G1542" s="102" t="s">
        <v>223</v>
      </c>
      <c r="H1542" s="104">
        <v>119</v>
      </c>
      <c r="I1542" s="104">
        <v>148</v>
      </c>
      <c r="J1542" s="104">
        <v>53</v>
      </c>
      <c r="K1542" s="104">
        <v>159</v>
      </c>
      <c r="L1542" s="105">
        <v>106.66666666666667</v>
      </c>
      <c r="M1542" s="106">
        <v>679</v>
      </c>
      <c r="N1542" s="106">
        <v>713</v>
      </c>
      <c r="O1542" s="106">
        <v>7</v>
      </c>
      <c r="P1542" s="106">
        <v>34</v>
      </c>
      <c r="Q1542" s="106">
        <v>7</v>
      </c>
      <c r="R1542" s="106">
        <v>7</v>
      </c>
      <c r="S1542" s="106">
        <v>797</v>
      </c>
      <c r="T1542" s="106">
        <v>827</v>
      </c>
      <c r="U1542" s="106">
        <v>8</v>
      </c>
      <c r="V1542" s="106">
        <v>30</v>
      </c>
      <c r="W1542" s="106">
        <v>8</v>
      </c>
      <c r="X1542" s="106">
        <v>8</v>
      </c>
      <c r="Y1542" s="106">
        <v>53</v>
      </c>
      <c r="Z1542" s="106">
        <v>7</v>
      </c>
      <c r="AA1542" s="107">
        <v>49766</v>
      </c>
      <c r="AB1542" s="106">
        <v>5</v>
      </c>
      <c r="AC1542" s="108">
        <v>6.4</v>
      </c>
      <c r="AD1542" s="109">
        <v>4</v>
      </c>
      <c r="AE1542" s="110">
        <v>0</v>
      </c>
      <c r="AF1542" s="111">
        <v>0.54</v>
      </c>
      <c r="AG1542" s="112">
        <v>4.333333333333333</v>
      </c>
      <c r="AH1542" s="112">
        <v>10</v>
      </c>
      <c r="AI1542" s="112">
        <v>4.333333333333333</v>
      </c>
      <c r="AJ1542" s="111">
        <v>0.9</v>
      </c>
      <c r="AK1542" s="112">
        <v>0</v>
      </c>
      <c r="AL1542" s="112">
        <v>0</v>
      </c>
      <c r="AM1542" s="112">
        <v>0</v>
      </c>
      <c r="AN1542" s="112">
        <v>0</v>
      </c>
      <c r="AO1542" s="112">
        <v>105.33333333333333</v>
      </c>
      <c r="AP1542" s="112">
        <v>0</v>
      </c>
      <c r="AQ1542" s="112">
        <v>22.666666666666668</v>
      </c>
      <c r="AR1542" s="112">
        <v>1</v>
      </c>
      <c r="AS1542" s="112">
        <v>4</v>
      </c>
      <c r="AT1542" s="111">
        <v>0.55000000000000004</v>
      </c>
      <c r="AU1542" s="112">
        <v>0</v>
      </c>
      <c r="AV1542" s="112">
        <v>0</v>
      </c>
      <c r="AW1542" s="112">
        <v>68.333333333333329</v>
      </c>
      <c r="AX1542" s="112">
        <v>0</v>
      </c>
      <c r="AY1542" s="112">
        <v>0</v>
      </c>
      <c r="AZ1542" s="112">
        <v>2.6666666666666665</v>
      </c>
      <c r="BA1542" s="111">
        <v>0.71299999999999997</v>
      </c>
      <c r="BB1542" s="112">
        <v>0</v>
      </c>
      <c r="BC1542" s="112">
        <v>0</v>
      </c>
      <c r="BD1542" s="112">
        <v>0</v>
      </c>
      <c r="BE1542" s="112">
        <v>0</v>
      </c>
      <c r="BF1542" s="112">
        <v>130.33333333333334</v>
      </c>
      <c r="BG1542" s="112">
        <v>0</v>
      </c>
      <c r="BH1542" s="112">
        <v>0.33333333333333331</v>
      </c>
      <c r="BI1542" s="112">
        <v>23.666666666666668</v>
      </c>
      <c r="BJ1542" s="112">
        <v>0</v>
      </c>
      <c r="BK1542" s="111">
        <v>0.71299999999999997</v>
      </c>
      <c r="BL1542" s="112">
        <v>0</v>
      </c>
      <c r="BM1542" s="112">
        <v>12.899999999999999</v>
      </c>
      <c r="BN1542" s="112">
        <v>3.9</v>
      </c>
      <c r="BO1542" s="112">
        <v>199.58266666666668</v>
      </c>
      <c r="BP1542" s="112">
        <v>31.48</v>
      </c>
      <c r="BQ1542" s="112">
        <v>2.75</v>
      </c>
      <c r="BR1542" s="113">
        <v>7</v>
      </c>
      <c r="BS1542" s="112">
        <v>0</v>
      </c>
    </row>
    <row r="1543" spans="1:71" hidden="1" x14ac:dyDescent="0.25">
      <c r="A1543" s="102" t="s">
        <v>16</v>
      </c>
      <c r="B1543" s="103" t="s">
        <v>201</v>
      </c>
      <c r="C1543" s="102" t="s">
        <v>202</v>
      </c>
      <c r="D1543" s="102" t="s">
        <v>969</v>
      </c>
      <c r="E1543" s="102" t="s">
        <v>970</v>
      </c>
      <c r="F1543" s="102" t="s">
        <v>151</v>
      </c>
      <c r="G1543" s="102" t="s">
        <v>223</v>
      </c>
      <c r="H1543" s="104">
        <v>232</v>
      </c>
      <c r="I1543" s="104">
        <v>232</v>
      </c>
      <c r="J1543" s="104">
        <v>116</v>
      </c>
      <c r="K1543" s="104">
        <v>348</v>
      </c>
      <c r="L1543" s="105">
        <v>193.33333333333334</v>
      </c>
      <c r="M1543" s="106">
        <v>1375</v>
      </c>
      <c r="N1543" s="106">
        <v>1399</v>
      </c>
      <c r="O1543" s="106">
        <v>9</v>
      </c>
      <c r="P1543" s="106">
        <v>24</v>
      </c>
      <c r="Q1543" s="106">
        <v>6</v>
      </c>
      <c r="R1543" s="106">
        <v>7.5</v>
      </c>
      <c r="S1543" s="106">
        <v>1343</v>
      </c>
      <c r="T1543" s="106">
        <v>1360</v>
      </c>
      <c r="U1543" s="106">
        <v>9</v>
      </c>
      <c r="V1543" s="106">
        <v>17</v>
      </c>
      <c r="W1543" s="106">
        <v>7</v>
      </c>
      <c r="X1543" s="106">
        <v>8</v>
      </c>
      <c r="Y1543" s="106">
        <v>116</v>
      </c>
      <c r="Z1543" s="106">
        <v>9</v>
      </c>
      <c r="AA1543" s="107">
        <v>26060</v>
      </c>
      <c r="AB1543" s="106">
        <v>1</v>
      </c>
      <c r="AC1543" s="108">
        <v>5.3</v>
      </c>
      <c r="AD1543" s="109">
        <v>1</v>
      </c>
      <c r="AE1543" s="110">
        <v>0</v>
      </c>
      <c r="AF1543" s="111">
        <v>0.54</v>
      </c>
      <c r="AG1543" s="112">
        <v>0</v>
      </c>
      <c r="AH1543" s="112">
        <v>0</v>
      </c>
      <c r="AI1543" s="112">
        <v>0</v>
      </c>
      <c r="AJ1543" s="111">
        <v>0.9</v>
      </c>
      <c r="AK1543" s="112">
        <v>0</v>
      </c>
      <c r="AL1543" s="112">
        <v>0</v>
      </c>
      <c r="AM1543" s="112">
        <v>0</v>
      </c>
      <c r="AN1543" s="112">
        <v>0</v>
      </c>
      <c r="AO1543" s="112">
        <v>0</v>
      </c>
      <c r="AP1543" s="112">
        <v>0</v>
      </c>
      <c r="AQ1543" s="112">
        <v>0</v>
      </c>
      <c r="AR1543" s="112">
        <v>0</v>
      </c>
      <c r="AS1543" s="112">
        <v>0</v>
      </c>
      <c r="AT1543" s="111">
        <v>0.55000000000000004</v>
      </c>
      <c r="AU1543" s="112">
        <v>0</v>
      </c>
      <c r="AV1543" s="112">
        <v>0</v>
      </c>
      <c r="AW1543" s="112">
        <v>0</v>
      </c>
      <c r="AX1543" s="112">
        <v>0</v>
      </c>
      <c r="AY1543" s="112">
        <v>0</v>
      </c>
      <c r="AZ1543" s="112">
        <v>0</v>
      </c>
      <c r="BA1543" s="111">
        <v>0.71299999999999997</v>
      </c>
      <c r="BB1543" s="112">
        <v>0</v>
      </c>
      <c r="BC1543" s="112">
        <v>0</v>
      </c>
      <c r="BD1543" s="112">
        <v>0</v>
      </c>
      <c r="BE1543" s="112">
        <v>0</v>
      </c>
      <c r="BF1543" s="112">
        <v>0</v>
      </c>
      <c r="BG1543" s="112">
        <v>0</v>
      </c>
      <c r="BH1543" s="112">
        <v>0</v>
      </c>
      <c r="BI1543" s="112">
        <v>0</v>
      </c>
      <c r="BJ1543" s="112">
        <v>0</v>
      </c>
      <c r="BK1543" s="111">
        <v>0.71299999999999997</v>
      </c>
      <c r="BL1543" s="112">
        <v>0</v>
      </c>
      <c r="BM1543" s="112">
        <v>0</v>
      </c>
      <c r="BN1543" s="112">
        <v>0</v>
      </c>
      <c r="BO1543" s="112">
        <v>0</v>
      </c>
      <c r="BP1543" s="112">
        <v>0</v>
      </c>
      <c r="BQ1543" s="112">
        <v>0</v>
      </c>
      <c r="BR1543" s="113">
        <v>20</v>
      </c>
      <c r="BS1543" s="112">
        <v>0</v>
      </c>
    </row>
    <row r="1544" spans="1:71" hidden="1" x14ac:dyDescent="0.25">
      <c r="A1544" s="102" t="s">
        <v>16</v>
      </c>
      <c r="B1544" s="103" t="s">
        <v>203</v>
      </c>
      <c r="C1544" s="102" t="s">
        <v>204</v>
      </c>
      <c r="D1544" s="102" t="s">
        <v>481</v>
      </c>
      <c r="E1544" s="102" t="s">
        <v>482</v>
      </c>
      <c r="F1544" s="102" t="s">
        <v>151</v>
      </c>
      <c r="G1544" s="102" t="s">
        <v>223</v>
      </c>
      <c r="H1544" s="104">
        <v>450</v>
      </c>
      <c r="I1544" s="104">
        <v>432</v>
      </c>
      <c r="J1544" s="104">
        <v>820</v>
      </c>
      <c r="K1544" s="104">
        <v>2460</v>
      </c>
      <c r="L1544" s="105">
        <v>567.33333333333337</v>
      </c>
      <c r="M1544" s="106">
        <v>4160</v>
      </c>
      <c r="N1544" s="106">
        <v>4274</v>
      </c>
      <c r="O1544" s="106">
        <v>10</v>
      </c>
      <c r="P1544" s="106">
        <v>114</v>
      </c>
      <c r="Q1544" s="106">
        <v>10</v>
      </c>
      <c r="R1544" s="106">
        <v>10</v>
      </c>
      <c r="S1544" s="106">
        <v>4094</v>
      </c>
      <c r="T1544" s="106">
        <v>4104</v>
      </c>
      <c r="U1544" s="106">
        <v>10</v>
      </c>
      <c r="V1544" s="106">
        <v>10</v>
      </c>
      <c r="W1544" s="106">
        <v>6</v>
      </c>
      <c r="X1544" s="106">
        <v>8</v>
      </c>
      <c r="Y1544" s="106">
        <v>820</v>
      </c>
      <c r="Z1544" s="106">
        <v>10</v>
      </c>
      <c r="AA1544" s="107">
        <v>37996</v>
      </c>
      <c r="AB1544" s="106">
        <v>3</v>
      </c>
      <c r="AC1544" s="108">
        <v>6.8</v>
      </c>
      <c r="AD1544" s="109">
        <v>4</v>
      </c>
      <c r="AE1544" s="110">
        <v>17</v>
      </c>
      <c r="AF1544" s="111">
        <v>0.54</v>
      </c>
      <c r="AG1544" s="112">
        <v>2.3333333333333335</v>
      </c>
      <c r="AH1544" s="112">
        <v>2.3333333333333335</v>
      </c>
      <c r="AI1544" s="112">
        <v>2.3333333333333335</v>
      </c>
      <c r="AJ1544" s="111">
        <v>0.9</v>
      </c>
      <c r="AK1544" s="112">
        <v>0</v>
      </c>
      <c r="AL1544" s="112">
        <v>0</v>
      </c>
      <c r="AM1544" s="112">
        <v>0</v>
      </c>
      <c r="AN1544" s="112">
        <v>0</v>
      </c>
      <c r="AO1544" s="112">
        <v>0</v>
      </c>
      <c r="AP1544" s="112">
        <v>0</v>
      </c>
      <c r="AQ1544" s="112">
        <v>0</v>
      </c>
      <c r="AR1544" s="112">
        <v>0</v>
      </c>
      <c r="AS1544" s="112">
        <v>0</v>
      </c>
      <c r="AT1544" s="111">
        <v>0.55000000000000004</v>
      </c>
      <c r="AU1544" s="112">
        <v>0</v>
      </c>
      <c r="AV1544" s="112">
        <v>0</v>
      </c>
      <c r="AW1544" s="112">
        <v>0</v>
      </c>
      <c r="AX1544" s="112">
        <v>0</v>
      </c>
      <c r="AY1544" s="112">
        <v>0</v>
      </c>
      <c r="AZ1544" s="112">
        <v>0</v>
      </c>
      <c r="BA1544" s="111">
        <v>0.71299999999999997</v>
      </c>
      <c r="BB1544" s="112">
        <v>0</v>
      </c>
      <c r="BC1544" s="112">
        <v>0</v>
      </c>
      <c r="BD1544" s="112">
        <v>0</v>
      </c>
      <c r="BE1544" s="112">
        <v>0</v>
      </c>
      <c r="BF1544" s="112">
        <v>0</v>
      </c>
      <c r="BG1544" s="112">
        <v>0</v>
      </c>
      <c r="BH1544" s="112">
        <v>0</v>
      </c>
      <c r="BI1544" s="112">
        <v>0</v>
      </c>
      <c r="BJ1544" s="112">
        <v>0</v>
      </c>
      <c r="BK1544" s="111">
        <v>0.71299999999999997</v>
      </c>
      <c r="BL1544" s="112">
        <v>9.18</v>
      </c>
      <c r="BM1544" s="112">
        <v>4.2</v>
      </c>
      <c r="BN1544" s="112">
        <v>2.1</v>
      </c>
      <c r="BO1544" s="112">
        <v>0</v>
      </c>
      <c r="BP1544" s="112">
        <v>0</v>
      </c>
      <c r="BQ1544" s="112">
        <v>0</v>
      </c>
      <c r="BR1544" s="113">
        <v>209</v>
      </c>
      <c r="BS1544" s="112">
        <v>0</v>
      </c>
    </row>
    <row r="1545" spans="1:71" hidden="1" x14ac:dyDescent="0.25">
      <c r="A1545" s="102" t="s">
        <v>16</v>
      </c>
      <c r="B1545" s="103" t="s">
        <v>203</v>
      </c>
      <c r="C1545" s="102" t="s">
        <v>204</v>
      </c>
      <c r="D1545" s="102" t="s">
        <v>483</v>
      </c>
      <c r="E1545" s="102" t="s">
        <v>484</v>
      </c>
      <c r="F1545" s="102" t="s">
        <v>151</v>
      </c>
      <c r="G1545" s="102" t="s">
        <v>223</v>
      </c>
      <c r="H1545" s="104">
        <v>28</v>
      </c>
      <c r="I1545" s="104">
        <v>34</v>
      </c>
      <c r="J1545" s="104">
        <v>59</v>
      </c>
      <c r="K1545" s="104">
        <v>177</v>
      </c>
      <c r="L1545" s="105">
        <v>40.333333333333336</v>
      </c>
      <c r="M1545" s="106">
        <v>338</v>
      </c>
      <c r="N1545" s="106">
        <v>331</v>
      </c>
      <c r="O1545" s="106">
        <v>5</v>
      </c>
      <c r="P1545" s="106">
        <v>-7</v>
      </c>
      <c r="Q1545" s="106">
        <v>2</v>
      </c>
      <c r="R1545" s="106">
        <v>3.5</v>
      </c>
      <c r="S1545" s="106">
        <v>361</v>
      </c>
      <c r="T1545" s="106">
        <v>362</v>
      </c>
      <c r="U1545" s="106">
        <v>5</v>
      </c>
      <c r="V1545" s="106">
        <v>1</v>
      </c>
      <c r="W1545" s="106">
        <v>2</v>
      </c>
      <c r="X1545" s="106">
        <v>3.5</v>
      </c>
      <c r="Y1545" s="106">
        <v>59</v>
      </c>
      <c r="Z1545" s="106">
        <v>7</v>
      </c>
      <c r="AA1545" s="107">
        <v>65211</v>
      </c>
      <c r="AB1545" s="106">
        <v>8</v>
      </c>
      <c r="AC1545" s="108">
        <v>6</v>
      </c>
      <c r="AD1545" s="109">
        <v>3</v>
      </c>
      <c r="AE1545" s="110">
        <v>0</v>
      </c>
      <c r="AF1545" s="111">
        <v>0.54</v>
      </c>
      <c r="AG1545" s="112">
        <v>0</v>
      </c>
      <c r="AH1545" s="112">
        <v>0</v>
      </c>
      <c r="AI1545" s="112">
        <v>0</v>
      </c>
      <c r="AJ1545" s="111">
        <v>0.9</v>
      </c>
      <c r="AK1545" s="112">
        <v>0</v>
      </c>
      <c r="AL1545" s="112">
        <v>0</v>
      </c>
      <c r="AM1545" s="112">
        <v>0</v>
      </c>
      <c r="AN1545" s="112">
        <v>0</v>
      </c>
      <c r="AO1545" s="112">
        <v>0</v>
      </c>
      <c r="AP1545" s="112">
        <v>0</v>
      </c>
      <c r="AQ1545" s="112">
        <v>0</v>
      </c>
      <c r="AR1545" s="112">
        <v>0</v>
      </c>
      <c r="AS1545" s="112">
        <v>0</v>
      </c>
      <c r="AT1545" s="111">
        <v>0.55000000000000004</v>
      </c>
      <c r="AU1545" s="112">
        <v>0</v>
      </c>
      <c r="AV1545" s="112">
        <v>0</v>
      </c>
      <c r="AW1545" s="112">
        <v>0</v>
      </c>
      <c r="AX1545" s="112">
        <v>0</v>
      </c>
      <c r="AY1545" s="112">
        <v>0</v>
      </c>
      <c r="AZ1545" s="112">
        <v>0</v>
      </c>
      <c r="BA1545" s="111">
        <v>0.71299999999999997</v>
      </c>
      <c r="BB1545" s="112">
        <v>0</v>
      </c>
      <c r="BC1545" s="112">
        <v>0</v>
      </c>
      <c r="BD1545" s="112">
        <v>0</v>
      </c>
      <c r="BE1545" s="112">
        <v>0</v>
      </c>
      <c r="BF1545" s="112">
        <v>0</v>
      </c>
      <c r="BG1545" s="112">
        <v>0</v>
      </c>
      <c r="BH1545" s="112">
        <v>0</v>
      </c>
      <c r="BI1545" s="112">
        <v>0</v>
      </c>
      <c r="BJ1545" s="112">
        <v>0</v>
      </c>
      <c r="BK1545" s="111">
        <v>0.71299999999999997</v>
      </c>
      <c r="BL1545" s="112">
        <v>0</v>
      </c>
      <c r="BM1545" s="112">
        <v>0</v>
      </c>
      <c r="BN1545" s="112">
        <v>0</v>
      </c>
      <c r="BO1545" s="112">
        <v>0</v>
      </c>
      <c r="BP1545" s="112">
        <v>0</v>
      </c>
      <c r="BQ1545" s="112">
        <v>0</v>
      </c>
      <c r="BR1545" s="113">
        <v>15</v>
      </c>
      <c r="BS1545" s="112">
        <v>0</v>
      </c>
    </row>
    <row r="1546" spans="1:71" hidden="1" x14ac:dyDescent="0.25">
      <c r="A1546" s="102" t="s">
        <v>16</v>
      </c>
      <c r="B1546" s="103" t="s">
        <v>203</v>
      </c>
      <c r="C1546" s="102" t="s">
        <v>204</v>
      </c>
      <c r="D1546" s="102" t="s">
        <v>485</v>
      </c>
      <c r="E1546" s="102" t="s">
        <v>486</v>
      </c>
      <c r="F1546" s="102" t="s">
        <v>152</v>
      </c>
      <c r="G1546" s="102" t="s">
        <v>223</v>
      </c>
      <c r="H1546" s="104">
        <v>871</v>
      </c>
      <c r="I1546" s="104">
        <v>856</v>
      </c>
      <c r="J1546" s="104">
        <v>233</v>
      </c>
      <c r="K1546" s="104">
        <v>699</v>
      </c>
      <c r="L1546" s="105">
        <v>653.33333333333337</v>
      </c>
      <c r="M1546" s="106">
        <v>4875</v>
      </c>
      <c r="N1546" s="106">
        <v>4695</v>
      </c>
      <c r="O1546" s="106">
        <v>10</v>
      </c>
      <c r="P1546" s="106">
        <v>-180</v>
      </c>
      <c r="Q1546" s="106">
        <v>1</v>
      </c>
      <c r="R1546" s="106">
        <v>5.5</v>
      </c>
      <c r="S1546" s="106">
        <v>4790</v>
      </c>
      <c r="T1546" s="106">
        <v>4737</v>
      </c>
      <c r="U1546" s="106">
        <v>10</v>
      </c>
      <c r="V1546" s="106">
        <v>-53</v>
      </c>
      <c r="W1546" s="106">
        <v>1</v>
      </c>
      <c r="X1546" s="106">
        <v>5.5</v>
      </c>
      <c r="Y1546" s="106">
        <v>233</v>
      </c>
      <c r="Z1546" s="106">
        <v>10</v>
      </c>
      <c r="AA1546" s="107">
        <v>24597</v>
      </c>
      <c r="AB1546" s="106">
        <v>1</v>
      </c>
      <c r="AC1546" s="108">
        <v>4.5999999999999996</v>
      </c>
      <c r="AD1546" s="109">
        <v>1</v>
      </c>
      <c r="AE1546" s="110">
        <v>0</v>
      </c>
      <c r="AF1546" s="111">
        <v>0.54</v>
      </c>
      <c r="AG1546" s="112">
        <v>0</v>
      </c>
      <c r="AH1546" s="112">
        <v>0</v>
      </c>
      <c r="AI1546" s="112">
        <v>0</v>
      </c>
      <c r="AJ1546" s="111">
        <v>0.9</v>
      </c>
      <c r="AK1546" s="112">
        <v>0</v>
      </c>
      <c r="AL1546" s="112">
        <v>0</v>
      </c>
      <c r="AM1546" s="112">
        <v>0</v>
      </c>
      <c r="AN1546" s="112">
        <v>0</v>
      </c>
      <c r="AO1546" s="112">
        <v>0</v>
      </c>
      <c r="AP1546" s="112">
        <v>0</v>
      </c>
      <c r="AQ1546" s="112">
        <v>0</v>
      </c>
      <c r="AR1546" s="112">
        <v>0</v>
      </c>
      <c r="AS1546" s="112">
        <v>0</v>
      </c>
      <c r="AT1546" s="111">
        <v>0.55000000000000004</v>
      </c>
      <c r="AU1546" s="112">
        <v>0</v>
      </c>
      <c r="AV1546" s="112">
        <v>0</v>
      </c>
      <c r="AW1546" s="112">
        <v>0</v>
      </c>
      <c r="AX1546" s="112">
        <v>0</v>
      </c>
      <c r="AY1546" s="112">
        <v>0</v>
      </c>
      <c r="AZ1546" s="112">
        <v>0</v>
      </c>
      <c r="BA1546" s="111">
        <v>0.71299999999999997</v>
      </c>
      <c r="BB1546" s="112">
        <v>0</v>
      </c>
      <c r="BC1546" s="112">
        <v>0</v>
      </c>
      <c r="BD1546" s="112">
        <v>0</v>
      </c>
      <c r="BE1546" s="112">
        <v>0</v>
      </c>
      <c r="BF1546" s="112">
        <v>0</v>
      </c>
      <c r="BG1546" s="112">
        <v>0</v>
      </c>
      <c r="BH1546" s="112">
        <v>0</v>
      </c>
      <c r="BI1546" s="112">
        <v>0</v>
      </c>
      <c r="BJ1546" s="112">
        <v>0</v>
      </c>
      <c r="BK1546" s="111">
        <v>0.71299999999999997</v>
      </c>
      <c r="BL1546" s="112">
        <v>0</v>
      </c>
      <c r="BM1546" s="112">
        <v>0</v>
      </c>
      <c r="BN1546" s="112">
        <v>0</v>
      </c>
      <c r="BO1546" s="112">
        <v>0</v>
      </c>
      <c r="BP1546" s="112">
        <v>0</v>
      </c>
      <c r="BQ1546" s="112">
        <v>0</v>
      </c>
      <c r="BR1546" s="113">
        <v>286</v>
      </c>
      <c r="BS1546" s="112">
        <v>0</v>
      </c>
    </row>
    <row r="1547" spans="1:71" hidden="1" x14ac:dyDescent="0.25">
      <c r="A1547" s="102" t="s">
        <v>16</v>
      </c>
      <c r="B1547" s="103" t="s">
        <v>203</v>
      </c>
      <c r="C1547" s="102" t="s">
        <v>204</v>
      </c>
      <c r="D1547" s="102" t="s">
        <v>596</v>
      </c>
      <c r="E1547" s="102" t="s">
        <v>597</v>
      </c>
      <c r="F1547" s="102" t="s">
        <v>152</v>
      </c>
      <c r="G1547" s="102" t="s">
        <v>223</v>
      </c>
      <c r="H1547" s="104">
        <v>60</v>
      </c>
      <c r="I1547" s="104">
        <v>79</v>
      </c>
      <c r="J1547" s="104">
        <v>43</v>
      </c>
      <c r="K1547" s="104">
        <v>129</v>
      </c>
      <c r="L1547" s="105">
        <v>60.666666666666664</v>
      </c>
      <c r="M1547" s="106">
        <v>468</v>
      </c>
      <c r="N1547" s="106">
        <v>474</v>
      </c>
      <c r="O1547" s="106">
        <v>6</v>
      </c>
      <c r="P1547" s="106">
        <v>6</v>
      </c>
      <c r="Q1547" s="106">
        <v>4</v>
      </c>
      <c r="R1547" s="106">
        <v>5</v>
      </c>
      <c r="S1547" s="106">
        <v>493</v>
      </c>
      <c r="T1547" s="106">
        <v>524</v>
      </c>
      <c r="U1547" s="106">
        <v>6</v>
      </c>
      <c r="V1547" s="106">
        <v>31</v>
      </c>
      <c r="W1547" s="106">
        <v>8</v>
      </c>
      <c r="X1547" s="106">
        <v>7</v>
      </c>
      <c r="Y1547" s="106">
        <v>43</v>
      </c>
      <c r="Z1547" s="106">
        <v>7</v>
      </c>
      <c r="AA1547" s="107">
        <v>29796</v>
      </c>
      <c r="AB1547" s="106">
        <v>2</v>
      </c>
      <c r="AC1547" s="108">
        <v>4.5999999999999996</v>
      </c>
      <c r="AD1547" s="109">
        <v>2</v>
      </c>
      <c r="AE1547" s="110">
        <v>0</v>
      </c>
      <c r="AF1547" s="111">
        <v>0.54</v>
      </c>
      <c r="AG1547" s="112">
        <v>0</v>
      </c>
      <c r="AH1547" s="112">
        <v>0</v>
      </c>
      <c r="AI1547" s="112">
        <v>0</v>
      </c>
      <c r="AJ1547" s="111">
        <v>0.9</v>
      </c>
      <c r="AK1547" s="112">
        <v>0</v>
      </c>
      <c r="AL1547" s="112">
        <v>0</v>
      </c>
      <c r="AM1547" s="112">
        <v>0</v>
      </c>
      <c r="AN1547" s="112">
        <v>0</v>
      </c>
      <c r="AO1547" s="112">
        <v>0</v>
      </c>
      <c r="AP1547" s="112">
        <v>0</v>
      </c>
      <c r="AQ1547" s="112">
        <v>0</v>
      </c>
      <c r="AR1547" s="112">
        <v>0</v>
      </c>
      <c r="AS1547" s="112">
        <v>0</v>
      </c>
      <c r="AT1547" s="111">
        <v>0.55000000000000004</v>
      </c>
      <c r="AU1547" s="112">
        <v>0</v>
      </c>
      <c r="AV1547" s="112">
        <v>0</v>
      </c>
      <c r="AW1547" s="112">
        <v>0</v>
      </c>
      <c r="AX1547" s="112">
        <v>0</v>
      </c>
      <c r="AY1547" s="112">
        <v>0</v>
      </c>
      <c r="AZ1547" s="112">
        <v>0</v>
      </c>
      <c r="BA1547" s="111">
        <v>0.71299999999999997</v>
      </c>
      <c r="BB1547" s="112">
        <v>0</v>
      </c>
      <c r="BC1547" s="112">
        <v>0</v>
      </c>
      <c r="BD1547" s="112">
        <v>0</v>
      </c>
      <c r="BE1547" s="112">
        <v>0</v>
      </c>
      <c r="BF1547" s="112">
        <v>0</v>
      </c>
      <c r="BG1547" s="112">
        <v>0</v>
      </c>
      <c r="BH1547" s="112">
        <v>0</v>
      </c>
      <c r="BI1547" s="112">
        <v>0</v>
      </c>
      <c r="BJ1547" s="112">
        <v>0</v>
      </c>
      <c r="BK1547" s="111">
        <v>0.71299999999999997</v>
      </c>
      <c r="BL1547" s="112">
        <v>0</v>
      </c>
      <c r="BM1547" s="112">
        <v>0</v>
      </c>
      <c r="BN1547" s="112">
        <v>0</v>
      </c>
      <c r="BO1547" s="112">
        <v>0</v>
      </c>
      <c r="BP1547" s="112">
        <v>0</v>
      </c>
      <c r="BQ1547" s="112">
        <v>0</v>
      </c>
      <c r="BR1547" s="113">
        <v>10</v>
      </c>
      <c r="BS1547" s="112">
        <v>0</v>
      </c>
    </row>
    <row r="1548" spans="1:71" hidden="1" x14ac:dyDescent="0.25">
      <c r="A1548" s="102" t="s">
        <v>16</v>
      </c>
      <c r="B1548" s="103" t="s">
        <v>203</v>
      </c>
      <c r="C1548" s="102" t="s">
        <v>204</v>
      </c>
      <c r="D1548" s="102" t="s">
        <v>1080</v>
      </c>
      <c r="E1548" s="102" t="s">
        <v>1081</v>
      </c>
      <c r="F1548" s="102" t="s">
        <v>152</v>
      </c>
      <c r="G1548" s="102" t="s">
        <v>223</v>
      </c>
      <c r="H1548" s="104">
        <v>53</v>
      </c>
      <c r="I1548" s="104">
        <v>59</v>
      </c>
      <c r="J1548" s="104">
        <v>21</v>
      </c>
      <c r="K1548" s="104">
        <v>63</v>
      </c>
      <c r="L1548" s="105">
        <v>44.333333333333336</v>
      </c>
      <c r="M1548" s="106">
        <v>434</v>
      </c>
      <c r="N1548" s="106">
        <v>432</v>
      </c>
      <c r="O1548" s="106">
        <v>6</v>
      </c>
      <c r="P1548" s="106">
        <v>-2</v>
      </c>
      <c r="Q1548" s="106">
        <v>3</v>
      </c>
      <c r="R1548" s="106">
        <v>4.5</v>
      </c>
      <c r="S1548" s="106">
        <v>455</v>
      </c>
      <c r="T1548" s="106">
        <v>461</v>
      </c>
      <c r="U1548" s="106">
        <v>6</v>
      </c>
      <c r="V1548" s="106">
        <v>6</v>
      </c>
      <c r="W1548" s="106">
        <v>4</v>
      </c>
      <c r="X1548" s="106">
        <v>5</v>
      </c>
      <c r="Y1548" s="106">
        <v>21</v>
      </c>
      <c r="Z1548" s="106">
        <v>5</v>
      </c>
      <c r="AA1548" s="107">
        <v>34637</v>
      </c>
      <c r="AB1548" s="106">
        <v>3</v>
      </c>
      <c r="AC1548" s="108">
        <v>4.0999999999999996</v>
      </c>
      <c r="AD1548" s="109">
        <v>3</v>
      </c>
      <c r="AE1548" s="110">
        <v>0</v>
      </c>
      <c r="AF1548" s="111">
        <v>0.54</v>
      </c>
      <c r="AG1548" s="112">
        <v>0</v>
      </c>
      <c r="AH1548" s="112">
        <v>0</v>
      </c>
      <c r="AI1548" s="112">
        <v>0</v>
      </c>
      <c r="AJ1548" s="111">
        <v>0.9</v>
      </c>
      <c r="AK1548" s="112">
        <v>0</v>
      </c>
      <c r="AL1548" s="112">
        <v>0</v>
      </c>
      <c r="AM1548" s="112">
        <v>0</v>
      </c>
      <c r="AN1548" s="112">
        <v>0</v>
      </c>
      <c r="AO1548" s="112">
        <v>0</v>
      </c>
      <c r="AP1548" s="112">
        <v>0</v>
      </c>
      <c r="AQ1548" s="112">
        <v>0</v>
      </c>
      <c r="AR1548" s="112">
        <v>0</v>
      </c>
      <c r="AS1548" s="112">
        <v>0</v>
      </c>
      <c r="AT1548" s="111">
        <v>0.55000000000000004</v>
      </c>
      <c r="AU1548" s="112">
        <v>0</v>
      </c>
      <c r="AV1548" s="112">
        <v>0</v>
      </c>
      <c r="AW1548" s="112">
        <v>0</v>
      </c>
      <c r="AX1548" s="112">
        <v>0</v>
      </c>
      <c r="AY1548" s="112">
        <v>0</v>
      </c>
      <c r="AZ1548" s="112">
        <v>0</v>
      </c>
      <c r="BA1548" s="111">
        <v>0.71299999999999997</v>
      </c>
      <c r="BB1548" s="112">
        <v>0</v>
      </c>
      <c r="BC1548" s="112">
        <v>0</v>
      </c>
      <c r="BD1548" s="112">
        <v>0</v>
      </c>
      <c r="BE1548" s="112">
        <v>0</v>
      </c>
      <c r="BF1548" s="112">
        <v>0</v>
      </c>
      <c r="BG1548" s="112">
        <v>0</v>
      </c>
      <c r="BH1548" s="112">
        <v>0</v>
      </c>
      <c r="BI1548" s="112">
        <v>0</v>
      </c>
      <c r="BJ1548" s="112">
        <v>0</v>
      </c>
      <c r="BK1548" s="111">
        <v>0.71299999999999997</v>
      </c>
      <c r="BL1548" s="112">
        <v>0</v>
      </c>
      <c r="BM1548" s="112">
        <v>0</v>
      </c>
      <c r="BN1548" s="112">
        <v>0</v>
      </c>
      <c r="BO1548" s="112">
        <v>0</v>
      </c>
      <c r="BP1548" s="112">
        <v>0</v>
      </c>
      <c r="BQ1548" s="112">
        <v>0</v>
      </c>
      <c r="BR1548" s="113">
        <v>18</v>
      </c>
      <c r="BS1548" s="112">
        <v>0</v>
      </c>
    </row>
    <row r="1549" spans="1:71" hidden="1" x14ac:dyDescent="0.25">
      <c r="A1549" s="102" t="s">
        <v>16</v>
      </c>
      <c r="B1549" s="103" t="s">
        <v>203</v>
      </c>
      <c r="C1549" s="102" t="s">
        <v>204</v>
      </c>
      <c r="D1549" s="102" t="s">
        <v>310</v>
      </c>
      <c r="E1549" s="102" t="s">
        <v>311</v>
      </c>
      <c r="F1549" s="102" t="s">
        <v>152</v>
      </c>
      <c r="G1549" s="102" t="s">
        <v>223</v>
      </c>
      <c r="H1549" s="104">
        <v>1952</v>
      </c>
      <c r="I1549" s="104">
        <v>1892</v>
      </c>
      <c r="J1549" s="104">
        <v>1031</v>
      </c>
      <c r="K1549" s="104">
        <v>3093</v>
      </c>
      <c r="L1549" s="105">
        <v>1625</v>
      </c>
      <c r="M1549" s="106">
        <v>13440</v>
      </c>
      <c r="N1549" s="106">
        <v>13636</v>
      </c>
      <c r="O1549" s="106">
        <v>10</v>
      </c>
      <c r="P1549" s="106">
        <v>196</v>
      </c>
      <c r="Q1549" s="106">
        <v>10</v>
      </c>
      <c r="R1549" s="106">
        <v>10</v>
      </c>
      <c r="S1549" s="106">
        <v>13232</v>
      </c>
      <c r="T1549" s="106">
        <v>13239</v>
      </c>
      <c r="U1549" s="106">
        <v>10</v>
      </c>
      <c r="V1549" s="106">
        <v>7</v>
      </c>
      <c r="W1549" s="106">
        <v>5</v>
      </c>
      <c r="X1549" s="106">
        <v>7.5</v>
      </c>
      <c r="Y1549" s="106">
        <v>1031</v>
      </c>
      <c r="Z1549" s="106">
        <v>10</v>
      </c>
      <c r="AA1549" s="107">
        <v>25232</v>
      </c>
      <c r="AB1549" s="106">
        <v>1</v>
      </c>
      <c r="AC1549" s="108">
        <v>5.9</v>
      </c>
      <c r="AD1549" s="109">
        <v>1</v>
      </c>
      <c r="AE1549" s="110">
        <v>0</v>
      </c>
      <c r="AF1549" s="111">
        <v>0.54</v>
      </c>
      <c r="AG1549" s="112">
        <v>0</v>
      </c>
      <c r="AH1549" s="112">
        <v>0</v>
      </c>
      <c r="AI1549" s="112">
        <v>0</v>
      </c>
      <c r="AJ1549" s="111">
        <v>0.9</v>
      </c>
      <c r="AK1549" s="112">
        <v>0</v>
      </c>
      <c r="AL1549" s="112">
        <v>0</v>
      </c>
      <c r="AM1549" s="112">
        <v>0</v>
      </c>
      <c r="AN1549" s="112">
        <v>0</v>
      </c>
      <c r="AO1549" s="112">
        <v>0</v>
      </c>
      <c r="AP1549" s="112">
        <v>0</v>
      </c>
      <c r="AQ1549" s="112">
        <v>0</v>
      </c>
      <c r="AR1549" s="112">
        <v>0</v>
      </c>
      <c r="AS1549" s="112">
        <v>0</v>
      </c>
      <c r="AT1549" s="111">
        <v>0.55000000000000004</v>
      </c>
      <c r="AU1549" s="112">
        <v>0</v>
      </c>
      <c r="AV1549" s="112">
        <v>0</v>
      </c>
      <c r="AW1549" s="112">
        <v>0</v>
      </c>
      <c r="AX1549" s="112">
        <v>0</v>
      </c>
      <c r="AY1549" s="112">
        <v>0</v>
      </c>
      <c r="AZ1549" s="112">
        <v>0</v>
      </c>
      <c r="BA1549" s="111">
        <v>0.71299999999999997</v>
      </c>
      <c r="BB1549" s="112">
        <v>0</v>
      </c>
      <c r="BC1549" s="112">
        <v>0</v>
      </c>
      <c r="BD1549" s="112">
        <v>0</v>
      </c>
      <c r="BE1549" s="112">
        <v>0</v>
      </c>
      <c r="BF1549" s="112">
        <v>0</v>
      </c>
      <c r="BG1549" s="112">
        <v>0</v>
      </c>
      <c r="BH1549" s="112">
        <v>0</v>
      </c>
      <c r="BI1549" s="112">
        <v>0</v>
      </c>
      <c r="BJ1549" s="112">
        <v>0</v>
      </c>
      <c r="BK1549" s="111">
        <v>0.71299999999999997</v>
      </c>
      <c r="BL1549" s="112">
        <v>0</v>
      </c>
      <c r="BM1549" s="112">
        <v>0</v>
      </c>
      <c r="BN1549" s="112">
        <v>0</v>
      </c>
      <c r="BO1549" s="112">
        <v>0</v>
      </c>
      <c r="BP1549" s="112">
        <v>0</v>
      </c>
      <c r="BQ1549" s="112">
        <v>0</v>
      </c>
      <c r="BR1549" s="113">
        <v>279</v>
      </c>
      <c r="BS1549" s="112">
        <v>0</v>
      </c>
    </row>
    <row r="1550" spans="1:71" hidden="1" x14ac:dyDescent="0.25">
      <c r="A1550" s="102" t="s">
        <v>16</v>
      </c>
      <c r="B1550" s="103" t="s">
        <v>203</v>
      </c>
      <c r="C1550" s="102" t="s">
        <v>204</v>
      </c>
      <c r="D1550" s="102" t="s">
        <v>704</v>
      </c>
      <c r="E1550" s="102" t="s">
        <v>705</v>
      </c>
      <c r="F1550" s="102" t="s">
        <v>151</v>
      </c>
      <c r="G1550" s="102" t="s">
        <v>223</v>
      </c>
      <c r="H1550" s="104">
        <v>18</v>
      </c>
      <c r="I1550" s="104">
        <v>16</v>
      </c>
      <c r="J1550" s="104">
        <v>12</v>
      </c>
      <c r="K1550" s="104">
        <v>36</v>
      </c>
      <c r="L1550" s="105">
        <v>15.333333333333334</v>
      </c>
      <c r="M1550" s="106">
        <v>156</v>
      </c>
      <c r="N1550" s="106">
        <v>142</v>
      </c>
      <c r="O1550" s="106">
        <v>2</v>
      </c>
      <c r="P1550" s="106">
        <v>-14</v>
      </c>
      <c r="Q1550" s="106">
        <v>2</v>
      </c>
      <c r="R1550" s="106">
        <v>2</v>
      </c>
      <c r="S1550" s="106">
        <v>144</v>
      </c>
      <c r="T1550" s="106">
        <v>140</v>
      </c>
      <c r="U1550" s="106">
        <v>2</v>
      </c>
      <c r="V1550" s="106">
        <v>-4</v>
      </c>
      <c r="W1550" s="106">
        <v>1</v>
      </c>
      <c r="X1550" s="106">
        <v>1.5</v>
      </c>
      <c r="Y1550" s="106">
        <v>12</v>
      </c>
      <c r="Z1550" s="106">
        <v>4</v>
      </c>
      <c r="AA1550" s="107">
        <v>59709</v>
      </c>
      <c r="AB1550" s="106">
        <v>7</v>
      </c>
      <c r="AC1550" s="108">
        <v>4.3</v>
      </c>
      <c r="AD1550" s="109">
        <v>3</v>
      </c>
      <c r="AE1550" s="110">
        <v>0</v>
      </c>
      <c r="AF1550" s="111">
        <v>0.54</v>
      </c>
      <c r="AG1550" s="112">
        <v>0</v>
      </c>
      <c r="AH1550" s="112">
        <v>0</v>
      </c>
      <c r="AI1550" s="112">
        <v>0</v>
      </c>
      <c r="AJ1550" s="111">
        <v>0.9</v>
      </c>
      <c r="AK1550" s="112">
        <v>0</v>
      </c>
      <c r="AL1550" s="112">
        <v>0</v>
      </c>
      <c r="AM1550" s="112">
        <v>0</v>
      </c>
      <c r="AN1550" s="112">
        <v>0</v>
      </c>
      <c r="AO1550" s="112">
        <v>0</v>
      </c>
      <c r="AP1550" s="112">
        <v>0</v>
      </c>
      <c r="AQ1550" s="112">
        <v>0</v>
      </c>
      <c r="AR1550" s="112">
        <v>0</v>
      </c>
      <c r="AS1550" s="112">
        <v>0</v>
      </c>
      <c r="AT1550" s="111">
        <v>0.55000000000000004</v>
      </c>
      <c r="AU1550" s="112">
        <v>0</v>
      </c>
      <c r="AV1550" s="112">
        <v>0</v>
      </c>
      <c r="AW1550" s="112">
        <v>0</v>
      </c>
      <c r="AX1550" s="112">
        <v>0</v>
      </c>
      <c r="AY1550" s="112">
        <v>0</v>
      </c>
      <c r="AZ1550" s="112">
        <v>0</v>
      </c>
      <c r="BA1550" s="111">
        <v>0.71299999999999997</v>
      </c>
      <c r="BB1550" s="112">
        <v>0</v>
      </c>
      <c r="BC1550" s="112">
        <v>0</v>
      </c>
      <c r="BD1550" s="112">
        <v>0</v>
      </c>
      <c r="BE1550" s="112">
        <v>0</v>
      </c>
      <c r="BF1550" s="112">
        <v>0</v>
      </c>
      <c r="BG1550" s="112">
        <v>0</v>
      </c>
      <c r="BH1550" s="112">
        <v>0</v>
      </c>
      <c r="BI1550" s="112">
        <v>0</v>
      </c>
      <c r="BJ1550" s="112">
        <v>0</v>
      </c>
      <c r="BK1550" s="111">
        <v>0.71299999999999997</v>
      </c>
      <c r="BL1550" s="112">
        <v>0</v>
      </c>
      <c r="BM1550" s="112">
        <v>0</v>
      </c>
      <c r="BN1550" s="112">
        <v>0</v>
      </c>
      <c r="BO1550" s="112">
        <v>0</v>
      </c>
      <c r="BP1550" s="112">
        <v>0</v>
      </c>
      <c r="BQ1550" s="112">
        <v>0</v>
      </c>
      <c r="BR1550" s="113">
        <v>8</v>
      </c>
      <c r="BS1550" s="112">
        <v>0</v>
      </c>
    </row>
    <row r="1551" spans="1:71" hidden="1" x14ac:dyDescent="0.25">
      <c r="A1551" s="102" t="s">
        <v>16</v>
      </c>
      <c r="B1551" s="103" t="s">
        <v>203</v>
      </c>
      <c r="C1551" s="102" t="s">
        <v>204</v>
      </c>
      <c r="D1551" s="102" t="s">
        <v>729</v>
      </c>
      <c r="E1551" s="102" t="s">
        <v>730</v>
      </c>
      <c r="F1551" s="102" t="s">
        <v>151</v>
      </c>
      <c r="G1551" s="102" t="s">
        <v>223</v>
      </c>
      <c r="H1551" s="104">
        <v>45</v>
      </c>
      <c r="I1551" s="104">
        <v>47</v>
      </c>
      <c r="J1551" s="104">
        <v>122</v>
      </c>
      <c r="K1551" s="104">
        <v>366</v>
      </c>
      <c r="L1551" s="105">
        <v>71.333333333333329</v>
      </c>
      <c r="M1551" s="106">
        <v>514</v>
      </c>
      <c r="N1551" s="106">
        <v>493</v>
      </c>
      <c r="O1551" s="106">
        <v>6</v>
      </c>
      <c r="P1551" s="106">
        <v>-21</v>
      </c>
      <c r="Q1551" s="106">
        <v>1</v>
      </c>
      <c r="R1551" s="106">
        <v>3.5</v>
      </c>
      <c r="S1551" s="106">
        <v>518</v>
      </c>
      <c r="T1551" s="106">
        <v>515</v>
      </c>
      <c r="U1551" s="106">
        <v>6</v>
      </c>
      <c r="V1551" s="106">
        <v>-3</v>
      </c>
      <c r="W1551" s="106">
        <v>1</v>
      </c>
      <c r="X1551" s="106">
        <v>3.5</v>
      </c>
      <c r="Y1551" s="106">
        <v>122</v>
      </c>
      <c r="Z1551" s="106">
        <v>9</v>
      </c>
      <c r="AA1551" s="107">
        <v>60738</v>
      </c>
      <c r="AB1551" s="106">
        <v>7</v>
      </c>
      <c r="AC1551" s="108">
        <v>6</v>
      </c>
      <c r="AD1551" s="109">
        <v>3</v>
      </c>
      <c r="AE1551" s="110">
        <v>0</v>
      </c>
      <c r="AF1551" s="111">
        <v>0.54</v>
      </c>
      <c r="AG1551" s="112">
        <v>0</v>
      </c>
      <c r="AH1551" s="112">
        <v>0</v>
      </c>
      <c r="AI1551" s="112">
        <v>0</v>
      </c>
      <c r="AJ1551" s="111">
        <v>0.9</v>
      </c>
      <c r="AK1551" s="112">
        <v>0</v>
      </c>
      <c r="AL1551" s="112">
        <v>0</v>
      </c>
      <c r="AM1551" s="112">
        <v>0</v>
      </c>
      <c r="AN1551" s="112">
        <v>0</v>
      </c>
      <c r="AO1551" s="112">
        <v>0</v>
      </c>
      <c r="AP1551" s="112">
        <v>0</v>
      </c>
      <c r="AQ1551" s="112">
        <v>0</v>
      </c>
      <c r="AR1551" s="112">
        <v>0</v>
      </c>
      <c r="AS1551" s="112">
        <v>0</v>
      </c>
      <c r="AT1551" s="111">
        <v>0.55000000000000004</v>
      </c>
      <c r="AU1551" s="112">
        <v>0</v>
      </c>
      <c r="AV1551" s="112">
        <v>0</v>
      </c>
      <c r="AW1551" s="112">
        <v>0</v>
      </c>
      <c r="AX1551" s="112">
        <v>0</v>
      </c>
      <c r="AY1551" s="112">
        <v>0</v>
      </c>
      <c r="AZ1551" s="112">
        <v>0</v>
      </c>
      <c r="BA1551" s="111">
        <v>0.71299999999999997</v>
      </c>
      <c r="BB1551" s="112">
        <v>0</v>
      </c>
      <c r="BC1551" s="112">
        <v>0</v>
      </c>
      <c r="BD1551" s="112">
        <v>0</v>
      </c>
      <c r="BE1551" s="112">
        <v>0</v>
      </c>
      <c r="BF1551" s="112">
        <v>0</v>
      </c>
      <c r="BG1551" s="112">
        <v>0</v>
      </c>
      <c r="BH1551" s="112">
        <v>0</v>
      </c>
      <c r="BI1551" s="112">
        <v>0</v>
      </c>
      <c r="BJ1551" s="112">
        <v>0</v>
      </c>
      <c r="BK1551" s="111">
        <v>0.71299999999999997</v>
      </c>
      <c r="BL1551" s="112">
        <v>0</v>
      </c>
      <c r="BM1551" s="112">
        <v>0</v>
      </c>
      <c r="BN1551" s="112">
        <v>0</v>
      </c>
      <c r="BO1551" s="112">
        <v>0</v>
      </c>
      <c r="BP1551" s="112">
        <v>0</v>
      </c>
      <c r="BQ1551" s="112">
        <v>0</v>
      </c>
      <c r="BR1551" s="113">
        <v>16</v>
      </c>
      <c r="BS1551" s="112">
        <v>0</v>
      </c>
    </row>
    <row r="1552" spans="1:71" hidden="1" x14ac:dyDescent="0.25">
      <c r="A1552" s="102" t="s">
        <v>16</v>
      </c>
      <c r="B1552" s="103" t="s">
        <v>203</v>
      </c>
      <c r="C1552" s="102" t="s">
        <v>204</v>
      </c>
      <c r="D1552" s="102" t="s">
        <v>731</v>
      </c>
      <c r="E1552" s="102" t="s">
        <v>732</v>
      </c>
      <c r="F1552" s="102" t="s">
        <v>155</v>
      </c>
      <c r="G1552" s="102" t="s">
        <v>227</v>
      </c>
      <c r="H1552" s="104">
        <v>25</v>
      </c>
      <c r="I1552" s="104">
        <v>24</v>
      </c>
      <c r="J1552" s="104">
        <v>154</v>
      </c>
      <c r="K1552" s="104">
        <v>462</v>
      </c>
      <c r="L1552" s="105">
        <v>67.666666666666671</v>
      </c>
      <c r="M1552" s="106">
        <v>275</v>
      </c>
      <c r="N1552" s="106">
        <v>273</v>
      </c>
      <c r="O1552" s="106">
        <v>4</v>
      </c>
      <c r="P1552" s="106">
        <v>-2</v>
      </c>
      <c r="Q1552" s="106">
        <v>3</v>
      </c>
      <c r="R1552" s="106">
        <v>3.5</v>
      </c>
      <c r="S1552" s="106">
        <v>261</v>
      </c>
      <c r="T1552" s="106">
        <v>261</v>
      </c>
      <c r="U1552" s="106">
        <v>4</v>
      </c>
      <c r="V1552" s="106">
        <v>0</v>
      </c>
      <c r="W1552" s="106">
        <v>2</v>
      </c>
      <c r="X1552" s="106">
        <v>3</v>
      </c>
      <c r="Y1552" s="106">
        <v>154</v>
      </c>
      <c r="Z1552" s="106">
        <v>9</v>
      </c>
      <c r="AA1552" s="107">
        <v>56943</v>
      </c>
      <c r="AB1552" s="106">
        <v>6</v>
      </c>
      <c r="AC1552" s="108">
        <v>5.5</v>
      </c>
      <c r="AD1552" s="109">
        <v>3</v>
      </c>
      <c r="AE1552" s="110">
        <v>0</v>
      </c>
      <c r="AF1552" s="111">
        <v>0.54</v>
      </c>
      <c r="AG1552" s="112">
        <v>0</v>
      </c>
      <c r="AH1552" s="112">
        <v>0</v>
      </c>
      <c r="AI1552" s="112">
        <v>0</v>
      </c>
      <c r="AJ1552" s="111">
        <v>0.9</v>
      </c>
      <c r="AK1552" s="112">
        <v>0</v>
      </c>
      <c r="AL1552" s="112">
        <v>0</v>
      </c>
      <c r="AM1552" s="112">
        <v>0</v>
      </c>
      <c r="AN1552" s="112">
        <v>0</v>
      </c>
      <c r="AO1552" s="112">
        <v>0</v>
      </c>
      <c r="AP1552" s="112">
        <v>0</v>
      </c>
      <c r="AQ1552" s="112">
        <v>0</v>
      </c>
      <c r="AR1552" s="112">
        <v>0</v>
      </c>
      <c r="AS1552" s="112">
        <v>0</v>
      </c>
      <c r="AT1552" s="111">
        <v>0.55000000000000004</v>
      </c>
      <c r="AU1552" s="112">
        <v>0</v>
      </c>
      <c r="AV1552" s="112">
        <v>0</v>
      </c>
      <c r="AW1552" s="112">
        <v>0</v>
      </c>
      <c r="AX1552" s="112">
        <v>0</v>
      </c>
      <c r="AY1552" s="112">
        <v>0</v>
      </c>
      <c r="AZ1552" s="112">
        <v>0</v>
      </c>
      <c r="BA1552" s="111">
        <v>0.71299999999999997</v>
      </c>
      <c r="BB1552" s="112">
        <v>0</v>
      </c>
      <c r="BC1552" s="112">
        <v>0</v>
      </c>
      <c r="BD1552" s="112">
        <v>0</v>
      </c>
      <c r="BE1552" s="112">
        <v>0</v>
      </c>
      <c r="BF1552" s="112">
        <v>0</v>
      </c>
      <c r="BG1552" s="112">
        <v>0</v>
      </c>
      <c r="BH1552" s="112">
        <v>0</v>
      </c>
      <c r="BI1552" s="112">
        <v>0</v>
      </c>
      <c r="BJ1552" s="112">
        <v>0</v>
      </c>
      <c r="BK1552" s="111">
        <v>0.71299999999999997</v>
      </c>
      <c r="BL1552" s="112">
        <v>0</v>
      </c>
      <c r="BM1552" s="112">
        <v>0</v>
      </c>
      <c r="BN1552" s="112">
        <v>0</v>
      </c>
      <c r="BO1552" s="112">
        <v>0</v>
      </c>
      <c r="BP1552" s="112">
        <v>0</v>
      </c>
      <c r="BQ1552" s="112">
        <v>0</v>
      </c>
      <c r="BR1552" s="113">
        <v>6</v>
      </c>
      <c r="BS1552" s="112">
        <v>0</v>
      </c>
    </row>
    <row r="1553" spans="1:71" hidden="1" x14ac:dyDescent="0.25">
      <c r="A1553" s="102" t="s">
        <v>16</v>
      </c>
      <c r="B1553" s="103" t="s">
        <v>203</v>
      </c>
      <c r="C1553" s="102" t="s">
        <v>204</v>
      </c>
      <c r="D1553" s="102" t="s">
        <v>312</v>
      </c>
      <c r="E1553" s="102" t="s">
        <v>1082</v>
      </c>
      <c r="F1553" s="102" t="s">
        <v>155</v>
      </c>
      <c r="G1553" s="102" t="s">
        <v>227</v>
      </c>
      <c r="H1553" s="104">
        <v>41</v>
      </c>
      <c r="I1553" s="104">
        <v>56</v>
      </c>
      <c r="J1553" s="104">
        <v>77</v>
      </c>
      <c r="K1553" s="104">
        <v>231</v>
      </c>
      <c r="L1553" s="105">
        <v>58</v>
      </c>
      <c r="M1553" s="106">
        <v>371</v>
      </c>
      <c r="N1553" s="106">
        <v>390</v>
      </c>
      <c r="O1553" s="106">
        <v>5</v>
      </c>
      <c r="P1553" s="106">
        <v>19</v>
      </c>
      <c r="Q1553" s="106">
        <v>6</v>
      </c>
      <c r="R1553" s="106">
        <v>5.5</v>
      </c>
      <c r="S1553" s="106">
        <v>488</v>
      </c>
      <c r="T1553" s="106">
        <v>500</v>
      </c>
      <c r="U1553" s="106">
        <v>6</v>
      </c>
      <c r="V1553" s="106">
        <v>12</v>
      </c>
      <c r="W1553" s="106">
        <v>6</v>
      </c>
      <c r="X1553" s="106">
        <v>6</v>
      </c>
      <c r="Y1553" s="106">
        <v>77</v>
      </c>
      <c r="Z1553" s="106">
        <v>8</v>
      </c>
      <c r="AA1553" s="107">
        <v>78180</v>
      </c>
      <c r="AB1553" s="106">
        <v>9</v>
      </c>
      <c r="AC1553" s="108">
        <v>7.5</v>
      </c>
      <c r="AD1553" s="109">
        <v>4</v>
      </c>
      <c r="AE1553" s="110">
        <v>0</v>
      </c>
      <c r="AF1553" s="111">
        <v>0.54</v>
      </c>
      <c r="AG1553" s="112">
        <v>0</v>
      </c>
      <c r="AH1553" s="112">
        <v>0</v>
      </c>
      <c r="AI1553" s="112">
        <v>0</v>
      </c>
      <c r="AJ1553" s="111">
        <v>0.9</v>
      </c>
      <c r="AK1553" s="112">
        <v>0</v>
      </c>
      <c r="AL1553" s="112">
        <v>0</v>
      </c>
      <c r="AM1553" s="112">
        <v>0</v>
      </c>
      <c r="AN1553" s="112">
        <v>0</v>
      </c>
      <c r="AO1553" s="112">
        <v>0</v>
      </c>
      <c r="AP1553" s="112">
        <v>0</v>
      </c>
      <c r="AQ1553" s="112">
        <v>0</v>
      </c>
      <c r="AR1553" s="112">
        <v>0</v>
      </c>
      <c r="AS1553" s="112">
        <v>0</v>
      </c>
      <c r="AT1553" s="111">
        <v>0.55000000000000004</v>
      </c>
      <c r="AU1553" s="112">
        <v>0</v>
      </c>
      <c r="AV1553" s="112">
        <v>0</v>
      </c>
      <c r="AW1553" s="112">
        <v>0</v>
      </c>
      <c r="AX1553" s="112">
        <v>0</v>
      </c>
      <c r="AY1553" s="112">
        <v>0</v>
      </c>
      <c r="AZ1553" s="112">
        <v>0</v>
      </c>
      <c r="BA1553" s="111">
        <v>0.71299999999999997</v>
      </c>
      <c r="BB1553" s="112">
        <v>0</v>
      </c>
      <c r="BC1553" s="112">
        <v>0</v>
      </c>
      <c r="BD1553" s="112">
        <v>0</v>
      </c>
      <c r="BE1553" s="112">
        <v>0</v>
      </c>
      <c r="BF1553" s="112">
        <v>0</v>
      </c>
      <c r="BG1553" s="112">
        <v>0</v>
      </c>
      <c r="BH1553" s="112">
        <v>0</v>
      </c>
      <c r="BI1553" s="112">
        <v>0</v>
      </c>
      <c r="BJ1553" s="112">
        <v>0</v>
      </c>
      <c r="BK1553" s="111">
        <v>0.71299999999999997</v>
      </c>
      <c r="BL1553" s="112">
        <v>0</v>
      </c>
      <c r="BM1553" s="112">
        <v>0</v>
      </c>
      <c r="BN1553" s="112">
        <v>0</v>
      </c>
      <c r="BO1553" s="112">
        <v>0</v>
      </c>
      <c r="BP1553" s="112">
        <v>0</v>
      </c>
      <c r="BQ1553" s="112">
        <v>0</v>
      </c>
      <c r="BR1553" s="113">
        <v>54</v>
      </c>
      <c r="BS1553" s="112">
        <v>0</v>
      </c>
    </row>
    <row r="1554" spans="1:71" hidden="1" x14ac:dyDescent="0.25">
      <c r="A1554" s="102" t="s">
        <v>16</v>
      </c>
      <c r="B1554" s="103" t="s">
        <v>203</v>
      </c>
      <c r="C1554" s="102" t="s">
        <v>204</v>
      </c>
      <c r="D1554" s="102" t="s">
        <v>313</v>
      </c>
      <c r="E1554" s="102" t="s">
        <v>1075</v>
      </c>
      <c r="F1554" s="102" t="s">
        <v>151</v>
      </c>
      <c r="G1554" s="102" t="s">
        <v>223</v>
      </c>
      <c r="H1554" s="104">
        <v>177</v>
      </c>
      <c r="I1554" s="104">
        <v>204</v>
      </c>
      <c r="J1554" s="104">
        <v>953</v>
      </c>
      <c r="K1554" s="104">
        <v>2859</v>
      </c>
      <c r="L1554" s="105">
        <v>444.66666666666669</v>
      </c>
      <c r="M1554" s="106">
        <v>1663</v>
      </c>
      <c r="N1554" s="106">
        <v>1725</v>
      </c>
      <c r="O1554" s="106">
        <v>9</v>
      </c>
      <c r="P1554" s="106">
        <v>62</v>
      </c>
      <c r="Q1554" s="106">
        <v>9</v>
      </c>
      <c r="R1554" s="106">
        <v>9</v>
      </c>
      <c r="S1554" s="106">
        <v>1765</v>
      </c>
      <c r="T1554" s="106">
        <v>1811</v>
      </c>
      <c r="U1554" s="106">
        <v>9</v>
      </c>
      <c r="V1554" s="106">
        <v>46</v>
      </c>
      <c r="W1554" s="106">
        <v>9</v>
      </c>
      <c r="X1554" s="106">
        <v>9</v>
      </c>
      <c r="Y1554" s="106">
        <v>953</v>
      </c>
      <c r="Z1554" s="106">
        <v>10</v>
      </c>
      <c r="AA1554" s="107">
        <v>65346</v>
      </c>
      <c r="AB1554" s="106">
        <v>8</v>
      </c>
      <c r="AC1554" s="108">
        <v>8.8000000000000007</v>
      </c>
      <c r="AD1554" s="109">
        <v>5</v>
      </c>
      <c r="AE1554" s="110">
        <v>0</v>
      </c>
      <c r="AF1554" s="111">
        <v>0.54</v>
      </c>
      <c r="AG1554" s="112">
        <v>0</v>
      </c>
      <c r="AH1554" s="112">
        <v>0.66666666666666663</v>
      </c>
      <c r="AI1554" s="112">
        <v>0</v>
      </c>
      <c r="AJ1554" s="111">
        <v>0.9</v>
      </c>
      <c r="AK1554" s="112">
        <v>0</v>
      </c>
      <c r="AL1554" s="112">
        <v>0</v>
      </c>
      <c r="AM1554" s="112">
        <v>0</v>
      </c>
      <c r="AN1554" s="112">
        <v>0</v>
      </c>
      <c r="AO1554" s="112">
        <v>0</v>
      </c>
      <c r="AP1554" s="112">
        <v>0</v>
      </c>
      <c r="AQ1554" s="112">
        <v>0</v>
      </c>
      <c r="AR1554" s="112">
        <v>0</v>
      </c>
      <c r="AS1554" s="112">
        <v>0</v>
      </c>
      <c r="AT1554" s="111">
        <v>0.55000000000000004</v>
      </c>
      <c r="AU1554" s="112">
        <v>0</v>
      </c>
      <c r="AV1554" s="112">
        <v>0</v>
      </c>
      <c r="AW1554" s="112">
        <v>0</v>
      </c>
      <c r="AX1554" s="112">
        <v>0</v>
      </c>
      <c r="AY1554" s="112">
        <v>0</v>
      </c>
      <c r="AZ1554" s="112">
        <v>0</v>
      </c>
      <c r="BA1554" s="111">
        <v>0.71299999999999997</v>
      </c>
      <c r="BB1554" s="112">
        <v>0</v>
      </c>
      <c r="BC1554" s="112">
        <v>0</v>
      </c>
      <c r="BD1554" s="112">
        <v>0</v>
      </c>
      <c r="BE1554" s="112">
        <v>0</v>
      </c>
      <c r="BF1554" s="112">
        <v>0</v>
      </c>
      <c r="BG1554" s="112">
        <v>0</v>
      </c>
      <c r="BH1554" s="112">
        <v>0</v>
      </c>
      <c r="BI1554" s="112">
        <v>0</v>
      </c>
      <c r="BJ1554" s="112">
        <v>0</v>
      </c>
      <c r="BK1554" s="111">
        <v>0.71299999999999997</v>
      </c>
      <c r="BL1554" s="112">
        <v>0</v>
      </c>
      <c r="BM1554" s="112">
        <v>0.6</v>
      </c>
      <c r="BN1554" s="112">
        <v>0</v>
      </c>
      <c r="BO1554" s="112">
        <v>0</v>
      </c>
      <c r="BP1554" s="112">
        <v>0</v>
      </c>
      <c r="BQ1554" s="112">
        <v>0</v>
      </c>
      <c r="BR1554" s="113">
        <v>123</v>
      </c>
      <c r="BS1554" s="112">
        <v>0</v>
      </c>
    </row>
    <row r="1555" spans="1:71" hidden="1" x14ac:dyDescent="0.25">
      <c r="A1555" s="102" t="s">
        <v>16</v>
      </c>
      <c r="B1555" s="103" t="s">
        <v>203</v>
      </c>
      <c r="C1555" s="102" t="s">
        <v>204</v>
      </c>
      <c r="D1555" s="102" t="s">
        <v>759</v>
      </c>
      <c r="E1555" s="102" t="s">
        <v>760</v>
      </c>
      <c r="F1555" s="102" t="s">
        <v>151</v>
      </c>
      <c r="G1555" s="102" t="s">
        <v>223</v>
      </c>
      <c r="H1555" s="104">
        <v>14</v>
      </c>
      <c r="I1555" s="104">
        <v>20</v>
      </c>
      <c r="J1555" s="104">
        <v>54</v>
      </c>
      <c r="K1555" s="104">
        <v>162</v>
      </c>
      <c r="L1555" s="105">
        <v>29.333333333333332</v>
      </c>
      <c r="M1555" s="106">
        <v>161</v>
      </c>
      <c r="N1555" s="106">
        <v>163</v>
      </c>
      <c r="O1555" s="106">
        <v>2</v>
      </c>
      <c r="P1555" s="106">
        <v>2</v>
      </c>
      <c r="Q1555" s="106">
        <v>3</v>
      </c>
      <c r="R1555" s="106">
        <v>2.5</v>
      </c>
      <c r="S1555" s="106">
        <v>172</v>
      </c>
      <c r="T1555" s="106">
        <v>179</v>
      </c>
      <c r="U1555" s="106">
        <v>3</v>
      </c>
      <c r="V1555" s="106">
        <v>7</v>
      </c>
      <c r="W1555" s="106">
        <v>5</v>
      </c>
      <c r="X1555" s="106">
        <v>4</v>
      </c>
      <c r="Y1555" s="106">
        <v>54</v>
      </c>
      <c r="Z1555" s="106">
        <v>7</v>
      </c>
      <c r="AA1555" s="107">
        <v>30502</v>
      </c>
      <c r="AB1555" s="106">
        <v>2</v>
      </c>
      <c r="AC1555" s="108">
        <v>3.5</v>
      </c>
      <c r="AD1555" s="109">
        <v>2</v>
      </c>
      <c r="AE1555" s="110">
        <v>0</v>
      </c>
      <c r="AF1555" s="111">
        <v>0.54</v>
      </c>
      <c r="AG1555" s="112">
        <v>0.33333333333333331</v>
      </c>
      <c r="AH1555" s="112">
        <v>0</v>
      </c>
      <c r="AI1555" s="112">
        <v>0.33333333333333331</v>
      </c>
      <c r="AJ1555" s="111">
        <v>0.9</v>
      </c>
      <c r="AK1555" s="112">
        <v>0</v>
      </c>
      <c r="AL1555" s="112">
        <v>0</v>
      </c>
      <c r="AM1555" s="112">
        <v>0</v>
      </c>
      <c r="AN1555" s="112">
        <v>0</v>
      </c>
      <c r="AO1555" s="112">
        <v>0</v>
      </c>
      <c r="AP1555" s="112">
        <v>0</v>
      </c>
      <c r="AQ1555" s="112">
        <v>0</v>
      </c>
      <c r="AR1555" s="112">
        <v>0</v>
      </c>
      <c r="AS1555" s="112">
        <v>0</v>
      </c>
      <c r="AT1555" s="111">
        <v>0.55000000000000004</v>
      </c>
      <c r="AU1555" s="112">
        <v>0</v>
      </c>
      <c r="AV1555" s="112">
        <v>0</v>
      </c>
      <c r="AW1555" s="112">
        <v>0</v>
      </c>
      <c r="AX1555" s="112">
        <v>0</v>
      </c>
      <c r="AY1555" s="112">
        <v>0</v>
      </c>
      <c r="AZ1555" s="112">
        <v>0</v>
      </c>
      <c r="BA1555" s="111">
        <v>0.71299999999999997</v>
      </c>
      <c r="BB1555" s="112">
        <v>0</v>
      </c>
      <c r="BC1555" s="112">
        <v>0</v>
      </c>
      <c r="BD1555" s="112">
        <v>0</v>
      </c>
      <c r="BE1555" s="112">
        <v>0</v>
      </c>
      <c r="BF1555" s="112">
        <v>0</v>
      </c>
      <c r="BG1555" s="112">
        <v>0</v>
      </c>
      <c r="BH1555" s="112">
        <v>0</v>
      </c>
      <c r="BI1555" s="112">
        <v>0</v>
      </c>
      <c r="BJ1555" s="112">
        <v>0</v>
      </c>
      <c r="BK1555" s="111">
        <v>0.71299999999999997</v>
      </c>
      <c r="BL1555" s="112">
        <v>0</v>
      </c>
      <c r="BM1555" s="112">
        <v>0.3</v>
      </c>
      <c r="BN1555" s="112">
        <v>0.3</v>
      </c>
      <c r="BO1555" s="112">
        <v>0</v>
      </c>
      <c r="BP1555" s="112">
        <v>0</v>
      </c>
      <c r="BQ1555" s="112">
        <v>0</v>
      </c>
      <c r="BR1555" s="113">
        <v>2</v>
      </c>
      <c r="BS1555" s="112">
        <v>2034</v>
      </c>
    </row>
    <row r="1556" spans="1:71" hidden="1" x14ac:dyDescent="0.25">
      <c r="A1556" s="102" t="s">
        <v>16</v>
      </c>
      <c r="B1556" s="103" t="s">
        <v>203</v>
      </c>
      <c r="C1556" s="102" t="s">
        <v>204</v>
      </c>
      <c r="D1556" s="102" t="s">
        <v>487</v>
      </c>
      <c r="E1556" s="102" t="s">
        <v>488</v>
      </c>
      <c r="F1556" s="102" t="s">
        <v>155</v>
      </c>
      <c r="G1556" s="102" t="s">
        <v>227</v>
      </c>
      <c r="H1556" s="104">
        <v>13</v>
      </c>
      <c r="I1556" s="104">
        <v>12</v>
      </c>
      <c r="J1556" s="104">
        <v>12</v>
      </c>
      <c r="K1556" s="104">
        <v>36</v>
      </c>
      <c r="L1556" s="105">
        <v>12.333333333333334</v>
      </c>
      <c r="M1556" s="106">
        <v>108</v>
      </c>
      <c r="N1556" s="106">
        <v>119</v>
      </c>
      <c r="O1556" s="106">
        <v>1</v>
      </c>
      <c r="P1556" s="106">
        <v>11</v>
      </c>
      <c r="Q1556" s="106">
        <v>5</v>
      </c>
      <c r="R1556" s="106">
        <v>3</v>
      </c>
      <c r="S1556" s="106">
        <v>103</v>
      </c>
      <c r="T1556" s="106">
        <v>107</v>
      </c>
      <c r="U1556" s="106">
        <v>1</v>
      </c>
      <c r="V1556" s="106">
        <v>4</v>
      </c>
      <c r="W1556" s="106">
        <v>4</v>
      </c>
      <c r="X1556" s="106">
        <v>2.5</v>
      </c>
      <c r="Y1556" s="106">
        <v>12</v>
      </c>
      <c r="Z1556" s="106">
        <v>4</v>
      </c>
      <c r="AA1556" s="107"/>
      <c r="AB1556" s="106"/>
      <c r="AC1556" s="108">
        <v>3.1666666666666665</v>
      </c>
      <c r="AD1556" s="109">
        <v>2</v>
      </c>
      <c r="AE1556" s="110">
        <v>0</v>
      </c>
      <c r="AF1556" s="111">
        <v>0.54</v>
      </c>
      <c r="AG1556" s="112">
        <v>0</v>
      </c>
      <c r="AH1556" s="112">
        <v>0</v>
      </c>
      <c r="AI1556" s="112">
        <v>0</v>
      </c>
      <c r="AJ1556" s="111">
        <v>0.9</v>
      </c>
      <c r="AK1556" s="112">
        <v>0</v>
      </c>
      <c r="AL1556" s="112">
        <v>0</v>
      </c>
      <c r="AM1556" s="112">
        <v>0</v>
      </c>
      <c r="AN1556" s="112">
        <v>0</v>
      </c>
      <c r="AO1556" s="112">
        <v>0</v>
      </c>
      <c r="AP1556" s="112">
        <v>0</v>
      </c>
      <c r="AQ1556" s="112">
        <v>0</v>
      </c>
      <c r="AR1556" s="112">
        <v>0</v>
      </c>
      <c r="AS1556" s="112">
        <v>0</v>
      </c>
      <c r="AT1556" s="111">
        <v>0.55000000000000004</v>
      </c>
      <c r="AU1556" s="112">
        <v>0</v>
      </c>
      <c r="AV1556" s="112">
        <v>0</v>
      </c>
      <c r="AW1556" s="112">
        <v>0</v>
      </c>
      <c r="AX1556" s="112">
        <v>0</v>
      </c>
      <c r="AY1556" s="112">
        <v>0</v>
      </c>
      <c r="AZ1556" s="112">
        <v>0</v>
      </c>
      <c r="BA1556" s="111">
        <v>0.71299999999999997</v>
      </c>
      <c r="BB1556" s="112">
        <v>0</v>
      </c>
      <c r="BC1556" s="112">
        <v>0</v>
      </c>
      <c r="BD1556" s="112">
        <v>0</v>
      </c>
      <c r="BE1556" s="112">
        <v>0</v>
      </c>
      <c r="BF1556" s="112">
        <v>0</v>
      </c>
      <c r="BG1556" s="112">
        <v>0</v>
      </c>
      <c r="BH1556" s="112">
        <v>0</v>
      </c>
      <c r="BI1556" s="112">
        <v>0</v>
      </c>
      <c r="BJ1556" s="112">
        <v>0</v>
      </c>
      <c r="BK1556" s="111">
        <v>0.71299999999999997</v>
      </c>
      <c r="BL1556" s="112">
        <v>0</v>
      </c>
      <c r="BM1556" s="112">
        <v>0</v>
      </c>
      <c r="BN1556" s="112">
        <v>0</v>
      </c>
      <c r="BO1556" s="112">
        <v>0</v>
      </c>
      <c r="BP1556" s="112">
        <v>0</v>
      </c>
      <c r="BQ1556" s="112">
        <v>0</v>
      </c>
      <c r="BR1556" s="113">
        <v>6</v>
      </c>
      <c r="BS1556" s="112">
        <v>0</v>
      </c>
    </row>
    <row r="1557" spans="1:71" hidden="1" x14ac:dyDescent="0.25">
      <c r="A1557" s="102" t="s">
        <v>16</v>
      </c>
      <c r="B1557" s="103" t="s">
        <v>205</v>
      </c>
      <c r="C1557" s="102" t="s">
        <v>206</v>
      </c>
      <c r="D1557" s="102" t="s">
        <v>245</v>
      </c>
      <c r="E1557" s="102" t="s">
        <v>246</v>
      </c>
      <c r="F1557" s="102" t="s">
        <v>151</v>
      </c>
      <c r="G1557" s="102" t="s">
        <v>223</v>
      </c>
      <c r="H1557" s="104">
        <v>274</v>
      </c>
      <c r="I1557" s="104">
        <v>343</v>
      </c>
      <c r="J1557" s="104">
        <v>180</v>
      </c>
      <c r="K1557" s="104">
        <v>540</v>
      </c>
      <c r="L1557" s="105">
        <v>265.66666666666669</v>
      </c>
      <c r="M1557" s="106">
        <v>2816</v>
      </c>
      <c r="N1557" s="106">
        <v>2823</v>
      </c>
      <c r="O1557" s="106">
        <v>10</v>
      </c>
      <c r="P1557" s="106">
        <v>7</v>
      </c>
      <c r="Q1557" s="106">
        <v>4</v>
      </c>
      <c r="R1557" s="106">
        <v>7</v>
      </c>
      <c r="S1557" s="106">
        <v>2894</v>
      </c>
      <c r="T1557" s="106">
        <v>3010</v>
      </c>
      <c r="U1557" s="106">
        <v>10</v>
      </c>
      <c r="V1557" s="106">
        <v>116</v>
      </c>
      <c r="W1557" s="106">
        <v>10</v>
      </c>
      <c r="X1557" s="106">
        <v>10</v>
      </c>
      <c r="Y1557" s="106">
        <v>180</v>
      </c>
      <c r="Z1557" s="106">
        <v>9</v>
      </c>
      <c r="AA1557" s="107">
        <v>55828</v>
      </c>
      <c r="AB1557" s="106">
        <v>6</v>
      </c>
      <c r="AC1557" s="108">
        <v>7.6</v>
      </c>
      <c r="AD1557" s="109">
        <v>4</v>
      </c>
      <c r="AE1557" s="110">
        <v>0</v>
      </c>
      <c r="AF1557" s="111">
        <v>0.54</v>
      </c>
      <c r="AG1557" s="112">
        <v>0</v>
      </c>
      <c r="AH1557" s="112">
        <v>7</v>
      </c>
      <c r="AI1557" s="112">
        <v>0</v>
      </c>
      <c r="AJ1557" s="111">
        <v>0.9</v>
      </c>
      <c r="AK1557" s="112">
        <v>0</v>
      </c>
      <c r="AL1557" s="112">
        <v>0</v>
      </c>
      <c r="AM1557" s="112">
        <v>0</v>
      </c>
      <c r="AN1557" s="112">
        <v>0</v>
      </c>
      <c r="AO1557" s="112">
        <v>14.666666666666666</v>
      </c>
      <c r="AP1557" s="112">
        <v>0</v>
      </c>
      <c r="AQ1557" s="112">
        <v>0</v>
      </c>
      <c r="AR1557" s="112">
        <v>0</v>
      </c>
      <c r="AS1557" s="112">
        <v>0</v>
      </c>
      <c r="AT1557" s="111">
        <v>0.55000000000000004</v>
      </c>
      <c r="AU1557" s="112">
        <v>0</v>
      </c>
      <c r="AV1557" s="112">
        <v>0</v>
      </c>
      <c r="AW1557" s="112">
        <v>0</v>
      </c>
      <c r="AX1557" s="112">
        <v>0</v>
      </c>
      <c r="AY1557" s="112">
        <v>0</v>
      </c>
      <c r="AZ1557" s="112">
        <v>0</v>
      </c>
      <c r="BA1557" s="111">
        <v>0.71299999999999997</v>
      </c>
      <c r="BB1557" s="112">
        <v>0</v>
      </c>
      <c r="BC1557" s="112">
        <v>0</v>
      </c>
      <c r="BD1557" s="112">
        <v>0</v>
      </c>
      <c r="BE1557" s="112">
        <v>0</v>
      </c>
      <c r="BF1557" s="112">
        <v>0</v>
      </c>
      <c r="BG1557" s="112">
        <v>0</v>
      </c>
      <c r="BH1557" s="112">
        <v>0</v>
      </c>
      <c r="BI1557" s="112">
        <v>0</v>
      </c>
      <c r="BJ1557" s="112">
        <v>0</v>
      </c>
      <c r="BK1557" s="111">
        <v>0.71299999999999997</v>
      </c>
      <c r="BL1557" s="112">
        <v>0</v>
      </c>
      <c r="BM1557" s="112">
        <v>6.3</v>
      </c>
      <c r="BN1557" s="112">
        <v>0</v>
      </c>
      <c r="BO1557" s="112">
        <v>8.0666666666666664</v>
      </c>
      <c r="BP1557" s="112">
        <v>0</v>
      </c>
      <c r="BQ1557" s="112">
        <v>0</v>
      </c>
      <c r="BR1557" s="113">
        <v>96</v>
      </c>
      <c r="BS1557" s="112">
        <v>0</v>
      </c>
    </row>
    <row r="1558" spans="1:71" hidden="1" x14ac:dyDescent="0.25">
      <c r="A1558" s="102" t="s">
        <v>16</v>
      </c>
      <c r="B1558" s="103" t="s">
        <v>205</v>
      </c>
      <c r="C1558" s="102" t="s">
        <v>206</v>
      </c>
      <c r="D1558" s="102" t="s">
        <v>634</v>
      </c>
      <c r="E1558" s="102" t="s">
        <v>635</v>
      </c>
      <c r="F1558" s="102" t="s">
        <v>151</v>
      </c>
      <c r="G1558" s="102" t="s">
        <v>223</v>
      </c>
      <c r="H1558" s="104">
        <v>14</v>
      </c>
      <c r="I1558" s="104">
        <v>18</v>
      </c>
      <c r="J1558" s="104">
        <v>8</v>
      </c>
      <c r="K1558" s="104">
        <v>24</v>
      </c>
      <c r="L1558" s="105">
        <v>13.333333333333334</v>
      </c>
      <c r="M1558" s="106">
        <v>155</v>
      </c>
      <c r="N1558" s="106">
        <v>120</v>
      </c>
      <c r="O1558" s="106">
        <v>1</v>
      </c>
      <c r="P1558" s="106">
        <v>-35</v>
      </c>
      <c r="Q1558" s="106">
        <v>1</v>
      </c>
      <c r="R1558" s="106">
        <v>1</v>
      </c>
      <c r="S1558" s="106">
        <v>159</v>
      </c>
      <c r="T1558" s="106">
        <v>155</v>
      </c>
      <c r="U1558" s="106">
        <v>2</v>
      </c>
      <c r="V1558" s="106">
        <v>-4</v>
      </c>
      <c r="W1558" s="106">
        <v>1</v>
      </c>
      <c r="X1558" s="106">
        <v>1.5</v>
      </c>
      <c r="Y1558" s="106">
        <v>8</v>
      </c>
      <c r="Z1558" s="106">
        <v>3</v>
      </c>
      <c r="AA1558" s="107">
        <v>32853</v>
      </c>
      <c r="AB1558" s="106">
        <v>2</v>
      </c>
      <c r="AC1558" s="108">
        <v>1.9</v>
      </c>
      <c r="AD1558" s="109">
        <v>1</v>
      </c>
      <c r="AE1558" s="110">
        <v>0</v>
      </c>
      <c r="AF1558" s="111">
        <v>0.54</v>
      </c>
      <c r="AG1558" s="112">
        <v>0</v>
      </c>
      <c r="AH1558" s="112">
        <v>0</v>
      </c>
      <c r="AI1558" s="112">
        <v>0</v>
      </c>
      <c r="AJ1558" s="111">
        <v>0.9</v>
      </c>
      <c r="AK1558" s="112">
        <v>0</v>
      </c>
      <c r="AL1558" s="112">
        <v>0</v>
      </c>
      <c r="AM1558" s="112">
        <v>0</v>
      </c>
      <c r="AN1558" s="112">
        <v>0</v>
      </c>
      <c r="AO1558" s="112">
        <v>0</v>
      </c>
      <c r="AP1558" s="112">
        <v>0</v>
      </c>
      <c r="AQ1558" s="112">
        <v>0</v>
      </c>
      <c r="AR1558" s="112">
        <v>0</v>
      </c>
      <c r="AS1558" s="112">
        <v>0</v>
      </c>
      <c r="AT1558" s="111">
        <v>0.55000000000000004</v>
      </c>
      <c r="AU1558" s="112">
        <v>0</v>
      </c>
      <c r="AV1558" s="112">
        <v>0</v>
      </c>
      <c r="AW1558" s="112">
        <v>0</v>
      </c>
      <c r="AX1558" s="112">
        <v>0</v>
      </c>
      <c r="AY1558" s="112">
        <v>0</v>
      </c>
      <c r="AZ1558" s="112">
        <v>0</v>
      </c>
      <c r="BA1558" s="111">
        <v>0.71299999999999997</v>
      </c>
      <c r="BB1558" s="112">
        <v>0</v>
      </c>
      <c r="BC1558" s="112">
        <v>0</v>
      </c>
      <c r="BD1558" s="112">
        <v>0</v>
      </c>
      <c r="BE1558" s="112">
        <v>0</v>
      </c>
      <c r="BF1558" s="112">
        <v>0</v>
      </c>
      <c r="BG1558" s="112">
        <v>0</v>
      </c>
      <c r="BH1558" s="112">
        <v>0</v>
      </c>
      <c r="BI1558" s="112">
        <v>0</v>
      </c>
      <c r="BJ1558" s="112">
        <v>0</v>
      </c>
      <c r="BK1558" s="111">
        <v>0.71299999999999997</v>
      </c>
      <c r="BL1558" s="112">
        <v>0</v>
      </c>
      <c r="BM1558" s="112">
        <v>0</v>
      </c>
      <c r="BN1558" s="112">
        <v>0</v>
      </c>
      <c r="BO1558" s="112">
        <v>0</v>
      </c>
      <c r="BP1558" s="112">
        <v>0</v>
      </c>
      <c r="BQ1558" s="112">
        <v>0</v>
      </c>
      <c r="BR1558" s="113">
        <v>6</v>
      </c>
      <c r="BS1558" s="112">
        <v>0</v>
      </c>
    </row>
    <row r="1559" spans="1:71" hidden="1" x14ac:dyDescent="0.25">
      <c r="A1559" s="102" t="s">
        <v>16</v>
      </c>
      <c r="B1559" s="103" t="s">
        <v>205</v>
      </c>
      <c r="C1559" s="102" t="s">
        <v>206</v>
      </c>
      <c r="D1559" s="102" t="s">
        <v>489</v>
      </c>
      <c r="E1559" s="102" t="s">
        <v>490</v>
      </c>
      <c r="F1559" s="102" t="s">
        <v>151</v>
      </c>
      <c r="G1559" s="102" t="s">
        <v>223</v>
      </c>
      <c r="H1559" s="104">
        <v>19</v>
      </c>
      <c r="I1559" s="104">
        <v>22</v>
      </c>
      <c r="J1559" s="104">
        <v>33</v>
      </c>
      <c r="K1559" s="104">
        <v>99</v>
      </c>
      <c r="L1559" s="105">
        <v>24.666666666666668</v>
      </c>
      <c r="M1559" s="106">
        <v>207</v>
      </c>
      <c r="N1559" s="106">
        <v>192</v>
      </c>
      <c r="O1559" s="106">
        <v>3</v>
      </c>
      <c r="P1559" s="106">
        <v>-15</v>
      </c>
      <c r="Q1559" s="106">
        <v>2</v>
      </c>
      <c r="R1559" s="106">
        <v>2.5</v>
      </c>
      <c r="S1559" s="106">
        <v>213</v>
      </c>
      <c r="T1559" s="106">
        <v>214</v>
      </c>
      <c r="U1559" s="106">
        <v>3</v>
      </c>
      <c r="V1559" s="106">
        <v>1</v>
      </c>
      <c r="W1559" s="106">
        <v>2</v>
      </c>
      <c r="X1559" s="106">
        <v>2.5</v>
      </c>
      <c r="Y1559" s="106">
        <v>33</v>
      </c>
      <c r="Z1559" s="106">
        <v>6</v>
      </c>
      <c r="AA1559" s="107">
        <v>43611</v>
      </c>
      <c r="AB1559" s="106">
        <v>4</v>
      </c>
      <c r="AC1559" s="108">
        <v>3.8</v>
      </c>
      <c r="AD1559" s="109">
        <v>2</v>
      </c>
      <c r="AE1559" s="110">
        <v>0</v>
      </c>
      <c r="AF1559" s="111">
        <v>0.54</v>
      </c>
      <c r="AG1559" s="112">
        <v>0</v>
      </c>
      <c r="AH1559" s="112">
        <v>0</v>
      </c>
      <c r="AI1559" s="112">
        <v>0</v>
      </c>
      <c r="AJ1559" s="111">
        <v>0.9</v>
      </c>
      <c r="AK1559" s="112">
        <v>0</v>
      </c>
      <c r="AL1559" s="112">
        <v>0</v>
      </c>
      <c r="AM1559" s="112">
        <v>0</v>
      </c>
      <c r="AN1559" s="112">
        <v>0</v>
      </c>
      <c r="AO1559" s="112">
        <v>0</v>
      </c>
      <c r="AP1559" s="112">
        <v>0</v>
      </c>
      <c r="AQ1559" s="112">
        <v>0</v>
      </c>
      <c r="AR1559" s="112">
        <v>0</v>
      </c>
      <c r="AS1559" s="112">
        <v>0</v>
      </c>
      <c r="AT1559" s="111">
        <v>0.55000000000000004</v>
      </c>
      <c r="AU1559" s="112">
        <v>0</v>
      </c>
      <c r="AV1559" s="112">
        <v>0</v>
      </c>
      <c r="AW1559" s="112">
        <v>0</v>
      </c>
      <c r="AX1559" s="112">
        <v>0</v>
      </c>
      <c r="AY1559" s="112">
        <v>0</v>
      </c>
      <c r="AZ1559" s="112">
        <v>0</v>
      </c>
      <c r="BA1559" s="111">
        <v>0.71299999999999997</v>
      </c>
      <c r="BB1559" s="112">
        <v>0</v>
      </c>
      <c r="BC1559" s="112">
        <v>0</v>
      </c>
      <c r="BD1559" s="112">
        <v>0</v>
      </c>
      <c r="BE1559" s="112">
        <v>0</v>
      </c>
      <c r="BF1559" s="112">
        <v>0</v>
      </c>
      <c r="BG1559" s="112">
        <v>0</v>
      </c>
      <c r="BH1559" s="112">
        <v>0</v>
      </c>
      <c r="BI1559" s="112">
        <v>0</v>
      </c>
      <c r="BJ1559" s="112">
        <v>0</v>
      </c>
      <c r="BK1559" s="111">
        <v>0.71299999999999997</v>
      </c>
      <c r="BL1559" s="112">
        <v>0</v>
      </c>
      <c r="BM1559" s="112">
        <v>0</v>
      </c>
      <c r="BN1559" s="112">
        <v>0</v>
      </c>
      <c r="BO1559" s="112">
        <v>0</v>
      </c>
      <c r="BP1559" s="112">
        <v>0</v>
      </c>
      <c r="BQ1559" s="112">
        <v>0</v>
      </c>
      <c r="BR1559" s="113">
        <v>12</v>
      </c>
      <c r="BS1559" s="112">
        <v>0</v>
      </c>
    </row>
    <row r="1560" spans="1:71" hidden="1" x14ac:dyDescent="0.25">
      <c r="A1560" s="102" t="s">
        <v>16</v>
      </c>
      <c r="B1560" s="103" t="s">
        <v>205</v>
      </c>
      <c r="C1560" s="102" t="s">
        <v>206</v>
      </c>
      <c r="D1560" s="102" t="s">
        <v>314</v>
      </c>
      <c r="E1560" s="102" t="s">
        <v>315</v>
      </c>
      <c r="F1560" s="102" t="s">
        <v>151</v>
      </c>
      <c r="G1560" s="102" t="s">
        <v>223</v>
      </c>
      <c r="H1560" s="104">
        <v>87</v>
      </c>
      <c r="I1560" s="104">
        <v>97</v>
      </c>
      <c r="J1560" s="104">
        <v>44</v>
      </c>
      <c r="K1560" s="104">
        <v>132</v>
      </c>
      <c r="L1560" s="105">
        <v>76</v>
      </c>
      <c r="M1560" s="106">
        <v>842</v>
      </c>
      <c r="N1560" s="106">
        <v>866</v>
      </c>
      <c r="O1560" s="106">
        <v>8</v>
      </c>
      <c r="P1560" s="106">
        <v>24</v>
      </c>
      <c r="Q1560" s="106">
        <v>6</v>
      </c>
      <c r="R1560" s="106">
        <v>7</v>
      </c>
      <c r="S1560" s="106">
        <v>865</v>
      </c>
      <c r="T1560" s="106">
        <v>884</v>
      </c>
      <c r="U1560" s="106">
        <v>8</v>
      </c>
      <c r="V1560" s="106">
        <v>19</v>
      </c>
      <c r="W1560" s="106">
        <v>7</v>
      </c>
      <c r="X1560" s="106">
        <v>7.5</v>
      </c>
      <c r="Y1560" s="106">
        <v>44</v>
      </c>
      <c r="Z1560" s="106">
        <v>7</v>
      </c>
      <c r="AA1560" s="107">
        <v>40994</v>
      </c>
      <c r="AB1560" s="106">
        <v>4</v>
      </c>
      <c r="AC1560" s="108">
        <v>5.9</v>
      </c>
      <c r="AD1560" s="109">
        <v>3</v>
      </c>
      <c r="AE1560" s="110">
        <v>0</v>
      </c>
      <c r="AF1560" s="111">
        <v>0.54</v>
      </c>
      <c r="AG1560" s="112">
        <v>0</v>
      </c>
      <c r="AH1560" s="112">
        <v>0</v>
      </c>
      <c r="AI1560" s="112">
        <v>0</v>
      </c>
      <c r="AJ1560" s="111">
        <v>0.9</v>
      </c>
      <c r="AK1560" s="112">
        <v>0</v>
      </c>
      <c r="AL1560" s="112">
        <v>0</v>
      </c>
      <c r="AM1560" s="112">
        <v>0</v>
      </c>
      <c r="AN1560" s="112">
        <v>0</v>
      </c>
      <c r="AO1560" s="112">
        <v>0</v>
      </c>
      <c r="AP1560" s="112">
        <v>0</v>
      </c>
      <c r="AQ1560" s="112">
        <v>0</v>
      </c>
      <c r="AR1560" s="112">
        <v>0</v>
      </c>
      <c r="AS1560" s="112">
        <v>0</v>
      </c>
      <c r="AT1560" s="111">
        <v>0.55000000000000004</v>
      </c>
      <c r="AU1560" s="112">
        <v>0</v>
      </c>
      <c r="AV1560" s="112">
        <v>0</v>
      </c>
      <c r="AW1560" s="112">
        <v>0</v>
      </c>
      <c r="AX1560" s="112">
        <v>0</v>
      </c>
      <c r="AY1560" s="112">
        <v>0</v>
      </c>
      <c r="AZ1560" s="112">
        <v>0</v>
      </c>
      <c r="BA1560" s="111">
        <v>0.71299999999999997</v>
      </c>
      <c r="BB1560" s="112">
        <v>0</v>
      </c>
      <c r="BC1560" s="112">
        <v>0</v>
      </c>
      <c r="BD1560" s="112">
        <v>0</v>
      </c>
      <c r="BE1560" s="112">
        <v>0</v>
      </c>
      <c r="BF1560" s="112">
        <v>0</v>
      </c>
      <c r="BG1560" s="112">
        <v>0</v>
      </c>
      <c r="BH1560" s="112">
        <v>0</v>
      </c>
      <c r="BI1560" s="112">
        <v>0</v>
      </c>
      <c r="BJ1560" s="112">
        <v>0</v>
      </c>
      <c r="BK1560" s="111">
        <v>0.71299999999999997</v>
      </c>
      <c r="BL1560" s="112">
        <v>0</v>
      </c>
      <c r="BM1560" s="112">
        <v>0</v>
      </c>
      <c r="BN1560" s="112">
        <v>0</v>
      </c>
      <c r="BO1560" s="112">
        <v>0</v>
      </c>
      <c r="BP1560" s="112">
        <v>0</v>
      </c>
      <c r="BQ1560" s="112">
        <v>0</v>
      </c>
      <c r="BR1560" s="113">
        <v>62</v>
      </c>
      <c r="BS1560" s="112">
        <v>0</v>
      </c>
    </row>
    <row r="1561" spans="1:71" hidden="1" x14ac:dyDescent="0.25">
      <c r="A1561" s="102" t="s">
        <v>16</v>
      </c>
      <c r="B1561" s="103" t="s">
        <v>205</v>
      </c>
      <c r="C1561" s="102" t="s">
        <v>206</v>
      </c>
      <c r="D1561" s="102" t="s">
        <v>247</v>
      </c>
      <c r="E1561" s="102" t="s">
        <v>248</v>
      </c>
      <c r="F1561" s="102" t="s">
        <v>156</v>
      </c>
      <c r="G1561" s="102" t="s">
        <v>224</v>
      </c>
      <c r="H1561" s="104">
        <v>335</v>
      </c>
      <c r="I1561" s="104">
        <v>406</v>
      </c>
      <c r="J1561" s="104">
        <v>285</v>
      </c>
      <c r="K1561" s="104">
        <v>855</v>
      </c>
      <c r="L1561" s="105">
        <v>342</v>
      </c>
      <c r="M1561" s="106">
        <v>3285</v>
      </c>
      <c r="N1561" s="106">
        <v>3121</v>
      </c>
      <c r="O1561" s="106">
        <v>10</v>
      </c>
      <c r="P1561" s="106">
        <v>-164</v>
      </c>
      <c r="Q1561" s="106">
        <v>1</v>
      </c>
      <c r="R1561" s="106">
        <v>5.5</v>
      </c>
      <c r="S1561" s="106">
        <v>3353</v>
      </c>
      <c r="T1561" s="106">
        <v>3420</v>
      </c>
      <c r="U1561" s="106">
        <v>10</v>
      </c>
      <c r="V1561" s="106">
        <v>67</v>
      </c>
      <c r="W1561" s="106">
        <v>10</v>
      </c>
      <c r="X1561" s="106">
        <v>10</v>
      </c>
      <c r="Y1561" s="106">
        <v>285</v>
      </c>
      <c r="Z1561" s="106">
        <v>10</v>
      </c>
      <c r="AA1561" s="107">
        <v>40589</v>
      </c>
      <c r="AB1561" s="106">
        <v>4</v>
      </c>
      <c r="AC1561" s="108">
        <v>6.7</v>
      </c>
      <c r="AD1561" s="109">
        <v>4</v>
      </c>
      <c r="AE1561" s="110">
        <v>0</v>
      </c>
      <c r="AF1561" s="111">
        <v>0.54</v>
      </c>
      <c r="AG1561" s="112">
        <v>14.666666666666666</v>
      </c>
      <c r="AH1561" s="112">
        <v>13</v>
      </c>
      <c r="AI1561" s="112">
        <v>14.666666666666666</v>
      </c>
      <c r="AJ1561" s="111">
        <v>0.9</v>
      </c>
      <c r="AK1561" s="112">
        <v>0</v>
      </c>
      <c r="AL1561" s="112">
        <v>0</v>
      </c>
      <c r="AM1561" s="112">
        <v>0</v>
      </c>
      <c r="AN1561" s="112">
        <v>0</v>
      </c>
      <c r="AO1561" s="112">
        <v>0</v>
      </c>
      <c r="AP1561" s="112">
        <v>0</v>
      </c>
      <c r="AQ1561" s="112">
        <v>0</v>
      </c>
      <c r="AR1561" s="112">
        <v>0</v>
      </c>
      <c r="AS1561" s="112">
        <v>0</v>
      </c>
      <c r="AT1561" s="111">
        <v>0.55000000000000004</v>
      </c>
      <c r="AU1561" s="112">
        <v>0</v>
      </c>
      <c r="AV1561" s="112">
        <v>0</v>
      </c>
      <c r="AW1561" s="112">
        <v>0</v>
      </c>
      <c r="AX1561" s="112">
        <v>0</v>
      </c>
      <c r="AY1561" s="112">
        <v>0</v>
      </c>
      <c r="AZ1561" s="112">
        <v>0</v>
      </c>
      <c r="BA1561" s="111">
        <v>0.71299999999999997</v>
      </c>
      <c r="BB1561" s="112">
        <v>0</v>
      </c>
      <c r="BC1561" s="112">
        <v>0</v>
      </c>
      <c r="BD1561" s="112">
        <v>0</v>
      </c>
      <c r="BE1561" s="112">
        <v>0</v>
      </c>
      <c r="BF1561" s="112">
        <v>0</v>
      </c>
      <c r="BG1561" s="112">
        <v>0</v>
      </c>
      <c r="BH1561" s="112">
        <v>0</v>
      </c>
      <c r="BI1561" s="112">
        <v>0</v>
      </c>
      <c r="BJ1561" s="112">
        <v>0</v>
      </c>
      <c r="BK1561" s="111">
        <v>0.71299999999999997</v>
      </c>
      <c r="BL1561" s="112">
        <v>0</v>
      </c>
      <c r="BM1561" s="112">
        <v>24.9</v>
      </c>
      <c r="BN1561" s="112">
        <v>13.2</v>
      </c>
      <c r="BO1561" s="112">
        <v>0</v>
      </c>
      <c r="BP1561" s="112">
        <v>0</v>
      </c>
      <c r="BQ1561" s="112">
        <v>0</v>
      </c>
      <c r="BR1561" s="113">
        <v>118</v>
      </c>
      <c r="BS1561" s="112">
        <v>0</v>
      </c>
    </row>
    <row r="1562" spans="1:71" hidden="1" x14ac:dyDescent="0.25">
      <c r="A1562" s="102" t="s">
        <v>16</v>
      </c>
      <c r="B1562" s="103" t="s">
        <v>205</v>
      </c>
      <c r="C1562" s="102" t="s">
        <v>206</v>
      </c>
      <c r="D1562" s="102" t="s">
        <v>316</v>
      </c>
      <c r="E1562" s="102" t="s">
        <v>317</v>
      </c>
      <c r="F1562" s="102" t="s">
        <v>151</v>
      </c>
      <c r="G1562" s="102" t="s">
        <v>223</v>
      </c>
      <c r="H1562" s="104">
        <v>32</v>
      </c>
      <c r="I1562" s="104">
        <v>36</v>
      </c>
      <c r="J1562" s="104">
        <v>51</v>
      </c>
      <c r="K1562" s="104">
        <v>153</v>
      </c>
      <c r="L1562" s="105">
        <v>39.666666666666664</v>
      </c>
      <c r="M1562" s="106">
        <v>343</v>
      </c>
      <c r="N1562" s="106">
        <v>329</v>
      </c>
      <c r="O1562" s="106">
        <v>5</v>
      </c>
      <c r="P1562" s="106">
        <v>-14</v>
      </c>
      <c r="Q1562" s="106">
        <v>2</v>
      </c>
      <c r="R1562" s="106">
        <v>3.5</v>
      </c>
      <c r="S1562" s="106">
        <v>357</v>
      </c>
      <c r="T1562" s="106">
        <v>361</v>
      </c>
      <c r="U1562" s="106">
        <v>5</v>
      </c>
      <c r="V1562" s="106">
        <v>4</v>
      </c>
      <c r="W1562" s="106">
        <v>4</v>
      </c>
      <c r="X1562" s="106">
        <v>4.5</v>
      </c>
      <c r="Y1562" s="106">
        <v>51</v>
      </c>
      <c r="Z1562" s="106">
        <v>7</v>
      </c>
      <c r="AA1562" s="107">
        <v>47332</v>
      </c>
      <c r="AB1562" s="106">
        <v>5</v>
      </c>
      <c r="AC1562" s="108">
        <v>5</v>
      </c>
      <c r="AD1562" s="109">
        <v>3</v>
      </c>
      <c r="AE1562" s="110">
        <v>0</v>
      </c>
      <c r="AF1562" s="111">
        <v>0.54</v>
      </c>
      <c r="AG1562" s="112">
        <v>14.666666666666666</v>
      </c>
      <c r="AH1562" s="112">
        <v>13</v>
      </c>
      <c r="AI1562" s="112">
        <v>14.666666666666666</v>
      </c>
      <c r="AJ1562" s="111">
        <v>0.9</v>
      </c>
      <c r="AK1562" s="112">
        <v>0</v>
      </c>
      <c r="AL1562" s="112">
        <v>0</v>
      </c>
      <c r="AM1562" s="112">
        <v>0</v>
      </c>
      <c r="AN1562" s="112">
        <v>0</v>
      </c>
      <c r="AO1562" s="112">
        <v>0</v>
      </c>
      <c r="AP1562" s="112">
        <v>0</v>
      </c>
      <c r="AQ1562" s="112">
        <v>0</v>
      </c>
      <c r="AR1562" s="112">
        <v>0</v>
      </c>
      <c r="AS1562" s="112">
        <v>0</v>
      </c>
      <c r="AT1562" s="111">
        <v>0.55000000000000004</v>
      </c>
      <c r="AU1562" s="112">
        <v>0</v>
      </c>
      <c r="AV1562" s="112">
        <v>0</v>
      </c>
      <c r="AW1562" s="112">
        <v>0</v>
      </c>
      <c r="AX1562" s="112">
        <v>0</v>
      </c>
      <c r="AY1562" s="112">
        <v>0</v>
      </c>
      <c r="AZ1562" s="112">
        <v>0</v>
      </c>
      <c r="BA1562" s="111">
        <v>0.71299999999999997</v>
      </c>
      <c r="BB1562" s="112">
        <v>0</v>
      </c>
      <c r="BC1562" s="112">
        <v>0</v>
      </c>
      <c r="BD1562" s="112">
        <v>0</v>
      </c>
      <c r="BE1562" s="112">
        <v>0</v>
      </c>
      <c r="BF1562" s="112">
        <v>0</v>
      </c>
      <c r="BG1562" s="112">
        <v>0</v>
      </c>
      <c r="BH1562" s="112">
        <v>0</v>
      </c>
      <c r="BI1562" s="112">
        <v>0</v>
      </c>
      <c r="BJ1562" s="112">
        <v>0</v>
      </c>
      <c r="BK1562" s="111">
        <v>0.71299999999999997</v>
      </c>
      <c r="BL1562" s="112">
        <v>0</v>
      </c>
      <c r="BM1562" s="112">
        <v>24.9</v>
      </c>
      <c r="BN1562" s="112">
        <v>13.2</v>
      </c>
      <c r="BO1562" s="112">
        <v>0</v>
      </c>
      <c r="BP1562" s="112">
        <v>0</v>
      </c>
      <c r="BQ1562" s="112">
        <v>0</v>
      </c>
      <c r="BR1562" s="113">
        <v>13</v>
      </c>
      <c r="BS1562" s="112">
        <v>0</v>
      </c>
    </row>
    <row r="1563" spans="1:71" hidden="1" x14ac:dyDescent="0.25">
      <c r="A1563" s="102" t="s">
        <v>16</v>
      </c>
      <c r="B1563" s="103" t="s">
        <v>205</v>
      </c>
      <c r="C1563" s="102" t="s">
        <v>206</v>
      </c>
      <c r="D1563" s="102" t="s">
        <v>735</v>
      </c>
      <c r="E1563" s="102" t="s">
        <v>736</v>
      </c>
      <c r="F1563" s="102" t="s">
        <v>151</v>
      </c>
      <c r="G1563" s="102" t="s">
        <v>223</v>
      </c>
      <c r="H1563" s="104">
        <v>25</v>
      </c>
      <c r="I1563" s="104">
        <v>24</v>
      </c>
      <c r="J1563" s="104">
        <v>121</v>
      </c>
      <c r="K1563" s="104">
        <v>363</v>
      </c>
      <c r="L1563" s="105">
        <v>56.666666666666664</v>
      </c>
      <c r="M1563" s="106">
        <v>219</v>
      </c>
      <c r="N1563" s="106">
        <v>216</v>
      </c>
      <c r="O1563" s="106">
        <v>3</v>
      </c>
      <c r="P1563" s="106">
        <v>-3</v>
      </c>
      <c r="Q1563" s="106">
        <v>3</v>
      </c>
      <c r="R1563" s="106">
        <v>3</v>
      </c>
      <c r="S1563" s="106">
        <v>229</v>
      </c>
      <c r="T1563" s="106">
        <v>226</v>
      </c>
      <c r="U1563" s="106">
        <v>3</v>
      </c>
      <c r="V1563" s="106">
        <v>-3</v>
      </c>
      <c r="W1563" s="106">
        <v>1</v>
      </c>
      <c r="X1563" s="106">
        <v>2</v>
      </c>
      <c r="Y1563" s="106">
        <v>121</v>
      </c>
      <c r="Z1563" s="106">
        <v>9</v>
      </c>
      <c r="AA1563" s="107">
        <v>29517</v>
      </c>
      <c r="AB1563" s="106">
        <v>2</v>
      </c>
      <c r="AC1563" s="108">
        <v>3.6</v>
      </c>
      <c r="AD1563" s="109">
        <v>2</v>
      </c>
      <c r="AE1563" s="110">
        <v>0</v>
      </c>
      <c r="AF1563" s="111">
        <v>0.54</v>
      </c>
      <c r="AG1563" s="112">
        <v>0</v>
      </c>
      <c r="AH1563" s="112">
        <v>0</v>
      </c>
      <c r="AI1563" s="112">
        <v>0</v>
      </c>
      <c r="AJ1563" s="111">
        <v>0.9</v>
      </c>
      <c r="AK1563" s="112">
        <v>0</v>
      </c>
      <c r="AL1563" s="112">
        <v>0</v>
      </c>
      <c r="AM1563" s="112">
        <v>0</v>
      </c>
      <c r="AN1563" s="112">
        <v>0</v>
      </c>
      <c r="AO1563" s="112">
        <v>0</v>
      </c>
      <c r="AP1563" s="112">
        <v>0</v>
      </c>
      <c r="AQ1563" s="112">
        <v>0</v>
      </c>
      <c r="AR1563" s="112">
        <v>0</v>
      </c>
      <c r="AS1563" s="112">
        <v>0</v>
      </c>
      <c r="AT1563" s="111">
        <v>0.55000000000000004</v>
      </c>
      <c r="AU1563" s="112">
        <v>0</v>
      </c>
      <c r="AV1563" s="112">
        <v>0</v>
      </c>
      <c r="AW1563" s="112">
        <v>0</v>
      </c>
      <c r="AX1563" s="112">
        <v>0</v>
      </c>
      <c r="AY1563" s="112">
        <v>0</v>
      </c>
      <c r="AZ1563" s="112">
        <v>0</v>
      </c>
      <c r="BA1563" s="111">
        <v>0.71299999999999997</v>
      </c>
      <c r="BB1563" s="112">
        <v>0</v>
      </c>
      <c r="BC1563" s="112">
        <v>0</v>
      </c>
      <c r="BD1563" s="112">
        <v>0</v>
      </c>
      <c r="BE1563" s="112">
        <v>0</v>
      </c>
      <c r="BF1563" s="112">
        <v>0</v>
      </c>
      <c r="BG1563" s="112">
        <v>0</v>
      </c>
      <c r="BH1563" s="112">
        <v>0</v>
      </c>
      <c r="BI1563" s="112">
        <v>0</v>
      </c>
      <c r="BJ1563" s="112">
        <v>0</v>
      </c>
      <c r="BK1563" s="111">
        <v>0.71299999999999997</v>
      </c>
      <c r="BL1563" s="112">
        <v>0</v>
      </c>
      <c r="BM1563" s="112">
        <v>0</v>
      </c>
      <c r="BN1563" s="112">
        <v>0</v>
      </c>
      <c r="BO1563" s="112">
        <v>0</v>
      </c>
      <c r="BP1563" s="112">
        <v>0</v>
      </c>
      <c r="BQ1563" s="112">
        <v>0</v>
      </c>
      <c r="BR1563" s="113">
        <v>53</v>
      </c>
      <c r="BS1563" s="112">
        <v>0</v>
      </c>
    </row>
    <row r="1564" spans="1:71" hidden="1" x14ac:dyDescent="0.25">
      <c r="A1564" s="102" t="s">
        <v>16</v>
      </c>
      <c r="B1564" s="103" t="s">
        <v>205</v>
      </c>
      <c r="C1564" s="102" t="s">
        <v>206</v>
      </c>
      <c r="D1564" s="102" t="s">
        <v>737</v>
      </c>
      <c r="E1564" s="102" t="s">
        <v>738</v>
      </c>
      <c r="F1564" s="102" t="s">
        <v>151</v>
      </c>
      <c r="G1564" s="102" t="s">
        <v>223</v>
      </c>
      <c r="H1564" s="104">
        <v>14</v>
      </c>
      <c r="I1564" s="104">
        <v>15</v>
      </c>
      <c r="J1564" s="104">
        <v>4</v>
      </c>
      <c r="K1564" s="104">
        <v>12</v>
      </c>
      <c r="L1564" s="105">
        <v>11</v>
      </c>
      <c r="M1564" s="106">
        <v>148</v>
      </c>
      <c r="N1564" s="106">
        <v>137</v>
      </c>
      <c r="O1564" s="106">
        <v>2</v>
      </c>
      <c r="P1564" s="106">
        <v>-11</v>
      </c>
      <c r="Q1564" s="106">
        <v>2</v>
      </c>
      <c r="R1564" s="106">
        <v>2</v>
      </c>
      <c r="S1564" s="106">
        <v>129</v>
      </c>
      <c r="T1564" s="106">
        <v>131</v>
      </c>
      <c r="U1564" s="106">
        <v>2</v>
      </c>
      <c r="V1564" s="106">
        <v>2</v>
      </c>
      <c r="W1564" s="106">
        <v>3</v>
      </c>
      <c r="X1564" s="106">
        <v>2.5</v>
      </c>
      <c r="Y1564" s="106">
        <v>4</v>
      </c>
      <c r="Z1564" s="106">
        <v>1</v>
      </c>
      <c r="AA1564" s="107"/>
      <c r="AB1564" s="106"/>
      <c r="AC1564" s="108">
        <v>1.8333333333333333</v>
      </c>
      <c r="AD1564" s="109">
        <v>1</v>
      </c>
      <c r="AE1564" s="110">
        <v>0</v>
      </c>
      <c r="AF1564" s="111">
        <v>0.54</v>
      </c>
      <c r="AG1564" s="112">
        <v>14.666666666666666</v>
      </c>
      <c r="AH1564" s="112">
        <v>13</v>
      </c>
      <c r="AI1564" s="112">
        <v>14.666666666666666</v>
      </c>
      <c r="AJ1564" s="111">
        <v>0.9</v>
      </c>
      <c r="AK1564" s="112">
        <v>0</v>
      </c>
      <c r="AL1564" s="112">
        <v>0</v>
      </c>
      <c r="AM1564" s="112">
        <v>0</v>
      </c>
      <c r="AN1564" s="112">
        <v>0</v>
      </c>
      <c r="AO1564" s="112">
        <v>0</v>
      </c>
      <c r="AP1564" s="112">
        <v>0</v>
      </c>
      <c r="AQ1564" s="112">
        <v>0</v>
      </c>
      <c r="AR1564" s="112">
        <v>0</v>
      </c>
      <c r="AS1564" s="112">
        <v>0</v>
      </c>
      <c r="AT1564" s="111">
        <v>0.55000000000000004</v>
      </c>
      <c r="AU1564" s="112">
        <v>0</v>
      </c>
      <c r="AV1564" s="112">
        <v>0</v>
      </c>
      <c r="AW1564" s="112">
        <v>0</v>
      </c>
      <c r="AX1564" s="112">
        <v>0</v>
      </c>
      <c r="AY1564" s="112">
        <v>0</v>
      </c>
      <c r="AZ1564" s="112">
        <v>0</v>
      </c>
      <c r="BA1564" s="111">
        <v>0.71299999999999997</v>
      </c>
      <c r="BB1564" s="112">
        <v>0</v>
      </c>
      <c r="BC1564" s="112">
        <v>0</v>
      </c>
      <c r="BD1564" s="112">
        <v>0</v>
      </c>
      <c r="BE1564" s="112">
        <v>0</v>
      </c>
      <c r="BF1564" s="112">
        <v>0</v>
      </c>
      <c r="BG1564" s="112">
        <v>0</v>
      </c>
      <c r="BH1564" s="112">
        <v>0</v>
      </c>
      <c r="BI1564" s="112">
        <v>0</v>
      </c>
      <c r="BJ1564" s="112">
        <v>0</v>
      </c>
      <c r="BK1564" s="111">
        <v>0.71299999999999997</v>
      </c>
      <c r="BL1564" s="112">
        <v>0</v>
      </c>
      <c r="BM1564" s="112">
        <v>24.9</v>
      </c>
      <c r="BN1564" s="112">
        <v>13.2</v>
      </c>
      <c r="BO1564" s="112">
        <v>0</v>
      </c>
      <c r="BP1564" s="112">
        <v>0</v>
      </c>
      <c r="BQ1564" s="112">
        <v>0</v>
      </c>
      <c r="BR1564" s="113">
        <v>0</v>
      </c>
      <c r="BS1564" s="112">
        <v>0</v>
      </c>
    </row>
    <row r="1565" spans="1:71" hidden="1" x14ac:dyDescent="0.25">
      <c r="A1565" s="102" t="s">
        <v>16</v>
      </c>
      <c r="B1565" s="103" t="s">
        <v>205</v>
      </c>
      <c r="C1565" s="102" t="s">
        <v>206</v>
      </c>
      <c r="D1565" s="102" t="s">
        <v>1062</v>
      </c>
      <c r="E1565" s="102" t="s">
        <v>1063</v>
      </c>
      <c r="F1565" s="102" t="s">
        <v>151</v>
      </c>
      <c r="G1565" s="102" t="s">
        <v>223</v>
      </c>
      <c r="H1565" s="104">
        <v>26</v>
      </c>
      <c r="I1565" s="104">
        <v>27</v>
      </c>
      <c r="J1565" s="104"/>
      <c r="K1565" s="104" t="s">
        <v>154</v>
      </c>
      <c r="L1565" s="105">
        <v>26.5</v>
      </c>
      <c r="M1565" s="106">
        <v>306</v>
      </c>
      <c r="N1565" s="106">
        <v>315</v>
      </c>
      <c r="O1565" s="106">
        <v>5</v>
      </c>
      <c r="P1565" s="106">
        <v>9</v>
      </c>
      <c r="Q1565" s="106">
        <v>4</v>
      </c>
      <c r="R1565" s="106">
        <v>4.5</v>
      </c>
      <c r="S1565" s="106">
        <v>298</v>
      </c>
      <c r="T1565" s="106">
        <v>302</v>
      </c>
      <c r="U1565" s="106">
        <v>4</v>
      </c>
      <c r="V1565" s="106">
        <v>4</v>
      </c>
      <c r="W1565" s="106">
        <v>4</v>
      </c>
      <c r="X1565" s="106">
        <v>4</v>
      </c>
      <c r="Y1565" s="106"/>
      <c r="Z1565" s="106"/>
      <c r="AA1565" s="107">
        <v>41675</v>
      </c>
      <c r="AB1565" s="106">
        <v>4</v>
      </c>
      <c r="AC1565" s="108">
        <v>4.125</v>
      </c>
      <c r="AD1565" s="109">
        <v>3</v>
      </c>
      <c r="AE1565" s="110">
        <v>0</v>
      </c>
      <c r="AF1565" s="111">
        <v>0.54</v>
      </c>
      <c r="AG1565" s="112">
        <v>0</v>
      </c>
      <c r="AH1565" s="112">
        <v>0</v>
      </c>
      <c r="AI1565" s="112">
        <v>0</v>
      </c>
      <c r="AJ1565" s="111">
        <v>0.9</v>
      </c>
      <c r="AK1565" s="112">
        <v>0</v>
      </c>
      <c r="AL1565" s="112">
        <v>0</v>
      </c>
      <c r="AM1565" s="112">
        <v>0</v>
      </c>
      <c r="AN1565" s="112">
        <v>0</v>
      </c>
      <c r="AO1565" s="112">
        <v>0</v>
      </c>
      <c r="AP1565" s="112">
        <v>0</v>
      </c>
      <c r="AQ1565" s="112">
        <v>0</v>
      </c>
      <c r="AR1565" s="112">
        <v>0</v>
      </c>
      <c r="AS1565" s="112">
        <v>0</v>
      </c>
      <c r="AT1565" s="111">
        <v>0.55000000000000004</v>
      </c>
      <c r="AU1565" s="112">
        <v>0</v>
      </c>
      <c r="AV1565" s="112">
        <v>0</v>
      </c>
      <c r="AW1565" s="112">
        <v>0</v>
      </c>
      <c r="AX1565" s="112">
        <v>0</v>
      </c>
      <c r="AY1565" s="112">
        <v>0</v>
      </c>
      <c r="AZ1565" s="112">
        <v>0</v>
      </c>
      <c r="BA1565" s="111">
        <v>0.71299999999999997</v>
      </c>
      <c r="BB1565" s="112">
        <v>0</v>
      </c>
      <c r="BC1565" s="112">
        <v>0</v>
      </c>
      <c r="BD1565" s="112">
        <v>0</v>
      </c>
      <c r="BE1565" s="112">
        <v>0</v>
      </c>
      <c r="BF1565" s="112">
        <v>0</v>
      </c>
      <c r="BG1565" s="112">
        <v>0</v>
      </c>
      <c r="BH1565" s="112">
        <v>0</v>
      </c>
      <c r="BI1565" s="112">
        <v>0</v>
      </c>
      <c r="BJ1565" s="112">
        <v>0</v>
      </c>
      <c r="BK1565" s="111">
        <v>0.71299999999999997</v>
      </c>
      <c r="BL1565" s="112">
        <v>0</v>
      </c>
      <c r="BM1565" s="112">
        <v>0</v>
      </c>
      <c r="BN1565" s="112">
        <v>0</v>
      </c>
      <c r="BO1565" s="112">
        <v>0</v>
      </c>
      <c r="BP1565" s="112">
        <v>0</v>
      </c>
      <c r="BQ1565" s="112">
        <v>0</v>
      </c>
      <c r="BR1565" s="113">
        <v>1</v>
      </c>
      <c r="BS1565" s="112">
        <v>0</v>
      </c>
    </row>
    <row r="1566" spans="1:71" hidden="1" x14ac:dyDescent="0.25">
      <c r="A1566" s="102" t="s">
        <v>16</v>
      </c>
      <c r="B1566" s="103" t="s">
        <v>205</v>
      </c>
      <c r="C1566" s="102" t="s">
        <v>206</v>
      </c>
      <c r="D1566" s="102" t="s">
        <v>249</v>
      </c>
      <c r="E1566" s="102" t="s">
        <v>250</v>
      </c>
      <c r="F1566" s="102" t="s">
        <v>151</v>
      </c>
      <c r="G1566" s="102" t="s">
        <v>223</v>
      </c>
      <c r="H1566" s="104">
        <v>679</v>
      </c>
      <c r="I1566" s="104">
        <v>724</v>
      </c>
      <c r="J1566" s="104">
        <v>816</v>
      </c>
      <c r="K1566" s="104">
        <v>2448</v>
      </c>
      <c r="L1566" s="105">
        <v>739.66666666666663</v>
      </c>
      <c r="M1566" s="106">
        <v>5416</v>
      </c>
      <c r="N1566" s="106">
        <v>5388</v>
      </c>
      <c r="O1566" s="106">
        <v>10</v>
      </c>
      <c r="P1566" s="106">
        <v>-28</v>
      </c>
      <c r="Q1566" s="106">
        <v>1</v>
      </c>
      <c r="R1566" s="106">
        <v>5.5</v>
      </c>
      <c r="S1566" s="106">
        <v>5471</v>
      </c>
      <c r="T1566" s="106">
        <v>5529</v>
      </c>
      <c r="U1566" s="106">
        <v>10</v>
      </c>
      <c r="V1566" s="106">
        <v>58</v>
      </c>
      <c r="W1566" s="106">
        <v>10</v>
      </c>
      <c r="X1566" s="106">
        <v>10</v>
      </c>
      <c r="Y1566" s="106">
        <v>816</v>
      </c>
      <c r="Z1566" s="106">
        <v>10</v>
      </c>
      <c r="AA1566" s="107">
        <v>36888</v>
      </c>
      <c r="AB1566" s="106">
        <v>3</v>
      </c>
      <c r="AC1566" s="108">
        <v>6.3</v>
      </c>
      <c r="AD1566" s="109">
        <v>4</v>
      </c>
      <c r="AE1566" s="110">
        <v>0</v>
      </c>
      <c r="AF1566" s="111">
        <v>0.54</v>
      </c>
      <c r="AG1566" s="112">
        <v>0</v>
      </c>
      <c r="AH1566" s="112">
        <v>0</v>
      </c>
      <c r="AI1566" s="112">
        <v>0</v>
      </c>
      <c r="AJ1566" s="111">
        <v>0.9</v>
      </c>
      <c r="AK1566" s="112">
        <v>0</v>
      </c>
      <c r="AL1566" s="112">
        <v>0</v>
      </c>
      <c r="AM1566" s="112">
        <v>0</v>
      </c>
      <c r="AN1566" s="112">
        <v>0</v>
      </c>
      <c r="AO1566" s="112">
        <v>0</v>
      </c>
      <c r="AP1566" s="112">
        <v>0</v>
      </c>
      <c r="AQ1566" s="112">
        <v>0</v>
      </c>
      <c r="AR1566" s="112">
        <v>0</v>
      </c>
      <c r="AS1566" s="112">
        <v>0</v>
      </c>
      <c r="AT1566" s="111">
        <v>0.55000000000000004</v>
      </c>
      <c r="AU1566" s="112">
        <v>0</v>
      </c>
      <c r="AV1566" s="112">
        <v>0</v>
      </c>
      <c r="AW1566" s="112">
        <v>0</v>
      </c>
      <c r="AX1566" s="112">
        <v>0</v>
      </c>
      <c r="AY1566" s="112">
        <v>0</v>
      </c>
      <c r="AZ1566" s="112">
        <v>0</v>
      </c>
      <c r="BA1566" s="111">
        <v>0.71299999999999997</v>
      </c>
      <c r="BB1566" s="112">
        <v>0</v>
      </c>
      <c r="BC1566" s="112">
        <v>0</v>
      </c>
      <c r="BD1566" s="112">
        <v>0</v>
      </c>
      <c r="BE1566" s="112">
        <v>0</v>
      </c>
      <c r="BF1566" s="112">
        <v>0</v>
      </c>
      <c r="BG1566" s="112">
        <v>0</v>
      </c>
      <c r="BH1566" s="112">
        <v>0</v>
      </c>
      <c r="BI1566" s="112">
        <v>0</v>
      </c>
      <c r="BJ1566" s="112">
        <v>0</v>
      </c>
      <c r="BK1566" s="111">
        <v>0.71299999999999997</v>
      </c>
      <c r="BL1566" s="112">
        <v>0</v>
      </c>
      <c r="BM1566" s="112">
        <v>0</v>
      </c>
      <c r="BN1566" s="112">
        <v>0</v>
      </c>
      <c r="BO1566" s="112">
        <v>0</v>
      </c>
      <c r="BP1566" s="112">
        <v>0</v>
      </c>
      <c r="BQ1566" s="112">
        <v>0</v>
      </c>
      <c r="BR1566" s="113">
        <v>355</v>
      </c>
      <c r="BS1566" s="112">
        <v>0</v>
      </c>
    </row>
    <row r="1567" spans="1:71" hidden="1" x14ac:dyDescent="0.25">
      <c r="A1567" s="102" t="s">
        <v>16</v>
      </c>
      <c r="B1567" s="103" t="s">
        <v>205</v>
      </c>
      <c r="C1567" s="102" t="s">
        <v>206</v>
      </c>
      <c r="D1567" s="102" t="s">
        <v>1028</v>
      </c>
      <c r="E1567" s="102" t="s">
        <v>1029</v>
      </c>
      <c r="F1567" s="102" t="s">
        <v>151</v>
      </c>
      <c r="G1567" s="102" t="s">
        <v>223</v>
      </c>
      <c r="H1567" s="104">
        <v>11</v>
      </c>
      <c r="I1567" s="104">
        <v>8</v>
      </c>
      <c r="J1567" s="104">
        <v>9</v>
      </c>
      <c r="K1567" s="104">
        <v>27</v>
      </c>
      <c r="L1567" s="105">
        <v>9.3333333333333339</v>
      </c>
      <c r="M1567" s="106">
        <v>117</v>
      </c>
      <c r="N1567" s="106">
        <v>122</v>
      </c>
      <c r="O1567" s="106">
        <v>1</v>
      </c>
      <c r="P1567" s="106">
        <v>5</v>
      </c>
      <c r="Q1567" s="106">
        <v>4</v>
      </c>
      <c r="R1567" s="106">
        <v>2.5</v>
      </c>
      <c r="S1567" s="106">
        <v>101</v>
      </c>
      <c r="T1567" s="106">
        <v>101</v>
      </c>
      <c r="U1567" s="106">
        <v>1</v>
      </c>
      <c r="V1567" s="106">
        <v>0</v>
      </c>
      <c r="W1567" s="106">
        <v>2</v>
      </c>
      <c r="X1567" s="106">
        <v>1.5</v>
      </c>
      <c r="Y1567" s="106">
        <v>9</v>
      </c>
      <c r="Z1567" s="106">
        <v>3</v>
      </c>
      <c r="AA1567" s="107">
        <v>55999</v>
      </c>
      <c r="AB1567" s="106">
        <v>6</v>
      </c>
      <c r="AC1567" s="108">
        <v>3.8</v>
      </c>
      <c r="AD1567" s="109">
        <v>2</v>
      </c>
      <c r="AE1567" s="110">
        <v>0</v>
      </c>
      <c r="AF1567" s="111">
        <v>0.54</v>
      </c>
      <c r="AG1567" s="112">
        <v>33.666666666666664</v>
      </c>
      <c r="AH1567" s="112">
        <v>0</v>
      </c>
      <c r="AI1567" s="112">
        <v>33.666666666666664</v>
      </c>
      <c r="AJ1567" s="111">
        <v>0.9</v>
      </c>
      <c r="AK1567" s="112">
        <v>0</v>
      </c>
      <c r="AL1567" s="112">
        <v>0</v>
      </c>
      <c r="AM1567" s="112">
        <v>0</v>
      </c>
      <c r="AN1567" s="112">
        <v>0</v>
      </c>
      <c r="AO1567" s="112">
        <v>420.66666666666669</v>
      </c>
      <c r="AP1567" s="112">
        <v>0</v>
      </c>
      <c r="AQ1567" s="112">
        <v>139</v>
      </c>
      <c r="AR1567" s="112">
        <v>0</v>
      </c>
      <c r="AS1567" s="112">
        <v>0</v>
      </c>
      <c r="AT1567" s="111">
        <v>0.55000000000000004</v>
      </c>
      <c r="AU1567" s="112">
        <v>0</v>
      </c>
      <c r="AV1567" s="112">
        <v>0</v>
      </c>
      <c r="AW1567" s="112">
        <v>0</v>
      </c>
      <c r="AX1567" s="112">
        <v>0</v>
      </c>
      <c r="AY1567" s="112">
        <v>0</v>
      </c>
      <c r="AZ1567" s="112">
        <v>0</v>
      </c>
      <c r="BA1567" s="111">
        <v>0.71299999999999997</v>
      </c>
      <c r="BB1567" s="112">
        <v>0</v>
      </c>
      <c r="BC1567" s="112">
        <v>0</v>
      </c>
      <c r="BD1567" s="112">
        <v>0</v>
      </c>
      <c r="BE1567" s="112">
        <v>0</v>
      </c>
      <c r="BF1567" s="112">
        <v>0</v>
      </c>
      <c r="BG1567" s="112">
        <v>0</v>
      </c>
      <c r="BH1567" s="112">
        <v>0</v>
      </c>
      <c r="BI1567" s="112">
        <v>0</v>
      </c>
      <c r="BJ1567" s="112">
        <v>0</v>
      </c>
      <c r="BK1567" s="111">
        <v>0.71299999999999997</v>
      </c>
      <c r="BL1567" s="112">
        <v>0</v>
      </c>
      <c r="BM1567" s="112">
        <v>30.299999999999997</v>
      </c>
      <c r="BN1567" s="112">
        <v>30.299999999999997</v>
      </c>
      <c r="BO1567" s="112">
        <v>231.3666666666667</v>
      </c>
      <c r="BP1567" s="112">
        <v>76.45</v>
      </c>
      <c r="BQ1567" s="112">
        <v>0</v>
      </c>
      <c r="BR1567" s="113">
        <v>5</v>
      </c>
      <c r="BS1567" s="112">
        <v>0</v>
      </c>
    </row>
    <row r="1568" spans="1:71" hidden="1" x14ac:dyDescent="0.25">
      <c r="A1568" s="102" t="s">
        <v>16</v>
      </c>
      <c r="B1568" s="103" t="s">
        <v>205</v>
      </c>
      <c r="C1568" s="102" t="s">
        <v>206</v>
      </c>
      <c r="D1568" s="102" t="s">
        <v>1044</v>
      </c>
      <c r="E1568" s="102" t="s">
        <v>1045</v>
      </c>
      <c r="F1568" s="102" t="s">
        <v>151</v>
      </c>
      <c r="G1568" s="102" t="s">
        <v>223</v>
      </c>
      <c r="H1568" s="104">
        <v>53</v>
      </c>
      <c r="I1568" s="104">
        <v>300</v>
      </c>
      <c r="J1568" s="104">
        <v>68</v>
      </c>
      <c r="K1568" s="104">
        <v>204</v>
      </c>
      <c r="L1568" s="105">
        <v>140.33333333333334</v>
      </c>
      <c r="M1568" s="106">
        <v>341</v>
      </c>
      <c r="N1568" s="106">
        <v>345</v>
      </c>
      <c r="O1568" s="106">
        <v>5</v>
      </c>
      <c r="P1568" s="106">
        <v>4</v>
      </c>
      <c r="Q1568" s="106">
        <v>3</v>
      </c>
      <c r="R1568" s="106">
        <v>4</v>
      </c>
      <c r="S1568" s="106">
        <v>393</v>
      </c>
      <c r="T1568" s="106">
        <v>808</v>
      </c>
      <c r="U1568" s="106">
        <v>7</v>
      </c>
      <c r="V1568" s="106">
        <v>415</v>
      </c>
      <c r="W1568" s="106">
        <v>10</v>
      </c>
      <c r="X1568" s="106">
        <v>8.5</v>
      </c>
      <c r="Y1568" s="106">
        <v>68</v>
      </c>
      <c r="Z1568" s="106">
        <v>8</v>
      </c>
      <c r="AA1568" s="107">
        <v>25932</v>
      </c>
      <c r="AB1568" s="106">
        <v>1</v>
      </c>
      <c r="AC1568" s="108">
        <v>4.5</v>
      </c>
      <c r="AD1568" s="109">
        <v>1</v>
      </c>
      <c r="AE1568" s="110">
        <v>0</v>
      </c>
      <c r="AF1568" s="111">
        <v>0.54</v>
      </c>
      <c r="AG1568" s="112">
        <v>0</v>
      </c>
      <c r="AH1568" s="112">
        <v>0</v>
      </c>
      <c r="AI1568" s="112">
        <v>0</v>
      </c>
      <c r="AJ1568" s="111">
        <v>0.9</v>
      </c>
      <c r="AK1568" s="112">
        <v>0</v>
      </c>
      <c r="AL1568" s="112">
        <v>0</v>
      </c>
      <c r="AM1568" s="112">
        <v>0</v>
      </c>
      <c r="AN1568" s="112">
        <v>0</v>
      </c>
      <c r="AO1568" s="112">
        <v>0</v>
      </c>
      <c r="AP1568" s="112">
        <v>0</v>
      </c>
      <c r="AQ1568" s="112">
        <v>0</v>
      </c>
      <c r="AR1568" s="112">
        <v>0</v>
      </c>
      <c r="AS1568" s="112">
        <v>0</v>
      </c>
      <c r="AT1568" s="111">
        <v>0.55000000000000004</v>
      </c>
      <c r="AU1568" s="112">
        <v>0</v>
      </c>
      <c r="AV1568" s="112">
        <v>0</v>
      </c>
      <c r="AW1568" s="112">
        <v>0</v>
      </c>
      <c r="AX1568" s="112">
        <v>0</v>
      </c>
      <c r="AY1568" s="112">
        <v>0</v>
      </c>
      <c r="AZ1568" s="112">
        <v>0</v>
      </c>
      <c r="BA1568" s="111">
        <v>0.71299999999999997</v>
      </c>
      <c r="BB1568" s="112">
        <v>0</v>
      </c>
      <c r="BC1568" s="112">
        <v>0</v>
      </c>
      <c r="BD1568" s="112">
        <v>0</v>
      </c>
      <c r="BE1568" s="112">
        <v>0</v>
      </c>
      <c r="BF1568" s="112">
        <v>0</v>
      </c>
      <c r="BG1568" s="112">
        <v>0</v>
      </c>
      <c r="BH1568" s="112">
        <v>0</v>
      </c>
      <c r="BI1568" s="112">
        <v>0</v>
      </c>
      <c r="BJ1568" s="112">
        <v>0</v>
      </c>
      <c r="BK1568" s="111">
        <v>0.71299999999999997</v>
      </c>
      <c r="BL1568" s="112">
        <v>0</v>
      </c>
      <c r="BM1568" s="112">
        <v>0</v>
      </c>
      <c r="BN1568" s="112">
        <v>0</v>
      </c>
      <c r="BO1568" s="112">
        <v>0</v>
      </c>
      <c r="BP1568" s="112">
        <v>0</v>
      </c>
      <c r="BQ1568" s="112">
        <v>0</v>
      </c>
      <c r="BR1568" s="113">
        <v>16</v>
      </c>
      <c r="BS1568" s="112">
        <v>0</v>
      </c>
    </row>
    <row r="1569" spans="1:71" hidden="1" x14ac:dyDescent="0.25">
      <c r="A1569" s="102" t="s">
        <v>16</v>
      </c>
      <c r="B1569" s="103" t="s">
        <v>205</v>
      </c>
      <c r="C1569" s="102" t="s">
        <v>206</v>
      </c>
      <c r="D1569" s="102" t="s">
        <v>807</v>
      </c>
      <c r="E1569" s="102" t="s">
        <v>808</v>
      </c>
      <c r="F1569" s="102" t="s">
        <v>151</v>
      </c>
      <c r="G1569" s="102" t="s">
        <v>223</v>
      </c>
      <c r="H1569" s="104">
        <v>31</v>
      </c>
      <c r="I1569" s="104">
        <v>35</v>
      </c>
      <c r="J1569" s="104">
        <v>26</v>
      </c>
      <c r="K1569" s="104">
        <v>78</v>
      </c>
      <c r="L1569" s="105">
        <v>30.666666666666668</v>
      </c>
      <c r="M1569" s="106">
        <v>270</v>
      </c>
      <c r="N1569" s="106">
        <v>267</v>
      </c>
      <c r="O1569" s="106">
        <v>4</v>
      </c>
      <c r="P1569" s="106">
        <v>-3</v>
      </c>
      <c r="Q1569" s="106">
        <v>3</v>
      </c>
      <c r="R1569" s="106">
        <v>3.5</v>
      </c>
      <c r="S1569" s="106">
        <v>276</v>
      </c>
      <c r="T1569" s="106">
        <v>280</v>
      </c>
      <c r="U1569" s="106">
        <v>4</v>
      </c>
      <c r="V1569" s="106">
        <v>4</v>
      </c>
      <c r="W1569" s="106">
        <v>4</v>
      </c>
      <c r="X1569" s="106">
        <v>4</v>
      </c>
      <c r="Y1569" s="106">
        <v>26</v>
      </c>
      <c r="Z1569" s="106">
        <v>6</v>
      </c>
      <c r="AA1569" s="107">
        <v>35667</v>
      </c>
      <c r="AB1569" s="106">
        <v>3</v>
      </c>
      <c r="AC1569" s="108">
        <v>3.9</v>
      </c>
      <c r="AD1569" s="109">
        <v>2</v>
      </c>
      <c r="AE1569" s="110">
        <v>0</v>
      </c>
      <c r="AF1569" s="111">
        <v>0.54</v>
      </c>
      <c r="AG1569" s="112">
        <v>0</v>
      </c>
      <c r="AH1569" s="112">
        <v>0</v>
      </c>
      <c r="AI1569" s="112">
        <v>0</v>
      </c>
      <c r="AJ1569" s="111">
        <v>0.9</v>
      </c>
      <c r="AK1569" s="112">
        <v>0</v>
      </c>
      <c r="AL1569" s="112">
        <v>0</v>
      </c>
      <c r="AM1569" s="112">
        <v>0</v>
      </c>
      <c r="AN1569" s="112">
        <v>0</v>
      </c>
      <c r="AO1569" s="112">
        <v>0</v>
      </c>
      <c r="AP1569" s="112">
        <v>0</v>
      </c>
      <c r="AQ1569" s="112">
        <v>0</v>
      </c>
      <c r="AR1569" s="112">
        <v>0</v>
      </c>
      <c r="AS1569" s="112">
        <v>0</v>
      </c>
      <c r="AT1569" s="111">
        <v>0.55000000000000004</v>
      </c>
      <c r="AU1569" s="112">
        <v>0</v>
      </c>
      <c r="AV1569" s="112">
        <v>0</v>
      </c>
      <c r="AW1569" s="112">
        <v>0</v>
      </c>
      <c r="AX1569" s="112">
        <v>0</v>
      </c>
      <c r="AY1569" s="112">
        <v>0</v>
      </c>
      <c r="AZ1569" s="112">
        <v>0</v>
      </c>
      <c r="BA1569" s="111">
        <v>0.71299999999999997</v>
      </c>
      <c r="BB1569" s="112">
        <v>0</v>
      </c>
      <c r="BC1569" s="112">
        <v>0</v>
      </c>
      <c r="BD1569" s="112">
        <v>0</v>
      </c>
      <c r="BE1569" s="112">
        <v>0</v>
      </c>
      <c r="BF1569" s="112">
        <v>0</v>
      </c>
      <c r="BG1569" s="112">
        <v>0</v>
      </c>
      <c r="BH1569" s="112">
        <v>0</v>
      </c>
      <c r="BI1569" s="112">
        <v>0</v>
      </c>
      <c r="BJ1569" s="112">
        <v>0</v>
      </c>
      <c r="BK1569" s="111">
        <v>0.71299999999999997</v>
      </c>
      <c r="BL1569" s="112">
        <v>0</v>
      </c>
      <c r="BM1569" s="112">
        <v>0</v>
      </c>
      <c r="BN1569" s="112">
        <v>0</v>
      </c>
      <c r="BO1569" s="112">
        <v>0</v>
      </c>
      <c r="BP1569" s="112">
        <v>0</v>
      </c>
      <c r="BQ1569" s="112">
        <v>0</v>
      </c>
      <c r="BR1569" s="113">
        <v>5</v>
      </c>
      <c r="BS1569" s="112">
        <v>0</v>
      </c>
    </row>
    <row r="1570" spans="1:71" hidden="1" x14ac:dyDescent="0.25">
      <c r="A1570" s="102" t="s">
        <v>16</v>
      </c>
      <c r="B1570" s="103" t="s">
        <v>205</v>
      </c>
      <c r="C1570" s="102" t="s">
        <v>206</v>
      </c>
      <c r="D1570" s="102" t="s">
        <v>706</v>
      </c>
      <c r="E1570" s="102" t="s">
        <v>707</v>
      </c>
      <c r="F1570" s="102" t="s">
        <v>151</v>
      </c>
      <c r="G1570" s="102" t="s">
        <v>223</v>
      </c>
      <c r="H1570" s="104">
        <v>62</v>
      </c>
      <c r="I1570" s="104">
        <v>64</v>
      </c>
      <c r="J1570" s="104">
        <v>23</v>
      </c>
      <c r="K1570" s="104">
        <v>69</v>
      </c>
      <c r="L1570" s="105">
        <v>49.666666666666664</v>
      </c>
      <c r="M1570" s="106">
        <v>413</v>
      </c>
      <c r="N1570" s="106">
        <v>435</v>
      </c>
      <c r="O1570" s="106">
        <v>6</v>
      </c>
      <c r="P1570" s="106">
        <v>22</v>
      </c>
      <c r="Q1570" s="106">
        <v>6</v>
      </c>
      <c r="R1570" s="106">
        <v>6</v>
      </c>
      <c r="S1570" s="106">
        <v>421</v>
      </c>
      <c r="T1570" s="106">
        <v>428</v>
      </c>
      <c r="U1570" s="106">
        <v>6</v>
      </c>
      <c r="V1570" s="106">
        <v>7</v>
      </c>
      <c r="W1570" s="106">
        <v>5</v>
      </c>
      <c r="X1570" s="106">
        <v>5.5</v>
      </c>
      <c r="Y1570" s="106">
        <v>23</v>
      </c>
      <c r="Z1570" s="106">
        <v>5</v>
      </c>
      <c r="AA1570" s="107">
        <v>34629</v>
      </c>
      <c r="AB1570" s="106">
        <v>3</v>
      </c>
      <c r="AC1570" s="108">
        <v>4.5</v>
      </c>
      <c r="AD1570" s="109">
        <v>3</v>
      </c>
      <c r="AE1570" s="110">
        <v>0</v>
      </c>
      <c r="AF1570" s="111">
        <v>0.54</v>
      </c>
      <c r="AG1570" s="112">
        <v>0</v>
      </c>
      <c r="AH1570" s="112">
        <v>0</v>
      </c>
      <c r="AI1570" s="112">
        <v>0</v>
      </c>
      <c r="AJ1570" s="111">
        <v>0.9</v>
      </c>
      <c r="AK1570" s="112">
        <v>0</v>
      </c>
      <c r="AL1570" s="112">
        <v>0</v>
      </c>
      <c r="AM1570" s="112">
        <v>0</v>
      </c>
      <c r="AN1570" s="112">
        <v>0</v>
      </c>
      <c r="AO1570" s="112">
        <v>0</v>
      </c>
      <c r="AP1570" s="112">
        <v>0</v>
      </c>
      <c r="AQ1570" s="112">
        <v>0</v>
      </c>
      <c r="AR1570" s="112">
        <v>0</v>
      </c>
      <c r="AS1570" s="112">
        <v>0</v>
      </c>
      <c r="AT1570" s="111">
        <v>0.55000000000000004</v>
      </c>
      <c r="AU1570" s="112">
        <v>0</v>
      </c>
      <c r="AV1570" s="112">
        <v>0</v>
      </c>
      <c r="AW1570" s="112">
        <v>0</v>
      </c>
      <c r="AX1570" s="112">
        <v>0</v>
      </c>
      <c r="AY1570" s="112">
        <v>0</v>
      </c>
      <c r="AZ1570" s="112">
        <v>0</v>
      </c>
      <c r="BA1570" s="111">
        <v>0.71299999999999997</v>
      </c>
      <c r="BB1570" s="112">
        <v>0</v>
      </c>
      <c r="BC1570" s="112">
        <v>0</v>
      </c>
      <c r="BD1570" s="112">
        <v>0</v>
      </c>
      <c r="BE1570" s="112">
        <v>0</v>
      </c>
      <c r="BF1570" s="112">
        <v>0</v>
      </c>
      <c r="BG1570" s="112">
        <v>0</v>
      </c>
      <c r="BH1570" s="112">
        <v>0</v>
      </c>
      <c r="BI1570" s="112">
        <v>0</v>
      </c>
      <c r="BJ1570" s="112">
        <v>0</v>
      </c>
      <c r="BK1570" s="111">
        <v>0.71299999999999997</v>
      </c>
      <c r="BL1570" s="112">
        <v>0</v>
      </c>
      <c r="BM1570" s="112">
        <v>0</v>
      </c>
      <c r="BN1570" s="112">
        <v>0</v>
      </c>
      <c r="BO1570" s="112">
        <v>0</v>
      </c>
      <c r="BP1570" s="112">
        <v>0</v>
      </c>
      <c r="BQ1570" s="112">
        <v>0</v>
      </c>
      <c r="BR1570" s="113">
        <v>1</v>
      </c>
      <c r="BS1570" s="112">
        <v>0</v>
      </c>
    </row>
    <row r="1571" spans="1:71" hidden="1" x14ac:dyDescent="0.25">
      <c r="A1571" s="102" t="s">
        <v>16</v>
      </c>
      <c r="B1571" s="103" t="s">
        <v>205</v>
      </c>
      <c r="C1571" s="102" t="s">
        <v>206</v>
      </c>
      <c r="D1571" s="102" t="s">
        <v>739</v>
      </c>
      <c r="E1571" s="102" t="s">
        <v>740</v>
      </c>
      <c r="F1571" s="102" t="s">
        <v>151</v>
      </c>
      <c r="G1571" s="102" t="s">
        <v>223</v>
      </c>
      <c r="H1571" s="104">
        <v>13</v>
      </c>
      <c r="I1571" s="104">
        <v>13</v>
      </c>
      <c r="J1571" s="104">
        <v>17</v>
      </c>
      <c r="K1571" s="104">
        <v>51</v>
      </c>
      <c r="L1571" s="105">
        <v>14.333333333333334</v>
      </c>
      <c r="M1571" s="106">
        <v>112</v>
      </c>
      <c r="N1571" s="106">
        <v>132</v>
      </c>
      <c r="O1571" s="106">
        <v>2</v>
      </c>
      <c r="P1571" s="106">
        <v>20</v>
      </c>
      <c r="Q1571" s="106">
        <v>6</v>
      </c>
      <c r="R1571" s="106">
        <v>4</v>
      </c>
      <c r="S1571" s="106">
        <v>116</v>
      </c>
      <c r="T1571" s="106">
        <v>119</v>
      </c>
      <c r="U1571" s="106">
        <v>1</v>
      </c>
      <c r="V1571" s="106">
        <v>3</v>
      </c>
      <c r="W1571" s="106">
        <v>3</v>
      </c>
      <c r="X1571" s="106">
        <v>2</v>
      </c>
      <c r="Y1571" s="106">
        <v>17</v>
      </c>
      <c r="Z1571" s="106">
        <v>5</v>
      </c>
      <c r="AA1571" s="107">
        <v>39331</v>
      </c>
      <c r="AB1571" s="106">
        <v>4</v>
      </c>
      <c r="AC1571" s="108">
        <v>3.8</v>
      </c>
      <c r="AD1571" s="109">
        <v>2</v>
      </c>
      <c r="AE1571" s="110">
        <v>0</v>
      </c>
      <c r="AF1571" s="111">
        <v>0.54</v>
      </c>
      <c r="AG1571" s="112">
        <v>0</v>
      </c>
      <c r="AH1571" s="112">
        <v>0</v>
      </c>
      <c r="AI1571" s="112">
        <v>0</v>
      </c>
      <c r="AJ1571" s="111">
        <v>0.9</v>
      </c>
      <c r="AK1571" s="112">
        <v>0</v>
      </c>
      <c r="AL1571" s="112">
        <v>0</v>
      </c>
      <c r="AM1571" s="112">
        <v>0</v>
      </c>
      <c r="AN1571" s="112">
        <v>0</v>
      </c>
      <c r="AO1571" s="112">
        <v>0</v>
      </c>
      <c r="AP1571" s="112">
        <v>0</v>
      </c>
      <c r="AQ1571" s="112">
        <v>0</v>
      </c>
      <c r="AR1571" s="112">
        <v>0</v>
      </c>
      <c r="AS1571" s="112">
        <v>0</v>
      </c>
      <c r="AT1571" s="111">
        <v>0.55000000000000004</v>
      </c>
      <c r="AU1571" s="112">
        <v>0</v>
      </c>
      <c r="AV1571" s="112">
        <v>0</v>
      </c>
      <c r="AW1571" s="112">
        <v>0</v>
      </c>
      <c r="AX1571" s="112">
        <v>0</v>
      </c>
      <c r="AY1571" s="112">
        <v>0</v>
      </c>
      <c r="AZ1571" s="112">
        <v>0</v>
      </c>
      <c r="BA1571" s="111">
        <v>0.71299999999999997</v>
      </c>
      <c r="BB1571" s="112">
        <v>0</v>
      </c>
      <c r="BC1571" s="112">
        <v>0</v>
      </c>
      <c r="BD1571" s="112">
        <v>0</v>
      </c>
      <c r="BE1571" s="112">
        <v>0</v>
      </c>
      <c r="BF1571" s="112">
        <v>0</v>
      </c>
      <c r="BG1571" s="112">
        <v>0</v>
      </c>
      <c r="BH1571" s="112">
        <v>0</v>
      </c>
      <c r="BI1571" s="112">
        <v>0</v>
      </c>
      <c r="BJ1571" s="112">
        <v>0</v>
      </c>
      <c r="BK1571" s="111">
        <v>0.71299999999999997</v>
      </c>
      <c r="BL1571" s="112">
        <v>0</v>
      </c>
      <c r="BM1571" s="112">
        <v>0</v>
      </c>
      <c r="BN1571" s="112">
        <v>0</v>
      </c>
      <c r="BO1571" s="112">
        <v>0</v>
      </c>
      <c r="BP1571" s="112">
        <v>0</v>
      </c>
      <c r="BQ1571" s="112">
        <v>0</v>
      </c>
      <c r="BR1571" s="113">
        <v>12</v>
      </c>
      <c r="BS1571" s="112">
        <v>0</v>
      </c>
    </row>
    <row r="1572" spans="1:71" hidden="1" x14ac:dyDescent="0.25">
      <c r="A1572" s="102" t="s">
        <v>16</v>
      </c>
      <c r="B1572" s="103" t="s">
        <v>205</v>
      </c>
      <c r="C1572" s="102" t="s">
        <v>206</v>
      </c>
      <c r="D1572" s="102" t="s">
        <v>120</v>
      </c>
      <c r="E1572" s="102" t="s">
        <v>121</v>
      </c>
      <c r="F1572" s="102" t="s">
        <v>151</v>
      </c>
      <c r="G1572" s="102" t="s">
        <v>223</v>
      </c>
      <c r="H1572" s="104">
        <v>259</v>
      </c>
      <c r="I1572" s="104">
        <v>302</v>
      </c>
      <c r="J1572" s="104">
        <v>137</v>
      </c>
      <c r="K1572" s="104">
        <v>411</v>
      </c>
      <c r="L1572" s="105">
        <v>232.66666666666666</v>
      </c>
      <c r="M1572" s="106">
        <v>2029</v>
      </c>
      <c r="N1572" s="106">
        <v>2019</v>
      </c>
      <c r="O1572" s="106">
        <v>9</v>
      </c>
      <c r="P1572" s="106">
        <v>-10</v>
      </c>
      <c r="Q1572" s="106">
        <v>2</v>
      </c>
      <c r="R1572" s="106">
        <v>5.5</v>
      </c>
      <c r="S1572" s="106">
        <v>2092</v>
      </c>
      <c r="T1572" s="106">
        <v>2151</v>
      </c>
      <c r="U1572" s="106">
        <v>9</v>
      </c>
      <c r="V1572" s="106">
        <v>59</v>
      </c>
      <c r="W1572" s="106">
        <v>10</v>
      </c>
      <c r="X1572" s="106">
        <v>9.5</v>
      </c>
      <c r="Y1572" s="106">
        <v>137</v>
      </c>
      <c r="Z1572" s="106">
        <v>9</v>
      </c>
      <c r="AA1572" s="107">
        <v>30180</v>
      </c>
      <c r="AB1572" s="106">
        <v>2</v>
      </c>
      <c r="AC1572" s="108">
        <v>5.6</v>
      </c>
      <c r="AD1572" s="109">
        <v>2</v>
      </c>
      <c r="AE1572" s="110">
        <v>0</v>
      </c>
      <c r="AF1572" s="111">
        <v>0.54</v>
      </c>
      <c r="AG1572" s="112">
        <v>0</v>
      </c>
      <c r="AH1572" s="112">
        <v>0</v>
      </c>
      <c r="AI1572" s="112">
        <v>0</v>
      </c>
      <c r="AJ1572" s="111">
        <v>0.9</v>
      </c>
      <c r="AK1572" s="112">
        <v>0</v>
      </c>
      <c r="AL1572" s="112">
        <v>0</v>
      </c>
      <c r="AM1572" s="112">
        <v>0</v>
      </c>
      <c r="AN1572" s="112">
        <v>0</v>
      </c>
      <c r="AO1572" s="112">
        <v>0</v>
      </c>
      <c r="AP1572" s="112">
        <v>0</v>
      </c>
      <c r="AQ1572" s="112">
        <v>0</v>
      </c>
      <c r="AR1572" s="112">
        <v>0</v>
      </c>
      <c r="AS1572" s="112">
        <v>0</v>
      </c>
      <c r="AT1572" s="111">
        <v>0.55000000000000004</v>
      </c>
      <c r="AU1572" s="112">
        <v>0</v>
      </c>
      <c r="AV1572" s="112">
        <v>0</v>
      </c>
      <c r="AW1572" s="112">
        <v>0</v>
      </c>
      <c r="AX1572" s="112">
        <v>0</v>
      </c>
      <c r="AY1572" s="112">
        <v>0</v>
      </c>
      <c r="AZ1572" s="112">
        <v>0</v>
      </c>
      <c r="BA1572" s="111">
        <v>0.71299999999999997</v>
      </c>
      <c r="BB1572" s="112">
        <v>0</v>
      </c>
      <c r="BC1572" s="112">
        <v>0</v>
      </c>
      <c r="BD1572" s="112">
        <v>0</v>
      </c>
      <c r="BE1572" s="112">
        <v>0</v>
      </c>
      <c r="BF1572" s="112">
        <v>0</v>
      </c>
      <c r="BG1572" s="112">
        <v>0</v>
      </c>
      <c r="BH1572" s="112">
        <v>0</v>
      </c>
      <c r="BI1572" s="112">
        <v>0</v>
      </c>
      <c r="BJ1572" s="112">
        <v>0</v>
      </c>
      <c r="BK1572" s="111">
        <v>0.71299999999999997</v>
      </c>
      <c r="BL1572" s="112">
        <v>0</v>
      </c>
      <c r="BM1572" s="112">
        <v>0</v>
      </c>
      <c r="BN1572" s="112">
        <v>0</v>
      </c>
      <c r="BO1572" s="112">
        <v>0</v>
      </c>
      <c r="BP1572" s="112">
        <v>0</v>
      </c>
      <c r="BQ1572" s="112">
        <v>0</v>
      </c>
      <c r="BR1572" s="113">
        <v>97</v>
      </c>
      <c r="BS1572" s="112">
        <v>0</v>
      </c>
    </row>
    <row r="1573" spans="1:71" hidden="1" x14ac:dyDescent="0.25">
      <c r="A1573" s="102" t="s">
        <v>16</v>
      </c>
      <c r="B1573" s="103" t="s">
        <v>205</v>
      </c>
      <c r="C1573" s="102" t="s">
        <v>206</v>
      </c>
      <c r="D1573" s="102" t="s">
        <v>636</v>
      </c>
      <c r="E1573" s="102" t="s">
        <v>637</v>
      </c>
      <c r="F1573" s="102" t="s">
        <v>151</v>
      </c>
      <c r="G1573" s="102" t="s">
        <v>223</v>
      </c>
      <c r="H1573" s="104">
        <v>18</v>
      </c>
      <c r="I1573" s="104">
        <v>23</v>
      </c>
      <c r="J1573" s="104">
        <v>23</v>
      </c>
      <c r="K1573" s="104">
        <v>69</v>
      </c>
      <c r="L1573" s="105">
        <v>21.333333333333332</v>
      </c>
      <c r="M1573" s="106">
        <v>196</v>
      </c>
      <c r="N1573" s="106">
        <v>200</v>
      </c>
      <c r="O1573" s="106">
        <v>3</v>
      </c>
      <c r="P1573" s="106">
        <v>4</v>
      </c>
      <c r="Q1573" s="106">
        <v>3</v>
      </c>
      <c r="R1573" s="106">
        <v>3</v>
      </c>
      <c r="S1573" s="106">
        <v>214</v>
      </c>
      <c r="T1573" s="106">
        <v>220</v>
      </c>
      <c r="U1573" s="106">
        <v>3</v>
      </c>
      <c r="V1573" s="106">
        <v>6</v>
      </c>
      <c r="W1573" s="106">
        <v>4</v>
      </c>
      <c r="X1573" s="106">
        <v>3.5</v>
      </c>
      <c r="Y1573" s="106">
        <v>23</v>
      </c>
      <c r="Z1573" s="106">
        <v>5</v>
      </c>
      <c r="AA1573" s="107">
        <v>30563</v>
      </c>
      <c r="AB1573" s="106">
        <v>2</v>
      </c>
      <c r="AC1573" s="108">
        <v>3.1</v>
      </c>
      <c r="AD1573" s="109">
        <v>2</v>
      </c>
      <c r="AE1573" s="110">
        <v>0</v>
      </c>
      <c r="AF1573" s="111">
        <v>0.54</v>
      </c>
      <c r="AG1573" s="112">
        <v>0</v>
      </c>
      <c r="AH1573" s="112">
        <v>0</v>
      </c>
      <c r="AI1573" s="112">
        <v>0</v>
      </c>
      <c r="AJ1573" s="111">
        <v>0.9</v>
      </c>
      <c r="AK1573" s="112">
        <v>0</v>
      </c>
      <c r="AL1573" s="112">
        <v>0</v>
      </c>
      <c r="AM1573" s="112">
        <v>0</v>
      </c>
      <c r="AN1573" s="112">
        <v>0</v>
      </c>
      <c r="AO1573" s="112">
        <v>0</v>
      </c>
      <c r="AP1573" s="112">
        <v>0</v>
      </c>
      <c r="AQ1573" s="112">
        <v>0</v>
      </c>
      <c r="AR1573" s="112">
        <v>0</v>
      </c>
      <c r="AS1573" s="112">
        <v>0</v>
      </c>
      <c r="AT1573" s="111">
        <v>0.55000000000000004</v>
      </c>
      <c r="AU1573" s="112">
        <v>0</v>
      </c>
      <c r="AV1573" s="112">
        <v>0</v>
      </c>
      <c r="AW1573" s="112">
        <v>0</v>
      </c>
      <c r="AX1573" s="112">
        <v>0</v>
      </c>
      <c r="AY1573" s="112">
        <v>0</v>
      </c>
      <c r="AZ1573" s="112">
        <v>0</v>
      </c>
      <c r="BA1573" s="111">
        <v>0.71299999999999997</v>
      </c>
      <c r="BB1573" s="112">
        <v>0</v>
      </c>
      <c r="BC1573" s="112">
        <v>0</v>
      </c>
      <c r="BD1573" s="112">
        <v>0</v>
      </c>
      <c r="BE1573" s="112">
        <v>0</v>
      </c>
      <c r="BF1573" s="112">
        <v>0</v>
      </c>
      <c r="BG1573" s="112">
        <v>0</v>
      </c>
      <c r="BH1573" s="112">
        <v>0</v>
      </c>
      <c r="BI1573" s="112">
        <v>0</v>
      </c>
      <c r="BJ1573" s="112">
        <v>0</v>
      </c>
      <c r="BK1573" s="111">
        <v>0.71299999999999997</v>
      </c>
      <c r="BL1573" s="112">
        <v>0</v>
      </c>
      <c r="BM1573" s="112">
        <v>0</v>
      </c>
      <c r="BN1573" s="112">
        <v>0</v>
      </c>
      <c r="BO1573" s="112">
        <v>0</v>
      </c>
      <c r="BP1573" s="112">
        <v>0</v>
      </c>
      <c r="BQ1573" s="112">
        <v>0</v>
      </c>
      <c r="BR1573" s="113">
        <v>8</v>
      </c>
      <c r="BS1573" s="112">
        <v>0</v>
      </c>
    </row>
    <row r="1574" spans="1:71" hidden="1" x14ac:dyDescent="0.25">
      <c r="A1574" s="102" t="s">
        <v>16</v>
      </c>
      <c r="B1574" s="103" t="s">
        <v>205</v>
      </c>
      <c r="C1574" s="102" t="s">
        <v>206</v>
      </c>
      <c r="D1574" s="102" t="s">
        <v>973</v>
      </c>
      <c r="E1574" s="102" t="s">
        <v>974</v>
      </c>
      <c r="F1574" s="102" t="s">
        <v>151</v>
      </c>
      <c r="G1574" s="102" t="s">
        <v>223</v>
      </c>
      <c r="H1574" s="104">
        <v>14</v>
      </c>
      <c r="I1574" s="104">
        <v>27</v>
      </c>
      <c r="J1574" s="104">
        <v>31</v>
      </c>
      <c r="K1574" s="104">
        <v>93</v>
      </c>
      <c r="L1574" s="105">
        <v>24</v>
      </c>
      <c r="M1574" s="106">
        <v>156</v>
      </c>
      <c r="N1574" s="106">
        <v>161</v>
      </c>
      <c r="O1574" s="106">
        <v>2</v>
      </c>
      <c r="P1574" s="106">
        <v>5</v>
      </c>
      <c r="Q1574" s="106">
        <v>4</v>
      </c>
      <c r="R1574" s="106">
        <v>3</v>
      </c>
      <c r="S1574" s="106">
        <v>256</v>
      </c>
      <c r="T1574" s="106">
        <v>261</v>
      </c>
      <c r="U1574" s="106">
        <v>4</v>
      </c>
      <c r="V1574" s="106">
        <v>5</v>
      </c>
      <c r="W1574" s="106">
        <v>4</v>
      </c>
      <c r="X1574" s="106">
        <v>4</v>
      </c>
      <c r="Y1574" s="106">
        <v>31</v>
      </c>
      <c r="Z1574" s="106">
        <v>6</v>
      </c>
      <c r="AA1574" s="107">
        <v>44497</v>
      </c>
      <c r="AB1574" s="106">
        <v>4</v>
      </c>
      <c r="AC1574" s="108">
        <v>4.2</v>
      </c>
      <c r="AD1574" s="109">
        <v>3</v>
      </c>
      <c r="AE1574" s="110">
        <v>0</v>
      </c>
      <c r="AF1574" s="111">
        <v>0.54</v>
      </c>
      <c r="AG1574" s="112">
        <v>0</v>
      </c>
      <c r="AH1574" s="112">
        <v>0</v>
      </c>
      <c r="AI1574" s="112">
        <v>0</v>
      </c>
      <c r="AJ1574" s="111">
        <v>0.9</v>
      </c>
      <c r="AK1574" s="112">
        <v>0</v>
      </c>
      <c r="AL1574" s="112">
        <v>0</v>
      </c>
      <c r="AM1574" s="112">
        <v>0</v>
      </c>
      <c r="AN1574" s="112">
        <v>0</v>
      </c>
      <c r="AO1574" s="112">
        <v>0</v>
      </c>
      <c r="AP1574" s="112">
        <v>0</v>
      </c>
      <c r="AQ1574" s="112">
        <v>0</v>
      </c>
      <c r="AR1574" s="112">
        <v>0</v>
      </c>
      <c r="AS1574" s="112">
        <v>0</v>
      </c>
      <c r="AT1574" s="111">
        <v>0.55000000000000004</v>
      </c>
      <c r="AU1574" s="112">
        <v>0</v>
      </c>
      <c r="AV1574" s="112">
        <v>0</v>
      </c>
      <c r="AW1574" s="112">
        <v>0</v>
      </c>
      <c r="AX1574" s="112">
        <v>0</v>
      </c>
      <c r="AY1574" s="112">
        <v>0</v>
      </c>
      <c r="AZ1574" s="112">
        <v>0</v>
      </c>
      <c r="BA1574" s="111">
        <v>0.71299999999999997</v>
      </c>
      <c r="BB1574" s="112">
        <v>0</v>
      </c>
      <c r="BC1574" s="112">
        <v>0</v>
      </c>
      <c r="BD1574" s="112">
        <v>0</v>
      </c>
      <c r="BE1574" s="112">
        <v>0</v>
      </c>
      <c r="BF1574" s="112">
        <v>0</v>
      </c>
      <c r="BG1574" s="112">
        <v>0</v>
      </c>
      <c r="BH1574" s="112">
        <v>0</v>
      </c>
      <c r="BI1574" s="112">
        <v>0</v>
      </c>
      <c r="BJ1574" s="112">
        <v>0</v>
      </c>
      <c r="BK1574" s="111">
        <v>0.71299999999999997</v>
      </c>
      <c r="BL1574" s="112">
        <v>0</v>
      </c>
      <c r="BM1574" s="112">
        <v>0</v>
      </c>
      <c r="BN1574" s="112">
        <v>0</v>
      </c>
      <c r="BO1574" s="112">
        <v>0</v>
      </c>
      <c r="BP1574" s="112">
        <v>0</v>
      </c>
      <c r="BQ1574" s="112">
        <v>0</v>
      </c>
      <c r="BR1574" s="113">
        <v>10</v>
      </c>
      <c r="BS1574" s="112">
        <v>0</v>
      </c>
    </row>
    <row r="1575" spans="1:71" hidden="1" x14ac:dyDescent="0.25">
      <c r="A1575" s="102" t="s">
        <v>16</v>
      </c>
      <c r="B1575" s="103" t="s">
        <v>205</v>
      </c>
      <c r="C1575" s="102" t="s">
        <v>206</v>
      </c>
      <c r="D1575" s="102" t="s">
        <v>251</v>
      </c>
      <c r="E1575" s="102" t="s">
        <v>252</v>
      </c>
      <c r="F1575" s="102" t="s">
        <v>151</v>
      </c>
      <c r="G1575" s="102" t="s">
        <v>223</v>
      </c>
      <c r="H1575" s="104">
        <v>19</v>
      </c>
      <c r="I1575" s="104">
        <v>23</v>
      </c>
      <c r="J1575" s="104">
        <v>26</v>
      </c>
      <c r="K1575" s="104">
        <v>78</v>
      </c>
      <c r="L1575" s="105">
        <v>22.666666666666668</v>
      </c>
      <c r="M1575" s="106">
        <v>230</v>
      </c>
      <c r="N1575" s="106">
        <v>224</v>
      </c>
      <c r="O1575" s="106">
        <v>3</v>
      </c>
      <c r="P1575" s="106">
        <v>-6</v>
      </c>
      <c r="Q1575" s="106">
        <v>2</v>
      </c>
      <c r="R1575" s="106">
        <v>2.5</v>
      </c>
      <c r="S1575" s="106">
        <v>242</v>
      </c>
      <c r="T1575" s="106">
        <v>245</v>
      </c>
      <c r="U1575" s="106">
        <v>4</v>
      </c>
      <c r="V1575" s="106">
        <v>3</v>
      </c>
      <c r="W1575" s="106">
        <v>3</v>
      </c>
      <c r="X1575" s="106">
        <v>3.5</v>
      </c>
      <c r="Y1575" s="106">
        <v>26</v>
      </c>
      <c r="Z1575" s="106">
        <v>6</v>
      </c>
      <c r="AA1575" s="107">
        <v>41681</v>
      </c>
      <c r="AB1575" s="106">
        <v>4</v>
      </c>
      <c r="AC1575" s="108">
        <v>4</v>
      </c>
      <c r="AD1575" s="109">
        <v>2</v>
      </c>
      <c r="AE1575" s="110">
        <v>0</v>
      </c>
      <c r="AF1575" s="111">
        <v>0.54</v>
      </c>
      <c r="AG1575" s="112">
        <v>0</v>
      </c>
      <c r="AH1575" s="112">
        <v>0</v>
      </c>
      <c r="AI1575" s="112">
        <v>0</v>
      </c>
      <c r="AJ1575" s="111">
        <v>0.9</v>
      </c>
      <c r="AK1575" s="112">
        <v>0</v>
      </c>
      <c r="AL1575" s="112">
        <v>0</v>
      </c>
      <c r="AM1575" s="112">
        <v>0</v>
      </c>
      <c r="AN1575" s="112">
        <v>0</v>
      </c>
      <c r="AO1575" s="112">
        <v>0</v>
      </c>
      <c r="AP1575" s="112">
        <v>0</v>
      </c>
      <c r="AQ1575" s="112">
        <v>0</v>
      </c>
      <c r="AR1575" s="112">
        <v>0</v>
      </c>
      <c r="AS1575" s="112">
        <v>0</v>
      </c>
      <c r="AT1575" s="111">
        <v>0.55000000000000004</v>
      </c>
      <c r="AU1575" s="112">
        <v>0</v>
      </c>
      <c r="AV1575" s="112">
        <v>0</v>
      </c>
      <c r="AW1575" s="112">
        <v>0</v>
      </c>
      <c r="AX1575" s="112">
        <v>0</v>
      </c>
      <c r="AY1575" s="112">
        <v>0</v>
      </c>
      <c r="AZ1575" s="112">
        <v>0</v>
      </c>
      <c r="BA1575" s="111">
        <v>0.71299999999999997</v>
      </c>
      <c r="BB1575" s="112">
        <v>0</v>
      </c>
      <c r="BC1575" s="112">
        <v>0</v>
      </c>
      <c r="BD1575" s="112">
        <v>0</v>
      </c>
      <c r="BE1575" s="112">
        <v>0</v>
      </c>
      <c r="BF1575" s="112">
        <v>0</v>
      </c>
      <c r="BG1575" s="112">
        <v>0</v>
      </c>
      <c r="BH1575" s="112">
        <v>0</v>
      </c>
      <c r="BI1575" s="112">
        <v>0</v>
      </c>
      <c r="BJ1575" s="112">
        <v>0</v>
      </c>
      <c r="BK1575" s="111">
        <v>0.71299999999999997</v>
      </c>
      <c r="BL1575" s="112">
        <v>0</v>
      </c>
      <c r="BM1575" s="112">
        <v>0</v>
      </c>
      <c r="BN1575" s="112">
        <v>0</v>
      </c>
      <c r="BO1575" s="112">
        <v>0</v>
      </c>
      <c r="BP1575" s="112">
        <v>0</v>
      </c>
      <c r="BQ1575" s="112">
        <v>0</v>
      </c>
      <c r="BR1575" s="113">
        <v>22</v>
      </c>
      <c r="BS1575" s="112">
        <v>0</v>
      </c>
    </row>
    <row r="1576" spans="1:71" hidden="1" x14ac:dyDescent="0.25">
      <c r="A1576" s="102" t="s">
        <v>16</v>
      </c>
      <c r="B1576" s="103" t="s">
        <v>205</v>
      </c>
      <c r="C1576" s="102" t="s">
        <v>206</v>
      </c>
      <c r="D1576" s="102" t="s">
        <v>660</v>
      </c>
      <c r="E1576" s="102" t="s">
        <v>661</v>
      </c>
      <c r="F1576" s="102" t="s">
        <v>151</v>
      </c>
      <c r="G1576" s="102" t="s">
        <v>223</v>
      </c>
      <c r="H1576" s="104">
        <v>8</v>
      </c>
      <c r="I1576" s="104">
        <v>16</v>
      </c>
      <c r="J1576" s="104">
        <v>48</v>
      </c>
      <c r="K1576" s="104">
        <v>144</v>
      </c>
      <c r="L1576" s="105">
        <v>24</v>
      </c>
      <c r="M1576" s="106">
        <v>118</v>
      </c>
      <c r="N1576" s="106">
        <v>109</v>
      </c>
      <c r="O1576" s="106">
        <v>1</v>
      </c>
      <c r="P1576" s="106">
        <v>-9</v>
      </c>
      <c r="Q1576" s="106">
        <v>2</v>
      </c>
      <c r="R1576" s="106">
        <v>1.5</v>
      </c>
      <c r="S1576" s="106">
        <v>225</v>
      </c>
      <c r="T1576" s="106">
        <v>222</v>
      </c>
      <c r="U1576" s="106">
        <v>3</v>
      </c>
      <c r="V1576" s="106">
        <v>-3</v>
      </c>
      <c r="W1576" s="106">
        <v>1</v>
      </c>
      <c r="X1576" s="106">
        <v>2</v>
      </c>
      <c r="Y1576" s="106">
        <v>48</v>
      </c>
      <c r="Z1576" s="106">
        <v>7</v>
      </c>
      <c r="AA1576" s="107">
        <v>47493</v>
      </c>
      <c r="AB1576" s="106">
        <v>5</v>
      </c>
      <c r="AC1576" s="108">
        <v>4.0999999999999996</v>
      </c>
      <c r="AD1576" s="109">
        <v>3</v>
      </c>
      <c r="AE1576" s="110">
        <v>0</v>
      </c>
      <c r="AF1576" s="111">
        <v>0.54</v>
      </c>
      <c r="AG1576" s="112">
        <v>0</v>
      </c>
      <c r="AH1576" s="112">
        <v>0</v>
      </c>
      <c r="AI1576" s="112">
        <v>0</v>
      </c>
      <c r="AJ1576" s="111">
        <v>0.9</v>
      </c>
      <c r="AK1576" s="112">
        <v>0</v>
      </c>
      <c r="AL1576" s="112">
        <v>0</v>
      </c>
      <c r="AM1576" s="112">
        <v>0</v>
      </c>
      <c r="AN1576" s="112">
        <v>0</v>
      </c>
      <c r="AO1576" s="112">
        <v>0</v>
      </c>
      <c r="AP1576" s="112">
        <v>0</v>
      </c>
      <c r="AQ1576" s="112">
        <v>0</v>
      </c>
      <c r="AR1576" s="112">
        <v>0</v>
      </c>
      <c r="AS1576" s="112">
        <v>0</v>
      </c>
      <c r="AT1576" s="111">
        <v>0.55000000000000004</v>
      </c>
      <c r="AU1576" s="112">
        <v>0</v>
      </c>
      <c r="AV1576" s="112">
        <v>0</v>
      </c>
      <c r="AW1576" s="112">
        <v>0</v>
      </c>
      <c r="AX1576" s="112">
        <v>0</v>
      </c>
      <c r="AY1576" s="112">
        <v>0</v>
      </c>
      <c r="AZ1576" s="112">
        <v>0</v>
      </c>
      <c r="BA1576" s="111">
        <v>0.71299999999999997</v>
      </c>
      <c r="BB1576" s="112">
        <v>0</v>
      </c>
      <c r="BC1576" s="112">
        <v>0</v>
      </c>
      <c r="BD1576" s="112">
        <v>0</v>
      </c>
      <c r="BE1576" s="112">
        <v>0</v>
      </c>
      <c r="BF1576" s="112">
        <v>0</v>
      </c>
      <c r="BG1576" s="112">
        <v>0</v>
      </c>
      <c r="BH1576" s="112">
        <v>0</v>
      </c>
      <c r="BI1576" s="112">
        <v>0</v>
      </c>
      <c r="BJ1576" s="112">
        <v>0</v>
      </c>
      <c r="BK1576" s="111">
        <v>0.71299999999999997</v>
      </c>
      <c r="BL1576" s="112">
        <v>0</v>
      </c>
      <c r="BM1576" s="112">
        <v>0</v>
      </c>
      <c r="BN1576" s="112">
        <v>0</v>
      </c>
      <c r="BO1576" s="112">
        <v>0</v>
      </c>
      <c r="BP1576" s="112">
        <v>0</v>
      </c>
      <c r="BQ1576" s="112">
        <v>0</v>
      </c>
      <c r="BR1576" s="113">
        <v>5</v>
      </c>
      <c r="BS1576" s="112">
        <v>0</v>
      </c>
    </row>
    <row r="1577" spans="1:71" hidden="1" x14ac:dyDescent="0.25">
      <c r="A1577" s="102" t="s">
        <v>16</v>
      </c>
      <c r="B1577" s="103" t="s">
        <v>205</v>
      </c>
      <c r="C1577" s="102" t="s">
        <v>206</v>
      </c>
      <c r="D1577" s="102" t="s">
        <v>662</v>
      </c>
      <c r="E1577" s="102" t="s">
        <v>663</v>
      </c>
      <c r="F1577" s="102" t="s">
        <v>151</v>
      </c>
      <c r="G1577" s="102" t="s">
        <v>223</v>
      </c>
      <c r="H1577" s="104">
        <v>49</v>
      </c>
      <c r="I1577" s="104">
        <v>52</v>
      </c>
      <c r="J1577" s="104">
        <v>7</v>
      </c>
      <c r="K1577" s="104">
        <v>21</v>
      </c>
      <c r="L1577" s="105">
        <v>36</v>
      </c>
      <c r="M1577" s="106">
        <v>877</v>
      </c>
      <c r="N1577" s="106">
        <v>796</v>
      </c>
      <c r="O1577" s="106">
        <v>7</v>
      </c>
      <c r="P1577" s="106">
        <v>-81</v>
      </c>
      <c r="Q1577" s="106">
        <v>1</v>
      </c>
      <c r="R1577" s="106">
        <v>4</v>
      </c>
      <c r="S1577" s="106">
        <v>866</v>
      </c>
      <c r="T1577" s="106">
        <v>855</v>
      </c>
      <c r="U1577" s="106">
        <v>8</v>
      </c>
      <c r="V1577" s="106">
        <v>-11</v>
      </c>
      <c r="W1577" s="106">
        <v>1</v>
      </c>
      <c r="X1577" s="106">
        <v>4.5</v>
      </c>
      <c r="Y1577" s="106">
        <v>7</v>
      </c>
      <c r="Z1577" s="106">
        <v>2</v>
      </c>
      <c r="AA1577" s="107">
        <v>46527</v>
      </c>
      <c r="AB1577" s="106">
        <v>5</v>
      </c>
      <c r="AC1577" s="108">
        <v>4.0999999999999996</v>
      </c>
      <c r="AD1577" s="109">
        <v>3</v>
      </c>
      <c r="AE1577" s="110">
        <v>0</v>
      </c>
      <c r="AF1577" s="111">
        <v>0.54</v>
      </c>
      <c r="AG1577" s="112">
        <v>0</v>
      </c>
      <c r="AH1577" s="112">
        <v>0</v>
      </c>
      <c r="AI1577" s="112">
        <v>0</v>
      </c>
      <c r="AJ1577" s="111">
        <v>0.9</v>
      </c>
      <c r="AK1577" s="112">
        <v>0</v>
      </c>
      <c r="AL1577" s="112">
        <v>0</v>
      </c>
      <c r="AM1577" s="112">
        <v>0</v>
      </c>
      <c r="AN1577" s="112">
        <v>0</v>
      </c>
      <c r="AO1577" s="112">
        <v>0</v>
      </c>
      <c r="AP1577" s="112">
        <v>0</v>
      </c>
      <c r="AQ1577" s="112">
        <v>0</v>
      </c>
      <c r="AR1577" s="112">
        <v>0</v>
      </c>
      <c r="AS1577" s="112">
        <v>0</v>
      </c>
      <c r="AT1577" s="111">
        <v>0.55000000000000004</v>
      </c>
      <c r="AU1577" s="112">
        <v>0</v>
      </c>
      <c r="AV1577" s="112">
        <v>0</v>
      </c>
      <c r="AW1577" s="112">
        <v>0</v>
      </c>
      <c r="AX1577" s="112">
        <v>0</v>
      </c>
      <c r="AY1577" s="112">
        <v>0</v>
      </c>
      <c r="AZ1577" s="112">
        <v>0</v>
      </c>
      <c r="BA1577" s="111">
        <v>0.71299999999999997</v>
      </c>
      <c r="BB1577" s="112">
        <v>0</v>
      </c>
      <c r="BC1577" s="112">
        <v>0</v>
      </c>
      <c r="BD1577" s="112">
        <v>0</v>
      </c>
      <c r="BE1577" s="112">
        <v>0</v>
      </c>
      <c r="BF1577" s="112">
        <v>0</v>
      </c>
      <c r="BG1577" s="112">
        <v>0</v>
      </c>
      <c r="BH1577" s="112">
        <v>0</v>
      </c>
      <c r="BI1577" s="112">
        <v>0</v>
      </c>
      <c r="BJ1577" s="112">
        <v>0</v>
      </c>
      <c r="BK1577" s="111">
        <v>0.71299999999999997</v>
      </c>
      <c r="BL1577" s="112">
        <v>0</v>
      </c>
      <c r="BM1577" s="112">
        <v>0</v>
      </c>
      <c r="BN1577" s="112">
        <v>0</v>
      </c>
      <c r="BO1577" s="112">
        <v>0</v>
      </c>
      <c r="BP1577" s="112">
        <v>0</v>
      </c>
      <c r="BQ1577" s="112">
        <v>0</v>
      </c>
      <c r="BR1577" s="113">
        <v>15</v>
      </c>
      <c r="BS1577" s="112">
        <v>0</v>
      </c>
    </row>
    <row r="1578" spans="1:71" hidden="1" x14ac:dyDescent="0.25">
      <c r="A1578" s="102" t="s">
        <v>16</v>
      </c>
      <c r="B1578" s="103" t="s">
        <v>205</v>
      </c>
      <c r="C1578" s="102" t="s">
        <v>206</v>
      </c>
      <c r="D1578" s="102" t="s">
        <v>664</v>
      </c>
      <c r="E1578" s="102" t="s">
        <v>665</v>
      </c>
      <c r="F1578" s="102" t="s">
        <v>151</v>
      </c>
      <c r="G1578" s="102" t="s">
        <v>223</v>
      </c>
      <c r="H1578" s="104">
        <v>61</v>
      </c>
      <c r="I1578" s="104">
        <v>60</v>
      </c>
      <c r="J1578" s="104"/>
      <c r="K1578" s="104" t="s">
        <v>154</v>
      </c>
      <c r="L1578" s="105">
        <v>60.5</v>
      </c>
      <c r="M1578" s="106">
        <v>1123</v>
      </c>
      <c r="N1578" s="106">
        <v>986</v>
      </c>
      <c r="O1578" s="106">
        <v>8</v>
      </c>
      <c r="P1578" s="106">
        <v>-137</v>
      </c>
      <c r="Q1578" s="106">
        <v>1</v>
      </c>
      <c r="R1578" s="106">
        <v>4.5</v>
      </c>
      <c r="S1578" s="106">
        <v>1085</v>
      </c>
      <c r="T1578" s="106">
        <v>1052</v>
      </c>
      <c r="U1578" s="106">
        <v>8</v>
      </c>
      <c r="V1578" s="106">
        <v>-33</v>
      </c>
      <c r="W1578" s="106">
        <v>1</v>
      </c>
      <c r="X1578" s="106">
        <v>4.5</v>
      </c>
      <c r="Y1578" s="106"/>
      <c r="Z1578" s="106"/>
      <c r="AA1578" s="107"/>
      <c r="AB1578" s="106"/>
      <c r="AC1578" s="108">
        <v>4.5</v>
      </c>
      <c r="AD1578" s="109">
        <v>3</v>
      </c>
      <c r="AE1578" s="110">
        <v>0</v>
      </c>
      <c r="AF1578" s="111">
        <v>0.54</v>
      </c>
      <c r="AG1578" s="112">
        <v>0</v>
      </c>
      <c r="AH1578" s="112">
        <v>0</v>
      </c>
      <c r="AI1578" s="112">
        <v>0</v>
      </c>
      <c r="AJ1578" s="111">
        <v>0.9</v>
      </c>
      <c r="AK1578" s="112">
        <v>0</v>
      </c>
      <c r="AL1578" s="112">
        <v>0</v>
      </c>
      <c r="AM1578" s="112">
        <v>0</v>
      </c>
      <c r="AN1578" s="112">
        <v>0</v>
      </c>
      <c r="AO1578" s="112">
        <v>0</v>
      </c>
      <c r="AP1578" s="112">
        <v>0</v>
      </c>
      <c r="AQ1578" s="112">
        <v>0</v>
      </c>
      <c r="AR1578" s="112">
        <v>0</v>
      </c>
      <c r="AS1578" s="112">
        <v>0</v>
      </c>
      <c r="AT1578" s="111">
        <v>0.55000000000000004</v>
      </c>
      <c r="AU1578" s="112">
        <v>0</v>
      </c>
      <c r="AV1578" s="112">
        <v>0</v>
      </c>
      <c r="AW1578" s="112">
        <v>0</v>
      </c>
      <c r="AX1578" s="112">
        <v>0</v>
      </c>
      <c r="AY1578" s="112">
        <v>0</v>
      </c>
      <c r="AZ1578" s="112">
        <v>0</v>
      </c>
      <c r="BA1578" s="111">
        <v>0.71299999999999997</v>
      </c>
      <c r="BB1578" s="112">
        <v>0</v>
      </c>
      <c r="BC1578" s="112">
        <v>0</v>
      </c>
      <c r="BD1578" s="112">
        <v>0</v>
      </c>
      <c r="BE1578" s="112">
        <v>0</v>
      </c>
      <c r="BF1578" s="112">
        <v>0</v>
      </c>
      <c r="BG1578" s="112">
        <v>0</v>
      </c>
      <c r="BH1578" s="112">
        <v>0</v>
      </c>
      <c r="BI1578" s="112">
        <v>0</v>
      </c>
      <c r="BJ1578" s="112">
        <v>0</v>
      </c>
      <c r="BK1578" s="111">
        <v>0.71299999999999997</v>
      </c>
      <c r="BL1578" s="112">
        <v>0</v>
      </c>
      <c r="BM1578" s="112">
        <v>0</v>
      </c>
      <c r="BN1578" s="112">
        <v>0</v>
      </c>
      <c r="BO1578" s="112">
        <v>0</v>
      </c>
      <c r="BP1578" s="112">
        <v>0</v>
      </c>
      <c r="BQ1578" s="112">
        <v>0</v>
      </c>
      <c r="BR1578" s="113">
        <v>18</v>
      </c>
      <c r="BS1578" s="112">
        <v>0</v>
      </c>
    </row>
    <row r="1579" spans="1:71" hidden="1" x14ac:dyDescent="0.25">
      <c r="A1579" s="102" t="s">
        <v>16</v>
      </c>
      <c r="B1579" s="103" t="s">
        <v>205</v>
      </c>
      <c r="C1579" s="102" t="s">
        <v>206</v>
      </c>
      <c r="D1579" s="102" t="s">
        <v>255</v>
      </c>
      <c r="E1579" s="102" t="s">
        <v>256</v>
      </c>
      <c r="F1579" s="102" t="s">
        <v>151</v>
      </c>
      <c r="G1579" s="102" t="s">
        <v>223</v>
      </c>
      <c r="H1579" s="104">
        <v>68</v>
      </c>
      <c r="I1579" s="104">
        <v>68</v>
      </c>
      <c r="J1579" s="104">
        <v>66</v>
      </c>
      <c r="K1579" s="104">
        <v>198</v>
      </c>
      <c r="L1579" s="105">
        <v>67.333333333333329</v>
      </c>
      <c r="M1579" s="106">
        <v>641</v>
      </c>
      <c r="N1579" s="106">
        <v>669</v>
      </c>
      <c r="O1579" s="106">
        <v>7</v>
      </c>
      <c r="P1579" s="106">
        <v>28</v>
      </c>
      <c r="Q1579" s="106">
        <v>7</v>
      </c>
      <c r="R1579" s="106">
        <v>7</v>
      </c>
      <c r="S1579" s="106">
        <v>638</v>
      </c>
      <c r="T1579" s="106">
        <v>646</v>
      </c>
      <c r="U1579" s="106">
        <v>7</v>
      </c>
      <c r="V1579" s="106">
        <v>8</v>
      </c>
      <c r="W1579" s="106">
        <v>5</v>
      </c>
      <c r="X1579" s="106">
        <v>6</v>
      </c>
      <c r="Y1579" s="106">
        <v>66</v>
      </c>
      <c r="Z1579" s="106">
        <v>8</v>
      </c>
      <c r="AA1579" s="107">
        <v>52247</v>
      </c>
      <c r="AB1579" s="106">
        <v>6</v>
      </c>
      <c r="AC1579" s="108">
        <v>6.6</v>
      </c>
      <c r="AD1579" s="109">
        <v>4</v>
      </c>
      <c r="AE1579" s="110">
        <v>0</v>
      </c>
      <c r="AF1579" s="111">
        <v>0.54</v>
      </c>
      <c r="AG1579" s="112">
        <v>0</v>
      </c>
      <c r="AH1579" s="112">
        <v>0</v>
      </c>
      <c r="AI1579" s="112">
        <v>0</v>
      </c>
      <c r="AJ1579" s="111">
        <v>0.9</v>
      </c>
      <c r="AK1579" s="112">
        <v>0</v>
      </c>
      <c r="AL1579" s="112">
        <v>0</v>
      </c>
      <c r="AM1579" s="112">
        <v>0</v>
      </c>
      <c r="AN1579" s="112">
        <v>0</v>
      </c>
      <c r="AO1579" s="112">
        <v>0</v>
      </c>
      <c r="AP1579" s="112">
        <v>0</v>
      </c>
      <c r="AQ1579" s="112">
        <v>0</v>
      </c>
      <c r="AR1579" s="112">
        <v>0</v>
      </c>
      <c r="AS1579" s="112">
        <v>0</v>
      </c>
      <c r="AT1579" s="111">
        <v>0.55000000000000004</v>
      </c>
      <c r="AU1579" s="112">
        <v>0</v>
      </c>
      <c r="AV1579" s="112">
        <v>0</v>
      </c>
      <c r="AW1579" s="112">
        <v>0</v>
      </c>
      <c r="AX1579" s="112">
        <v>0</v>
      </c>
      <c r="AY1579" s="112">
        <v>0</v>
      </c>
      <c r="AZ1579" s="112">
        <v>0</v>
      </c>
      <c r="BA1579" s="111">
        <v>0.71299999999999997</v>
      </c>
      <c r="BB1579" s="112">
        <v>0</v>
      </c>
      <c r="BC1579" s="112">
        <v>0</v>
      </c>
      <c r="BD1579" s="112">
        <v>0</v>
      </c>
      <c r="BE1579" s="112">
        <v>0</v>
      </c>
      <c r="BF1579" s="112">
        <v>0</v>
      </c>
      <c r="BG1579" s="112">
        <v>0</v>
      </c>
      <c r="BH1579" s="112">
        <v>0</v>
      </c>
      <c r="BI1579" s="112">
        <v>0</v>
      </c>
      <c r="BJ1579" s="112">
        <v>0</v>
      </c>
      <c r="BK1579" s="111">
        <v>0.71299999999999997</v>
      </c>
      <c r="BL1579" s="112">
        <v>0</v>
      </c>
      <c r="BM1579" s="112">
        <v>0</v>
      </c>
      <c r="BN1579" s="112">
        <v>0</v>
      </c>
      <c r="BO1579" s="112">
        <v>0</v>
      </c>
      <c r="BP1579" s="112">
        <v>0</v>
      </c>
      <c r="BQ1579" s="112">
        <v>0</v>
      </c>
      <c r="BR1579" s="113">
        <v>34</v>
      </c>
      <c r="BS1579" s="112">
        <v>0</v>
      </c>
    </row>
    <row r="1580" spans="1:71" hidden="1" x14ac:dyDescent="0.25">
      <c r="A1580" s="102" t="s">
        <v>16</v>
      </c>
      <c r="B1580" s="103" t="s">
        <v>205</v>
      </c>
      <c r="C1580" s="102" t="s">
        <v>206</v>
      </c>
      <c r="D1580" s="102" t="s">
        <v>318</v>
      </c>
      <c r="E1580" s="102" t="s">
        <v>319</v>
      </c>
      <c r="F1580" s="102" t="s">
        <v>151</v>
      </c>
      <c r="G1580" s="102" t="s">
        <v>223</v>
      </c>
      <c r="H1580" s="104">
        <v>147</v>
      </c>
      <c r="I1580" s="104">
        <v>153</v>
      </c>
      <c r="J1580" s="104">
        <v>103</v>
      </c>
      <c r="K1580" s="104">
        <v>309</v>
      </c>
      <c r="L1580" s="105">
        <v>134.33333333333334</v>
      </c>
      <c r="M1580" s="106">
        <v>1528</v>
      </c>
      <c r="N1580" s="106">
        <v>1499</v>
      </c>
      <c r="O1580" s="106">
        <v>9</v>
      </c>
      <c r="P1580" s="106">
        <v>-29</v>
      </c>
      <c r="Q1580" s="106">
        <v>1</v>
      </c>
      <c r="R1580" s="106">
        <v>5</v>
      </c>
      <c r="S1580" s="106">
        <v>1547</v>
      </c>
      <c r="T1580" s="106">
        <v>1548</v>
      </c>
      <c r="U1580" s="106">
        <v>9</v>
      </c>
      <c r="V1580" s="106">
        <v>1</v>
      </c>
      <c r="W1580" s="106">
        <v>2</v>
      </c>
      <c r="X1580" s="106">
        <v>5.5</v>
      </c>
      <c r="Y1580" s="106">
        <v>103</v>
      </c>
      <c r="Z1580" s="106">
        <v>9</v>
      </c>
      <c r="AA1580" s="107">
        <v>36585</v>
      </c>
      <c r="AB1580" s="106">
        <v>3</v>
      </c>
      <c r="AC1580" s="108">
        <v>5.0999999999999996</v>
      </c>
      <c r="AD1580" s="109">
        <v>3</v>
      </c>
      <c r="AE1580" s="110">
        <v>0</v>
      </c>
      <c r="AF1580" s="111">
        <v>0.54</v>
      </c>
      <c r="AG1580" s="112">
        <v>0</v>
      </c>
      <c r="AH1580" s="112">
        <v>0</v>
      </c>
      <c r="AI1580" s="112">
        <v>0</v>
      </c>
      <c r="AJ1580" s="111">
        <v>0.9</v>
      </c>
      <c r="AK1580" s="112">
        <v>0</v>
      </c>
      <c r="AL1580" s="112">
        <v>0</v>
      </c>
      <c r="AM1580" s="112">
        <v>0</v>
      </c>
      <c r="AN1580" s="112">
        <v>0</v>
      </c>
      <c r="AO1580" s="112">
        <v>0</v>
      </c>
      <c r="AP1580" s="112">
        <v>0</v>
      </c>
      <c r="AQ1580" s="112">
        <v>0</v>
      </c>
      <c r="AR1580" s="112">
        <v>0</v>
      </c>
      <c r="AS1580" s="112">
        <v>0</v>
      </c>
      <c r="AT1580" s="111">
        <v>0.55000000000000004</v>
      </c>
      <c r="AU1580" s="112">
        <v>0</v>
      </c>
      <c r="AV1580" s="112">
        <v>0</v>
      </c>
      <c r="AW1580" s="112">
        <v>0</v>
      </c>
      <c r="AX1580" s="112">
        <v>0</v>
      </c>
      <c r="AY1580" s="112">
        <v>0</v>
      </c>
      <c r="AZ1580" s="112">
        <v>0</v>
      </c>
      <c r="BA1580" s="111">
        <v>0.71299999999999997</v>
      </c>
      <c r="BB1580" s="112">
        <v>0</v>
      </c>
      <c r="BC1580" s="112">
        <v>0</v>
      </c>
      <c r="BD1580" s="112">
        <v>0</v>
      </c>
      <c r="BE1580" s="112">
        <v>0</v>
      </c>
      <c r="BF1580" s="112">
        <v>0</v>
      </c>
      <c r="BG1580" s="112">
        <v>0</v>
      </c>
      <c r="BH1580" s="112">
        <v>0</v>
      </c>
      <c r="BI1580" s="112">
        <v>0</v>
      </c>
      <c r="BJ1580" s="112">
        <v>0</v>
      </c>
      <c r="BK1580" s="111">
        <v>0.71299999999999997</v>
      </c>
      <c r="BL1580" s="112">
        <v>0</v>
      </c>
      <c r="BM1580" s="112">
        <v>0</v>
      </c>
      <c r="BN1580" s="112">
        <v>0</v>
      </c>
      <c r="BO1580" s="112">
        <v>0</v>
      </c>
      <c r="BP1580" s="112">
        <v>0</v>
      </c>
      <c r="BQ1580" s="112">
        <v>0</v>
      </c>
      <c r="BR1580" s="113">
        <v>126</v>
      </c>
      <c r="BS1580" s="112">
        <v>0</v>
      </c>
    </row>
    <row r="1581" spans="1:71" hidden="1" x14ac:dyDescent="0.25">
      <c r="A1581" s="102" t="s">
        <v>16</v>
      </c>
      <c r="B1581" s="103" t="s">
        <v>205</v>
      </c>
      <c r="C1581" s="102" t="s">
        <v>206</v>
      </c>
      <c r="D1581" s="102" t="s">
        <v>320</v>
      </c>
      <c r="E1581" s="102" t="s">
        <v>321</v>
      </c>
      <c r="F1581" s="102" t="s">
        <v>152</v>
      </c>
      <c r="G1581" s="102" t="s">
        <v>223</v>
      </c>
      <c r="H1581" s="104">
        <v>456</v>
      </c>
      <c r="I1581" s="104">
        <v>443</v>
      </c>
      <c r="J1581" s="104">
        <v>342</v>
      </c>
      <c r="K1581" s="104">
        <v>1026</v>
      </c>
      <c r="L1581" s="105">
        <v>413.66666666666669</v>
      </c>
      <c r="M1581" s="106">
        <v>3472</v>
      </c>
      <c r="N1581" s="106">
        <v>3594</v>
      </c>
      <c r="O1581" s="106">
        <v>10</v>
      </c>
      <c r="P1581" s="106">
        <v>122</v>
      </c>
      <c r="Q1581" s="106">
        <v>10</v>
      </c>
      <c r="R1581" s="106">
        <v>10</v>
      </c>
      <c r="S1581" s="106">
        <v>3436</v>
      </c>
      <c r="T1581" s="106">
        <v>3453</v>
      </c>
      <c r="U1581" s="106">
        <v>10</v>
      </c>
      <c r="V1581" s="106">
        <v>17</v>
      </c>
      <c r="W1581" s="106">
        <v>7</v>
      </c>
      <c r="X1581" s="106">
        <v>8.5</v>
      </c>
      <c r="Y1581" s="106">
        <v>342</v>
      </c>
      <c r="Z1581" s="106">
        <v>10</v>
      </c>
      <c r="AA1581" s="107">
        <v>28220</v>
      </c>
      <c r="AB1581" s="106">
        <v>1</v>
      </c>
      <c r="AC1581" s="108">
        <v>6.1</v>
      </c>
      <c r="AD1581" s="109">
        <v>1</v>
      </c>
      <c r="AE1581" s="110">
        <v>0</v>
      </c>
      <c r="AF1581" s="111">
        <v>0.54</v>
      </c>
      <c r="AG1581" s="112">
        <v>0</v>
      </c>
      <c r="AH1581" s="112">
        <v>0</v>
      </c>
      <c r="AI1581" s="112">
        <v>0</v>
      </c>
      <c r="AJ1581" s="111">
        <v>0.9</v>
      </c>
      <c r="AK1581" s="112">
        <v>0</v>
      </c>
      <c r="AL1581" s="112">
        <v>0</v>
      </c>
      <c r="AM1581" s="112">
        <v>0</v>
      </c>
      <c r="AN1581" s="112">
        <v>0</v>
      </c>
      <c r="AO1581" s="112">
        <v>0</v>
      </c>
      <c r="AP1581" s="112">
        <v>0</v>
      </c>
      <c r="AQ1581" s="112">
        <v>0</v>
      </c>
      <c r="AR1581" s="112">
        <v>0</v>
      </c>
      <c r="AS1581" s="112">
        <v>0</v>
      </c>
      <c r="AT1581" s="111">
        <v>0.55000000000000004</v>
      </c>
      <c r="AU1581" s="112">
        <v>0</v>
      </c>
      <c r="AV1581" s="112">
        <v>0</v>
      </c>
      <c r="AW1581" s="112">
        <v>0</v>
      </c>
      <c r="AX1581" s="112">
        <v>0</v>
      </c>
      <c r="AY1581" s="112">
        <v>0</v>
      </c>
      <c r="AZ1581" s="112">
        <v>0</v>
      </c>
      <c r="BA1581" s="111">
        <v>0.71299999999999997</v>
      </c>
      <c r="BB1581" s="112">
        <v>0</v>
      </c>
      <c r="BC1581" s="112">
        <v>0</v>
      </c>
      <c r="BD1581" s="112">
        <v>0</v>
      </c>
      <c r="BE1581" s="112">
        <v>0</v>
      </c>
      <c r="BF1581" s="112">
        <v>0</v>
      </c>
      <c r="BG1581" s="112">
        <v>0</v>
      </c>
      <c r="BH1581" s="112">
        <v>0</v>
      </c>
      <c r="BI1581" s="112">
        <v>0</v>
      </c>
      <c r="BJ1581" s="112">
        <v>0</v>
      </c>
      <c r="BK1581" s="111">
        <v>0.71299999999999997</v>
      </c>
      <c r="BL1581" s="112">
        <v>0</v>
      </c>
      <c r="BM1581" s="112">
        <v>0</v>
      </c>
      <c r="BN1581" s="112">
        <v>0</v>
      </c>
      <c r="BO1581" s="112">
        <v>0</v>
      </c>
      <c r="BP1581" s="112">
        <v>0</v>
      </c>
      <c r="BQ1581" s="112">
        <v>0</v>
      </c>
      <c r="BR1581" s="113">
        <v>202</v>
      </c>
      <c r="BS1581" s="112">
        <v>0</v>
      </c>
    </row>
    <row r="1582" spans="1:71" hidden="1" x14ac:dyDescent="0.25">
      <c r="A1582" s="102" t="s">
        <v>16</v>
      </c>
      <c r="B1582" s="103" t="s">
        <v>205</v>
      </c>
      <c r="C1582" s="102" t="s">
        <v>206</v>
      </c>
      <c r="D1582" s="102" t="s">
        <v>257</v>
      </c>
      <c r="E1582" s="102" t="s">
        <v>258</v>
      </c>
      <c r="F1582" s="102" t="s">
        <v>151</v>
      </c>
      <c r="G1582" s="102" t="s">
        <v>223</v>
      </c>
      <c r="H1582" s="104">
        <v>134</v>
      </c>
      <c r="I1582" s="104">
        <v>165</v>
      </c>
      <c r="J1582" s="104">
        <v>66</v>
      </c>
      <c r="K1582" s="104">
        <v>198</v>
      </c>
      <c r="L1582" s="105">
        <v>121.66666666666667</v>
      </c>
      <c r="M1582" s="106">
        <v>1756</v>
      </c>
      <c r="N1582" s="106">
        <v>1411</v>
      </c>
      <c r="O1582" s="106">
        <v>9</v>
      </c>
      <c r="P1582" s="106">
        <v>-345</v>
      </c>
      <c r="Q1582" s="106">
        <v>1</v>
      </c>
      <c r="R1582" s="106">
        <v>5</v>
      </c>
      <c r="S1582" s="106">
        <v>1799</v>
      </c>
      <c r="T1582" s="106">
        <v>1750</v>
      </c>
      <c r="U1582" s="106">
        <v>9</v>
      </c>
      <c r="V1582" s="106">
        <v>-49</v>
      </c>
      <c r="W1582" s="106">
        <v>1</v>
      </c>
      <c r="X1582" s="106">
        <v>5</v>
      </c>
      <c r="Y1582" s="106">
        <v>66</v>
      </c>
      <c r="Z1582" s="106">
        <v>8</v>
      </c>
      <c r="AA1582" s="107">
        <v>55805</v>
      </c>
      <c r="AB1582" s="106">
        <v>6</v>
      </c>
      <c r="AC1582" s="108">
        <v>6</v>
      </c>
      <c r="AD1582" s="109">
        <v>3</v>
      </c>
      <c r="AE1582" s="110">
        <v>0</v>
      </c>
      <c r="AF1582" s="111">
        <v>0.54</v>
      </c>
      <c r="AG1582" s="112">
        <v>1.3333333333333333</v>
      </c>
      <c r="AH1582" s="112">
        <v>7.666666666666667</v>
      </c>
      <c r="AI1582" s="112">
        <v>1.3333333333333333</v>
      </c>
      <c r="AJ1582" s="111">
        <v>0.9</v>
      </c>
      <c r="AK1582" s="112">
        <v>0</v>
      </c>
      <c r="AL1582" s="112">
        <v>0</v>
      </c>
      <c r="AM1582" s="112">
        <v>0</v>
      </c>
      <c r="AN1582" s="112">
        <v>5</v>
      </c>
      <c r="AO1582" s="112">
        <v>0</v>
      </c>
      <c r="AP1582" s="112">
        <v>0</v>
      </c>
      <c r="AQ1582" s="112">
        <v>0</v>
      </c>
      <c r="AR1582" s="112">
        <v>0</v>
      </c>
      <c r="AS1582" s="112">
        <v>0</v>
      </c>
      <c r="AT1582" s="111">
        <v>0.55000000000000004</v>
      </c>
      <c r="AU1582" s="112">
        <v>0</v>
      </c>
      <c r="AV1582" s="112">
        <v>0</v>
      </c>
      <c r="AW1582" s="112">
        <v>0</v>
      </c>
      <c r="AX1582" s="112">
        <v>0</v>
      </c>
      <c r="AY1582" s="112">
        <v>0</v>
      </c>
      <c r="AZ1582" s="112">
        <v>0</v>
      </c>
      <c r="BA1582" s="111">
        <v>0.71299999999999997</v>
      </c>
      <c r="BB1582" s="112">
        <v>0</v>
      </c>
      <c r="BC1582" s="112">
        <v>0</v>
      </c>
      <c r="BD1582" s="112">
        <v>0</v>
      </c>
      <c r="BE1582" s="112">
        <v>0</v>
      </c>
      <c r="BF1582" s="112">
        <v>0</v>
      </c>
      <c r="BG1582" s="112">
        <v>0</v>
      </c>
      <c r="BH1582" s="112">
        <v>0</v>
      </c>
      <c r="BI1582" s="112">
        <v>0</v>
      </c>
      <c r="BJ1582" s="112">
        <v>0</v>
      </c>
      <c r="BK1582" s="111">
        <v>0.71299999999999997</v>
      </c>
      <c r="BL1582" s="112">
        <v>0</v>
      </c>
      <c r="BM1582" s="112">
        <v>8.1</v>
      </c>
      <c r="BN1582" s="112">
        <v>3.95</v>
      </c>
      <c r="BO1582" s="112">
        <v>0</v>
      </c>
      <c r="BP1582" s="112">
        <v>0</v>
      </c>
      <c r="BQ1582" s="112">
        <v>0</v>
      </c>
      <c r="BR1582" s="113">
        <v>100</v>
      </c>
      <c r="BS1582" s="112">
        <v>0</v>
      </c>
    </row>
    <row r="1583" spans="1:71" hidden="1" x14ac:dyDescent="0.25">
      <c r="A1583" s="102" t="s">
        <v>16</v>
      </c>
      <c r="B1583" s="103" t="s">
        <v>205</v>
      </c>
      <c r="C1583" s="102" t="s">
        <v>206</v>
      </c>
      <c r="D1583" s="102" t="s">
        <v>809</v>
      </c>
      <c r="E1583" s="102" t="s">
        <v>810</v>
      </c>
      <c r="F1583" s="102" t="s">
        <v>151</v>
      </c>
      <c r="G1583" s="102" t="s">
        <v>223</v>
      </c>
      <c r="H1583" s="104">
        <v>10</v>
      </c>
      <c r="I1583" s="104">
        <v>15</v>
      </c>
      <c r="J1583" s="104">
        <v>3</v>
      </c>
      <c r="K1583" s="104">
        <v>9</v>
      </c>
      <c r="L1583" s="105">
        <v>9.3333333333333339</v>
      </c>
      <c r="M1583" s="106">
        <v>151</v>
      </c>
      <c r="N1583" s="106">
        <v>115</v>
      </c>
      <c r="O1583" s="106">
        <v>1</v>
      </c>
      <c r="P1583" s="106">
        <v>-36</v>
      </c>
      <c r="Q1583" s="106">
        <v>1</v>
      </c>
      <c r="R1583" s="106">
        <v>1</v>
      </c>
      <c r="S1583" s="106">
        <v>150</v>
      </c>
      <c r="T1583" s="106">
        <v>148</v>
      </c>
      <c r="U1583" s="106">
        <v>2</v>
      </c>
      <c r="V1583" s="106">
        <v>-2</v>
      </c>
      <c r="W1583" s="106">
        <v>1</v>
      </c>
      <c r="X1583" s="106">
        <v>1.5</v>
      </c>
      <c r="Y1583" s="106">
        <v>3</v>
      </c>
      <c r="Z1583" s="106">
        <v>1</v>
      </c>
      <c r="AA1583" s="107">
        <v>37075</v>
      </c>
      <c r="AB1583" s="106">
        <v>3</v>
      </c>
      <c r="AC1583" s="108">
        <v>1.9</v>
      </c>
      <c r="AD1583" s="109">
        <v>1</v>
      </c>
      <c r="AE1583" s="110">
        <v>0</v>
      </c>
      <c r="AF1583" s="111">
        <v>0.54</v>
      </c>
      <c r="AG1583" s="112">
        <v>0</v>
      </c>
      <c r="AH1583" s="112">
        <v>0</v>
      </c>
      <c r="AI1583" s="112">
        <v>0</v>
      </c>
      <c r="AJ1583" s="111">
        <v>0.9</v>
      </c>
      <c r="AK1583" s="112">
        <v>0</v>
      </c>
      <c r="AL1583" s="112">
        <v>0</v>
      </c>
      <c r="AM1583" s="112">
        <v>0</v>
      </c>
      <c r="AN1583" s="112">
        <v>0</v>
      </c>
      <c r="AO1583" s="112">
        <v>0</v>
      </c>
      <c r="AP1583" s="112">
        <v>0</v>
      </c>
      <c r="AQ1583" s="112">
        <v>0</v>
      </c>
      <c r="AR1583" s="112">
        <v>0</v>
      </c>
      <c r="AS1583" s="112">
        <v>0</v>
      </c>
      <c r="AT1583" s="111">
        <v>0.55000000000000004</v>
      </c>
      <c r="AU1583" s="112">
        <v>0</v>
      </c>
      <c r="AV1583" s="112">
        <v>0</v>
      </c>
      <c r="AW1583" s="112">
        <v>0</v>
      </c>
      <c r="AX1583" s="112">
        <v>0</v>
      </c>
      <c r="AY1583" s="112">
        <v>0</v>
      </c>
      <c r="AZ1583" s="112">
        <v>0</v>
      </c>
      <c r="BA1583" s="111">
        <v>0.71299999999999997</v>
      </c>
      <c r="BB1583" s="112">
        <v>0</v>
      </c>
      <c r="BC1583" s="112">
        <v>0</v>
      </c>
      <c r="BD1583" s="112">
        <v>0</v>
      </c>
      <c r="BE1583" s="112">
        <v>0</v>
      </c>
      <c r="BF1583" s="112">
        <v>0</v>
      </c>
      <c r="BG1583" s="112">
        <v>0</v>
      </c>
      <c r="BH1583" s="112">
        <v>0</v>
      </c>
      <c r="BI1583" s="112">
        <v>0</v>
      </c>
      <c r="BJ1583" s="112">
        <v>0</v>
      </c>
      <c r="BK1583" s="111">
        <v>0.71299999999999997</v>
      </c>
      <c r="BL1583" s="112">
        <v>0</v>
      </c>
      <c r="BM1583" s="112">
        <v>0</v>
      </c>
      <c r="BN1583" s="112">
        <v>0</v>
      </c>
      <c r="BO1583" s="112">
        <v>0</v>
      </c>
      <c r="BP1583" s="112">
        <v>0</v>
      </c>
      <c r="BQ1583" s="112">
        <v>0</v>
      </c>
      <c r="BR1583" s="113">
        <v>9</v>
      </c>
      <c r="BS1583" s="112">
        <v>0</v>
      </c>
    </row>
    <row r="1584" spans="1:71" hidden="1" x14ac:dyDescent="0.25">
      <c r="A1584" s="102" t="s">
        <v>16</v>
      </c>
      <c r="B1584" s="103" t="s">
        <v>205</v>
      </c>
      <c r="C1584" s="102" t="s">
        <v>206</v>
      </c>
      <c r="D1584" s="102" t="s">
        <v>811</v>
      </c>
      <c r="E1584" s="102" t="s">
        <v>812</v>
      </c>
      <c r="F1584" s="102" t="s">
        <v>151</v>
      </c>
      <c r="G1584" s="102" t="s">
        <v>223</v>
      </c>
      <c r="H1584" s="104">
        <v>112</v>
      </c>
      <c r="I1584" s="104">
        <v>133</v>
      </c>
      <c r="J1584" s="104">
        <v>189</v>
      </c>
      <c r="K1584" s="104">
        <v>567</v>
      </c>
      <c r="L1584" s="105">
        <v>144.66666666666666</v>
      </c>
      <c r="M1584" s="106">
        <v>1000</v>
      </c>
      <c r="N1584" s="106">
        <v>1036</v>
      </c>
      <c r="O1584" s="106">
        <v>8</v>
      </c>
      <c r="P1584" s="106">
        <v>36</v>
      </c>
      <c r="Q1584" s="106">
        <v>8</v>
      </c>
      <c r="R1584" s="106">
        <v>8</v>
      </c>
      <c r="S1584" s="106">
        <v>1040</v>
      </c>
      <c r="T1584" s="106">
        <v>1079</v>
      </c>
      <c r="U1584" s="106">
        <v>8</v>
      </c>
      <c r="V1584" s="106">
        <v>39</v>
      </c>
      <c r="W1584" s="106">
        <v>9</v>
      </c>
      <c r="X1584" s="106">
        <v>8.5</v>
      </c>
      <c r="Y1584" s="106">
        <v>189</v>
      </c>
      <c r="Z1584" s="106">
        <v>9</v>
      </c>
      <c r="AA1584" s="107">
        <v>37356</v>
      </c>
      <c r="AB1584" s="106">
        <v>3</v>
      </c>
      <c r="AC1584" s="108">
        <v>6.3</v>
      </c>
      <c r="AD1584" s="109">
        <v>4</v>
      </c>
      <c r="AE1584" s="110">
        <v>0</v>
      </c>
      <c r="AF1584" s="111">
        <v>0.54</v>
      </c>
      <c r="AG1584" s="112">
        <v>33.666666666666664</v>
      </c>
      <c r="AH1584" s="112">
        <v>9</v>
      </c>
      <c r="AI1584" s="112">
        <v>33.666666666666664</v>
      </c>
      <c r="AJ1584" s="111">
        <v>0.9</v>
      </c>
      <c r="AK1584" s="112">
        <v>0</v>
      </c>
      <c r="AL1584" s="112">
        <v>0</v>
      </c>
      <c r="AM1584" s="112">
        <v>0</v>
      </c>
      <c r="AN1584" s="112">
        <v>0</v>
      </c>
      <c r="AO1584" s="112">
        <v>0</v>
      </c>
      <c r="AP1584" s="112">
        <v>0</v>
      </c>
      <c r="AQ1584" s="112">
        <v>0</v>
      </c>
      <c r="AR1584" s="112">
        <v>0</v>
      </c>
      <c r="AS1584" s="112">
        <v>0</v>
      </c>
      <c r="AT1584" s="111">
        <v>0.55000000000000004</v>
      </c>
      <c r="AU1584" s="112">
        <v>0</v>
      </c>
      <c r="AV1584" s="112">
        <v>0</v>
      </c>
      <c r="AW1584" s="112">
        <v>0</v>
      </c>
      <c r="AX1584" s="112">
        <v>0</v>
      </c>
      <c r="AY1584" s="112">
        <v>0</v>
      </c>
      <c r="AZ1584" s="112">
        <v>0</v>
      </c>
      <c r="BA1584" s="111">
        <v>0.71299999999999997</v>
      </c>
      <c r="BB1584" s="112">
        <v>0</v>
      </c>
      <c r="BC1584" s="112">
        <v>0</v>
      </c>
      <c r="BD1584" s="112">
        <v>0</v>
      </c>
      <c r="BE1584" s="112">
        <v>0</v>
      </c>
      <c r="BF1584" s="112">
        <v>0</v>
      </c>
      <c r="BG1584" s="112">
        <v>0</v>
      </c>
      <c r="BH1584" s="112">
        <v>0</v>
      </c>
      <c r="BI1584" s="112">
        <v>0</v>
      </c>
      <c r="BJ1584" s="112">
        <v>0</v>
      </c>
      <c r="BK1584" s="111">
        <v>0.71299999999999997</v>
      </c>
      <c r="BL1584" s="112">
        <v>0</v>
      </c>
      <c r="BM1584" s="112">
        <v>38.4</v>
      </c>
      <c r="BN1584" s="112">
        <v>30.299999999999997</v>
      </c>
      <c r="BO1584" s="112">
        <v>0</v>
      </c>
      <c r="BP1584" s="112">
        <v>0</v>
      </c>
      <c r="BQ1584" s="112">
        <v>0</v>
      </c>
      <c r="BR1584" s="113">
        <v>87</v>
      </c>
      <c r="BS1584" s="112">
        <v>0</v>
      </c>
    </row>
    <row r="1585" spans="1:71" hidden="1" x14ac:dyDescent="0.25">
      <c r="A1585" s="102" t="s">
        <v>16</v>
      </c>
      <c r="B1585" s="103" t="s">
        <v>205</v>
      </c>
      <c r="C1585" s="102" t="s">
        <v>206</v>
      </c>
      <c r="D1585" s="102" t="s">
        <v>259</v>
      </c>
      <c r="E1585" s="102" t="s">
        <v>1078</v>
      </c>
      <c r="F1585" s="102" t="s">
        <v>151</v>
      </c>
      <c r="G1585" s="102" t="s">
        <v>223</v>
      </c>
      <c r="H1585" s="104">
        <v>306</v>
      </c>
      <c r="I1585" s="104">
        <v>357</v>
      </c>
      <c r="J1585" s="104">
        <v>478</v>
      </c>
      <c r="K1585" s="104">
        <v>1434</v>
      </c>
      <c r="L1585" s="105">
        <v>380.33333333333331</v>
      </c>
      <c r="M1585" s="106">
        <v>3344</v>
      </c>
      <c r="N1585" s="106">
        <v>3025</v>
      </c>
      <c r="O1585" s="106">
        <v>10</v>
      </c>
      <c r="P1585" s="106">
        <v>-319</v>
      </c>
      <c r="Q1585" s="106">
        <v>1</v>
      </c>
      <c r="R1585" s="106">
        <v>5.5</v>
      </c>
      <c r="S1585" s="106">
        <v>3406</v>
      </c>
      <c r="T1585" s="106">
        <v>3395</v>
      </c>
      <c r="U1585" s="106">
        <v>10</v>
      </c>
      <c r="V1585" s="106">
        <v>-11</v>
      </c>
      <c r="W1585" s="106">
        <v>1</v>
      </c>
      <c r="X1585" s="106">
        <v>5.5</v>
      </c>
      <c r="Y1585" s="106">
        <v>478</v>
      </c>
      <c r="Z1585" s="106">
        <v>10</v>
      </c>
      <c r="AA1585" s="107">
        <v>41079</v>
      </c>
      <c r="AB1585" s="106">
        <v>4</v>
      </c>
      <c r="AC1585" s="108">
        <v>5.8</v>
      </c>
      <c r="AD1585" s="109">
        <v>3</v>
      </c>
      <c r="AE1585" s="110">
        <v>0</v>
      </c>
      <c r="AF1585" s="111">
        <v>0.54</v>
      </c>
      <c r="AG1585" s="112">
        <v>1.3333333333333333</v>
      </c>
      <c r="AH1585" s="112">
        <v>7.666666666666667</v>
      </c>
      <c r="AI1585" s="112">
        <v>1.3333333333333333</v>
      </c>
      <c r="AJ1585" s="111">
        <v>0.9</v>
      </c>
      <c r="AK1585" s="112">
        <v>0</v>
      </c>
      <c r="AL1585" s="112">
        <v>0</v>
      </c>
      <c r="AM1585" s="112">
        <v>0</v>
      </c>
      <c r="AN1585" s="112">
        <v>5</v>
      </c>
      <c r="AO1585" s="112">
        <v>0</v>
      </c>
      <c r="AP1585" s="112">
        <v>0</v>
      </c>
      <c r="AQ1585" s="112">
        <v>0</v>
      </c>
      <c r="AR1585" s="112">
        <v>0</v>
      </c>
      <c r="AS1585" s="112">
        <v>0</v>
      </c>
      <c r="AT1585" s="111">
        <v>0.55000000000000004</v>
      </c>
      <c r="AU1585" s="112">
        <v>0</v>
      </c>
      <c r="AV1585" s="112">
        <v>0</v>
      </c>
      <c r="AW1585" s="112">
        <v>0</v>
      </c>
      <c r="AX1585" s="112">
        <v>0</v>
      </c>
      <c r="AY1585" s="112">
        <v>0</v>
      </c>
      <c r="AZ1585" s="112">
        <v>0</v>
      </c>
      <c r="BA1585" s="111">
        <v>0.71299999999999997</v>
      </c>
      <c r="BB1585" s="112">
        <v>0</v>
      </c>
      <c r="BC1585" s="112">
        <v>0</v>
      </c>
      <c r="BD1585" s="112">
        <v>0</v>
      </c>
      <c r="BE1585" s="112">
        <v>0</v>
      </c>
      <c r="BF1585" s="112">
        <v>0</v>
      </c>
      <c r="BG1585" s="112">
        <v>0</v>
      </c>
      <c r="BH1585" s="112">
        <v>0</v>
      </c>
      <c r="BI1585" s="112">
        <v>0</v>
      </c>
      <c r="BJ1585" s="112">
        <v>0</v>
      </c>
      <c r="BK1585" s="111">
        <v>0.71299999999999997</v>
      </c>
      <c r="BL1585" s="112">
        <v>0</v>
      </c>
      <c r="BM1585" s="112">
        <v>8.1</v>
      </c>
      <c r="BN1585" s="112">
        <v>3.95</v>
      </c>
      <c r="BO1585" s="112">
        <v>0</v>
      </c>
      <c r="BP1585" s="112">
        <v>0</v>
      </c>
      <c r="BQ1585" s="112">
        <v>0</v>
      </c>
      <c r="BR1585" s="113">
        <v>174</v>
      </c>
      <c r="BS1585" s="112">
        <v>0</v>
      </c>
    </row>
    <row r="1586" spans="1:71" hidden="1" x14ac:dyDescent="0.25">
      <c r="A1586" s="102" t="s">
        <v>16</v>
      </c>
      <c r="B1586" s="103" t="s">
        <v>205</v>
      </c>
      <c r="C1586" s="102" t="s">
        <v>206</v>
      </c>
      <c r="D1586" s="102" t="s">
        <v>813</v>
      </c>
      <c r="E1586" s="102" t="s">
        <v>814</v>
      </c>
      <c r="F1586" s="102" t="s">
        <v>151</v>
      </c>
      <c r="G1586" s="102" t="s">
        <v>223</v>
      </c>
      <c r="H1586" s="104"/>
      <c r="I1586" s="104">
        <v>13</v>
      </c>
      <c r="J1586" s="104">
        <v>9</v>
      </c>
      <c r="K1586" s="104">
        <v>27</v>
      </c>
      <c r="L1586" s="105">
        <v>11</v>
      </c>
      <c r="M1586" s="106"/>
      <c r="N1586" s="106"/>
      <c r="O1586" s="106"/>
      <c r="P1586" s="106"/>
      <c r="Q1586" s="106"/>
      <c r="R1586" s="106"/>
      <c r="S1586" s="106">
        <v>150</v>
      </c>
      <c r="T1586" s="106">
        <v>141</v>
      </c>
      <c r="U1586" s="106">
        <v>2</v>
      </c>
      <c r="V1586" s="106">
        <v>-9</v>
      </c>
      <c r="W1586" s="106">
        <v>1</v>
      </c>
      <c r="X1586" s="106">
        <v>1.5</v>
      </c>
      <c r="Y1586" s="106">
        <v>9</v>
      </c>
      <c r="Z1586" s="106">
        <v>3</v>
      </c>
      <c r="AA1586" s="107"/>
      <c r="AB1586" s="106"/>
      <c r="AC1586" s="108">
        <v>2.25</v>
      </c>
      <c r="AD1586" s="109">
        <v>2</v>
      </c>
      <c r="AE1586" s="110">
        <v>0</v>
      </c>
      <c r="AF1586" s="111">
        <v>0.54</v>
      </c>
      <c r="AG1586" s="112">
        <v>0</v>
      </c>
      <c r="AH1586" s="112">
        <v>0</v>
      </c>
      <c r="AI1586" s="112">
        <v>0</v>
      </c>
      <c r="AJ1586" s="111">
        <v>0.9</v>
      </c>
      <c r="AK1586" s="112">
        <v>0</v>
      </c>
      <c r="AL1586" s="112">
        <v>0</v>
      </c>
      <c r="AM1586" s="112">
        <v>0</v>
      </c>
      <c r="AN1586" s="112">
        <v>0</v>
      </c>
      <c r="AO1586" s="112">
        <v>0</v>
      </c>
      <c r="AP1586" s="112">
        <v>0</v>
      </c>
      <c r="AQ1586" s="112">
        <v>0</v>
      </c>
      <c r="AR1586" s="112">
        <v>0</v>
      </c>
      <c r="AS1586" s="112">
        <v>0</v>
      </c>
      <c r="AT1586" s="111">
        <v>0.55000000000000004</v>
      </c>
      <c r="AU1586" s="112">
        <v>0</v>
      </c>
      <c r="AV1586" s="112">
        <v>0</v>
      </c>
      <c r="AW1586" s="112">
        <v>0</v>
      </c>
      <c r="AX1586" s="112">
        <v>0</v>
      </c>
      <c r="AY1586" s="112">
        <v>0</v>
      </c>
      <c r="AZ1586" s="112">
        <v>0</v>
      </c>
      <c r="BA1586" s="111">
        <v>0.71299999999999997</v>
      </c>
      <c r="BB1586" s="112">
        <v>0</v>
      </c>
      <c r="BC1586" s="112">
        <v>0</v>
      </c>
      <c r="BD1586" s="112">
        <v>0</v>
      </c>
      <c r="BE1586" s="112">
        <v>0</v>
      </c>
      <c r="BF1586" s="112">
        <v>0</v>
      </c>
      <c r="BG1586" s="112">
        <v>0</v>
      </c>
      <c r="BH1586" s="112">
        <v>0</v>
      </c>
      <c r="BI1586" s="112">
        <v>0</v>
      </c>
      <c r="BJ1586" s="112">
        <v>0</v>
      </c>
      <c r="BK1586" s="111">
        <v>0.71299999999999997</v>
      </c>
      <c r="BL1586" s="112">
        <v>0</v>
      </c>
      <c r="BM1586" s="112">
        <v>0</v>
      </c>
      <c r="BN1586" s="112">
        <v>0</v>
      </c>
      <c r="BO1586" s="112">
        <v>0</v>
      </c>
      <c r="BP1586" s="112">
        <v>0</v>
      </c>
      <c r="BQ1586" s="112">
        <v>0</v>
      </c>
      <c r="BR1586" s="113">
        <v>1</v>
      </c>
      <c r="BS1586" s="112">
        <v>0</v>
      </c>
    </row>
    <row r="1587" spans="1:71" hidden="1" x14ac:dyDescent="0.25">
      <c r="A1587" s="102" t="s">
        <v>16</v>
      </c>
      <c r="B1587" s="103" t="s">
        <v>205</v>
      </c>
      <c r="C1587" s="102" t="s">
        <v>206</v>
      </c>
      <c r="D1587" s="102" t="s">
        <v>743</v>
      </c>
      <c r="E1587" s="102" t="s">
        <v>744</v>
      </c>
      <c r="F1587" s="102" t="s">
        <v>151</v>
      </c>
      <c r="G1587" s="102" t="s">
        <v>223</v>
      </c>
      <c r="H1587" s="104">
        <v>34</v>
      </c>
      <c r="I1587" s="104">
        <v>31</v>
      </c>
      <c r="J1587" s="104">
        <v>15</v>
      </c>
      <c r="K1587" s="104">
        <v>45</v>
      </c>
      <c r="L1587" s="105">
        <v>26.666666666666668</v>
      </c>
      <c r="M1587" s="106">
        <v>332</v>
      </c>
      <c r="N1587" s="106">
        <v>344</v>
      </c>
      <c r="O1587" s="106">
        <v>5</v>
      </c>
      <c r="P1587" s="106">
        <v>12</v>
      </c>
      <c r="Q1587" s="106">
        <v>5</v>
      </c>
      <c r="R1587" s="106">
        <v>5</v>
      </c>
      <c r="S1587" s="106">
        <v>331</v>
      </c>
      <c r="T1587" s="106">
        <v>329</v>
      </c>
      <c r="U1587" s="106">
        <v>5</v>
      </c>
      <c r="V1587" s="106">
        <v>-2</v>
      </c>
      <c r="W1587" s="106">
        <v>1</v>
      </c>
      <c r="X1587" s="106">
        <v>3</v>
      </c>
      <c r="Y1587" s="106">
        <v>15</v>
      </c>
      <c r="Z1587" s="106">
        <v>4</v>
      </c>
      <c r="AA1587" s="107"/>
      <c r="AB1587" s="106"/>
      <c r="AC1587" s="108">
        <v>4</v>
      </c>
      <c r="AD1587" s="109">
        <v>2</v>
      </c>
      <c r="AE1587" s="110">
        <v>0</v>
      </c>
      <c r="AF1587" s="111">
        <v>0.54</v>
      </c>
      <c r="AG1587" s="112">
        <v>0</v>
      </c>
      <c r="AH1587" s="112">
        <v>0</v>
      </c>
      <c r="AI1587" s="112">
        <v>0</v>
      </c>
      <c r="AJ1587" s="111">
        <v>0.9</v>
      </c>
      <c r="AK1587" s="112">
        <v>0</v>
      </c>
      <c r="AL1587" s="112">
        <v>0</v>
      </c>
      <c r="AM1587" s="112">
        <v>0</v>
      </c>
      <c r="AN1587" s="112">
        <v>0</v>
      </c>
      <c r="AO1587" s="112">
        <v>0</v>
      </c>
      <c r="AP1587" s="112">
        <v>0</v>
      </c>
      <c r="AQ1587" s="112">
        <v>0</v>
      </c>
      <c r="AR1587" s="112">
        <v>0</v>
      </c>
      <c r="AS1587" s="112">
        <v>0</v>
      </c>
      <c r="AT1587" s="111">
        <v>0.55000000000000004</v>
      </c>
      <c r="AU1587" s="112">
        <v>0</v>
      </c>
      <c r="AV1587" s="112">
        <v>0</v>
      </c>
      <c r="AW1587" s="112">
        <v>0</v>
      </c>
      <c r="AX1587" s="112">
        <v>0</v>
      </c>
      <c r="AY1587" s="112">
        <v>0</v>
      </c>
      <c r="AZ1587" s="112">
        <v>0</v>
      </c>
      <c r="BA1587" s="111">
        <v>0.71299999999999997</v>
      </c>
      <c r="BB1587" s="112">
        <v>0</v>
      </c>
      <c r="BC1587" s="112">
        <v>0</v>
      </c>
      <c r="BD1587" s="112">
        <v>0</v>
      </c>
      <c r="BE1587" s="112">
        <v>0</v>
      </c>
      <c r="BF1587" s="112">
        <v>0</v>
      </c>
      <c r="BG1587" s="112">
        <v>0</v>
      </c>
      <c r="BH1587" s="112">
        <v>0</v>
      </c>
      <c r="BI1587" s="112">
        <v>0</v>
      </c>
      <c r="BJ1587" s="112">
        <v>0</v>
      </c>
      <c r="BK1587" s="111">
        <v>0.71299999999999997</v>
      </c>
      <c r="BL1587" s="112">
        <v>0</v>
      </c>
      <c r="BM1587" s="112">
        <v>0</v>
      </c>
      <c r="BN1587" s="112">
        <v>0</v>
      </c>
      <c r="BO1587" s="112">
        <v>0</v>
      </c>
      <c r="BP1587" s="112">
        <v>0</v>
      </c>
      <c r="BQ1587" s="112">
        <v>0</v>
      </c>
      <c r="BR1587" s="113">
        <v>15</v>
      </c>
      <c r="BS1587" s="112">
        <v>0</v>
      </c>
    </row>
    <row r="1588" spans="1:71" hidden="1" x14ac:dyDescent="0.25">
      <c r="A1588" s="102" t="s">
        <v>16</v>
      </c>
      <c r="B1588" s="103" t="s">
        <v>205</v>
      </c>
      <c r="C1588" s="102" t="s">
        <v>206</v>
      </c>
      <c r="D1588" s="102" t="s">
        <v>221</v>
      </c>
      <c r="E1588" s="102" t="s">
        <v>222</v>
      </c>
      <c r="F1588" s="102" t="s">
        <v>151</v>
      </c>
      <c r="G1588" s="102" t="s">
        <v>223</v>
      </c>
      <c r="H1588" s="104">
        <v>1047</v>
      </c>
      <c r="I1588" s="104">
        <v>1160</v>
      </c>
      <c r="J1588" s="104">
        <v>206</v>
      </c>
      <c r="K1588" s="104">
        <v>618</v>
      </c>
      <c r="L1588" s="105">
        <v>804.33333333333337</v>
      </c>
      <c r="M1588" s="106">
        <v>9473</v>
      </c>
      <c r="N1588" s="106">
        <v>9150</v>
      </c>
      <c r="O1588" s="106">
        <v>10</v>
      </c>
      <c r="P1588" s="106">
        <v>-323</v>
      </c>
      <c r="Q1588" s="106">
        <v>1</v>
      </c>
      <c r="R1588" s="106">
        <v>5.5</v>
      </c>
      <c r="S1588" s="106">
        <v>9738</v>
      </c>
      <c r="T1588" s="106">
        <v>9795</v>
      </c>
      <c r="U1588" s="106">
        <v>10</v>
      </c>
      <c r="V1588" s="106">
        <v>57</v>
      </c>
      <c r="W1588" s="106">
        <v>9</v>
      </c>
      <c r="X1588" s="106">
        <v>9.5</v>
      </c>
      <c r="Y1588" s="106">
        <v>206</v>
      </c>
      <c r="Z1588" s="106">
        <v>9</v>
      </c>
      <c r="AA1588" s="107">
        <v>36411</v>
      </c>
      <c r="AB1588" s="106">
        <v>3</v>
      </c>
      <c r="AC1588" s="108">
        <v>6</v>
      </c>
      <c r="AD1588" s="109">
        <v>3</v>
      </c>
      <c r="AE1588" s="110">
        <v>0</v>
      </c>
      <c r="AF1588" s="111">
        <v>0.54</v>
      </c>
      <c r="AG1588" s="112">
        <v>0</v>
      </c>
      <c r="AH1588" s="112">
        <v>0</v>
      </c>
      <c r="AI1588" s="112">
        <v>0</v>
      </c>
      <c r="AJ1588" s="111">
        <v>0.9</v>
      </c>
      <c r="AK1588" s="112">
        <v>0</v>
      </c>
      <c r="AL1588" s="112">
        <v>0</v>
      </c>
      <c r="AM1588" s="112">
        <v>0</v>
      </c>
      <c r="AN1588" s="112">
        <v>0</v>
      </c>
      <c r="AO1588" s="112">
        <v>0</v>
      </c>
      <c r="AP1588" s="112">
        <v>0</v>
      </c>
      <c r="AQ1588" s="112">
        <v>0</v>
      </c>
      <c r="AR1588" s="112">
        <v>0</v>
      </c>
      <c r="AS1588" s="112">
        <v>0</v>
      </c>
      <c r="AT1588" s="111">
        <v>0.55000000000000004</v>
      </c>
      <c r="AU1588" s="112">
        <v>0</v>
      </c>
      <c r="AV1588" s="112">
        <v>0</v>
      </c>
      <c r="AW1588" s="112">
        <v>0</v>
      </c>
      <c r="AX1588" s="112">
        <v>0</v>
      </c>
      <c r="AY1588" s="112">
        <v>0</v>
      </c>
      <c r="AZ1588" s="112">
        <v>0</v>
      </c>
      <c r="BA1588" s="111">
        <v>0.71299999999999997</v>
      </c>
      <c r="BB1588" s="112">
        <v>0</v>
      </c>
      <c r="BC1588" s="112">
        <v>0</v>
      </c>
      <c r="BD1588" s="112">
        <v>0</v>
      </c>
      <c r="BE1588" s="112">
        <v>0</v>
      </c>
      <c r="BF1588" s="112">
        <v>0</v>
      </c>
      <c r="BG1588" s="112">
        <v>0</v>
      </c>
      <c r="BH1588" s="112">
        <v>0</v>
      </c>
      <c r="BI1588" s="112">
        <v>0</v>
      </c>
      <c r="BJ1588" s="112">
        <v>0</v>
      </c>
      <c r="BK1588" s="111">
        <v>0.71299999999999997</v>
      </c>
      <c r="BL1588" s="112">
        <v>0</v>
      </c>
      <c r="BM1588" s="112">
        <v>0</v>
      </c>
      <c r="BN1588" s="112">
        <v>0</v>
      </c>
      <c r="BO1588" s="112">
        <v>0</v>
      </c>
      <c r="BP1588" s="112">
        <v>0</v>
      </c>
      <c r="BQ1588" s="112">
        <v>0</v>
      </c>
      <c r="BR1588" s="113">
        <v>192</v>
      </c>
      <c r="BS1588" s="112">
        <v>0</v>
      </c>
    </row>
    <row r="1589" spans="1:71" hidden="1" x14ac:dyDescent="0.25">
      <c r="A1589" s="102" t="s">
        <v>16</v>
      </c>
      <c r="B1589" s="103" t="s">
        <v>207</v>
      </c>
      <c r="C1589" s="102" t="s">
        <v>208</v>
      </c>
      <c r="D1589" s="102" t="s">
        <v>604</v>
      </c>
      <c r="E1589" s="102" t="s">
        <v>605</v>
      </c>
      <c r="F1589" s="102" t="s">
        <v>152</v>
      </c>
      <c r="G1589" s="102" t="s">
        <v>223</v>
      </c>
      <c r="H1589" s="104">
        <v>79</v>
      </c>
      <c r="I1589" s="104">
        <v>92</v>
      </c>
      <c r="J1589" s="104">
        <v>21</v>
      </c>
      <c r="K1589" s="104">
        <v>63</v>
      </c>
      <c r="L1589" s="105">
        <v>64</v>
      </c>
      <c r="M1589" s="106">
        <v>464</v>
      </c>
      <c r="N1589" s="106">
        <v>512</v>
      </c>
      <c r="O1589" s="106">
        <v>6</v>
      </c>
      <c r="P1589" s="106">
        <v>48</v>
      </c>
      <c r="Q1589" s="106">
        <v>8</v>
      </c>
      <c r="R1589" s="106">
        <v>7</v>
      </c>
      <c r="S1589" s="106">
        <v>519</v>
      </c>
      <c r="T1589" s="106">
        <v>544</v>
      </c>
      <c r="U1589" s="106">
        <v>6</v>
      </c>
      <c r="V1589" s="106">
        <v>25</v>
      </c>
      <c r="W1589" s="106">
        <v>8</v>
      </c>
      <c r="X1589" s="106">
        <v>7</v>
      </c>
      <c r="Y1589" s="106">
        <v>21</v>
      </c>
      <c r="Z1589" s="106">
        <v>5</v>
      </c>
      <c r="AA1589" s="107"/>
      <c r="AB1589" s="106"/>
      <c r="AC1589" s="108">
        <v>6.333333333333333</v>
      </c>
      <c r="AD1589" s="109">
        <v>4</v>
      </c>
      <c r="AE1589" s="110">
        <v>0</v>
      </c>
      <c r="AF1589" s="111">
        <v>0.54</v>
      </c>
      <c r="AG1589" s="112">
        <v>0</v>
      </c>
      <c r="AH1589" s="112">
        <v>0</v>
      </c>
      <c r="AI1589" s="112">
        <v>0</v>
      </c>
      <c r="AJ1589" s="111">
        <v>0.9</v>
      </c>
      <c r="AK1589" s="112">
        <v>0</v>
      </c>
      <c r="AL1589" s="112">
        <v>0</v>
      </c>
      <c r="AM1589" s="112">
        <v>0</v>
      </c>
      <c r="AN1589" s="112">
        <v>0</v>
      </c>
      <c r="AO1589" s="112">
        <v>0</v>
      </c>
      <c r="AP1589" s="112">
        <v>0</v>
      </c>
      <c r="AQ1589" s="112">
        <v>0</v>
      </c>
      <c r="AR1589" s="112">
        <v>0</v>
      </c>
      <c r="AS1589" s="112">
        <v>0</v>
      </c>
      <c r="AT1589" s="111">
        <v>0.55000000000000004</v>
      </c>
      <c r="AU1589" s="112">
        <v>0</v>
      </c>
      <c r="AV1589" s="112">
        <v>0</v>
      </c>
      <c r="AW1589" s="112">
        <v>0</v>
      </c>
      <c r="AX1589" s="112">
        <v>0</v>
      </c>
      <c r="AY1589" s="112">
        <v>0</v>
      </c>
      <c r="AZ1589" s="112">
        <v>0</v>
      </c>
      <c r="BA1589" s="111">
        <v>0.71299999999999997</v>
      </c>
      <c r="BB1589" s="112">
        <v>0</v>
      </c>
      <c r="BC1589" s="112">
        <v>0</v>
      </c>
      <c r="BD1589" s="112">
        <v>0</v>
      </c>
      <c r="BE1589" s="112">
        <v>0</v>
      </c>
      <c r="BF1589" s="112">
        <v>0</v>
      </c>
      <c r="BG1589" s="112">
        <v>0</v>
      </c>
      <c r="BH1589" s="112">
        <v>0</v>
      </c>
      <c r="BI1589" s="112">
        <v>0</v>
      </c>
      <c r="BJ1589" s="112">
        <v>0</v>
      </c>
      <c r="BK1589" s="111">
        <v>0.71299999999999997</v>
      </c>
      <c r="BL1589" s="112">
        <v>0</v>
      </c>
      <c r="BM1589" s="112">
        <v>0</v>
      </c>
      <c r="BN1589" s="112">
        <v>0</v>
      </c>
      <c r="BO1589" s="112">
        <v>0</v>
      </c>
      <c r="BP1589" s="112">
        <v>0</v>
      </c>
      <c r="BQ1589" s="112">
        <v>0</v>
      </c>
      <c r="BR1589" s="113">
        <v>73</v>
      </c>
      <c r="BS1589" s="112">
        <v>0</v>
      </c>
    </row>
    <row r="1590" spans="1:71" hidden="1" x14ac:dyDescent="0.25">
      <c r="A1590" s="102" t="s">
        <v>16</v>
      </c>
      <c r="B1590" s="103" t="s">
        <v>209</v>
      </c>
      <c r="C1590" s="102" t="s">
        <v>210</v>
      </c>
      <c r="D1590" s="102" t="s">
        <v>260</v>
      </c>
      <c r="E1590" s="102" t="s">
        <v>261</v>
      </c>
      <c r="F1590" s="102" t="s">
        <v>151</v>
      </c>
      <c r="G1590" s="102" t="s">
        <v>223</v>
      </c>
      <c r="H1590" s="104">
        <v>100</v>
      </c>
      <c r="I1590" s="104">
        <v>118</v>
      </c>
      <c r="J1590" s="104">
        <v>39</v>
      </c>
      <c r="K1590" s="104">
        <v>117</v>
      </c>
      <c r="L1590" s="105">
        <v>85.666666666666671</v>
      </c>
      <c r="M1590" s="106">
        <v>924</v>
      </c>
      <c r="N1590" s="106">
        <v>1008</v>
      </c>
      <c r="O1590" s="106">
        <v>8</v>
      </c>
      <c r="P1590" s="106">
        <v>84</v>
      </c>
      <c r="Q1590" s="106">
        <v>9</v>
      </c>
      <c r="R1590" s="106">
        <v>8.5</v>
      </c>
      <c r="S1590" s="106">
        <v>978</v>
      </c>
      <c r="T1590" s="106">
        <v>1025</v>
      </c>
      <c r="U1590" s="106">
        <v>8</v>
      </c>
      <c r="V1590" s="106">
        <v>47</v>
      </c>
      <c r="W1590" s="106">
        <v>9</v>
      </c>
      <c r="X1590" s="106">
        <v>8.5</v>
      </c>
      <c r="Y1590" s="106">
        <v>39</v>
      </c>
      <c r="Z1590" s="106">
        <v>6</v>
      </c>
      <c r="AA1590" s="107">
        <v>70319</v>
      </c>
      <c r="AB1590" s="106">
        <v>8</v>
      </c>
      <c r="AC1590" s="108">
        <v>7.8</v>
      </c>
      <c r="AD1590" s="109">
        <v>4</v>
      </c>
      <c r="AE1590" s="110">
        <v>184.33333333333334</v>
      </c>
      <c r="AF1590" s="111">
        <v>0.54</v>
      </c>
      <c r="AG1590" s="112">
        <v>0</v>
      </c>
      <c r="AH1590" s="112">
        <v>0</v>
      </c>
      <c r="AI1590" s="112">
        <v>0</v>
      </c>
      <c r="AJ1590" s="111">
        <v>0.9</v>
      </c>
      <c r="AK1590" s="112">
        <v>0</v>
      </c>
      <c r="AL1590" s="112">
        <v>0</v>
      </c>
      <c r="AM1590" s="112">
        <v>0</v>
      </c>
      <c r="AN1590" s="112">
        <v>0</v>
      </c>
      <c r="AO1590" s="112">
        <v>0</v>
      </c>
      <c r="AP1590" s="112">
        <v>0</v>
      </c>
      <c r="AQ1590" s="112">
        <v>0</v>
      </c>
      <c r="AR1590" s="112">
        <v>0</v>
      </c>
      <c r="AS1590" s="112">
        <v>0</v>
      </c>
      <c r="AT1590" s="111">
        <v>0.55000000000000004</v>
      </c>
      <c r="AU1590" s="112">
        <v>0</v>
      </c>
      <c r="AV1590" s="112">
        <v>0</v>
      </c>
      <c r="AW1590" s="112">
        <v>0</v>
      </c>
      <c r="AX1590" s="112">
        <v>0</v>
      </c>
      <c r="AY1590" s="112">
        <v>0</v>
      </c>
      <c r="AZ1590" s="112">
        <v>0</v>
      </c>
      <c r="BA1590" s="111">
        <v>0.71299999999999997</v>
      </c>
      <c r="BB1590" s="112">
        <v>0</v>
      </c>
      <c r="BC1590" s="112">
        <v>0</v>
      </c>
      <c r="BD1590" s="112">
        <v>0</v>
      </c>
      <c r="BE1590" s="112">
        <v>0</v>
      </c>
      <c r="BF1590" s="112">
        <v>40</v>
      </c>
      <c r="BG1590" s="112">
        <v>0</v>
      </c>
      <c r="BH1590" s="112">
        <v>0</v>
      </c>
      <c r="BI1590" s="112">
        <v>0</v>
      </c>
      <c r="BJ1590" s="112">
        <v>0</v>
      </c>
      <c r="BK1590" s="111">
        <v>0.71299999999999997</v>
      </c>
      <c r="BL1590" s="112">
        <v>99.54</v>
      </c>
      <c r="BM1590" s="112">
        <v>0</v>
      </c>
      <c r="BN1590" s="112">
        <v>0</v>
      </c>
      <c r="BO1590" s="112">
        <v>28.52</v>
      </c>
      <c r="BP1590" s="112">
        <v>0</v>
      </c>
      <c r="BQ1590" s="112">
        <v>0</v>
      </c>
      <c r="BR1590" s="113">
        <v>225</v>
      </c>
      <c r="BS1590" s="112">
        <v>0</v>
      </c>
    </row>
    <row r="1591" spans="1:71" hidden="1" x14ac:dyDescent="0.25">
      <c r="A1591" s="102" t="s">
        <v>16</v>
      </c>
      <c r="B1591" s="103" t="s">
        <v>209</v>
      </c>
      <c r="C1591" s="102" t="s">
        <v>210</v>
      </c>
      <c r="D1591" s="102" t="s">
        <v>7</v>
      </c>
      <c r="E1591" s="102" t="s">
        <v>8</v>
      </c>
      <c r="F1591" s="102" t="s">
        <v>151</v>
      </c>
      <c r="G1591" s="102" t="s">
        <v>223</v>
      </c>
      <c r="H1591" s="104">
        <v>168</v>
      </c>
      <c r="I1591" s="104">
        <v>211</v>
      </c>
      <c r="J1591" s="104">
        <v>38</v>
      </c>
      <c r="K1591" s="104">
        <v>114</v>
      </c>
      <c r="L1591" s="105">
        <v>139</v>
      </c>
      <c r="M1591" s="106">
        <v>1675</v>
      </c>
      <c r="N1591" s="106">
        <v>1798</v>
      </c>
      <c r="O1591" s="106">
        <v>9</v>
      </c>
      <c r="P1591" s="106">
        <v>123</v>
      </c>
      <c r="Q1591" s="106">
        <v>10</v>
      </c>
      <c r="R1591" s="106">
        <v>9.5</v>
      </c>
      <c r="S1591" s="106">
        <v>1737</v>
      </c>
      <c r="T1591" s="106">
        <v>1838</v>
      </c>
      <c r="U1591" s="106">
        <v>9</v>
      </c>
      <c r="V1591" s="106">
        <v>101</v>
      </c>
      <c r="W1591" s="106">
        <v>10</v>
      </c>
      <c r="X1591" s="106">
        <v>9.5</v>
      </c>
      <c r="Y1591" s="106">
        <v>38</v>
      </c>
      <c r="Z1591" s="106">
        <v>6</v>
      </c>
      <c r="AA1591" s="107">
        <v>50786</v>
      </c>
      <c r="AB1591" s="106">
        <v>6</v>
      </c>
      <c r="AC1591" s="108">
        <v>7.4</v>
      </c>
      <c r="AD1591" s="109">
        <v>4</v>
      </c>
      <c r="AE1591" s="110">
        <v>81.333333333333329</v>
      </c>
      <c r="AF1591" s="111">
        <v>0.54</v>
      </c>
      <c r="AG1591" s="112">
        <v>0</v>
      </c>
      <c r="AH1591" s="112">
        <v>0</v>
      </c>
      <c r="AI1591" s="112">
        <v>0</v>
      </c>
      <c r="AJ1591" s="111">
        <v>0.9</v>
      </c>
      <c r="AK1591" s="112">
        <v>0</v>
      </c>
      <c r="AL1591" s="112">
        <v>0</v>
      </c>
      <c r="AM1591" s="112">
        <v>0</v>
      </c>
      <c r="AN1591" s="112">
        <v>0</v>
      </c>
      <c r="AO1591" s="112">
        <v>0</v>
      </c>
      <c r="AP1591" s="112">
        <v>0</v>
      </c>
      <c r="AQ1591" s="112">
        <v>0</v>
      </c>
      <c r="AR1591" s="112">
        <v>0</v>
      </c>
      <c r="AS1591" s="112">
        <v>0</v>
      </c>
      <c r="AT1591" s="111">
        <v>0.55000000000000004</v>
      </c>
      <c r="AU1591" s="112">
        <v>0</v>
      </c>
      <c r="AV1591" s="112">
        <v>0</v>
      </c>
      <c r="AW1591" s="112">
        <v>0</v>
      </c>
      <c r="AX1591" s="112">
        <v>0</v>
      </c>
      <c r="AY1591" s="112">
        <v>0</v>
      </c>
      <c r="AZ1591" s="112">
        <v>0</v>
      </c>
      <c r="BA1591" s="111">
        <v>0.71299999999999997</v>
      </c>
      <c r="BB1591" s="112">
        <v>0</v>
      </c>
      <c r="BC1591" s="112">
        <v>0</v>
      </c>
      <c r="BD1591" s="112">
        <v>0</v>
      </c>
      <c r="BE1591" s="112">
        <v>0</v>
      </c>
      <c r="BF1591" s="112">
        <v>0</v>
      </c>
      <c r="BG1591" s="112">
        <v>0</v>
      </c>
      <c r="BH1591" s="112">
        <v>0</v>
      </c>
      <c r="BI1591" s="112">
        <v>0</v>
      </c>
      <c r="BJ1591" s="112">
        <v>0</v>
      </c>
      <c r="BK1591" s="111">
        <v>0.71299999999999997</v>
      </c>
      <c r="BL1591" s="112">
        <v>43.92</v>
      </c>
      <c r="BM1591" s="112">
        <v>0</v>
      </c>
      <c r="BN1591" s="112">
        <v>0</v>
      </c>
      <c r="BO1591" s="112">
        <v>0</v>
      </c>
      <c r="BP1591" s="112">
        <v>0</v>
      </c>
      <c r="BQ1591" s="112">
        <v>0</v>
      </c>
      <c r="BR1591" s="113">
        <v>647</v>
      </c>
      <c r="BS1591" s="112">
        <v>0</v>
      </c>
    </row>
    <row r="1592" spans="1:71" hidden="1" x14ac:dyDescent="0.25">
      <c r="A1592" s="102" t="s">
        <v>16</v>
      </c>
      <c r="B1592" s="103" t="s">
        <v>209</v>
      </c>
      <c r="C1592" s="102" t="s">
        <v>210</v>
      </c>
      <c r="D1592" s="102" t="s">
        <v>322</v>
      </c>
      <c r="E1592" s="102" t="s">
        <v>323</v>
      </c>
      <c r="F1592" s="102" t="s">
        <v>152</v>
      </c>
      <c r="G1592" s="102" t="s">
        <v>223</v>
      </c>
      <c r="H1592" s="104"/>
      <c r="I1592" s="104">
        <v>14</v>
      </c>
      <c r="J1592" s="104"/>
      <c r="K1592" s="104" t="s">
        <v>154</v>
      </c>
      <c r="L1592" s="105">
        <v>14</v>
      </c>
      <c r="M1592" s="106"/>
      <c r="N1592" s="106"/>
      <c r="O1592" s="106"/>
      <c r="P1592" s="106"/>
      <c r="Q1592" s="106"/>
      <c r="R1592" s="106"/>
      <c r="S1592" s="106">
        <v>104</v>
      </c>
      <c r="T1592" s="106">
        <v>112</v>
      </c>
      <c r="U1592" s="106">
        <v>1</v>
      </c>
      <c r="V1592" s="106">
        <v>8</v>
      </c>
      <c r="W1592" s="106">
        <v>5</v>
      </c>
      <c r="X1592" s="106">
        <v>3</v>
      </c>
      <c r="Y1592" s="106"/>
      <c r="Z1592" s="106"/>
      <c r="AA1592" s="107">
        <v>67879</v>
      </c>
      <c r="AB1592" s="106">
        <v>8</v>
      </c>
      <c r="AC1592" s="108">
        <v>6.333333333333333</v>
      </c>
      <c r="AD1592" s="109">
        <v>4</v>
      </c>
      <c r="AE1592" s="110">
        <v>0</v>
      </c>
      <c r="AF1592" s="111">
        <v>0.54</v>
      </c>
      <c r="AG1592" s="112">
        <v>0</v>
      </c>
      <c r="AH1592" s="112">
        <v>0</v>
      </c>
      <c r="AI1592" s="112">
        <v>0</v>
      </c>
      <c r="AJ1592" s="111">
        <v>0.9</v>
      </c>
      <c r="AK1592" s="112">
        <v>0</v>
      </c>
      <c r="AL1592" s="112">
        <v>0</v>
      </c>
      <c r="AM1592" s="112">
        <v>0</v>
      </c>
      <c r="AN1592" s="112">
        <v>0</v>
      </c>
      <c r="AO1592" s="112">
        <v>0</v>
      </c>
      <c r="AP1592" s="112">
        <v>0</v>
      </c>
      <c r="AQ1592" s="112">
        <v>0</v>
      </c>
      <c r="AR1592" s="112">
        <v>0</v>
      </c>
      <c r="AS1592" s="112">
        <v>0</v>
      </c>
      <c r="AT1592" s="111">
        <v>0.55000000000000004</v>
      </c>
      <c r="AU1592" s="112">
        <v>0</v>
      </c>
      <c r="AV1592" s="112">
        <v>0</v>
      </c>
      <c r="AW1592" s="112">
        <v>0</v>
      </c>
      <c r="AX1592" s="112">
        <v>0</v>
      </c>
      <c r="AY1592" s="112">
        <v>0</v>
      </c>
      <c r="AZ1592" s="112">
        <v>0</v>
      </c>
      <c r="BA1592" s="111">
        <v>0.71299999999999997</v>
      </c>
      <c r="BB1592" s="112">
        <v>0</v>
      </c>
      <c r="BC1592" s="112">
        <v>0</v>
      </c>
      <c r="BD1592" s="112">
        <v>0</v>
      </c>
      <c r="BE1592" s="112">
        <v>0</v>
      </c>
      <c r="BF1592" s="112">
        <v>0</v>
      </c>
      <c r="BG1592" s="112">
        <v>0</v>
      </c>
      <c r="BH1592" s="112">
        <v>0</v>
      </c>
      <c r="BI1592" s="112">
        <v>0</v>
      </c>
      <c r="BJ1592" s="112">
        <v>0</v>
      </c>
      <c r="BK1592" s="111">
        <v>0.71299999999999997</v>
      </c>
      <c r="BL1592" s="112">
        <v>0</v>
      </c>
      <c r="BM1592" s="112">
        <v>0</v>
      </c>
      <c r="BN1592" s="112">
        <v>0</v>
      </c>
      <c r="BO1592" s="112">
        <v>0</v>
      </c>
      <c r="BP1592" s="112">
        <v>0</v>
      </c>
      <c r="BQ1592" s="112">
        <v>0</v>
      </c>
      <c r="BR1592" s="113">
        <v>5</v>
      </c>
      <c r="BS1592" s="112">
        <v>0</v>
      </c>
    </row>
    <row r="1593" spans="1:71" hidden="1" x14ac:dyDescent="0.25">
      <c r="A1593" s="102" t="s">
        <v>16</v>
      </c>
      <c r="B1593" s="103" t="s">
        <v>209</v>
      </c>
      <c r="C1593" s="102" t="s">
        <v>210</v>
      </c>
      <c r="D1593" s="102" t="s">
        <v>86</v>
      </c>
      <c r="E1593" s="102" t="s">
        <v>87</v>
      </c>
      <c r="F1593" s="102" t="s">
        <v>152</v>
      </c>
      <c r="G1593" s="102" t="s">
        <v>223</v>
      </c>
      <c r="H1593" s="104">
        <v>17</v>
      </c>
      <c r="I1593" s="104">
        <v>21</v>
      </c>
      <c r="J1593" s="104">
        <v>4</v>
      </c>
      <c r="K1593" s="104">
        <v>12</v>
      </c>
      <c r="L1593" s="105">
        <v>14</v>
      </c>
      <c r="M1593" s="106">
        <v>137</v>
      </c>
      <c r="N1593" s="106">
        <v>150</v>
      </c>
      <c r="O1593" s="106">
        <v>2</v>
      </c>
      <c r="P1593" s="106">
        <v>13</v>
      </c>
      <c r="Q1593" s="106">
        <v>5</v>
      </c>
      <c r="R1593" s="106">
        <v>3.5</v>
      </c>
      <c r="S1593" s="106">
        <v>144</v>
      </c>
      <c r="T1593" s="106">
        <v>154</v>
      </c>
      <c r="U1593" s="106">
        <v>2</v>
      </c>
      <c r="V1593" s="106">
        <v>10</v>
      </c>
      <c r="W1593" s="106">
        <v>6</v>
      </c>
      <c r="X1593" s="106">
        <v>4</v>
      </c>
      <c r="Y1593" s="106">
        <v>4</v>
      </c>
      <c r="Z1593" s="106">
        <v>1</v>
      </c>
      <c r="AA1593" s="107">
        <v>54196</v>
      </c>
      <c r="AB1593" s="106">
        <v>6</v>
      </c>
      <c r="AC1593" s="108">
        <v>4.0999999999999996</v>
      </c>
      <c r="AD1593" s="109">
        <v>3</v>
      </c>
      <c r="AE1593" s="110">
        <v>0</v>
      </c>
      <c r="AF1593" s="111">
        <v>0.54</v>
      </c>
      <c r="AG1593" s="112">
        <v>0</v>
      </c>
      <c r="AH1593" s="112">
        <v>0</v>
      </c>
      <c r="AI1593" s="112">
        <v>0</v>
      </c>
      <c r="AJ1593" s="111">
        <v>0.9</v>
      </c>
      <c r="AK1593" s="112">
        <v>0</v>
      </c>
      <c r="AL1593" s="112">
        <v>0</v>
      </c>
      <c r="AM1593" s="112">
        <v>0</v>
      </c>
      <c r="AN1593" s="112">
        <v>0</v>
      </c>
      <c r="AO1593" s="112">
        <v>0</v>
      </c>
      <c r="AP1593" s="112">
        <v>0</v>
      </c>
      <c r="AQ1593" s="112">
        <v>0</v>
      </c>
      <c r="AR1593" s="112">
        <v>0</v>
      </c>
      <c r="AS1593" s="112">
        <v>0</v>
      </c>
      <c r="AT1593" s="111">
        <v>0.55000000000000004</v>
      </c>
      <c r="AU1593" s="112">
        <v>0</v>
      </c>
      <c r="AV1593" s="112">
        <v>0</v>
      </c>
      <c r="AW1593" s="112">
        <v>0</v>
      </c>
      <c r="AX1593" s="112">
        <v>0</v>
      </c>
      <c r="AY1593" s="112">
        <v>0</v>
      </c>
      <c r="AZ1593" s="112">
        <v>0</v>
      </c>
      <c r="BA1593" s="111">
        <v>0.71299999999999997</v>
      </c>
      <c r="BB1593" s="112">
        <v>0</v>
      </c>
      <c r="BC1593" s="112">
        <v>0</v>
      </c>
      <c r="BD1593" s="112">
        <v>0</v>
      </c>
      <c r="BE1593" s="112">
        <v>0</v>
      </c>
      <c r="BF1593" s="112">
        <v>0</v>
      </c>
      <c r="BG1593" s="112">
        <v>0</v>
      </c>
      <c r="BH1593" s="112">
        <v>0</v>
      </c>
      <c r="BI1593" s="112">
        <v>0</v>
      </c>
      <c r="BJ1593" s="112">
        <v>0</v>
      </c>
      <c r="BK1593" s="111">
        <v>0.71299999999999997</v>
      </c>
      <c r="BL1593" s="112">
        <v>0</v>
      </c>
      <c r="BM1593" s="112">
        <v>0</v>
      </c>
      <c r="BN1593" s="112">
        <v>0</v>
      </c>
      <c r="BO1593" s="112">
        <v>0</v>
      </c>
      <c r="BP1593" s="112">
        <v>0</v>
      </c>
      <c r="BQ1593" s="112">
        <v>0</v>
      </c>
      <c r="BR1593" s="113">
        <v>69</v>
      </c>
      <c r="BS1593" s="112">
        <v>0</v>
      </c>
    </row>
    <row r="1594" spans="1:71" hidden="1" x14ac:dyDescent="0.25">
      <c r="A1594" s="102" t="s">
        <v>16</v>
      </c>
      <c r="B1594" s="103" t="s">
        <v>209</v>
      </c>
      <c r="C1594" s="102" t="s">
        <v>210</v>
      </c>
      <c r="D1594" s="102" t="s">
        <v>12</v>
      </c>
      <c r="E1594" s="102" t="s">
        <v>13</v>
      </c>
      <c r="F1594" s="102" t="s">
        <v>152</v>
      </c>
      <c r="G1594" s="102" t="s">
        <v>223</v>
      </c>
      <c r="H1594" s="104">
        <v>163</v>
      </c>
      <c r="I1594" s="104">
        <v>195</v>
      </c>
      <c r="J1594" s="104">
        <v>89</v>
      </c>
      <c r="K1594" s="104">
        <v>267</v>
      </c>
      <c r="L1594" s="105">
        <v>149</v>
      </c>
      <c r="M1594" s="106">
        <v>1455</v>
      </c>
      <c r="N1594" s="106">
        <v>1566</v>
      </c>
      <c r="O1594" s="106">
        <v>9</v>
      </c>
      <c r="P1594" s="106">
        <v>111</v>
      </c>
      <c r="Q1594" s="106">
        <v>9</v>
      </c>
      <c r="R1594" s="106">
        <v>9</v>
      </c>
      <c r="S1594" s="106">
        <v>1611</v>
      </c>
      <c r="T1594" s="106">
        <v>1669</v>
      </c>
      <c r="U1594" s="106">
        <v>9</v>
      </c>
      <c r="V1594" s="106">
        <v>58</v>
      </c>
      <c r="W1594" s="106">
        <v>10</v>
      </c>
      <c r="X1594" s="106">
        <v>9.5</v>
      </c>
      <c r="Y1594" s="106">
        <v>89</v>
      </c>
      <c r="Z1594" s="106">
        <v>8</v>
      </c>
      <c r="AA1594" s="107">
        <v>53724</v>
      </c>
      <c r="AB1594" s="106">
        <v>6</v>
      </c>
      <c r="AC1594" s="108">
        <v>7.7</v>
      </c>
      <c r="AD1594" s="109">
        <v>4</v>
      </c>
      <c r="AE1594" s="110">
        <v>0</v>
      </c>
      <c r="AF1594" s="111">
        <v>0.54</v>
      </c>
      <c r="AG1594" s="112">
        <v>0</v>
      </c>
      <c r="AH1594" s="112">
        <v>0</v>
      </c>
      <c r="AI1594" s="112">
        <v>0</v>
      </c>
      <c r="AJ1594" s="111">
        <v>0.9</v>
      </c>
      <c r="AK1594" s="112">
        <v>0</v>
      </c>
      <c r="AL1594" s="112">
        <v>0</v>
      </c>
      <c r="AM1594" s="112">
        <v>0</v>
      </c>
      <c r="AN1594" s="112">
        <v>0</v>
      </c>
      <c r="AO1594" s="112">
        <v>0</v>
      </c>
      <c r="AP1594" s="112">
        <v>0</v>
      </c>
      <c r="AQ1594" s="112">
        <v>0</v>
      </c>
      <c r="AR1594" s="112">
        <v>0</v>
      </c>
      <c r="AS1594" s="112">
        <v>0</v>
      </c>
      <c r="AT1594" s="111">
        <v>0.55000000000000004</v>
      </c>
      <c r="AU1594" s="112">
        <v>0</v>
      </c>
      <c r="AV1594" s="112">
        <v>0</v>
      </c>
      <c r="AW1594" s="112">
        <v>0</v>
      </c>
      <c r="AX1594" s="112">
        <v>0</v>
      </c>
      <c r="AY1594" s="112">
        <v>0</v>
      </c>
      <c r="AZ1594" s="112">
        <v>0</v>
      </c>
      <c r="BA1594" s="111">
        <v>0.71299999999999997</v>
      </c>
      <c r="BB1594" s="112">
        <v>0</v>
      </c>
      <c r="BC1594" s="112">
        <v>0</v>
      </c>
      <c r="BD1594" s="112">
        <v>0</v>
      </c>
      <c r="BE1594" s="112">
        <v>0</v>
      </c>
      <c r="BF1594" s="112">
        <v>0</v>
      </c>
      <c r="BG1594" s="112">
        <v>0</v>
      </c>
      <c r="BH1594" s="112">
        <v>0</v>
      </c>
      <c r="BI1594" s="112">
        <v>0</v>
      </c>
      <c r="BJ1594" s="112">
        <v>0</v>
      </c>
      <c r="BK1594" s="111">
        <v>0.71299999999999997</v>
      </c>
      <c r="BL1594" s="112">
        <v>0</v>
      </c>
      <c r="BM1594" s="112">
        <v>0</v>
      </c>
      <c r="BN1594" s="112">
        <v>0</v>
      </c>
      <c r="BO1594" s="112">
        <v>0</v>
      </c>
      <c r="BP1594" s="112">
        <v>0</v>
      </c>
      <c r="BQ1594" s="112">
        <v>0</v>
      </c>
      <c r="BR1594" s="113">
        <v>1139</v>
      </c>
      <c r="BS1594" s="112">
        <v>0</v>
      </c>
    </row>
    <row r="1595" spans="1:71" hidden="1" x14ac:dyDescent="0.25">
      <c r="A1595" s="102" t="s">
        <v>16</v>
      </c>
      <c r="B1595" s="103" t="s">
        <v>209</v>
      </c>
      <c r="C1595" s="102" t="s">
        <v>210</v>
      </c>
      <c r="D1595" s="102" t="s">
        <v>30</v>
      </c>
      <c r="E1595" s="102" t="s">
        <v>31</v>
      </c>
      <c r="F1595" s="102" t="s">
        <v>151</v>
      </c>
      <c r="G1595" s="102" t="s">
        <v>223</v>
      </c>
      <c r="H1595" s="104">
        <v>73</v>
      </c>
      <c r="I1595" s="104">
        <v>87</v>
      </c>
      <c r="J1595" s="104">
        <v>13</v>
      </c>
      <c r="K1595" s="104">
        <v>39</v>
      </c>
      <c r="L1595" s="105">
        <v>57.666666666666664</v>
      </c>
      <c r="M1595" s="106">
        <v>625</v>
      </c>
      <c r="N1595" s="106">
        <v>662</v>
      </c>
      <c r="O1595" s="106">
        <v>7</v>
      </c>
      <c r="P1595" s="106">
        <v>37</v>
      </c>
      <c r="Q1595" s="106">
        <v>8</v>
      </c>
      <c r="R1595" s="106">
        <v>7.5</v>
      </c>
      <c r="S1595" s="106">
        <v>695</v>
      </c>
      <c r="T1595" s="106">
        <v>714</v>
      </c>
      <c r="U1595" s="106">
        <v>7</v>
      </c>
      <c r="V1595" s="106">
        <v>19</v>
      </c>
      <c r="W1595" s="106">
        <v>7</v>
      </c>
      <c r="X1595" s="106">
        <v>7</v>
      </c>
      <c r="Y1595" s="106">
        <v>13</v>
      </c>
      <c r="Z1595" s="106">
        <v>4</v>
      </c>
      <c r="AA1595" s="107">
        <v>60619</v>
      </c>
      <c r="AB1595" s="106">
        <v>7</v>
      </c>
      <c r="AC1595" s="108">
        <v>6.5</v>
      </c>
      <c r="AD1595" s="109">
        <v>4</v>
      </c>
      <c r="AE1595" s="110">
        <v>0</v>
      </c>
      <c r="AF1595" s="111">
        <v>0.54</v>
      </c>
      <c r="AG1595" s="112">
        <v>0</v>
      </c>
      <c r="AH1595" s="112">
        <v>0</v>
      </c>
      <c r="AI1595" s="112">
        <v>0</v>
      </c>
      <c r="AJ1595" s="111">
        <v>0.9</v>
      </c>
      <c r="AK1595" s="112">
        <v>0</v>
      </c>
      <c r="AL1595" s="112">
        <v>0</v>
      </c>
      <c r="AM1595" s="112">
        <v>0</v>
      </c>
      <c r="AN1595" s="112">
        <v>0</v>
      </c>
      <c r="AO1595" s="112">
        <v>0</v>
      </c>
      <c r="AP1595" s="112">
        <v>0</v>
      </c>
      <c r="AQ1595" s="112">
        <v>0</v>
      </c>
      <c r="AR1595" s="112">
        <v>0</v>
      </c>
      <c r="AS1595" s="112">
        <v>0</v>
      </c>
      <c r="AT1595" s="111">
        <v>0.55000000000000004</v>
      </c>
      <c r="AU1595" s="112">
        <v>0</v>
      </c>
      <c r="AV1595" s="112">
        <v>0</v>
      </c>
      <c r="AW1595" s="112">
        <v>0</v>
      </c>
      <c r="AX1595" s="112">
        <v>0</v>
      </c>
      <c r="AY1595" s="112">
        <v>0</v>
      </c>
      <c r="AZ1595" s="112">
        <v>0</v>
      </c>
      <c r="BA1595" s="111">
        <v>0.71299999999999997</v>
      </c>
      <c r="BB1595" s="112">
        <v>0</v>
      </c>
      <c r="BC1595" s="112">
        <v>0</v>
      </c>
      <c r="BD1595" s="112">
        <v>0</v>
      </c>
      <c r="BE1595" s="112">
        <v>0</v>
      </c>
      <c r="BF1595" s="112">
        <v>0</v>
      </c>
      <c r="BG1595" s="112">
        <v>0</v>
      </c>
      <c r="BH1595" s="112">
        <v>0</v>
      </c>
      <c r="BI1595" s="112">
        <v>0</v>
      </c>
      <c r="BJ1595" s="112">
        <v>0</v>
      </c>
      <c r="BK1595" s="111">
        <v>0.71299999999999997</v>
      </c>
      <c r="BL1595" s="112">
        <v>0</v>
      </c>
      <c r="BM1595" s="112">
        <v>0</v>
      </c>
      <c r="BN1595" s="112">
        <v>0</v>
      </c>
      <c r="BO1595" s="112">
        <v>0</v>
      </c>
      <c r="BP1595" s="112">
        <v>0</v>
      </c>
      <c r="BQ1595" s="112">
        <v>0</v>
      </c>
      <c r="BR1595" s="113">
        <v>367</v>
      </c>
      <c r="BS1595" s="112">
        <v>0</v>
      </c>
    </row>
    <row r="1596" spans="1:71" hidden="1" x14ac:dyDescent="0.25">
      <c r="A1596" s="102" t="s">
        <v>16</v>
      </c>
      <c r="B1596" s="103" t="s">
        <v>209</v>
      </c>
      <c r="C1596" s="102" t="s">
        <v>210</v>
      </c>
      <c r="D1596" s="102" t="s">
        <v>10</v>
      </c>
      <c r="E1596" s="102" t="s">
        <v>11</v>
      </c>
      <c r="F1596" s="102" t="s">
        <v>151</v>
      </c>
      <c r="G1596" s="102" t="s">
        <v>223</v>
      </c>
      <c r="H1596" s="104">
        <v>130</v>
      </c>
      <c r="I1596" s="104">
        <v>160</v>
      </c>
      <c r="J1596" s="104">
        <v>96</v>
      </c>
      <c r="K1596" s="104">
        <v>288</v>
      </c>
      <c r="L1596" s="105">
        <v>128.66666666666666</v>
      </c>
      <c r="M1596" s="106">
        <v>1084</v>
      </c>
      <c r="N1596" s="106">
        <v>1167</v>
      </c>
      <c r="O1596" s="106">
        <v>8</v>
      </c>
      <c r="P1596" s="106">
        <v>83</v>
      </c>
      <c r="Q1596" s="106">
        <v>9</v>
      </c>
      <c r="R1596" s="106">
        <v>8.5</v>
      </c>
      <c r="S1596" s="106">
        <v>1148</v>
      </c>
      <c r="T1596" s="106">
        <v>1211</v>
      </c>
      <c r="U1596" s="106">
        <v>8</v>
      </c>
      <c r="V1596" s="106">
        <v>63</v>
      </c>
      <c r="W1596" s="106">
        <v>10</v>
      </c>
      <c r="X1596" s="106">
        <v>9</v>
      </c>
      <c r="Y1596" s="106">
        <v>96</v>
      </c>
      <c r="Z1596" s="106">
        <v>8</v>
      </c>
      <c r="AA1596" s="107">
        <v>65944</v>
      </c>
      <c r="AB1596" s="106">
        <v>8</v>
      </c>
      <c r="AC1596" s="108">
        <v>8.3000000000000007</v>
      </c>
      <c r="AD1596" s="109">
        <v>5</v>
      </c>
      <c r="AE1596" s="110">
        <v>80</v>
      </c>
      <c r="AF1596" s="111">
        <v>0.54</v>
      </c>
      <c r="AG1596" s="112">
        <v>0</v>
      </c>
      <c r="AH1596" s="112">
        <v>0</v>
      </c>
      <c r="AI1596" s="112">
        <v>0</v>
      </c>
      <c r="AJ1596" s="111">
        <v>0.9</v>
      </c>
      <c r="AK1596" s="112">
        <v>0</v>
      </c>
      <c r="AL1596" s="112">
        <v>0</v>
      </c>
      <c r="AM1596" s="112">
        <v>0</v>
      </c>
      <c r="AN1596" s="112">
        <v>0</v>
      </c>
      <c r="AO1596" s="112">
        <v>0</v>
      </c>
      <c r="AP1596" s="112">
        <v>0</v>
      </c>
      <c r="AQ1596" s="112">
        <v>0</v>
      </c>
      <c r="AR1596" s="112">
        <v>0</v>
      </c>
      <c r="AS1596" s="112">
        <v>0</v>
      </c>
      <c r="AT1596" s="111">
        <v>0.55000000000000004</v>
      </c>
      <c r="AU1596" s="112">
        <v>0</v>
      </c>
      <c r="AV1596" s="112">
        <v>0</v>
      </c>
      <c r="AW1596" s="112">
        <v>0</v>
      </c>
      <c r="AX1596" s="112">
        <v>0</v>
      </c>
      <c r="AY1596" s="112">
        <v>0</v>
      </c>
      <c r="AZ1596" s="112">
        <v>0</v>
      </c>
      <c r="BA1596" s="111">
        <v>0.71299999999999997</v>
      </c>
      <c r="BB1596" s="112">
        <v>0</v>
      </c>
      <c r="BC1596" s="112">
        <v>0</v>
      </c>
      <c r="BD1596" s="112">
        <v>0</v>
      </c>
      <c r="BE1596" s="112">
        <v>0</v>
      </c>
      <c r="BF1596" s="112">
        <v>0</v>
      </c>
      <c r="BG1596" s="112">
        <v>0</v>
      </c>
      <c r="BH1596" s="112">
        <v>0</v>
      </c>
      <c r="BI1596" s="112">
        <v>0</v>
      </c>
      <c r="BJ1596" s="112">
        <v>0</v>
      </c>
      <c r="BK1596" s="111">
        <v>0.71299999999999997</v>
      </c>
      <c r="BL1596" s="112">
        <v>43.2</v>
      </c>
      <c r="BM1596" s="112">
        <v>0</v>
      </c>
      <c r="BN1596" s="112">
        <v>0</v>
      </c>
      <c r="BO1596" s="112">
        <v>0</v>
      </c>
      <c r="BP1596" s="112">
        <v>0</v>
      </c>
      <c r="BQ1596" s="112">
        <v>0</v>
      </c>
      <c r="BR1596" s="113">
        <v>244</v>
      </c>
      <c r="BS1596" s="112">
        <v>1257</v>
      </c>
    </row>
    <row r="1597" spans="1:71" hidden="1" x14ac:dyDescent="0.25">
      <c r="A1597" s="102" t="s">
        <v>16</v>
      </c>
      <c r="B1597" s="103" t="s">
        <v>209</v>
      </c>
      <c r="C1597" s="102" t="s">
        <v>210</v>
      </c>
      <c r="D1597" s="102" t="s">
        <v>64</v>
      </c>
      <c r="E1597" s="102" t="s">
        <v>65</v>
      </c>
      <c r="F1597" s="102" t="s">
        <v>152</v>
      </c>
      <c r="G1597" s="102" t="s">
        <v>223</v>
      </c>
      <c r="H1597" s="104">
        <v>57</v>
      </c>
      <c r="I1597" s="104">
        <v>79</v>
      </c>
      <c r="J1597" s="104">
        <v>25</v>
      </c>
      <c r="K1597" s="104">
        <v>75</v>
      </c>
      <c r="L1597" s="105">
        <v>53.666666666666664</v>
      </c>
      <c r="M1597" s="106">
        <v>626</v>
      </c>
      <c r="N1597" s="106">
        <v>652</v>
      </c>
      <c r="O1597" s="106">
        <v>7</v>
      </c>
      <c r="P1597" s="106">
        <v>26</v>
      </c>
      <c r="Q1597" s="106">
        <v>7</v>
      </c>
      <c r="R1597" s="106">
        <v>7</v>
      </c>
      <c r="S1597" s="106">
        <v>681</v>
      </c>
      <c r="T1597" s="106">
        <v>718</v>
      </c>
      <c r="U1597" s="106">
        <v>7</v>
      </c>
      <c r="V1597" s="106">
        <v>37</v>
      </c>
      <c r="W1597" s="106">
        <v>9</v>
      </c>
      <c r="X1597" s="106">
        <v>8</v>
      </c>
      <c r="Y1597" s="106">
        <v>25</v>
      </c>
      <c r="Z1597" s="106">
        <v>6</v>
      </c>
      <c r="AA1597" s="107">
        <v>46933</v>
      </c>
      <c r="AB1597" s="106">
        <v>5</v>
      </c>
      <c r="AC1597" s="108">
        <v>6.2</v>
      </c>
      <c r="AD1597" s="109">
        <v>4</v>
      </c>
      <c r="AE1597" s="110">
        <v>0</v>
      </c>
      <c r="AF1597" s="111">
        <v>0.54</v>
      </c>
      <c r="AG1597" s="112">
        <v>0</v>
      </c>
      <c r="AH1597" s="112">
        <v>0</v>
      </c>
      <c r="AI1597" s="112">
        <v>0</v>
      </c>
      <c r="AJ1597" s="111">
        <v>0.9</v>
      </c>
      <c r="AK1597" s="112">
        <v>0</v>
      </c>
      <c r="AL1597" s="112">
        <v>0</v>
      </c>
      <c r="AM1597" s="112">
        <v>0</v>
      </c>
      <c r="AN1597" s="112">
        <v>0</v>
      </c>
      <c r="AO1597" s="112">
        <v>0</v>
      </c>
      <c r="AP1597" s="112">
        <v>0</v>
      </c>
      <c r="AQ1597" s="112">
        <v>0</v>
      </c>
      <c r="AR1597" s="112">
        <v>0</v>
      </c>
      <c r="AS1597" s="112">
        <v>0</v>
      </c>
      <c r="AT1597" s="111">
        <v>0.55000000000000004</v>
      </c>
      <c r="AU1597" s="112">
        <v>0</v>
      </c>
      <c r="AV1597" s="112">
        <v>0</v>
      </c>
      <c r="AW1597" s="112">
        <v>0</v>
      </c>
      <c r="AX1597" s="112">
        <v>0</v>
      </c>
      <c r="AY1597" s="112">
        <v>0</v>
      </c>
      <c r="AZ1597" s="112">
        <v>0</v>
      </c>
      <c r="BA1597" s="111">
        <v>0.71299999999999997</v>
      </c>
      <c r="BB1597" s="112">
        <v>0</v>
      </c>
      <c r="BC1597" s="112">
        <v>0</v>
      </c>
      <c r="BD1597" s="112">
        <v>0</v>
      </c>
      <c r="BE1597" s="112">
        <v>0</v>
      </c>
      <c r="BF1597" s="112">
        <v>0</v>
      </c>
      <c r="BG1597" s="112">
        <v>0</v>
      </c>
      <c r="BH1597" s="112">
        <v>0</v>
      </c>
      <c r="BI1597" s="112">
        <v>0</v>
      </c>
      <c r="BJ1597" s="112">
        <v>0</v>
      </c>
      <c r="BK1597" s="111">
        <v>0.71299999999999997</v>
      </c>
      <c r="BL1597" s="112">
        <v>0</v>
      </c>
      <c r="BM1597" s="112">
        <v>0</v>
      </c>
      <c r="BN1597" s="112">
        <v>0</v>
      </c>
      <c r="BO1597" s="112">
        <v>0</v>
      </c>
      <c r="BP1597" s="112">
        <v>0</v>
      </c>
      <c r="BQ1597" s="112">
        <v>0</v>
      </c>
      <c r="BR1597" s="113">
        <v>173</v>
      </c>
      <c r="BS1597" s="112">
        <v>0</v>
      </c>
    </row>
    <row r="1598" spans="1:71" hidden="1" x14ac:dyDescent="0.25">
      <c r="A1598" s="102" t="s">
        <v>16</v>
      </c>
      <c r="B1598" s="103" t="s">
        <v>209</v>
      </c>
      <c r="C1598" s="102" t="s">
        <v>210</v>
      </c>
      <c r="D1598" s="102" t="s">
        <v>5</v>
      </c>
      <c r="E1598" s="102" t="s">
        <v>6</v>
      </c>
      <c r="F1598" s="102" t="s">
        <v>151</v>
      </c>
      <c r="G1598" s="102" t="s">
        <v>223</v>
      </c>
      <c r="H1598" s="104">
        <v>137</v>
      </c>
      <c r="I1598" s="104">
        <v>176</v>
      </c>
      <c r="J1598" s="104">
        <v>47</v>
      </c>
      <c r="K1598" s="104">
        <v>141</v>
      </c>
      <c r="L1598" s="105">
        <v>120</v>
      </c>
      <c r="M1598" s="106">
        <v>1115</v>
      </c>
      <c r="N1598" s="106">
        <v>1271</v>
      </c>
      <c r="O1598" s="106">
        <v>8</v>
      </c>
      <c r="P1598" s="106">
        <v>156</v>
      </c>
      <c r="Q1598" s="106">
        <v>10</v>
      </c>
      <c r="R1598" s="106">
        <v>9</v>
      </c>
      <c r="S1598" s="106">
        <v>1219</v>
      </c>
      <c r="T1598" s="106">
        <v>1310</v>
      </c>
      <c r="U1598" s="106">
        <v>8</v>
      </c>
      <c r="V1598" s="106">
        <v>91</v>
      </c>
      <c r="W1598" s="106">
        <v>10</v>
      </c>
      <c r="X1598" s="106">
        <v>9</v>
      </c>
      <c r="Y1598" s="106">
        <v>47</v>
      </c>
      <c r="Z1598" s="106">
        <v>7</v>
      </c>
      <c r="AA1598" s="107">
        <v>59452</v>
      </c>
      <c r="AB1598" s="106">
        <v>7</v>
      </c>
      <c r="AC1598" s="108">
        <v>7.8</v>
      </c>
      <c r="AD1598" s="109">
        <v>4</v>
      </c>
      <c r="AE1598" s="110">
        <v>18</v>
      </c>
      <c r="AF1598" s="111">
        <v>0.54</v>
      </c>
      <c r="AG1598" s="112">
        <v>0</v>
      </c>
      <c r="AH1598" s="112">
        <v>0</v>
      </c>
      <c r="AI1598" s="112">
        <v>0</v>
      </c>
      <c r="AJ1598" s="111">
        <v>0.9</v>
      </c>
      <c r="AK1598" s="112">
        <v>0</v>
      </c>
      <c r="AL1598" s="112">
        <v>0</v>
      </c>
      <c r="AM1598" s="112">
        <v>0</v>
      </c>
      <c r="AN1598" s="112">
        <v>0</v>
      </c>
      <c r="AO1598" s="112">
        <v>0</v>
      </c>
      <c r="AP1598" s="112">
        <v>0</v>
      </c>
      <c r="AQ1598" s="112">
        <v>0</v>
      </c>
      <c r="AR1598" s="112">
        <v>0</v>
      </c>
      <c r="AS1598" s="112">
        <v>0</v>
      </c>
      <c r="AT1598" s="111">
        <v>0.55000000000000004</v>
      </c>
      <c r="AU1598" s="112">
        <v>0</v>
      </c>
      <c r="AV1598" s="112">
        <v>0</v>
      </c>
      <c r="AW1598" s="112">
        <v>0</v>
      </c>
      <c r="AX1598" s="112">
        <v>0</v>
      </c>
      <c r="AY1598" s="112">
        <v>0</v>
      </c>
      <c r="AZ1598" s="112">
        <v>0</v>
      </c>
      <c r="BA1598" s="111">
        <v>0.71299999999999997</v>
      </c>
      <c r="BB1598" s="112">
        <v>0</v>
      </c>
      <c r="BC1598" s="112">
        <v>0</v>
      </c>
      <c r="BD1598" s="112">
        <v>0</v>
      </c>
      <c r="BE1598" s="112">
        <v>0</v>
      </c>
      <c r="BF1598" s="112">
        <v>0</v>
      </c>
      <c r="BG1598" s="112">
        <v>0</v>
      </c>
      <c r="BH1598" s="112">
        <v>0</v>
      </c>
      <c r="BI1598" s="112">
        <v>0</v>
      </c>
      <c r="BJ1598" s="112">
        <v>0</v>
      </c>
      <c r="BK1598" s="111">
        <v>0.71299999999999997</v>
      </c>
      <c r="BL1598" s="112">
        <v>9.7200000000000006</v>
      </c>
      <c r="BM1598" s="112">
        <v>0</v>
      </c>
      <c r="BN1598" s="112">
        <v>0</v>
      </c>
      <c r="BO1598" s="112">
        <v>0</v>
      </c>
      <c r="BP1598" s="112">
        <v>0</v>
      </c>
      <c r="BQ1598" s="112">
        <v>0</v>
      </c>
      <c r="BR1598" s="113">
        <v>129</v>
      </c>
      <c r="BS1598" s="112">
        <v>966</v>
      </c>
    </row>
    <row r="1599" spans="1:71" hidden="1" x14ac:dyDescent="0.25">
      <c r="A1599" s="102" t="s">
        <v>16</v>
      </c>
      <c r="B1599" s="103" t="s">
        <v>209</v>
      </c>
      <c r="C1599" s="102" t="s">
        <v>210</v>
      </c>
      <c r="D1599" s="102" t="s">
        <v>46</v>
      </c>
      <c r="E1599" s="102" t="s">
        <v>47</v>
      </c>
      <c r="F1599" s="102" t="s">
        <v>152</v>
      </c>
      <c r="G1599" s="102" t="s">
        <v>223</v>
      </c>
      <c r="H1599" s="104">
        <v>22</v>
      </c>
      <c r="I1599" s="104">
        <v>27</v>
      </c>
      <c r="J1599" s="104">
        <v>9</v>
      </c>
      <c r="K1599" s="104">
        <v>27</v>
      </c>
      <c r="L1599" s="105">
        <v>19.333333333333332</v>
      </c>
      <c r="M1599" s="106">
        <v>194</v>
      </c>
      <c r="N1599" s="106">
        <v>214</v>
      </c>
      <c r="O1599" s="106">
        <v>3</v>
      </c>
      <c r="P1599" s="106">
        <v>20</v>
      </c>
      <c r="Q1599" s="106">
        <v>6</v>
      </c>
      <c r="R1599" s="106">
        <v>4.5</v>
      </c>
      <c r="S1599" s="106">
        <v>208</v>
      </c>
      <c r="T1599" s="106">
        <v>222</v>
      </c>
      <c r="U1599" s="106">
        <v>3</v>
      </c>
      <c r="V1599" s="106">
        <v>14</v>
      </c>
      <c r="W1599" s="106">
        <v>7</v>
      </c>
      <c r="X1599" s="106">
        <v>5</v>
      </c>
      <c r="Y1599" s="106">
        <v>9</v>
      </c>
      <c r="Z1599" s="106">
        <v>3</v>
      </c>
      <c r="AA1599" s="107"/>
      <c r="AB1599" s="106"/>
      <c r="AC1599" s="108">
        <v>4.166666666666667</v>
      </c>
      <c r="AD1599" s="109">
        <v>3</v>
      </c>
      <c r="AE1599" s="110">
        <v>0</v>
      </c>
      <c r="AF1599" s="111">
        <v>0.54</v>
      </c>
      <c r="AG1599" s="112">
        <v>0</v>
      </c>
      <c r="AH1599" s="112">
        <v>0</v>
      </c>
      <c r="AI1599" s="112">
        <v>0</v>
      </c>
      <c r="AJ1599" s="111">
        <v>0.9</v>
      </c>
      <c r="AK1599" s="112">
        <v>0</v>
      </c>
      <c r="AL1599" s="112">
        <v>0</v>
      </c>
      <c r="AM1599" s="112">
        <v>0</v>
      </c>
      <c r="AN1599" s="112">
        <v>0</v>
      </c>
      <c r="AO1599" s="112">
        <v>0</v>
      </c>
      <c r="AP1599" s="112">
        <v>0</v>
      </c>
      <c r="AQ1599" s="112">
        <v>0</v>
      </c>
      <c r="AR1599" s="112">
        <v>0</v>
      </c>
      <c r="AS1599" s="112">
        <v>0</v>
      </c>
      <c r="AT1599" s="111">
        <v>0.55000000000000004</v>
      </c>
      <c r="AU1599" s="112">
        <v>0</v>
      </c>
      <c r="AV1599" s="112">
        <v>0</v>
      </c>
      <c r="AW1599" s="112">
        <v>0</v>
      </c>
      <c r="AX1599" s="112">
        <v>0</v>
      </c>
      <c r="AY1599" s="112">
        <v>0</v>
      </c>
      <c r="AZ1599" s="112">
        <v>0</v>
      </c>
      <c r="BA1599" s="111">
        <v>0.71299999999999997</v>
      </c>
      <c r="BB1599" s="112">
        <v>0</v>
      </c>
      <c r="BC1599" s="112">
        <v>0</v>
      </c>
      <c r="BD1599" s="112">
        <v>0</v>
      </c>
      <c r="BE1599" s="112">
        <v>0</v>
      </c>
      <c r="BF1599" s="112">
        <v>0</v>
      </c>
      <c r="BG1599" s="112">
        <v>0</v>
      </c>
      <c r="BH1599" s="112">
        <v>0</v>
      </c>
      <c r="BI1599" s="112">
        <v>0</v>
      </c>
      <c r="BJ1599" s="112">
        <v>0</v>
      </c>
      <c r="BK1599" s="111">
        <v>0.71299999999999997</v>
      </c>
      <c r="BL1599" s="112">
        <v>0</v>
      </c>
      <c r="BM1599" s="112">
        <v>0</v>
      </c>
      <c r="BN1599" s="112">
        <v>0</v>
      </c>
      <c r="BO1599" s="112">
        <v>0</v>
      </c>
      <c r="BP1599" s="112">
        <v>0</v>
      </c>
      <c r="BQ1599" s="112">
        <v>0</v>
      </c>
      <c r="BR1599" s="113">
        <v>168</v>
      </c>
      <c r="BS1599" s="112">
        <v>0</v>
      </c>
    </row>
    <row r="1600" spans="1:71" hidden="1" x14ac:dyDescent="0.25">
      <c r="A1600" s="102" t="s">
        <v>16</v>
      </c>
      <c r="B1600" s="103" t="s">
        <v>209</v>
      </c>
      <c r="C1600" s="102" t="s">
        <v>210</v>
      </c>
      <c r="D1600" s="102" t="s">
        <v>14</v>
      </c>
      <c r="E1600" s="102" t="s">
        <v>15</v>
      </c>
      <c r="F1600" s="102" t="s">
        <v>151</v>
      </c>
      <c r="G1600" s="102" t="s">
        <v>223</v>
      </c>
      <c r="H1600" s="104">
        <v>25</v>
      </c>
      <c r="I1600" s="104">
        <v>30</v>
      </c>
      <c r="J1600" s="104">
        <v>17</v>
      </c>
      <c r="K1600" s="104">
        <v>51</v>
      </c>
      <c r="L1600" s="105">
        <v>24</v>
      </c>
      <c r="M1600" s="106">
        <v>211</v>
      </c>
      <c r="N1600" s="106">
        <v>230</v>
      </c>
      <c r="O1600" s="106">
        <v>3</v>
      </c>
      <c r="P1600" s="106">
        <v>19</v>
      </c>
      <c r="Q1600" s="106">
        <v>6</v>
      </c>
      <c r="R1600" s="106">
        <v>4.5</v>
      </c>
      <c r="S1600" s="106">
        <v>220</v>
      </c>
      <c r="T1600" s="106">
        <v>232</v>
      </c>
      <c r="U1600" s="106">
        <v>4</v>
      </c>
      <c r="V1600" s="106">
        <v>12</v>
      </c>
      <c r="W1600" s="106">
        <v>6</v>
      </c>
      <c r="X1600" s="106">
        <v>5</v>
      </c>
      <c r="Y1600" s="106">
        <v>17</v>
      </c>
      <c r="Z1600" s="106">
        <v>5</v>
      </c>
      <c r="AA1600" s="107"/>
      <c r="AB1600" s="106"/>
      <c r="AC1600" s="108">
        <v>4.833333333333333</v>
      </c>
      <c r="AD1600" s="109">
        <v>3</v>
      </c>
      <c r="AE1600" s="110">
        <v>11.333333333333334</v>
      </c>
      <c r="AF1600" s="111">
        <v>0.54</v>
      </c>
      <c r="AG1600" s="112">
        <v>0</v>
      </c>
      <c r="AH1600" s="112">
        <v>0</v>
      </c>
      <c r="AI1600" s="112">
        <v>0</v>
      </c>
      <c r="AJ1600" s="111">
        <v>0.9</v>
      </c>
      <c r="AK1600" s="112">
        <v>0</v>
      </c>
      <c r="AL1600" s="112">
        <v>0</v>
      </c>
      <c r="AM1600" s="112">
        <v>0</v>
      </c>
      <c r="AN1600" s="112">
        <v>0</v>
      </c>
      <c r="AO1600" s="112">
        <v>0</v>
      </c>
      <c r="AP1600" s="112">
        <v>0</v>
      </c>
      <c r="AQ1600" s="112">
        <v>0</v>
      </c>
      <c r="AR1600" s="112">
        <v>0</v>
      </c>
      <c r="AS1600" s="112">
        <v>0</v>
      </c>
      <c r="AT1600" s="111">
        <v>0.55000000000000004</v>
      </c>
      <c r="AU1600" s="112">
        <v>0</v>
      </c>
      <c r="AV1600" s="112">
        <v>0</v>
      </c>
      <c r="AW1600" s="112">
        <v>0</v>
      </c>
      <c r="AX1600" s="112">
        <v>0</v>
      </c>
      <c r="AY1600" s="112">
        <v>0</v>
      </c>
      <c r="AZ1600" s="112">
        <v>0</v>
      </c>
      <c r="BA1600" s="111">
        <v>0.71299999999999997</v>
      </c>
      <c r="BB1600" s="112">
        <v>0</v>
      </c>
      <c r="BC1600" s="112">
        <v>0</v>
      </c>
      <c r="BD1600" s="112">
        <v>0</v>
      </c>
      <c r="BE1600" s="112">
        <v>0</v>
      </c>
      <c r="BF1600" s="112">
        <v>0</v>
      </c>
      <c r="BG1600" s="112">
        <v>0</v>
      </c>
      <c r="BH1600" s="112">
        <v>0</v>
      </c>
      <c r="BI1600" s="112">
        <v>0</v>
      </c>
      <c r="BJ1600" s="112">
        <v>0</v>
      </c>
      <c r="BK1600" s="111">
        <v>0.71299999999999997</v>
      </c>
      <c r="BL1600" s="112">
        <v>6.120000000000001</v>
      </c>
      <c r="BM1600" s="112">
        <v>0</v>
      </c>
      <c r="BN1600" s="112">
        <v>0</v>
      </c>
      <c r="BO1600" s="112">
        <v>0</v>
      </c>
      <c r="BP1600" s="112">
        <v>0</v>
      </c>
      <c r="BQ1600" s="112">
        <v>0</v>
      </c>
      <c r="BR1600" s="113">
        <v>105</v>
      </c>
      <c r="BS1600" s="112">
        <v>0</v>
      </c>
    </row>
    <row r="1601" spans="1:71" hidden="1" x14ac:dyDescent="0.25">
      <c r="A1601" s="102" t="s">
        <v>16</v>
      </c>
      <c r="B1601" s="103" t="s">
        <v>209</v>
      </c>
      <c r="C1601" s="102" t="s">
        <v>210</v>
      </c>
      <c r="D1601" s="102" t="s">
        <v>262</v>
      </c>
      <c r="E1601" s="102" t="s">
        <v>263</v>
      </c>
      <c r="F1601" s="102" t="s">
        <v>151</v>
      </c>
      <c r="G1601" s="102" t="s">
        <v>223</v>
      </c>
      <c r="H1601" s="104">
        <v>17</v>
      </c>
      <c r="I1601" s="104">
        <v>16</v>
      </c>
      <c r="J1601" s="104">
        <v>27</v>
      </c>
      <c r="K1601" s="104">
        <v>81</v>
      </c>
      <c r="L1601" s="105">
        <v>20</v>
      </c>
      <c r="M1601" s="106">
        <v>157</v>
      </c>
      <c r="N1601" s="106">
        <v>162</v>
      </c>
      <c r="O1601" s="106">
        <v>2</v>
      </c>
      <c r="P1601" s="106">
        <v>5</v>
      </c>
      <c r="Q1601" s="106">
        <v>4</v>
      </c>
      <c r="R1601" s="106">
        <v>3</v>
      </c>
      <c r="S1601" s="106">
        <v>148</v>
      </c>
      <c r="T1601" s="106">
        <v>149</v>
      </c>
      <c r="U1601" s="106">
        <v>2</v>
      </c>
      <c r="V1601" s="106">
        <v>1</v>
      </c>
      <c r="W1601" s="106">
        <v>2</v>
      </c>
      <c r="X1601" s="106">
        <v>2</v>
      </c>
      <c r="Y1601" s="106">
        <v>27</v>
      </c>
      <c r="Z1601" s="106">
        <v>6</v>
      </c>
      <c r="AA1601" s="107">
        <v>61914</v>
      </c>
      <c r="AB1601" s="106">
        <v>7</v>
      </c>
      <c r="AC1601" s="108">
        <v>5</v>
      </c>
      <c r="AD1601" s="109">
        <v>3</v>
      </c>
      <c r="AE1601" s="110">
        <v>0</v>
      </c>
      <c r="AF1601" s="111">
        <v>0.54</v>
      </c>
      <c r="AG1601" s="112">
        <v>0</v>
      </c>
      <c r="AH1601" s="112">
        <v>0</v>
      </c>
      <c r="AI1601" s="112">
        <v>0</v>
      </c>
      <c r="AJ1601" s="111">
        <v>0.9</v>
      </c>
      <c r="AK1601" s="112">
        <v>0</v>
      </c>
      <c r="AL1601" s="112">
        <v>0</v>
      </c>
      <c r="AM1601" s="112">
        <v>0</v>
      </c>
      <c r="AN1601" s="112">
        <v>0</v>
      </c>
      <c r="AO1601" s="112">
        <v>0</v>
      </c>
      <c r="AP1601" s="112">
        <v>0</v>
      </c>
      <c r="AQ1601" s="112">
        <v>0</v>
      </c>
      <c r="AR1601" s="112">
        <v>0</v>
      </c>
      <c r="AS1601" s="112">
        <v>0</v>
      </c>
      <c r="AT1601" s="111">
        <v>0.55000000000000004</v>
      </c>
      <c r="AU1601" s="112">
        <v>0</v>
      </c>
      <c r="AV1601" s="112">
        <v>0</v>
      </c>
      <c r="AW1601" s="112">
        <v>0</v>
      </c>
      <c r="AX1601" s="112">
        <v>0</v>
      </c>
      <c r="AY1601" s="112">
        <v>0</v>
      </c>
      <c r="AZ1601" s="112">
        <v>0</v>
      </c>
      <c r="BA1601" s="111">
        <v>0.71299999999999997</v>
      </c>
      <c r="BB1601" s="112">
        <v>0</v>
      </c>
      <c r="BC1601" s="112">
        <v>0</v>
      </c>
      <c r="BD1601" s="112">
        <v>0</v>
      </c>
      <c r="BE1601" s="112">
        <v>0</v>
      </c>
      <c r="BF1601" s="112">
        <v>0</v>
      </c>
      <c r="BG1601" s="112">
        <v>0</v>
      </c>
      <c r="BH1601" s="112">
        <v>0</v>
      </c>
      <c r="BI1601" s="112">
        <v>0</v>
      </c>
      <c r="BJ1601" s="112">
        <v>0</v>
      </c>
      <c r="BK1601" s="111">
        <v>0.71299999999999997</v>
      </c>
      <c r="BL1601" s="112">
        <v>0</v>
      </c>
      <c r="BM1601" s="112">
        <v>0</v>
      </c>
      <c r="BN1601" s="112">
        <v>0</v>
      </c>
      <c r="BO1601" s="112">
        <v>0</v>
      </c>
      <c r="BP1601" s="112">
        <v>0</v>
      </c>
      <c r="BQ1601" s="112">
        <v>0</v>
      </c>
      <c r="BR1601" s="113">
        <v>7</v>
      </c>
      <c r="BS1601" s="112">
        <v>0</v>
      </c>
    </row>
    <row r="1602" spans="1:71" hidden="1" x14ac:dyDescent="0.25">
      <c r="A1602" s="102" t="s">
        <v>16</v>
      </c>
      <c r="B1602" s="103" t="s">
        <v>209</v>
      </c>
      <c r="C1602" s="102" t="s">
        <v>210</v>
      </c>
      <c r="D1602" s="102" t="s">
        <v>1064</v>
      </c>
      <c r="E1602" s="102" t="s">
        <v>1065</v>
      </c>
      <c r="F1602" s="102" t="s">
        <v>151</v>
      </c>
      <c r="G1602" s="102" t="s">
        <v>223</v>
      </c>
      <c r="H1602" s="104">
        <v>31</v>
      </c>
      <c r="I1602" s="104">
        <v>32</v>
      </c>
      <c r="J1602" s="104">
        <v>5</v>
      </c>
      <c r="K1602" s="104">
        <v>15</v>
      </c>
      <c r="L1602" s="105">
        <v>22.666666666666668</v>
      </c>
      <c r="M1602" s="106">
        <v>286</v>
      </c>
      <c r="N1602" s="106">
        <v>296</v>
      </c>
      <c r="O1602" s="106">
        <v>4</v>
      </c>
      <c r="P1602" s="106">
        <v>10</v>
      </c>
      <c r="Q1602" s="106">
        <v>4</v>
      </c>
      <c r="R1602" s="106">
        <v>4</v>
      </c>
      <c r="S1602" s="106">
        <v>305</v>
      </c>
      <c r="T1602" s="106">
        <v>306</v>
      </c>
      <c r="U1602" s="106">
        <v>4</v>
      </c>
      <c r="V1602" s="106">
        <v>1</v>
      </c>
      <c r="W1602" s="106">
        <v>2</v>
      </c>
      <c r="X1602" s="106">
        <v>3</v>
      </c>
      <c r="Y1602" s="106">
        <v>5</v>
      </c>
      <c r="Z1602" s="106">
        <v>1</v>
      </c>
      <c r="AA1602" s="107"/>
      <c r="AB1602" s="106"/>
      <c r="AC1602" s="108">
        <v>2.6666666666666665</v>
      </c>
      <c r="AD1602" s="109">
        <v>2</v>
      </c>
      <c r="AE1602" s="110">
        <v>0</v>
      </c>
      <c r="AF1602" s="111">
        <v>0.54</v>
      </c>
      <c r="AG1602" s="112">
        <v>0</v>
      </c>
      <c r="AH1602" s="112">
        <v>0</v>
      </c>
      <c r="AI1602" s="112">
        <v>0</v>
      </c>
      <c r="AJ1602" s="111">
        <v>0.9</v>
      </c>
      <c r="AK1602" s="112">
        <v>0</v>
      </c>
      <c r="AL1602" s="112">
        <v>0</v>
      </c>
      <c r="AM1602" s="112">
        <v>0</v>
      </c>
      <c r="AN1602" s="112">
        <v>0</v>
      </c>
      <c r="AO1602" s="112">
        <v>0</v>
      </c>
      <c r="AP1602" s="112">
        <v>0</v>
      </c>
      <c r="AQ1602" s="112">
        <v>0</v>
      </c>
      <c r="AR1602" s="112">
        <v>0</v>
      </c>
      <c r="AS1602" s="112">
        <v>0</v>
      </c>
      <c r="AT1602" s="111">
        <v>0.55000000000000004</v>
      </c>
      <c r="AU1602" s="112">
        <v>0</v>
      </c>
      <c r="AV1602" s="112">
        <v>0</v>
      </c>
      <c r="AW1602" s="112">
        <v>0</v>
      </c>
      <c r="AX1602" s="112">
        <v>0</v>
      </c>
      <c r="AY1602" s="112">
        <v>0</v>
      </c>
      <c r="AZ1602" s="112">
        <v>0</v>
      </c>
      <c r="BA1602" s="111">
        <v>0.71299999999999997</v>
      </c>
      <c r="BB1602" s="112">
        <v>0</v>
      </c>
      <c r="BC1602" s="112">
        <v>0</v>
      </c>
      <c r="BD1602" s="112">
        <v>0</v>
      </c>
      <c r="BE1602" s="112">
        <v>0</v>
      </c>
      <c r="BF1602" s="112">
        <v>0</v>
      </c>
      <c r="BG1602" s="112">
        <v>0</v>
      </c>
      <c r="BH1602" s="112">
        <v>0</v>
      </c>
      <c r="BI1602" s="112">
        <v>0</v>
      </c>
      <c r="BJ1602" s="112">
        <v>0</v>
      </c>
      <c r="BK1602" s="111">
        <v>0.71299999999999997</v>
      </c>
      <c r="BL1602" s="112">
        <v>0</v>
      </c>
      <c r="BM1602" s="112">
        <v>0</v>
      </c>
      <c r="BN1602" s="112">
        <v>0</v>
      </c>
      <c r="BO1602" s="112">
        <v>0</v>
      </c>
      <c r="BP1602" s="112">
        <v>0</v>
      </c>
      <c r="BQ1602" s="112">
        <v>0</v>
      </c>
      <c r="BR1602" s="113">
        <v>1</v>
      </c>
      <c r="BS1602" s="112">
        <v>0</v>
      </c>
    </row>
    <row r="1603" spans="1:71" hidden="1" x14ac:dyDescent="0.25">
      <c r="A1603" s="102" t="s">
        <v>16</v>
      </c>
      <c r="B1603" s="103" t="s">
        <v>211</v>
      </c>
      <c r="C1603" s="102" t="s">
        <v>212</v>
      </c>
      <c r="D1603" s="102" t="s">
        <v>264</v>
      </c>
      <c r="E1603" s="102" t="s">
        <v>265</v>
      </c>
      <c r="F1603" s="102" t="s">
        <v>151</v>
      </c>
      <c r="G1603" s="102" t="s">
        <v>223</v>
      </c>
      <c r="H1603" s="104">
        <v>103</v>
      </c>
      <c r="I1603" s="104">
        <v>122</v>
      </c>
      <c r="J1603" s="104">
        <v>107</v>
      </c>
      <c r="K1603" s="104">
        <v>321</v>
      </c>
      <c r="L1603" s="105">
        <v>110.66666666666667</v>
      </c>
      <c r="M1603" s="106">
        <v>1151</v>
      </c>
      <c r="N1603" s="106">
        <v>1198</v>
      </c>
      <c r="O1603" s="106">
        <v>8</v>
      </c>
      <c r="P1603" s="106">
        <v>47</v>
      </c>
      <c r="Q1603" s="106">
        <v>8</v>
      </c>
      <c r="R1603" s="106">
        <v>8</v>
      </c>
      <c r="S1603" s="106">
        <v>1161</v>
      </c>
      <c r="T1603" s="106">
        <v>1207</v>
      </c>
      <c r="U1603" s="106">
        <v>8</v>
      </c>
      <c r="V1603" s="106">
        <v>46</v>
      </c>
      <c r="W1603" s="106">
        <v>9</v>
      </c>
      <c r="X1603" s="106">
        <v>8.5</v>
      </c>
      <c r="Y1603" s="106">
        <v>107</v>
      </c>
      <c r="Z1603" s="106">
        <v>9</v>
      </c>
      <c r="AA1603" s="107">
        <v>66922</v>
      </c>
      <c r="AB1603" s="106">
        <v>8</v>
      </c>
      <c r="AC1603" s="108">
        <v>8.3000000000000007</v>
      </c>
      <c r="AD1603" s="109">
        <v>5</v>
      </c>
      <c r="AE1603" s="110">
        <v>0</v>
      </c>
      <c r="AF1603" s="111">
        <v>0.54</v>
      </c>
      <c r="AG1603" s="112">
        <v>0</v>
      </c>
      <c r="AH1603" s="112">
        <v>0</v>
      </c>
      <c r="AI1603" s="112">
        <v>0</v>
      </c>
      <c r="AJ1603" s="111">
        <v>0.9</v>
      </c>
      <c r="AK1603" s="112">
        <v>0</v>
      </c>
      <c r="AL1603" s="112">
        <v>0</v>
      </c>
      <c r="AM1603" s="112">
        <v>0</v>
      </c>
      <c r="AN1603" s="112">
        <v>0</v>
      </c>
      <c r="AO1603" s="112">
        <v>0</v>
      </c>
      <c r="AP1603" s="112">
        <v>0</v>
      </c>
      <c r="AQ1603" s="112">
        <v>0</v>
      </c>
      <c r="AR1603" s="112">
        <v>0</v>
      </c>
      <c r="AS1603" s="112">
        <v>0</v>
      </c>
      <c r="AT1603" s="111">
        <v>0.55000000000000004</v>
      </c>
      <c r="AU1603" s="112">
        <v>0</v>
      </c>
      <c r="AV1603" s="112">
        <v>0</v>
      </c>
      <c r="AW1603" s="112">
        <v>0</v>
      </c>
      <c r="AX1603" s="112">
        <v>0</v>
      </c>
      <c r="AY1603" s="112">
        <v>0</v>
      </c>
      <c r="AZ1603" s="112">
        <v>0</v>
      </c>
      <c r="BA1603" s="111">
        <v>0.71299999999999997</v>
      </c>
      <c r="BB1603" s="112">
        <v>0</v>
      </c>
      <c r="BC1603" s="112">
        <v>0</v>
      </c>
      <c r="BD1603" s="112">
        <v>0</v>
      </c>
      <c r="BE1603" s="112">
        <v>0</v>
      </c>
      <c r="BF1603" s="112">
        <v>0</v>
      </c>
      <c r="BG1603" s="112">
        <v>0</v>
      </c>
      <c r="BH1603" s="112">
        <v>0</v>
      </c>
      <c r="BI1603" s="112">
        <v>0</v>
      </c>
      <c r="BJ1603" s="112">
        <v>0</v>
      </c>
      <c r="BK1603" s="111">
        <v>0.71299999999999997</v>
      </c>
      <c r="BL1603" s="112">
        <v>0</v>
      </c>
      <c r="BM1603" s="112">
        <v>0</v>
      </c>
      <c r="BN1603" s="112">
        <v>0</v>
      </c>
      <c r="BO1603" s="112">
        <v>0</v>
      </c>
      <c r="BP1603" s="112">
        <v>0</v>
      </c>
      <c r="BQ1603" s="112">
        <v>0</v>
      </c>
      <c r="BR1603" s="113">
        <v>49</v>
      </c>
      <c r="BS1603" s="112">
        <v>0</v>
      </c>
    </row>
    <row r="1604" spans="1:71" hidden="1" x14ac:dyDescent="0.25">
      <c r="A1604" s="102" t="s">
        <v>16</v>
      </c>
      <c r="B1604" s="103" t="s">
        <v>211</v>
      </c>
      <c r="C1604" s="102" t="s">
        <v>212</v>
      </c>
      <c r="D1604" s="102" t="s">
        <v>606</v>
      </c>
      <c r="E1604" s="102" t="s">
        <v>607</v>
      </c>
      <c r="F1604" s="102" t="s">
        <v>156</v>
      </c>
      <c r="G1604" s="102" t="s">
        <v>224</v>
      </c>
      <c r="H1604" s="104">
        <v>10</v>
      </c>
      <c r="I1604" s="104">
        <v>13</v>
      </c>
      <c r="J1604" s="104"/>
      <c r="K1604" s="104" t="s">
        <v>154</v>
      </c>
      <c r="L1604" s="105">
        <v>11.5</v>
      </c>
      <c r="M1604" s="106">
        <v>112</v>
      </c>
      <c r="N1604" s="106">
        <v>105</v>
      </c>
      <c r="O1604" s="106">
        <v>1</v>
      </c>
      <c r="P1604" s="106">
        <v>-7</v>
      </c>
      <c r="Q1604" s="106">
        <v>2</v>
      </c>
      <c r="R1604" s="106">
        <v>1.5</v>
      </c>
      <c r="S1604" s="106">
        <v>115</v>
      </c>
      <c r="T1604" s="106">
        <v>117</v>
      </c>
      <c r="U1604" s="106">
        <v>1</v>
      </c>
      <c r="V1604" s="106">
        <v>2</v>
      </c>
      <c r="W1604" s="106">
        <v>3</v>
      </c>
      <c r="X1604" s="106">
        <v>2</v>
      </c>
      <c r="Y1604" s="106"/>
      <c r="Z1604" s="106"/>
      <c r="AA1604" s="107"/>
      <c r="AB1604" s="106"/>
      <c r="AC1604" s="108">
        <v>1.75</v>
      </c>
      <c r="AD1604" s="109">
        <v>1</v>
      </c>
      <c r="AE1604" s="110">
        <v>0</v>
      </c>
      <c r="AF1604" s="111">
        <v>0.54</v>
      </c>
      <c r="AG1604" s="112">
        <v>0</v>
      </c>
      <c r="AH1604" s="112">
        <v>0</v>
      </c>
      <c r="AI1604" s="112">
        <v>0</v>
      </c>
      <c r="AJ1604" s="111">
        <v>0.9</v>
      </c>
      <c r="AK1604" s="112">
        <v>0</v>
      </c>
      <c r="AL1604" s="112">
        <v>0</v>
      </c>
      <c r="AM1604" s="112">
        <v>0</v>
      </c>
      <c r="AN1604" s="112">
        <v>0</v>
      </c>
      <c r="AO1604" s="112">
        <v>0</v>
      </c>
      <c r="AP1604" s="112">
        <v>0</v>
      </c>
      <c r="AQ1604" s="112">
        <v>0</v>
      </c>
      <c r="AR1604" s="112">
        <v>0</v>
      </c>
      <c r="AS1604" s="112">
        <v>0</v>
      </c>
      <c r="AT1604" s="111">
        <v>0.55000000000000004</v>
      </c>
      <c r="AU1604" s="112">
        <v>0</v>
      </c>
      <c r="AV1604" s="112">
        <v>0</v>
      </c>
      <c r="AW1604" s="112">
        <v>0</v>
      </c>
      <c r="AX1604" s="112">
        <v>0</v>
      </c>
      <c r="AY1604" s="112">
        <v>0</v>
      </c>
      <c r="AZ1604" s="112">
        <v>0</v>
      </c>
      <c r="BA1604" s="111">
        <v>0.71299999999999997</v>
      </c>
      <c r="BB1604" s="112">
        <v>0</v>
      </c>
      <c r="BC1604" s="112">
        <v>0</v>
      </c>
      <c r="BD1604" s="112">
        <v>0</v>
      </c>
      <c r="BE1604" s="112">
        <v>0</v>
      </c>
      <c r="BF1604" s="112">
        <v>0</v>
      </c>
      <c r="BG1604" s="112">
        <v>0</v>
      </c>
      <c r="BH1604" s="112">
        <v>0</v>
      </c>
      <c r="BI1604" s="112">
        <v>0</v>
      </c>
      <c r="BJ1604" s="112">
        <v>0</v>
      </c>
      <c r="BK1604" s="111">
        <v>0.71299999999999997</v>
      </c>
      <c r="BL1604" s="112">
        <v>0</v>
      </c>
      <c r="BM1604" s="112">
        <v>0</v>
      </c>
      <c r="BN1604" s="112">
        <v>0</v>
      </c>
      <c r="BO1604" s="112">
        <v>0</v>
      </c>
      <c r="BP1604" s="112">
        <v>0</v>
      </c>
      <c r="BQ1604" s="112">
        <v>0</v>
      </c>
      <c r="BR1604" s="113">
        <v>2</v>
      </c>
      <c r="BS1604" s="112">
        <v>0</v>
      </c>
    </row>
    <row r="1605" spans="1:71" hidden="1" x14ac:dyDescent="0.25">
      <c r="A1605" s="102" t="s">
        <v>16</v>
      </c>
      <c r="B1605" s="103" t="s">
        <v>211</v>
      </c>
      <c r="C1605" s="102" t="s">
        <v>212</v>
      </c>
      <c r="D1605" s="102" t="s">
        <v>32</v>
      </c>
      <c r="E1605" s="102" t="s">
        <v>33</v>
      </c>
      <c r="F1605" s="102" t="s">
        <v>153</v>
      </c>
      <c r="G1605" s="102" t="s">
        <v>224</v>
      </c>
      <c r="H1605" s="104">
        <v>13</v>
      </c>
      <c r="I1605" s="104">
        <v>13</v>
      </c>
      <c r="J1605" s="104">
        <v>24</v>
      </c>
      <c r="K1605" s="104">
        <v>72</v>
      </c>
      <c r="L1605" s="105">
        <v>16.666666666666668</v>
      </c>
      <c r="M1605" s="106">
        <v>130</v>
      </c>
      <c r="N1605" s="106">
        <v>126</v>
      </c>
      <c r="O1605" s="106">
        <v>2</v>
      </c>
      <c r="P1605" s="106">
        <v>-4</v>
      </c>
      <c r="Q1605" s="106">
        <v>2</v>
      </c>
      <c r="R1605" s="106">
        <v>2</v>
      </c>
      <c r="S1605" s="106">
        <v>127</v>
      </c>
      <c r="T1605" s="106">
        <v>126</v>
      </c>
      <c r="U1605" s="106">
        <v>1</v>
      </c>
      <c r="V1605" s="106">
        <v>-1</v>
      </c>
      <c r="W1605" s="106">
        <v>2</v>
      </c>
      <c r="X1605" s="106">
        <v>1.5</v>
      </c>
      <c r="Y1605" s="106">
        <v>24</v>
      </c>
      <c r="Z1605" s="106">
        <v>6</v>
      </c>
      <c r="AA1605" s="107">
        <v>88300</v>
      </c>
      <c r="AB1605" s="106">
        <v>9</v>
      </c>
      <c r="AC1605" s="108">
        <v>5.5</v>
      </c>
      <c r="AD1605" s="109">
        <v>3</v>
      </c>
      <c r="AE1605" s="110">
        <v>0</v>
      </c>
      <c r="AF1605" s="111">
        <v>0.54</v>
      </c>
      <c r="AG1605" s="112">
        <v>0</v>
      </c>
      <c r="AH1605" s="112">
        <v>0</v>
      </c>
      <c r="AI1605" s="112">
        <v>0</v>
      </c>
      <c r="AJ1605" s="111">
        <v>0.9</v>
      </c>
      <c r="AK1605" s="112">
        <v>0</v>
      </c>
      <c r="AL1605" s="112">
        <v>0</v>
      </c>
      <c r="AM1605" s="112">
        <v>0</v>
      </c>
      <c r="AN1605" s="112">
        <v>0</v>
      </c>
      <c r="AO1605" s="112">
        <v>0</v>
      </c>
      <c r="AP1605" s="112">
        <v>0</v>
      </c>
      <c r="AQ1605" s="112">
        <v>0</v>
      </c>
      <c r="AR1605" s="112">
        <v>0</v>
      </c>
      <c r="AS1605" s="112">
        <v>0</v>
      </c>
      <c r="AT1605" s="111">
        <v>0.55000000000000004</v>
      </c>
      <c r="AU1605" s="112">
        <v>0</v>
      </c>
      <c r="AV1605" s="112">
        <v>0</v>
      </c>
      <c r="AW1605" s="112">
        <v>0</v>
      </c>
      <c r="AX1605" s="112">
        <v>0</v>
      </c>
      <c r="AY1605" s="112">
        <v>0</v>
      </c>
      <c r="AZ1605" s="112">
        <v>0</v>
      </c>
      <c r="BA1605" s="111">
        <v>0.71299999999999997</v>
      </c>
      <c r="BB1605" s="112">
        <v>0</v>
      </c>
      <c r="BC1605" s="112">
        <v>0</v>
      </c>
      <c r="BD1605" s="112">
        <v>0</v>
      </c>
      <c r="BE1605" s="112">
        <v>0</v>
      </c>
      <c r="BF1605" s="112">
        <v>0</v>
      </c>
      <c r="BG1605" s="112">
        <v>0</v>
      </c>
      <c r="BH1605" s="112">
        <v>0</v>
      </c>
      <c r="BI1605" s="112">
        <v>0</v>
      </c>
      <c r="BJ1605" s="112">
        <v>0</v>
      </c>
      <c r="BK1605" s="111">
        <v>0.71299999999999997</v>
      </c>
      <c r="BL1605" s="112">
        <v>0</v>
      </c>
      <c r="BM1605" s="112">
        <v>0</v>
      </c>
      <c r="BN1605" s="112">
        <v>0</v>
      </c>
      <c r="BO1605" s="112">
        <v>0</v>
      </c>
      <c r="BP1605" s="112">
        <v>0</v>
      </c>
      <c r="BQ1605" s="112">
        <v>0</v>
      </c>
      <c r="BR1605" s="113">
        <v>15</v>
      </c>
      <c r="BS1605" s="112">
        <v>0</v>
      </c>
    </row>
    <row r="1606" spans="1:71" hidden="1" x14ac:dyDescent="0.25">
      <c r="A1606" s="102" t="s">
        <v>16</v>
      </c>
      <c r="B1606" s="103" t="s">
        <v>211</v>
      </c>
      <c r="C1606" s="102" t="s">
        <v>212</v>
      </c>
      <c r="D1606" s="102" t="s">
        <v>110</v>
      </c>
      <c r="E1606" s="102" t="s">
        <v>111</v>
      </c>
      <c r="F1606" s="102" t="s">
        <v>153</v>
      </c>
      <c r="G1606" s="102" t="s">
        <v>224</v>
      </c>
      <c r="H1606" s="104">
        <v>11</v>
      </c>
      <c r="I1606" s="104">
        <v>12</v>
      </c>
      <c r="J1606" s="104"/>
      <c r="K1606" s="104" t="s">
        <v>154</v>
      </c>
      <c r="L1606" s="105">
        <v>11.5</v>
      </c>
      <c r="M1606" s="106">
        <v>137</v>
      </c>
      <c r="N1606" s="106">
        <v>133</v>
      </c>
      <c r="O1606" s="106">
        <v>2</v>
      </c>
      <c r="P1606" s="106">
        <v>-4</v>
      </c>
      <c r="Q1606" s="106">
        <v>2</v>
      </c>
      <c r="R1606" s="106">
        <v>2</v>
      </c>
      <c r="S1606" s="106">
        <v>137</v>
      </c>
      <c r="T1606" s="106">
        <v>137</v>
      </c>
      <c r="U1606" s="106">
        <v>2</v>
      </c>
      <c r="V1606" s="106">
        <v>0</v>
      </c>
      <c r="W1606" s="106">
        <v>2</v>
      </c>
      <c r="X1606" s="106">
        <v>2</v>
      </c>
      <c r="Y1606" s="106"/>
      <c r="Z1606" s="106"/>
      <c r="AA1606" s="107"/>
      <c r="AB1606" s="106"/>
      <c r="AC1606" s="108">
        <v>2</v>
      </c>
      <c r="AD1606" s="109">
        <v>1</v>
      </c>
      <c r="AE1606" s="110">
        <v>0</v>
      </c>
      <c r="AF1606" s="111">
        <v>0.54</v>
      </c>
      <c r="AG1606" s="112">
        <v>0</v>
      </c>
      <c r="AH1606" s="112">
        <v>0</v>
      </c>
      <c r="AI1606" s="112">
        <v>0</v>
      </c>
      <c r="AJ1606" s="111">
        <v>0.9</v>
      </c>
      <c r="AK1606" s="112">
        <v>0</v>
      </c>
      <c r="AL1606" s="112">
        <v>0</v>
      </c>
      <c r="AM1606" s="112">
        <v>0</v>
      </c>
      <c r="AN1606" s="112">
        <v>0</v>
      </c>
      <c r="AO1606" s="112">
        <v>0</v>
      </c>
      <c r="AP1606" s="112">
        <v>0</v>
      </c>
      <c r="AQ1606" s="112">
        <v>0</v>
      </c>
      <c r="AR1606" s="112">
        <v>0</v>
      </c>
      <c r="AS1606" s="112">
        <v>0</v>
      </c>
      <c r="AT1606" s="111">
        <v>0.55000000000000004</v>
      </c>
      <c r="AU1606" s="112">
        <v>0</v>
      </c>
      <c r="AV1606" s="112">
        <v>0</v>
      </c>
      <c r="AW1606" s="112">
        <v>0</v>
      </c>
      <c r="AX1606" s="112">
        <v>0</v>
      </c>
      <c r="AY1606" s="112">
        <v>0</v>
      </c>
      <c r="AZ1606" s="112">
        <v>0</v>
      </c>
      <c r="BA1606" s="111">
        <v>0.71299999999999997</v>
      </c>
      <c r="BB1606" s="112">
        <v>0</v>
      </c>
      <c r="BC1606" s="112">
        <v>0</v>
      </c>
      <c r="BD1606" s="112">
        <v>0</v>
      </c>
      <c r="BE1606" s="112">
        <v>0</v>
      </c>
      <c r="BF1606" s="112">
        <v>0</v>
      </c>
      <c r="BG1606" s="112">
        <v>0</v>
      </c>
      <c r="BH1606" s="112">
        <v>0</v>
      </c>
      <c r="BI1606" s="112">
        <v>0</v>
      </c>
      <c r="BJ1606" s="112">
        <v>0</v>
      </c>
      <c r="BK1606" s="111">
        <v>0.71299999999999997</v>
      </c>
      <c r="BL1606" s="112">
        <v>0</v>
      </c>
      <c r="BM1606" s="112">
        <v>0</v>
      </c>
      <c r="BN1606" s="112">
        <v>0</v>
      </c>
      <c r="BO1606" s="112">
        <v>0</v>
      </c>
      <c r="BP1606" s="112">
        <v>0</v>
      </c>
      <c r="BQ1606" s="112">
        <v>0</v>
      </c>
      <c r="BR1606" s="113">
        <v>4</v>
      </c>
      <c r="BS1606" s="112">
        <v>0</v>
      </c>
    </row>
    <row r="1607" spans="1:71" hidden="1" x14ac:dyDescent="0.25">
      <c r="A1607" s="102" t="s">
        <v>16</v>
      </c>
      <c r="B1607" s="103" t="s">
        <v>211</v>
      </c>
      <c r="C1607" s="102" t="s">
        <v>212</v>
      </c>
      <c r="D1607" s="102" t="s">
        <v>666</v>
      </c>
      <c r="E1607" s="102" t="s">
        <v>667</v>
      </c>
      <c r="F1607" s="102" t="s">
        <v>153</v>
      </c>
      <c r="G1607" s="102" t="s">
        <v>224</v>
      </c>
      <c r="H1607" s="104">
        <v>30</v>
      </c>
      <c r="I1607" s="104">
        <v>27</v>
      </c>
      <c r="J1607" s="104">
        <v>73</v>
      </c>
      <c r="K1607" s="104">
        <v>219</v>
      </c>
      <c r="L1607" s="105">
        <v>43.333333333333336</v>
      </c>
      <c r="M1607" s="106">
        <v>350</v>
      </c>
      <c r="N1607" s="106">
        <v>379</v>
      </c>
      <c r="O1607" s="106">
        <v>5</v>
      </c>
      <c r="P1607" s="106">
        <v>29</v>
      </c>
      <c r="Q1607" s="106">
        <v>7</v>
      </c>
      <c r="R1607" s="106">
        <v>6</v>
      </c>
      <c r="S1607" s="106">
        <v>341</v>
      </c>
      <c r="T1607" s="106">
        <v>344</v>
      </c>
      <c r="U1607" s="106">
        <v>5</v>
      </c>
      <c r="V1607" s="106">
        <v>3</v>
      </c>
      <c r="W1607" s="106">
        <v>3</v>
      </c>
      <c r="X1607" s="106">
        <v>4</v>
      </c>
      <c r="Y1607" s="106">
        <v>73</v>
      </c>
      <c r="Z1607" s="106">
        <v>8</v>
      </c>
      <c r="AA1607" s="107"/>
      <c r="AB1607" s="106"/>
      <c r="AC1607" s="108">
        <v>6</v>
      </c>
      <c r="AD1607" s="109">
        <v>3</v>
      </c>
      <c r="AE1607" s="110">
        <v>0</v>
      </c>
      <c r="AF1607" s="111">
        <v>0.54</v>
      </c>
      <c r="AG1607" s="112">
        <v>0</v>
      </c>
      <c r="AH1607" s="112">
        <v>0</v>
      </c>
      <c r="AI1607" s="112">
        <v>0</v>
      </c>
      <c r="AJ1607" s="111">
        <v>0.9</v>
      </c>
      <c r="AK1607" s="112">
        <v>0</v>
      </c>
      <c r="AL1607" s="112">
        <v>0</v>
      </c>
      <c r="AM1607" s="112">
        <v>0</v>
      </c>
      <c r="AN1607" s="112">
        <v>0</v>
      </c>
      <c r="AO1607" s="112">
        <v>0</v>
      </c>
      <c r="AP1607" s="112">
        <v>0</v>
      </c>
      <c r="AQ1607" s="112">
        <v>0</v>
      </c>
      <c r="AR1607" s="112">
        <v>0</v>
      </c>
      <c r="AS1607" s="112">
        <v>0</v>
      </c>
      <c r="AT1607" s="111">
        <v>0.55000000000000004</v>
      </c>
      <c r="AU1607" s="112">
        <v>0</v>
      </c>
      <c r="AV1607" s="112">
        <v>0</v>
      </c>
      <c r="AW1607" s="112">
        <v>0</v>
      </c>
      <c r="AX1607" s="112">
        <v>0</v>
      </c>
      <c r="AY1607" s="112">
        <v>0</v>
      </c>
      <c r="AZ1607" s="112">
        <v>0</v>
      </c>
      <c r="BA1607" s="111">
        <v>0.71299999999999997</v>
      </c>
      <c r="BB1607" s="112">
        <v>0</v>
      </c>
      <c r="BC1607" s="112">
        <v>0</v>
      </c>
      <c r="BD1607" s="112">
        <v>0</v>
      </c>
      <c r="BE1607" s="112">
        <v>0</v>
      </c>
      <c r="BF1607" s="112">
        <v>0</v>
      </c>
      <c r="BG1607" s="112">
        <v>0</v>
      </c>
      <c r="BH1607" s="112">
        <v>0</v>
      </c>
      <c r="BI1607" s="112">
        <v>0</v>
      </c>
      <c r="BJ1607" s="112">
        <v>0</v>
      </c>
      <c r="BK1607" s="111">
        <v>0.71299999999999997</v>
      </c>
      <c r="BL1607" s="112">
        <v>0</v>
      </c>
      <c r="BM1607" s="112">
        <v>0</v>
      </c>
      <c r="BN1607" s="112">
        <v>0</v>
      </c>
      <c r="BO1607" s="112">
        <v>0</v>
      </c>
      <c r="BP1607" s="112">
        <v>0</v>
      </c>
      <c r="BQ1607" s="112">
        <v>0</v>
      </c>
      <c r="BR1607" s="113">
        <v>8</v>
      </c>
      <c r="BS1607" s="112">
        <v>0</v>
      </c>
    </row>
    <row r="1608" spans="1:71" hidden="1" x14ac:dyDescent="0.25">
      <c r="A1608" s="102" t="s">
        <v>16</v>
      </c>
      <c r="B1608" s="103" t="s">
        <v>211</v>
      </c>
      <c r="C1608" s="102" t="s">
        <v>212</v>
      </c>
      <c r="D1608" s="102" t="s">
        <v>638</v>
      </c>
      <c r="E1608" s="102" t="s">
        <v>639</v>
      </c>
      <c r="F1608" s="102" t="s">
        <v>151</v>
      </c>
      <c r="G1608" s="102" t="s">
        <v>223</v>
      </c>
      <c r="H1608" s="104">
        <v>40</v>
      </c>
      <c r="I1608" s="104">
        <v>40</v>
      </c>
      <c r="J1608" s="104">
        <v>11</v>
      </c>
      <c r="K1608" s="104">
        <v>33</v>
      </c>
      <c r="L1608" s="105">
        <v>30.333333333333332</v>
      </c>
      <c r="M1608" s="106">
        <v>402</v>
      </c>
      <c r="N1608" s="106">
        <v>418</v>
      </c>
      <c r="O1608" s="106">
        <v>6</v>
      </c>
      <c r="P1608" s="106">
        <v>16</v>
      </c>
      <c r="Q1608" s="106">
        <v>5</v>
      </c>
      <c r="R1608" s="106">
        <v>5.5</v>
      </c>
      <c r="S1608" s="106">
        <v>403</v>
      </c>
      <c r="T1608" s="106">
        <v>408</v>
      </c>
      <c r="U1608" s="106">
        <v>5</v>
      </c>
      <c r="V1608" s="106">
        <v>5</v>
      </c>
      <c r="W1608" s="106">
        <v>4</v>
      </c>
      <c r="X1608" s="106">
        <v>4.5</v>
      </c>
      <c r="Y1608" s="106">
        <v>11</v>
      </c>
      <c r="Z1608" s="106">
        <v>4</v>
      </c>
      <c r="AA1608" s="107"/>
      <c r="AB1608" s="106"/>
      <c r="AC1608" s="108">
        <v>4.666666666666667</v>
      </c>
      <c r="AD1608" s="109">
        <v>3</v>
      </c>
      <c r="AE1608" s="110">
        <v>46.333333333333336</v>
      </c>
      <c r="AF1608" s="111">
        <v>0.54</v>
      </c>
      <c r="AG1608" s="112">
        <v>0</v>
      </c>
      <c r="AH1608" s="112">
        <v>0</v>
      </c>
      <c r="AI1608" s="112">
        <v>0</v>
      </c>
      <c r="AJ1608" s="111">
        <v>0.9</v>
      </c>
      <c r="AK1608" s="112">
        <v>0</v>
      </c>
      <c r="AL1608" s="112">
        <v>0</v>
      </c>
      <c r="AM1608" s="112">
        <v>0</v>
      </c>
      <c r="AN1608" s="112">
        <v>0</v>
      </c>
      <c r="AO1608" s="112">
        <v>0</v>
      </c>
      <c r="AP1608" s="112">
        <v>0</v>
      </c>
      <c r="AQ1608" s="112">
        <v>0</v>
      </c>
      <c r="AR1608" s="112">
        <v>0</v>
      </c>
      <c r="AS1608" s="112">
        <v>0</v>
      </c>
      <c r="AT1608" s="111">
        <v>0.55000000000000004</v>
      </c>
      <c r="AU1608" s="112">
        <v>0</v>
      </c>
      <c r="AV1608" s="112">
        <v>0</v>
      </c>
      <c r="AW1608" s="112">
        <v>0</v>
      </c>
      <c r="AX1608" s="112">
        <v>0</v>
      </c>
      <c r="AY1608" s="112">
        <v>0</v>
      </c>
      <c r="AZ1608" s="112">
        <v>0</v>
      </c>
      <c r="BA1608" s="111">
        <v>0.71299999999999997</v>
      </c>
      <c r="BB1608" s="112">
        <v>0</v>
      </c>
      <c r="BC1608" s="112">
        <v>0</v>
      </c>
      <c r="BD1608" s="112">
        <v>0</v>
      </c>
      <c r="BE1608" s="112">
        <v>0</v>
      </c>
      <c r="BF1608" s="112">
        <v>0</v>
      </c>
      <c r="BG1608" s="112">
        <v>0</v>
      </c>
      <c r="BH1608" s="112">
        <v>0</v>
      </c>
      <c r="BI1608" s="112">
        <v>0</v>
      </c>
      <c r="BJ1608" s="112">
        <v>0</v>
      </c>
      <c r="BK1608" s="111">
        <v>0.71299999999999997</v>
      </c>
      <c r="BL1608" s="112">
        <v>25.020000000000003</v>
      </c>
      <c r="BM1608" s="112">
        <v>0</v>
      </c>
      <c r="BN1608" s="112">
        <v>0</v>
      </c>
      <c r="BO1608" s="112">
        <v>0</v>
      </c>
      <c r="BP1608" s="112">
        <v>0</v>
      </c>
      <c r="BQ1608" s="112">
        <v>0</v>
      </c>
      <c r="BR1608" s="113">
        <v>18</v>
      </c>
      <c r="BS1608" s="112">
        <v>0</v>
      </c>
    </row>
    <row r="1609" spans="1:71" hidden="1" x14ac:dyDescent="0.25">
      <c r="A1609" s="102" t="s">
        <v>16</v>
      </c>
      <c r="B1609" s="103" t="s">
        <v>211</v>
      </c>
      <c r="C1609" s="102" t="s">
        <v>212</v>
      </c>
      <c r="D1609" s="102" t="s">
        <v>92</v>
      </c>
      <c r="E1609" s="102" t="s">
        <v>93</v>
      </c>
      <c r="F1609" s="102" t="s">
        <v>153</v>
      </c>
      <c r="G1609" s="102" t="s">
        <v>224</v>
      </c>
      <c r="H1609" s="104">
        <v>148</v>
      </c>
      <c r="I1609" s="104">
        <v>144</v>
      </c>
      <c r="J1609" s="104">
        <v>181</v>
      </c>
      <c r="K1609" s="104">
        <v>543</v>
      </c>
      <c r="L1609" s="105">
        <v>157.66666666666666</v>
      </c>
      <c r="M1609" s="106">
        <v>1630</v>
      </c>
      <c r="N1609" s="106">
        <v>1626</v>
      </c>
      <c r="O1609" s="106">
        <v>9</v>
      </c>
      <c r="P1609" s="106">
        <v>-4</v>
      </c>
      <c r="Q1609" s="106">
        <v>2</v>
      </c>
      <c r="R1609" s="106">
        <v>5.5</v>
      </c>
      <c r="S1609" s="106">
        <v>1599</v>
      </c>
      <c r="T1609" s="106">
        <v>1597</v>
      </c>
      <c r="U1609" s="106">
        <v>9</v>
      </c>
      <c r="V1609" s="106">
        <v>-2</v>
      </c>
      <c r="W1609" s="106">
        <v>1</v>
      </c>
      <c r="X1609" s="106">
        <v>5</v>
      </c>
      <c r="Y1609" s="106">
        <v>181</v>
      </c>
      <c r="Z1609" s="106">
        <v>9</v>
      </c>
      <c r="AA1609" s="107">
        <v>40246</v>
      </c>
      <c r="AB1609" s="106">
        <v>4</v>
      </c>
      <c r="AC1609" s="108">
        <v>5.5</v>
      </c>
      <c r="AD1609" s="109">
        <v>3</v>
      </c>
      <c r="AE1609" s="110">
        <v>85</v>
      </c>
      <c r="AF1609" s="111">
        <v>0.54</v>
      </c>
      <c r="AG1609" s="112">
        <v>16</v>
      </c>
      <c r="AH1609" s="112">
        <v>11.333333333333334</v>
      </c>
      <c r="AI1609" s="112">
        <v>16</v>
      </c>
      <c r="AJ1609" s="111">
        <v>0.9</v>
      </c>
      <c r="AK1609" s="112">
        <v>0</v>
      </c>
      <c r="AL1609" s="112">
        <v>0</v>
      </c>
      <c r="AM1609" s="112">
        <v>0</v>
      </c>
      <c r="AN1609" s="112">
        <v>0</v>
      </c>
      <c r="AO1609" s="112">
        <v>0</v>
      </c>
      <c r="AP1609" s="112">
        <v>0</v>
      </c>
      <c r="AQ1609" s="112">
        <v>0</v>
      </c>
      <c r="AR1609" s="112">
        <v>0</v>
      </c>
      <c r="AS1609" s="112">
        <v>0</v>
      </c>
      <c r="AT1609" s="111">
        <v>0.55000000000000004</v>
      </c>
      <c r="AU1609" s="112">
        <v>0</v>
      </c>
      <c r="AV1609" s="112">
        <v>0</v>
      </c>
      <c r="AW1609" s="112">
        <v>0</v>
      </c>
      <c r="AX1609" s="112">
        <v>0</v>
      </c>
      <c r="AY1609" s="112">
        <v>0</v>
      </c>
      <c r="AZ1609" s="112">
        <v>0</v>
      </c>
      <c r="BA1609" s="111">
        <v>0.71299999999999997</v>
      </c>
      <c r="BB1609" s="112">
        <v>0</v>
      </c>
      <c r="BC1609" s="112">
        <v>0</v>
      </c>
      <c r="BD1609" s="112">
        <v>0</v>
      </c>
      <c r="BE1609" s="112">
        <v>0</v>
      </c>
      <c r="BF1609" s="112">
        <v>0</v>
      </c>
      <c r="BG1609" s="112">
        <v>0</v>
      </c>
      <c r="BH1609" s="112">
        <v>0</v>
      </c>
      <c r="BI1609" s="112">
        <v>0</v>
      </c>
      <c r="BJ1609" s="112">
        <v>0</v>
      </c>
      <c r="BK1609" s="111">
        <v>0.71299999999999997</v>
      </c>
      <c r="BL1609" s="112">
        <v>45.900000000000006</v>
      </c>
      <c r="BM1609" s="112">
        <v>24.6</v>
      </c>
      <c r="BN1609" s="112">
        <v>14.4</v>
      </c>
      <c r="BO1609" s="112">
        <v>0</v>
      </c>
      <c r="BP1609" s="112">
        <v>0</v>
      </c>
      <c r="BQ1609" s="112">
        <v>0</v>
      </c>
      <c r="BR1609" s="113">
        <v>115</v>
      </c>
      <c r="BS1609" s="112">
        <v>0</v>
      </c>
    </row>
    <row r="1610" spans="1:71" hidden="1" x14ac:dyDescent="0.25">
      <c r="A1610" s="102" t="s">
        <v>16</v>
      </c>
      <c r="B1610" s="103" t="s">
        <v>211</v>
      </c>
      <c r="C1610" s="102" t="s">
        <v>212</v>
      </c>
      <c r="D1610" s="102" t="s">
        <v>108</v>
      </c>
      <c r="E1610" s="102" t="s">
        <v>109</v>
      </c>
      <c r="F1610" s="102" t="s">
        <v>151</v>
      </c>
      <c r="G1610" s="102" t="s">
        <v>223</v>
      </c>
      <c r="H1610" s="104">
        <v>75</v>
      </c>
      <c r="I1610" s="104">
        <v>85</v>
      </c>
      <c r="J1610" s="104">
        <v>118</v>
      </c>
      <c r="K1610" s="104">
        <v>354</v>
      </c>
      <c r="L1610" s="105">
        <v>92.666666666666671</v>
      </c>
      <c r="M1610" s="106">
        <v>760</v>
      </c>
      <c r="N1610" s="106">
        <v>822</v>
      </c>
      <c r="O1610" s="106">
        <v>8</v>
      </c>
      <c r="P1610" s="106">
        <v>62</v>
      </c>
      <c r="Q1610" s="106">
        <v>9</v>
      </c>
      <c r="R1610" s="106">
        <v>8.5</v>
      </c>
      <c r="S1610" s="106">
        <v>802</v>
      </c>
      <c r="T1610" s="106">
        <v>831</v>
      </c>
      <c r="U1610" s="106">
        <v>8</v>
      </c>
      <c r="V1610" s="106">
        <v>29</v>
      </c>
      <c r="W1610" s="106">
        <v>8</v>
      </c>
      <c r="X1610" s="106">
        <v>8</v>
      </c>
      <c r="Y1610" s="106">
        <v>118</v>
      </c>
      <c r="Z1610" s="106">
        <v>9</v>
      </c>
      <c r="AA1610" s="107">
        <v>52025</v>
      </c>
      <c r="AB1610" s="106">
        <v>6</v>
      </c>
      <c r="AC1610" s="108">
        <v>7.5</v>
      </c>
      <c r="AD1610" s="109">
        <v>4</v>
      </c>
      <c r="AE1610" s="110">
        <v>3</v>
      </c>
      <c r="AF1610" s="111">
        <v>0.54</v>
      </c>
      <c r="AG1610" s="112">
        <v>0</v>
      </c>
      <c r="AH1610" s="112">
        <v>0</v>
      </c>
      <c r="AI1610" s="112">
        <v>0</v>
      </c>
      <c r="AJ1610" s="111">
        <v>0.9</v>
      </c>
      <c r="AK1610" s="112">
        <v>0</v>
      </c>
      <c r="AL1610" s="112">
        <v>0</v>
      </c>
      <c r="AM1610" s="112">
        <v>0</v>
      </c>
      <c r="AN1610" s="112">
        <v>0</v>
      </c>
      <c r="AO1610" s="112">
        <v>0</v>
      </c>
      <c r="AP1610" s="112">
        <v>0</v>
      </c>
      <c r="AQ1610" s="112">
        <v>0</v>
      </c>
      <c r="AR1610" s="112">
        <v>0</v>
      </c>
      <c r="AS1610" s="112">
        <v>0</v>
      </c>
      <c r="AT1610" s="111">
        <v>0.55000000000000004</v>
      </c>
      <c r="AU1610" s="112">
        <v>0</v>
      </c>
      <c r="AV1610" s="112">
        <v>0</v>
      </c>
      <c r="AW1610" s="112">
        <v>0</v>
      </c>
      <c r="AX1610" s="112">
        <v>0</v>
      </c>
      <c r="AY1610" s="112">
        <v>0</v>
      </c>
      <c r="AZ1610" s="112">
        <v>0</v>
      </c>
      <c r="BA1610" s="111">
        <v>0.71299999999999997</v>
      </c>
      <c r="BB1610" s="112">
        <v>0</v>
      </c>
      <c r="BC1610" s="112">
        <v>0</v>
      </c>
      <c r="BD1610" s="112">
        <v>0</v>
      </c>
      <c r="BE1610" s="112">
        <v>0</v>
      </c>
      <c r="BF1610" s="112">
        <v>0</v>
      </c>
      <c r="BG1610" s="112">
        <v>0</v>
      </c>
      <c r="BH1610" s="112">
        <v>0</v>
      </c>
      <c r="BI1610" s="112">
        <v>0</v>
      </c>
      <c r="BJ1610" s="112">
        <v>0</v>
      </c>
      <c r="BK1610" s="111">
        <v>0.71299999999999997</v>
      </c>
      <c r="BL1610" s="112">
        <v>1.62</v>
      </c>
      <c r="BM1610" s="112">
        <v>0</v>
      </c>
      <c r="BN1610" s="112">
        <v>0</v>
      </c>
      <c r="BO1610" s="112">
        <v>0</v>
      </c>
      <c r="BP1610" s="112">
        <v>0</v>
      </c>
      <c r="BQ1610" s="112">
        <v>0</v>
      </c>
      <c r="BR1610" s="113">
        <v>24</v>
      </c>
      <c r="BS1610" s="112">
        <v>0</v>
      </c>
    </row>
    <row r="1611" spans="1:71" hidden="1" x14ac:dyDescent="0.25">
      <c r="A1611" s="102" t="s">
        <v>16</v>
      </c>
      <c r="B1611" s="103" t="s">
        <v>211</v>
      </c>
      <c r="C1611" s="102" t="s">
        <v>212</v>
      </c>
      <c r="D1611" s="102" t="s">
        <v>124</v>
      </c>
      <c r="E1611" s="102" t="s">
        <v>125</v>
      </c>
      <c r="F1611" s="102" t="s">
        <v>151</v>
      </c>
      <c r="G1611" s="102" t="s">
        <v>223</v>
      </c>
      <c r="H1611" s="104"/>
      <c r="I1611" s="104">
        <v>9</v>
      </c>
      <c r="J1611" s="104">
        <v>40</v>
      </c>
      <c r="K1611" s="104">
        <v>120</v>
      </c>
      <c r="L1611" s="105">
        <v>24.5</v>
      </c>
      <c r="M1611" s="106"/>
      <c r="N1611" s="106"/>
      <c r="O1611" s="106"/>
      <c r="P1611" s="106"/>
      <c r="Q1611" s="106"/>
      <c r="R1611" s="106"/>
      <c r="S1611" s="106">
        <v>101</v>
      </c>
      <c r="T1611" s="106">
        <v>102</v>
      </c>
      <c r="U1611" s="106">
        <v>1</v>
      </c>
      <c r="V1611" s="106">
        <v>1</v>
      </c>
      <c r="W1611" s="106">
        <v>2</v>
      </c>
      <c r="X1611" s="106">
        <v>1.5</v>
      </c>
      <c r="Y1611" s="106">
        <v>40</v>
      </c>
      <c r="Z1611" s="106">
        <v>6</v>
      </c>
      <c r="AA1611" s="107">
        <v>55410</v>
      </c>
      <c r="AB1611" s="106">
        <v>6</v>
      </c>
      <c r="AC1611" s="108">
        <v>4.875</v>
      </c>
      <c r="AD1611" s="109">
        <v>3</v>
      </c>
      <c r="AE1611" s="110">
        <v>0</v>
      </c>
      <c r="AF1611" s="111">
        <v>0.54</v>
      </c>
      <c r="AG1611" s="112">
        <v>0</v>
      </c>
      <c r="AH1611" s="112">
        <v>0</v>
      </c>
      <c r="AI1611" s="112">
        <v>0</v>
      </c>
      <c r="AJ1611" s="111">
        <v>0.9</v>
      </c>
      <c r="AK1611" s="112">
        <v>0</v>
      </c>
      <c r="AL1611" s="112">
        <v>0</v>
      </c>
      <c r="AM1611" s="112">
        <v>0</v>
      </c>
      <c r="AN1611" s="112">
        <v>0</v>
      </c>
      <c r="AO1611" s="112">
        <v>0</v>
      </c>
      <c r="AP1611" s="112">
        <v>0</v>
      </c>
      <c r="AQ1611" s="112">
        <v>0</v>
      </c>
      <c r="AR1611" s="112">
        <v>0</v>
      </c>
      <c r="AS1611" s="112">
        <v>0</v>
      </c>
      <c r="AT1611" s="111">
        <v>0.55000000000000004</v>
      </c>
      <c r="AU1611" s="112">
        <v>0</v>
      </c>
      <c r="AV1611" s="112">
        <v>0</v>
      </c>
      <c r="AW1611" s="112">
        <v>0</v>
      </c>
      <c r="AX1611" s="112">
        <v>0</v>
      </c>
      <c r="AY1611" s="112">
        <v>0</v>
      </c>
      <c r="AZ1611" s="112">
        <v>0</v>
      </c>
      <c r="BA1611" s="111">
        <v>0.71299999999999997</v>
      </c>
      <c r="BB1611" s="112">
        <v>0</v>
      </c>
      <c r="BC1611" s="112">
        <v>0</v>
      </c>
      <c r="BD1611" s="112">
        <v>0</v>
      </c>
      <c r="BE1611" s="112">
        <v>0</v>
      </c>
      <c r="BF1611" s="112">
        <v>0</v>
      </c>
      <c r="BG1611" s="112">
        <v>0</v>
      </c>
      <c r="BH1611" s="112">
        <v>0</v>
      </c>
      <c r="BI1611" s="112">
        <v>0</v>
      </c>
      <c r="BJ1611" s="112">
        <v>0</v>
      </c>
      <c r="BK1611" s="111">
        <v>0.71299999999999997</v>
      </c>
      <c r="BL1611" s="112">
        <v>0</v>
      </c>
      <c r="BM1611" s="112">
        <v>0</v>
      </c>
      <c r="BN1611" s="112">
        <v>0</v>
      </c>
      <c r="BO1611" s="112">
        <v>0</v>
      </c>
      <c r="BP1611" s="112">
        <v>0</v>
      </c>
      <c r="BQ1611" s="112">
        <v>0</v>
      </c>
      <c r="BR1611" s="113">
        <v>26</v>
      </c>
      <c r="BS1611" s="112">
        <v>0</v>
      </c>
    </row>
    <row r="1612" spans="1:71" hidden="1" x14ac:dyDescent="0.25">
      <c r="A1612" s="102" t="s">
        <v>16</v>
      </c>
      <c r="B1612" s="103" t="s">
        <v>211</v>
      </c>
      <c r="C1612" s="102" t="s">
        <v>212</v>
      </c>
      <c r="D1612" s="102" t="s">
        <v>644</v>
      </c>
      <c r="E1612" s="102" t="s">
        <v>645</v>
      </c>
      <c r="F1612" s="102" t="s">
        <v>151</v>
      </c>
      <c r="G1612" s="102" t="s">
        <v>223</v>
      </c>
      <c r="H1612" s="104">
        <v>30</v>
      </c>
      <c r="I1612" s="104">
        <v>31</v>
      </c>
      <c r="J1612" s="104">
        <v>27</v>
      </c>
      <c r="K1612" s="104">
        <v>81</v>
      </c>
      <c r="L1612" s="105">
        <v>29.333333333333332</v>
      </c>
      <c r="M1612" s="106">
        <v>246</v>
      </c>
      <c r="N1612" s="106">
        <v>241</v>
      </c>
      <c r="O1612" s="106">
        <v>4</v>
      </c>
      <c r="P1612" s="106">
        <v>-5</v>
      </c>
      <c r="Q1612" s="106">
        <v>2</v>
      </c>
      <c r="R1612" s="106">
        <v>3</v>
      </c>
      <c r="S1612" s="106">
        <v>253</v>
      </c>
      <c r="T1612" s="106">
        <v>251</v>
      </c>
      <c r="U1612" s="106">
        <v>4</v>
      </c>
      <c r="V1612" s="106">
        <v>-2</v>
      </c>
      <c r="W1612" s="106">
        <v>1</v>
      </c>
      <c r="X1612" s="106">
        <v>2.5</v>
      </c>
      <c r="Y1612" s="106">
        <v>27</v>
      </c>
      <c r="Z1612" s="106">
        <v>6</v>
      </c>
      <c r="AA1612" s="107">
        <v>27013</v>
      </c>
      <c r="AB1612" s="106">
        <v>1</v>
      </c>
      <c r="AC1612" s="108">
        <v>2.7</v>
      </c>
      <c r="AD1612" s="109">
        <v>1</v>
      </c>
      <c r="AE1612" s="110">
        <v>0</v>
      </c>
      <c r="AF1612" s="111">
        <v>0.54</v>
      </c>
      <c r="AG1612" s="112">
        <v>0</v>
      </c>
      <c r="AH1612" s="112">
        <v>0</v>
      </c>
      <c r="AI1612" s="112">
        <v>0</v>
      </c>
      <c r="AJ1612" s="111">
        <v>0.9</v>
      </c>
      <c r="AK1612" s="112">
        <v>0</v>
      </c>
      <c r="AL1612" s="112">
        <v>0</v>
      </c>
      <c r="AM1612" s="112">
        <v>0</v>
      </c>
      <c r="AN1612" s="112">
        <v>0</v>
      </c>
      <c r="AO1612" s="112">
        <v>0</v>
      </c>
      <c r="AP1612" s="112">
        <v>0</v>
      </c>
      <c r="AQ1612" s="112">
        <v>0</v>
      </c>
      <c r="AR1612" s="112">
        <v>0</v>
      </c>
      <c r="AS1612" s="112">
        <v>0</v>
      </c>
      <c r="AT1612" s="111">
        <v>0.55000000000000004</v>
      </c>
      <c r="AU1612" s="112">
        <v>0</v>
      </c>
      <c r="AV1612" s="112">
        <v>0</v>
      </c>
      <c r="AW1612" s="112">
        <v>0</v>
      </c>
      <c r="AX1612" s="112">
        <v>0</v>
      </c>
      <c r="AY1612" s="112">
        <v>0</v>
      </c>
      <c r="AZ1612" s="112">
        <v>0</v>
      </c>
      <c r="BA1612" s="111">
        <v>0.71299999999999997</v>
      </c>
      <c r="BB1612" s="112">
        <v>0</v>
      </c>
      <c r="BC1612" s="112">
        <v>0</v>
      </c>
      <c r="BD1612" s="112">
        <v>0</v>
      </c>
      <c r="BE1612" s="112">
        <v>0</v>
      </c>
      <c r="BF1612" s="112">
        <v>0</v>
      </c>
      <c r="BG1612" s="112">
        <v>0</v>
      </c>
      <c r="BH1612" s="112">
        <v>0</v>
      </c>
      <c r="BI1612" s="112">
        <v>0</v>
      </c>
      <c r="BJ1612" s="112">
        <v>0</v>
      </c>
      <c r="BK1612" s="111">
        <v>0.71299999999999997</v>
      </c>
      <c r="BL1612" s="112">
        <v>0</v>
      </c>
      <c r="BM1612" s="112">
        <v>0</v>
      </c>
      <c r="BN1612" s="112">
        <v>0</v>
      </c>
      <c r="BO1612" s="112">
        <v>0</v>
      </c>
      <c r="BP1612" s="112">
        <v>0</v>
      </c>
      <c r="BQ1612" s="112">
        <v>0</v>
      </c>
      <c r="BR1612" s="113">
        <v>8</v>
      </c>
      <c r="BS1612" s="112">
        <v>0</v>
      </c>
    </row>
    <row r="1613" spans="1:71" hidden="1" x14ac:dyDescent="0.25">
      <c r="A1613" s="102" t="s">
        <v>16</v>
      </c>
      <c r="B1613" s="103" t="s">
        <v>211</v>
      </c>
      <c r="C1613" s="102" t="s">
        <v>212</v>
      </c>
      <c r="D1613" s="102" t="s">
        <v>24</v>
      </c>
      <c r="E1613" s="102" t="s">
        <v>25</v>
      </c>
      <c r="F1613" s="102" t="s">
        <v>153</v>
      </c>
      <c r="G1613" s="102" t="s">
        <v>224</v>
      </c>
      <c r="H1613" s="104">
        <v>71</v>
      </c>
      <c r="I1613" s="104">
        <v>85</v>
      </c>
      <c r="J1613" s="104">
        <v>82</v>
      </c>
      <c r="K1613" s="104">
        <v>246</v>
      </c>
      <c r="L1613" s="105">
        <v>79.333333333333329</v>
      </c>
      <c r="M1613" s="106">
        <v>686</v>
      </c>
      <c r="N1613" s="106">
        <v>731</v>
      </c>
      <c r="O1613" s="106">
        <v>7</v>
      </c>
      <c r="P1613" s="106">
        <v>45</v>
      </c>
      <c r="Q1613" s="106">
        <v>8</v>
      </c>
      <c r="R1613" s="106">
        <v>7.5</v>
      </c>
      <c r="S1613" s="106">
        <v>706</v>
      </c>
      <c r="T1613" s="106">
        <v>738</v>
      </c>
      <c r="U1613" s="106">
        <v>7</v>
      </c>
      <c r="V1613" s="106">
        <v>32</v>
      </c>
      <c r="W1613" s="106">
        <v>9</v>
      </c>
      <c r="X1613" s="106">
        <v>8</v>
      </c>
      <c r="Y1613" s="106">
        <v>82</v>
      </c>
      <c r="Z1613" s="106">
        <v>8</v>
      </c>
      <c r="AA1613" s="107">
        <v>61914</v>
      </c>
      <c r="AB1613" s="106">
        <v>7</v>
      </c>
      <c r="AC1613" s="108">
        <v>7.5</v>
      </c>
      <c r="AD1613" s="109">
        <v>4</v>
      </c>
      <c r="AE1613" s="110">
        <v>23.666666666666668</v>
      </c>
      <c r="AF1613" s="111">
        <v>0.54</v>
      </c>
      <c r="AG1613" s="112">
        <v>13.333333333333334</v>
      </c>
      <c r="AH1613" s="112">
        <v>11.333333333333334</v>
      </c>
      <c r="AI1613" s="112">
        <v>13.333333333333334</v>
      </c>
      <c r="AJ1613" s="111">
        <v>0.9</v>
      </c>
      <c r="AK1613" s="112">
        <v>0</v>
      </c>
      <c r="AL1613" s="112">
        <v>42.666666666666664</v>
      </c>
      <c r="AM1613" s="112">
        <v>0</v>
      </c>
      <c r="AN1613" s="112">
        <v>0</v>
      </c>
      <c r="AO1613" s="112">
        <v>0</v>
      </c>
      <c r="AP1613" s="112">
        <v>0</v>
      </c>
      <c r="AQ1613" s="112">
        <v>0</v>
      </c>
      <c r="AR1613" s="112">
        <v>0</v>
      </c>
      <c r="AS1613" s="112">
        <v>0</v>
      </c>
      <c r="AT1613" s="111">
        <v>0.55000000000000004</v>
      </c>
      <c r="AU1613" s="112">
        <v>0</v>
      </c>
      <c r="AV1613" s="112">
        <v>0</v>
      </c>
      <c r="AW1613" s="112">
        <v>0</v>
      </c>
      <c r="AX1613" s="112">
        <v>0</v>
      </c>
      <c r="AY1613" s="112">
        <v>0</v>
      </c>
      <c r="AZ1613" s="112">
        <v>0</v>
      </c>
      <c r="BA1613" s="111">
        <v>0.71299999999999997</v>
      </c>
      <c r="BB1613" s="112">
        <v>0</v>
      </c>
      <c r="BC1613" s="112">
        <v>0</v>
      </c>
      <c r="BD1613" s="112">
        <v>0</v>
      </c>
      <c r="BE1613" s="112">
        <v>0</v>
      </c>
      <c r="BF1613" s="112">
        <v>0</v>
      </c>
      <c r="BG1613" s="112">
        <v>0</v>
      </c>
      <c r="BH1613" s="112">
        <v>0</v>
      </c>
      <c r="BI1613" s="112">
        <v>0</v>
      </c>
      <c r="BJ1613" s="112">
        <v>0</v>
      </c>
      <c r="BK1613" s="111">
        <v>0.71299999999999997</v>
      </c>
      <c r="BL1613" s="112">
        <v>12.780000000000001</v>
      </c>
      <c r="BM1613" s="112">
        <v>45.666666666666671</v>
      </c>
      <c r="BN1613" s="112">
        <v>12</v>
      </c>
      <c r="BO1613" s="112">
        <v>0</v>
      </c>
      <c r="BP1613" s="112">
        <v>0</v>
      </c>
      <c r="BQ1613" s="112">
        <v>0</v>
      </c>
      <c r="BR1613" s="113">
        <v>53</v>
      </c>
      <c r="BS1613" s="112">
        <v>0</v>
      </c>
    </row>
    <row r="1614" spans="1:71" hidden="1" x14ac:dyDescent="0.25">
      <c r="A1614" s="102" t="s">
        <v>16</v>
      </c>
      <c r="B1614" s="103" t="s">
        <v>211</v>
      </c>
      <c r="C1614" s="102" t="s">
        <v>212</v>
      </c>
      <c r="D1614" s="102" t="s">
        <v>112</v>
      </c>
      <c r="E1614" s="102" t="s">
        <v>113</v>
      </c>
      <c r="F1614" s="102" t="s">
        <v>151</v>
      </c>
      <c r="G1614" s="102" t="s">
        <v>223</v>
      </c>
      <c r="H1614" s="104">
        <v>57</v>
      </c>
      <c r="I1614" s="104">
        <v>65</v>
      </c>
      <c r="J1614" s="104">
        <v>40</v>
      </c>
      <c r="K1614" s="104">
        <v>120</v>
      </c>
      <c r="L1614" s="105">
        <v>54</v>
      </c>
      <c r="M1614" s="106">
        <v>594</v>
      </c>
      <c r="N1614" s="106">
        <v>631</v>
      </c>
      <c r="O1614" s="106">
        <v>7</v>
      </c>
      <c r="P1614" s="106">
        <v>37</v>
      </c>
      <c r="Q1614" s="106">
        <v>8</v>
      </c>
      <c r="R1614" s="106">
        <v>7.5</v>
      </c>
      <c r="S1614" s="106">
        <v>616</v>
      </c>
      <c r="T1614" s="106">
        <v>635</v>
      </c>
      <c r="U1614" s="106">
        <v>7</v>
      </c>
      <c r="V1614" s="106">
        <v>19</v>
      </c>
      <c r="W1614" s="106">
        <v>7</v>
      </c>
      <c r="X1614" s="106">
        <v>7</v>
      </c>
      <c r="Y1614" s="106">
        <v>40</v>
      </c>
      <c r="Z1614" s="106">
        <v>6</v>
      </c>
      <c r="AA1614" s="107">
        <v>47780</v>
      </c>
      <c r="AB1614" s="106">
        <v>5</v>
      </c>
      <c r="AC1614" s="108">
        <v>6.1</v>
      </c>
      <c r="AD1614" s="109">
        <v>4</v>
      </c>
      <c r="AE1614" s="110">
        <v>0</v>
      </c>
      <c r="AF1614" s="111">
        <v>0.54</v>
      </c>
      <c r="AG1614" s="112">
        <v>0</v>
      </c>
      <c r="AH1614" s="112">
        <v>0</v>
      </c>
      <c r="AI1614" s="112">
        <v>0</v>
      </c>
      <c r="AJ1614" s="111">
        <v>0.9</v>
      </c>
      <c r="AK1614" s="112">
        <v>0</v>
      </c>
      <c r="AL1614" s="112">
        <v>0</v>
      </c>
      <c r="AM1614" s="112">
        <v>0</v>
      </c>
      <c r="AN1614" s="112">
        <v>0</v>
      </c>
      <c r="AO1614" s="112">
        <v>0</v>
      </c>
      <c r="AP1614" s="112">
        <v>0</v>
      </c>
      <c r="AQ1614" s="112">
        <v>0</v>
      </c>
      <c r="AR1614" s="112">
        <v>0</v>
      </c>
      <c r="AS1614" s="112">
        <v>0</v>
      </c>
      <c r="AT1614" s="111">
        <v>0.55000000000000004</v>
      </c>
      <c r="AU1614" s="112">
        <v>0</v>
      </c>
      <c r="AV1614" s="112">
        <v>0</v>
      </c>
      <c r="AW1614" s="112">
        <v>0</v>
      </c>
      <c r="AX1614" s="112">
        <v>0</v>
      </c>
      <c r="AY1614" s="112">
        <v>0</v>
      </c>
      <c r="AZ1614" s="112">
        <v>0</v>
      </c>
      <c r="BA1614" s="111">
        <v>0.71299999999999997</v>
      </c>
      <c r="BB1614" s="112">
        <v>0</v>
      </c>
      <c r="BC1614" s="112">
        <v>0</v>
      </c>
      <c r="BD1614" s="112">
        <v>0</v>
      </c>
      <c r="BE1614" s="112">
        <v>0</v>
      </c>
      <c r="BF1614" s="112">
        <v>0</v>
      </c>
      <c r="BG1614" s="112">
        <v>0</v>
      </c>
      <c r="BH1614" s="112">
        <v>0</v>
      </c>
      <c r="BI1614" s="112">
        <v>0</v>
      </c>
      <c r="BJ1614" s="112">
        <v>0</v>
      </c>
      <c r="BK1614" s="111">
        <v>0.71299999999999997</v>
      </c>
      <c r="BL1614" s="112">
        <v>0</v>
      </c>
      <c r="BM1614" s="112">
        <v>0</v>
      </c>
      <c r="BN1614" s="112">
        <v>0</v>
      </c>
      <c r="BO1614" s="112">
        <v>0</v>
      </c>
      <c r="BP1614" s="112">
        <v>0</v>
      </c>
      <c r="BQ1614" s="112">
        <v>0</v>
      </c>
      <c r="BR1614" s="113">
        <v>26</v>
      </c>
      <c r="BS1614" s="112">
        <v>0</v>
      </c>
    </row>
    <row r="1615" spans="1:71" hidden="1" x14ac:dyDescent="0.25">
      <c r="A1615" s="102" t="s">
        <v>16</v>
      </c>
      <c r="B1615" s="103" t="s">
        <v>211</v>
      </c>
      <c r="C1615" s="102" t="s">
        <v>212</v>
      </c>
      <c r="D1615" s="102" t="s">
        <v>507</v>
      </c>
      <c r="E1615" s="102" t="s">
        <v>508</v>
      </c>
      <c r="F1615" s="102" t="s">
        <v>151</v>
      </c>
      <c r="G1615" s="102" t="s">
        <v>223</v>
      </c>
      <c r="H1615" s="104">
        <v>28</v>
      </c>
      <c r="I1615" s="104">
        <v>29</v>
      </c>
      <c r="J1615" s="104">
        <v>18</v>
      </c>
      <c r="K1615" s="104">
        <v>54</v>
      </c>
      <c r="L1615" s="105">
        <v>25</v>
      </c>
      <c r="M1615" s="106">
        <v>252</v>
      </c>
      <c r="N1615" s="106">
        <v>269</v>
      </c>
      <c r="O1615" s="106">
        <v>4</v>
      </c>
      <c r="P1615" s="106">
        <v>17</v>
      </c>
      <c r="Q1615" s="106">
        <v>6</v>
      </c>
      <c r="R1615" s="106">
        <v>5</v>
      </c>
      <c r="S1615" s="106">
        <v>261</v>
      </c>
      <c r="T1615" s="106">
        <v>267</v>
      </c>
      <c r="U1615" s="106">
        <v>4</v>
      </c>
      <c r="V1615" s="106">
        <v>6</v>
      </c>
      <c r="W1615" s="106">
        <v>4</v>
      </c>
      <c r="X1615" s="106">
        <v>4</v>
      </c>
      <c r="Y1615" s="106">
        <v>18</v>
      </c>
      <c r="Z1615" s="106">
        <v>5</v>
      </c>
      <c r="AA1615" s="107">
        <v>52101</v>
      </c>
      <c r="AB1615" s="106">
        <v>6</v>
      </c>
      <c r="AC1615" s="108">
        <v>5.2</v>
      </c>
      <c r="AD1615" s="109">
        <v>3</v>
      </c>
      <c r="AE1615" s="110">
        <v>0</v>
      </c>
      <c r="AF1615" s="111">
        <v>0.54</v>
      </c>
      <c r="AG1615" s="112">
        <v>0</v>
      </c>
      <c r="AH1615" s="112">
        <v>0</v>
      </c>
      <c r="AI1615" s="112">
        <v>0</v>
      </c>
      <c r="AJ1615" s="111">
        <v>0.9</v>
      </c>
      <c r="AK1615" s="112">
        <v>0</v>
      </c>
      <c r="AL1615" s="112">
        <v>0</v>
      </c>
      <c r="AM1615" s="112">
        <v>0</v>
      </c>
      <c r="AN1615" s="112">
        <v>0</v>
      </c>
      <c r="AO1615" s="112">
        <v>0</v>
      </c>
      <c r="AP1615" s="112">
        <v>0</v>
      </c>
      <c r="AQ1615" s="112">
        <v>0</v>
      </c>
      <c r="AR1615" s="112">
        <v>0</v>
      </c>
      <c r="AS1615" s="112">
        <v>0</v>
      </c>
      <c r="AT1615" s="111">
        <v>0.55000000000000004</v>
      </c>
      <c r="AU1615" s="112">
        <v>0</v>
      </c>
      <c r="AV1615" s="112">
        <v>0</v>
      </c>
      <c r="AW1615" s="112">
        <v>0</v>
      </c>
      <c r="AX1615" s="112">
        <v>0</v>
      </c>
      <c r="AY1615" s="112">
        <v>0</v>
      </c>
      <c r="AZ1615" s="112">
        <v>0</v>
      </c>
      <c r="BA1615" s="111">
        <v>0.71299999999999997</v>
      </c>
      <c r="BB1615" s="112">
        <v>0</v>
      </c>
      <c r="BC1615" s="112">
        <v>0</v>
      </c>
      <c r="BD1615" s="112">
        <v>0</v>
      </c>
      <c r="BE1615" s="112">
        <v>0</v>
      </c>
      <c r="BF1615" s="112">
        <v>0</v>
      </c>
      <c r="BG1615" s="112">
        <v>0</v>
      </c>
      <c r="BH1615" s="112">
        <v>0</v>
      </c>
      <c r="BI1615" s="112">
        <v>0</v>
      </c>
      <c r="BJ1615" s="112">
        <v>0</v>
      </c>
      <c r="BK1615" s="111">
        <v>0.71299999999999997</v>
      </c>
      <c r="BL1615" s="112">
        <v>0</v>
      </c>
      <c r="BM1615" s="112">
        <v>0</v>
      </c>
      <c r="BN1615" s="112">
        <v>0</v>
      </c>
      <c r="BO1615" s="112">
        <v>0</v>
      </c>
      <c r="BP1615" s="112">
        <v>0</v>
      </c>
      <c r="BQ1615" s="112">
        <v>0</v>
      </c>
      <c r="BR1615" s="113">
        <v>7</v>
      </c>
      <c r="BS1615" s="112">
        <v>0</v>
      </c>
    </row>
    <row r="1616" spans="1:71" hidden="1" x14ac:dyDescent="0.25">
      <c r="A1616" s="102" t="s">
        <v>16</v>
      </c>
      <c r="B1616" s="103" t="s">
        <v>211</v>
      </c>
      <c r="C1616" s="102" t="s">
        <v>212</v>
      </c>
      <c r="D1616" s="102" t="s">
        <v>26</v>
      </c>
      <c r="E1616" s="102" t="s">
        <v>27</v>
      </c>
      <c r="F1616" s="102" t="s">
        <v>151</v>
      </c>
      <c r="G1616" s="102" t="s">
        <v>223</v>
      </c>
      <c r="H1616" s="104">
        <v>14</v>
      </c>
      <c r="I1616" s="104">
        <v>20</v>
      </c>
      <c r="J1616" s="104">
        <v>10</v>
      </c>
      <c r="K1616" s="104">
        <v>30</v>
      </c>
      <c r="L1616" s="105">
        <v>14.666666666666666</v>
      </c>
      <c r="M1616" s="106">
        <v>174</v>
      </c>
      <c r="N1616" s="106">
        <v>186</v>
      </c>
      <c r="O1616" s="106">
        <v>3</v>
      </c>
      <c r="P1616" s="106">
        <v>12</v>
      </c>
      <c r="Q1616" s="106">
        <v>5</v>
      </c>
      <c r="R1616" s="106">
        <v>4</v>
      </c>
      <c r="S1616" s="106">
        <v>176</v>
      </c>
      <c r="T1616" s="106">
        <v>188</v>
      </c>
      <c r="U1616" s="106">
        <v>3</v>
      </c>
      <c r="V1616" s="106">
        <v>12</v>
      </c>
      <c r="W1616" s="106">
        <v>6</v>
      </c>
      <c r="X1616" s="106">
        <v>4.5</v>
      </c>
      <c r="Y1616" s="106">
        <v>10</v>
      </c>
      <c r="Z1616" s="106">
        <v>3</v>
      </c>
      <c r="AA1616" s="107">
        <v>87995</v>
      </c>
      <c r="AB1616" s="106">
        <v>9</v>
      </c>
      <c r="AC1616" s="108">
        <v>5.9</v>
      </c>
      <c r="AD1616" s="109">
        <v>3</v>
      </c>
      <c r="AE1616" s="110">
        <v>0</v>
      </c>
      <c r="AF1616" s="111">
        <v>0.54</v>
      </c>
      <c r="AG1616" s="112">
        <v>0</v>
      </c>
      <c r="AH1616" s="112">
        <v>0</v>
      </c>
      <c r="AI1616" s="112">
        <v>0</v>
      </c>
      <c r="AJ1616" s="111">
        <v>0.9</v>
      </c>
      <c r="AK1616" s="112">
        <v>0</v>
      </c>
      <c r="AL1616" s="112">
        <v>0</v>
      </c>
      <c r="AM1616" s="112">
        <v>0</v>
      </c>
      <c r="AN1616" s="112">
        <v>0</v>
      </c>
      <c r="AO1616" s="112">
        <v>0</v>
      </c>
      <c r="AP1616" s="112">
        <v>0</v>
      </c>
      <c r="AQ1616" s="112">
        <v>0</v>
      </c>
      <c r="AR1616" s="112">
        <v>0</v>
      </c>
      <c r="AS1616" s="112">
        <v>0</v>
      </c>
      <c r="AT1616" s="111">
        <v>0.55000000000000004</v>
      </c>
      <c r="AU1616" s="112">
        <v>0</v>
      </c>
      <c r="AV1616" s="112">
        <v>0</v>
      </c>
      <c r="AW1616" s="112">
        <v>0</v>
      </c>
      <c r="AX1616" s="112">
        <v>0</v>
      </c>
      <c r="AY1616" s="112">
        <v>0</v>
      </c>
      <c r="AZ1616" s="112">
        <v>0</v>
      </c>
      <c r="BA1616" s="111">
        <v>0.71299999999999997</v>
      </c>
      <c r="BB1616" s="112">
        <v>0</v>
      </c>
      <c r="BC1616" s="112">
        <v>0</v>
      </c>
      <c r="BD1616" s="112">
        <v>0</v>
      </c>
      <c r="BE1616" s="112">
        <v>0</v>
      </c>
      <c r="BF1616" s="112">
        <v>0</v>
      </c>
      <c r="BG1616" s="112">
        <v>0</v>
      </c>
      <c r="BH1616" s="112">
        <v>0</v>
      </c>
      <c r="BI1616" s="112">
        <v>0</v>
      </c>
      <c r="BJ1616" s="112">
        <v>0</v>
      </c>
      <c r="BK1616" s="111">
        <v>0.71299999999999997</v>
      </c>
      <c r="BL1616" s="112">
        <v>0</v>
      </c>
      <c r="BM1616" s="112">
        <v>0</v>
      </c>
      <c r="BN1616" s="112">
        <v>0</v>
      </c>
      <c r="BO1616" s="112">
        <v>0</v>
      </c>
      <c r="BP1616" s="112">
        <v>0</v>
      </c>
      <c r="BQ1616" s="112">
        <v>0</v>
      </c>
      <c r="BR1616" s="113">
        <v>13</v>
      </c>
      <c r="BS1616" s="112">
        <v>0</v>
      </c>
    </row>
    <row r="1617" spans="1:71" hidden="1" x14ac:dyDescent="0.25">
      <c r="A1617" s="102" t="s">
        <v>16</v>
      </c>
      <c r="B1617" s="103" t="s">
        <v>211</v>
      </c>
      <c r="C1617" s="102" t="s">
        <v>212</v>
      </c>
      <c r="D1617" s="102" t="s">
        <v>100</v>
      </c>
      <c r="E1617" s="102" t="s">
        <v>101</v>
      </c>
      <c r="F1617" s="102" t="s">
        <v>151</v>
      </c>
      <c r="G1617" s="102" t="s">
        <v>223</v>
      </c>
      <c r="H1617" s="104">
        <v>16</v>
      </c>
      <c r="I1617" s="104">
        <v>16</v>
      </c>
      <c r="J1617" s="104">
        <v>11</v>
      </c>
      <c r="K1617" s="104">
        <v>33</v>
      </c>
      <c r="L1617" s="105">
        <v>14.333333333333334</v>
      </c>
      <c r="M1617" s="106">
        <v>154</v>
      </c>
      <c r="N1617" s="106">
        <v>156</v>
      </c>
      <c r="O1617" s="106">
        <v>2</v>
      </c>
      <c r="P1617" s="106">
        <v>2</v>
      </c>
      <c r="Q1617" s="106">
        <v>3</v>
      </c>
      <c r="R1617" s="106">
        <v>2.5</v>
      </c>
      <c r="S1617" s="106">
        <v>157</v>
      </c>
      <c r="T1617" s="106">
        <v>156</v>
      </c>
      <c r="U1617" s="106">
        <v>2</v>
      </c>
      <c r="V1617" s="106">
        <v>-1</v>
      </c>
      <c r="W1617" s="106">
        <v>2</v>
      </c>
      <c r="X1617" s="106">
        <v>2</v>
      </c>
      <c r="Y1617" s="106">
        <v>11</v>
      </c>
      <c r="Z1617" s="106">
        <v>4</v>
      </c>
      <c r="AA1617" s="107">
        <v>80690</v>
      </c>
      <c r="AB1617" s="106">
        <v>9</v>
      </c>
      <c r="AC1617" s="108">
        <v>5.3</v>
      </c>
      <c r="AD1617" s="109">
        <v>3</v>
      </c>
      <c r="AE1617" s="110">
        <v>0</v>
      </c>
      <c r="AF1617" s="111">
        <v>0.54</v>
      </c>
      <c r="AG1617" s="112">
        <v>0</v>
      </c>
      <c r="AH1617" s="112">
        <v>0</v>
      </c>
      <c r="AI1617" s="112">
        <v>0</v>
      </c>
      <c r="AJ1617" s="111">
        <v>0.9</v>
      </c>
      <c r="AK1617" s="112">
        <v>0</v>
      </c>
      <c r="AL1617" s="112">
        <v>0</v>
      </c>
      <c r="AM1617" s="112">
        <v>0</v>
      </c>
      <c r="AN1617" s="112">
        <v>0</v>
      </c>
      <c r="AO1617" s="112">
        <v>0</v>
      </c>
      <c r="AP1617" s="112">
        <v>0</v>
      </c>
      <c r="AQ1617" s="112">
        <v>0</v>
      </c>
      <c r="AR1617" s="112">
        <v>0</v>
      </c>
      <c r="AS1617" s="112">
        <v>0</v>
      </c>
      <c r="AT1617" s="111">
        <v>0.55000000000000004</v>
      </c>
      <c r="AU1617" s="112">
        <v>0</v>
      </c>
      <c r="AV1617" s="112">
        <v>0</v>
      </c>
      <c r="AW1617" s="112">
        <v>0</v>
      </c>
      <c r="AX1617" s="112">
        <v>0</v>
      </c>
      <c r="AY1617" s="112">
        <v>0</v>
      </c>
      <c r="AZ1617" s="112">
        <v>0</v>
      </c>
      <c r="BA1617" s="111">
        <v>0.71299999999999997</v>
      </c>
      <c r="BB1617" s="112">
        <v>0</v>
      </c>
      <c r="BC1617" s="112">
        <v>0</v>
      </c>
      <c r="BD1617" s="112">
        <v>0</v>
      </c>
      <c r="BE1617" s="112">
        <v>0</v>
      </c>
      <c r="BF1617" s="112">
        <v>0</v>
      </c>
      <c r="BG1617" s="112">
        <v>0</v>
      </c>
      <c r="BH1617" s="112">
        <v>0</v>
      </c>
      <c r="BI1617" s="112">
        <v>0</v>
      </c>
      <c r="BJ1617" s="112">
        <v>0</v>
      </c>
      <c r="BK1617" s="111">
        <v>0.71299999999999997</v>
      </c>
      <c r="BL1617" s="112">
        <v>0</v>
      </c>
      <c r="BM1617" s="112">
        <v>0</v>
      </c>
      <c r="BN1617" s="112">
        <v>0</v>
      </c>
      <c r="BO1617" s="112">
        <v>0</v>
      </c>
      <c r="BP1617" s="112">
        <v>0</v>
      </c>
      <c r="BQ1617" s="112">
        <v>0</v>
      </c>
      <c r="BR1617" s="113">
        <v>14</v>
      </c>
      <c r="BS1617" s="112">
        <v>0</v>
      </c>
    </row>
    <row r="1618" spans="1:71" hidden="1" x14ac:dyDescent="0.25">
      <c r="A1618" s="102" t="s">
        <v>16</v>
      </c>
      <c r="B1618" s="103" t="s">
        <v>211</v>
      </c>
      <c r="C1618" s="102" t="s">
        <v>212</v>
      </c>
      <c r="D1618" s="102" t="s">
        <v>128</v>
      </c>
      <c r="E1618" s="102" t="s">
        <v>129</v>
      </c>
      <c r="F1618" s="102" t="s">
        <v>151</v>
      </c>
      <c r="G1618" s="102" t="s">
        <v>223</v>
      </c>
      <c r="H1618" s="104">
        <v>320</v>
      </c>
      <c r="I1618" s="104">
        <v>453</v>
      </c>
      <c r="J1618" s="104">
        <v>369</v>
      </c>
      <c r="K1618" s="104">
        <v>1107</v>
      </c>
      <c r="L1618" s="105">
        <v>380.66666666666669</v>
      </c>
      <c r="M1618" s="106">
        <v>3020</v>
      </c>
      <c r="N1618" s="106">
        <v>3214</v>
      </c>
      <c r="O1618" s="106">
        <v>10</v>
      </c>
      <c r="P1618" s="106">
        <v>194</v>
      </c>
      <c r="Q1618" s="106">
        <v>10</v>
      </c>
      <c r="R1618" s="106">
        <v>10</v>
      </c>
      <c r="S1618" s="106">
        <v>3093</v>
      </c>
      <c r="T1618" s="106">
        <v>3376</v>
      </c>
      <c r="U1618" s="106">
        <v>10</v>
      </c>
      <c r="V1618" s="106">
        <v>283</v>
      </c>
      <c r="W1618" s="106">
        <v>10</v>
      </c>
      <c r="X1618" s="106">
        <v>10</v>
      </c>
      <c r="Y1618" s="106">
        <v>369</v>
      </c>
      <c r="Z1618" s="106">
        <v>10</v>
      </c>
      <c r="AA1618" s="107">
        <v>40433</v>
      </c>
      <c r="AB1618" s="106">
        <v>4</v>
      </c>
      <c r="AC1618" s="108">
        <v>7.6</v>
      </c>
      <c r="AD1618" s="109">
        <v>4</v>
      </c>
      <c r="AE1618" s="110">
        <v>5</v>
      </c>
      <c r="AF1618" s="111">
        <v>0.54</v>
      </c>
      <c r="AG1618" s="112">
        <v>0</v>
      </c>
      <c r="AH1618" s="112">
        <v>0</v>
      </c>
      <c r="AI1618" s="112">
        <v>0</v>
      </c>
      <c r="AJ1618" s="111">
        <v>0.9</v>
      </c>
      <c r="AK1618" s="112">
        <v>0</v>
      </c>
      <c r="AL1618" s="112">
        <v>0</v>
      </c>
      <c r="AM1618" s="112">
        <v>0</v>
      </c>
      <c r="AN1618" s="112">
        <v>0</v>
      </c>
      <c r="AO1618" s="112">
        <v>0</v>
      </c>
      <c r="AP1618" s="112">
        <v>0</v>
      </c>
      <c r="AQ1618" s="112">
        <v>0</v>
      </c>
      <c r="AR1618" s="112">
        <v>0</v>
      </c>
      <c r="AS1618" s="112">
        <v>0</v>
      </c>
      <c r="AT1618" s="111">
        <v>0.55000000000000004</v>
      </c>
      <c r="AU1618" s="112">
        <v>0</v>
      </c>
      <c r="AV1618" s="112">
        <v>0</v>
      </c>
      <c r="AW1618" s="112">
        <v>0</v>
      </c>
      <c r="AX1618" s="112">
        <v>0</v>
      </c>
      <c r="AY1618" s="112">
        <v>0</v>
      </c>
      <c r="AZ1618" s="112">
        <v>0</v>
      </c>
      <c r="BA1618" s="111">
        <v>0.71299999999999997</v>
      </c>
      <c r="BB1618" s="112">
        <v>0</v>
      </c>
      <c r="BC1618" s="112">
        <v>0</v>
      </c>
      <c r="BD1618" s="112">
        <v>0</v>
      </c>
      <c r="BE1618" s="112">
        <v>0</v>
      </c>
      <c r="BF1618" s="112">
        <v>0</v>
      </c>
      <c r="BG1618" s="112">
        <v>0</v>
      </c>
      <c r="BH1618" s="112">
        <v>0</v>
      </c>
      <c r="BI1618" s="112">
        <v>0</v>
      </c>
      <c r="BJ1618" s="112">
        <v>0</v>
      </c>
      <c r="BK1618" s="111">
        <v>0.71299999999999997</v>
      </c>
      <c r="BL1618" s="112">
        <v>2.7</v>
      </c>
      <c r="BM1618" s="112">
        <v>0</v>
      </c>
      <c r="BN1618" s="112">
        <v>0</v>
      </c>
      <c r="BO1618" s="112">
        <v>0</v>
      </c>
      <c r="BP1618" s="112">
        <v>0</v>
      </c>
      <c r="BQ1618" s="112">
        <v>0</v>
      </c>
      <c r="BR1618" s="113">
        <v>174</v>
      </c>
      <c r="BS1618" s="112">
        <v>0</v>
      </c>
    </row>
    <row r="1619" spans="1:71" hidden="1" x14ac:dyDescent="0.25">
      <c r="A1619" s="102" t="s">
        <v>16</v>
      </c>
      <c r="B1619" s="103" t="s">
        <v>213</v>
      </c>
      <c r="C1619" s="102" t="s">
        <v>214</v>
      </c>
      <c r="D1619" s="102" t="s">
        <v>48</v>
      </c>
      <c r="E1619" s="102" t="s">
        <v>49</v>
      </c>
      <c r="F1619" s="102" t="s">
        <v>151</v>
      </c>
      <c r="G1619" s="102" t="s">
        <v>223</v>
      </c>
      <c r="H1619" s="104">
        <v>132</v>
      </c>
      <c r="I1619" s="104">
        <v>142</v>
      </c>
      <c r="J1619" s="104">
        <v>125</v>
      </c>
      <c r="K1619" s="104">
        <v>375</v>
      </c>
      <c r="L1619" s="105">
        <v>133</v>
      </c>
      <c r="M1619" s="106">
        <v>1375</v>
      </c>
      <c r="N1619" s="106">
        <v>1376</v>
      </c>
      <c r="O1619" s="106">
        <v>9</v>
      </c>
      <c r="P1619" s="106">
        <v>1</v>
      </c>
      <c r="Q1619" s="106">
        <v>3</v>
      </c>
      <c r="R1619" s="106">
        <v>6</v>
      </c>
      <c r="S1619" s="106">
        <v>1363</v>
      </c>
      <c r="T1619" s="106">
        <v>1382</v>
      </c>
      <c r="U1619" s="106">
        <v>9</v>
      </c>
      <c r="V1619" s="106">
        <v>19</v>
      </c>
      <c r="W1619" s="106">
        <v>7</v>
      </c>
      <c r="X1619" s="106">
        <v>8</v>
      </c>
      <c r="Y1619" s="106">
        <v>125</v>
      </c>
      <c r="Z1619" s="106">
        <v>9</v>
      </c>
      <c r="AA1619" s="107">
        <v>59314</v>
      </c>
      <c r="AB1619" s="106">
        <v>7</v>
      </c>
      <c r="AC1619" s="108">
        <v>7.4</v>
      </c>
      <c r="AD1619" s="109">
        <v>4</v>
      </c>
      <c r="AE1619" s="110">
        <v>0</v>
      </c>
      <c r="AF1619" s="111">
        <v>0.54</v>
      </c>
      <c r="AG1619" s="112">
        <v>0</v>
      </c>
      <c r="AH1619" s="112">
        <v>0</v>
      </c>
      <c r="AI1619" s="112">
        <v>0</v>
      </c>
      <c r="AJ1619" s="111">
        <v>0.9</v>
      </c>
      <c r="AK1619" s="112">
        <v>0</v>
      </c>
      <c r="AL1619" s="112">
        <v>0</v>
      </c>
      <c r="AM1619" s="112">
        <v>0</v>
      </c>
      <c r="AN1619" s="112">
        <v>0</v>
      </c>
      <c r="AO1619" s="112">
        <v>0</v>
      </c>
      <c r="AP1619" s="112">
        <v>0</v>
      </c>
      <c r="AQ1619" s="112">
        <v>0</v>
      </c>
      <c r="AR1619" s="112">
        <v>0</v>
      </c>
      <c r="AS1619" s="112">
        <v>0</v>
      </c>
      <c r="AT1619" s="111">
        <v>0.55000000000000004</v>
      </c>
      <c r="AU1619" s="112">
        <v>0</v>
      </c>
      <c r="AV1619" s="112">
        <v>0</v>
      </c>
      <c r="AW1619" s="112">
        <v>0</v>
      </c>
      <c r="AX1619" s="112">
        <v>0</v>
      </c>
      <c r="AY1619" s="112">
        <v>0</v>
      </c>
      <c r="AZ1619" s="112">
        <v>0</v>
      </c>
      <c r="BA1619" s="111">
        <v>0.71299999999999997</v>
      </c>
      <c r="BB1619" s="112">
        <v>0</v>
      </c>
      <c r="BC1619" s="112">
        <v>0</v>
      </c>
      <c r="BD1619" s="112">
        <v>0</v>
      </c>
      <c r="BE1619" s="112">
        <v>0</v>
      </c>
      <c r="BF1619" s="112">
        <v>0</v>
      </c>
      <c r="BG1619" s="112">
        <v>0</v>
      </c>
      <c r="BH1619" s="112">
        <v>0</v>
      </c>
      <c r="BI1619" s="112">
        <v>0</v>
      </c>
      <c r="BJ1619" s="112">
        <v>0</v>
      </c>
      <c r="BK1619" s="111">
        <v>0.71299999999999997</v>
      </c>
      <c r="BL1619" s="112">
        <v>0</v>
      </c>
      <c r="BM1619" s="112">
        <v>0</v>
      </c>
      <c r="BN1619" s="112">
        <v>0</v>
      </c>
      <c r="BO1619" s="112">
        <v>0</v>
      </c>
      <c r="BP1619" s="112">
        <v>0</v>
      </c>
      <c r="BQ1619" s="112">
        <v>0</v>
      </c>
      <c r="BR1619" s="113">
        <v>82</v>
      </c>
      <c r="BS1619" s="112">
        <v>0</v>
      </c>
    </row>
    <row r="1620" spans="1:71" hidden="1" x14ac:dyDescent="0.25">
      <c r="A1620" s="102" t="s">
        <v>16</v>
      </c>
      <c r="B1620" s="103" t="s">
        <v>213</v>
      </c>
      <c r="C1620" s="102" t="s">
        <v>214</v>
      </c>
      <c r="D1620" s="102" t="s">
        <v>515</v>
      </c>
      <c r="E1620" s="102" t="s">
        <v>516</v>
      </c>
      <c r="F1620" s="102" t="s">
        <v>151</v>
      </c>
      <c r="G1620" s="102" t="s">
        <v>154</v>
      </c>
      <c r="H1620" s="104">
        <v>103</v>
      </c>
      <c r="I1620" s="104">
        <v>96</v>
      </c>
      <c r="J1620" s="104">
        <v>77</v>
      </c>
      <c r="K1620" s="104">
        <v>231</v>
      </c>
      <c r="L1620" s="105">
        <v>92</v>
      </c>
      <c r="M1620" s="106">
        <v>977</v>
      </c>
      <c r="N1620" s="106">
        <v>917</v>
      </c>
      <c r="O1620" s="106">
        <v>8</v>
      </c>
      <c r="P1620" s="106">
        <v>-60</v>
      </c>
      <c r="Q1620" s="106">
        <v>1</v>
      </c>
      <c r="R1620" s="106">
        <v>4.5</v>
      </c>
      <c r="S1620" s="106">
        <v>930</v>
      </c>
      <c r="T1620" s="106">
        <v>911</v>
      </c>
      <c r="U1620" s="106">
        <v>8</v>
      </c>
      <c r="V1620" s="106">
        <v>-19</v>
      </c>
      <c r="W1620" s="106">
        <v>1</v>
      </c>
      <c r="X1620" s="106">
        <v>4.5</v>
      </c>
      <c r="Y1620" s="106">
        <v>77</v>
      </c>
      <c r="Z1620" s="106">
        <v>8</v>
      </c>
      <c r="AA1620" s="107">
        <v>36050</v>
      </c>
      <c r="AB1620" s="106">
        <v>3</v>
      </c>
      <c r="AC1620" s="108">
        <v>4.5999999999999996</v>
      </c>
      <c r="AD1620" s="109">
        <v>3</v>
      </c>
      <c r="AE1620" s="110">
        <v>0</v>
      </c>
      <c r="AF1620" s="111">
        <v>0.54</v>
      </c>
      <c r="AG1620" s="112">
        <v>0</v>
      </c>
      <c r="AH1620" s="112">
        <v>0</v>
      </c>
      <c r="AI1620" s="112">
        <v>0</v>
      </c>
      <c r="AJ1620" s="111">
        <v>0.9</v>
      </c>
      <c r="AK1620" s="112">
        <v>0</v>
      </c>
      <c r="AL1620" s="112">
        <v>0</v>
      </c>
      <c r="AM1620" s="112">
        <v>0</v>
      </c>
      <c r="AN1620" s="112">
        <v>0</v>
      </c>
      <c r="AO1620" s="112">
        <v>0</v>
      </c>
      <c r="AP1620" s="112">
        <v>0</v>
      </c>
      <c r="AQ1620" s="112">
        <v>0</v>
      </c>
      <c r="AR1620" s="112">
        <v>0</v>
      </c>
      <c r="AS1620" s="112">
        <v>0</v>
      </c>
      <c r="AT1620" s="111">
        <v>0.55000000000000004</v>
      </c>
      <c r="AU1620" s="112">
        <v>0</v>
      </c>
      <c r="AV1620" s="112">
        <v>0</v>
      </c>
      <c r="AW1620" s="112">
        <v>0</v>
      </c>
      <c r="AX1620" s="112">
        <v>0</v>
      </c>
      <c r="AY1620" s="112">
        <v>0</v>
      </c>
      <c r="AZ1620" s="112">
        <v>0</v>
      </c>
      <c r="BA1620" s="111">
        <v>0.71299999999999997</v>
      </c>
      <c r="BB1620" s="112">
        <v>0</v>
      </c>
      <c r="BC1620" s="112">
        <v>0</v>
      </c>
      <c r="BD1620" s="112">
        <v>0</v>
      </c>
      <c r="BE1620" s="112">
        <v>0</v>
      </c>
      <c r="BF1620" s="112">
        <v>0</v>
      </c>
      <c r="BG1620" s="112">
        <v>0</v>
      </c>
      <c r="BH1620" s="112">
        <v>0</v>
      </c>
      <c r="BI1620" s="112">
        <v>0</v>
      </c>
      <c r="BJ1620" s="112">
        <v>0</v>
      </c>
      <c r="BK1620" s="111">
        <v>0.71299999999999997</v>
      </c>
      <c r="BL1620" s="112">
        <v>0</v>
      </c>
      <c r="BM1620" s="112">
        <v>0</v>
      </c>
      <c r="BN1620" s="112">
        <v>0</v>
      </c>
      <c r="BO1620" s="112">
        <v>0</v>
      </c>
      <c r="BP1620" s="112">
        <v>0</v>
      </c>
      <c r="BQ1620" s="112">
        <v>0</v>
      </c>
      <c r="BR1620" s="113">
        <v>254</v>
      </c>
      <c r="BS1620" s="112">
        <v>0</v>
      </c>
    </row>
    <row r="1621" spans="1:71" hidden="1" x14ac:dyDescent="0.25">
      <c r="A1621" s="102" t="s">
        <v>16</v>
      </c>
      <c r="B1621" s="103" t="s">
        <v>213</v>
      </c>
      <c r="C1621" s="102" t="s">
        <v>214</v>
      </c>
      <c r="D1621" s="102" t="s">
        <v>517</v>
      </c>
      <c r="E1621" s="102" t="s">
        <v>518</v>
      </c>
      <c r="F1621" s="102" t="s">
        <v>152</v>
      </c>
      <c r="G1621" s="102" t="s">
        <v>223</v>
      </c>
      <c r="H1621" s="104">
        <v>23</v>
      </c>
      <c r="I1621" s="104">
        <v>25</v>
      </c>
      <c r="J1621" s="104">
        <v>40</v>
      </c>
      <c r="K1621" s="104">
        <v>120</v>
      </c>
      <c r="L1621" s="105">
        <v>29.333333333333332</v>
      </c>
      <c r="M1621" s="106">
        <v>153</v>
      </c>
      <c r="N1621" s="106">
        <v>164</v>
      </c>
      <c r="O1621" s="106">
        <v>3</v>
      </c>
      <c r="P1621" s="106">
        <v>11</v>
      </c>
      <c r="Q1621" s="106">
        <v>5</v>
      </c>
      <c r="R1621" s="106">
        <v>4</v>
      </c>
      <c r="S1621" s="106">
        <v>159</v>
      </c>
      <c r="T1621" s="106">
        <v>165</v>
      </c>
      <c r="U1621" s="106">
        <v>3</v>
      </c>
      <c r="V1621" s="106">
        <v>6</v>
      </c>
      <c r="W1621" s="106">
        <v>4</v>
      </c>
      <c r="X1621" s="106">
        <v>3.5</v>
      </c>
      <c r="Y1621" s="106">
        <v>40</v>
      </c>
      <c r="Z1621" s="106">
        <v>6</v>
      </c>
      <c r="AA1621" s="107">
        <v>30678</v>
      </c>
      <c r="AB1621" s="106">
        <v>2</v>
      </c>
      <c r="AC1621" s="108">
        <v>3.5</v>
      </c>
      <c r="AD1621" s="109">
        <v>2</v>
      </c>
      <c r="AE1621" s="110">
        <v>0</v>
      </c>
      <c r="AF1621" s="111">
        <v>0.54</v>
      </c>
      <c r="AG1621" s="112">
        <v>0</v>
      </c>
      <c r="AH1621" s="112">
        <v>0</v>
      </c>
      <c r="AI1621" s="112">
        <v>0</v>
      </c>
      <c r="AJ1621" s="111">
        <v>0.9</v>
      </c>
      <c r="AK1621" s="112">
        <v>0</v>
      </c>
      <c r="AL1621" s="112">
        <v>0</v>
      </c>
      <c r="AM1621" s="112">
        <v>0</v>
      </c>
      <c r="AN1621" s="112">
        <v>0</v>
      </c>
      <c r="AO1621" s="112">
        <v>0</v>
      </c>
      <c r="AP1621" s="112">
        <v>0</v>
      </c>
      <c r="AQ1621" s="112">
        <v>0</v>
      </c>
      <c r="AR1621" s="112">
        <v>0</v>
      </c>
      <c r="AS1621" s="112">
        <v>0</v>
      </c>
      <c r="AT1621" s="111">
        <v>0.55000000000000004</v>
      </c>
      <c r="AU1621" s="112">
        <v>0</v>
      </c>
      <c r="AV1621" s="112">
        <v>0</v>
      </c>
      <c r="AW1621" s="112">
        <v>0</v>
      </c>
      <c r="AX1621" s="112">
        <v>0</v>
      </c>
      <c r="AY1621" s="112">
        <v>0</v>
      </c>
      <c r="AZ1621" s="112">
        <v>0</v>
      </c>
      <c r="BA1621" s="111">
        <v>0.71299999999999997</v>
      </c>
      <c r="BB1621" s="112">
        <v>0</v>
      </c>
      <c r="BC1621" s="112">
        <v>0</v>
      </c>
      <c r="BD1621" s="112">
        <v>0</v>
      </c>
      <c r="BE1621" s="112">
        <v>0</v>
      </c>
      <c r="BF1621" s="112">
        <v>0</v>
      </c>
      <c r="BG1621" s="112">
        <v>0</v>
      </c>
      <c r="BH1621" s="112">
        <v>0</v>
      </c>
      <c r="BI1621" s="112">
        <v>0</v>
      </c>
      <c r="BJ1621" s="112">
        <v>0</v>
      </c>
      <c r="BK1621" s="111">
        <v>0.71299999999999997</v>
      </c>
      <c r="BL1621" s="112">
        <v>0</v>
      </c>
      <c r="BM1621" s="112">
        <v>0</v>
      </c>
      <c r="BN1621" s="112">
        <v>0</v>
      </c>
      <c r="BO1621" s="112">
        <v>0</v>
      </c>
      <c r="BP1621" s="112">
        <v>0</v>
      </c>
      <c r="BQ1621" s="112">
        <v>0</v>
      </c>
      <c r="BR1621" s="113">
        <v>35</v>
      </c>
      <c r="BS1621" s="112">
        <v>0</v>
      </c>
    </row>
    <row r="1622" spans="1:71" hidden="1" x14ac:dyDescent="0.25">
      <c r="A1622" s="102" t="s">
        <v>16</v>
      </c>
      <c r="B1622" s="103" t="s">
        <v>213</v>
      </c>
      <c r="C1622" s="102" t="s">
        <v>214</v>
      </c>
      <c r="D1622" s="102" t="s">
        <v>519</v>
      </c>
      <c r="E1622" s="102" t="s">
        <v>520</v>
      </c>
      <c r="F1622" s="102" t="s">
        <v>151</v>
      </c>
      <c r="G1622" s="102" t="s">
        <v>223</v>
      </c>
      <c r="H1622" s="104">
        <v>21</v>
      </c>
      <c r="I1622" s="104">
        <v>22</v>
      </c>
      <c r="J1622" s="104">
        <v>10</v>
      </c>
      <c r="K1622" s="104">
        <v>30</v>
      </c>
      <c r="L1622" s="105">
        <v>17.666666666666668</v>
      </c>
      <c r="M1622" s="106">
        <v>137</v>
      </c>
      <c r="N1622" s="106">
        <v>148</v>
      </c>
      <c r="O1622" s="106">
        <v>2</v>
      </c>
      <c r="P1622" s="106">
        <v>11</v>
      </c>
      <c r="Q1622" s="106">
        <v>5</v>
      </c>
      <c r="R1622" s="106">
        <v>3.5</v>
      </c>
      <c r="S1622" s="106">
        <v>149</v>
      </c>
      <c r="T1622" s="106">
        <v>153</v>
      </c>
      <c r="U1622" s="106">
        <v>2</v>
      </c>
      <c r="V1622" s="106">
        <v>4</v>
      </c>
      <c r="W1622" s="106">
        <v>4</v>
      </c>
      <c r="X1622" s="106">
        <v>3</v>
      </c>
      <c r="Y1622" s="106">
        <v>10</v>
      </c>
      <c r="Z1622" s="106">
        <v>3</v>
      </c>
      <c r="AA1622" s="107"/>
      <c r="AB1622" s="106"/>
      <c r="AC1622" s="108">
        <v>3.1666666666666665</v>
      </c>
      <c r="AD1622" s="109">
        <v>2</v>
      </c>
      <c r="AE1622" s="110">
        <v>0</v>
      </c>
      <c r="AF1622" s="111">
        <v>0.54</v>
      </c>
      <c r="AG1622" s="112">
        <v>0</v>
      </c>
      <c r="AH1622" s="112">
        <v>0</v>
      </c>
      <c r="AI1622" s="112">
        <v>0</v>
      </c>
      <c r="AJ1622" s="111">
        <v>0.9</v>
      </c>
      <c r="AK1622" s="112">
        <v>0</v>
      </c>
      <c r="AL1622" s="112">
        <v>0</v>
      </c>
      <c r="AM1622" s="112">
        <v>0</v>
      </c>
      <c r="AN1622" s="112">
        <v>0</v>
      </c>
      <c r="AO1622" s="112">
        <v>0</v>
      </c>
      <c r="AP1622" s="112">
        <v>0</v>
      </c>
      <c r="AQ1622" s="112">
        <v>0</v>
      </c>
      <c r="AR1622" s="112">
        <v>0</v>
      </c>
      <c r="AS1622" s="112">
        <v>0</v>
      </c>
      <c r="AT1622" s="111">
        <v>0.55000000000000004</v>
      </c>
      <c r="AU1622" s="112">
        <v>0</v>
      </c>
      <c r="AV1622" s="112">
        <v>0</v>
      </c>
      <c r="AW1622" s="112">
        <v>0</v>
      </c>
      <c r="AX1622" s="112">
        <v>0</v>
      </c>
      <c r="AY1622" s="112">
        <v>0</v>
      </c>
      <c r="AZ1622" s="112">
        <v>0</v>
      </c>
      <c r="BA1622" s="111">
        <v>0.71299999999999997</v>
      </c>
      <c r="BB1622" s="112">
        <v>0</v>
      </c>
      <c r="BC1622" s="112">
        <v>0</v>
      </c>
      <c r="BD1622" s="112">
        <v>0</v>
      </c>
      <c r="BE1622" s="112">
        <v>0</v>
      </c>
      <c r="BF1622" s="112">
        <v>0</v>
      </c>
      <c r="BG1622" s="112">
        <v>0</v>
      </c>
      <c r="BH1622" s="112">
        <v>0</v>
      </c>
      <c r="BI1622" s="112">
        <v>0</v>
      </c>
      <c r="BJ1622" s="112">
        <v>0</v>
      </c>
      <c r="BK1622" s="111">
        <v>0.71299999999999997</v>
      </c>
      <c r="BL1622" s="112">
        <v>0</v>
      </c>
      <c r="BM1622" s="112">
        <v>0</v>
      </c>
      <c r="BN1622" s="112">
        <v>0</v>
      </c>
      <c r="BO1622" s="112">
        <v>0</v>
      </c>
      <c r="BP1622" s="112">
        <v>0</v>
      </c>
      <c r="BQ1622" s="112">
        <v>0</v>
      </c>
      <c r="BR1622" s="113">
        <v>5</v>
      </c>
      <c r="BS1622" s="112">
        <v>0</v>
      </c>
    </row>
    <row r="1623" spans="1:71" hidden="1" x14ac:dyDescent="0.25">
      <c r="A1623" s="102" t="s">
        <v>16</v>
      </c>
      <c r="B1623" s="103" t="s">
        <v>213</v>
      </c>
      <c r="C1623" s="102" t="s">
        <v>214</v>
      </c>
      <c r="D1623" s="102" t="s">
        <v>523</v>
      </c>
      <c r="E1623" s="102" t="s">
        <v>524</v>
      </c>
      <c r="F1623" s="102" t="s">
        <v>151</v>
      </c>
      <c r="G1623" s="102" t="s">
        <v>223</v>
      </c>
      <c r="H1623" s="104">
        <v>53</v>
      </c>
      <c r="I1623" s="104">
        <v>65</v>
      </c>
      <c r="J1623" s="104">
        <v>54</v>
      </c>
      <c r="K1623" s="104">
        <v>162</v>
      </c>
      <c r="L1623" s="105">
        <v>57.333333333333336</v>
      </c>
      <c r="M1623" s="106">
        <v>493</v>
      </c>
      <c r="N1623" s="106">
        <v>522</v>
      </c>
      <c r="O1623" s="106">
        <v>6</v>
      </c>
      <c r="P1623" s="106">
        <v>29</v>
      </c>
      <c r="Q1623" s="106">
        <v>7</v>
      </c>
      <c r="R1623" s="106">
        <v>6.5</v>
      </c>
      <c r="S1623" s="106">
        <v>603</v>
      </c>
      <c r="T1623" s="106">
        <v>614</v>
      </c>
      <c r="U1623" s="106">
        <v>6</v>
      </c>
      <c r="V1623" s="106">
        <v>11</v>
      </c>
      <c r="W1623" s="106">
        <v>6</v>
      </c>
      <c r="X1623" s="106">
        <v>6</v>
      </c>
      <c r="Y1623" s="106">
        <v>54</v>
      </c>
      <c r="Z1623" s="106">
        <v>7</v>
      </c>
      <c r="AA1623" s="107">
        <v>48623</v>
      </c>
      <c r="AB1623" s="106">
        <v>5</v>
      </c>
      <c r="AC1623" s="108">
        <v>5.9</v>
      </c>
      <c r="AD1623" s="109">
        <v>3</v>
      </c>
      <c r="AE1623" s="110">
        <v>0</v>
      </c>
      <c r="AF1623" s="111">
        <v>0.54</v>
      </c>
      <c r="AG1623" s="112">
        <v>9</v>
      </c>
      <c r="AH1623" s="112">
        <v>0</v>
      </c>
      <c r="AI1623" s="112">
        <v>9</v>
      </c>
      <c r="AJ1623" s="111">
        <v>0.9</v>
      </c>
      <c r="AK1623" s="112">
        <v>0</v>
      </c>
      <c r="AL1623" s="112">
        <v>0</v>
      </c>
      <c r="AM1623" s="112">
        <v>0</v>
      </c>
      <c r="AN1623" s="112">
        <v>0</v>
      </c>
      <c r="AO1623" s="112">
        <v>0</v>
      </c>
      <c r="AP1623" s="112">
        <v>0</v>
      </c>
      <c r="AQ1623" s="112">
        <v>0</v>
      </c>
      <c r="AR1623" s="112">
        <v>0</v>
      </c>
      <c r="AS1623" s="112">
        <v>0</v>
      </c>
      <c r="AT1623" s="111">
        <v>0.55000000000000004</v>
      </c>
      <c r="AU1623" s="112">
        <v>0</v>
      </c>
      <c r="AV1623" s="112">
        <v>0</v>
      </c>
      <c r="AW1623" s="112">
        <v>0</v>
      </c>
      <c r="AX1623" s="112">
        <v>0</v>
      </c>
      <c r="AY1623" s="112">
        <v>0</v>
      </c>
      <c r="AZ1623" s="112">
        <v>0</v>
      </c>
      <c r="BA1623" s="111">
        <v>0.71299999999999997</v>
      </c>
      <c r="BB1623" s="112">
        <v>0</v>
      </c>
      <c r="BC1623" s="112">
        <v>0</v>
      </c>
      <c r="BD1623" s="112">
        <v>0</v>
      </c>
      <c r="BE1623" s="112">
        <v>0</v>
      </c>
      <c r="BF1623" s="112">
        <v>0</v>
      </c>
      <c r="BG1623" s="112">
        <v>0</v>
      </c>
      <c r="BH1623" s="112">
        <v>0</v>
      </c>
      <c r="BI1623" s="112">
        <v>0</v>
      </c>
      <c r="BJ1623" s="112">
        <v>0</v>
      </c>
      <c r="BK1623" s="111">
        <v>0.71299999999999997</v>
      </c>
      <c r="BL1623" s="112">
        <v>0</v>
      </c>
      <c r="BM1623" s="112">
        <v>8.1</v>
      </c>
      <c r="BN1623" s="112">
        <v>8.1</v>
      </c>
      <c r="BO1623" s="112">
        <v>0</v>
      </c>
      <c r="BP1623" s="112">
        <v>0</v>
      </c>
      <c r="BQ1623" s="112">
        <v>0</v>
      </c>
      <c r="BR1623" s="113">
        <v>62</v>
      </c>
      <c r="BS1623" s="112">
        <v>0</v>
      </c>
    </row>
    <row r="1624" spans="1:71" hidden="1" x14ac:dyDescent="0.25">
      <c r="A1624" s="102" t="s">
        <v>16</v>
      </c>
      <c r="B1624" s="103" t="s">
        <v>213</v>
      </c>
      <c r="C1624" s="102" t="s">
        <v>214</v>
      </c>
      <c r="D1624" s="102" t="s">
        <v>525</v>
      </c>
      <c r="E1624" s="102" t="s">
        <v>1085</v>
      </c>
      <c r="F1624" s="102" t="s">
        <v>151</v>
      </c>
      <c r="G1624" s="102" t="s">
        <v>223</v>
      </c>
      <c r="H1624" s="104">
        <v>24</v>
      </c>
      <c r="I1624" s="104">
        <v>26</v>
      </c>
      <c r="J1624" s="104"/>
      <c r="K1624" s="104" t="s">
        <v>154</v>
      </c>
      <c r="L1624" s="105">
        <v>25</v>
      </c>
      <c r="M1624" s="106">
        <v>292</v>
      </c>
      <c r="N1624" s="106">
        <v>260</v>
      </c>
      <c r="O1624" s="106">
        <v>4</v>
      </c>
      <c r="P1624" s="106">
        <v>-32</v>
      </c>
      <c r="Q1624" s="106">
        <v>1</v>
      </c>
      <c r="R1624" s="106">
        <v>2.5</v>
      </c>
      <c r="S1624" s="106">
        <v>297</v>
      </c>
      <c r="T1624" s="106">
        <v>291</v>
      </c>
      <c r="U1624" s="106">
        <v>4</v>
      </c>
      <c r="V1624" s="106">
        <v>-6</v>
      </c>
      <c r="W1624" s="106">
        <v>1</v>
      </c>
      <c r="X1624" s="106">
        <v>2.5</v>
      </c>
      <c r="Y1624" s="106"/>
      <c r="Z1624" s="106"/>
      <c r="AA1624" s="107">
        <v>37999</v>
      </c>
      <c r="AB1624" s="106">
        <v>3</v>
      </c>
      <c r="AC1624" s="108">
        <v>2.75</v>
      </c>
      <c r="AD1624" s="109">
        <v>2</v>
      </c>
      <c r="AE1624" s="110">
        <v>71</v>
      </c>
      <c r="AF1624" s="111">
        <v>0.54</v>
      </c>
      <c r="AG1624" s="112">
        <v>0</v>
      </c>
      <c r="AH1624" s="112">
        <v>0</v>
      </c>
      <c r="AI1624" s="112">
        <v>0</v>
      </c>
      <c r="AJ1624" s="111">
        <v>0.9</v>
      </c>
      <c r="AK1624" s="112">
        <v>0</v>
      </c>
      <c r="AL1624" s="112">
        <v>0</v>
      </c>
      <c r="AM1624" s="112">
        <v>0</v>
      </c>
      <c r="AN1624" s="112">
        <v>0</v>
      </c>
      <c r="AO1624" s="112">
        <v>0</v>
      </c>
      <c r="AP1624" s="112">
        <v>0</v>
      </c>
      <c r="AQ1624" s="112">
        <v>0</v>
      </c>
      <c r="AR1624" s="112">
        <v>0</v>
      </c>
      <c r="AS1624" s="112">
        <v>0</v>
      </c>
      <c r="AT1624" s="111">
        <v>0.55000000000000004</v>
      </c>
      <c r="AU1624" s="112">
        <v>0</v>
      </c>
      <c r="AV1624" s="112">
        <v>0</v>
      </c>
      <c r="AW1624" s="112">
        <v>0</v>
      </c>
      <c r="AX1624" s="112">
        <v>0</v>
      </c>
      <c r="AY1624" s="112">
        <v>0</v>
      </c>
      <c r="AZ1624" s="112">
        <v>0</v>
      </c>
      <c r="BA1624" s="111">
        <v>0.71299999999999997</v>
      </c>
      <c r="BB1624" s="112">
        <v>0</v>
      </c>
      <c r="BC1624" s="112">
        <v>0</v>
      </c>
      <c r="BD1624" s="112">
        <v>0</v>
      </c>
      <c r="BE1624" s="112">
        <v>0</v>
      </c>
      <c r="BF1624" s="112">
        <v>0</v>
      </c>
      <c r="BG1624" s="112">
        <v>0</v>
      </c>
      <c r="BH1624" s="112">
        <v>0</v>
      </c>
      <c r="BI1624" s="112">
        <v>0</v>
      </c>
      <c r="BJ1624" s="112">
        <v>0</v>
      </c>
      <c r="BK1624" s="111">
        <v>0.71299999999999997</v>
      </c>
      <c r="BL1624" s="112">
        <v>38.340000000000003</v>
      </c>
      <c r="BM1624" s="112">
        <v>0</v>
      </c>
      <c r="BN1624" s="112">
        <v>0</v>
      </c>
      <c r="BO1624" s="112">
        <v>0</v>
      </c>
      <c r="BP1624" s="112">
        <v>0</v>
      </c>
      <c r="BQ1624" s="112">
        <v>0</v>
      </c>
      <c r="BR1624" s="113">
        <v>10</v>
      </c>
      <c r="BS1624" s="112">
        <v>0</v>
      </c>
    </row>
    <row r="1625" spans="1:71" hidden="1" x14ac:dyDescent="0.25">
      <c r="A1625" s="102" t="s">
        <v>16</v>
      </c>
      <c r="B1625" s="103" t="s">
        <v>213</v>
      </c>
      <c r="C1625" s="102" t="s">
        <v>214</v>
      </c>
      <c r="D1625" s="102" t="s">
        <v>526</v>
      </c>
      <c r="E1625" s="102" t="s">
        <v>527</v>
      </c>
      <c r="F1625" s="102" t="s">
        <v>151</v>
      </c>
      <c r="G1625" s="102" t="s">
        <v>223</v>
      </c>
      <c r="H1625" s="104">
        <v>23</v>
      </c>
      <c r="I1625" s="104">
        <v>28</v>
      </c>
      <c r="J1625" s="104"/>
      <c r="K1625" s="104" t="s">
        <v>154</v>
      </c>
      <c r="L1625" s="105">
        <v>25.5</v>
      </c>
      <c r="M1625" s="106">
        <v>284</v>
      </c>
      <c r="N1625" s="106">
        <v>247</v>
      </c>
      <c r="O1625" s="106">
        <v>4</v>
      </c>
      <c r="P1625" s="106">
        <v>-37</v>
      </c>
      <c r="Q1625" s="106">
        <v>1</v>
      </c>
      <c r="R1625" s="106">
        <v>2.5</v>
      </c>
      <c r="S1625" s="106">
        <v>285</v>
      </c>
      <c r="T1625" s="106">
        <v>284</v>
      </c>
      <c r="U1625" s="106">
        <v>4</v>
      </c>
      <c r="V1625" s="106">
        <v>-1</v>
      </c>
      <c r="W1625" s="106">
        <v>2</v>
      </c>
      <c r="X1625" s="106">
        <v>3</v>
      </c>
      <c r="Y1625" s="106"/>
      <c r="Z1625" s="106"/>
      <c r="AA1625" s="107"/>
      <c r="AB1625" s="106"/>
      <c r="AC1625" s="108">
        <v>2.75</v>
      </c>
      <c r="AD1625" s="109">
        <v>2</v>
      </c>
      <c r="AE1625" s="110">
        <v>82.333333333333329</v>
      </c>
      <c r="AF1625" s="111">
        <v>0.54</v>
      </c>
      <c r="AG1625" s="112">
        <v>0</v>
      </c>
      <c r="AH1625" s="112">
        <v>0</v>
      </c>
      <c r="AI1625" s="112">
        <v>0</v>
      </c>
      <c r="AJ1625" s="111">
        <v>0.9</v>
      </c>
      <c r="AK1625" s="112">
        <v>0</v>
      </c>
      <c r="AL1625" s="112">
        <v>0</v>
      </c>
      <c r="AM1625" s="112">
        <v>0</v>
      </c>
      <c r="AN1625" s="112">
        <v>0</v>
      </c>
      <c r="AO1625" s="112">
        <v>0</v>
      </c>
      <c r="AP1625" s="112">
        <v>0</v>
      </c>
      <c r="AQ1625" s="112">
        <v>0</v>
      </c>
      <c r="AR1625" s="112">
        <v>0</v>
      </c>
      <c r="AS1625" s="112">
        <v>0</v>
      </c>
      <c r="AT1625" s="111">
        <v>0.55000000000000004</v>
      </c>
      <c r="AU1625" s="112">
        <v>0</v>
      </c>
      <c r="AV1625" s="112">
        <v>0</v>
      </c>
      <c r="AW1625" s="112">
        <v>0</v>
      </c>
      <c r="AX1625" s="112">
        <v>0</v>
      </c>
      <c r="AY1625" s="112">
        <v>0</v>
      </c>
      <c r="AZ1625" s="112">
        <v>0</v>
      </c>
      <c r="BA1625" s="111">
        <v>0.71299999999999997</v>
      </c>
      <c r="BB1625" s="112">
        <v>0</v>
      </c>
      <c r="BC1625" s="112">
        <v>0</v>
      </c>
      <c r="BD1625" s="112">
        <v>0</v>
      </c>
      <c r="BE1625" s="112">
        <v>0</v>
      </c>
      <c r="BF1625" s="112">
        <v>0</v>
      </c>
      <c r="BG1625" s="112">
        <v>0</v>
      </c>
      <c r="BH1625" s="112">
        <v>0</v>
      </c>
      <c r="BI1625" s="112">
        <v>0</v>
      </c>
      <c r="BJ1625" s="112">
        <v>0</v>
      </c>
      <c r="BK1625" s="111">
        <v>0.71299999999999997</v>
      </c>
      <c r="BL1625" s="112">
        <v>44.46</v>
      </c>
      <c r="BM1625" s="112">
        <v>0</v>
      </c>
      <c r="BN1625" s="112">
        <v>0</v>
      </c>
      <c r="BO1625" s="112">
        <v>0</v>
      </c>
      <c r="BP1625" s="112">
        <v>0</v>
      </c>
      <c r="BQ1625" s="112">
        <v>0</v>
      </c>
      <c r="BR1625" s="113">
        <v>5</v>
      </c>
      <c r="BS1625" s="112">
        <v>0</v>
      </c>
    </row>
    <row r="1626" spans="1:71" hidden="1" x14ac:dyDescent="0.25">
      <c r="A1626" s="102" t="s">
        <v>16</v>
      </c>
      <c r="B1626" s="103" t="s">
        <v>213</v>
      </c>
      <c r="C1626" s="102" t="s">
        <v>214</v>
      </c>
      <c r="D1626" s="102" t="s">
        <v>528</v>
      </c>
      <c r="E1626" s="102" t="s">
        <v>1086</v>
      </c>
      <c r="F1626" s="102" t="s">
        <v>151</v>
      </c>
      <c r="G1626" s="102" t="s">
        <v>223</v>
      </c>
      <c r="H1626" s="104">
        <v>31</v>
      </c>
      <c r="I1626" s="104">
        <v>34</v>
      </c>
      <c r="J1626" s="104">
        <v>16</v>
      </c>
      <c r="K1626" s="104">
        <v>48</v>
      </c>
      <c r="L1626" s="105">
        <v>27</v>
      </c>
      <c r="M1626" s="106">
        <v>289</v>
      </c>
      <c r="N1626" s="106">
        <v>281</v>
      </c>
      <c r="O1626" s="106">
        <v>4</v>
      </c>
      <c r="P1626" s="106">
        <v>-8</v>
      </c>
      <c r="Q1626" s="106">
        <v>2</v>
      </c>
      <c r="R1626" s="106">
        <v>3</v>
      </c>
      <c r="S1626" s="106">
        <v>286</v>
      </c>
      <c r="T1626" s="106">
        <v>289</v>
      </c>
      <c r="U1626" s="106">
        <v>4</v>
      </c>
      <c r="V1626" s="106">
        <v>3</v>
      </c>
      <c r="W1626" s="106">
        <v>3</v>
      </c>
      <c r="X1626" s="106">
        <v>3.5</v>
      </c>
      <c r="Y1626" s="106">
        <v>16</v>
      </c>
      <c r="Z1626" s="106">
        <v>4</v>
      </c>
      <c r="AA1626" s="107">
        <v>46678</v>
      </c>
      <c r="AB1626" s="106">
        <v>5</v>
      </c>
      <c r="AC1626" s="108">
        <v>4.0999999999999996</v>
      </c>
      <c r="AD1626" s="109">
        <v>3</v>
      </c>
      <c r="AE1626" s="110">
        <v>82.333333333333329</v>
      </c>
      <c r="AF1626" s="111">
        <v>0.54</v>
      </c>
      <c r="AG1626" s="112">
        <v>0</v>
      </c>
      <c r="AH1626" s="112">
        <v>0</v>
      </c>
      <c r="AI1626" s="112">
        <v>0</v>
      </c>
      <c r="AJ1626" s="111">
        <v>0.9</v>
      </c>
      <c r="AK1626" s="112">
        <v>0</v>
      </c>
      <c r="AL1626" s="112">
        <v>0</v>
      </c>
      <c r="AM1626" s="112">
        <v>0</v>
      </c>
      <c r="AN1626" s="112">
        <v>0</v>
      </c>
      <c r="AO1626" s="112">
        <v>0</v>
      </c>
      <c r="AP1626" s="112">
        <v>0</v>
      </c>
      <c r="AQ1626" s="112">
        <v>0</v>
      </c>
      <c r="AR1626" s="112">
        <v>0</v>
      </c>
      <c r="AS1626" s="112">
        <v>0</v>
      </c>
      <c r="AT1626" s="111">
        <v>0.55000000000000004</v>
      </c>
      <c r="AU1626" s="112">
        <v>0</v>
      </c>
      <c r="AV1626" s="112">
        <v>0</v>
      </c>
      <c r="AW1626" s="112">
        <v>0</v>
      </c>
      <c r="AX1626" s="112">
        <v>0</v>
      </c>
      <c r="AY1626" s="112">
        <v>0</v>
      </c>
      <c r="AZ1626" s="112">
        <v>0</v>
      </c>
      <c r="BA1626" s="111">
        <v>0.71299999999999997</v>
      </c>
      <c r="BB1626" s="112">
        <v>0</v>
      </c>
      <c r="BC1626" s="112">
        <v>0</v>
      </c>
      <c r="BD1626" s="112">
        <v>0</v>
      </c>
      <c r="BE1626" s="112">
        <v>0</v>
      </c>
      <c r="BF1626" s="112">
        <v>0</v>
      </c>
      <c r="BG1626" s="112">
        <v>0</v>
      </c>
      <c r="BH1626" s="112">
        <v>0</v>
      </c>
      <c r="BI1626" s="112">
        <v>0</v>
      </c>
      <c r="BJ1626" s="112">
        <v>0</v>
      </c>
      <c r="BK1626" s="111">
        <v>0.71299999999999997</v>
      </c>
      <c r="BL1626" s="112">
        <v>44.46</v>
      </c>
      <c r="BM1626" s="112">
        <v>0</v>
      </c>
      <c r="BN1626" s="112">
        <v>0</v>
      </c>
      <c r="BO1626" s="112">
        <v>0</v>
      </c>
      <c r="BP1626" s="112">
        <v>0</v>
      </c>
      <c r="BQ1626" s="112">
        <v>0</v>
      </c>
      <c r="BR1626" s="113">
        <v>18</v>
      </c>
      <c r="BS1626" s="112">
        <v>0</v>
      </c>
    </row>
    <row r="1627" spans="1:71" hidden="1" x14ac:dyDescent="0.25">
      <c r="A1627" s="102" t="s">
        <v>16</v>
      </c>
      <c r="B1627" s="103" t="s">
        <v>213</v>
      </c>
      <c r="C1627" s="102" t="s">
        <v>214</v>
      </c>
      <c r="D1627" s="102" t="s">
        <v>529</v>
      </c>
      <c r="E1627" s="102" t="s">
        <v>1087</v>
      </c>
      <c r="F1627" s="102" t="s">
        <v>151</v>
      </c>
      <c r="G1627" s="102" t="s">
        <v>223</v>
      </c>
      <c r="H1627" s="104">
        <v>25</v>
      </c>
      <c r="I1627" s="104">
        <v>27</v>
      </c>
      <c r="J1627" s="104">
        <v>6</v>
      </c>
      <c r="K1627" s="104">
        <v>18</v>
      </c>
      <c r="L1627" s="105">
        <v>19.333333333333332</v>
      </c>
      <c r="M1627" s="106">
        <v>271</v>
      </c>
      <c r="N1627" s="106">
        <v>250</v>
      </c>
      <c r="O1627" s="106">
        <v>4</v>
      </c>
      <c r="P1627" s="106">
        <v>-21</v>
      </c>
      <c r="Q1627" s="106">
        <v>1</v>
      </c>
      <c r="R1627" s="106">
        <v>2.5</v>
      </c>
      <c r="S1627" s="106">
        <v>277</v>
      </c>
      <c r="T1627" s="106">
        <v>274</v>
      </c>
      <c r="U1627" s="106">
        <v>4</v>
      </c>
      <c r="V1627" s="106">
        <v>-3</v>
      </c>
      <c r="W1627" s="106">
        <v>1</v>
      </c>
      <c r="X1627" s="106">
        <v>2.5</v>
      </c>
      <c r="Y1627" s="106">
        <v>6</v>
      </c>
      <c r="Z1627" s="106">
        <v>2</v>
      </c>
      <c r="AA1627" s="107"/>
      <c r="AB1627" s="106"/>
      <c r="AC1627" s="108">
        <v>2.3333333333333335</v>
      </c>
      <c r="AD1627" s="109">
        <v>2</v>
      </c>
      <c r="AE1627" s="110">
        <v>71</v>
      </c>
      <c r="AF1627" s="111">
        <v>0.54</v>
      </c>
      <c r="AG1627" s="112">
        <v>0</v>
      </c>
      <c r="AH1627" s="112">
        <v>0</v>
      </c>
      <c r="AI1627" s="112">
        <v>0</v>
      </c>
      <c r="AJ1627" s="111">
        <v>0.9</v>
      </c>
      <c r="AK1627" s="112">
        <v>0</v>
      </c>
      <c r="AL1627" s="112">
        <v>0</v>
      </c>
      <c r="AM1627" s="112">
        <v>0</v>
      </c>
      <c r="AN1627" s="112">
        <v>0</v>
      </c>
      <c r="AO1627" s="112">
        <v>0</v>
      </c>
      <c r="AP1627" s="112">
        <v>0</v>
      </c>
      <c r="AQ1627" s="112">
        <v>0</v>
      </c>
      <c r="AR1627" s="112">
        <v>0</v>
      </c>
      <c r="AS1627" s="112">
        <v>0</v>
      </c>
      <c r="AT1627" s="111">
        <v>0.55000000000000004</v>
      </c>
      <c r="AU1627" s="112">
        <v>0</v>
      </c>
      <c r="AV1627" s="112">
        <v>0</v>
      </c>
      <c r="AW1627" s="112">
        <v>0</v>
      </c>
      <c r="AX1627" s="112">
        <v>0</v>
      </c>
      <c r="AY1627" s="112">
        <v>0</v>
      </c>
      <c r="AZ1627" s="112">
        <v>0</v>
      </c>
      <c r="BA1627" s="111">
        <v>0.71299999999999997</v>
      </c>
      <c r="BB1627" s="112">
        <v>0</v>
      </c>
      <c r="BC1627" s="112">
        <v>0</v>
      </c>
      <c r="BD1627" s="112">
        <v>0</v>
      </c>
      <c r="BE1627" s="112">
        <v>0</v>
      </c>
      <c r="BF1627" s="112">
        <v>0</v>
      </c>
      <c r="BG1627" s="112">
        <v>0</v>
      </c>
      <c r="BH1627" s="112">
        <v>0</v>
      </c>
      <c r="BI1627" s="112">
        <v>0</v>
      </c>
      <c r="BJ1627" s="112">
        <v>0</v>
      </c>
      <c r="BK1627" s="111">
        <v>0.71299999999999997</v>
      </c>
      <c r="BL1627" s="112">
        <v>38.340000000000003</v>
      </c>
      <c r="BM1627" s="112">
        <v>0</v>
      </c>
      <c r="BN1627" s="112">
        <v>0</v>
      </c>
      <c r="BO1627" s="112">
        <v>0</v>
      </c>
      <c r="BP1627" s="112">
        <v>0</v>
      </c>
      <c r="BQ1627" s="112">
        <v>0</v>
      </c>
      <c r="BR1627" s="113">
        <v>22</v>
      </c>
      <c r="BS1627" s="112">
        <v>0</v>
      </c>
    </row>
    <row r="1628" spans="1:71" hidden="1" x14ac:dyDescent="0.25">
      <c r="A1628" s="102" t="s">
        <v>16</v>
      </c>
      <c r="B1628" s="103" t="s">
        <v>213</v>
      </c>
      <c r="C1628" s="102" t="s">
        <v>214</v>
      </c>
      <c r="D1628" s="102" t="s">
        <v>90</v>
      </c>
      <c r="E1628" s="102" t="s">
        <v>91</v>
      </c>
      <c r="F1628" s="102" t="s">
        <v>151</v>
      </c>
      <c r="G1628" s="102" t="s">
        <v>223</v>
      </c>
      <c r="H1628" s="104">
        <v>12</v>
      </c>
      <c r="I1628" s="104">
        <v>11</v>
      </c>
      <c r="J1628" s="104"/>
      <c r="K1628" s="104" t="s">
        <v>154</v>
      </c>
      <c r="L1628" s="105">
        <v>11.5</v>
      </c>
      <c r="M1628" s="106">
        <v>126</v>
      </c>
      <c r="N1628" s="106">
        <v>123</v>
      </c>
      <c r="O1628" s="106">
        <v>1</v>
      </c>
      <c r="P1628" s="106">
        <v>-3</v>
      </c>
      <c r="Q1628" s="106">
        <v>3</v>
      </c>
      <c r="R1628" s="106">
        <v>2</v>
      </c>
      <c r="S1628" s="106">
        <v>125</v>
      </c>
      <c r="T1628" s="106">
        <v>123</v>
      </c>
      <c r="U1628" s="106">
        <v>1</v>
      </c>
      <c r="V1628" s="106">
        <v>-2</v>
      </c>
      <c r="W1628" s="106">
        <v>1</v>
      </c>
      <c r="X1628" s="106">
        <v>1</v>
      </c>
      <c r="Y1628" s="106"/>
      <c r="Z1628" s="106"/>
      <c r="AA1628" s="107">
        <v>46304</v>
      </c>
      <c r="AB1628" s="106">
        <v>5</v>
      </c>
      <c r="AC1628" s="108">
        <v>3.25</v>
      </c>
      <c r="AD1628" s="109">
        <v>2</v>
      </c>
      <c r="AE1628" s="110">
        <v>71</v>
      </c>
      <c r="AF1628" s="111">
        <v>0.54</v>
      </c>
      <c r="AG1628" s="112">
        <v>0</v>
      </c>
      <c r="AH1628" s="112">
        <v>0</v>
      </c>
      <c r="AI1628" s="112">
        <v>0</v>
      </c>
      <c r="AJ1628" s="111">
        <v>0.9</v>
      </c>
      <c r="AK1628" s="112">
        <v>0</v>
      </c>
      <c r="AL1628" s="112">
        <v>0</v>
      </c>
      <c r="AM1628" s="112">
        <v>0</v>
      </c>
      <c r="AN1628" s="112">
        <v>0</v>
      </c>
      <c r="AO1628" s="112">
        <v>0</v>
      </c>
      <c r="AP1628" s="112">
        <v>0</v>
      </c>
      <c r="AQ1628" s="112">
        <v>0</v>
      </c>
      <c r="AR1628" s="112">
        <v>0</v>
      </c>
      <c r="AS1628" s="112">
        <v>0</v>
      </c>
      <c r="AT1628" s="111">
        <v>0.55000000000000004</v>
      </c>
      <c r="AU1628" s="112">
        <v>0</v>
      </c>
      <c r="AV1628" s="112">
        <v>0</v>
      </c>
      <c r="AW1628" s="112">
        <v>0</v>
      </c>
      <c r="AX1628" s="112">
        <v>0</v>
      </c>
      <c r="AY1628" s="112">
        <v>0</v>
      </c>
      <c r="AZ1628" s="112">
        <v>0</v>
      </c>
      <c r="BA1628" s="111">
        <v>0.71299999999999997</v>
      </c>
      <c r="BB1628" s="112">
        <v>0</v>
      </c>
      <c r="BC1628" s="112">
        <v>0</v>
      </c>
      <c r="BD1628" s="112">
        <v>0</v>
      </c>
      <c r="BE1628" s="112">
        <v>0</v>
      </c>
      <c r="BF1628" s="112">
        <v>0</v>
      </c>
      <c r="BG1628" s="112">
        <v>0</v>
      </c>
      <c r="BH1628" s="112">
        <v>0</v>
      </c>
      <c r="BI1628" s="112">
        <v>0</v>
      </c>
      <c r="BJ1628" s="112">
        <v>0</v>
      </c>
      <c r="BK1628" s="111">
        <v>0.71299999999999997</v>
      </c>
      <c r="BL1628" s="112">
        <v>38.340000000000003</v>
      </c>
      <c r="BM1628" s="112">
        <v>0</v>
      </c>
      <c r="BN1628" s="112">
        <v>0</v>
      </c>
      <c r="BO1628" s="112">
        <v>0</v>
      </c>
      <c r="BP1628" s="112">
        <v>0</v>
      </c>
      <c r="BQ1628" s="112">
        <v>0</v>
      </c>
      <c r="BR1628" s="113">
        <v>22</v>
      </c>
      <c r="BS1628" s="112">
        <v>0</v>
      </c>
    </row>
    <row r="1629" spans="1:71" hidden="1" x14ac:dyDescent="0.25">
      <c r="A1629" s="102" t="s">
        <v>16</v>
      </c>
      <c r="B1629" s="103" t="s">
        <v>213</v>
      </c>
      <c r="C1629" s="102" t="s">
        <v>214</v>
      </c>
      <c r="D1629" s="102" t="s">
        <v>94</v>
      </c>
      <c r="E1629" s="102" t="s">
        <v>95</v>
      </c>
      <c r="F1629" s="102" t="s">
        <v>151</v>
      </c>
      <c r="G1629" s="102" t="s">
        <v>223</v>
      </c>
      <c r="H1629" s="104">
        <v>232</v>
      </c>
      <c r="I1629" s="104">
        <v>247</v>
      </c>
      <c r="J1629" s="104">
        <v>68</v>
      </c>
      <c r="K1629" s="104">
        <v>204</v>
      </c>
      <c r="L1629" s="105">
        <v>182.33333333333334</v>
      </c>
      <c r="M1629" s="106">
        <v>2328</v>
      </c>
      <c r="N1629" s="106">
        <v>2330</v>
      </c>
      <c r="O1629" s="106">
        <v>10</v>
      </c>
      <c r="P1629" s="106">
        <v>2</v>
      </c>
      <c r="Q1629" s="106">
        <v>3</v>
      </c>
      <c r="R1629" s="106">
        <v>6.5</v>
      </c>
      <c r="S1629" s="106">
        <v>2264</v>
      </c>
      <c r="T1629" s="106">
        <v>2302</v>
      </c>
      <c r="U1629" s="106">
        <v>10</v>
      </c>
      <c r="V1629" s="106">
        <v>38</v>
      </c>
      <c r="W1629" s="106">
        <v>9</v>
      </c>
      <c r="X1629" s="106">
        <v>9.5</v>
      </c>
      <c r="Y1629" s="106">
        <v>68</v>
      </c>
      <c r="Z1629" s="106">
        <v>8</v>
      </c>
      <c r="AA1629" s="107">
        <v>45858</v>
      </c>
      <c r="AB1629" s="106">
        <v>5</v>
      </c>
      <c r="AC1629" s="108">
        <v>6.8</v>
      </c>
      <c r="AD1629" s="109">
        <v>4</v>
      </c>
      <c r="AE1629" s="110">
        <v>71</v>
      </c>
      <c r="AF1629" s="111">
        <v>0.54</v>
      </c>
      <c r="AG1629" s="112">
        <v>0</v>
      </c>
      <c r="AH1629" s="112">
        <v>0</v>
      </c>
      <c r="AI1629" s="112">
        <v>0</v>
      </c>
      <c r="AJ1629" s="111">
        <v>0.9</v>
      </c>
      <c r="AK1629" s="112">
        <v>0</v>
      </c>
      <c r="AL1629" s="112">
        <v>0</v>
      </c>
      <c r="AM1629" s="112">
        <v>0</v>
      </c>
      <c r="AN1629" s="112">
        <v>0</v>
      </c>
      <c r="AO1629" s="112">
        <v>0</v>
      </c>
      <c r="AP1629" s="112">
        <v>0</v>
      </c>
      <c r="AQ1629" s="112">
        <v>0</v>
      </c>
      <c r="AR1629" s="112">
        <v>0</v>
      </c>
      <c r="AS1629" s="112">
        <v>0</v>
      </c>
      <c r="AT1629" s="111">
        <v>0.55000000000000004</v>
      </c>
      <c r="AU1629" s="112">
        <v>0</v>
      </c>
      <c r="AV1629" s="112">
        <v>0</v>
      </c>
      <c r="AW1629" s="112">
        <v>0</v>
      </c>
      <c r="AX1629" s="112">
        <v>0</v>
      </c>
      <c r="AY1629" s="112">
        <v>0</v>
      </c>
      <c r="AZ1629" s="112">
        <v>0</v>
      </c>
      <c r="BA1629" s="111">
        <v>0.71299999999999997</v>
      </c>
      <c r="BB1629" s="112">
        <v>0</v>
      </c>
      <c r="BC1629" s="112">
        <v>0</v>
      </c>
      <c r="BD1629" s="112">
        <v>0</v>
      </c>
      <c r="BE1629" s="112">
        <v>0</v>
      </c>
      <c r="BF1629" s="112">
        <v>0</v>
      </c>
      <c r="BG1629" s="112">
        <v>0</v>
      </c>
      <c r="BH1629" s="112">
        <v>0</v>
      </c>
      <c r="BI1629" s="112">
        <v>0</v>
      </c>
      <c r="BJ1629" s="112">
        <v>0</v>
      </c>
      <c r="BK1629" s="111">
        <v>0.71299999999999997</v>
      </c>
      <c r="BL1629" s="112">
        <v>38.340000000000003</v>
      </c>
      <c r="BM1629" s="112">
        <v>0</v>
      </c>
      <c r="BN1629" s="112">
        <v>0</v>
      </c>
      <c r="BO1629" s="112">
        <v>0</v>
      </c>
      <c r="BP1629" s="112">
        <v>0</v>
      </c>
      <c r="BQ1629" s="112">
        <v>0</v>
      </c>
      <c r="BR1629" s="113">
        <v>111</v>
      </c>
      <c r="BS1629" s="112">
        <v>0</v>
      </c>
    </row>
    <row r="1630" spans="1:71" hidden="1" x14ac:dyDescent="0.25">
      <c r="A1630" s="102" t="s">
        <v>16</v>
      </c>
      <c r="B1630" s="103" t="s">
        <v>213</v>
      </c>
      <c r="C1630" s="102" t="s">
        <v>214</v>
      </c>
      <c r="D1630" s="102" t="s">
        <v>114</v>
      </c>
      <c r="E1630" s="102" t="s">
        <v>115</v>
      </c>
      <c r="F1630" s="102" t="s">
        <v>151</v>
      </c>
      <c r="G1630" s="102" t="s">
        <v>223</v>
      </c>
      <c r="H1630" s="104">
        <v>31</v>
      </c>
      <c r="I1630" s="104">
        <v>36</v>
      </c>
      <c r="J1630" s="104">
        <v>5</v>
      </c>
      <c r="K1630" s="104">
        <v>15</v>
      </c>
      <c r="L1630" s="105">
        <v>24</v>
      </c>
      <c r="M1630" s="106">
        <v>293</v>
      </c>
      <c r="N1630" s="106">
        <v>279</v>
      </c>
      <c r="O1630" s="106">
        <v>4</v>
      </c>
      <c r="P1630" s="106">
        <v>-14</v>
      </c>
      <c r="Q1630" s="106">
        <v>2</v>
      </c>
      <c r="R1630" s="106">
        <v>3</v>
      </c>
      <c r="S1630" s="106">
        <v>324</v>
      </c>
      <c r="T1630" s="106">
        <v>325</v>
      </c>
      <c r="U1630" s="106">
        <v>5</v>
      </c>
      <c r="V1630" s="106">
        <v>1</v>
      </c>
      <c r="W1630" s="106">
        <v>2</v>
      </c>
      <c r="X1630" s="106">
        <v>3.5</v>
      </c>
      <c r="Y1630" s="106">
        <v>5</v>
      </c>
      <c r="Z1630" s="106">
        <v>1</v>
      </c>
      <c r="AA1630" s="107">
        <v>33487</v>
      </c>
      <c r="AB1630" s="106">
        <v>2</v>
      </c>
      <c r="AC1630" s="108">
        <v>2.2999999999999998</v>
      </c>
      <c r="AD1630" s="109">
        <v>2</v>
      </c>
      <c r="AE1630" s="110">
        <v>0</v>
      </c>
      <c r="AF1630" s="111">
        <v>0.54</v>
      </c>
      <c r="AG1630" s="112">
        <v>0</v>
      </c>
      <c r="AH1630" s="112">
        <v>0</v>
      </c>
      <c r="AI1630" s="112">
        <v>0</v>
      </c>
      <c r="AJ1630" s="111">
        <v>0.9</v>
      </c>
      <c r="AK1630" s="112">
        <v>0</v>
      </c>
      <c r="AL1630" s="112">
        <v>0</v>
      </c>
      <c r="AM1630" s="112">
        <v>0</v>
      </c>
      <c r="AN1630" s="112">
        <v>0</v>
      </c>
      <c r="AO1630" s="112">
        <v>0</v>
      </c>
      <c r="AP1630" s="112">
        <v>0</v>
      </c>
      <c r="AQ1630" s="112">
        <v>0</v>
      </c>
      <c r="AR1630" s="112">
        <v>0</v>
      </c>
      <c r="AS1630" s="112">
        <v>0</v>
      </c>
      <c r="AT1630" s="111">
        <v>0.55000000000000004</v>
      </c>
      <c r="AU1630" s="112">
        <v>0</v>
      </c>
      <c r="AV1630" s="112">
        <v>0</v>
      </c>
      <c r="AW1630" s="112">
        <v>0</v>
      </c>
      <c r="AX1630" s="112">
        <v>0</v>
      </c>
      <c r="AY1630" s="112">
        <v>0</v>
      </c>
      <c r="AZ1630" s="112">
        <v>0</v>
      </c>
      <c r="BA1630" s="111">
        <v>0.71299999999999997</v>
      </c>
      <c r="BB1630" s="112">
        <v>0</v>
      </c>
      <c r="BC1630" s="112">
        <v>0</v>
      </c>
      <c r="BD1630" s="112">
        <v>0</v>
      </c>
      <c r="BE1630" s="112">
        <v>0</v>
      </c>
      <c r="BF1630" s="112">
        <v>0</v>
      </c>
      <c r="BG1630" s="112">
        <v>0</v>
      </c>
      <c r="BH1630" s="112">
        <v>0</v>
      </c>
      <c r="BI1630" s="112">
        <v>0</v>
      </c>
      <c r="BJ1630" s="112">
        <v>0</v>
      </c>
      <c r="BK1630" s="111">
        <v>0.71299999999999997</v>
      </c>
      <c r="BL1630" s="112">
        <v>0</v>
      </c>
      <c r="BM1630" s="112">
        <v>0</v>
      </c>
      <c r="BN1630" s="112">
        <v>0</v>
      </c>
      <c r="BO1630" s="112">
        <v>0</v>
      </c>
      <c r="BP1630" s="112">
        <v>0</v>
      </c>
      <c r="BQ1630" s="112">
        <v>0</v>
      </c>
      <c r="BR1630" s="113">
        <v>23</v>
      </c>
      <c r="BS1630" s="112">
        <v>0</v>
      </c>
    </row>
    <row r="1631" spans="1:71" hidden="1" x14ac:dyDescent="0.25">
      <c r="A1631" s="102" t="s">
        <v>16</v>
      </c>
      <c r="B1631" s="103" t="s">
        <v>213</v>
      </c>
      <c r="C1631" s="102" t="s">
        <v>214</v>
      </c>
      <c r="D1631" s="102" t="s">
        <v>126</v>
      </c>
      <c r="E1631" s="102" t="s">
        <v>127</v>
      </c>
      <c r="F1631" s="102" t="s">
        <v>151</v>
      </c>
      <c r="G1631" s="102" t="s">
        <v>223</v>
      </c>
      <c r="H1631" s="104">
        <v>13</v>
      </c>
      <c r="I1631" s="104">
        <v>16</v>
      </c>
      <c r="J1631" s="104"/>
      <c r="K1631" s="104" t="s">
        <v>154</v>
      </c>
      <c r="L1631" s="105">
        <v>14.5</v>
      </c>
      <c r="M1631" s="106">
        <v>116</v>
      </c>
      <c r="N1631" s="106">
        <v>123</v>
      </c>
      <c r="O1631" s="106">
        <v>1</v>
      </c>
      <c r="P1631" s="106">
        <v>7</v>
      </c>
      <c r="Q1631" s="106">
        <v>4</v>
      </c>
      <c r="R1631" s="106">
        <v>2.5</v>
      </c>
      <c r="S1631" s="106">
        <v>127</v>
      </c>
      <c r="T1631" s="106">
        <v>130</v>
      </c>
      <c r="U1631" s="106">
        <v>2</v>
      </c>
      <c r="V1631" s="106">
        <v>3</v>
      </c>
      <c r="W1631" s="106">
        <v>3</v>
      </c>
      <c r="X1631" s="106">
        <v>2.5</v>
      </c>
      <c r="Y1631" s="106"/>
      <c r="Z1631" s="106"/>
      <c r="AA1631" s="107">
        <v>36202</v>
      </c>
      <c r="AB1631" s="106">
        <v>3</v>
      </c>
      <c r="AC1631" s="108">
        <v>2.75</v>
      </c>
      <c r="AD1631" s="109">
        <v>2</v>
      </c>
      <c r="AE1631" s="110">
        <v>71</v>
      </c>
      <c r="AF1631" s="111">
        <v>0.54</v>
      </c>
      <c r="AG1631" s="112">
        <v>0</v>
      </c>
      <c r="AH1631" s="112">
        <v>0</v>
      </c>
      <c r="AI1631" s="112">
        <v>0</v>
      </c>
      <c r="AJ1631" s="111">
        <v>0.9</v>
      </c>
      <c r="AK1631" s="112">
        <v>0</v>
      </c>
      <c r="AL1631" s="112">
        <v>0</v>
      </c>
      <c r="AM1631" s="112">
        <v>0</v>
      </c>
      <c r="AN1631" s="112">
        <v>0</v>
      </c>
      <c r="AO1631" s="112">
        <v>0</v>
      </c>
      <c r="AP1631" s="112">
        <v>0</v>
      </c>
      <c r="AQ1631" s="112">
        <v>0</v>
      </c>
      <c r="AR1631" s="112">
        <v>0</v>
      </c>
      <c r="AS1631" s="112">
        <v>0</v>
      </c>
      <c r="AT1631" s="111">
        <v>0.55000000000000004</v>
      </c>
      <c r="AU1631" s="112">
        <v>0</v>
      </c>
      <c r="AV1631" s="112">
        <v>0</v>
      </c>
      <c r="AW1631" s="112">
        <v>0</v>
      </c>
      <c r="AX1631" s="112">
        <v>0</v>
      </c>
      <c r="AY1631" s="112">
        <v>0</v>
      </c>
      <c r="AZ1631" s="112">
        <v>0</v>
      </c>
      <c r="BA1631" s="111">
        <v>0.71299999999999997</v>
      </c>
      <c r="BB1631" s="112">
        <v>0</v>
      </c>
      <c r="BC1631" s="112">
        <v>0</v>
      </c>
      <c r="BD1631" s="112">
        <v>0</v>
      </c>
      <c r="BE1631" s="112">
        <v>0</v>
      </c>
      <c r="BF1631" s="112">
        <v>0</v>
      </c>
      <c r="BG1631" s="112">
        <v>0</v>
      </c>
      <c r="BH1631" s="112">
        <v>0</v>
      </c>
      <c r="BI1631" s="112">
        <v>0</v>
      </c>
      <c r="BJ1631" s="112">
        <v>0</v>
      </c>
      <c r="BK1631" s="111">
        <v>0.71299999999999997</v>
      </c>
      <c r="BL1631" s="112">
        <v>38.340000000000003</v>
      </c>
      <c r="BM1631" s="112">
        <v>0</v>
      </c>
      <c r="BN1631" s="112">
        <v>0</v>
      </c>
      <c r="BO1631" s="112">
        <v>0</v>
      </c>
      <c r="BP1631" s="112">
        <v>0</v>
      </c>
      <c r="BQ1631" s="112">
        <v>0</v>
      </c>
      <c r="BR1631" s="113">
        <v>12</v>
      </c>
      <c r="BS1631" s="112">
        <v>0</v>
      </c>
    </row>
    <row r="1632" spans="1:71" hidden="1" x14ac:dyDescent="0.25">
      <c r="A1632" s="102" t="s">
        <v>16</v>
      </c>
      <c r="B1632" s="103" t="s">
        <v>213</v>
      </c>
      <c r="C1632" s="102" t="s">
        <v>214</v>
      </c>
      <c r="D1632" s="102" t="s">
        <v>116</v>
      </c>
      <c r="E1632" s="102" t="s">
        <v>117</v>
      </c>
      <c r="F1632" s="102" t="s">
        <v>151</v>
      </c>
      <c r="G1632" s="102" t="s">
        <v>223</v>
      </c>
      <c r="H1632" s="104">
        <v>12</v>
      </c>
      <c r="I1632" s="104">
        <v>12</v>
      </c>
      <c r="J1632" s="104">
        <v>8</v>
      </c>
      <c r="K1632" s="104">
        <v>24</v>
      </c>
      <c r="L1632" s="105">
        <v>10.666666666666666</v>
      </c>
      <c r="M1632" s="106">
        <v>127</v>
      </c>
      <c r="N1632" s="106">
        <v>124</v>
      </c>
      <c r="O1632" s="106">
        <v>2</v>
      </c>
      <c r="P1632" s="106">
        <v>-3</v>
      </c>
      <c r="Q1632" s="106">
        <v>3</v>
      </c>
      <c r="R1632" s="106">
        <v>2.5</v>
      </c>
      <c r="S1632" s="106">
        <v>133</v>
      </c>
      <c r="T1632" s="106">
        <v>133</v>
      </c>
      <c r="U1632" s="106">
        <v>2</v>
      </c>
      <c r="V1632" s="106">
        <v>0</v>
      </c>
      <c r="W1632" s="106">
        <v>2</v>
      </c>
      <c r="X1632" s="106">
        <v>2</v>
      </c>
      <c r="Y1632" s="106">
        <v>8</v>
      </c>
      <c r="Z1632" s="106">
        <v>3</v>
      </c>
      <c r="AA1632" s="107"/>
      <c r="AB1632" s="106"/>
      <c r="AC1632" s="108">
        <v>2.5</v>
      </c>
      <c r="AD1632" s="109">
        <v>2</v>
      </c>
      <c r="AE1632" s="110">
        <v>0</v>
      </c>
      <c r="AF1632" s="111">
        <v>0.54</v>
      </c>
      <c r="AG1632" s="112">
        <v>0</v>
      </c>
      <c r="AH1632" s="112">
        <v>0</v>
      </c>
      <c r="AI1632" s="112">
        <v>0</v>
      </c>
      <c r="AJ1632" s="111">
        <v>0.9</v>
      </c>
      <c r="AK1632" s="112">
        <v>0</v>
      </c>
      <c r="AL1632" s="112">
        <v>0</v>
      </c>
      <c r="AM1632" s="112">
        <v>0</v>
      </c>
      <c r="AN1632" s="112">
        <v>0</v>
      </c>
      <c r="AO1632" s="112">
        <v>0</v>
      </c>
      <c r="AP1632" s="112">
        <v>0</v>
      </c>
      <c r="AQ1632" s="112">
        <v>0</v>
      </c>
      <c r="AR1632" s="112">
        <v>0</v>
      </c>
      <c r="AS1632" s="112">
        <v>0</v>
      </c>
      <c r="AT1632" s="111">
        <v>0.55000000000000004</v>
      </c>
      <c r="AU1632" s="112">
        <v>0</v>
      </c>
      <c r="AV1632" s="112">
        <v>0</v>
      </c>
      <c r="AW1632" s="112">
        <v>0</v>
      </c>
      <c r="AX1632" s="112">
        <v>0</v>
      </c>
      <c r="AY1632" s="112">
        <v>0</v>
      </c>
      <c r="AZ1632" s="112">
        <v>0</v>
      </c>
      <c r="BA1632" s="111">
        <v>0.71299999999999997</v>
      </c>
      <c r="BB1632" s="112">
        <v>0</v>
      </c>
      <c r="BC1632" s="112">
        <v>0</v>
      </c>
      <c r="BD1632" s="112">
        <v>0</v>
      </c>
      <c r="BE1632" s="112">
        <v>0</v>
      </c>
      <c r="BF1632" s="112">
        <v>0</v>
      </c>
      <c r="BG1632" s="112">
        <v>0</v>
      </c>
      <c r="BH1632" s="112">
        <v>0</v>
      </c>
      <c r="BI1632" s="112">
        <v>0</v>
      </c>
      <c r="BJ1632" s="112">
        <v>0</v>
      </c>
      <c r="BK1632" s="111">
        <v>0.71299999999999997</v>
      </c>
      <c r="BL1632" s="112">
        <v>0</v>
      </c>
      <c r="BM1632" s="112">
        <v>0</v>
      </c>
      <c r="BN1632" s="112">
        <v>0</v>
      </c>
      <c r="BO1632" s="112">
        <v>0</v>
      </c>
      <c r="BP1632" s="112">
        <v>0</v>
      </c>
      <c r="BQ1632" s="112">
        <v>0</v>
      </c>
      <c r="BR1632" s="113">
        <v>11</v>
      </c>
      <c r="BS1632" s="112">
        <v>0</v>
      </c>
    </row>
    <row r="1633" spans="1:71" hidden="1" x14ac:dyDescent="0.25">
      <c r="A1633" s="102" t="s">
        <v>16</v>
      </c>
      <c r="B1633" s="103" t="s">
        <v>213</v>
      </c>
      <c r="C1633" s="102" t="s">
        <v>214</v>
      </c>
      <c r="D1633" s="102" t="s">
        <v>344</v>
      </c>
      <c r="E1633" s="102" t="s">
        <v>345</v>
      </c>
      <c r="F1633" s="102" t="s">
        <v>151</v>
      </c>
      <c r="G1633" s="102" t="s">
        <v>223</v>
      </c>
      <c r="H1633" s="104">
        <v>17</v>
      </c>
      <c r="I1633" s="104">
        <v>17</v>
      </c>
      <c r="J1633" s="104">
        <v>20</v>
      </c>
      <c r="K1633" s="104">
        <v>60</v>
      </c>
      <c r="L1633" s="105">
        <v>18</v>
      </c>
      <c r="M1633" s="106">
        <v>135</v>
      </c>
      <c r="N1633" s="106">
        <v>151</v>
      </c>
      <c r="O1633" s="106">
        <v>2</v>
      </c>
      <c r="P1633" s="106">
        <v>16</v>
      </c>
      <c r="Q1633" s="106">
        <v>5</v>
      </c>
      <c r="R1633" s="106">
        <v>3.5</v>
      </c>
      <c r="S1633" s="106">
        <v>137</v>
      </c>
      <c r="T1633" s="106">
        <v>142</v>
      </c>
      <c r="U1633" s="106">
        <v>2</v>
      </c>
      <c r="V1633" s="106">
        <v>5</v>
      </c>
      <c r="W1633" s="106">
        <v>4</v>
      </c>
      <c r="X1633" s="106">
        <v>3</v>
      </c>
      <c r="Y1633" s="106">
        <v>20</v>
      </c>
      <c r="Z1633" s="106">
        <v>5</v>
      </c>
      <c r="AA1633" s="107">
        <v>46538</v>
      </c>
      <c r="AB1633" s="106">
        <v>5</v>
      </c>
      <c r="AC1633" s="108">
        <v>4.3</v>
      </c>
      <c r="AD1633" s="109">
        <v>3</v>
      </c>
      <c r="AE1633" s="110">
        <v>0</v>
      </c>
      <c r="AF1633" s="111">
        <v>0.54</v>
      </c>
      <c r="AG1633" s="112">
        <v>0</v>
      </c>
      <c r="AH1633" s="112">
        <v>0</v>
      </c>
      <c r="AI1633" s="112">
        <v>0</v>
      </c>
      <c r="AJ1633" s="111">
        <v>0.9</v>
      </c>
      <c r="AK1633" s="112">
        <v>0</v>
      </c>
      <c r="AL1633" s="112">
        <v>0</v>
      </c>
      <c r="AM1633" s="112">
        <v>0</v>
      </c>
      <c r="AN1633" s="112">
        <v>0</v>
      </c>
      <c r="AO1633" s="112">
        <v>0</v>
      </c>
      <c r="AP1633" s="112">
        <v>0</v>
      </c>
      <c r="AQ1633" s="112">
        <v>0</v>
      </c>
      <c r="AR1633" s="112">
        <v>0</v>
      </c>
      <c r="AS1633" s="112">
        <v>0</v>
      </c>
      <c r="AT1633" s="111">
        <v>0.55000000000000004</v>
      </c>
      <c r="AU1633" s="112">
        <v>0</v>
      </c>
      <c r="AV1633" s="112">
        <v>0</v>
      </c>
      <c r="AW1633" s="112">
        <v>0</v>
      </c>
      <c r="AX1633" s="112">
        <v>0</v>
      </c>
      <c r="AY1633" s="112">
        <v>0</v>
      </c>
      <c r="AZ1633" s="112">
        <v>0</v>
      </c>
      <c r="BA1633" s="111">
        <v>0.71299999999999997</v>
      </c>
      <c r="BB1633" s="112">
        <v>0</v>
      </c>
      <c r="BC1633" s="112">
        <v>0</v>
      </c>
      <c r="BD1633" s="112">
        <v>0</v>
      </c>
      <c r="BE1633" s="112">
        <v>0</v>
      </c>
      <c r="BF1633" s="112">
        <v>0</v>
      </c>
      <c r="BG1633" s="112">
        <v>0</v>
      </c>
      <c r="BH1633" s="112">
        <v>0</v>
      </c>
      <c r="BI1633" s="112">
        <v>0</v>
      </c>
      <c r="BJ1633" s="112">
        <v>0</v>
      </c>
      <c r="BK1633" s="111">
        <v>0.71299999999999997</v>
      </c>
      <c r="BL1633" s="112">
        <v>0</v>
      </c>
      <c r="BM1633" s="112">
        <v>0</v>
      </c>
      <c r="BN1633" s="112">
        <v>0</v>
      </c>
      <c r="BO1633" s="112">
        <v>0</v>
      </c>
      <c r="BP1633" s="112">
        <v>0</v>
      </c>
      <c r="BQ1633" s="112">
        <v>0</v>
      </c>
      <c r="BR1633" s="113">
        <v>56</v>
      </c>
      <c r="BS1633" s="112">
        <v>0</v>
      </c>
    </row>
    <row r="1634" spans="1:71" hidden="1" x14ac:dyDescent="0.25">
      <c r="A1634" s="102" t="s">
        <v>16</v>
      </c>
      <c r="B1634" s="103" t="s">
        <v>213</v>
      </c>
      <c r="C1634" s="102" t="s">
        <v>214</v>
      </c>
      <c r="D1634" s="102" t="s">
        <v>532</v>
      </c>
      <c r="E1634" s="102" t="s">
        <v>533</v>
      </c>
      <c r="F1634" s="102" t="s">
        <v>151</v>
      </c>
      <c r="G1634" s="102" t="s">
        <v>223</v>
      </c>
      <c r="H1634" s="104">
        <v>12</v>
      </c>
      <c r="I1634" s="104">
        <v>12</v>
      </c>
      <c r="J1634" s="104"/>
      <c r="K1634" s="104" t="s">
        <v>154</v>
      </c>
      <c r="L1634" s="105">
        <v>12</v>
      </c>
      <c r="M1634" s="106">
        <v>133</v>
      </c>
      <c r="N1634" s="106">
        <v>118</v>
      </c>
      <c r="O1634" s="106">
        <v>1</v>
      </c>
      <c r="P1634" s="106">
        <v>-15</v>
      </c>
      <c r="Q1634" s="106">
        <v>2</v>
      </c>
      <c r="R1634" s="106">
        <v>1.5</v>
      </c>
      <c r="S1634" s="106">
        <v>130</v>
      </c>
      <c r="T1634" s="106">
        <v>127</v>
      </c>
      <c r="U1634" s="106">
        <v>2</v>
      </c>
      <c r="V1634" s="106">
        <v>-3</v>
      </c>
      <c r="W1634" s="106">
        <v>1</v>
      </c>
      <c r="X1634" s="106">
        <v>1.5</v>
      </c>
      <c r="Y1634" s="106"/>
      <c r="Z1634" s="106"/>
      <c r="AA1634" s="107"/>
      <c r="AB1634" s="106"/>
      <c r="AC1634" s="108">
        <v>1.5</v>
      </c>
      <c r="AD1634" s="109">
        <v>1</v>
      </c>
      <c r="AE1634" s="110">
        <v>71</v>
      </c>
      <c r="AF1634" s="111">
        <v>0.54</v>
      </c>
      <c r="AG1634" s="112">
        <v>0</v>
      </c>
      <c r="AH1634" s="112">
        <v>0</v>
      </c>
      <c r="AI1634" s="112">
        <v>0</v>
      </c>
      <c r="AJ1634" s="111">
        <v>0.9</v>
      </c>
      <c r="AK1634" s="112">
        <v>0</v>
      </c>
      <c r="AL1634" s="112">
        <v>0</v>
      </c>
      <c r="AM1634" s="112">
        <v>0</v>
      </c>
      <c r="AN1634" s="112">
        <v>0</v>
      </c>
      <c r="AO1634" s="112">
        <v>0</v>
      </c>
      <c r="AP1634" s="112">
        <v>0</v>
      </c>
      <c r="AQ1634" s="112">
        <v>0</v>
      </c>
      <c r="AR1634" s="112">
        <v>0</v>
      </c>
      <c r="AS1634" s="112">
        <v>0</v>
      </c>
      <c r="AT1634" s="111">
        <v>0.55000000000000004</v>
      </c>
      <c r="AU1634" s="112">
        <v>0</v>
      </c>
      <c r="AV1634" s="112">
        <v>0</v>
      </c>
      <c r="AW1634" s="112">
        <v>0</v>
      </c>
      <c r="AX1634" s="112">
        <v>0</v>
      </c>
      <c r="AY1634" s="112">
        <v>0</v>
      </c>
      <c r="AZ1634" s="112">
        <v>0</v>
      </c>
      <c r="BA1634" s="111">
        <v>0.71299999999999997</v>
      </c>
      <c r="BB1634" s="112">
        <v>0</v>
      </c>
      <c r="BC1634" s="112">
        <v>0</v>
      </c>
      <c r="BD1634" s="112">
        <v>0</v>
      </c>
      <c r="BE1634" s="112">
        <v>0</v>
      </c>
      <c r="BF1634" s="112">
        <v>0</v>
      </c>
      <c r="BG1634" s="112">
        <v>0</v>
      </c>
      <c r="BH1634" s="112">
        <v>0</v>
      </c>
      <c r="BI1634" s="112">
        <v>0</v>
      </c>
      <c r="BJ1634" s="112">
        <v>0</v>
      </c>
      <c r="BK1634" s="111">
        <v>0.71299999999999997</v>
      </c>
      <c r="BL1634" s="112">
        <v>38.340000000000003</v>
      </c>
      <c r="BM1634" s="112">
        <v>0</v>
      </c>
      <c r="BN1634" s="112">
        <v>0</v>
      </c>
      <c r="BO1634" s="112">
        <v>0</v>
      </c>
      <c r="BP1634" s="112">
        <v>0</v>
      </c>
      <c r="BQ1634" s="112">
        <v>0</v>
      </c>
      <c r="BR1634" s="113">
        <v>3</v>
      </c>
      <c r="BS1634" s="112">
        <v>0</v>
      </c>
    </row>
    <row r="1635" spans="1:71" hidden="1" x14ac:dyDescent="0.25">
      <c r="A1635" s="102" t="s">
        <v>16</v>
      </c>
      <c r="B1635" s="103" t="s">
        <v>213</v>
      </c>
      <c r="C1635" s="102" t="s">
        <v>214</v>
      </c>
      <c r="D1635" s="102" t="s">
        <v>534</v>
      </c>
      <c r="E1635" s="102" t="s">
        <v>1098</v>
      </c>
      <c r="F1635" s="102" t="s">
        <v>151</v>
      </c>
      <c r="G1635" s="102" t="s">
        <v>223</v>
      </c>
      <c r="H1635" s="104">
        <v>28</v>
      </c>
      <c r="I1635" s="104">
        <v>33</v>
      </c>
      <c r="J1635" s="104"/>
      <c r="K1635" s="104" t="s">
        <v>154</v>
      </c>
      <c r="L1635" s="105">
        <v>30.5</v>
      </c>
      <c r="M1635" s="106">
        <v>334</v>
      </c>
      <c r="N1635" s="106">
        <v>302</v>
      </c>
      <c r="O1635" s="106">
        <v>4</v>
      </c>
      <c r="P1635" s="106">
        <v>-32</v>
      </c>
      <c r="Q1635" s="106">
        <v>1</v>
      </c>
      <c r="R1635" s="106">
        <v>2.5</v>
      </c>
      <c r="S1635" s="106">
        <v>322</v>
      </c>
      <c r="T1635" s="106">
        <v>324</v>
      </c>
      <c r="U1635" s="106">
        <v>5</v>
      </c>
      <c r="V1635" s="106">
        <v>2</v>
      </c>
      <c r="W1635" s="106">
        <v>3</v>
      </c>
      <c r="X1635" s="106">
        <v>4</v>
      </c>
      <c r="Y1635" s="106"/>
      <c r="Z1635" s="106"/>
      <c r="AA1635" s="107"/>
      <c r="AB1635" s="106"/>
      <c r="AC1635" s="108">
        <v>3.25</v>
      </c>
      <c r="AD1635" s="109">
        <v>2</v>
      </c>
      <c r="AE1635" s="110">
        <v>0</v>
      </c>
      <c r="AF1635" s="111">
        <v>0.54</v>
      </c>
      <c r="AG1635" s="112">
        <v>0</v>
      </c>
      <c r="AH1635" s="112">
        <v>0</v>
      </c>
      <c r="AI1635" s="112">
        <v>0</v>
      </c>
      <c r="AJ1635" s="111">
        <v>0.9</v>
      </c>
      <c r="AK1635" s="112">
        <v>0</v>
      </c>
      <c r="AL1635" s="112">
        <v>0</v>
      </c>
      <c r="AM1635" s="112">
        <v>0</v>
      </c>
      <c r="AN1635" s="112">
        <v>0</v>
      </c>
      <c r="AO1635" s="112">
        <v>0</v>
      </c>
      <c r="AP1635" s="112">
        <v>0</v>
      </c>
      <c r="AQ1635" s="112">
        <v>0</v>
      </c>
      <c r="AR1635" s="112">
        <v>0</v>
      </c>
      <c r="AS1635" s="112">
        <v>0</v>
      </c>
      <c r="AT1635" s="111">
        <v>0.55000000000000004</v>
      </c>
      <c r="AU1635" s="112">
        <v>0</v>
      </c>
      <c r="AV1635" s="112">
        <v>0</v>
      </c>
      <c r="AW1635" s="112">
        <v>0</v>
      </c>
      <c r="AX1635" s="112">
        <v>0</v>
      </c>
      <c r="AY1635" s="112">
        <v>0</v>
      </c>
      <c r="AZ1635" s="112">
        <v>0</v>
      </c>
      <c r="BA1635" s="111">
        <v>0.71299999999999997</v>
      </c>
      <c r="BB1635" s="112">
        <v>0</v>
      </c>
      <c r="BC1635" s="112">
        <v>0</v>
      </c>
      <c r="BD1635" s="112">
        <v>0</v>
      </c>
      <c r="BE1635" s="112">
        <v>0</v>
      </c>
      <c r="BF1635" s="112">
        <v>0</v>
      </c>
      <c r="BG1635" s="112">
        <v>0</v>
      </c>
      <c r="BH1635" s="112">
        <v>0</v>
      </c>
      <c r="BI1635" s="112">
        <v>0</v>
      </c>
      <c r="BJ1635" s="112">
        <v>0</v>
      </c>
      <c r="BK1635" s="111">
        <v>0.71299999999999997</v>
      </c>
      <c r="BL1635" s="112">
        <v>0</v>
      </c>
      <c r="BM1635" s="112">
        <v>0</v>
      </c>
      <c r="BN1635" s="112">
        <v>0</v>
      </c>
      <c r="BO1635" s="112">
        <v>0</v>
      </c>
      <c r="BP1635" s="112">
        <v>0</v>
      </c>
      <c r="BQ1635" s="112">
        <v>0</v>
      </c>
      <c r="BR1635" s="113">
        <v>13</v>
      </c>
      <c r="BS1635" s="112">
        <v>0</v>
      </c>
    </row>
    <row r="1636" spans="1:71" hidden="1" x14ac:dyDescent="0.25">
      <c r="A1636" s="102" t="s">
        <v>16</v>
      </c>
      <c r="B1636" s="103" t="s">
        <v>213</v>
      </c>
      <c r="C1636" s="102" t="s">
        <v>214</v>
      </c>
      <c r="D1636" s="102" t="s">
        <v>106</v>
      </c>
      <c r="E1636" s="102" t="s">
        <v>107</v>
      </c>
      <c r="F1636" s="102" t="s">
        <v>151</v>
      </c>
      <c r="G1636" s="102" t="s">
        <v>223</v>
      </c>
      <c r="H1636" s="104">
        <v>34</v>
      </c>
      <c r="I1636" s="104">
        <v>22</v>
      </c>
      <c r="J1636" s="104">
        <v>14</v>
      </c>
      <c r="K1636" s="104">
        <v>42</v>
      </c>
      <c r="L1636" s="105">
        <v>23.333333333333332</v>
      </c>
      <c r="M1636" s="106">
        <v>399</v>
      </c>
      <c r="N1636" s="106">
        <v>350</v>
      </c>
      <c r="O1636" s="106">
        <v>5</v>
      </c>
      <c r="P1636" s="106">
        <v>-49</v>
      </c>
      <c r="Q1636" s="106">
        <v>1</v>
      </c>
      <c r="R1636" s="106">
        <v>3</v>
      </c>
      <c r="S1636" s="106">
        <v>377</v>
      </c>
      <c r="T1636" s="106">
        <v>345</v>
      </c>
      <c r="U1636" s="106">
        <v>5</v>
      </c>
      <c r="V1636" s="106">
        <v>-32</v>
      </c>
      <c r="W1636" s="106">
        <v>1</v>
      </c>
      <c r="X1636" s="106">
        <v>3</v>
      </c>
      <c r="Y1636" s="106">
        <v>14</v>
      </c>
      <c r="Z1636" s="106">
        <v>4</v>
      </c>
      <c r="AA1636" s="107">
        <v>39432</v>
      </c>
      <c r="AB1636" s="106">
        <v>4</v>
      </c>
      <c r="AC1636" s="108">
        <v>3.6</v>
      </c>
      <c r="AD1636" s="109">
        <v>2</v>
      </c>
      <c r="AE1636" s="110">
        <v>0</v>
      </c>
      <c r="AF1636" s="111">
        <v>0.54</v>
      </c>
      <c r="AG1636" s="112">
        <v>1.3333333333333333</v>
      </c>
      <c r="AH1636" s="112">
        <v>0</v>
      </c>
      <c r="AI1636" s="112">
        <v>1.3333333333333333</v>
      </c>
      <c r="AJ1636" s="111">
        <v>0.9</v>
      </c>
      <c r="AK1636" s="112">
        <v>0</v>
      </c>
      <c r="AL1636" s="112">
        <v>0</v>
      </c>
      <c r="AM1636" s="112">
        <v>0</v>
      </c>
      <c r="AN1636" s="112">
        <v>0</v>
      </c>
      <c r="AO1636" s="112">
        <v>0</v>
      </c>
      <c r="AP1636" s="112">
        <v>0</v>
      </c>
      <c r="AQ1636" s="112">
        <v>0</v>
      </c>
      <c r="AR1636" s="112">
        <v>0</v>
      </c>
      <c r="AS1636" s="112">
        <v>0</v>
      </c>
      <c r="AT1636" s="111">
        <v>0.55000000000000004</v>
      </c>
      <c r="AU1636" s="112">
        <v>0</v>
      </c>
      <c r="AV1636" s="112">
        <v>0</v>
      </c>
      <c r="AW1636" s="112">
        <v>0</v>
      </c>
      <c r="AX1636" s="112">
        <v>0</v>
      </c>
      <c r="AY1636" s="112">
        <v>0</v>
      </c>
      <c r="AZ1636" s="112">
        <v>0</v>
      </c>
      <c r="BA1636" s="111">
        <v>0.71299999999999997</v>
      </c>
      <c r="BB1636" s="112">
        <v>0</v>
      </c>
      <c r="BC1636" s="112">
        <v>0</v>
      </c>
      <c r="BD1636" s="112">
        <v>0</v>
      </c>
      <c r="BE1636" s="112">
        <v>0</v>
      </c>
      <c r="BF1636" s="112">
        <v>0</v>
      </c>
      <c r="BG1636" s="112">
        <v>0</v>
      </c>
      <c r="BH1636" s="112">
        <v>0</v>
      </c>
      <c r="BI1636" s="112">
        <v>0</v>
      </c>
      <c r="BJ1636" s="112">
        <v>0</v>
      </c>
      <c r="BK1636" s="111">
        <v>0.71299999999999997</v>
      </c>
      <c r="BL1636" s="112">
        <v>0</v>
      </c>
      <c r="BM1636" s="112">
        <v>1.2</v>
      </c>
      <c r="BN1636" s="112">
        <v>1.2</v>
      </c>
      <c r="BO1636" s="112">
        <v>0</v>
      </c>
      <c r="BP1636" s="112">
        <v>0</v>
      </c>
      <c r="BQ1636" s="112">
        <v>0</v>
      </c>
      <c r="BR1636" s="113">
        <v>35</v>
      </c>
      <c r="BS1636" s="112">
        <v>0</v>
      </c>
    </row>
    <row r="1637" spans="1:71" hidden="1" x14ac:dyDescent="0.25">
      <c r="A1637" s="102" t="s">
        <v>16</v>
      </c>
      <c r="B1637" s="103" t="s">
        <v>213</v>
      </c>
      <c r="C1637" s="102" t="s">
        <v>214</v>
      </c>
      <c r="D1637" s="102" t="s">
        <v>854</v>
      </c>
      <c r="E1637" s="102" t="s">
        <v>855</v>
      </c>
      <c r="F1637" s="102" t="s">
        <v>152</v>
      </c>
      <c r="G1637" s="102" t="s">
        <v>223</v>
      </c>
      <c r="H1637" s="104">
        <v>35</v>
      </c>
      <c r="I1637" s="104">
        <v>68</v>
      </c>
      <c r="J1637" s="104">
        <v>23</v>
      </c>
      <c r="K1637" s="104">
        <v>69</v>
      </c>
      <c r="L1637" s="105">
        <v>42</v>
      </c>
      <c r="M1637" s="106">
        <v>274</v>
      </c>
      <c r="N1637" s="106">
        <v>264</v>
      </c>
      <c r="O1637" s="106">
        <v>4</v>
      </c>
      <c r="P1637" s="106">
        <v>-10</v>
      </c>
      <c r="Q1637" s="106">
        <v>2</v>
      </c>
      <c r="R1637" s="106">
        <v>3</v>
      </c>
      <c r="S1637" s="106">
        <v>276</v>
      </c>
      <c r="T1637" s="106">
        <v>332</v>
      </c>
      <c r="U1637" s="106">
        <v>5</v>
      </c>
      <c r="V1637" s="106">
        <v>56</v>
      </c>
      <c r="W1637" s="106">
        <v>9</v>
      </c>
      <c r="X1637" s="106">
        <v>7</v>
      </c>
      <c r="Y1637" s="106">
        <v>23</v>
      </c>
      <c r="Z1637" s="106">
        <v>5</v>
      </c>
      <c r="AA1637" s="107"/>
      <c r="AB1637" s="106"/>
      <c r="AC1637" s="108">
        <v>5</v>
      </c>
      <c r="AD1637" s="109">
        <v>3</v>
      </c>
      <c r="AE1637" s="110">
        <v>0</v>
      </c>
      <c r="AF1637" s="111">
        <v>0.54</v>
      </c>
      <c r="AG1637" s="112">
        <v>0</v>
      </c>
      <c r="AH1637" s="112">
        <v>0</v>
      </c>
      <c r="AI1637" s="112">
        <v>0</v>
      </c>
      <c r="AJ1637" s="111">
        <v>0.9</v>
      </c>
      <c r="AK1637" s="112">
        <v>0</v>
      </c>
      <c r="AL1637" s="112">
        <v>0</v>
      </c>
      <c r="AM1637" s="112">
        <v>0</v>
      </c>
      <c r="AN1637" s="112">
        <v>0</v>
      </c>
      <c r="AO1637" s="112">
        <v>0</v>
      </c>
      <c r="AP1637" s="112">
        <v>0</v>
      </c>
      <c r="AQ1637" s="112">
        <v>0</v>
      </c>
      <c r="AR1637" s="112">
        <v>0</v>
      </c>
      <c r="AS1637" s="112">
        <v>0</v>
      </c>
      <c r="AT1637" s="111">
        <v>0.55000000000000004</v>
      </c>
      <c r="AU1637" s="112">
        <v>0</v>
      </c>
      <c r="AV1637" s="112">
        <v>0</v>
      </c>
      <c r="AW1637" s="112">
        <v>0</v>
      </c>
      <c r="AX1637" s="112">
        <v>0</v>
      </c>
      <c r="AY1637" s="112">
        <v>0</v>
      </c>
      <c r="AZ1637" s="112">
        <v>0</v>
      </c>
      <c r="BA1637" s="111">
        <v>0.71299999999999997</v>
      </c>
      <c r="BB1637" s="112">
        <v>0</v>
      </c>
      <c r="BC1637" s="112">
        <v>0</v>
      </c>
      <c r="BD1637" s="112">
        <v>0</v>
      </c>
      <c r="BE1637" s="112">
        <v>0</v>
      </c>
      <c r="BF1637" s="112">
        <v>0</v>
      </c>
      <c r="BG1637" s="112">
        <v>0</v>
      </c>
      <c r="BH1637" s="112">
        <v>0</v>
      </c>
      <c r="BI1637" s="112">
        <v>0</v>
      </c>
      <c r="BJ1637" s="112">
        <v>0</v>
      </c>
      <c r="BK1637" s="111">
        <v>0.71299999999999997</v>
      </c>
      <c r="BL1637" s="112">
        <v>0</v>
      </c>
      <c r="BM1637" s="112">
        <v>0</v>
      </c>
      <c r="BN1637" s="112">
        <v>0</v>
      </c>
      <c r="BO1637" s="112">
        <v>0</v>
      </c>
      <c r="BP1637" s="112">
        <v>0</v>
      </c>
      <c r="BQ1637" s="112">
        <v>0</v>
      </c>
      <c r="BR1637" s="113">
        <v>15</v>
      </c>
      <c r="BS1637" s="112">
        <v>0</v>
      </c>
    </row>
    <row r="1638" spans="1:71" hidden="1" x14ac:dyDescent="0.25">
      <c r="A1638" s="102" t="s">
        <v>16</v>
      </c>
      <c r="B1638" s="103" t="s">
        <v>213</v>
      </c>
      <c r="C1638" s="102" t="s">
        <v>214</v>
      </c>
      <c r="D1638" s="102" t="s">
        <v>539</v>
      </c>
      <c r="E1638" s="102" t="s">
        <v>540</v>
      </c>
      <c r="F1638" s="102" t="s">
        <v>152</v>
      </c>
      <c r="G1638" s="102" t="s">
        <v>223</v>
      </c>
      <c r="H1638" s="104">
        <v>14</v>
      </c>
      <c r="I1638" s="104">
        <v>14</v>
      </c>
      <c r="J1638" s="104">
        <v>5</v>
      </c>
      <c r="K1638" s="104">
        <v>15</v>
      </c>
      <c r="L1638" s="105">
        <v>11</v>
      </c>
      <c r="M1638" s="106">
        <v>153</v>
      </c>
      <c r="N1638" s="106">
        <v>147</v>
      </c>
      <c r="O1638" s="106">
        <v>2</v>
      </c>
      <c r="P1638" s="106">
        <v>-6</v>
      </c>
      <c r="Q1638" s="106">
        <v>2</v>
      </c>
      <c r="R1638" s="106">
        <v>2</v>
      </c>
      <c r="S1638" s="106">
        <v>135</v>
      </c>
      <c r="T1638" s="106">
        <v>134</v>
      </c>
      <c r="U1638" s="106">
        <v>2</v>
      </c>
      <c r="V1638" s="106">
        <v>-1</v>
      </c>
      <c r="W1638" s="106">
        <v>2</v>
      </c>
      <c r="X1638" s="106">
        <v>2</v>
      </c>
      <c r="Y1638" s="106">
        <v>5</v>
      </c>
      <c r="Z1638" s="106">
        <v>1</v>
      </c>
      <c r="AA1638" s="107"/>
      <c r="AB1638" s="106"/>
      <c r="AC1638" s="108">
        <v>1.6666666666666667</v>
      </c>
      <c r="AD1638" s="109">
        <v>1</v>
      </c>
      <c r="AE1638" s="110">
        <v>0</v>
      </c>
      <c r="AF1638" s="111">
        <v>0.54</v>
      </c>
      <c r="AG1638" s="112">
        <v>0</v>
      </c>
      <c r="AH1638" s="112">
        <v>0</v>
      </c>
      <c r="AI1638" s="112">
        <v>0</v>
      </c>
      <c r="AJ1638" s="111">
        <v>0.9</v>
      </c>
      <c r="AK1638" s="112">
        <v>0</v>
      </c>
      <c r="AL1638" s="112">
        <v>0</v>
      </c>
      <c r="AM1638" s="112">
        <v>0</v>
      </c>
      <c r="AN1638" s="112">
        <v>0</v>
      </c>
      <c r="AO1638" s="112">
        <v>0</v>
      </c>
      <c r="AP1638" s="112">
        <v>0</v>
      </c>
      <c r="AQ1638" s="112">
        <v>0</v>
      </c>
      <c r="AR1638" s="112">
        <v>0</v>
      </c>
      <c r="AS1638" s="112">
        <v>0</v>
      </c>
      <c r="AT1638" s="111">
        <v>0.55000000000000004</v>
      </c>
      <c r="AU1638" s="112">
        <v>0</v>
      </c>
      <c r="AV1638" s="112">
        <v>0</v>
      </c>
      <c r="AW1638" s="112">
        <v>0</v>
      </c>
      <c r="AX1638" s="112">
        <v>0</v>
      </c>
      <c r="AY1638" s="112">
        <v>0</v>
      </c>
      <c r="AZ1638" s="112">
        <v>0</v>
      </c>
      <c r="BA1638" s="111">
        <v>0.71299999999999997</v>
      </c>
      <c r="BB1638" s="112">
        <v>0</v>
      </c>
      <c r="BC1638" s="112">
        <v>0</v>
      </c>
      <c r="BD1638" s="112">
        <v>0</v>
      </c>
      <c r="BE1638" s="112">
        <v>0</v>
      </c>
      <c r="BF1638" s="112">
        <v>0</v>
      </c>
      <c r="BG1638" s="112">
        <v>0</v>
      </c>
      <c r="BH1638" s="112">
        <v>0</v>
      </c>
      <c r="BI1638" s="112">
        <v>0</v>
      </c>
      <c r="BJ1638" s="112">
        <v>0</v>
      </c>
      <c r="BK1638" s="111">
        <v>0.71299999999999997</v>
      </c>
      <c r="BL1638" s="112">
        <v>0</v>
      </c>
      <c r="BM1638" s="112">
        <v>0</v>
      </c>
      <c r="BN1638" s="112">
        <v>0</v>
      </c>
      <c r="BO1638" s="112">
        <v>0</v>
      </c>
      <c r="BP1638" s="112">
        <v>0</v>
      </c>
      <c r="BQ1638" s="112">
        <v>0</v>
      </c>
      <c r="BR1638" s="113">
        <v>10</v>
      </c>
      <c r="BS1638" s="112">
        <v>0</v>
      </c>
    </row>
    <row r="1639" spans="1:71" hidden="1" x14ac:dyDescent="0.25">
      <c r="A1639" s="102" t="s">
        <v>16</v>
      </c>
      <c r="B1639" s="103" t="s">
        <v>213</v>
      </c>
      <c r="C1639" s="102" t="s">
        <v>214</v>
      </c>
      <c r="D1639" s="102" t="s">
        <v>266</v>
      </c>
      <c r="E1639" s="102" t="s">
        <v>267</v>
      </c>
      <c r="F1639" s="102" t="s">
        <v>151</v>
      </c>
      <c r="G1639" s="102" t="s">
        <v>223</v>
      </c>
      <c r="H1639" s="104">
        <v>15</v>
      </c>
      <c r="I1639" s="104">
        <v>16</v>
      </c>
      <c r="J1639" s="104">
        <v>6</v>
      </c>
      <c r="K1639" s="104">
        <v>18</v>
      </c>
      <c r="L1639" s="105">
        <v>12.333333333333334</v>
      </c>
      <c r="M1639" s="106">
        <v>172</v>
      </c>
      <c r="N1639" s="106">
        <v>172</v>
      </c>
      <c r="O1639" s="106">
        <v>3</v>
      </c>
      <c r="P1639" s="106">
        <v>0</v>
      </c>
      <c r="Q1639" s="106">
        <v>3</v>
      </c>
      <c r="R1639" s="106">
        <v>3</v>
      </c>
      <c r="S1639" s="106">
        <v>167</v>
      </c>
      <c r="T1639" s="106">
        <v>172</v>
      </c>
      <c r="U1639" s="106">
        <v>3</v>
      </c>
      <c r="V1639" s="106">
        <v>5</v>
      </c>
      <c r="W1639" s="106">
        <v>4</v>
      </c>
      <c r="X1639" s="106">
        <v>3.5</v>
      </c>
      <c r="Y1639" s="106">
        <v>6</v>
      </c>
      <c r="Z1639" s="106">
        <v>2</v>
      </c>
      <c r="AA1639" s="107"/>
      <c r="AB1639" s="106"/>
      <c r="AC1639" s="108">
        <v>2.8333333333333335</v>
      </c>
      <c r="AD1639" s="109">
        <v>2</v>
      </c>
      <c r="AE1639" s="110">
        <v>0</v>
      </c>
      <c r="AF1639" s="111">
        <v>0.54</v>
      </c>
      <c r="AG1639" s="112">
        <v>0</v>
      </c>
      <c r="AH1639" s="112">
        <v>0</v>
      </c>
      <c r="AI1639" s="112">
        <v>0</v>
      </c>
      <c r="AJ1639" s="111">
        <v>0.9</v>
      </c>
      <c r="AK1639" s="112">
        <v>0</v>
      </c>
      <c r="AL1639" s="112">
        <v>0</v>
      </c>
      <c r="AM1639" s="112">
        <v>0</v>
      </c>
      <c r="AN1639" s="112">
        <v>0</v>
      </c>
      <c r="AO1639" s="112">
        <v>0</v>
      </c>
      <c r="AP1639" s="112">
        <v>0</v>
      </c>
      <c r="AQ1639" s="112">
        <v>0</v>
      </c>
      <c r="AR1639" s="112">
        <v>0</v>
      </c>
      <c r="AS1639" s="112">
        <v>0</v>
      </c>
      <c r="AT1639" s="111">
        <v>0.55000000000000004</v>
      </c>
      <c r="AU1639" s="112">
        <v>0</v>
      </c>
      <c r="AV1639" s="112">
        <v>0</v>
      </c>
      <c r="AW1639" s="112">
        <v>0</v>
      </c>
      <c r="AX1639" s="112">
        <v>0</v>
      </c>
      <c r="AY1639" s="112">
        <v>0</v>
      </c>
      <c r="AZ1639" s="112">
        <v>0</v>
      </c>
      <c r="BA1639" s="111">
        <v>0.71299999999999997</v>
      </c>
      <c r="BB1639" s="112">
        <v>0</v>
      </c>
      <c r="BC1639" s="112">
        <v>0</v>
      </c>
      <c r="BD1639" s="112">
        <v>0</v>
      </c>
      <c r="BE1639" s="112">
        <v>0</v>
      </c>
      <c r="BF1639" s="112">
        <v>0</v>
      </c>
      <c r="BG1639" s="112">
        <v>0</v>
      </c>
      <c r="BH1639" s="112">
        <v>0</v>
      </c>
      <c r="BI1639" s="112">
        <v>0</v>
      </c>
      <c r="BJ1639" s="112">
        <v>0</v>
      </c>
      <c r="BK1639" s="111">
        <v>0.71299999999999997</v>
      </c>
      <c r="BL1639" s="112">
        <v>0</v>
      </c>
      <c r="BM1639" s="112">
        <v>0</v>
      </c>
      <c r="BN1639" s="112">
        <v>0</v>
      </c>
      <c r="BO1639" s="112">
        <v>0</v>
      </c>
      <c r="BP1639" s="112">
        <v>0</v>
      </c>
      <c r="BQ1639" s="112">
        <v>0</v>
      </c>
      <c r="BR1639" s="113">
        <v>2</v>
      </c>
      <c r="BS1639" s="112">
        <v>0</v>
      </c>
    </row>
    <row r="1640" spans="1:71" hidden="1" x14ac:dyDescent="0.25">
      <c r="A1640" s="102" t="s">
        <v>16</v>
      </c>
      <c r="B1640" s="103" t="s">
        <v>213</v>
      </c>
      <c r="C1640" s="102" t="s">
        <v>214</v>
      </c>
      <c r="D1640" s="102" t="s">
        <v>268</v>
      </c>
      <c r="E1640" s="102" t="s">
        <v>269</v>
      </c>
      <c r="F1640" s="102" t="s">
        <v>151</v>
      </c>
      <c r="G1640" s="102" t="s">
        <v>223</v>
      </c>
      <c r="H1640" s="104">
        <v>8</v>
      </c>
      <c r="I1640" s="104">
        <v>9</v>
      </c>
      <c r="J1640" s="104">
        <v>12</v>
      </c>
      <c r="K1640" s="104">
        <v>36</v>
      </c>
      <c r="L1640" s="105">
        <v>9.6666666666666661</v>
      </c>
      <c r="M1640" s="106">
        <v>111</v>
      </c>
      <c r="N1640" s="106">
        <v>105</v>
      </c>
      <c r="O1640" s="106">
        <v>1</v>
      </c>
      <c r="P1640" s="106">
        <v>-6</v>
      </c>
      <c r="Q1640" s="106">
        <v>2</v>
      </c>
      <c r="R1640" s="106">
        <v>1.5</v>
      </c>
      <c r="S1640" s="106">
        <v>112</v>
      </c>
      <c r="T1640" s="106">
        <v>111</v>
      </c>
      <c r="U1640" s="106">
        <v>1</v>
      </c>
      <c r="V1640" s="106">
        <v>-1</v>
      </c>
      <c r="W1640" s="106">
        <v>2</v>
      </c>
      <c r="X1640" s="106">
        <v>1.5</v>
      </c>
      <c r="Y1640" s="106">
        <v>12</v>
      </c>
      <c r="Z1640" s="106">
        <v>4</v>
      </c>
      <c r="AA1640" s="107"/>
      <c r="AB1640" s="106"/>
      <c r="AC1640" s="108">
        <v>2.3333333333333335</v>
      </c>
      <c r="AD1640" s="109">
        <v>2</v>
      </c>
      <c r="AE1640" s="110">
        <v>0</v>
      </c>
      <c r="AF1640" s="111">
        <v>0.54</v>
      </c>
      <c r="AG1640" s="112">
        <v>0</v>
      </c>
      <c r="AH1640" s="112">
        <v>0</v>
      </c>
      <c r="AI1640" s="112">
        <v>0</v>
      </c>
      <c r="AJ1640" s="111">
        <v>0.9</v>
      </c>
      <c r="AK1640" s="112">
        <v>0</v>
      </c>
      <c r="AL1640" s="112">
        <v>0</v>
      </c>
      <c r="AM1640" s="112">
        <v>0</v>
      </c>
      <c r="AN1640" s="112">
        <v>0</v>
      </c>
      <c r="AO1640" s="112">
        <v>0</v>
      </c>
      <c r="AP1640" s="112">
        <v>0</v>
      </c>
      <c r="AQ1640" s="112">
        <v>0</v>
      </c>
      <c r="AR1640" s="112">
        <v>0</v>
      </c>
      <c r="AS1640" s="112">
        <v>0</v>
      </c>
      <c r="AT1640" s="111">
        <v>0.55000000000000004</v>
      </c>
      <c r="AU1640" s="112">
        <v>0</v>
      </c>
      <c r="AV1640" s="112">
        <v>0</v>
      </c>
      <c r="AW1640" s="112">
        <v>0</v>
      </c>
      <c r="AX1640" s="112">
        <v>0</v>
      </c>
      <c r="AY1640" s="112">
        <v>0</v>
      </c>
      <c r="AZ1640" s="112">
        <v>0</v>
      </c>
      <c r="BA1640" s="111">
        <v>0.71299999999999997</v>
      </c>
      <c r="BB1640" s="112">
        <v>0</v>
      </c>
      <c r="BC1640" s="112">
        <v>0</v>
      </c>
      <c r="BD1640" s="112">
        <v>0</v>
      </c>
      <c r="BE1640" s="112">
        <v>0</v>
      </c>
      <c r="BF1640" s="112">
        <v>0</v>
      </c>
      <c r="BG1640" s="112">
        <v>0</v>
      </c>
      <c r="BH1640" s="112">
        <v>0</v>
      </c>
      <c r="BI1640" s="112">
        <v>0</v>
      </c>
      <c r="BJ1640" s="112">
        <v>0</v>
      </c>
      <c r="BK1640" s="111">
        <v>0.71299999999999997</v>
      </c>
      <c r="BL1640" s="112">
        <v>0</v>
      </c>
      <c r="BM1640" s="112">
        <v>0</v>
      </c>
      <c r="BN1640" s="112">
        <v>0</v>
      </c>
      <c r="BO1640" s="112">
        <v>0</v>
      </c>
      <c r="BP1640" s="112">
        <v>0</v>
      </c>
      <c r="BQ1640" s="112">
        <v>0</v>
      </c>
      <c r="BR1640" s="113">
        <v>9</v>
      </c>
      <c r="BS1640" s="112">
        <v>599</v>
      </c>
    </row>
    <row r="1641" spans="1:71" hidden="1" x14ac:dyDescent="0.25">
      <c r="A1641" s="102" t="s">
        <v>16</v>
      </c>
      <c r="B1641" s="103" t="s">
        <v>213</v>
      </c>
      <c r="C1641" s="102" t="s">
        <v>214</v>
      </c>
      <c r="D1641" s="102" t="s">
        <v>557</v>
      </c>
      <c r="E1641" s="102" t="s">
        <v>558</v>
      </c>
      <c r="F1641" s="102" t="s">
        <v>151</v>
      </c>
      <c r="G1641" s="102" t="s">
        <v>223</v>
      </c>
      <c r="H1641" s="104"/>
      <c r="I1641" s="104">
        <v>10</v>
      </c>
      <c r="J1641" s="104"/>
      <c r="K1641" s="104" t="s">
        <v>154</v>
      </c>
      <c r="L1641" s="105">
        <v>10</v>
      </c>
      <c r="M1641" s="106"/>
      <c r="N1641" s="106"/>
      <c r="O1641" s="106"/>
      <c r="P1641" s="106"/>
      <c r="Q1641" s="106"/>
      <c r="R1641" s="106"/>
      <c r="S1641" s="106">
        <v>108</v>
      </c>
      <c r="T1641" s="106">
        <v>103</v>
      </c>
      <c r="U1641" s="106">
        <v>1</v>
      </c>
      <c r="V1641" s="106">
        <v>-5</v>
      </c>
      <c r="W1641" s="106">
        <v>1</v>
      </c>
      <c r="X1641" s="106">
        <v>1</v>
      </c>
      <c r="Y1641" s="106"/>
      <c r="Z1641" s="106"/>
      <c r="AA1641" s="107"/>
      <c r="AB1641" s="106"/>
      <c r="AC1641" s="108">
        <v>1</v>
      </c>
      <c r="AD1641" s="109">
        <v>1</v>
      </c>
      <c r="AE1641" s="110">
        <v>0</v>
      </c>
      <c r="AF1641" s="111">
        <v>0.54</v>
      </c>
      <c r="AG1641" s="112">
        <v>0</v>
      </c>
      <c r="AH1641" s="112">
        <v>0</v>
      </c>
      <c r="AI1641" s="112">
        <v>0</v>
      </c>
      <c r="AJ1641" s="111">
        <v>0.9</v>
      </c>
      <c r="AK1641" s="112">
        <v>0</v>
      </c>
      <c r="AL1641" s="112">
        <v>0</v>
      </c>
      <c r="AM1641" s="112">
        <v>0</v>
      </c>
      <c r="AN1641" s="112">
        <v>0</v>
      </c>
      <c r="AO1641" s="112">
        <v>0</v>
      </c>
      <c r="AP1641" s="112">
        <v>0</v>
      </c>
      <c r="AQ1641" s="112">
        <v>0</v>
      </c>
      <c r="AR1641" s="112">
        <v>0</v>
      </c>
      <c r="AS1641" s="112">
        <v>0</v>
      </c>
      <c r="AT1641" s="111">
        <v>0.55000000000000004</v>
      </c>
      <c r="AU1641" s="112">
        <v>0</v>
      </c>
      <c r="AV1641" s="112">
        <v>0</v>
      </c>
      <c r="AW1641" s="112">
        <v>0</v>
      </c>
      <c r="AX1641" s="112">
        <v>0</v>
      </c>
      <c r="AY1641" s="112">
        <v>0</v>
      </c>
      <c r="AZ1641" s="112">
        <v>0</v>
      </c>
      <c r="BA1641" s="111">
        <v>0.71299999999999997</v>
      </c>
      <c r="BB1641" s="112">
        <v>0</v>
      </c>
      <c r="BC1641" s="112">
        <v>0</v>
      </c>
      <c r="BD1641" s="112">
        <v>0</v>
      </c>
      <c r="BE1641" s="112">
        <v>0</v>
      </c>
      <c r="BF1641" s="112">
        <v>0</v>
      </c>
      <c r="BG1641" s="112">
        <v>0</v>
      </c>
      <c r="BH1641" s="112">
        <v>0</v>
      </c>
      <c r="BI1641" s="112">
        <v>0</v>
      </c>
      <c r="BJ1641" s="112">
        <v>0</v>
      </c>
      <c r="BK1641" s="111">
        <v>0.71299999999999997</v>
      </c>
      <c r="BL1641" s="112">
        <v>0</v>
      </c>
      <c r="BM1641" s="112">
        <v>0</v>
      </c>
      <c r="BN1641" s="112">
        <v>0</v>
      </c>
      <c r="BO1641" s="112">
        <v>0</v>
      </c>
      <c r="BP1641" s="112">
        <v>0</v>
      </c>
      <c r="BQ1641" s="112">
        <v>0</v>
      </c>
      <c r="BR1641" s="113">
        <v>11</v>
      </c>
      <c r="BS1641" s="112">
        <v>0</v>
      </c>
    </row>
    <row r="1642" spans="1:71" hidden="1" x14ac:dyDescent="0.25">
      <c r="A1642" s="102" t="s">
        <v>16</v>
      </c>
      <c r="B1642" s="103" t="s">
        <v>213</v>
      </c>
      <c r="C1642" s="102" t="s">
        <v>214</v>
      </c>
      <c r="D1642" s="102" t="s">
        <v>559</v>
      </c>
      <c r="E1642" s="102" t="s">
        <v>1100</v>
      </c>
      <c r="F1642" s="102" t="s">
        <v>151</v>
      </c>
      <c r="G1642" s="102" t="s">
        <v>223</v>
      </c>
      <c r="H1642" s="104">
        <v>62</v>
      </c>
      <c r="I1642" s="104">
        <v>66</v>
      </c>
      <c r="J1642" s="104">
        <v>4</v>
      </c>
      <c r="K1642" s="104">
        <v>12</v>
      </c>
      <c r="L1642" s="105">
        <v>44</v>
      </c>
      <c r="M1642" s="106">
        <v>534</v>
      </c>
      <c r="N1642" s="106">
        <v>527</v>
      </c>
      <c r="O1642" s="106">
        <v>6</v>
      </c>
      <c r="P1642" s="106">
        <v>-7</v>
      </c>
      <c r="Q1642" s="106">
        <v>2</v>
      </c>
      <c r="R1642" s="106">
        <v>4</v>
      </c>
      <c r="S1642" s="106">
        <v>582</v>
      </c>
      <c r="T1642" s="106">
        <v>577</v>
      </c>
      <c r="U1642" s="106">
        <v>6</v>
      </c>
      <c r="V1642" s="106">
        <v>-5</v>
      </c>
      <c r="W1642" s="106">
        <v>1</v>
      </c>
      <c r="X1642" s="106">
        <v>3.5</v>
      </c>
      <c r="Y1642" s="106">
        <v>4</v>
      </c>
      <c r="Z1642" s="106">
        <v>1</v>
      </c>
      <c r="AA1642" s="107"/>
      <c r="AB1642" s="106"/>
      <c r="AC1642" s="108">
        <v>2.8333333333333335</v>
      </c>
      <c r="AD1642" s="109">
        <v>2</v>
      </c>
      <c r="AE1642" s="110">
        <v>0</v>
      </c>
      <c r="AF1642" s="111">
        <v>0.54</v>
      </c>
      <c r="AG1642" s="112">
        <v>0</v>
      </c>
      <c r="AH1642" s="112">
        <v>0</v>
      </c>
      <c r="AI1642" s="112">
        <v>0</v>
      </c>
      <c r="AJ1642" s="111">
        <v>0.9</v>
      </c>
      <c r="AK1642" s="112">
        <v>0</v>
      </c>
      <c r="AL1642" s="112">
        <v>0</v>
      </c>
      <c r="AM1642" s="112">
        <v>0</v>
      </c>
      <c r="AN1642" s="112">
        <v>0</v>
      </c>
      <c r="AO1642" s="112">
        <v>0</v>
      </c>
      <c r="AP1642" s="112">
        <v>0</v>
      </c>
      <c r="AQ1642" s="112">
        <v>0</v>
      </c>
      <c r="AR1642" s="112">
        <v>0</v>
      </c>
      <c r="AS1642" s="112">
        <v>0</v>
      </c>
      <c r="AT1642" s="111">
        <v>0.55000000000000004</v>
      </c>
      <c r="AU1642" s="112">
        <v>0</v>
      </c>
      <c r="AV1642" s="112">
        <v>0</v>
      </c>
      <c r="AW1642" s="112">
        <v>0</v>
      </c>
      <c r="AX1642" s="112">
        <v>0</v>
      </c>
      <c r="AY1642" s="112">
        <v>0</v>
      </c>
      <c r="AZ1642" s="112">
        <v>0</v>
      </c>
      <c r="BA1642" s="111">
        <v>0.71299999999999997</v>
      </c>
      <c r="BB1642" s="112">
        <v>0</v>
      </c>
      <c r="BC1642" s="112">
        <v>0</v>
      </c>
      <c r="BD1642" s="112">
        <v>0</v>
      </c>
      <c r="BE1642" s="112">
        <v>0</v>
      </c>
      <c r="BF1642" s="112">
        <v>0</v>
      </c>
      <c r="BG1642" s="112">
        <v>0</v>
      </c>
      <c r="BH1642" s="112">
        <v>0</v>
      </c>
      <c r="BI1642" s="112">
        <v>0</v>
      </c>
      <c r="BJ1642" s="112">
        <v>0</v>
      </c>
      <c r="BK1642" s="111">
        <v>0.71299999999999997</v>
      </c>
      <c r="BL1642" s="112">
        <v>0</v>
      </c>
      <c r="BM1642" s="112">
        <v>0</v>
      </c>
      <c r="BN1642" s="112">
        <v>0</v>
      </c>
      <c r="BO1642" s="112">
        <v>0</v>
      </c>
      <c r="BP1642" s="112">
        <v>0</v>
      </c>
      <c r="BQ1642" s="112">
        <v>0</v>
      </c>
      <c r="BR1642" s="113">
        <v>4</v>
      </c>
      <c r="BS1642" s="112">
        <v>0</v>
      </c>
    </row>
    <row r="1643" spans="1:71" hidden="1" x14ac:dyDescent="0.25">
      <c r="A1643" s="102" t="s">
        <v>16</v>
      </c>
      <c r="B1643" s="103" t="s">
        <v>213</v>
      </c>
      <c r="C1643" s="102" t="s">
        <v>214</v>
      </c>
      <c r="D1643" s="102" t="s">
        <v>42</v>
      </c>
      <c r="E1643" s="102" t="s">
        <v>43</v>
      </c>
      <c r="F1643" s="102" t="s">
        <v>151</v>
      </c>
      <c r="G1643" s="102" t="s">
        <v>223</v>
      </c>
      <c r="H1643" s="104">
        <v>117</v>
      </c>
      <c r="I1643" s="104">
        <v>131</v>
      </c>
      <c r="J1643" s="104">
        <v>95</v>
      </c>
      <c r="K1643" s="104">
        <v>285</v>
      </c>
      <c r="L1643" s="105">
        <v>114.33333333333333</v>
      </c>
      <c r="M1643" s="106">
        <v>1204</v>
      </c>
      <c r="N1643" s="106">
        <v>1049</v>
      </c>
      <c r="O1643" s="106">
        <v>8</v>
      </c>
      <c r="P1643" s="106">
        <v>-155</v>
      </c>
      <c r="Q1643" s="106">
        <v>1</v>
      </c>
      <c r="R1643" s="106">
        <v>4.5</v>
      </c>
      <c r="S1643" s="106">
        <v>1207</v>
      </c>
      <c r="T1643" s="106">
        <v>1187</v>
      </c>
      <c r="U1643" s="106">
        <v>8</v>
      </c>
      <c r="V1643" s="106">
        <v>-20</v>
      </c>
      <c r="W1643" s="106">
        <v>1</v>
      </c>
      <c r="X1643" s="106">
        <v>4.5</v>
      </c>
      <c r="Y1643" s="106">
        <v>95</v>
      </c>
      <c r="Z1643" s="106">
        <v>8</v>
      </c>
      <c r="AA1643" s="107">
        <v>40016</v>
      </c>
      <c r="AB1643" s="106">
        <v>4</v>
      </c>
      <c r="AC1643" s="108">
        <v>5</v>
      </c>
      <c r="AD1643" s="109">
        <v>3</v>
      </c>
      <c r="AE1643" s="110">
        <v>0</v>
      </c>
      <c r="AF1643" s="111">
        <v>0.54</v>
      </c>
      <c r="AG1643" s="112">
        <v>0</v>
      </c>
      <c r="AH1643" s="112">
        <v>0</v>
      </c>
      <c r="AI1643" s="112">
        <v>0</v>
      </c>
      <c r="AJ1643" s="111">
        <v>0.9</v>
      </c>
      <c r="AK1643" s="112">
        <v>0</v>
      </c>
      <c r="AL1643" s="112">
        <v>0</v>
      </c>
      <c r="AM1643" s="112">
        <v>0</v>
      </c>
      <c r="AN1643" s="112">
        <v>0</v>
      </c>
      <c r="AO1643" s="112">
        <v>0</v>
      </c>
      <c r="AP1643" s="112">
        <v>0</v>
      </c>
      <c r="AQ1643" s="112">
        <v>0</v>
      </c>
      <c r="AR1643" s="112">
        <v>0</v>
      </c>
      <c r="AS1643" s="112">
        <v>0</v>
      </c>
      <c r="AT1643" s="111">
        <v>0.55000000000000004</v>
      </c>
      <c r="AU1643" s="112">
        <v>0</v>
      </c>
      <c r="AV1643" s="112">
        <v>0</v>
      </c>
      <c r="AW1643" s="112">
        <v>0</v>
      </c>
      <c r="AX1643" s="112">
        <v>0</v>
      </c>
      <c r="AY1643" s="112">
        <v>0</v>
      </c>
      <c r="AZ1643" s="112">
        <v>0</v>
      </c>
      <c r="BA1643" s="111">
        <v>0.71299999999999997</v>
      </c>
      <c r="BB1643" s="112">
        <v>0</v>
      </c>
      <c r="BC1643" s="112">
        <v>0</v>
      </c>
      <c r="BD1643" s="112">
        <v>0</v>
      </c>
      <c r="BE1643" s="112">
        <v>0</v>
      </c>
      <c r="BF1643" s="112">
        <v>0</v>
      </c>
      <c r="BG1643" s="112">
        <v>0</v>
      </c>
      <c r="BH1643" s="112">
        <v>0</v>
      </c>
      <c r="BI1643" s="112">
        <v>0</v>
      </c>
      <c r="BJ1643" s="112">
        <v>0</v>
      </c>
      <c r="BK1643" s="111">
        <v>0.71299999999999997</v>
      </c>
      <c r="BL1643" s="112">
        <v>0</v>
      </c>
      <c r="BM1643" s="112">
        <v>0</v>
      </c>
      <c r="BN1643" s="112">
        <v>0</v>
      </c>
      <c r="BO1643" s="112">
        <v>0</v>
      </c>
      <c r="BP1643" s="112">
        <v>0</v>
      </c>
      <c r="BQ1643" s="112">
        <v>0</v>
      </c>
      <c r="BR1643" s="113">
        <v>80</v>
      </c>
      <c r="BS1643" s="112">
        <v>0</v>
      </c>
    </row>
    <row r="1644" spans="1:71" hidden="1" x14ac:dyDescent="0.25">
      <c r="A1644" s="102" t="s">
        <v>16</v>
      </c>
      <c r="B1644" s="103" t="s">
        <v>213</v>
      </c>
      <c r="C1644" s="102" t="s">
        <v>214</v>
      </c>
      <c r="D1644" s="102" t="s">
        <v>570</v>
      </c>
      <c r="E1644" s="102" t="s">
        <v>571</v>
      </c>
      <c r="F1644" s="102" t="s">
        <v>151</v>
      </c>
      <c r="G1644" s="102" t="s">
        <v>223</v>
      </c>
      <c r="H1644" s="104">
        <v>91</v>
      </c>
      <c r="I1644" s="104">
        <v>98</v>
      </c>
      <c r="J1644" s="104">
        <v>13</v>
      </c>
      <c r="K1644" s="104">
        <v>39</v>
      </c>
      <c r="L1644" s="105">
        <v>67.333333333333329</v>
      </c>
      <c r="M1644" s="106">
        <v>793</v>
      </c>
      <c r="N1644" s="106">
        <v>787</v>
      </c>
      <c r="O1644" s="106">
        <v>7</v>
      </c>
      <c r="P1644" s="106">
        <v>-6</v>
      </c>
      <c r="Q1644" s="106">
        <v>2</v>
      </c>
      <c r="R1644" s="106">
        <v>4.5</v>
      </c>
      <c r="S1644" s="106">
        <v>812</v>
      </c>
      <c r="T1644" s="106">
        <v>825</v>
      </c>
      <c r="U1644" s="106">
        <v>8</v>
      </c>
      <c r="V1644" s="106">
        <v>13</v>
      </c>
      <c r="W1644" s="106">
        <v>6</v>
      </c>
      <c r="X1644" s="106">
        <v>7</v>
      </c>
      <c r="Y1644" s="106">
        <v>13</v>
      </c>
      <c r="Z1644" s="106">
        <v>4</v>
      </c>
      <c r="AA1644" s="107">
        <v>29132</v>
      </c>
      <c r="AB1644" s="106">
        <v>1</v>
      </c>
      <c r="AC1644" s="108">
        <v>3.5</v>
      </c>
      <c r="AD1644" s="109">
        <v>1</v>
      </c>
      <c r="AE1644" s="110">
        <v>0</v>
      </c>
      <c r="AF1644" s="111">
        <v>0.54</v>
      </c>
      <c r="AG1644" s="112">
        <v>0</v>
      </c>
      <c r="AH1644" s="112">
        <v>0</v>
      </c>
      <c r="AI1644" s="112">
        <v>0</v>
      </c>
      <c r="AJ1644" s="111">
        <v>0.9</v>
      </c>
      <c r="AK1644" s="112">
        <v>0</v>
      </c>
      <c r="AL1644" s="112">
        <v>0</v>
      </c>
      <c r="AM1644" s="112">
        <v>0</v>
      </c>
      <c r="AN1644" s="112">
        <v>0</v>
      </c>
      <c r="AO1644" s="112">
        <v>0</v>
      </c>
      <c r="AP1644" s="112">
        <v>0</v>
      </c>
      <c r="AQ1644" s="112">
        <v>0</v>
      </c>
      <c r="AR1644" s="112">
        <v>0</v>
      </c>
      <c r="AS1644" s="112">
        <v>0</v>
      </c>
      <c r="AT1644" s="111">
        <v>0.55000000000000004</v>
      </c>
      <c r="AU1644" s="112">
        <v>0</v>
      </c>
      <c r="AV1644" s="112">
        <v>0</v>
      </c>
      <c r="AW1644" s="112">
        <v>0</v>
      </c>
      <c r="AX1644" s="112">
        <v>0</v>
      </c>
      <c r="AY1644" s="112">
        <v>0</v>
      </c>
      <c r="AZ1644" s="112">
        <v>0</v>
      </c>
      <c r="BA1644" s="111">
        <v>0.71299999999999997</v>
      </c>
      <c r="BB1644" s="112">
        <v>0</v>
      </c>
      <c r="BC1644" s="112">
        <v>0</v>
      </c>
      <c r="BD1644" s="112">
        <v>0</v>
      </c>
      <c r="BE1644" s="112">
        <v>0</v>
      </c>
      <c r="BF1644" s="112">
        <v>0</v>
      </c>
      <c r="BG1644" s="112">
        <v>0</v>
      </c>
      <c r="BH1644" s="112">
        <v>0</v>
      </c>
      <c r="BI1644" s="112">
        <v>0</v>
      </c>
      <c r="BJ1644" s="112">
        <v>0</v>
      </c>
      <c r="BK1644" s="111">
        <v>0.71299999999999997</v>
      </c>
      <c r="BL1644" s="112">
        <v>0</v>
      </c>
      <c r="BM1644" s="112">
        <v>0</v>
      </c>
      <c r="BN1644" s="112">
        <v>0</v>
      </c>
      <c r="BO1644" s="112">
        <v>0</v>
      </c>
      <c r="BP1644" s="112">
        <v>0</v>
      </c>
      <c r="BQ1644" s="112">
        <v>0</v>
      </c>
      <c r="BR1644" s="113">
        <v>162</v>
      </c>
      <c r="BS1644" s="112">
        <v>0</v>
      </c>
    </row>
    <row r="1645" spans="1:71" hidden="1" x14ac:dyDescent="0.25">
      <c r="A1645" s="102" t="s">
        <v>16</v>
      </c>
      <c r="B1645" s="103" t="s">
        <v>213</v>
      </c>
      <c r="C1645" s="102" t="s">
        <v>214</v>
      </c>
      <c r="D1645" s="102" t="s">
        <v>135</v>
      </c>
      <c r="E1645" s="102" t="s">
        <v>134</v>
      </c>
      <c r="F1645" s="102" t="s">
        <v>151</v>
      </c>
      <c r="G1645" s="102" t="s">
        <v>223</v>
      </c>
      <c r="H1645" s="104">
        <v>39</v>
      </c>
      <c r="I1645" s="104">
        <v>46</v>
      </c>
      <c r="J1645" s="104">
        <v>3</v>
      </c>
      <c r="K1645" s="104">
        <v>9</v>
      </c>
      <c r="L1645" s="105">
        <v>29.333333333333332</v>
      </c>
      <c r="M1645" s="106">
        <v>373</v>
      </c>
      <c r="N1645" s="106">
        <v>369</v>
      </c>
      <c r="O1645" s="106">
        <v>5</v>
      </c>
      <c r="P1645" s="106">
        <v>-4</v>
      </c>
      <c r="Q1645" s="106">
        <v>2</v>
      </c>
      <c r="R1645" s="106">
        <v>3.5</v>
      </c>
      <c r="S1645" s="106">
        <v>384</v>
      </c>
      <c r="T1645" s="106">
        <v>395</v>
      </c>
      <c r="U1645" s="106">
        <v>5</v>
      </c>
      <c r="V1645" s="106">
        <v>11</v>
      </c>
      <c r="W1645" s="106">
        <v>6</v>
      </c>
      <c r="X1645" s="106">
        <v>5.5</v>
      </c>
      <c r="Y1645" s="106">
        <v>3</v>
      </c>
      <c r="Z1645" s="106">
        <v>1</v>
      </c>
      <c r="AA1645" s="107">
        <v>28653</v>
      </c>
      <c r="AB1645" s="106">
        <v>1</v>
      </c>
      <c r="AC1645" s="108">
        <v>2.4</v>
      </c>
      <c r="AD1645" s="109">
        <v>1</v>
      </c>
      <c r="AE1645" s="110">
        <v>0</v>
      </c>
      <c r="AF1645" s="111">
        <v>0.54</v>
      </c>
      <c r="AG1645" s="112">
        <v>0</v>
      </c>
      <c r="AH1645" s="112">
        <v>0</v>
      </c>
      <c r="AI1645" s="112">
        <v>0</v>
      </c>
      <c r="AJ1645" s="111">
        <v>0.9</v>
      </c>
      <c r="AK1645" s="112">
        <v>0</v>
      </c>
      <c r="AL1645" s="112">
        <v>0</v>
      </c>
      <c r="AM1645" s="112">
        <v>0</v>
      </c>
      <c r="AN1645" s="112">
        <v>0</v>
      </c>
      <c r="AO1645" s="112">
        <v>0</v>
      </c>
      <c r="AP1645" s="112">
        <v>0</v>
      </c>
      <c r="AQ1645" s="112">
        <v>0</v>
      </c>
      <c r="AR1645" s="112">
        <v>0</v>
      </c>
      <c r="AS1645" s="112">
        <v>0</v>
      </c>
      <c r="AT1645" s="111">
        <v>0.55000000000000004</v>
      </c>
      <c r="AU1645" s="112">
        <v>0</v>
      </c>
      <c r="AV1645" s="112">
        <v>0</v>
      </c>
      <c r="AW1645" s="112">
        <v>0</v>
      </c>
      <c r="AX1645" s="112">
        <v>0</v>
      </c>
      <c r="AY1645" s="112">
        <v>0</v>
      </c>
      <c r="AZ1645" s="112">
        <v>0</v>
      </c>
      <c r="BA1645" s="111">
        <v>0.71299999999999997</v>
      </c>
      <c r="BB1645" s="112">
        <v>0</v>
      </c>
      <c r="BC1645" s="112">
        <v>0</v>
      </c>
      <c r="BD1645" s="112">
        <v>0</v>
      </c>
      <c r="BE1645" s="112">
        <v>0</v>
      </c>
      <c r="BF1645" s="112">
        <v>0</v>
      </c>
      <c r="BG1645" s="112">
        <v>0</v>
      </c>
      <c r="BH1645" s="112">
        <v>0</v>
      </c>
      <c r="BI1645" s="112">
        <v>0</v>
      </c>
      <c r="BJ1645" s="112">
        <v>0</v>
      </c>
      <c r="BK1645" s="111">
        <v>0.71299999999999997</v>
      </c>
      <c r="BL1645" s="112">
        <v>0</v>
      </c>
      <c r="BM1645" s="112">
        <v>0</v>
      </c>
      <c r="BN1645" s="112">
        <v>0</v>
      </c>
      <c r="BO1645" s="112">
        <v>0</v>
      </c>
      <c r="BP1645" s="112">
        <v>0</v>
      </c>
      <c r="BQ1645" s="112">
        <v>0</v>
      </c>
      <c r="BR1645" s="113">
        <v>8</v>
      </c>
      <c r="BS1645" s="112">
        <v>0</v>
      </c>
    </row>
    <row r="1646" spans="1:71" hidden="1" x14ac:dyDescent="0.25">
      <c r="A1646" s="102" t="s">
        <v>16</v>
      </c>
      <c r="B1646" s="103" t="s">
        <v>213</v>
      </c>
      <c r="C1646" s="102" t="s">
        <v>214</v>
      </c>
      <c r="D1646" s="102" t="s">
        <v>18</v>
      </c>
      <c r="E1646" s="102" t="s">
        <v>19</v>
      </c>
      <c r="F1646" s="102" t="s">
        <v>152</v>
      </c>
      <c r="G1646" s="102" t="s">
        <v>223</v>
      </c>
      <c r="H1646" s="104">
        <v>25</v>
      </c>
      <c r="I1646" s="104">
        <v>25</v>
      </c>
      <c r="J1646" s="104">
        <v>6</v>
      </c>
      <c r="K1646" s="104">
        <v>18</v>
      </c>
      <c r="L1646" s="105">
        <v>18.666666666666668</v>
      </c>
      <c r="M1646" s="106">
        <v>226</v>
      </c>
      <c r="N1646" s="106">
        <v>238</v>
      </c>
      <c r="O1646" s="106">
        <v>4</v>
      </c>
      <c r="P1646" s="106">
        <v>12</v>
      </c>
      <c r="Q1646" s="106">
        <v>5</v>
      </c>
      <c r="R1646" s="106">
        <v>4.5</v>
      </c>
      <c r="S1646" s="106">
        <v>220</v>
      </c>
      <c r="T1646" s="106">
        <v>226</v>
      </c>
      <c r="U1646" s="106">
        <v>3</v>
      </c>
      <c r="V1646" s="106">
        <v>6</v>
      </c>
      <c r="W1646" s="106">
        <v>4</v>
      </c>
      <c r="X1646" s="106">
        <v>3.5</v>
      </c>
      <c r="Y1646" s="106">
        <v>6</v>
      </c>
      <c r="Z1646" s="106">
        <v>2</v>
      </c>
      <c r="AA1646" s="107"/>
      <c r="AB1646" s="106"/>
      <c r="AC1646" s="108">
        <v>3.3333333333333335</v>
      </c>
      <c r="AD1646" s="109">
        <v>2</v>
      </c>
      <c r="AE1646" s="110">
        <v>0</v>
      </c>
      <c r="AF1646" s="111">
        <v>0.54</v>
      </c>
      <c r="AG1646" s="112">
        <v>0</v>
      </c>
      <c r="AH1646" s="112">
        <v>0</v>
      </c>
      <c r="AI1646" s="112">
        <v>0</v>
      </c>
      <c r="AJ1646" s="111">
        <v>0.9</v>
      </c>
      <c r="AK1646" s="112">
        <v>0</v>
      </c>
      <c r="AL1646" s="112">
        <v>0</v>
      </c>
      <c r="AM1646" s="112">
        <v>0</v>
      </c>
      <c r="AN1646" s="112">
        <v>0</v>
      </c>
      <c r="AO1646" s="112">
        <v>0</v>
      </c>
      <c r="AP1646" s="112">
        <v>0</v>
      </c>
      <c r="AQ1646" s="112">
        <v>0</v>
      </c>
      <c r="AR1646" s="112">
        <v>0</v>
      </c>
      <c r="AS1646" s="112">
        <v>0</v>
      </c>
      <c r="AT1646" s="111">
        <v>0.55000000000000004</v>
      </c>
      <c r="AU1646" s="112">
        <v>0</v>
      </c>
      <c r="AV1646" s="112">
        <v>0</v>
      </c>
      <c r="AW1646" s="112">
        <v>0</v>
      </c>
      <c r="AX1646" s="112">
        <v>0</v>
      </c>
      <c r="AY1646" s="112">
        <v>0</v>
      </c>
      <c r="AZ1646" s="112">
        <v>0</v>
      </c>
      <c r="BA1646" s="111">
        <v>0.71299999999999997</v>
      </c>
      <c r="BB1646" s="112">
        <v>0</v>
      </c>
      <c r="BC1646" s="112">
        <v>0</v>
      </c>
      <c r="BD1646" s="112">
        <v>0</v>
      </c>
      <c r="BE1646" s="112">
        <v>0</v>
      </c>
      <c r="BF1646" s="112">
        <v>0</v>
      </c>
      <c r="BG1646" s="112">
        <v>0</v>
      </c>
      <c r="BH1646" s="112">
        <v>0</v>
      </c>
      <c r="BI1646" s="112">
        <v>0</v>
      </c>
      <c r="BJ1646" s="112">
        <v>0</v>
      </c>
      <c r="BK1646" s="111">
        <v>0.71299999999999997</v>
      </c>
      <c r="BL1646" s="112">
        <v>0</v>
      </c>
      <c r="BM1646" s="112">
        <v>0</v>
      </c>
      <c r="BN1646" s="112">
        <v>0</v>
      </c>
      <c r="BO1646" s="112">
        <v>0</v>
      </c>
      <c r="BP1646" s="112">
        <v>0</v>
      </c>
      <c r="BQ1646" s="112">
        <v>0</v>
      </c>
      <c r="BR1646" s="113">
        <v>5</v>
      </c>
      <c r="BS1646" s="112">
        <v>0</v>
      </c>
    </row>
    <row r="1647" spans="1:71" hidden="1" x14ac:dyDescent="0.25">
      <c r="A1647" s="102" t="s">
        <v>16</v>
      </c>
      <c r="B1647" s="103" t="s">
        <v>213</v>
      </c>
      <c r="C1647" s="102" t="s">
        <v>214</v>
      </c>
      <c r="D1647" s="102" t="s">
        <v>578</v>
      </c>
      <c r="E1647" s="102" t="s">
        <v>579</v>
      </c>
      <c r="F1647" s="102" t="s">
        <v>151</v>
      </c>
      <c r="G1647" s="102" t="s">
        <v>223</v>
      </c>
      <c r="H1647" s="104">
        <v>14</v>
      </c>
      <c r="I1647" s="104">
        <v>16</v>
      </c>
      <c r="J1647" s="104"/>
      <c r="K1647" s="104" t="s">
        <v>154</v>
      </c>
      <c r="L1647" s="105">
        <v>15</v>
      </c>
      <c r="M1647" s="106">
        <v>223</v>
      </c>
      <c r="N1647" s="106">
        <v>163</v>
      </c>
      <c r="O1647" s="106">
        <v>2</v>
      </c>
      <c r="P1647" s="106">
        <v>-60</v>
      </c>
      <c r="Q1647" s="106">
        <v>1</v>
      </c>
      <c r="R1647" s="106">
        <v>1.5</v>
      </c>
      <c r="S1647" s="106">
        <v>224</v>
      </c>
      <c r="T1647" s="106">
        <v>213</v>
      </c>
      <c r="U1647" s="106">
        <v>3</v>
      </c>
      <c r="V1647" s="106">
        <v>-11</v>
      </c>
      <c r="W1647" s="106">
        <v>1</v>
      </c>
      <c r="X1647" s="106">
        <v>2</v>
      </c>
      <c r="Y1647" s="106"/>
      <c r="Z1647" s="106"/>
      <c r="AA1647" s="107"/>
      <c r="AB1647" s="106"/>
      <c r="AC1647" s="108">
        <v>1.75</v>
      </c>
      <c r="AD1647" s="109">
        <v>1</v>
      </c>
      <c r="AE1647" s="110">
        <v>0</v>
      </c>
      <c r="AF1647" s="111">
        <v>0.54</v>
      </c>
      <c r="AG1647" s="112">
        <v>0</v>
      </c>
      <c r="AH1647" s="112">
        <v>0</v>
      </c>
      <c r="AI1647" s="112">
        <v>0</v>
      </c>
      <c r="AJ1647" s="111">
        <v>0.9</v>
      </c>
      <c r="AK1647" s="112">
        <v>0</v>
      </c>
      <c r="AL1647" s="112">
        <v>0</v>
      </c>
      <c r="AM1647" s="112">
        <v>0</v>
      </c>
      <c r="AN1647" s="112">
        <v>0</v>
      </c>
      <c r="AO1647" s="112">
        <v>0</v>
      </c>
      <c r="AP1647" s="112">
        <v>0</v>
      </c>
      <c r="AQ1647" s="112">
        <v>0</v>
      </c>
      <c r="AR1647" s="112">
        <v>0</v>
      </c>
      <c r="AS1647" s="112">
        <v>0</v>
      </c>
      <c r="AT1647" s="111">
        <v>0.55000000000000004</v>
      </c>
      <c r="AU1647" s="112">
        <v>0</v>
      </c>
      <c r="AV1647" s="112">
        <v>0</v>
      </c>
      <c r="AW1647" s="112">
        <v>0</v>
      </c>
      <c r="AX1647" s="112">
        <v>0</v>
      </c>
      <c r="AY1647" s="112">
        <v>0</v>
      </c>
      <c r="AZ1647" s="112">
        <v>0</v>
      </c>
      <c r="BA1647" s="111">
        <v>0.71299999999999997</v>
      </c>
      <c r="BB1647" s="112">
        <v>0</v>
      </c>
      <c r="BC1647" s="112">
        <v>0</v>
      </c>
      <c r="BD1647" s="112">
        <v>0</v>
      </c>
      <c r="BE1647" s="112">
        <v>0</v>
      </c>
      <c r="BF1647" s="112">
        <v>0</v>
      </c>
      <c r="BG1647" s="112">
        <v>0</v>
      </c>
      <c r="BH1647" s="112">
        <v>0</v>
      </c>
      <c r="BI1647" s="112">
        <v>0</v>
      </c>
      <c r="BJ1647" s="112">
        <v>0</v>
      </c>
      <c r="BK1647" s="111">
        <v>0.71299999999999997</v>
      </c>
      <c r="BL1647" s="112">
        <v>0</v>
      </c>
      <c r="BM1647" s="112">
        <v>0</v>
      </c>
      <c r="BN1647" s="112">
        <v>0</v>
      </c>
      <c r="BO1647" s="112">
        <v>0</v>
      </c>
      <c r="BP1647" s="112">
        <v>0</v>
      </c>
      <c r="BQ1647" s="112">
        <v>0</v>
      </c>
      <c r="BR1647" s="113">
        <v>39</v>
      </c>
      <c r="BS1647" s="112">
        <v>0</v>
      </c>
    </row>
    <row r="1648" spans="1:71" hidden="1" x14ac:dyDescent="0.25">
      <c r="A1648" s="102" t="s">
        <v>16</v>
      </c>
      <c r="B1648" s="103" t="s">
        <v>213</v>
      </c>
      <c r="C1648" s="102" t="s">
        <v>214</v>
      </c>
      <c r="D1648" s="102" t="s">
        <v>580</v>
      </c>
      <c r="E1648" s="102" t="s">
        <v>581</v>
      </c>
      <c r="F1648" s="102" t="s">
        <v>152</v>
      </c>
      <c r="G1648" s="102" t="s">
        <v>223</v>
      </c>
      <c r="H1648" s="104">
        <v>152</v>
      </c>
      <c r="I1648" s="104">
        <v>148</v>
      </c>
      <c r="J1648" s="104">
        <v>25</v>
      </c>
      <c r="K1648" s="104">
        <v>75</v>
      </c>
      <c r="L1648" s="105">
        <v>108.33333333333333</v>
      </c>
      <c r="M1648" s="106">
        <v>919</v>
      </c>
      <c r="N1648" s="106">
        <v>1009</v>
      </c>
      <c r="O1648" s="106">
        <v>8</v>
      </c>
      <c r="P1648" s="106">
        <v>90</v>
      </c>
      <c r="Q1648" s="106">
        <v>9</v>
      </c>
      <c r="R1648" s="106">
        <v>8.5</v>
      </c>
      <c r="S1648" s="106">
        <v>908</v>
      </c>
      <c r="T1648" s="106">
        <v>933</v>
      </c>
      <c r="U1648" s="106">
        <v>8</v>
      </c>
      <c r="V1648" s="106">
        <v>25</v>
      </c>
      <c r="W1648" s="106">
        <v>8</v>
      </c>
      <c r="X1648" s="106">
        <v>8</v>
      </c>
      <c r="Y1648" s="106">
        <v>25</v>
      </c>
      <c r="Z1648" s="106">
        <v>6</v>
      </c>
      <c r="AA1648" s="107">
        <v>26036</v>
      </c>
      <c r="AB1648" s="106">
        <v>1</v>
      </c>
      <c r="AC1648" s="108">
        <v>4.9000000000000004</v>
      </c>
      <c r="AD1648" s="109">
        <v>1</v>
      </c>
      <c r="AE1648" s="110">
        <v>0</v>
      </c>
      <c r="AF1648" s="111">
        <v>0.54</v>
      </c>
      <c r="AG1648" s="112">
        <v>0</v>
      </c>
      <c r="AH1648" s="112">
        <v>0</v>
      </c>
      <c r="AI1648" s="112">
        <v>0</v>
      </c>
      <c r="AJ1648" s="111">
        <v>0.9</v>
      </c>
      <c r="AK1648" s="112">
        <v>0</v>
      </c>
      <c r="AL1648" s="112">
        <v>0</v>
      </c>
      <c r="AM1648" s="112">
        <v>0</v>
      </c>
      <c r="AN1648" s="112">
        <v>0</v>
      </c>
      <c r="AO1648" s="112">
        <v>0</v>
      </c>
      <c r="AP1648" s="112">
        <v>0</v>
      </c>
      <c r="AQ1648" s="112">
        <v>0</v>
      </c>
      <c r="AR1648" s="112">
        <v>0</v>
      </c>
      <c r="AS1648" s="112">
        <v>0</v>
      </c>
      <c r="AT1648" s="111">
        <v>0.55000000000000004</v>
      </c>
      <c r="AU1648" s="112">
        <v>0</v>
      </c>
      <c r="AV1648" s="112">
        <v>0</v>
      </c>
      <c r="AW1648" s="112">
        <v>0</v>
      </c>
      <c r="AX1648" s="112">
        <v>0</v>
      </c>
      <c r="AY1648" s="112">
        <v>0</v>
      </c>
      <c r="AZ1648" s="112">
        <v>0</v>
      </c>
      <c r="BA1648" s="111">
        <v>0.71299999999999997</v>
      </c>
      <c r="BB1648" s="112">
        <v>0</v>
      </c>
      <c r="BC1648" s="112">
        <v>0</v>
      </c>
      <c r="BD1648" s="112">
        <v>0</v>
      </c>
      <c r="BE1648" s="112">
        <v>0</v>
      </c>
      <c r="BF1648" s="112">
        <v>0</v>
      </c>
      <c r="BG1648" s="112">
        <v>0</v>
      </c>
      <c r="BH1648" s="112">
        <v>0</v>
      </c>
      <c r="BI1648" s="112">
        <v>0</v>
      </c>
      <c r="BJ1648" s="112">
        <v>0</v>
      </c>
      <c r="BK1648" s="111">
        <v>0.71299999999999997</v>
      </c>
      <c r="BL1648" s="112">
        <v>0</v>
      </c>
      <c r="BM1648" s="112">
        <v>0</v>
      </c>
      <c r="BN1648" s="112">
        <v>0</v>
      </c>
      <c r="BO1648" s="112">
        <v>0</v>
      </c>
      <c r="BP1648" s="112">
        <v>0</v>
      </c>
      <c r="BQ1648" s="112">
        <v>0</v>
      </c>
      <c r="BR1648" s="113">
        <v>121</v>
      </c>
      <c r="BS1648" s="112">
        <v>0</v>
      </c>
    </row>
    <row r="1649" spans="1:71" hidden="1" x14ac:dyDescent="0.25">
      <c r="A1649" s="102" t="s">
        <v>16</v>
      </c>
      <c r="B1649" s="103" t="s">
        <v>215</v>
      </c>
      <c r="C1649" s="102" t="s">
        <v>216</v>
      </c>
      <c r="D1649" s="102" t="s">
        <v>352</v>
      </c>
      <c r="E1649" s="102" t="s">
        <v>353</v>
      </c>
      <c r="F1649" s="102" t="s">
        <v>151</v>
      </c>
      <c r="G1649" s="102" t="s">
        <v>154</v>
      </c>
      <c r="H1649" s="104">
        <v>32</v>
      </c>
      <c r="I1649" s="104">
        <v>37</v>
      </c>
      <c r="J1649" s="104">
        <v>24</v>
      </c>
      <c r="K1649" s="104">
        <v>72</v>
      </c>
      <c r="L1649" s="105">
        <v>31</v>
      </c>
      <c r="M1649" s="106">
        <v>294</v>
      </c>
      <c r="N1649" s="106">
        <v>298</v>
      </c>
      <c r="O1649" s="106">
        <v>4</v>
      </c>
      <c r="P1649" s="106">
        <v>4</v>
      </c>
      <c r="Q1649" s="106">
        <v>3</v>
      </c>
      <c r="R1649" s="106">
        <v>3.5</v>
      </c>
      <c r="S1649" s="106">
        <v>294</v>
      </c>
      <c r="T1649" s="106">
        <v>305</v>
      </c>
      <c r="U1649" s="106">
        <v>4</v>
      </c>
      <c r="V1649" s="106">
        <v>11</v>
      </c>
      <c r="W1649" s="106">
        <v>6</v>
      </c>
      <c r="X1649" s="106">
        <v>5</v>
      </c>
      <c r="Y1649" s="106">
        <v>24</v>
      </c>
      <c r="Z1649" s="106">
        <v>6</v>
      </c>
      <c r="AA1649" s="107">
        <v>51606</v>
      </c>
      <c r="AB1649" s="106">
        <v>6</v>
      </c>
      <c r="AC1649" s="108">
        <v>5.3</v>
      </c>
      <c r="AD1649" s="109">
        <v>3</v>
      </c>
      <c r="AE1649" s="110">
        <v>0</v>
      </c>
      <c r="AF1649" s="111">
        <v>0.54</v>
      </c>
      <c r="AG1649" s="112">
        <v>0</v>
      </c>
      <c r="AH1649" s="112">
        <v>0</v>
      </c>
      <c r="AI1649" s="112">
        <v>0</v>
      </c>
      <c r="AJ1649" s="111">
        <v>0.9</v>
      </c>
      <c r="AK1649" s="112">
        <v>0</v>
      </c>
      <c r="AL1649" s="112">
        <v>0</v>
      </c>
      <c r="AM1649" s="112">
        <v>0</v>
      </c>
      <c r="AN1649" s="112">
        <v>0</v>
      </c>
      <c r="AO1649" s="112">
        <v>0</v>
      </c>
      <c r="AP1649" s="112">
        <v>0</v>
      </c>
      <c r="AQ1649" s="112">
        <v>0</v>
      </c>
      <c r="AR1649" s="112">
        <v>0</v>
      </c>
      <c r="AS1649" s="112">
        <v>0</v>
      </c>
      <c r="AT1649" s="111">
        <v>0.55000000000000004</v>
      </c>
      <c r="AU1649" s="112">
        <v>0</v>
      </c>
      <c r="AV1649" s="112">
        <v>0</v>
      </c>
      <c r="AW1649" s="112">
        <v>0</v>
      </c>
      <c r="AX1649" s="112">
        <v>0</v>
      </c>
      <c r="AY1649" s="112">
        <v>0</v>
      </c>
      <c r="AZ1649" s="112">
        <v>0</v>
      </c>
      <c r="BA1649" s="111">
        <v>0.71299999999999997</v>
      </c>
      <c r="BB1649" s="112">
        <v>0</v>
      </c>
      <c r="BC1649" s="112">
        <v>0</v>
      </c>
      <c r="BD1649" s="112">
        <v>0</v>
      </c>
      <c r="BE1649" s="112">
        <v>0</v>
      </c>
      <c r="BF1649" s="112">
        <v>0</v>
      </c>
      <c r="BG1649" s="112">
        <v>0</v>
      </c>
      <c r="BH1649" s="112">
        <v>0</v>
      </c>
      <c r="BI1649" s="112">
        <v>0</v>
      </c>
      <c r="BJ1649" s="112">
        <v>0</v>
      </c>
      <c r="BK1649" s="111">
        <v>0.71299999999999997</v>
      </c>
      <c r="BL1649" s="112">
        <v>0</v>
      </c>
      <c r="BM1649" s="112">
        <v>0</v>
      </c>
      <c r="BN1649" s="112">
        <v>0</v>
      </c>
      <c r="BO1649" s="112">
        <v>0</v>
      </c>
      <c r="BP1649" s="112">
        <v>0</v>
      </c>
      <c r="BQ1649" s="112">
        <v>0</v>
      </c>
      <c r="BR1649" s="113">
        <v>32</v>
      </c>
      <c r="BS1649" s="112">
        <v>0</v>
      </c>
    </row>
    <row r="1650" spans="1:71" hidden="1" x14ac:dyDescent="0.25">
      <c r="A1650" s="102" t="s">
        <v>16</v>
      </c>
      <c r="B1650" s="103" t="s">
        <v>215</v>
      </c>
      <c r="C1650" s="102" t="s">
        <v>216</v>
      </c>
      <c r="D1650" s="102" t="s">
        <v>354</v>
      </c>
      <c r="E1650" s="102" t="s">
        <v>1089</v>
      </c>
      <c r="F1650" s="102" t="s">
        <v>151</v>
      </c>
      <c r="G1650" s="102" t="s">
        <v>154</v>
      </c>
      <c r="H1650" s="104">
        <v>28</v>
      </c>
      <c r="I1650" s="104">
        <v>30</v>
      </c>
      <c r="J1650" s="104">
        <v>78</v>
      </c>
      <c r="K1650" s="104">
        <v>234</v>
      </c>
      <c r="L1650" s="105">
        <v>45.333333333333336</v>
      </c>
      <c r="M1650" s="106">
        <v>264</v>
      </c>
      <c r="N1650" s="106">
        <v>270</v>
      </c>
      <c r="O1650" s="106">
        <v>4</v>
      </c>
      <c r="P1650" s="106">
        <v>6</v>
      </c>
      <c r="Q1650" s="106">
        <v>4</v>
      </c>
      <c r="R1650" s="106">
        <v>4</v>
      </c>
      <c r="S1650" s="106">
        <v>272</v>
      </c>
      <c r="T1650" s="106">
        <v>276</v>
      </c>
      <c r="U1650" s="106">
        <v>4</v>
      </c>
      <c r="V1650" s="106">
        <v>4</v>
      </c>
      <c r="W1650" s="106">
        <v>4</v>
      </c>
      <c r="X1650" s="106">
        <v>4</v>
      </c>
      <c r="Y1650" s="106">
        <v>78</v>
      </c>
      <c r="Z1650" s="106">
        <v>8</v>
      </c>
      <c r="AA1650" s="107">
        <v>52184</v>
      </c>
      <c r="AB1650" s="106">
        <v>6</v>
      </c>
      <c r="AC1650" s="108">
        <v>5.6</v>
      </c>
      <c r="AD1650" s="109">
        <v>3</v>
      </c>
      <c r="AE1650" s="110">
        <v>0</v>
      </c>
      <c r="AF1650" s="111">
        <v>0.54</v>
      </c>
      <c r="AG1650" s="112">
        <v>0</v>
      </c>
      <c r="AH1650" s="112">
        <v>0</v>
      </c>
      <c r="AI1650" s="112">
        <v>0</v>
      </c>
      <c r="AJ1650" s="111">
        <v>0.9</v>
      </c>
      <c r="AK1650" s="112">
        <v>0</v>
      </c>
      <c r="AL1650" s="112">
        <v>0</v>
      </c>
      <c r="AM1650" s="112">
        <v>0</v>
      </c>
      <c r="AN1650" s="112">
        <v>0</v>
      </c>
      <c r="AO1650" s="112">
        <v>0</v>
      </c>
      <c r="AP1650" s="112">
        <v>0</v>
      </c>
      <c r="AQ1650" s="112">
        <v>0</v>
      </c>
      <c r="AR1650" s="112">
        <v>0</v>
      </c>
      <c r="AS1650" s="112">
        <v>0</v>
      </c>
      <c r="AT1650" s="111">
        <v>0.55000000000000004</v>
      </c>
      <c r="AU1650" s="112">
        <v>0</v>
      </c>
      <c r="AV1650" s="112">
        <v>0</v>
      </c>
      <c r="AW1650" s="112">
        <v>0</v>
      </c>
      <c r="AX1650" s="112">
        <v>0</v>
      </c>
      <c r="AY1650" s="112">
        <v>0</v>
      </c>
      <c r="AZ1650" s="112">
        <v>0</v>
      </c>
      <c r="BA1650" s="111">
        <v>0.71299999999999997</v>
      </c>
      <c r="BB1650" s="112">
        <v>0</v>
      </c>
      <c r="BC1650" s="112">
        <v>0</v>
      </c>
      <c r="BD1650" s="112">
        <v>0</v>
      </c>
      <c r="BE1650" s="112">
        <v>0</v>
      </c>
      <c r="BF1650" s="112">
        <v>0</v>
      </c>
      <c r="BG1650" s="112">
        <v>0</v>
      </c>
      <c r="BH1650" s="112">
        <v>0</v>
      </c>
      <c r="BI1650" s="112">
        <v>0</v>
      </c>
      <c r="BJ1650" s="112">
        <v>0</v>
      </c>
      <c r="BK1650" s="111">
        <v>0.71299999999999997</v>
      </c>
      <c r="BL1650" s="112">
        <v>0</v>
      </c>
      <c r="BM1650" s="112">
        <v>0</v>
      </c>
      <c r="BN1650" s="112">
        <v>0</v>
      </c>
      <c r="BO1650" s="112">
        <v>0</v>
      </c>
      <c r="BP1650" s="112">
        <v>0</v>
      </c>
      <c r="BQ1650" s="112">
        <v>0</v>
      </c>
      <c r="BR1650" s="113">
        <v>37</v>
      </c>
      <c r="BS1650" s="112">
        <v>0</v>
      </c>
    </row>
    <row r="1651" spans="1:71" hidden="1" x14ac:dyDescent="0.25">
      <c r="A1651" s="102" t="s">
        <v>16</v>
      </c>
      <c r="B1651" s="103" t="s">
        <v>215</v>
      </c>
      <c r="C1651" s="102" t="s">
        <v>216</v>
      </c>
      <c r="D1651" s="102" t="s">
        <v>670</v>
      </c>
      <c r="E1651" s="102" t="s">
        <v>1090</v>
      </c>
      <c r="F1651" s="102" t="s">
        <v>151</v>
      </c>
      <c r="G1651" s="102" t="s">
        <v>223</v>
      </c>
      <c r="H1651" s="104">
        <v>76</v>
      </c>
      <c r="I1651" s="104">
        <v>92</v>
      </c>
      <c r="J1651" s="104">
        <v>19</v>
      </c>
      <c r="K1651" s="104">
        <v>57</v>
      </c>
      <c r="L1651" s="105">
        <v>62.333333333333336</v>
      </c>
      <c r="M1651" s="106">
        <v>602</v>
      </c>
      <c r="N1651" s="106">
        <v>634</v>
      </c>
      <c r="O1651" s="106">
        <v>7</v>
      </c>
      <c r="P1651" s="106">
        <v>32</v>
      </c>
      <c r="Q1651" s="106">
        <v>7</v>
      </c>
      <c r="R1651" s="106">
        <v>7</v>
      </c>
      <c r="S1651" s="106">
        <v>659</v>
      </c>
      <c r="T1651" s="106">
        <v>682</v>
      </c>
      <c r="U1651" s="106">
        <v>7</v>
      </c>
      <c r="V1651" s="106">
        <v>23</v>
      </c>
      <c r="W1651" s="106">
        <v>8</v>
      </c>
      <c r="X1651" s="106">
        <v>7.5</v>
      </c>
      <c r="Y1651" s="106">
        <v>19</v>
      </c>
      <c r="Z1651" s="106">
        <v>5</v>
      </c>
      <c r="AA1651" s="107">
        <v>52894</v>
      </c>
      <c r="AB1651" s="106">
        <v>6</v>
      </c>
      <c r="AC1651" s="108">
        <v>6.3</v>
      </c>
      <c r="AD1651" s="109">
        <v>4</v>
      </c>
      <c r="AE1651" s="110">
        <v>0</v>
      </c>
      <c r="AF1651" s="111">
        <v>0.54</v>
      </c>
      <c r="AG1651" s="112">
        <v>0</v>
      </c>
      <c r="AH1651" s="112">
        <v>0</v>
      </c>
      <c r="AI1651" s="112">
        <v>0</v>
      </c>
      <c r="AJ1651" s="111">
        <v>0.9</v>
      </c>
      <c r="AK1651" s="112">
        <v>0</v>
      </c>
      <c r="AL1651" s="112">
        <v>0</v>
      </c>
      <c r="AM1651" s="112">
        <v>0</v>
      </c>
      <c r="AN1651" s="112">
        <v>0</v>
      </c>
      <c r="AO1651" s="112">
        <v>0</v>
      </c>
      <c r="AP1651" s="112">
        <v>0</v>
      </c>
      <c r="AQ1651" s="112">
        <v>0</v>
      </c>
      <c r="AR1651" s="112">
        <v>0</v>
      </c>
      <c r="AS1651" s="112">
        <v>0</v>
      </c>
      <c r="AT1651" s="111">
        <v>0.55000000000000004</v>
      </c>
      <c r="AU1651" s="112">
        <v>0</v>
      </c>
      <c r="AV1651" s="112">
        <v>0</v>
      </c>
      <c r="AW1651" s="112">
        <v>0</v>
      </c>
      <c r="AX1651" s="112">
        <v>0</v>
      </c>
      <c r="AY1651" s="112">
        <v>0</v>
      </c>
      <c r="AZ1651" s="112">
        <v>0</v>
      </c>
      <c r="BA1651" s="111">
        <v>0.71299999999999997</v>
      </c>
      <c r="BB1651" s="112">
        <v>0</v>
      </c>
      <c r="BC1651" s="112">
        <v>0</v>
      </c>
      <c r="BD1651" s="112">
        <v>0</v>
      </c>
      <c r="BE1651" s="112">
        <v>0</v>
      </c>
      <c r="BF1651" s="112">
        <v>0</v>
      </c>
      <c r="BG1651" s="112">
        <v>0</v>
      </c>
      <c r="BH1651" s="112">
        <v>0</v>
      </c>
      <c r="BI1651" s="112">
        <v>0</v>
      </c>
      <c r="BJ1651" s="112">
        <v>0</v>
      </c>
      <c r="BK1651" s="111">
        <v>0.71299999999999997</v>
      </c>
      <c r="BL1651" s="112">
        <v>0</v>
      </c>
      <c r="BM1651" s="112">
        <v>0</v>
      </c>
      <c r="BN1651" s="112">
        <v>0</v>
      </c>
      <c r="BO1651" s="112">
        <v>0</v>
      </c>
      <c r="BP1651" s="112">
        <v>0</v>
      </c>
      <c r="BQ1651" s="112">
        <v>0</v>
      </c>
      <c r="BR1651" s="113">
        <v>27</v>
      </c>
      <c r="BS1651" s="112">
        <v>0</v>
      </c>
    </row>
    <row r="1652" spans="1:71" hidden="1" x14ac:dyDescent="0.25">
      <c r="A1652" s="102" t="s">
        <v>16</v>
      </c>
      <c r="B1652" s="103" t="s">
        <v>215</v>
      </c>
      <c r="C1652" s="102" t="s">
        <v>216</v>
      </c>
      <c r="D1652" s="102" t="s">
        <v>671</v>
      </c>
      <c r="E1652" s="102" t="s">
        <v>1079</v>
      </c>
      <c r="F1652" s="102" t="s">
        <v>151</v>
      </c>
      <c r="G1652" s="102" t="s">
        <v>223</v>
      </c>
      <c r="H1652" s="104">
        <v>312</v>
      </c>
      <c r="I1652" s="104">
        <v>383</v>
      </c>
      <c r="J1652" s="104">
        <v>13</v>
      </c>
      <c r="K1652" s="104">
        <v>39</v>
      </c>
      <c r="L1652" s="105">
        <v>236</v>
      </c>
      <c r="M1652" s="106">
        <v>2381</v>
      </c>
      <c r="N1652" s="106">
        <v>2559</v>
      </c>
      <c r="O1652" s="106">
        <v>10</v>
      </c>
      <c r="P1652" s="106">
        <v>178</v>
      </c>
      <c r="Q1652" s="106">
        <v>10</v>
      </c>
      <c r="R1652" s="106">
        <v>10</v>
      </c>
      <c r="S1652" s="106">
        <v>2665</v>
      </c>
      <c r="T1652" s="106">
        <v>2779</v>
      </c>
      <c r="U1652" s="106">
        <v>10</v>
      </c>
      <c r="V1652" s="106">
        <v>114</v>
      </c>
      <c r="W1652" s="106">
        <v>10</v>
      </c>
      <c r="X1652" s="106">
        <v>10</v>
      </c>
      <c r="Y1652" s="106">
        <v>13</v>
      </c>
      <c r="Z1652" s="106">
        <v>4</v>
      </c>
      <c r="AA1652" s="107">
        <v>30427</v>
      </c>
      <c r="AB1652" s="106">
        <v>2</v>
      </c>
      <c r="AC1652" s="108">
        <v>5.6</v>
      </c>
      <c r="AD1652" s="109">
        <v>2</v>
      </c>
      <c r="AE1652" s="110">
        <v>0</v>
      </c>
      <c r="AF1652" s="111">
        <v>0.54</v>
      </c>
      <c r="AG1652" s="112">
        <v>0</v>
      </c>
      <c r="AH1652" s="112">
        <v>0</v>
      </c>
      <c r="AI1652" s="112">
        <v>0</v>
      </c>
      <c r="AJ1652" s="111">
        <v>0.9</v>
      </c>
      <c r="AK1652" s="112">
        <v>0</v>
      </c>
      <c r="AL1652" s="112">
        <v>0</v>
      </c>
      <c r="AM1652" s="112">
        <v>0</v>
      </c>
      <c r="AN1652" s="112">
        <v>0</v>
      </c>
      <c r="AO1652" s="112">
        <v>0</v>
      </c>
      <c r="AP1652" s="112">
        <v>0</v>
      </c>
      <c r="AQ1652" s="112">
        <v>0</v>
      </c>
      <c r="AR1652" s="112">
        <v>0</v>
      </c>
      <c r="AS1652" s="112">
        <v>0</v>
      </c>
      <c r="AT1652" s="111">
        <v>0.55000000000000004</v>
      </c>
      <c r="AU1652" s="112">
        <v>0</v>
      </c>
      <c r="AV1652" s="112">
        <v>0</v>
      </c>
      <c r="AW1652" s="112">
        <v>0</v>
      </c>
      <c r="AX1652" s="112">
        <v>0</v>
      </c>
      <c r="AY1652" s="112">
        <v>0</v>
      </c>
      <c r="AZ1652" s="112">
        <v>0</v>
      </c>
      <c r="BA1652" s="111">
        <v>0.71299999999999997</v>
      </c>
      <c r="BB1652" s="112">
        <v>0</v>
      </c>
      <c r="BC1652" s="112">
        <v>0</v>
      </c>
      <c r="BD1652" s="112">
        <v>0</v>
      </c>
      <c r="BE1652" s="112">
        <v>0</v>
      </c>
      <c r="BF1652" s="112">
        <v>0</v>
      </c>
      <c r="BG1652" s="112">
        <v>0</v>
      </c>
      <c r="BH1652" s="112">
        <v>0</v>
      </c>
      <c r="BI1652" s="112">
        <v>0</v>
      </c>
      <c r="BJ1652" s="112">
        <v>0</v>
      </c>
      <c r="BK1652" s="111">
        <v>0.71299999999999997</v>
      </c>
      <c r="BL1652" s="112">
        <v>0</v>
      </c>
      <c r="BM1652" s="112">
        <v>0</v>
      </c>
      <c r="BN1652" s="112">
        <v>0</v>
      </c>
      <c r="BO1652" s="112">
        <v>0</v>
      </c>
      <c r="BP1652" s="112">
        <v>0</v>
      </c>
      <c r="BQ1652" s="112">
        <v>0</v>
      </c>
      <c r="BR1652" s="113">
        <v>887</v>
      </c>
      <c r="BS1652" s="112">
        <v>0</v>
      </c>
    </row>
    <row r="1653" spans="1:71" hidden="1" x14ac:dyDescent="0.25">
      <c r="A1653" s="102" t="s">
        <v>16</v>
      </c>
      <c r="B1653" s="103" t="s">
        <v>215</v>
      </c>
      <c r="C1653" s="102" t="s">
        <v>216</v>
      </c>
      <c r="D1653" s="102" t="s">
        <v>122</v>
      </c>
      <c r="E1653" s="102" t="s">
        <v>123</v>
      </c>
      <c r="F1653" s="102" t="s">
        <v>151</v>
      </c>
      <c r="G1653" s="102" t="s">
        <v>223</v>
      </c>
      <c r="H1653" s="104">
        <v>28</v>
      </c>
      <c r="I1653" s="104">
        <v>32</v>
      </c>
      <c r="J1653" s="104">
        <v>235</v>
      </c>
      <c r="K1653" s="104">
        <v>705</v>
      </c>
      <c r="L1653" s="105">
        <v>98.333333333333329</v>
      </c>
      <c r="M1653" s="106">
        <v>298</v>
      </c>
      <c r="N1653" s="106">
        <v>273</v>
      </c>
      <c r="O1653" s="106">
        <v>4</v>
      </c>
      <c r="P1653" s="106">
        <v>-25</v>
      </c>
      <c r="Q1653" s="106">
        <v>1</v>
      </c>
      <c r="R1653" s="106">
        <v>2.5</v>
      </c>
      <c r="S1653" s="106">
        <v>301</v>
      </c>
      <c r="T1653" s="106">
        <v>302</v>
      </c>
      <c r="U1653" s="106">
        <v>4</v>
      </c>
      <c r="V1653" s="106">
        <v>1</v>
      </c>
      <c r="W1653" s="106">
        <v>2</v>
      </c>
      <c r="X1653" s="106">
        <v>3</v>
      </c>
      <c r="Y1653" s="106">
        <v>235</v>
      </c>
      <c r="Z1653" s="106">
        <v>10</v>
      </c>
      <c r="AA1653" s="107"/>
      <c r="AB1653" s="106"/>
      <c r="AC1653" s="108">
        <v>5.166666666666667</v>
      </c>
      <c r="AD1653" s="109">
        <v>3</v>
      </c>
      <c r="AE1653" s="110">
        <v>0</v>
      </c>
      <c r="AF1653" s="111">
        <v>0.54</v>
      </c>
      <c r="AG1653" s="112">
        <v>0</v>
      </c>
      <c r="AH1653" s="112">
        <v>0</v>
      </c>
      <c r="AI1653" s="112">
        <v>0</v>
      </c>
      <c r="AJ1653" s="111">
        <v>0.9</v>
      </c>
      <c r="AK1653" s="112">
        <v>0</v>
      </c>
      <c r="AL1653" s="112">
        <v>0</v>
      </c>
      <c r="AM1653" s="112">
        <v>0</v>
      </c>
      <c r="AN1653" s="112">
        <v>0</v>
      </c>
      <c r="AO1653" s="112">
        <v>0</v>
      </c>
      <c r="AP1653" s="112">
        <v>0</v>
      </c>
      <c r="AQ1653" s="112">
        <v>0</v>
      </c>
      <c r="AR1653" s="112">
        <v>0</v>
      </c>
      <c r="AS1653" s="112">
        <v>0</v>
      </c>
      <c r="AT1653" s="111">
        <v>0.55000000000000004</v>
      </c>
      <c r="AU1653" s="112">
        <v>0</v>
      </c>
      <c r="AV1653" s="112">
        <v>0</v>
      </c>
      <c r="AW1653" s="112">
        <v>0</v>
      </c>
      <c r="AX1653" s="112">
        <v>0</v>
      </c>
      <c r="AY1653" s="112">
        <v>0</v>
      </c>
      <c r="AZ1653" s="112">
        <v>0</v>
      </c>
      <c r="BA1653" s="111">
        <v>0.71299999999999997</v>
      </c>
      <c r="BB1653" s="112">
        <v>0</v>
      </c>
      <c r="BC1653" s="112">
        <v>0</v>
      </c>
      <c r="BD1653" s="112">
        <v>0</v>
      </c>
      <c r="BE1653" s="112">
        <v>0</v>
      </c>
      <c r="BF1653" s="112">
        <v>0</v>
      </c>
      <c r="BG1653" s="112">
        <v>0</v>
      </c>
      <c r="BH1653" s="112">
        <v>0</v>
      </c>
      <c r="BI1653" s="112">
        <v>0</v>
      </c>
      <c r="BJ1653" s="112">
        <v>0</v>
      </c>
      <c r="BK1653" s="111">
        <v>0.71299999999999997</v>
      </c>
      <c r="BL1653" s="112">
        <v>0</v>
      </c>
      <c r="BM1653" s="112">
        <v>0</v>
      </c>
      <c r="BN1653" s="112">
        <v>0</v>
      </c>
      <c r="BO1653" s="112">
        <v>0</v>
      </c>
      <c r="BP1653" s="112">
        <v>0</v>
      </c>
      <c r="BQ1653" s="112">
        <v>0</v>
      </c>
      <c r="BR1653" s="113">
        <v>39</v>
      </c>
      <c r="BS1653" s="112">
        <v>0</v>
      </c>
    </row>
    <row r="1654" spans="1:71" hidden="1" x14ac:dyDescent="0.25">
      <c r="A1654" s="102" t="s">
        <v>16</v>
      </c>
      <c r="B1654" s="103" t="s">
        <v>215</v>
      </c>
      <c r="C1654" s="102" t="s">
        <v>216</v>
      </c>
      <c r="D1654" s="102" t="s">
        <v>78</v>
      </c>
      <c r="E1654" s="102" t="s">
        <v>79</v>
      </c>
      <c r="F1654" s="102" t="s">
        <v>153</v>
      </c>
      <c r="G1654" s="102" t="s">
        <v>224</v>
      </c>
      <c r="H1654" s="104">
        <v>369</v>
      </c>
      <c r="I1654" s="104">
        <v>409</v>
      </c>
      <c r="J1654" s="104">
        <v>2119</v>
      </c>
      <c r="K1654" s="104">
        <v>6357</v>
      </c>
      <c r="L1654" s="105">
        <v>965.66666666666663</v>
      </c>
      <c r="M1654" s="106">
        <v>3377</v>
      </c>
      <c r="N1654" s="106">
        <v>3459</v>
      </c>
      <c r="O1654" s="106">
        <v>10</v>
      </c>
      <c r="P1654" s="106">
        <v>82</v>
      </c>
      <c r="Q1654" s="106">
        <v>9</v>
      </c>
      <c r="R1654" s="106">
        <v>9.5</v>
      </c>
      <c r="S1654" s="106">
        <v>3523</v>
      </c>
      <c r="T1654" s="106">
        <v>3594</v>
      </c>
      <c r="U1654" s="106">
        <v>10</v>
      </c>
      <c r="V1654" s="106">
        <v>71</v>
      </c>
      <c r="W1654" s="106">
        <v>10</v>
      </c>
      <c r="X1654" s="106">
        <v>10</v>
      </c>
      <c r="Y1654" s="106">
        <v>2119</v>
      </c>
      <c r="Z1654" s="106">
        <v>10</v>
      </c>
      <c r="AA1654" s="107">
        <v>46232</v>
      </c>
      <c r="AB1654" s="106">
        <v>5</v>
      </c>
      <c r="AC1654" s="108">
        <v>7.9</v>
      </c>
      <c r="AD1654" s="109">
        <v>4</v>
      </c>
      <c r="AE1654" s="110">
        <v>0</v>
      </c>
      <c r="AF1654" s="111">
        <v>0.54</v>
      </c>
      <c r="AG1654" s="112">
        <v>0</v>
      </c>
      <c r="AH1654" s="112">
        <v>0</v>
      </c>
      <c r="AI1654" s="112">
        <v>0</v>
      </c>
      <c r="AJ1654" s="111">
        <v>0.9</v>
      </c>
      <c r="AK1654" s="112">
        <v>0</v>
      </c>
      <c r="AL1654" s="112">
        <v>0</v>
      </c>
      <c r="AM1654" s="112">
        <v>0</v>
      </c>
      <c r="AN1654" s="112">
        <v>0</v>
      </c>
      <c r="AO1654" s="112">
        <v>0</v>
      </c>
      <c r="AP1654" s="112">
        <v>0</v>
      </c>
      <c r="AQ1654" s="112">
        <v>0</v>
      </c>
      <c r="AR1654" s="112">
        <v>0</v>
      </c>
      <c r="AS1654" s="112">
        <v>0</v>
      </c>
      <c r="AT1654" s="111">
        <v>0.55000000000000004</v>
      </c>
      <c r="AU1654" s="112">
        <v>0</v>
      </c>
      <c r="AV1654" s="112">
        <v>0</v>
      </c>
      <c r="AW1654" s="112">
        <v>0</v>
      </c>
      <c r="AX1654" s="112">
        <v>0</v>
      </c>
      <c r="AY1654" s="112">
        <v>0</v>
      </c>
      <c r="AZ1654" s="112">
        <v>0</v>
      </c>
      <c r="BA1654" s="111">
        <v>0.71299999999999997</v>
      </c>
      <c r="BB1654" s="112">
        <v>0</v>
      </c>
      <c r="BC1654" s="112">
        <v>0</v>
      </c>
      <c r="BD1654" s="112">
        <v>0</v>
      </c>
      <c r="BE1654" s="112">
        <v>0</v>
      </c>
      <c r="BF1654" s="112">
        <v>0</v>
      </c>
      <c r="BG1654" s="112">
        <v>0</v>
      </c>
      <c r="BH1654" s="112">
        <v>0</v>
      </c>
      <c r="BI1654" s="112">
        <v>0</v>
      </c>
      <c r="BJ1654" s="112">
        <v>0</v>
      </c>
      <c r="BK1654" s="111">
        <v>0.71299999999999997</v>
      </c>
      <c r="BL1654" s="112">
        <v>0</v>
      </c>
      <c r="BM1654" s="112">
        <v>0</v>
      </c>
      <c r="BN1654" s="112">
        <v>0</v>
      </c>
      <c r="BO1654" s="112">
        <v>0</v>
      </c>
      <c r="BP1654" s="112">
        <v>0</v>
      </c>
      <c r="BQ1654" s="112">
        <v>0</v>
      </c>
      <c r="BR1654" s="113">
        <v>545</v>
      </c>
      <c r="BS1654" s="112">
        <v>0</v>
      </c>
    </row>
    <row r="1655" spans="1:71" hidden="1" x14ac:dyDescent="0.25">
      <c r="A1655" s="102" t="s">
        <v>16</v>
      </c>
      <c r="B1655" s="103" t="s">
        <v>215</v>
      </c>
      <c r="C1655" s="102" t="s">
        <v>216</v>
      </c>
      <c r="D1655" s="102" t="s">
        <v>355</v>
      </c>
      <c r="E1655" s="102" t="s">
        <v>356</v>
      </c>
      <c r="F1655" s="102" t="s">
        <v>151</v>
      </c>
      <c r="G1655" s="102" t="s">
        <v>223</v>
      </c>
      <c r="H1655" s="104">
        <v>208</v>
      </c>
      <c r="I1655" s="104">
        <v>241</v>
      </c>
      <c r="J1655" s="104">
        <v>212</v>
      </c>
      <c r="K1655" s="104">
        <v>636</v>
      </c>
      <c r="L1655" s="105">
        <v>220.33333333333334</v>
      </c>
      <c r="M1655" s="106">
        <v>1918</v>
      </c>
      <c r="N1655" s="106">
        <v>1957</v>
      </c>
      <c r="O1655" s="106">
        <v>9</v>
      </c>
      <c r="P1655" s="106">
        <v>39</v>
      </c>
      <c r="Q1655" s="106">
        <v>8</v>
      </c>
      <c r="R1655" s="106">
        <v>8.5</v>
      </c>
      <c r="S1655" s="106">
        <v>2029</v>
      </c>
      <c r="T1655" s="106">
        <v>2076</v>
      </c>
      <c r="U1655" s="106">
        <v>9</v>
      </c>
      <c r="V1655" s="106">
        <v>47</v>
      </c>
      <c r="W1655" s="106">
        <v>9</v>
      </c>
      <c r="X1655" s="106">
        <v>9</v>
      </c>
      <c r="Y1655" s="106">
        <v>212</v>
      </c>
      <c r="Z1655" s="106">
        <v>9</v>
      </c>
      <c r="AA1655" s="107">
        <v>33594</v>
      </c>
      <c r="AB1655" s="106">
        <v>2</v>
      </c>
      <c r="AC1655" s="108">
        <v>6.1</v>
      </c>
      <c r="AD1655" s="109">
        <v>2</v>
      </c>
      <c r="AE1655" s="110">
        <v>0</v>
      </c>
      <c r="AF1655" s="111">
        <v>0.54</v>
      </c>
      <c r="AG1655" s="112">
        <v>0</v>
      </c>
      <c r="AH1655" s="112">
        <v>0</v>
      </c>
      <c r="AI1655" s="112">
        <v>0</v>
      </c>
      <c r="AJ1655" s="111">
        <v>0.9</v>
      </c>
      <c r="AK1655" s="112">
        <v>0</v>
      </c>
      <c r="AL1655" s="112">
        <v>0</v>
      </c>
      <c r="AM1655" s="112">
        <v>0</v>
      </c>
      <c r="AN1655" s="112">
        <v>0</v>
      </c>
      <c r="AO1655" s="112">
        <v>0</v>
      </c>
      <c r="AP1655" s="112">
        <v>0</v>
      </c>
      <c r="AQ1655" s="112">
        <v>0</v>
      </c>
      <c r="AR1655" s="112">
        <v>0</v>
      </c>
      <c r="AS1655" s="112">
        <v>0</v>
      </c>
      <c r="AT1655" s="111">
        <v>0.55000000000000004</v>
      </c>
      <c r="AU1655" s="112">
        <v>0</v>
      </c>
      <c r="AV1655" s="112">
        <v>0</v>
      </c>
      <c r="AW1655" s="112">
        <v>0</v>
      </c>
      <c r="AX1655" s="112">
        <v>0</v>
      </c>
      <c r="AY1655" s="112">
        <v>0</v>
      </c>
      <c r="AZ1655" s="112">
        <v>0</v>
      </c>
      <c r="BA1655" s="111">
        <v>0.71299999999999997</v>
      </c>
      <c r="BB1655" s="112">
        <v>0</v>
      </c>
      <c r="BC1655" s="112">
        <v>0</v>
      </c>
      <c r="BD1655" s="112">
        <v>0</v>
      </c>
      <c r="BE1655" s="112">
        <v>0</v>
      </c>
      <c r="BF1655" s="112">
        <v>0</v>
      </c>
      <c r="BG1655" s="112">
        <v>0</v>
      </c>
      <c r="BH1655" s="112">
        <v>0</v>
      </c>
      <c r="BI1655" s="112">
        <v>0</v>
      </c>
      <c r="BJ1655" s="112">
        <v>0</v>
      </c>
      <c r="BK1655" s="111">
        <v>0.71299999999999997</v>
      </c>
      <c r="BL1655" s="112">
        <v>0</v>
      </c>
      <c r="BM1655" s="112">
        <v>0</v>
      </c>
      <c r="BN1655" s="112">
        <v>0</v>
      </c>
      <c r="BO1655" s="112">
        <v>0</v>
      </c>
      <c r="BP1655" s="112">
        <v>0</v>
      </c>
      <c r="BQ1655" s="112">
        <v>0</v>
      </c>
      <c r="BR1655" s="113">
        <v>186</v>
      </c>
      <c r="BS1655" s="112">
        <v>0</v>
      </c>
    </row>
    <row r="1656" spans="1:71" hidden="1" x14ac:dyDescent="0.25">
      <c r="A1656" s="102" t="s">
        <v>16</v>
      </c>
      <c r="B1656" s="103" t="s">
        <v>215</v>
      </c>
      <c r="C1656" s="102" t="s">
        <v>216</v>
      </c>
      <c r="D1656" s="102" t="s">
        <v>646</v>
      </c>
      <c r="E1656" s="102" t="s">
        <v>647</v>
      </c>
      <c r="F1656" s="102" t="s">
        <v>152</v>
      </c>
      <c r="G1656" s="102" t="s">
        <v>223</v>
      </c>
      <c r="H1656" s="104">
        <v>161</v>
      </c>
      <c r="I1656" s="104">
        <v>186</v>
      </c>
      <c r="J1656" s="104">
        <v>60</v>
      </c>
      <c r="K1656" s="104">
        <v>180</v>
      </c>
      <c r="L1656" s="105">
        <v>135.66666666666666</v>
      </c>
      <c r="M1656" s="106">
        <v>1504</v>
      </c>
      <c r="N1656" s="106">
        <v>1580</v>
      </c>
      <c r="O1656" s="106">
        <v>9</v>
      </c>
      <c r="P1656" s="106">
        <v>76</v>
      </c>
      <c r="Q1656" s="106">
        <v>9</v>
      </c>
      <c r="R1656" s="106">
        <v>9</v>
      </c>
      <c r="S1656" s="106">
        <v>1619</v>
      </c>
      <c r="T1656" s="106">
        <v>1664</v>
      </c>
      <c r="U1656" s="106">
        <v>9</v>
      </c>
      <c r="V1656" s="106">
        <v>45</v>
      </c>
      <c r="W1656" s="106">
        <v>9</v>
      </c>
      <c r="X1656" s="106">
        <v>9</v>
      </c>
      <c r="Y1656" s="106">
        <v>60</v>
      </c>
      <c r="Z1656" s="106">
        <v>7</v>
      </c>
      <c r="AA1656" s="107">
        <v>27386</v>
      </c>
      <c r="AB1656" s="106">
        <v>1</v>
      </c>
      <c r="AC1656" s="108">
        <v>5.4</v>
      </c>
      <c r="AD1656" s="109">
        <v>1</v>
      </c>
      <c r="AE1656" s="110">
        <v>0</v>
      </c>
      <c r="AF1656" s="111">
        <v>0.54</v>
      </c>
      <c r="AG1656" s="112">
        <v>0</v>
      </c>
      <c r="AH1656" s="112">
        <v>0</v>
      </c>
      <c r="AI1656" s="112">
        <v>0</v>
      </c>
      <c r="AJ1656" s="111">
        <v>0.9</v>
      </c>
      <c r="AK1656" s="112">
        <v>0</v>
      </c>
      <c r="AL1656" s="112">
        <v>0</v>
      </c>
      <c r="AM1656" s="112">
        <v>0</v>
      </c>
      <c r="AN1656" s="112">
        <v>0</v>
      </c>
      <c r="AO1656" s="112">
        <v>0</v>
      </c>
      <c r="AP1656" s="112">
        <v>0</v>
      </c>
      <c r="AQ1656" s="112">
        <v>0</v>
      </c>
      <c r="AR1656" s="112">
        <v>0</v>
      </c>
      <c r="AS1656" s="112">
        <v>0</v>
      </c>
      <c r="AT1656" s="111">
        <v>0.55000000000000004</v>
      </c>
      <c r="AU1656" s="112">
        <v>0</v>
      </c>
      <c r="AV1656" s="112">
        <v>0</v>
      </c>
      <c r="AW1656" s="112">
        <v>0</v>
      </c>
      <c r="AX1656" s="112">
        <v>0</v>
      </c>
      <c r="AY1656" s="112">
        <v>0</v>
      </c>
      <c r="AZ1656" s="112">
        <v>0</v>
      </c>
      <c r="BA1656" s="111">
        <v>0.71299999999999997</v>
      </c>
      <c r="BB1656" s="112">
        <v>0</v>
      </c>
      <c r="BC1656" s="112">
        <v>0</v>
      </c>
      <c r="BD1656" s="112">
        <v>0</v>
      </c>
      <c r="BE1656" s="112">
        <v>0</v>
      </c>
      <c r="BF1656" s="112">
        <v>0</v>
      </c>
      <c r="BG1656" s="112">
        <v>0</v>
      </c>
      <c r="BH1656" s="112">
        <v>0</v>
      </c>
      <c r="BI1656" s="112">
        <v>0</v>
      </c>
      <c r="BJ1656" s="112">
        <v>0</v>
      </c>
      <c r="BK1656" s="111">
        <v>0.71299999999999997</v>
      </c>
      <c r="BL1656" s="112">
        <v>0</v>
      </c>
      <c r="BM1656" s="112">
        <v>0</v>
      </c>
      <c r="BN1656" s="112">
        <v>0</v>
      </c>
      <c r="BO1656" s="112">
        <v>0</v>
      </c>
      <c r="BP1656" s="112">
        <v>0</v>
      </c>
      <c r="BQ1656" s="112">
        <v>0</v>
      </c>
      <c r="BR1656" s="113">
        <v>14</v>
      </c>
      <c r="BS1656" s="112">
        <v>0</v>
      </c>
    </row>
    <row r="1657" spans="1:71" hidden="1" x14ac:dyDescent="0.25">
      <c r="A1657" s="102" t="s">
        <v>16</v>
      </c>
      <c r="B1657" s="103" t="s">
        <v>215</v>
      </c>
      <c r="C1657" s="102" t="s">
        <v>216</v>
      </c>
      <c r="D1657" s="102" t="s">
        <v>650</v>
      </c>
      <c r="E1657" s="102" t="s">
        <v>651</v>
      </c>
      <c r="F1657" s="102" t="s">
        <v>152</v>
      </c>
      <c r="G1657" s="102" t="s">
        <v>223</v>
      </c>
      <c r="H1657" s="104">
        <v>65</v>
      </c>
      <c r="I1657" s="104">
        <v>54</v>
      </c>
      <c r="J1657" s="104">
        <v>10</v>
      </c>
      <c r="K1657" s="104">
        <v>30</v>
      </c>
      <c r="L1657" s="105">
        <v>43</v>
      </c>
      <c r="M1657" s="106">
        <v>369</v>
      </c>
      <c r="N1657" s="106">
        <v>396</v>
      </c>
      <c r="O1657" s="106">
        <v>5</v>
      </c>
      <c r="P1657" s="106">
        <v>27</v>
      </c>
      <c r="Q1657" s="106">
        <v>7</v>
      </c>
      <c r="R1657" s="106">
        <v>6</v>
      </c>
      <c r="S1657" s="106">
        <v>333</v>
      </c>
      <c r="T1657" s="106">
        <v>333</v>
      </c>
      <c r="U1657" s="106">
        <v>5</v>
      </c>
      <c r="V1657" s="106">
        <v>0</v>
      </c>
      <c r="W1657" s="106">
        <v>2</v>
      </c>
      <c r="X1657" s="106">
        <v>3.5</v>
      </c>
      <c r="Y1657" s="106">
        <v>10</v>
      </c>
      <c r="Z1657" s="106">
        <v>3</v>
      </c>
      <c r="AA1657" s="107">
        <v>25762</v>
      </c>
      <c r="AB1657" s="106">
        <v>1</v>
      </c>
      <c r="AC1657" s="108">
        <v>2.9</v>
      </c>
      <c r="AD1657" s="109">
        <v>1</v>
      </c>
      <c r="AE1657" s="110">
        <v>0</v>
      </c>
      <c r="AF1657" s="111">
        <v>0.54</v>
      </c>
      <c r="AG1657" s="112">
        <v>0</v>
      </c>
      <c r="AH1657" s="112">
        <v>0</v>
      </c>
      <c r="AI1657" s="112">
        <v>0</v>
      </c>
      <c r="AJ1657" s="111">
        <v>0.9</v>
      </c>
      <c r="AK1657" s="112">
        <v>0</v>
      </c>
      <c r="AL1657" s="112">
        <v>0</v>
      </c>
      <c r="AM1657" s="112">
        <v>0</v>
      </c>
      <c r="AN1657" s="112">
        <v>0</v>
      </c>
      <c r="AO1657" s="112">
        <v>0</v>
      </c>
      <c r="AP1657" s="112">
        <v>0</v>
      </c>
      <c r="AQ1657" s="112">
        <v>0</v>
      </c>
      <c r="AR1657" s="112">
        <v>0</v>
      </c>
      <c r="AS1657" s="112">
        <v>0</v>
      </c>
      <c r="AT1657" s="111">
        <v>0.55000000000000004</v>
      </c>
      <c r="AU1657" s="112">
        <v>0</v>
      </c>
      <c r="AV1657" s="112">
        <v>0</v>
      </c>
      <c r="AW1657" s="112">
        <v>0</v>
      </c>
      <c r="AX1657" s="112">
        <v>0</v>
      </c>
      <c r="AY1657" s="112">
        <v>0</v>
      </c>
      <c r="AZ1657" s="112">
        <v>0</v>
      </c>
      <c r="BA1657" s="111">
        <v>0.71299999999999997</v>
      </c>
      <c r="BB1657" s="112">
        <v>0</v>
      </c>
      <c r="BC1657" s="112">
        <v>0</v>
      </c>
      <c r="BD1657" s="112">
        <v>0</v>
      </c>
      <c r="BE1657" s="112">
        <v>0</v>
      </c>
      <c r="BF1657" s="112">
        <v>0</v>
      </c>
      <c r="BG1657" s="112">
        <v>0</v>
      </c>
      <c r="BH1657" s="112">
        <v>0</v>
      </c>
      <c r="BI1657" s="112">
        <v>0</v>
      </c>
      <c r="BJ1657" s="112">
        <v>0</v>
      </c>
      <c r="BK1657" s="111">
        <v>0.71299999999999997</v>
      </c>
      <c r="BL1657" s="112">
        <v>0</v>
      </c>
      <c r="BM1657" s="112">
        <v>0</v>
      </c>
      <c r="BN1657" s="112">
        <v>0</v>
      </c>
      <c r="BO1657" s="112">
        <v>0</v>
      </c>
      <c r="BP1657" s="112">
        <v>0</v>
      </c>
      <c r="BQ1657" s="112">
        <v>0</v>
      </c>
      <c r="BR1657" s="113">
        <v>3</v>
      </c>
      <c r="BS1657" s="112">
        <v>0</v>
      </c>
    </row>
    <row r="1658" spans="1:71" hidden="1" x14ac:dyDescent="0.25">
      <c r="A1658" s="102" t="s">
        <v>16</v>
      </c>
      <c r="B1658" s="103" t="s">
        <v>215</v>
      </c>
      <c r="C1658" s="102" t="s">
        <v>216</v>
      </c>
      <c r="D1658" s="102" t="s">
        <v>359</v>
      </c>
      <c r="E1658" s="102" t="s">
        <v>360</v>
      </c>
      <c r="F1658" s="102" t="s">
        <v>152</v>
      </c>
      <c r="G1658" s="102" t="s">
        <v>223</v>
      </c>
      <c r="H1658" s="104">
        <v>77</v>
      </c>
      <c r="I1658" s="104">
        <v>85</v>
      </c>
      <c r="J1658" s="104">
        <v>94</v>
      </c>
      <c r="K1658" s="104">
        <v>282</v>
      </c>
      <c r="L1658" s="105">
        <v>85.333333333333329</v>
      </c>
      <c r="M1658" s="106">
        <v>721</v>
      </c>
      <c r="N1658" s="106">
        <v>711</v>
      </c>
      <c r="O1658" s="106">
        <v>7</v>
      </c>
      <c r="P1658" s="106">
        <v>-10</v>
      </c>
      <c r="Q1658" s="106">
        <v>2</v>
      </c>
      <c r="R1658" s="106">
        <v>4.5</v>
      </c>
      <c r="S1658" s="106">
        <v>785</v>
      </c>
      <c r="T1658" s="106">
        <v>784</v>
      </c>
      <c r="U1658" s="106">
        <v>7</v>
      </c>
      <c r="V1658" s="106">
        <v>-1</v>
      </c>
      <c r="W1658" s="106">
        <v>2</v>
      </c>
      <c r="X1658" s="106">
        <v>4.5</v>
      </c>
      <c r="Y1658" s="106">
        <v>94</v>
      </c>
      <c r="Z1658" s="106">
        <v>8</v>
      </c>
      <c r="AA1658" s="107">
        <v>37036</v>
      </c>
      <c r="AB1658" s="106">
        <v>3</v>
      </c>
      <c r="AC1658" s="108">
        <v>4.5999999999999996</v>
      </c>
      <c r="AD1658" s="109">
        <v>3</v>
      </c>
      <c r="AE1658" s="110">
        <v>0</v>
      </c>
      <c r="AF1658" s="111">
        <v>0.54</v>
      </c>
      <c r="AG1658" s="112">
        <v>0</v>
      </c>
      <c r="AH1658" s="112">
        <v>0</v>
      </c>
      <c r="AI1658" s="112">
        <v>0</v>
      </c>
      <c r="AJ1658" s="111">
        <v>0.9</v>
      </c>
      <c r="AK1658" s="112">
        <v>0</v>
      </c>
      <c r="AL1658" s="112">
        <v>0</v>
      </c>
      <c r="AM1658" s="112">
        <v>0</v>
      </c>
      <c r="AN1658" s="112">
        <v>0</v>
      </c>
      <c r="AO1658" s="112">
        <v>0</v>
      </c>
      <c r="AP1658" s="112">
        <v>0</v>
      </c>
      <c r="AQ1658" s="112">
        <v>0</v>
      </c>
      <c r="AR1658" s="112">
        <v>0</v>
      </c>
      <c r="AS1658" s="112">
        <v>0</v>
      </c>
      <c r="AT1658" s="111">
        <v>0.55000000000000004</v>
      </c>
      <c r="AU1658" s="112">
        <v>0</v>
      </c>
      <c r="AV1658" s="112">
        <v>0</v>
      </c>
      <c r="AW1658" s="112">
        <v>0</v>
      </c>
      <c r="AX1658" s="112">
        <v>0</v>
      </c>
      <c r="AY1658" s="112">
        <v>0</v>
      </c>
      <c r="AZ1658" s="112">
        <v>0</v>
      </c>
      <c r="BA1658" s="111">
        <v>0.71299999999999997</v>
      </c>
      <c r="BB1658" s="112">
        <v>0</v>
      </c>
      <c r="BC1658" s="112">
        <v>0</v>
      </c>
      <c r="BD1658" s="112">
        <v>0</v>
      </c>
      <c r="BE1658" s="112">
        <v>0</v>
      </c>
      <c r="BF1658" s="112">
        <v>0</v>
      </c>
      <c r="BG1658" s="112">
        <v>0</v>
      </c>
      <c r="BH1658" s="112">
        <v>0</v>
      </c>
      <c r="BI1658" s="112">
        <v>0</v>
      </c>
      <c r="BJ1658" s="112">
        <v>0</v>
      </c>
      <c r="BK1658" s="111">
        <v>0.71299999999999997</v>
      </c>
      <c r="BL1658" s="112">
        <v>0</v>
      </c>
      <c r="BM1658" s="112">
        <v>0</v>
      </c>
      <c r="BN1658" s="112">
        <v>0</v>
      </c>
      <c r="BO1658" s="112">
        <v>0</v>
      </c>
      <c r="BP1658" s="112">
        <v>0</v>
      </c>
      <c r="BQ1658" s="112">
        <v>0</v>
      </c>
      <c r="BR1658" s="113">
        <v>109</v>
      </c>
      <c r="BS1658" s="112">
        <v>0</v>
      </c>
    </row>
    <row r="1659" spans="1:71" hidden="1" x14ac:dyDescent="0.25">
      <c r="A1659" s="102" t="s">
        <v>16</v>
      </c>
      <c r="B1659" s="103" t="s">
        <v>215</v>
      </c>
      <c r="C1659" s="102" t="s">
        <v>216</v>
      </c>
      <c r="D1659" s="102" t="s">
        <v>582</v>
      </c>
      <c r="E1659" s="102" t="s">
        <v>583</v>
      </c>
      <c r="F1659" s="102" t="s">
        <v>152</v>
      </c>
      <c r="G1659" s="102" t="s">
        <v>223</v>
      </c>
      <c r="H1659" s="104">
        <v>48</v>
      </c>
      <c r="I1659" s="104">
        <v>49</v>
      </c>
      <c r="J1659" s="104">
        <v>31</v>
      </c>
      <c r="K1659" s="104">
        <v>93</v>
      </c>
      <c r="L1659" s="105">
        <v>42.666666666666664</v>
      </c>
      <c r="M1659" s="106">
        <v>322</v>
      </c>
      <c r="N1659" s="106">
        <v>342</v>
      </c>
      <c r="O1659" s="106">
        <v>5</v>
      </c>
      <c r="P1659" s="106">
        <v>20</v>
      </c>
      <c r="Q1659" s="106">
        <v>6</v>
      </c>
      <c r="R1659" s="106">
        <v>5.5</v>
      </c>
      <c r="S1659" s="106">
        <v>324</v>
      </c>
      <c r="T1659" s="106">
        <v>331</v>
      </c>
      <c r="U1659" s="106">
        <v>5</v>
      </c>
      <c r="V1659" s="106">
        <v>7</v>
      </c>
      <c r="W1659" s="106">
        <v>5</v>
      </c>
      <c r="X1659" s="106">
        <v>5</v>
      </c>
      <c r="Y1659" s="106">
        <v>31</v>
      </c>
      <c r="Z1659" s="106">
        <v>6</v>
      </c>
      <c r="AA1659" s="107">
        <v>26660</v>
      </c>
      <c r="AB1659" s="106">
        <v>1</v>
      </c>
      <c r="AC1659" s="108">
        <v>3.7</v>
      </c>
      <c r="AD1659" s="109">
        <v>1</v>
      </c>
      <c r="AE1659" s="110">
        <v>0</v>
      </c>
      <c r="AF1659" s="111">
        <v>0.54</v>
      </c>
      <c r="AG1659" s="112">
        <v>0</v>
      </c>
      <c r="AH1659" s="112">
        <v>0</v>
      </c>
      <c r="AI1659" s="112">
        <v>0</v>
      </c>
      <c r="AJ1659" s="111">
        <v>0.9</v>
      </c>
      <c r="AK1659" s="112">
        <v>0</v>
      </c>
      <c r="AL1659" s="112">
        <v>0</v>
      </c>
      <c r="AM1659" s="112">
        <v>0</v>
      </c>
      <c r="AN1659" s="112">
        <v>0</v>
      </c>
      <c r="AO1659" s="112">
        <v>0</v>
      </c>
      <c r="AP1659" s="112">
        <v>0</v>
      </c>
      <c r="AQ1659" s="112">
        <v>0</v>
      </c>
      <c r="AR1659" s="112">
        <v>0</v>
      </c>
      <c r="AS1659" s="112">
        <v>0</v>
      </c>
      <c r="AT1659" s="111">
        <v>0.55000000000000004</v>
      </c>
      <c r="AU1659" s="112">
        <v>0</v>
      </c>
      <c r="AV1659" s="112">
        <v>0</v>
      </c>
      <c r="AW1659" s="112">
        <v>0</v>
      </c>
      <c r="AX1659" s="112">
        <v>0</v>
      </c>
      <c r="AY1659" s="112">
        <v>0</v>
      </c>
      <c r="AZ1659" s="112">
        <v>0</v>
      </c>
      <c r="BA1659" s="111">
        <v>0.71299999999999997</v>
      </c>
      <c r="BB1659" s="112">
        <v>0</v>
      </c>
      <c r="BC1659" s="112">
        <v>0</v>
      </c>
      <c r="BD1659" s="112">
        <v>0</v>
      </c>
      <c r="BE1659" s="112">
        <v>0</v>
      </c>
      <c r="BF1659" s="112">
        <v>0</v>
      </c>
      <c r="BG1659" s="112">
        <v>0</v>
      </c>
      <c r="BH1659" s="112">
        <v>0</v>
      </c>
      <c r="BI1659" s="112">
        <v>0</v>
      </c>
      <c r="BJ1659" s="112">
        <v>0</v>
      </c>
      <c r="BK1659" s="111">
        <v>0.71299999999999997</v>
      </c>
      <c r="BL1659" s="112">
        <v>0</v>
      </c>
      <c r="BM1659" s="112">
        <v>0</v>
      </c>
      <c r="BN1659" s="112">
        <v>0</v>
      </c>
      <c r="BO1659" s="112">
        <v>0</v>
      </c>
      <c r="BP1659" s="112">
        <v>0</v>
      </c>
      <c r="BQ1659" s="112">
        <v>0</v>
      </c>
      <c r="BR1659" s="113">
        <v>30</v>
      </c>
      <c r="BS1659" s="112">
        <v>0</v>
      </c>
    </row>
    <row r="1660" spans="1:71" hidden="1" x14ac:dyDescent="0.25">
      <c r="A1660" s="102" t="s">
        <v>16</v>
      </c>
      <c r="B1660" s="103" t="s">
        <v>215</v>
      </c>
      <c r="C1660" s="102" t="s">
        <v>216</v>
      </c>
      <c r="D1660" s="102" t="s">
        <v>361</v>
      </c>
      <c r="E1660" s="102" t="s">
        <v>362</v>
      </c>
      <c r="F1660" s="102" t="s">
        <v>152</v>
      </c>
      <c r="G1660" s="102" t="s">
        <v>223</v>
      </c>
      <c r="H1660" s="104">
        <v>346</v>
      </c>
      <c r="I1660" s="104">
        <v>390</v>
      </c>
      <c r="J1660" s="104">
        <v>397</v>
      </c>
      <c r="K1660" s="104">
        <v>1191</v>
      </c>
      <c r="L1660" s="105">
        <v>377.66666666666669</v>
      </c>
      <c r="M1660" s="106">
        <v>2525</v>
      </c>
      <c r="N1660" s="106">
        <v>2557</v>
      </c>
      <c r="O1660" s="106">
        <v>10</v>
      </c>
      <c r="P1660" s="106">
        <v>32</v>
      </c>
      <c r="Q1660" s="106">
        <v>7</v>
      </c>
      <c r="R1660" s="106">
        <v>8.5</v>
      </c>
      <c r="S1660" s="106">
        <v>2633</v>
      </c>
      <c r="T1660" s="106">
        <v>2695</v>
      </c>
      <c r="U1660" s="106">
        <v>10</v>
      </c>
      <c r="V1660" s="106">
        <v>62</v>
      </c>
      <c r="W1660" s="106">
        <v>10</v>
      </c>
      <c r="X1660" s="106">
        <v>10</v>
      </c>
      <c r="Y1660" s="106">
        <v>397</v>
      </c>
      <c r="Z1660" s="106">
        <v>10</v>
      </c>
      <c r="AA1660" s="107">
        <v>29438</v>
      </c>
      <c r="AB1660" s="106">
        <v>2</v>
      </c>
      <c r="AC1660" s="108">
        <v>6.5</v>
      </c>
      <c r="AD1660" s="109">
        <v>2</v>
      </c>
      <c r="AE1660" s="110">
        <v>0</v>
      </c>
      <c r="AF1660" s="111">
        <v>0.54</v>
      </c>
      <c r="AG1660" s="112">
        <v>0</v>
      </c>
      <c r="AH1660" s="112">
        <v>0</v>
      </c>
      <c r="AI1660" s="112">
        <v>0</v>
      </c>
      <c r="AJ1660" s="111">
        <v>0.9</v>
      </c>
      <c r="AK1660" s="112">
        <v>0</v>
      </c>
      <c r="AL1660" s="112">
        <v>0</v>
      </c>
      <c r="AM1660" s="112">
        <v>0</v>
      </c>
      <c r="AN1660" s="112">
        <v>0</v>
      </c>
      <c r="AO1660" s="112">
        <v>0</v>
      </c>
      <c r="AP1660" s="112">
        <v>0</v>
      </c>
      <c r="AQ1660" s="112">
        <v>0</v>
      </c>
      <c r="AR1660" s="112">
        <v>0</v>
      </c>
      <c r="AS1660" s="112">
        <v>0</v>
      </c>
      <c r="AT1660" s="111">
        <v>0.55000000000000004</v>
      </c>
      <c r="AU1660" s="112">
        <v>0</v>
      </c>
      <c r="AV1660" s="112">
        <v>0</v>
      </c>
      <c r="AW1660" s="112">
        <v>0</v>
      </c>
      <c r="AX1660" s="112">
        <v>0</v>
      </c>
      <c r="AY1660" s="112">
        <v>0</v>
      </c>
      <c r="AZ1660" s="112">
        <v>0</v>
      </c>
      <c r="BA1660" s="111">
        <v>0.71299999999999997</v>
      </c>
      <c r="BB1660" s="112">
        <v>0</v>
      </c>
      <c r="BC1660" s="112">
        <v>0</v>
      </c>
      <c r="BD1660" s="112">
        <v>0</v>
      </c>
      <c r="BE1660" s="112">
        <v>0</v>
      </c>
      <c r="BF1660" s="112">
        <v>0</v>
      </c>
      <c r="BG1660" s="112">
        <v>0</v>
      </c>
      <c r="BH1660" s="112">
        <v>0</v>
      </c>
      <c r="BI1660" s="112">
        <v>0</v>
      </c>
      <c r="BJ1660" s="112">
        <v>0</v>
      </c>
      <c r="BK1660" s="111">
        <v>0.71299999999999997</v>
      </c>
      <c r="BL1660" s="112">
        <v>0</v>
      </c>
      <c r="BM1660" s="112">
        <v>0</v>
      </c>
      <c r="BN1660" s="112">
        <v>0</v>
      </c>
      <c r="BO1660" s="112">
        <v>0</v>
      </c>
      <c r="BP1660" s="112">
        <v>0</v>
      </c>
      <c r="BQ1660" s="112">
        <v>0</v>
      </c>
      <c r="BR1660" s="113">
        <v>264</v>
      </c>
      <c r="BS1660" s="112">
        <v>0</v>
      </c>
    </row>
    <row r="1661" spans="1:71" hidden="1" x14ac:dyDescent="0.25">
      <c r="A1661" s="102" t="s">
        <v>16</v>
      </c>
      <c r="B1661" s="103" t="s">
        <v>215</v>
      </c>
      <c r="C1661" s="102" t="s">
        <v>216</v>
      </c>
      <c r="D1661" s="102" t="s">
        <v>584</v>
      </c>
      <c r="E1661" s="102" t="s">
        <v>585</v>
      </c>
      <c r="F1661" s="102" t="s">
        <v>152</v>
      </c>
      <c r="G1661" s="102" t="s">
        <v>223</v>
      </c>
      <c r="H1661" s="104">
        <v>22</v>
      </c>
      <c r="I1661" s="104">
        <v>23</v>
      </c>
      <c r="J1661" s="104"/>
      <c r="K1661" s="104" t="s">
        <v>154</v>
      </c>
      <c r="L1661" s="105">
        <v>22.5</v>
      </c>
      <c r="M1661" s="106">
        <v>203</v>
      </c>
      <c r="N1661" s="106">
        <v>177</v>
      </c>
      <c r="O1661" s="106">
        <v>3</v>
      </c>
      <c r="P1661" s="106">
        <v>-26</v>
      </c>
      <c r="Q1661" s="106">
        <v>1</v>
      </c>
      <c r="R1661" s="106">
        <v>2</v>
      </c>
      <c r="S1661" s="106">
        <v>224</v>
      </c>
      <c r="T1661" s="106">
        <v>210</v>
      </c>
      <c r="U1661" s="106">
        <v>3</v>
      </c>
      <c r="V1661" s="106">
        <v>-14</v>
      </c>
      <c r="W1661" s="106">
        <v>1</v>
      </c>
      <c r="X1661" s="106">
        <v>2</v>
      </c>
      <c r="Y1661" s="106"/>
      <c r="Z1661" s="106"/>
      <c r="AA1661" s="107"/>
      <c r="AB1661" s="106"/>
      <c r="AC1661" s="108">
        <v>2</v>
      </c>
      <c r="AD1661" s="109">
        <v>1</v>
      </c>
      <c r="AE1661" s="110">
        <v>0</v>
      </c>
      <c r="AF1661" s="111">
        <v>0.54</v>
      </c>
      <c r="AG1661" s="112">
        <v>0</v>
      </c>
      <c r="AH1661" s="112">
        <v>0</v>
      </c>
      <c r="AI1661" s="112">
        <v>0</v>
      </c>
      <c r="AJ1661" s="111">
        <v>0.9</v>
      </c>
      <c r="AK1661" s="112">
        <v>0</v>
      </c>
      <c r="AL1661" s="112">
        <v>0</v>
      </c>
      <c r="AM1661" s="112">
        <v>0</v>
      </c>
      <c r="AN1661" s="112">
        <v>0</v>
      </c>
      <c r="AO1661" s="112">
        <v>0</v>
      </c>
      <c r="AP1661" s="112">
        <v>0</v>
      </c>
      <c r="AQ1661" s="112">
        <v>0</v>
      </c>
      <c r="AR1661" s="112">
        <v>0</v>
      </c>
      <c r="AS1661" s="112">
        <v>0</v>
      </c>
      <c r="AT1661" s="111">
        <v>0.55000000000000004</v>
      </c>
      <c r="AU1661" s="112">
        <v>0</v>
      </c>
      <c r="AV1661" s="112">
        <v>0</v>
      </c>
      <c r="AW1661" s="112">
        <v>0</v>
      </c>
      <c r="AX1661" s="112">
        <v>0</v>
      </c>
      <c r="AY1661" s="112">
        <v>0</v>
      </c>
      <c r="AZ1661" s="112">
        <v>0</v>
      </c>
      <c r="BA1661" s="111">
        <v>0.71299999999999997</v>
      </c>
      <c r="BB1661" s="112">
        <v>0</v>
      </c>
      <c r="BC1661" s="112">
        <v>0</v>
      </c>
      <c r="BD1661" s="112">
        <v>0</v>
      </c>
      <c r="BE1661" s="112">
        <v>0</v>
      </c>
      <c r="BF1661" s="112">
        <v>0</v>
      </c>
      <c r="BG1661" s="112">
        <v>0</v>
      </c>
      <c r="BH1661" s="112">
        <v>0</v>
      </c>
      <c r="BI1661" s="112">
        <v>0</v>
      </c>
      <c r="BJ1661" s="112">
        <v>0</v>
      </c>
      <c r="BK1661" s="111">
        <v>0.71299999999999997</v>
      </c>
      <c r="BL1661" s="112">
        <v>0</v>
      </c>
      <c r="BM1661" s="112">
        <v>0</v>
      </c>
      <c r="BN1661" s="112">
        <v>0</v>
      </c>
      <c r="BO1661" s="112">
        <v>0</v>
      </c>
      <c r="BP1661" s="112">
        <v>0</v>
      </c>
      <c r="BQ1661" s="112">
        <v>0</v>
      </c>
      <c r="BR1661" s="113">
        <v>11</v>
      </c>
      <c r="BS1661" s="112">
        <v>0</v>
      </c>
    </row>
    <row r="1662" spans="1:71" hidden="1" x14ac:dyDescent="0.25">
      <c r="A1662" s="102" t="s">
        <v>16</v>
      </c>
      <c r="B1662" s="103" t="s">
        <v>215</v>
      </c>
      <c r="C1662" s="102" t="s">
        <v>216</v>
      </c>
      <c r="D1662" s="102" t="s">
        <v>586</v>
      </c>
      <c r="E1662" s="102" t="s">
        <v>587</v>
      </c>
      <c r="F1662" s="102" t="s">
        <v>152</v>
      </c>
      <c r="G1662" s="102" t="s">
        <v>223</v>
      </c>
      <c r="H1662" s="104">
        <v>145</v>
      </c>
      <c r="I1662" s="104">
        <v>154</v>
      </c>
      <c r="J1662" s="104">
        <v>28</v>
      </c>
      <c r="K1662" s="104">
        <v>84</v>
      </c>
      <c r="L1662" s="105">
        <v>109</v>
      </c>
      <c r="M1662" s="106">
        <v>947</v>
      </c>
      <c r="N1662" s="106">
        <v>965</v>
      </c>
      <c r="O1662" s="106">
        <v>8</v>
      </c>
      <c r="P1662" s="106">
        <v>18</v>
      </c>
      <c r="Q1662" s="106">
        <v>6</v>
      </c>
      <c r="R1662" s="106">
        <v>7</v>
      </c>
      <c r="S1662" s="106">
        <v>993</v>
      </c>
      <c r="T1662" s="106">
        <v>1001</v>
      </c>
      <c r="U1662" s="106">
        <v>8</v>
      </c>
      <c r="V1662" s="106">
        <v>8</v>
      </c>
      <c r="W1662" s="106">
        <v>5</v>
      </c>
      <c r="X1662" s="106">
        <v>6.5</v>
      </c>
      <c r="Y1662" s="106">
        <v>28</v>
      </c>
      <c r="Z1662" s="106">
        <v>6</v>
      </c>
      <c r="AA1662" s="107"/>
      <c r="AB1662" s="106"/>
      <c r="AC1662" s="108">
        <v>6.5</v>
      </c>
      <c r="AD1662" s="109">
        <v>4</v>
      </c>
      <c r="AE1662" s="110">
        <v>0</v>
      </c>
      <c r="AF1662" s="111">
        <v>0.54</v>
      </c>
      <c r="AG1662" s="112">
        <v>0</v>
      </c>
      <c r="AH1662" s="112">
        <v>0</v>
      </c>
      <c r="AI1662" s="112">
        <v>0</v>
      </c>
      <c r="AJ1662" s="111">
        <v>0.9</v>
      </c>
      <c r="AK1662" s="112">
        <v>0</v>
      </c>
      <c r="AL1662" s="112">
        <v>0</v>
      </c>
      <c r="AM1662" s="112">
        <v>0</v>
      </c>
      <c r="AN1662" s="112">
        <v>0</v>
      </c>
      <c r="AO1662" s="112">
        <v>0</v>
      </c>
      <c r="AP1662" s="112">
        <v>0</v>
      </c>
      <c r="AQ1662" s="112">
        <v>0</v>
      </c>
      <c r="AR1662" s="112">
        <v>0</v>
      </c>
      <c r="AS1662" s="112">
        <v>0</v>
      </c>
      <c r="AT1662" s="111">
        <v>0.55000000000000004</v>
      </c>
      <c r="AU1662" s="112">
        <v>0</v>
      </c>
      <c r="AV1662" s="112">
        <v>0</v>
      </c>
      <c r="AW1662" s="112">
        <v>0</v>
      </c>
      <c r="AX1662" s="112">
        <v>0</v>
      </c>
      <c r="AY1662" s="112">
        <v>0</v>
      </c>
      <c r="AZ1662" s="112">
        <v>0</v>
      </c>
      <c r="BA1662" s="111">
        <v>0.71299999999999997</v>
      </c>
      <c r="BB1662" s="112">
        <v>0</v>
      </c>
      <c r="BC1662" s="112">
        <v>0</v>
      </c>
      <c r="BD1662" s="112">
        <v>0</v>
      </c>
      <c r="BE1662" s="112">
        <v>0</v>
      </c>
      <c r="BF1662" s="112">
        <v>0</v>
      </c>
      <c r="BG1662" s="112">
        <v>0</v>
      </c>
      <c r="BH1662" s="112">
        <v>0</v>
      </c>
      <c r="BI1662" s="112">
        <v>0</v>
      </c>
      <c r="BJ1662" s="112">
        <v>0</v>
      </c>
      <c r="BK1662" s="111">
        <v>0.71299999999999997</v>
      </c>
      <c r="BL1662" s="112">
        <v>0</v>
      </c>
      <c r="BM1662" s="112">
        <v>0</v>
      </c>
      <c r="BN1662" s="112">
        <v>0</v>
      </c>
      <c r="BO1662" s="112">
        <v>0</v>
      </c>
      <c r="BP1662" s="112">
        <v>0</v>
      </c>
      <c r="BQ1662" s="112">
        <v>0</v>
      </c>
      <c r="BR1662" s="113">
        <v>145</v>
      </c>
      <c r="BS1662" s="112">
        <v>0</v>
      </c>
    </row>
    <row r="1663" spans="1:71" hidden="1" x14ac:dyDescent="0.25">
      <c r="A1663" s="102" t="s">
        <v>16</v>
      </c>
      <c r="B1663" s="103" t="s">
        <v>215</v>
      </c>
      <c r="C1663" s="102" t="s">
        <v>216</v>
      </c>
      <c r="D1663" s="102" t="s">
        <v>856</v>
      </c>
      <c r="E1663" s="102" t="s">
        <v>857</v>
      </c>
      <c r="F1663" s="102" t="s">
        <v>152</v>
      </c>
      <c r="G1663" s="102" t="s">
        <v>223</v>
      </c>
      <c r="H1663" s="104">
        <v>15</v>
      </c>
      <c r="I1663" s="104">
        <v>20</v>
      </c>
      <c r="J1663" s="104"/>
      <c r="K1663" s="104" t="s">
        <v>154</v>
      </c>
      <c r="L1663" s="105">
        <v>17.5</v>
      </c>
      <c r="M1663" s="106">
        <v>116</v>
      </c>
      <c r="N1663" s="106">
        <v>124</v>
      </c>
      <c r="O1663" s="106">
        <v>2</v>
      </c>
      <c r="P1663" s="106">
        <v>8</v>
      </c>
      <c r="Q1663" s="106">
        <v>4</v>
      </c>
      <c r="R1663" s="106">
        <v>3</v>
      </c>
      <c r="S1663" s="106">
        <v>128</v>
      </c>
      <c r="T1663" s="106">
        <v>136</v>
      </c>
      <c r="U1663" s="106">
        <v>2</v>
      </c>
      <c r="V1663" s="106">
        <v>8</v>
      </c>
      <c r="W1663" s="106">
        <v>5</v>
      </c>
      <c r="X1663" s="106">
        <v>3.5</v>
      </c>
      <c r="Y1663" s="106"/>
      <c r="Z1663" s="106"/>
      <c r="AA1663" s="107">
        <v>40163</v>
      </c>
      <c r="AB1663" s="106">
        <v>4</v>
      </c>
      <c r="AC1663" s="108">
        <v>3.625</v>
      </c>
      <c r="AD1663" s="109">
        <v>2</v>
      </c>
      <c r="AE1663" s="110">
        <v>0</v>
      </c>
      <c r="AF1663" s="111">
        <v>0.54</v>
      </c>
      <c r="AG1663" s="112">
        <v>0</v>
      </c>
      <c r="AH1663" s="112">
        <v>0</v>
      </c>
      <c r="AI1663" s="112">
        <v>0</v>
      </c>
      <c r="AJ1663" s="111">
        <v>0.9</v>
      </c>
      <c r="AK1663" s="112">
        <v>0</v>
      </c>
      <c r="AL1663" s="112">
        <v>0</v>
      </c>
      <c r="AM1663" s="112">
        <v>0</v>
      </c>
      <c r="AN1663" s="112">
        <v>0</v>
      </c>
      <c r="AO1663" s="112">
        <v>0</v>
      </c>
      <c r="AP1663" s="112">
        <v>0</v>
      </c>
      <c r="AQ1663" s="112">
        <v>0</v>
      </c>
      <c r="AR1663" s="112">
        <v>0</v>
      </c>
      <c r="AS1663" s="112">
        <v>0</v>
      </c>
      <c r="AT1663" s="111">
        <v>0.55000000000000004</v>
      </c>
      <c r="AU1663" s="112">
        <v>0</v>
      </c>
      <c r="AV1663" s="112">
        <v>0</v>
      </c>
      <c r="AW1663" s="112">
        <v>0</v>
      </c>
      <c r="AX1663" s="112">
        <v>0</v>
      </c>
      <c r="AY1663" s="112">
        <v>0</v>
      </c>
      <c r="AZ1663" s="112">
        <v>0</v>
      </c>
      <c r="BA1663" s="111">
        <v>0.71299999999999997</v>
      </c>
      <c r="BB1663" s="112">
        <v>0</v>
      </c>
      <c r="BC1663" s="112">
        <v>0</v>
      </c>
      <c r="BD1663" s="112">
        <v>0</v>
      </c>
      <c r="BE1663" s="112">
        <v>0</v>
      </c>
      <c r="BF1663" s="112">
        <v>0</v>
      </c>
      <c r="BG1663" s="112">
        <v>0</v>
      </c>
      <c r="BH1663" s="112">
        <v>0</v>
      </c>
      <c r="BI1663" s="112">
        <v>0</v>
      </c>
      <c r="BJ1663" s="112">
        <v>0</v>
      </c>
      <c r="BK1663" s="111">
        <v>0.71299999999999997</v>
      </c>
      <c r="BL1663" s="112">
        <v>0</v>
      </c>
      <c r="BM1663" s="112">
        <v>0</v>
      </c>
      <c r="BN1663" s="112">
        <v>0</v>
      </c>
      <c r="BO1663" s="112">
        <v>0</v>
      </c>
      <c r="BP1663" s="112">
        <v>0</v>
      </c>
      <c r="BQ1663" s="112">
        <v>0</v>
      </c>
      <c r="BR1663" s="113">
        <v>10</v>
      </c>
      <c r="BS1663" s="112">
        <v>0</v>
      </c>
    </row>
    <row r="1664" spans="1:71" hidden="1" x14ac:dyDescent="0.25">
      <c r="A1664" s="102" t="s">
        <v>9</v>
      </c>
      <c r="B1664" s="103" t="s">
        <v>173</v>
      </c>
      <c r="C1664" s="102" t="s">
        <v>174</v>
      </c>
      <c r="D1664" s="102" t="s">
        <v>225</v>
      </c>
      <c r="E1664" s="102" t="s">
        <v>226</v>
      </c>
      <c r="F1664" s="102" t="s">
        <v>155</v>
      </c>
      <c r="G1664" s="102" t="s">
        <v>227</v>
      </c>
      <c r="H1664" s="104">
        <v>1121</v>
      </c>
      <c r="I1664" s="104">
        <v>1227</v>
      </c>
      <c r="J1664" s="104">
        <v>375</v>
      </c>
      <c r="K1664" s="104">
        <v>1125</v>
      </c>
      <c r="L1664" s="105">
        <v>907.66666666666663</v>
      </c>
      <c r="M1664" s="106">
        <v>12469</v>
      </c>
      <c r="N1664" s="106">
        <v>13316</v>
      </c>
      <c r="O1664" s="106">
        <v>10</v>
      </c>
      <c r="P1664" s="106">
        <v>847</v>
      </c>
      <c r="Q1664" s="106">
        <v>10</v>
      </c>
      <c r="R1664" s="106">
        <v>10</v>
      </c>
      <c r="S1664" s="106">
        <v>12885</v>
      </c>
      <c r="T1664" s="106">
        <v>13238</v>
      </c>
      <c r="U1664" s="106">
        <v>10</v>
      </c>
      <c r="V1664" s="106">
        <v>353</v>
      </c>
      <c r="W1664" s="106">
        <v>10</v>
      </c>
      <c r="X1664" s="106">
        <v>10</v>
      </c>
      <c r="Y1664" s="106">
        <v>375</v>
      </c>
      <c r="Z1664" s="106">
        <v>10</v>
      </c>
      <c r="AA1664" s="107">
        <v>97173</v>
      </c>
      <c r="AB1664" s="106">
        <v>10</v>
      </c>
      <c r="AC1664" s="108">
        <v>10</v>
      </c>
      <c r="AD1664" s="109">
        <v>5</v>
      </c>
      <c r="AE1664" s="110">
        <v>0</v>
      </c>
      <c r="AF1664" s="111">
        <v>0.54</v>
      </c>
      <c r="AG1664" s="112">
        <v>0</v>
      </c>
      <c r="AH1664" s="112">
        <v>181</v>
      </c>
      <c r="AI1664" s="112">
        <v>0</v>
      </c>
      <c r="AJ1664" s="111">
        <v>0.9</v>
      </c>
      <c r="AK1664" s="112">
        <v>0</v>
      </c>
      <c r="AL1664" s="112">
        <v>0</v>
      </c>
      <c r="AM1664" s="112">
        <v>0</v>
      </c>
      <c r="AN1664" s="112">
        <v>0</v>
      </c>
      <c r="AO1664" s="112">
        <v>78.333333333333329</v>
      </c>
      <c r="AP1664" s="112">
        <v>0</v>
      </c>
      <c r="AQ1664" s="112">
        <v>0</v>
      </c>
      <c r="AR1664" s="112">
        <v>0</v>
      </c>
      <c r="AS1664" s="112">
        <v>0</v>
      </c>
      <c r="AT1664" s="111">
        <v>0.55000000000000004</v>
      </c>
      <c r="AU1664" s="112">
        <v>0.33333333333333331</v>
      </c>
      <c r="AV1664" s="112">
        <v>0</v>
      </c>
      <c r="AW1664" s="112">
        <v>234.66666666666666</v>
      </c>
      <c r="AX1664" s="112">
        <v>0</v>
      </c>
      <c r="AY1664" s="112">
        <v>0</v>
      </c>
      <c r="AZ1664" s="112">
        <v>26.666666666666668</v>
      </c>
      <c r="BA1664" s="111">
        <v>0.71299999999999997</v>
      </c>
      <c r="BB1664" s="112">
        <v>0</v>
      </c>
      <c r="BC1664" s="112">
        <v>0</v>
      </c>
      <c r="BD1664" s="112">
        <v>0</v>
      </c>
      <c r="BE1664" s="112">
        <v>0</v>
      </c>
      <c r="BF1664" s="112">
        <v>140</v>
      </c>
      <c r="BG1664" s="112">
        <v>0</v>
      </c>
      <c r="BH1664" s="112">
        <v>12.333333333333334</v>
      </c>
      <c r="BI1664" s="112">
        <v>152.66666666666666</v>
      </c>
      <c r="BJ1664" s="112">
        <v>0</v>
      </c>
      <c r="BK1664" s="111">
        <v>0.71299999999999997</v>
      </c>
      <c r="BL1664" s="112">
        <v>0</v>
      </c>
      <c r="BM1664" s="112">
        <v>163.13766666666666</v>
      </c>
      <c r="BN1664" s="112">
        <v>0</v>
      </c>
      <c r="BO1664" s="112">
        <v>310.22066666666666</v>
      </c>
      <c r="BP1664" s="112">
        <v>136.65833333333333</v>
      </c>
      <c r="BQ1664" s="112">
        <v>0</v>
      </c>
      <c r="BR1664" s="113">
        <v>1601</v>
      </c>
      <c r="BS1664" s="112">
        <v>0</v>
      </c>
    </row>
    <row r="1665" spans="1:71" hidden="1" x14ac:dyDescent="0.25">
      <c r="A1665" s="102" t="s">
        <v>9</v>
      </c>
      <c r="B1665" s="103" t="s">
        <v>173</v>
      </c>
      <c r="C1665" s="102" t="s">
        <v>174</v>
      </c>
      <c r="D1665" s="102" t="s">
        <v>270</v>
      </c>
      <c r="E1665" s="102" t="s">
        <v>271</v>
      </c>
      <c r="F1665" s="102" t="s">
        <v>155</v>
      </c>
      <c r="G1665" s="102" t="s">
        <v>227</v>
      </c>
      <c r="H1665" s="104">
        <v>63</v>
      </c>
      <c r="I1665" s="104">
        <v>80</v>
      </c>
      <c r="J1665" s="104">
        <v>408</v>
      </c>
      <c r="K1665" s="104">
        <v>1224</v>
      </c>
      <c r="L1665" s="105">
        <v>183.66666666666666</v>
      </c>
      <c r="M1665" s="106">
        <v>682</v>
      </c>
      <c r="N1665" s="106">
        <v>729</v>
      </c>
      <c r="O1665" s="106">
        <v>6</v>
      </c>
      <c r="P1665" s="106">
        <v>47</v>
      </c>
      <c r="Q1665" s="106">
        <v>6</v>
      </c>
      <c r="R1665" s="106">
        <v>6</v>
      </c>
      <c r="S1665" s="106">
        <v>811</v>
      </c>
      <c r="T1665" s="106">
        <v>835</v>
      </c>
      <c r="U1665" s="106">
        <v>6</v>
      </c>
      <c r="V1665" s="106">
        <v>24</v>
      </c>
      <c r="W1665" s="106">
        <v>6</v>
      </c>
      <c r="X1665" s="106">
        <v>6</v>
      </c>
      <c r="Y1665" s="106">
        <v>408</v>
      </c>
      <c r="Z1665" s="106">
        <v>10</v>
      </c>
      <c r="AA1665" s="107">
        <v>119453</v>
      </c>
      <c r="AB1665" s="106">
        <v>10</v>
      </c>
      <c r="AC1665" s="108">
        <v>8.4</v>
      </c>
      <c r="AD1665" s="109">
        <v>5</v>
      </c>
      <c r="AE1665" s="110">
        <v>239.66666666666666</v>
      </c>
      <c r="AF1665" s="111">
        <v>0.54</v>
      </c>
      <c r="AG1665" s="112">
        <v>2.3333333333333335</v>
      </c>
      <c r="AH1665" s="112">
        <v>5.666666666666667</v>
      </c>
      <c r="AI1665" s="112">
        <v>2.3333333333333335</v>
      </c>
      <c r="AJ1665" s="111">
        <v>0.9</v>
      </c>
      <c r="AK1665" s="112">
        <v>0</v>
      </c>
      <c r="AL1665" s="112">
        <v>0</v>
      </c>
      <c r="AM1665" s="112">
        <v>0</v>
      </c>
      <c r="AN1665" s="112">
        <v>0</v>
      </c>
      <c r="AO1665" s="112">
        <v>32.666666666666664</v>
      </c>
      <c r="AP1665" s="112">
        <v>0</v>
      </c>
      <c r="AQ1665" s="112">
        <v>0</v>
      </c>
      <c r="AR1665" s="112">
        <v>0</v>
      </c>
      <c r="AS1665" s="112">
        <v>0</v>
      </c>
      <c r="AT1665" s="111">
        <v>0.55000000000000004</v>
      </c>
      <c r="AU1665" s="112">
        <v>0</v>
      </c>
      <c r="AV1665" s="112">
        <v>0</v>
      </c>
      <c r="AW1665" s="112">
        <v>0</v>
      </c>
      <c r="AX1665" s="112">
        <v>0</v>
      </c>
      <c r="AY1665" s="112">
        <v>0</v>
      </c>
      <c r="AZ1665" s="112">
        <v>0</v>
      </c>
      <c r="BA1665" s="111">
        <v>0.71299999999999997</v>
      </c>
      <c r="BB1665" s="112">
        <v>0</v>
      </c>
      <c r="BC1665" s="112">
        <v>0</v>
      </c>
      <c r="BD1665" s="112">
        <v>0</v>
      </c>
      <c r="BE1665" s="112">
        <v>0</v>
      </c>
      <c r="BF1665" s="112">
        <v>90.333333333333329</v>
      </c>
      <c r="BG1665" s="112">
        <v>0</v>
      </c>
      <c r="BH1665" s="112">
        <v>0.66666666666666663</v>
      </c>
      <c r="BI1665" s="112">
        <v>0</v>
      </c>
      <c r="BJ1665" s="112">
        <v>0</v>
      </c>
      <c r="BK1665" s="111">
        <v>0.71299999999999997</v>
      </c>
      <c r="BL1665" s="112">
        <v>129.42000000000002</v>
      </c>
      <c r="BM1665" s="112">
        <v>7.2</v>
      </c>
      <c r="BN1665" s="112">
        <v>2.1</v>
      </c>
      <c r="BO1665" s="112">
        <v>82.374333333333325</v>
      </c>
      <c r="BP1665" s="112">
        <v>0.47533333333333327</v>
      </c>
      <c r="BQ1665" s="112">
        <v>0</v>
      </c>
      <c r="BR1665" s="113">
        <v>362</v>
      </c>
      <c r="BS1665" s="112">
        <v>0</v>
      </c>
    </row>
    <row r="1666" spans="1:71" hidden="1" x14ac:dyDescent="0.25">
      <c r="A1666" s="102" t="s">
        <v>9</v>
      </c>
      <c r="B1666" s="103" t="s">
        <v>173</v>
      </c>
      <c r="C1666" s="102" t="s">
        <v>174</v>
      </c>
      <c r="D1666" s="102" t="s">
        <v>272</v>
      </c>
      <c r="E1666" s="102" t="s">
        <v>273</v>
      </c>
      <c r="F1666" s="102" t="s">
        <v>155</v>
      </c>
      <c r="G1666" s="102" t="s">
        <v>227</v>
      </c>
      <c r="H1666" s="104">
        <v>206</v>
      </c>
      <c r="I1666" s="104">
        <v>212</v>
      </c>
      <c r="J1666" s="104">
        <v>308</v>
      </c>
      <c r="K1666" s="104">
        <v>924</v>
      </c>
      <c r="L1666" s="105">
        <v>242</v>
      </c>
      <c r="M1666" s="106">
        <v>2193</v>
      </c>
      <c r="N1666" s="106">
        <v>2354</v>
      </c>
      <c r="O1666" s="106">
        <v>9</v>
      </c>
      <c r="P1666" s="106">
        <v>161</v>
      </c>
      <c r="Q1666" s="106">
        <v>9</v>
      </c>
      <c r="R1666" s="106">
        <v>9</v>
      </c>
      <c r="S1666" s="106">
        <v>2201</v>
      </c>
      <c r="T1666" s="106">
        <v>2254</v>
      </c>
      <c r="U1666" s="106">
        <v>9</v>
      </c>
      <c r="V1666" s="106">
        <v>53</v>
      </c>
      <c r="W1666" s="106">
        <v>8</v>
      </c>
      <c r="X1666" s="106">
        <v>8.5</v>
      </c>
      <c r="Y1666" s="106">
        <v>308</v>
      </c>
      <c r="Z1666" s="106">
        <v>10</v>
      </c>
      <c r="AA1666" s="107">
        <v>119574</v>
      </c>
      <c r="AB1666" s="106">
        <v>10</v>
      </c>
      <c r="AC1666" s="108">
        <v>9.5</v>
      </c>
      <c r="AD1666" s="109">
        <v>5</v>
      </c>
      <c r="AE1666" s="110">
        <v>239.66666666666666</v>
      </c>
      <c r="AF1666" s="111">
        <v>0.54</v>
      </c>
      <c r="AG1666" s="112">
        <v>0</v>
      </c>
      <c r="AH1666" s="112">
        <v>186.66666666666666</v>
      </c>
      <c r="AI1666" s="112">
        <v>0</v>
      </c>
      <c r="AJ1666" s="111">
        <v>0.9</v>
      </c>
      <c r="AK1666" s="112">
        <v>0</v>
      </c>
      <c r="AL1666" s="112">
        <v>0</v>
      </c>
      <c r="AM1666" s="112">
        <v>0</v>
      </c>
      <c r="AN1666" s="112">
        <v>0</v>
      </c>
      <c r="AO1666" s="112">
        <v>75</v>
      </c>
      <c r="AP1666" s="112">
        <v>0</v>
      </c>
      <c r="AQ1666" s="112">
        <v>0</v>
      </c>
      <c r="AR1666" s="112">
        <v>0</v>
      </c>
      <c r="AS1666" s="112">
        <v>0</v>
      </c>
      <c r="AT1666" s="111">
        <v>0.55000000000000004</v>
      </c>
      <c r="AU1666" s="112">
        <v>0</v>
      </c>
      <c r="AV1666" s="112">
        <v>0</v>
      </c>
      <c r="AW1666" s="112">
        <v>0</v>
      </c>
      <c r="AX1666" s="112">
        <v>0</v>
      </c>
      <c r="AY1666" s="112">
        <v>0</v>
      </c>
      <c r="AZ1666" s="112">
        <v>17.666666666666668</v>
      </c>
      <c r="BA1666" s="111">
        <v>0.71299999999999997</v>
      </c>
      <c r="BB1666" s="112">
        <v>0</v>
      </c>
      <c r="BC1666" s="112">
        <v>0</v>
      </c>
      <c r="BD1666" s="112">
        <v>0</v>
      </c>
      <c r="BE1666" s="112">
        <v>0</v>
      </c>
      <c r="BF1666" s="112">
        <v>176.33333333333334</v>
      </c>
      <c r="BG1666" s="112">
        <v>0</v>
      </c>
      <c r="BH1666" s="112">
        <v>8.3333333333333339</v>
      </c>
      <c r="BI1666" s="112">
        <v>152.66666666666666</v>
      </c>
      <c r="BJ1666" s="112">
        <v>0</v>
      </c>
      <c r="BK1666" s="111">
        <v>0.71299999999999997</v>
      </c>
      <c r="BL1666" s="112">
        <v>129.42000000000002</v>
      </c>
      <c r="BM1666" s="112">
        <v>168</v>
      </c>
      <c r="BN1666" s="112">
        <v>0</v>
      </c>
      <c r="BO1666" s="112">
        <v>166.97566666666665</v>
      </c>
      <c r="BP1666" s="112">
        <v>127.38933333333333</v>
      </c>
      <c r="BQ1666" s="112">
        <v>0</v>
      </c>
      <c r="BR1666" s="113">
        <v>949</v>
      </c>
      <c r="BS1666" s="112">
        <v>0</v>
      </c>
    </row>
    <row r="1667" spans="1:71" hidden="1" x14ac:dyDescent="0.25">
      <c r="A1667" s="102" t="s">
        <v>9</v>
      </c>
      <c r="B1667" s="103" t="s">
        <v>173</v>
      </c>
      <c r="C1667" s="102" t="s">
        <v>174</v>
      </c>
      <c r="D1667" s="102" t="s">
        <v>228</v>
      </c>
      <c r="E1667" s="102" t="s">
        <v>229</v>
      </c>
      <c r="F1667" s="102" t="s">
        <v>155</v>
      </c>
      <c r="G1667" s="102" t="s">
        <v>227</v>
      </c>
      <c r="H1667" s="104">
        <v>153</v>
      </c>
      <c r="I1667" s="104">
        <v>163</v>
      </c>
      <c r="J1667" s="104">
        <v>89</v>
      </c>
      <c r="K1667" s="104">
        <v>267</v>
      </c>
      <c r="L1667" s="105">
        <v>135</v>
      </c>
      <c r="M1667" s="106">
        <v>1724</v>
      </c>
      <c r="N1667" s="106">
        <v>1847</v>
      </c>
      <c r="O1667" s="106">
        <v>8</v>
      </c>
      <c r="P1667" s="106">
        <v>123</v>
      </c>
      <c r="Q1667" s="106">
        <v>8</v>
      </c>
      <c r="R1667" s="106">
        <v>8</v>
      </c>
      <c r="S1667" s="106">
        <v>1796</v>
      </c>
      <c r="T1667" s="106">
        <v>1839</v>
      </c>
      <c r="U1667" s="106">
        <v>8</v>
      </c>
      <c r="V1667" s="106">
        <v>43</v>
      </c>
      <c r="W1667" s="106">
        <v>8</v>
      </c>
      <c r="X1667" s="106">
        <v>8</v>
      </c>
      <c r="Y1667" s="106">
        <v>89</v>
      </c>
      <c r="Z1667" s="106">
        <v>8</v>
      </c>
      <c r="AA1667" s="107">
        <v>97292</v>
      </c>
      <c r="AB1667" s="106">
        <v>10</v>
      </c>
      <c r="AC1667" s="108">
        <v>8.8000000000000007</v>
      </c>
      <c r="AD1667" s="109">
        <v>5</v>
      </c>
      <c r="AE1667" s="110">
        <v>0</v>
      </c>
      <c r="AF1667" s="111">
        <v>0.54</v>
      </c>
      <c r="AG1667" s="112">
        <v>0</v>
      </c>
      <c r="AH1667" s="112">
        <v>181</v>
      </c>
      <c r="AI1667" s="112">
        <v>0</v>
      </c>
      <c r="AJ1667" s="111">
        <v>0.9</v>
      </c>
      <c r="AK1667" s="112">
        <v>0</v>
      </c>
      <c r="AL1667" s="112">
        <v>0</v>
      </c>
      <c r="AM1667" s="112">
        <v>0</v>
      </c>
      <c r="AN1667" s="112">
        <v>0</v>
      </c>
      <c r="AO1667" s="112">
        <v>42.333333333333336</v>
      </c>
      <c r="AP1667" s="112">
        <v>0</v>
      </c>
      <c r="AQ1667" s="112">
        <v>0</v>
      </c>
      <c r="AR1667" s="112">
        <v>0</v>
      </c>
      <c r="AS1667" s="112">
        <v>0</v>
      </c>
      <c r="AT1667" s="111">
        <v>0.55000000000000004</v>
      </c>
      <c r="AU1667" s="112">
        <v>0</v>
      </c>
      <c r="AV1667" s="112">
        <v>0</v>
      </c>
      <c r="AW1667" s="112">
        <v>0</v>
      </c>
      <c r="AX1667" s="112">
        <v>0</v>
      </c>
      <c r="AY1667" s="112">
        <v>0</v>
      </c>
      <c r="AZ1667" s="112">
        <v>17.666666666666668</v>
      </c>
      <c r="BA1667" s="111">
        <v>0.71299999999999997</v>
      </c>
      <c r="BB1667" s="112">
        <v>0</v>
      </c>
      <c r="BC1667" s="112">
        <v>0</v>
      </c>
      <c r="BD1667" s="112">
        <v>0</v>
      </c>
      <c r="BE1667" s="112">
        <v>0</v>
      </c>
      <c r="BF1667" s="112">
        <v>86</v>
      </c>
      <c r="BG1667" s="112">
        <v>0</v>
      </c>
      <c r="BH1667" s="112">
        <v>7.666666666666667</v>
      </c>
      <c r="BI1667" s="112">
        <v>152.66666666666666</v>
      </c>
      <c r="BJ1667" s="112">
        <v>0</v>
      </c>
      <c r="BK1667" s="111">
        <v>0.71299999999999997</v>
      </c>
      <c r="BL1667" s="112">
        <v>0</v>
      </c>
      <c r="BM1667" s="112">
        <v>162.9</v>
      </c>
      <c r="BN1667" s="112">
        <v>0</v>
      </c>
      <c r="BO1667" s="112">
        <v>84.601333333333329</v>
      </c>
      <c r="BP1667" s="112">
        <v>126.91399999999999</v>
      </c>
      <c r="BQ1667" s="112">
        <v>0</v>
      </c>
      <c r="BR1667" s="113">
        <v>292</v>
      </c>
      <c r="BS1667" s="112">
        <v>0</v>
      </c>
    </row>
    <row r="1668" spans="1:71" hidden="1" x14ac:dyDescent="0.25">
      <c r="A1668" s="102" t="s">
        <v>9</v>
      </c>
      <c r="B1668" s="103" t="s">
        <v>173</v>
      </c>
      <c r="C1668" s="102" t="s">
        <v>174</v>
      </c>
      <c r="D1668" s="102" t="s">
        <v>274</v>
      </c>
      <c r="E1668" s="102" t="s">
        <v>275</v>
      </c>
      <c r="F1668" s="102" t="s">
        <v>155</v>
      </c>
      <c r="G1668" s="102" t="s">
        <v>227</v>
      </c>
      <c r="H1668" s="104">
        <v>72</v>
      </c>
      <c r="I1668" s="104">
        <v>79</v>
      </c>
      <c r="J1668" s="104">
        <v>16</v>
      </c>
      <c r="K1668" s="104">
        <v>48</v>
      </c>
      <c r="L1668" s="105">
        <v>55.666666666666664</v>
      </c>
      <c r="M1668" s="106">
        <v>871</v>
      </c>
      <c r="N1668" s="106">
        <v>945</v>
      </c>
      <c r="O1668" s="106">
        <v>6</v>
      </c>
      <c r="P1668" s="106">
        <v>74</v>
      </c>
      <c r="Q1668" s="106">
        <v>7</v>
      </c>
      <c r="R1668" s="106">
        <v>6.5</v>
      </c>
      <c r="S1668" s="106">
        <v>905</v>
      </c>
      <c r="T1668" s="106">
        <v>930</v>
      </c>
      <c r="U1668" s="106">
        <v>6</v>
      </c>
      <c r="V1668" s="106">
        <v>25</v>
      </c>
      <c r="W1668" s="106">
        <v>6</v>
      </c>
      <c r="X1668" s="106">
        <v>6</v>
      </c>
      <c r="Y1668" s="106">
        <v>16</v>
      </c>
      <c r="Z1668" s="106">
        <v>4</v>
      </c>
      <c r="AA1668" s="107">
        <v>141265</v>
      </c>
      <c r="AB1668" s="106">
        <v>10</v>
      </c>
      <c r="AC1668" s="108">
        <v>7.3</v>
      </c>
      <c r="AD1668" s="109">
        <v>4</v>
      </c>
      <c r="AE1668" s="110">
        <v>78</v>
      </c>
      <c r="AF1668" s="111">
        <v>0.54</v>
      </c>
      <c r="AG1668" s="112">
        <v>0.66666666666666663</v>
      </c>
      <c r="AH1668" s="112">
        <v>36.666666666666664</v>
      </c>
      <c r="AI1668" s="112">
        <v>0.66666666666666663</v>
      </c>
      <c r="AJ1668" s="111">
        <v>0.9</v>
      </c>
      <c r="AK1668" s="112">
        <v>0</v>
      </c>
      <c r="AL1668" s="112">
        <v>0</v>
      </c>
      <c r="AM1668" s="112">
        <v>0</v>
      </c>
      <c r="AN1668" s="112">
        <v>0</v>
      </c>
      <c r="AO1668" s="112">
        <v>21.666666666666668</v>
      </c>
      <c r="AP1668" s="112">
        <v>0</v>
      </c>
      <c r="AQ1668" s="112">
        <v>0</v>
      </c>
      <c r="AR1668" s="112">
        <v>0</v>
      </c>
      <c r="AS1668" s="112">
        <v>0</v>
      </c>
      <c r="AT1668" s="111">
        <v>0.55000000000000004</v>
      </c>
      <c r="AU1668" s="112">
        <v>0</v>
      </c>
      <c r="AV1668" s="112">
        <v>0</v>
      </c>
      <c r="AW1668" s="112">
        <v>24</v>
      </c>
      <c r="AX1668" s="112">
        <v>0</v>
      </c>
      <c r="AY1668" s="112">
        <v>0</v>
      </c>
      <c r="AZ1668" s="112">
        <v>4.333333333333333</v>
      </c>
      <c r="BA1668" s="111">
        <v>0.71299999999999997</v>
      </c>
      <c r="BB1668" s="112">
        <v>0</v>
      </c>
      <c r="BC1668" s="112">
        <v>0</v>
      </c>
      <c r="BD1668" s="112">
        <v>0</v>
      </c>
      <c r="BE1668" s="112">
        <v>0</v>
      </c>
      <c r="BF1668" s="112">
        <v>101.66666666666667</v>
      </c>
      <c r="BG1668" s="112">
        <v>0</v>
      </c>
      <c r="BH1668" s="112">
        <v>1.3333333333333333</v>
      </c>
      <c r="BI1668" s="112">
        <v>42.333333333333336</v>
      </c>
      <c r="BJ1668" s="112">
        <v>0</v>
      </c>
      <c r="BK1668" s="111">
        <v>0.71299999999999997</v>
      </c>
      <c r="BL1668" s="112">
        <v>42.120000000000005</v>
      </c>
      <c r="BM1668" s="112">
        <v>33.599999999999994</v>
      </c>
      <c r="BN1668" s="112">
        <v>0.6</v>
      </c>
      <c r="BO1668" s="112">
        <v>101.517</v>
      </c>
      <c r="BP1668" s="112">
        <v>34.224000000000004</v>
      </c>
      <c r="BQ1668" s="112">
        <v>0</v>
      </c>
      <c r="BR1668" s="113">
        <v>287</v>
      </c>
      <c r="BS1668" s="112">
        <v>0</v>
      </c>
    </row>
    <row r="1669" spans="1:71" hidden="1" x14ac:dyDescent="0.25">
      <c r="A1669" s="102" t="s">
        <v>9</v>
      </c>
      <c r="B1669" s="103" t="s">
        <v>173</v>
      </c>
      <c r="C1669" s="102" t="s">
        <v>174</v>
      </c>
      <c r="D1669" s="102" t="s">
        <v>276</v>
      </c>
      <c r="E1669" s="102" t="s">
        <v>277</v>
      </c>
      <c r="F1669" s="102" t="s">
        <v>155</v>
      </c>
      <c r="G1669" s="102" t="s">
        <v>227</v>
      </c>
      <c r="H1669" s="104">
        <v>237</v>
      </c>
      <c r="I1669" s="104">
        <v>253</v>
      </c>
      <c r="J1669" s="104">
        <v>290</v>
      </c>
      <c r="K1669" s="104">
        <v>870</v>
      </c>
      <c r="L1669" s="105">
        <v>260</v>
      </c>
      <c r="M1669" s="106">
        <v>2522</v>
      </c>
      <c r="N1669" s="106">
        <v>2918</v>
      </c>
      <c r="O1669" s="106">
        <v>9</v>
      </c>
      <c r="P1669" s="106">
        <v>396</v>
      </c>
      <c r="Q1669" s="106">
        <v>10</v>
      </c>
      <c r="R1669" s="106">
        <v>9.5</v>
      </c>
      <c r="S1669" s="106">
        <v>2652</v>
      </c>
      <c r="T1669" s="106">
        <v>2768</v>
      </c>
      <c r="U1669" s="106">
        <v>9</v>
      </c>
      <c r="V1669" s="106">
        <v>116</v>
      </c>
      <c r="W1669" s="106">
        <v>10</v>
      </c>
      <c r="X1669" s="106">
        <v>9.5</v>
      </c>
      <c r="Y1669" s="106">
        <v>290</v>
      </c>
      <c r="Z1669" s="106">
        <v>10</v>
      </c>
      <c r="AA1669" s="107">
        <v>113776</v>
      </c>
      <c r="AB1669" s="106">
        <v>10</v>
      </c>
      <c r="AC1669" s="108">
        <v>9.8000000000000007</v>
      </c>
      <c r="AD1669" s="109">
        <v>5</v>
      </c>
      <c r="AE1669" s="110">
        <v>0</v>
      </c>
      <c r="AF1669" s="111">
        <v>0.54</v>
      </c>
      <c r="AG1669" s="112">
        <v>0</v>
      </c>
      <c r="AH1669" s="112">
        <v>0</v>
      </c>
      <c r="AI1669" s="112">
        <v>0</v>
      </c>
      <c r="AJ1669" s="111">
        <v>0.9</v>
      </c>
      <c r="AK1669" s="112">
        <v>0</v>
      </c>
      <c r="AL1669" s="112">
        <v>0</v>
      </c>
      <c r="AM1669" s="112">
        <v>0</v>
      </c>
      <c r="AN1669" s="112">
        <v>0</v>
      </c>
      <c r="AO1669" s="112">
        <v>28</v>
      </c>
      <c r="AP1669" s="112">
        <v>0</v>
      </c>
      <c r="AQ1669" s="112">
        <v>0</v>
      </c>
      <c r="AR1669" s="112">
        <v>0</v>
      </c>
      <c r="AS1669" s="112">
        <v>0</v>
      </c>
      <c r="AT1669" s="111">
        <v>0.55000000000000004</v>
      </c>
      <c r="AU1669" s="112">
        <v>0.33333333333333331</v>
      </c>
      <c r="AV1669" s="112">
        <v>0</v>
      </c>
      <c r="AW1669" s="112">
        <v>87.666666666666671</v>
      </c>
      <c r="AX1669" s="112">
        <v>0</v>
      </c>
      <c r="AY1669" s="112">
        <v>0</v>
      </c>
      <c r="AZ1669" s="112">
        <v>0</v>
      </c>
      <c r="BA1669" s="111">
        <v>0.71299999999999997</v>
      </c>
      <c r="BB1669" s="112">
        <v>0</v>
      </c>
      <c r="BC1669" s="112">
        <v>0</v>
      </c>
      <c r="BD1669" s="112">
        <v>0</v>
      </c>
      <c r="BE1669" s="112">
        <v>0</v>
      </c>
      <c r="BF1669" s="112">
        <v>54</v>
      </c>
      <c r="BG1669" s="112">
        <v>0</v>
      </c>
      <c r="BH1669" s="112">
        <v>0</v>
      </c>
      <c r="BI1669" s="112">
        <v>0</v>
      </c>
      <c r="BJ1669" s="112">
        <v>0</v>
      </c>
      <c r="BK1669" s="111">
        <v>0.71299999999999997</v>
      </c>
      <c r="BL1669" s="112">
        <v>0</v>
      </c>
      <c r="BM1669" s="112">
        <v>0.23766666666666664</v>
      </c>
      <c r="BN1669" s="112">
        <v>0</v>
      </c>
      <c r="BO1669" s="112">
        <v>116.40833333333333</v>
      </c>
      <c r="BP1669" s="112">
        <v>0</v>
      </c>
      <c r="BQ1669" s="112">
        <v>0</v>
      </c>
      <c r="BR1669" s="113">
        <v>479</v>
      </c>
      <c r="BS1669" s="112">
        <v>0</v>
      </c>
    </row>
    <row r="1670" spans="1:71" hidden="1" x14ac:dyDescent="0.25">
      <c r="A1670" s="102" t="s">
        <v>9</v>
      </c>
      <c r="B1670" s="103" t="s">
        <v>173</v>
      </c>
      <c r="C1670" s="102" t="s">
        <v>174</v>
      </c>
      <c r="D1670" s="102" t="s">
        <v>365</v>
      </c>
      <c r="E1670" s="102" t="s">
        <v>366</v>
      </c>
      <c r="F1670" s="102" t="s">
        <v>155</v>
      </c>
      <c r="G1670" s="102" t="s">
        <v>227</v>
      </c>
      <c r="H1670" s="104">
        <v>39</v>
      </c>
      <c r="I1670" s="104">
        <v>46</v>
      </c>
      <c r="J1670" s="104">
        <v>100</v>
      </c>
      <c r="K1670" s="104">
        <v>300</v>
      </c>
      <c r="L1670" s="105">
        <v>61.666666666666664</v>
      </c>
      <c r="M1670" s="106">
        <v>575</v>
      </c>
      <c r="N1670" s="106">
        <v>574</v>
      </c>
      <c r="O1670" s="106">
        <v>5</v>
      </c>
      <c r="P1670" s="106">
        <v>-1</v>
      </c>
      <c r="Q1670" s="106">
        <v>2</v>
      </c>
      <c r="R1670" s="106">
        <v>3.5</v>
      </c>
      <c r="S1670" s="106">
        <v>599</v>
      </c>
      <c r="T1670" s="106">
        <v>603</v>
      </c>
      <c r="U1670" s="106">
        <v>5</v>
      </c>
      <c r="V1670" s="106">
        <v>4</v>
      </c>
      <c r="W1670" s="106">
        <v>3</v>
      </c>
      <c r="X1670" s="106">
        <v>4</v>
      </c>
      <c r="Y1670" s="106">
        <v>100</v>
      </c>
      <c r="Z1670" s="106">
        <v>8</v>
      </c>
      <c r="AA1670" s="107">
        <v>112690</v>
      </c>
      <c r="AB1670" s="106">
        <v>10</v>
      </c>
      <c r="AC1670" s="108">
        <v>7.1</v>
      </c>
      <c r="AD1670" s="109">
        <v>4</v>
      </c>
      <c r="AE1670" s="110">
        <v>0</v>
      </c>
      <c r="AF1670" s="111">
        <v>0.54</v>
      </c>
      <c r="AG1670" s="112">
        <v>0</v>
      </c>
      <c r="AH1670" s="112">
        <v>181</v>
      </c>
      <c r="AI1670" s="112">
        <v>0</v>
      </c>
      <c r="AJ1670" s="111">
        <v>0.9</v>
      </c>
      <c r="AK1670" s="112">
        <v>0</v>
      </c>
      <c r="AL1670" s="112">
        <v>0</v>
      </c>
      <c r="AM1670" s="112">
        <v>0</v>
      </c>
      <c r="AN1670" s="112">
        <v>0</v>
      </c>
      <c r="AO1670" s="112">
        <v>42.333333333333336</v>
      </c>
      <c r="AP1670" s="112">
        <v>0</v>
      </c>
      <c r="AQ1670" s="112">
        <v>0</v>
      </c>
      <c r="AR1670" s="112">
        <v>0</v>
      </c>
      <c r="AS1670" s="112">
        <v>0</v>
      </c>
      <c r="AT1670" s="111">
        <v>0.55000000000000004</v>
      </c>
      <c r="AU1670" s="112">
        <v>0</v>
      </c>
      <c r="AV1670" s="112">
        <v>0</v>
      </c>
      <c r="AW1670" s="112">
        <v>0</v>
      </c>
      <c r="AX1670" s="112">
        <v>0</v>
      </c>
      <c r="AY1670" s="112">
        <v>0</v>
      </c>
      <c r="AZ1670" s="112">
        <v>17.666666666666668</v>
      </c>
      <c r="BA1670" s="111">
        <v>0.71299999999999997</v>
      </c>
      <c r="BB1670" s="112">
        <v>0</v>
      </c>
      <c r="BC1670" s="112">
        <v>0</v>
      </c>
      <c r="BD1670" s="112">
        <v>0</v>
      </c>
      <c r="BE1670" s="112">
        <v>0</v>
      </c>
      <c r="BF1670" s="112">
        <v>121</v>
      </c>
      <c r="BG1670" s="112">
        <v>0</v>
      </c>
      <c r="BH1670" s="112">
        <v>8.3333333333333339</v>
      </c>
      <c r="BI1670" s="112">
        <v>152.66666666666666</v>
      </c>
      <c r="BJ1670" s="112">
        <v>0</v>
      </c>
      <c r="BK1670" s="111">
        <v>0.71299999999999997</v>
      </c>
      <c r="BL1670" s="112">
        <v>0</v>
      </c>
      <c r="BM1670" s="112">
        <v>162.9</v>
      </c>
      <c r="BN1670" s="112">
        <v>0</v>
      </c>
      <c r="BO1670" s="112">
        <v>109.55633333333333</v>
      </c>
      <c r="BP1670" s="112">
        <v>127.38933333333333</v>
      </c>
      <c r="BQ1670" s="112">
        <v>0</v>
      </c>
      <c r="BR1670" s="113">
        <v>88</v>
      </c>
      <c r="BS1670" s="112">
        <v>0</v>
      </c>
    </row>
    <row r="1671" spans="1:71" hidden="1" x14ac:dyDescent="0.25">
      <c r="A1671" s="102" t="s">
        <v>9</v>
      </c>
      <c r="B1671" s="103" t="s">
        <v>173</v>
      </c>
      <c r="C1671" s="102" t="s">
        <v>174</v>
      </c>
      <c r="D1671" s="102" t="s">
        <v>367</v>
      </c>
      <c r="E1671" s="102" t="s">
        <v>368</v>
      </c>
      <c r="F1671" s="102" t="s">
        <v>155</v>
      </c>
      <c r="G1671" s="102" t="s">
        <v>227</v>
      </c>
      <c r="H1671" s="104">
        <v>26</v>
      </c>
      <c r="I1671" s="104">
        <v>30</v>
      </c>
      <c r="J1671" s="104">
        <v>43</v>
      </c>
      <c r="K1671" s="104">
        <v>129</v>
      </c>
      <c r="L1671" s="105">
        <v>33</v>
      </c>
      <c r="M1671" s="106">
        <v>302</v>
      </c>
      <c r="N1671" s="106">
        <v>318</v>
      </c>
      <c r="O1671" s="106">
        <v>4</v>
      </c>
      <c r="P1671" s="106">
        <v>16</v>
      </c>
      <c r="Q1671" s="106">
        <v>4</v>
      </c>
      <c r="R1671" s="106">
        <v>4</v>
      </c>
      <c r="S1671" s="106">
        <v>326</v>
      </c>
      <c r="T1671" s="106">
        <v>334</v>
      </c>
      <c r="U1671" s="106">
        <v>4</v>
      </c>
      <c r="V1671" s="106">
        <v>8</v>
      </c>
      <c r="W1671" s="106">
        <v>4</v>
      </c>
      <c r="X1671" s="106">
        <v>4</v>
      </c>
      <c r="Y1671" s="106">
        <v>43</v>
      </c>
      <c r="Z1671" s="106">
        <v>6</v>
      </c>
      <c r="AA1671" s="107">
        <v>113772</v>
      </c>
      <c r="AB1671" s="106">
        <v>10</v>
      </c>
      <c r="AC1671" s="108">
        <v>6.8</v>
      </c>
      <c r="AD1671" s="109">
        <v>4</v>
      </c>
      <c r="AE1671" s="110">
        <v>0</v>
      </c>
      <c r="AF1671" s="111">
        <v>0.54</v>
      </c>
      <c r="AG1671" s="112">
        <v>0</v>
      </c>
      <c r="AH1671" s="112">
        <v>0</v>
      </c>
      <c r="AI1671" s="112">
        <v>0</v>
      </c>
      <c r="AJ1671" s="111">
        <v>0.9</v>
      </c>
      <c r="AK1671" s="112">
        <v>0</v>
      </c>
      <c r="AL1671" s="112">
        <v>0</v>
      </c>
      <c r="AM1671" s="112">
        <v>0</v>
      </c>
      <c r="AN1671" s="112">
        <v>0</v>
      </c>
      <c r="AO1671" s="112">
        <v>0</v>
      </c>
      <c r="AP1671" s="112">
        <v>0</v>
      </c>
      <c r="AQ1671" s="112">
        <v>0</v>
      </c>
      <c r="AR1671" s="112">
        <v>0</v>
      </c>
      <c r="AS1671" s="112">
        <v>0</v>
      </c>
      <c r="AT1671" s="111">
        <v>0.55000000000000004</v>
      </c>
      <c r="AU1671" s="112">
        <v>0</v>
      </c>
      <c r="AV1671" s="112">
        <v>0</v>
      </c>
      <c r="AW1671" s="112">
        <v>0</v>
      </c>
      <c r="AX1671" s="112">
        <v>0</v>
      </c>
      <c r="AY1671" s="112">
        <v>0</v>
      </c>
      <c r="AZ1671" s="112">
        <v>0</v>
      </c>
      <c r="BA1671" s="111">
        <v>0.71299999999999997</v>
      </c>
      <c r="BB1671" s="112">
        <v>0</v>
      </c>
      <c r="BC1671" s="112">
        <v>0</v>
      </c>
      <c r="BD1671" s="112">
        <v>0</v>
      </c>
      <c r="BE1671" s="112">
        <v>0</v>
      </c>
      <c r="BF1671" s="112">
        <v>0</v>
      </c>
      <c r="BG1671" s="112">
        <v>0</v>
      </c>
      <c r="BH1671" s="112">
        <v>0</v>
      </c>
      <c r="BI1671" s="112">
        <v>0</v>
      </c>
      <c r="BJ1671" s="112">
        <v>0</v>
      </c>
      <c r="BK1671" s="111">
        <v>0.71299999999999997</v>
      </c>
      <c r="BL1671" s="112">
        <v>0</v>
      </c>
      <c r="BM1671" s="112">
        <v>0</v>
      </c>
      <c r="BN1671" s="112">
        <v>0</v>
      </c>
      <c r="BO1671" s="112">
        <v>0</v>
      </c>
      <c r="BP1671" s="112">
        <v>0</v>
      </c>
      <c r="BQ1671" s="112">
        <v>0</v>
      </c>
      <c r="BR1671" s="113">
        <v>62</v>
      </c>
      <c r="BS1671" s="112">
        <v>0</v>
      </c>
    </row>
    <row r="1672" spans="1:71" hidden="1" x14ac:dyDescent="0.25">
      <c r="A1672" s="102" t="s">
        <v>9</v>
      </c>
      <c r="B1672" s="103" t="s">
        <v>173</v>
      </c>
      <c r="C1672" s="102" t="s">
        <v>174</v>
      </c>
      <c r="D1672" s="102" t="s">
        <v>369</v>
      </c>
      <c r="E1672" s="102" t="s">
        <v>370</v>
      </c>
      <c r="F1672" s="102" t="s">
        <v>151</v>
      </c>
      <c r="G1672" s="102" t="s">
        <v>223</v>
      </c>
      <c r="H1672" s="104">
        <v>36</v>
      </c>
      <c r="I1672" s="104">
        <v>45</v>
      </c>
      <c r="J1672" s="104">
        <v>109</v>
      </c>
      <c r="K1672" s="104">
        <v>327</v>
      </c>
      <c r="L1672" s="105">
        <v>63.333333333333336</v>
      </c>
      <c r="M1672" s="106">
        <v>440</v>
      </c>
      <c r="N1672" s="106">
        <v>460</v>
      </c>
      <c r="O1672" s="106">
        <v>4</v>
      </c>
      <c r="P1672" s="106">
        <v>20</v>
      </c>
      <c r="Q1672" s="106">
        <v>4</v>
      </c>
      <c r="R1672" s="106">
        <v>4</v>
      </c>
      <c r="S1672" s="106">
        <v>547</v>
      </c>
      <c r="T1672" s="106">
        <v>554</v>
      </c>
      <c r="U1672" s="106">
        <v>5</v>
      </c>
      <c r="V1672" s="106">
        <v>7</v>
      </c>
      <c r="W1672" s="106">
        <v>4</v>
      </c>
      <c r="X1672" s="106">
        <v>4.5</v>
      </c>
      <c r="Y1672" s="106">
        <v>109</v>
      </c>
      <c r="Z1672" s="106">
        <v>8</v>
      </c>
      <c r="AA1672" s="107">
        <v>97780</v>
      </c>
      <c r="AB1672" s="106">
        <v>10</v>
      </c>
      <c r="AC1672" s="108">
        <v>7.3</v>
      </c>
      <c r="AD1672" s="109">
        <v>4</v>
      </c>
      <c r="AE1672" s="110">
        <v>0</v>
      </c>
      <c r="AF1672" s="111">
        <v>0.54</v>
      </c>
      <c r="AG1672" s="112">
        <v>0</v>
      </c>
      <c r="AH1672" s="112">
        <v>181</v>
      </c>
      <c r="AI1672" s="112">
        <v>0</v>
      </c>
      <c r="AJ1672" s="111">
        <v>0.9</v>
      </c>
      <c r="AK1672" s="112">
        <v>0</v>
      </c>
      <c r="AL1672" s="112">
        <v>0</v>
      </c>
      <c r="AM1672" s="112">
        <v>0</v>
      </c>
      <c r="AN1672" s="112">
        <v>0</v>
      </c>
      <c r="AO1672" s="112">
        <v>42.333333333333336</v>
      </c>
      <c r="AP1672" s="112">
        <v>0</v>
      </c>
      <c r="AQ1672" s="112">
        <v>0</v>
      </c>
      <c r="AR1672" s="112">
        <v>0</v>
      </c>
      <c r="AS1672" s="112">
        <v>0</v>
      </c>
      <c r="AT1672" s="111">
        <v>0.55000000000000004</v>
      </c>
      <c r="AU1672" s="112">
        <v>0</v>
      </c>
      <c r="AV1672" s="112">
        <v>0</v>
      </c>
      <c r="AW1672" s="112">
        <v>33.666666666666664</v>
      </c>
      <c r="AX1672" s="112">
        <v>0</v>
      </c>
      <c r="AY1672" s="112">
        <v>0</v>
      </c>
      <c r="AZ1672" s="112">
        <v>26.666666666666668</v>
      </c>
      <c r="BA1672" s="111">
        <v>0.71299999999999997</v>
      </c>
      <c r="BB1672" s="112">
        <v>0</v>
      </c>
      <c r="BC1672" s="112">
        <v>0</v>
      </c>
      <c r="BD1672" s="112">
        <v>0</v>
      </c>
      <c r="BE1672" s="112">
        <v>0</v>
      </c>
      <c r="BF1672" s="112">
        <v>86</v>
      </c>
      <c r="BG1672" s="112">
        <v>0</v>
      </c>
      <c r="BH1672" s="112">
        <v>10</v>
      </c>
      <c r="BI1672" s="112">
        <v>152.66666666666666</v>
      </c>
      <c r="BJ1672" s="112">
        <v>0</v>
      </c>
      <c r="BK1672" s="111">
        <v>0.71299999999999997</v>
      </c>
      <c r="BL1672" s="112">
        <v>0</v>
      </c>
      <c r="BM1672" s="112">
        <v>162.9</v>
      </c>
      <c r="BN1672" s="112">
        <v>0</v>
      </c>
      <c r="BO1672" s="112">
        <v>108.60566666666666</v>
      </c>
      <c r="BP1672" s="112">
        <v>134.99466666666666</v>
      </c>
      <c r="BQ1672" s="112">
        <v>0</v>
      </c>
      <c r="BR1672" s="113">
        <v>141</v>
      </c>
      <c r="BS1672" s="112">
        <v>0</v>
      </c>
    </row>
    <row r="1673" spans="1:71" hidden="1" x14ac:dyDescent="0.25">
      <c r="A1673" s="102" t="s">
        <v>9</v>
      </c>
      <c r="B1673" s="103" t="s">
        <v>173</v>
      </c>
      <c r="C1673" s="102" t="s">
        <v>174</v>
      </c>
      <c r="D1673" s="102" t="s">
        <v>278</v>
      </c>
      <c r="E1673" s="102" t="s">
        <v>279</v>
      </c>
      <c r="F1673" s="102" t="s">
        <v>155</v>
      </c>
      <c r="G1673" s="102" t="s">
        <v>227</v>
      </c>
      <c r="H1673" s="104">
        <v>45</v>
      </c>
      <c r="I1673" s="104">
        <v>53</v>
      </c>
      <c r="J1673" s="104">
        <v>104</v>
      </c>
      <c r="K1673" s="104">
        <v>312</v>
      </c>
      <c r="L1673" s="105">
        <v>67.333333333333329</v>
      </c>
      <c r="M1673" s="106">
        <v>511</v>
      </c>
      <c r="N1673" s="106">
        <v>539</v>
      </c>
      <c r="O1673" s="106">
        <v>5</v>
      </c>
      <c r="P1673" s="106">
        <v>28</v>
      </c>
      <c r="Q1673" s="106">
        <v>5</v>
      </c>
      <c r="R1673" s="106">
        <v>5</v>
      </c>
      <c r="S1673" s="106">
        <v>541</v>
      </c>
      <c r="T1673" s="106">
        <v>560</v>
      </c>
      <c r="U1673" s="106">
        <v>5</v>
      </c>
      <c r="V1673" s="106">
        <v>19</v>
      </c>
      <c r="W1673" s="106">
        <v>6</v>
      </c>
      <c r="X1673" s="106">
        <v>5.5</v>
      </c>
      <c r="Y1673" s="106">
        <v>104</v>
      </c>
      <c r="Z1673" s="106">
        <v>8</v>
      </c>
      <c r="AA1673" s="107">
        <v>113277</v>
      </c>
      <c r="AB1673" s="106">
        <v>10</v>
      </c>
      <c r="AC1673" s="108">
        <v>7.7</v>
      </c>
      <c r="AD1673" s="109">
        <v>4</v>
      </c>
      <c r="AE1673" s="110">
        <v>0</v>
      </c>
      <c r="AF1673" s="111">
        <v>0.54</v>
      </c>
      <c r="AG1673" s="112">
        <v>0</v>
      </c>
      <c r="AH1673" s="112">
        <v>0</v>
      </c>
      <c r="AI1673" s="112">
        <v>0</v>
      </c>
      <c r="AJ1673" s="111">
        <v>0.9</v>
      </c>
      <c r="AK1673" s="112">
        <v>0</v>
      </c>
      <c r="AL1673" s="112">
        <v>0</v>
      </c>
      <c r="AM1673" s="112">
        <v>0</v>
      </c>
      <c r="AN1673" s="112">
        <v>0</v>
      </c>
      <c r="AO1673" s="112">
        <v>0</v>
      </c>
      <c r="AP1673" s="112">
        <v>0</v>
      </c>
      <c r="AQ1673" s="112">
        <v>0</v>
      </c>
      <c r="AR1673" s="112">
        <v>0</v>
      </c>
      <c r="AS1673" s="112">
        <v>0</v>
      </c>
      <c r="AT1673" s="111">
        <v>0.55000000000000004</v>
      </c>
      <c r="AU1673" s="112">
        <v>0</v>
      </c>
      <c r="AV1673" s="112">
        <v>0</v>
      </c>
      <c r="AW1673" s="112">
        <v>0</v>
      </c>
      <c r="AX1673" s="112">
        <v>0</v>
      </c>
      <c r="AY1673" s="112">
        <v>0</v>
      </c>
      <c r="AZ1673" s="112">
        <v>0</v>
      </c>
      <c r="BA1673" s="111">
        <v>0.71299999999999997</v>
      </c>
      <c r="BB1673" s="112">
        <v>0</v>
      </c>
      <c r="BC1673" s="112">
        <v>0</v>
      </c>
      <c r="BD1673" s="112">
        <v>0</v>
      </c>
      <c r="BE1673" s="112">
        <v>0</v>
      </c>
      <c r="BF1673" s="112">
        <v>2</v>
      </c>
      <c r="BG1673" s="112">
        <v>0</v>
      </c>
      <c r="BH1673" s="112">
        <v>0</v>
      </c>
      <c r="BI1673" s="112">
        <v>0</v>
      </c>
      <c r="BJ1673" s="112">
        <v>0</v>
      </c>
      <c r="BK1673" s="111">
        <v>0.71299999999999997</v>
      </c>
      <c r="BL1673" s="112">
        <v>0</v>
      </c>
      <c r="BM1673" s="112">
        <v>0</v>
      </c>
      <c r="BN1673" s="112">
        <v>0</v>
      </c>
      <c r="BO1673" s="112">
        <v>1.4259999999999999</v>
      </c>
      <c r="BP1673" s="112">
        <v>0</v>
      </c>
      <c r="BQ1673" s="112">
        <v>0</v>
      </c>
      <c r="BR1673" s="113">
        <v>167</v>
      </c>
      <c r="BS1673" s="112">
        <v>0</v>
      </c>
    </row>
    <row r="1674" spans="1:71" hidden="1" x14ac:dyDescent="0.25">
      <c r="A1674" s="102" t="s">
        <v>9</v>
      </c>
      <c r="B1674" s="103" t="s">
        <v>173</v>
      </c>
      <c r="C1674" s="102" t="s">
        <v>174</v>
      </c>
      <c r="D1674" s="102" t="s">
        <v>1076</v>
      </c>
      <c r="E1674" s="102" t="s">
        <v>1077</v>
      </c>
      <c r="F1674" s="102" t="s">
        <v>151</v>
      </c>
      <c r="G1674" s="102" t="s">
        <v>223</v>
      </c>
      <c r="H1674" s="104">
        <v>40</v>
      </c>
      <c r="I1674" s="104">
        <v>32</v>
      </c>
      <c r="J1674" s="104">
        <v>15</v>
      </c>
      <c r="K1674" s="104">
        <v>45</v>
      </c>
      <c r="L1674" s="105">
        <v>29</v>
      </c>
      <c r="M1674" s="106">
        <v>399</v>
      </c>
      <c r="N1674" s="106">
        <v>472</v>
      </c>
      <c r="O1674" s="106">
        <v>4</v>
      </c>
      <c r="P1674" s="106">
        <v>73</v>
      </c>
      <c r="Q1674" s="106">
        <v>7</v>
      </c>
      <c r="R1674" s="106">
        <v>5.5</v>
      </c>
      <c r="S1674" s="106">
        <v>403</v>
      </c>
      <c r="T1674" s="106">
        <v>409</v>
      </c>
      <c r="U1674" s="106">
        <v>4</v>
      </c>
      <c r="V1674" s="106">
        <v>6</v>
      </c>
      <c r="W1674" s="106">
        <v>4</v>
      </c>
      <c r="X1674" s="106">
        <v>4</v>
      </c>
      <c r="Y1674" s="106">
        <v>15</v>
      </c>
      <c r="Z1674" s="106">
        <v>4</v>
      </c>
      <c r="AA1674" s="107">
        <v>60698</v>
      </c>
      <c r="AB1674" s="106">
        <v>7</v>
      </c>
      <c r="AC1674" s="108">
        <v>5.5</v>
      </c>
      <c r="AD1674" s="109">
        <v>3</v>
      </c>
      <c r="AE1674" s="110">
        <v>58.333333333333336</v>
      </c>
      <c r="AF1674" s="111">
        <v>0.54</v>
      </c>
      <c r="AG1674" s="112">
        <v>2</v>
      </c>
      <c r="AH1674" s="112">
        <v>0</v>
      </c>
      <c r="AI1674" s="112">
        <v>2</v>
      </c>
      <c r="AJ1674" s="111">
        <v>0.9</v>
      </c>
      <c r="AK1674" s="112">
        <v>0</v>
      </c>
      <c r="AL1674" s="112">
        <v>0</v>
      </c>
      <c r="AM1674" s="112">
        <v>0</v>
      </c>
      <c r="AN1674" s="112">
        <v>0</v>
      </c>
      <c r="AO1674" s="112">
        <v>0</v>
      </c>
      <c r="AP1674" s="112">
        <v>0</v>
      </c>
      <c r="AQ1674" s="112">
        <v>0</v>
      </c>
      <c r="AR1674" s="112">
        <v>0</v>
      </c>
      <c r="AS1674" s="112">
        <v>0</v>
      </c>
      <c r="AT1674" s="111">
        <v>0.55000000000000004</v>
      </c>
      <c r="AU1674" s="112">
        <v>0</v>
      </c>
      <c r="AV1674" s="112">
        <v>0</v>
      </c>
      <c r="AW1674" s="112">
        <v>0</v>
      </c>
      <c r="AX1674" s="112">
        <v>0</v>
      </c>
      <c r="AY1674" s="112">
        <v>0</v>
      </c>
      <c r="AZ1674" s="112">
        <v>0</v>
      </c>
      <c r="BA1674" s="111">
        <v>0.71299999999999997</v>
      </c>
      <c r="BB1674" s="112">
        <v>0</v>
      </c>
      <c r="BC1674" s="112">
        <v>0</v>
      </c>
      <c r="BD1674" s="112">
        <v>0</v>
      </c>
      <c r="BE1674" s="112">
        <v>0</v>
      </c>
      <c r="BF1674" s="112">
        <v>0</v>
      </c>
      <c r="BG1674" s="112">
        <v>0</v>
      </c>
      <c r="BH1674" s="112">
        <v>0</v>
      </c>
      <c r="BI1674" s="112">
        <v>0</v>
      </c>
      <c r="BJ1674" s="112">
        <v>0</v>
      </c>
      <c r="BK1674" s="111">
        <v>0.71299999999999997</v>
      </c>
      <c r="BL1674" s="112">
        <v>31.500000000000004</v>
      </c>
      <c r="BM1674" s="112">
        <v>1.8</v>
      </c>
      <c r="BN1674" s="112">
        <v>1.8</v>
      </c>
      <c r="BO1674" s="112">
        <v>0</v>
      </c>
      <c r="BP1674" s="112">
        <v>0</v>
      </c>
      <c r="BQ1674" s="112">
        <v>0</v>
      </c>
      <c r="BR1674" s="113">
        <v>60</v>
      </c>
      <c r="BS1674" s="112">
        <v>0</v>
      </c>
    </row>
    <row r="1675" spans="1:71" hidden="1" x14ac:dyDescent="0.25">
      <c r="A1675" s="102" t="s">
        <v>9</v>
      </c>
      <c r="B1675" s="103" t="s">
        <v>173</v>
      </c>
      <c r="C1675" s="102" t="s">
        <v>174</v>
      </c>
      <c r="D1675" s="102" t="s">
        <v>230</v>
      </c>
      <c r="E1675" s="102" t="s">
        <v>231</v>
      </c>
      <c r="F1675" s="102" t="s">
        <v>155</v>
      </c>
      <c r="G1675" s="102" t="s">
        <v>227</v>
      </c>
      <c r="H1675" s="104">
        <v>129</v>
      </c>
      <c r="I1675" s="104">
        <v>176</v>
      </c>
      <c r="J1675" s="104">
        <v>140</v>
      </c>
      <c r="K1675" s="104">
        <v>420</v>
      </c>
      <c r="L1675" s="105">
        <v>148.33333333333334</v>
      </c>
      <c r="M1675" s="106">
        <v>1616</v>
      </c>
      <c r="N1675" s="106">
        <v>1775</v>
      </c>
      <c r="O1675" s="106">
        <v>8</v>
      </c>
      <c r="P1675" s="106">
        <v>159</v>
      </c>
      <c r="Q1675" s="106">
        <v>9</v>
      </c>
      <c r="R1675" s="106">
        <v>8.5</v>
      </c>
      <c r="S1675" s="106">
        <v>1720</v>
      </c>
      <c r="T1675" s="106">
        <v>1828</v>
      </c>
      <c r="U1675" s="106">
        <v>8</v>
      </c>
      <c r="V1675" s="106">
        <v>108</v>
      </c>
      <c r="W1675" s="106">
        <v>9</v>
      </c>
      <c r="X1675" s="106">
        <v>8.5</v>
      </c>
      <c r="Y1675" s="106">
        <v>140</v>
      </c>
      <c r="Z1675" s="106">
        <v>9</v>
      </c>
      <c r="AA1675" s="107">
        <v>97402</v>
      </c>
      <c r="AB1675" s="106">
        <v>10</v>
      </c>
      <c r="AC1675" s="108">
        <v>9.1999999999999993</v>
      </c>
      <c r="AD1675" s="109">
        <v>5</v>
      </c>
      <c r="AE1675" s="110">
        <v>0</v>
      </c>
      <c r="AF1675" s="111">
        <v>0.54</v>
      </c>
      <c r="AG1675" s="112">
        <v>0.33333333333333331</v>
      </c>
      <c r="AH1675" s="112">
        <v>181</v>
      </c>
      <c r="AI1675" s="112">
        <v>0.33333333333333331</v>
      </c>
      <c r="AJ1675" s="111">
        <v>0.9</v>
      </c>
      <c r="AK1675" s="112">
        <v>0</v>
      </c>
      <c r="AL1675" s="112">
        <v>0</v>
      </c>
      <c r="AM1675" s="112">
        <v>0</v>
      </c>
      <c r="AN1675" s="112">
        <v>0</v>
      </c>
      <c r="AO1675" s="112">
        <v>42.333333333333336</v>
      </c>
      <c r="AP1675" s="112">
        <v>0</v>
      </c>
      <c r="AQ1675" s="112">
        <v>0</v>
      </c>
      <c r="AR1675" s="112">
        <v>0</v>
      </c>
      <c r="AS1675" s="112">
        <v>0</v>
      </c>
      <c r="AT1675" s="111">
        <v>0.55000000000000004</v>
      </c>
      <c r="AU1675" s="112">
        <v>0</v>
      </c>
      <c r="AV1675" s="112">
        <v>0</v>
      </c>
      <c r="AW1675" s="112">
        <v>0</v>
      </c>
      <c r="AX1675" s="112">
        <v>0</v>
      </c>
      <c r="AY1675" s="112">
        <v>0</v>
      </c>
      <c r="AZ1675" s="112">
        <v>17.666666666666668</v>
      </c>
      <c r="BA1675" s="111">
        <v>0.71299999999999997</v>
      </c>
      <c r="BB1675" s="112">
        <v>0</v>
      </c>
      <c r="BC1675" s="112">
        <v>0</v>
      </c>
      <c r="BD1675" s="112">
        <v>0</v>
      </c>
      <c r="BE1675" s="112">
        <v>0</v>
      </c>
      <c r="BF1675" s="112">
        <v>121</v>
      </c>
      <c r="BG1675" s="112">
        <v>0</v>
      </c>
      <c r="BH1675" s="112">
        <v>8.3333333333333339</v>
      </c>
      <c r="BI1675" s="112">
        <v>152.66666666666666</v>
      </c>
      <c r="BJ1675" s="112">
        <v>0</v>
      </c>
      <c r="BK1675" s="111">
        <v>0.71299999999999997</v>
      </c>
      <c r="BL1675" s="112">
        <v>0</v>
      </c>
      <c r="BM1675" s="112">
        <v>163.20000000000002</v>
      </c>
      <c r="BN1675" s="112">
        <v>0.3</v>
      </c>
      <c r="BO1675" s="112">
        <v>109.55633333333333</v>
      </c>
      <c r="BP1675" s="112">
        <v>127.38933333333333</v>
      </c>
      <c r="BQ1675" s="112">
        <v>0</v>
      </c>
      <c r="BR1675" s="113">
        <v>349</v>
      </c>
      <c r="BS1675" s="112">
        <v>0</v>
      </c>
    </row>
    <row r="1676" spans="1:71" hidden="1" x14ac:dyDescent="0.25">
      <c r="A1676" s="102" t="s">
        <v>9</v>
      </c>
      <c r="B1676" s="103" t="s">
        <v>173</v>
      </c>
      <c r="C1676" s="102" t="s">
        <v>174</v>
      </c>
      <c r="D1676" s="102" t="s">
        <v>858</v>
      </c>
      <c r="E1676" s="102" t="s">
        <v>859</v>
      </c>
      <c r="F1676" s="102" t="s">
        <v>155</v>
      </c>
      <c r="G1676" s="102" t="s">
        <v>227</v>
      </c>
      <c r="H1676" s="104">
        <v>11</v>
      </c>
      <c r="I1676" s="104">
        <v>12</v>
      </c>
      <c r="J1676" s="104">
        <v>25</v>
      </c>
      <c r="K1676" s="104">
        <v>75</v>
      </c>
      <c r="L1676" s="105">
        <v>16</v>
      </c>
      <c r="M1676" s="106">
        <v>127</v>
      </c>
      <c r="N1676" s="106">
        <v>133</v>
      </c>
      <c r="O1676" s="106">
        <v>1</v>
      </c>
      <c r="P1676" s="106">
        <v>6</v>
      </c>
      <c r="Q1676" s="106">
        <v>3</v>
      </c>
      <c r="R1676" s="106">
        <v>2</v>
      </c>
      <c r="S1676" s="106">
        <v>132</v>
      </c>
      <c r="T1676" s="106">
        <v>136</v>
      </c>
      <c r="U1676" s="106">
        <v>1</v>
      </c>
      <c r="V1676" s="106">
        <v>4</v>
      </c>
      <c r="W1676" s="106">
        <v>3</v>
      </c>
      <c r="X1676" s="106">
        <v>2</v>
      </c>
      <c r="Y1676" s="106">
        <v>25</v>
      </c>
      <c r="Z1676" s="106">
        <v>5</v>
      </c>
      <c r="AA1676" s="107">
        <v>51225</v>
      </c>
      <c r="AB1676" s="106">
        <v>5</v>
      </c>
      <c r="AC1676" s="108">
        <v>3.8</v>
      </c>
      <c r="AD1676" s="109">
        <v>2</v>
      </c>
      <c r="AE1676" s="110">
        <v>0</v>
      </c>
      <c r="AF1676" s="111">
        <v>0.54</v>
      </c>
      <c r="AG1676" s="112">
        <v>0</v>
      </c>
      <c r="AH1676" s="112">
        <v>0</v>
      </c>
      <c r="AI1676" s="112">
        <v>0</v>
      </c>
      <c r="AJ1676" s="111">
        <v>0.9</v>
      </c>
      <c r="AK1676" s="112">
        <v>0</v>
      </c>
      <c r="AL1676" s="112">
        <v>0</v>
      </c>
      <c r="AM1676" s="112">
        <v>0</v>
      </c>
      <c r="AN1676" s="112">
        <v>0</v>
      </c>
      <c r="AO1676" s="112">
        <v>0</v>
      </c>
      <c r="AP1676" s="112">
        <v>0</v>
      </c>
      <c r="AQ1676" s="112">
        <v>0</v>
      </c>
      <c r="AR1676" s="112">
        <v>0</v>
      </c>
      <c r="AS1676" s="112">
        <v>0</v>
      </c>
      <c r="AT1676" s="111">
        <v>0.55000000000000004</v>
      </c>
      <c r="AU1676" s="112">
        <v>0</v>
      </c>
      <c r="AV1676" s="112">
        <v>0</v>
      </c>
      <c r="AW1676" s="112">
        <v>0</v>
      </c>
      <c r="AX1676" s="112">
        <v>13</v>
      </c>
      <c r="AY1676" s="112">
        <v>0.33333333333333331</v>
      </c>
      <c r="AZ1676" s="112">
        <v>11.666666666666666</v>
      </c>
      <c r="BA1676" s="111">
        <v>0.71299999999999997</v>
      </c>
      <c r="BB1676" s="112">
        <v>0</v>
      </c>
      <c r="BC1676" s="112">
        <v>0</v>
      </c>
      <c r="BD1676" s="112">
        <v>0</v>
      </c>
      <c r="BE1676" s="112">
        <v>0</v>
      </c>
      <c r="BF1676" s="112">
        <v>0</v>
      </c>
      <c r="BG1676" s="112">
        <v>0</v>
      </c>
      <c r="BH1676" s="112">
        <v>0</v>
      </c>
      <c r="BI1676" s="112">
        <v>7</v>
      </c>
      <c r="BJ1676" s="112">
        <v>0</v>
      </c>
      <c r="BK1676" s="111">
        <v>0.71299999999999997</v>
      </c>
      <c r="BL1676" s="112">
        <v>0</v>
      </c>
      <c r="BM1676" s="112">
        <v>0</v>
      </c>
      <c r="BN1676" s="112">
        <v>0</v>
      </c>
      <c r="BO1676" s="112">
        <v>0</v>
      </c>
      <c r="BP1676" s="112">
        <v>22.815999999999999</v>
      </c>
      <c r="BQ1676" s="112">
        <v>0</v>
      </c>
      <c r="BR1676" s="113">
        <v>43</v>
      </c>
      <c r="BS1676" s="112">
        <v>0</v>
      </c>
    </row>
    <row r="1677" spans="1:71" hidden="1" x14ac:dyDescent="0.25">
      <c r="A1677" s="102" t="s">
        <v>9</v>
      </c>
      <c r="B1677" s="103" t="s">
        <v>173</v>
      </c>
      <c r="C1677" s="102" t="s">
        <v>174</v>
      </c>
      <c r="D1677" s="102" t="s">
        <v>860</v>
      </c>
      <c r="E1677" s="102" t="s">
        <v>861</v>
      </c>
      <c r="F1677" s="102" t="s">
        <v>413</v>
      </c>
      <c r="G1677" s="102" t="s">
        <v>227</v>
      </c>
      <c r="H1677" s="104">
        <v>117</v>
      </c>
      <c r="I1677" s="104">
        <v>115</v>
      </c>
      <c r="J1677" s="104">
        <v>224</v>
      </c>
      <c r="K1677" s="104">
        <v>672</v>
      </c>
      <c r="L1677" s="105">
        <v>152</v>
      </c>
      <c r="M1677" s="106">
        <v>1279</v>
      </c>
      <c r="N1677" s="106">
        <v>1453</v>
      </c>
      <c r="O1677" s="106">
        <v>7</v>
      </c>
      <c r="P1677" s="106">
        <v>174</v>
      </c>
      <c r="Q1677" s="106">
        <v>9</v>
      </c>
      <c r="R1677" s="106">
        <v>8</v>
      </c>
      <c r="S1677" s="106">
        <v>1364</v>
      </c>
      <c r="T1677" s="106">
        <v>1393</v>
      </c>
      <c r="U1677" s="106">
        <v>7</v>
      </c>
      <c r="V1677" s="106">
        <v>29</v>
      </c>
      <c r="W1677" s="106">
        <v>7</v>
      </c>
      <c r="X1677" s="106">
        <v>7</v>
      </c>
      <c r="Y1677" s="106">
        <v>224</v>
      </c>
      <c r="Z1677" s="106">
        <v>9</v>
      </c>
      <c r="AA1677" s="107">
        <v>105082</v>
      </c>
      <c r="AB1677" s="106">
        <v>10</v>
      </c>
      <c r="AC1677" s="108">
        <v>8.8000000000000007</v>
      </c>
      <c r="AD1677" s="109">
        <v>5</v>
      </c>
      <c r="AE1677" s="110">
        <v>0</v>
      </c>
      <c r="AF1677" s="111">
        <v>0.54</v>
      </c>
      <c r="AG1677" s="112">
        <v>0</v>
      </c>
      <c r="AH1677" s="112">
        <v>0</v>
      </c>
      <c r="AI1677" s="112">
        <v>0</v>
      </c>
      <c r="AJ1677" s="111">
        <v>0.9</v>
      </c>
      <c r="AK1677" s="112">
        <v>0</v>
      </c>
      <c r="AL1677" s="112">
        <v>0</v>
      </c>
      <c r="AM1677" s="112">
        <v>0</v>
      </c>
      <c r="AN1677" s="112">
        <v>0</v>
      </c>
      <c r="AO1677" s="112">
        <v>0</v>
      </c>
      <c r="AP1677" s="112">
        <v>0</v>
      </c>
      <c r="AQ1677" s="112">
        <v>0</v>
      </c>
      <c r="AR1677" s="112">
        <v>0</v>
      </c>
      <c r="AS1677" s="112">
        <v>0</v>
      </c>
      <c r="AT1677" s="111">
        <v>0.55000000000000004</v>
      </c>
      <c r="AU1677" s="112">
        <v>0</v>
      </c>
      <c r="AV1677" s="112">
        <v>0</v>
      </c>
      <c r="AW1677" s="112">
        <v>0</v>
      </c>
      <c r="AX1677" s="112">
        <v>13</v>
      </c>
      <c r="AY1677" s="112">
        <v>0.33333333333333331</v>
      </c>
      <c r="AZ1677" s="112">
        <v>11.666666666666666</v>
      </c>
      <c r="BA1677" s="111">
        <v>0.71299999999999997</v>
      </c>
      <c r="BB1677" s="112">
        <v>0</v>
      </c>
      <c r="BC1677" s="112">
        <v>0</v>
      </c>
      <c r="BD1677" s="112">
        <v>0</v>
      </c>
      <c r="BE1677" s="112">
        <v>0</v>
      </c>
      <c r="BF1677" s="112">
        <v>0</v>
      </c>
      <c r="BG1677" s="112">
        <v>0</v>
      </c>
      <c r="BH1677" s="112">
        <v>0</v>
      </c>
      <c r="BI1677" s="112">
        <v>7</v>
      </c>
      <c r="BJ1677" s="112">
        <v>0</v>
      </c>
      <c r="BK1677" s="111">
        <v>0.71299999999999997</v>
      </c>
      <c r="BL1677" s="112">
        <v>0</v>
      </c>
      <c r="BM1677" s="112">
        <v>0</v>
      </c>
      <c r="BN1677" s="112">
        <v>0</v>
      </c>
      <c r="BO1677" s="112">
        <v>0</v>
      </c>
      <c r="BP1677" s="112">
        <v>22.815999999999999</v>
      </c>
      <c r="BQ1677" s="112">
        <v>0</v>
      </c>
      <c r="BR1677" s="113">
        <v>50</v>
      </c>
      <c r="BS1677" s="112">
        <v>0</v>
      </c>
    </row>
    <row r="1678" spans="1:71" hidden="1" x14ac:dyDescent="0.25">
      <c r="A1678" s="102" t="s">
        <v>9</v>
      </c>
      <c r="B1678" s="103" t="s">
        <v>173</v>
      </c>
      <c r="C1678" s="102" t="s">
        <v>174</v>
      </c>
      <c r="D1678" s="102" t="s">
        <v>232</v>
      </c>
      <c r="E1678" s="102" t="s">
        <v>233</v>
      </c>
      <c r="F1678" s="102" t="s">
        <v>155</v>
      </c>
      <c r="G1678" s="102" t="s">
        <v>227</v>
      </c>
      <c r="H1678" s="104">
        <v>35</v>
      </c>
      <c r="I1678" s="104">
        <v>35</v>
      </c>
      <c r="J1678" s="104">
        <v>91</v>
      </c>
      <c r="K1678" s="104">
        <v>273</v>
      </c>
      <c r="L1678" s="105">
        <v>53.666666666666664</v>
      </c>
      <c r="M1678" s="106">
        <v>488</v>
      </c>
      <c r="N1678" s="106">
        <v>494</v>
      </c>
      <c r="O1678" s="106">
        <v>5</v>
      </c>
      <c r="P1678" s="106">
        <v>6</v>
      </c>
      <c r="Q1678" s="106">
        <v>3</v>
      </c>
      <c r="R1678" s="106">
        <v>4</v>
      </c>
      <c r="S1678" s="106">
        <v>484</v>
      </c>
      <c r="T1678" s="106">
        <v>487</v>
      </c>
      <c r="U1678" s="106">
        <v>5</v>
      </c>
      <c r="V1678" s="106">
        <v>3</v>
      </c>
      <c r="W1678" s="106">
        <v>3</v>
      </c>
      <c r="X1678" s="106">
        <v>4</v>
      </c>
      <c r="Y1678" s="106">
        <v>91</v>
      </c>
      <c r="Z1678" s="106">
        <v>8</v>
      </c>
      <c r="AA1678" s="107">
        <v>142972</v>
      </c>
      <c r="AB1678" s="106">
        <v>10</v>
      </c>
      <c r="AC1678" s="108">
        <v>7.2</v>
      </c>
      <c r="AD1678" s="109">
        <v>4</v>
      </c>
      <c r="AE1678" s="110">
        <v>0</v>
      </c>
      <c r="AF1678" s="111">
        <v>0.54</v>
      </c>
      <c r="AG1678" s="112">
        <v>0.66666666666666663</v>
      </c>
      <c r="AH1678" s="112">
        <v>28.333333333333332</v>
      </c>
      <c r="AI1678" s="112">
        <v>0.66666666666666663</v>
      </c>
      <c r="AJ1678" s="111">
        <v>0.9</v>
      </c>
      <c r="AK1678" s="112">
        <v>0</v>
      </c>
      <c r="AL1678" s="112">
        <v>0</v>
      </c>
      <c r="AM1678" s="112">
        <v>0</v>
      </c>
      <c r="AN1678" s="112">
        <v>0</v>
      </c>
      <c r="AO1678" s="112">
        <v>0</v>
      </c>
      <c r="AP1678" s="112">
        <v>0</v>
      </c>
      <c r="AQ1678" s="112">
        <v>0</v>
      </c>
      <c r="AR1678" s="112">
        <v>0</v>
      </c>
      <c r="AS1678" s="112">
        <v>0</v>
      </c>
      <c r="AT1678" s="111">
        <v>0.55000000000000004</v>
      </c>
      <c r="AU1678" s="112">
        <v>0</v>
      </c>
      <c r="AV1678" s="112">
        <v>0</v>
      </c>
      <c r="AW1678" s="112">
        <v>0</v>
      </c>
      <c r="AX1678" s="112">
        <v>0</v>
      </c>
      <c r="AY1678" s="112">
        <v>0</v>
      </c>
      <c r="AZ1678" s="112">
        <v>0</v>
      </c>
      <c r="BA1678" s="111">
        <v>0.71299999999999997</v>
      </c>
      <c r="BB1678" s="112">
        <v>0</v>
      </c>
      <c r="BC1678" s="112">
        <v>0</v>
      </c>
      <c r="BD1678" s="112">
        <v>0</v>
      </c>
      <c r="BE1678" s="112">
        <v>0</v>
      </c>
      <c r="BF1678" s="112">
        <v>173</v>
      </c>
      <c r="BG1678" s="112">
        <v>0</v>
      </c>
      <c r="BH1678" s="112">
        <v>0.33333333333333331</v>
      </c>
      <c r="BI1678" s="112">
        <v>33.333333333333336</v>
      </c>
      <c r="BJ1678" s="112">
        <v>4.333333333333333</v>
      </c>
      <c r="BK1678" s="111">
        <v>0.71299999999999997</v>
      </c>
      <c r="BL1678" s="112">
        <v>0</v>
      </c>
      <c r="BM1678" s="112">
        <v>26.1</v>
      </c>
      <c r="BN1678" s="112">
        <v>0.6</v>
      </c>
      <c r="BO1678" s="112">
        <v>123.34899999999999</v>
      </c>
      <c r="BP1678" s="112">
        <v>24.004333333333335</v>
      </c>
      <c r="BQ1678" s="112">
        <v>3.0896666666666661</v>
      </c>
      <c r="BR1678" s="113">
        <v>61</v>
      </c>
      <c r="BS1678" s="112">
        <v>0</v>
      </c>
    </row>
    <row r="1679" spans="1:71" hidden="1" x14ac:dyDescent="0.25">
      <c r="A1679" s="102" t="s">
        <v>9</v>
      </c>
      <c r="B1679" s="103" t="s">
        <v>173</v>
      </c>
      <c r="C1679" s="102" t="s">
        <v>174</v>
      </c>
      <c r="D1679" s="102" t="s">
        <v>68</v>
      </c>
      <c r="E1679" s="102" t="s">
        <v>69</v>
      </c>
      <c r="F1679" s="102" t="s">
        <v>151</v>
      </c>
      <c r="G1679" s="102" t="s">
        <v>223</v>
      </c>
      <c r="H1679" s="104">
        <v>167</v>
      </c>
      <c r="I1679" s="104">
        <v>183</v>
      </c>
      <c r="J1679" s="104">
        <v>359</v>
      </c>
      <c r="K1679" s="104">
        <v>1077</v>
      </c>
      <c r="L1679" s="105">
        <v>236.33333333333334</v>
      </c>
      <c r="M1679" s="106">
        <v>1453</v>
      </c>
      <c r="N1679" s="106">
        <v>1542</v>
      </c>
      <c r="O1679" s="106">
        <v>8</v>
      </c>
      <c r="P1679" s="106">
        <v>89</v>
      </c>
      <c r="Q1679" s="106">
        <v>8</v>
      </c>
      <c r="R1679" s="106">
        <v>8</v>
      </c>
      <c r="S1679" s="106">
        <v>1541</v>
      </c>
      <c r="T1679" s="106">
        <v>1582</v>
      </c>
      <c r="U1679" s="106">
        <v>8</v>
      </c>
      <c r="V1679" s="106">
        <v>41</v>
      </c>
      <c r="W1679" s="106">
        <v>8</v>
      </c>
      <c r="X1679" s="106">
        <v>8</v>
      </c>
      <c r="Y1679" s="106">
        <v>359</v>
      </c>
      <c r="Z1679" s="106">
        <v>10</v>
      </c>
      <c r="AA1679" s="107">
        <v>60698</v>
      </c>
      <c r="AB1679" s="106">
        <v>7</v>
      </c>
      <c r="AC1679" s="108">
        <v>8</v>
      </c>
      <c r="AD1679" s="109">
        <v>4</v>
      </c>
      <c r="AE1679" s="110">
        <v>0</v>
      </c>
      <c r="AF1679" s="111">
        <v>0.54</v>
      </c>
      <c r="AG1679" s="112">
        <v>0</v>
      </c>
      <c r="AH1679" s="112">
        <v>7.333333333333333</v>
      </c>
      <c r="AI1679" s="112">
        <v>0</v>
      </c>
      <c r="AJ1679" s="111">
        <v>0.9</v>
      </c>
      <c r="AK1679" s="112">
        <v>0</v>
      </c>
      <c r="AL1679" s="112">
        <v>0</v>
      </c>
      <c r="AM1679" s="112">
        <v>0</v>
      </c>
      <c r="AN1679" s="112">
        <v>0</v>
      </c>
      <c r="AO1679" s="112">
        <v>0</v>
      </c>
      <c r="AP1679" s="112">
        <v>0</v>
      </c>
      <c r="AQ1679" s="112">
        <v>0</v>
      </c>
      <c r="AR1679" s="112">
        <v>0</v>
      </c>
      <c r="AS1679" s="112">
        <v>0</v>
      </c>
      <c r="AT1679" s="111">
        <v>0.55000000000000004</v>
      </c>
      <c r="AU1679" s="112">
        <v>0</v>
      </c>
      <c r="AV1679" s="112">
        <v>0</v>
      </c>
      <c r="AW1679" s="112">
        <v>0</v>
      </c>
      <c r="AX1679" s="112">
        <v>0</v>
      </c>
      <c r="AY1679" s="112">
        <v>0</v>
      </c>
      <c r="AZ1679" s="112">
        <v>0</v>
      </c>
      <c r="BA1679" s="111">
        <v>0.71299999999999997</v>
      </c>
      <c r="BB1679" s="112">
        <v>0</v>
      </c>
      <c r="BC1679" s="112">
        <v>0</v>
      </c>
      <c r="BD1679" s="112">
        <v>0</v>
      </c>
      <c r="BE1679" s="112">
        <v>0</v>
      </c>
      <c r="BF1679" s="112">
        <v>0</v>
      </c>
      <c r="BG1679" s="112">
        <v>0</v>
      </c>
      <c r="BH1679" s="112">
        <v>0</v>
      </c>
      <c r="BI1679" s="112">
        <v>0</v>
      </c>
      <c r="BJ1679" s="112">
        <v>0</v>
      </c>
      <c r="BK1679" s="111">
        <v>0.71299999999999997</v>
      </c>
      <c r="BL1679" s="112">
        <v>0</v>
      </c>
      <c r="BM1679" s="112">
        <v>6.6</v>
      </c>
      <c r="BN1679" s="112">
        <v>0</v>
      </c>
      <c r="BO1679" s="112">
        <v>0</v>
      </c>
      <c r="BP1679" s="112">
        <v>0</v>
      </c>
      <c r="BQ1679" s="112">
        <v>0</v>
      </c>
      <c r="BR1679" s="113">
        <v>649</v>
      </c>
      <c r="BS1679" s="112">
        <v>0</v>
      </c>
    </row>
    <row r="1680" spans="1:71" hidden="1" x14ac:dyDescent="0.25">
      <c r="A1680" s="102" t="s">
        <v>9</v>
      </c>
      <c r="B1680" s="103" t="s">
        <v>173</v>
      </c>
      <c r="C1680" s="102" t="s">
        <v>174</v>
      </c>
      <c r="D1680" s="102" t="s">
        <v>1046</v>
      </c>
      <c r="E1680" s="102" t="s">
        <v>1047</v>
      </c>
      <c r="F1680" s="102" t="s">
        <v>244</v>
      </c>
      <c r="G1680" s="102" t="s">
        <v>224</v>
      </c>
      <c r="H1680" s="104">
        <v>11</v>
      </c>
      <c r="I1680" s="104">
        <v>13</v>
      </c>
      <c r="J1680" s="104"/>
      <c r="K1680" s="104" t="s">
        <v>154</v>
      </c>
      <c r="L1680" s="105">
        <v>12</v>
      </c>
      <c r="M1680" s="106">
        <v>134</v>
      </c>
      <c r="N1680" s="106">
        <v>140</v>
      </c>
      <c r="O1680" s="106">
        <v>2</v>
      </c>
      <c r="P1680" s="106">
        <v>6</v>
      </c>
      <c r="Q1680" s="106">
        <v>3</v>
      </c>
      <c r="R1680" s="106">
        <v>2.5</v>
      </c>
      <c r="S1680" s="106">
        <v>142</v>
      </c>
      <c r="T1680" s="106">
        <v>148</v>
      </c>
      <c r="U1680" s="106">
        <v>2</v>
      </c>
      <c r="V1680" s="106">
        <v>6</v>
      </c>
      <c r="W1680" s="106">
        <v>4</v>
      </c>
      <c r="X1680" s="106">
        <v>3</v>
      </c>
      <c r="Y1680" s="106"/>
      <c r="Z1680" s="106"/>
      <c r="AA1680" s="107">
        <v>91259</v>
      </c>
      <c r="AB1680" s="106">
        <v>9</v>
      </c>
      <c r="AC1680" s="108">
        <v>5.875</v>
      </c>
      <c r="AD1680" s="109">
        <v>3</v>
      </c>
      <c r="AE1680" s="110">
        <v>0</v>
      </c>
      <c r="AF1680" s="111">
        <v>0.54</v>
      </c>
      <c r="AG1680" s="112">
        <v>0</v>
      </c>
      <c r="AH1680" s="112">
        <v>0</v>
      </c>
      <c r="AI1680" s="112">
        <v>0</v>
      </c>
      <c r="AJ1680" s="111">
        <v>0.9</v>
      </c>
      <c r="AK1680" s="112">
        <v>0</v>
      </c>
      <c r="AL1680" s="112">
        <v>0</v>
      </c>
      <c r="AM1680" s="112">
        <v>0</v>
      </c>
      <c r="AN1680" s="112">
        <v>0</v>
      </c>
      <c r="AO1680" s="112">
        <v>0</v>
      </c>
      <c r="AP1680" s="112">
        <v>0</v>
      </c>
      <c r="AQ1680" s="112">
        <v>0</v>
      </c>
      <c r="AR1680" s="112">
        <v>0</v>
      </c>
      <c r="AS1680" s="112">
        <v>0</v>
      </c>
      <c r="AT1680" s="111">
        <v>0.55000000000000004</v>
      </c>
      <c r="AU1680" s="112">
        <v>0</v>
      </c>
      <c r="AV1680" s="112">
        <v>0</v>
      </c>
      <c r="AW1680" s="112">
        <v>0</v>
      </c>
      <c r="AX1680" s="112">
        <v>0</v>
      </c>
      <c r="AY1680" s="112">
        <v>0</v>
      </c>
      <c r="AZ1680" s="112">
        <v>0</v>
      </c>
      <c r="BA1680" s="111">
        <v>0.71299999999999997</v>
      </c>
      <c r="BB1680" s="112">
        <v>0</v>
      </c>
      <c r="BC1680" s="112">
        <v>0</v>
      </c>
      <c r="BD1680" s="112">
        <v>0</v>
      </c>
      <c r="BE1680" s="112">
        <v>0</v>
      </c>
      <c r="BF1680" s="112">
        <v>0</v>
      </c>
      <c r="BG1680" s="112">
        <v>0</v>
      </c>
      <c r="BH1680" s="112">
        <v>0</v>
      </c>
      <c r="BI1680" s="112">
        <v>0</v>
      </c>
      <c r="BJ1680" s="112">
        <v>0</v>
      </c>
      <c r="BK1680" s="111">
        <v>0.71299999999999997</v>
      </c>
      <c r="BL1680" s="112">
        <v>0</v>
      </c>
      <c r="BM1680" s="112">
        <v>0</v>
      </c>
      <c r="BN1680" s="112">
        <v>0</v>
      </c>
      <c r="BO1680" s="112">
        <v>0</v>
      </c>
      <c r="BP1680" s="112">
        <v>0</v>
      </c>
      <c r="BQ1680" s="112">
        <v>0</v>
      </c>
      <c r="BR1680" s="113">
        <v>1</v>
      </c>
      <c r="BS1680" s="112">
        <v>253</v>
      </c>
    </row>
    <row r="1681" spans="1:71" hidden="1" x14ac:dyDescent="0.25">
      <c r="A1681" s="102" t="s">
        <v>9</v>
      </c>
      <c r="B1681" s="103" t="s">
        <v>173</v>
      </c>
      <c r="C1681" s="102" t="s">
        <v>174</v>
      </c>
      <c r="D1681" s="102" t="s">
        <v>1042</v>
      </c>
      <c r="E1681" s="102" t="s">
        <v>1043</v>
      </c>
      <c r="F1681" s="102" t="s">
        <v>151</v>
      </c>
      <c r="G1681" s="102" t="s">
        <v>223</v>
      </c>
      <c r="H1681" s="104">
        <v>12</v>
      </c>
      <c r="I1681" s="104"/>
      <c r="J1681" s="104">
        <v>7</v>
      </c>
      <c r="K1681" s="104">
        <v>21</v>
      </c>
      <c r="L1681" s="105">
        <v>9.5</v>
      </c>
      <c r="M1681" s="106">
        <v>116</v>
      </c>
      <c r="N1681" s="106">
        <v>121</v>
      </c>
      <c r="O1681" s="106">
        <v>1</v>
      </c>
      <c r="P1681" s="106">
        <v>5</v>
      </c>
      <c r="Q1681" s="106">
        <v>3</v>
      </c>
      <c r="R1681" s="106">
        <v>2</v>
      </c>
      <c r="S1681" s="106"/>
      <c r="T1681" s="106"/>
      <c r="U1681" s="106"/>
      <c r="V1681" s="106"/>
      <c r="W1681" s="106"/>
      <c r="X1681" s="106"/>
      <c r="Y1681" s="106">
        <v>7</v>
      </c>
      <c r="Z1681" s="106">
        <v>2</v>
      </c>
      <c r="AA1681" s="107">
        <v>84920</v>
      </c>
      <c r="AB1681" s="106">
        <v>9</v>
      </c>
      <c r="AC1681" s="108">
        <v>5.5</v>
      </c>
      <c r="AD1681" s="109">
        <v>3</v>
      </c>
      <c r="AE1681" s="110">
        <v>0</v>
      </c>
      <c r="AF1681" s="111">
        <v>0.54</v>
      </c>
      <c r="AG1681" s="112">
        <v>0.66666666666666663</v>
      </c>
      <c r="AH1681" s="112">
        <v>7.333333333333333</v>
      </c>
      <c r="AI1681" s="112">
        <v>0.66666666666666663</v>
      </c>
      <c r="AJ1681" s="111">
        <v>0.9</v>
      </c>
      <c r="AK1681" s="112">
        <v>0</v>
      </c>
      <c r="AL1681" s="112">
        <v>0</v>
      </c>
      <c r="AM1681" s="112">
        <v>0</v>
      </c>
      <c r="AN1681" s="112">
        <v>0</v>
      </c>
      <c r="AO1681" s="112">
        <v>0</v>
      </c>
      <c r="AP1681" s="112">
        <v>0</v>
      </c>
      <c r="AQ1681" s="112">
        <v>0</v>
      </c>
      <c r="AR1681" s="112">
        <v>0</v>
      </c>
      <c r="AS1681" s="112">
        <v>0</v>
      </c>
      <c r="AT1681" s="111">
        <v>0.55000000000000004</v>
      </c>
      <c r="AU1681" s="112">
        <v>0</v>
      </c>
      <c r="AV1681" s="112">
        <v>0</v>
      </c>
      <c r="AW1681" s="112">
        <v>0</v>
      </c>
      <c r="AX1681" s="112">
        <v>0</v>
      </c>
      <c r="AY1681" s="112">
        <v>0</v>
      </c>
      <c r="AZ1681" s="112">
        <v>0</v>
      </c>
      <c r="BA1681" s="111">
        <v>0.71299999999999997</v>
      </c>
      <c r="BB1681" s="112">
        <v>0</v>
      </c>
      <c r="BC1681" s="112">
        <v>0</v>
      </c>
      <c r="BD1681" s="112">
        <v>0</v>
      </c>
      <c r="BE1681" s="112">
        <v>0</v>
      </c>
      <c r="BF1681" s="112">
        <v>0</v>
      </c>
      <c r="BG1681" s="112">
        <v>0</v>
      </c>
      <c r="BH1681" s="112">
        <v>0</v>
      </c>
      <c r="BI1681" s="112">
        <v>0</v>
      </c>
      <c r="BJ1681" s="112">
        <v>0</v>
      </c>
      <c r="BK1681" s="111">
        <v>0.71299999999999997</v>
      </c>
      <c r="BL1681" s="112">
        <v>0</v>
      </c>
      <c r="BM1681" s="112">
        <v>7.2</v>
      </c>
      <c r="BN1681" s="112">
        <v>0.6</v>
      </c>
      <c r="BO1681" s="112">
        <v>0</v>
      </c>
      <c r="BP1681" s="112">
        <v>0</v>
      </c>
      <c r="BQ1681" s="112">
        <v>0</v>
      </c>
      <c r="BR1681" s="113">
        <v>74</v>
      </c>
      <c r="BS1681" s="112">
        <v>0</v>
      </c>
    </row>
    <row r="1682" spans="1:71" hidden="1" x14ac:dyDescent="0.25">
      <c r="A1682" s="102" t="s">
        <v>9</v>
      </c>
      <c r="B1682" s="103" t="s">
        <v>173</v>
      </c>
      <c r="C1682" s="102" t="s">
        <v>174</v>
      </c>
      <c r="D1682" s="102" t="s">
        <v>710</v>
      </c>
      <c r="E1682" s="102" t="s">
        <v>711</v>
      </c>
      <c r="F1682" s="102" t="s">
        <v>155</v>
      </c>
      <c r="G1682" s="102" t="s">
        <v>227</v>
      </c>
      <c r="H1682" s="104">
        <v>184</v>
      </c>
      <c r="I1682" s="104">
        <v>190</v>
      </c>
      <c r="J1682" s="104">
        <v>700</v>
      </c>
      <c r="K1682" s="104">
        <v>2100</v>
      </c>
      <c r="L1682" s="105">
        <v>358</v>
      </c>
      <c r="M1682" s="106">
        <v>1874</v>
      </c>
      <c r="N1682" s="106">
        <v>2170</v>
      </c>
      <c r="O1682" s="106">
        <v>9</v>
      </c>
      <c r="P1682" s="106">
        <v>296</v>
      </c>
      <c r="Q1682" s="106">
        <v>10</v>
      </c>
      <c r="R1682" s="106">
        <v>9.5</v>
      </c>
      <c r="S1682" s="106">
        <v>1924</v>
      </c>
      <c r="T1682" s="106">
        <v>2001</v>
      </c>
      <c r="U1682" s="106">
        <v>8</v>
      </c>
      <c r="V1682" s="106">
        <v>77</v>
      </c>
      <c r="W1682" s="106">
        <v>9</v>
      </c>
      <c r="X1682" s="106">
        <v>8.5</v>
      </c>
      <c r="Y1682" s="106">
        <v>700</v>
      </c>
      <c r="Z1682" s="106">
        <v>10</v>
      </c>
      <c r="AA1682" s="107">
        <v>100050</v>
      </c>
      <c r="AB1682" s="106">
        <v>10</v>
      </c>
      <c r="AC1682" s="108">
        <v>9.6</v>
      </c>
      <c r="AD1682" s="109">
        <v>5</v>
      </c>
      <c r="AE1682" s="110">
        <v>0</v>
      </c>
      <c r="AF1682" s="111">
        <v>0.54</v>
      </c>
      <c r="AG1682" s="112">
        <v>0</v>
      </c>
      <c r="AH1682" s="112">
        <v>0</v>
      </c>
      <c r="AI1682" s="112">
        <v>0</v>
      </c>
      <c r="AJ1682" s="111">
        <v>0.9</v>
      </c>
      <c r="AK1682" s="112">
        <v>0</v>
      </c>
      <c r="AL1682" s="112">
        <v>0</v>
      </c>
      <c r="AM1682" s="112">
        <v>0</v>
      </c>
      <c r="AN1682" s="112">
        <v>0</v>
      </c>
      <c r="AO1682" s="112">
        <v>22.666666666666668</v>
      </c>
      <c r="AP1682" s="112">
        <v>0</v>
      </c>
      <c r="AQ1682" s="112">
        <v>0</v>
      </c>
      <c r="AR1682" s="112">
        <v>0</v>
      </c>
      <c r="AS1682" s="112">
        <v>0</v>
      </c>
      <c r="AT1682" s="111">
        <v>0.55000000000000004</v>
      </c>
      <c r="AU1682" s="112">
        <v>0</v>
      </c>
      <c r="AV1682" s="112">
        <v>0</v>
      </c>
      <c r="AW1682" s="112">
        <v>0</v>
      </c>
      <c r="AX1682" s="112">
        <v>0</v>
      </c>
      <c r="AY1682" s="112">
        <v>0</v>
      </c>
      <c r="AZ1682" s="112">
        <v>0</v>
      </c>
      <c r="BA1682" s="111">
        <v>0.71299999999999997</v>
      </c>
      <c r="BB1682" s="112">
        <v>0</v>
      </c>
      <c r="BC1682" s="112">
        <v>0</v>
      </c>
      <c r="BD1682" s="112">
        <v>0</v>
      </c>
      <c r="BE1682" s="112">
        <v>0</v>
      </c>
      <c r="BF1682" s="112">
        <v>1.6666666666666667</v>
      </c>
      <c r="BG1682" s="112">
        <v>0</v>
      </c>
      <c r="BH1682" s="112">
        <v>0</v>
      </c>
      <c r="BI1682" s="112">
        <v>0</v>
      </c>
      <c r="BJ1682" s="112">
        <v>8</v>
      </c>
      <c r="BK1682" s="111">
        <v>0.71299999999999997</v>
      </c>
      <c r="BL1682" s="112">
        <v>0</v>
      </c>
      <c r="BM1682" s="112">
        <v>0</v>
      </c>
      <c r="BN1682" s="112">
        <v>0</v>
      </c>
      <c r="BO1682" s="112">
        <v>13.655000000000001</v>
      </c>
      <c r="BP1682" s="112">
        <v>0</v>
      </c>
      <c r="BQ1682" s="112">
        <v>5.7039999999999997</v>
      </c>
      <c r="BR1682" s="113">
        <v>282</v>
      </c>
      <c r="BS1682" s="112">
        <v>1</v>
      </c>
    </row>
    <row r="1683" spans="1:71" hidden="1" x14ac:dyDescent="0.25">
      <c r="A1683" s="102" t="s">
        <v>9</v>
      </c>
      <c r="B1683" s="103" t="s">
        <v>173</v>
      </c>
      <c r="C1683" s="102" t="s">
        <v>174</v>
      </c>
      <c r="D1683" s="102" t="s">
        <v>280</v>
      </c>
      <c r="E1683" s="102" t="s">
        <v>281</v>
      </c>
      <c r="F1683" s="102" t="s">
        <v>151</v>
      </c>
      <c r="G1683" s="102" t="s">
        <v>223</v>
      </c>
      <c r="H1683" s="104">
        <v>95</v>
      </c>
      <c r="I1683" s="104">
        <v>116</v>
      </c>
      <c r="J1683" s="104">
        <v>81</v>
      </c>
      <c r="K1683" s="104">
        <v>243</v>
      </c>
      <c r="L1683" s="105">
        <v>97.333333333333329</v>
      </c>
      <c r="M1683" s="106">
        <v>1140</v>
      </c>
      <c r="N1683" s="106">
        <v>1217</v>
      </c>
      <c r="O1683" s="106">
        <v>7</v>
      </c>
      <c r="P1683" s="106">
        <v>77</v>
      </c>
      <c r="Q1683" s="106">
        <v>7</v>
      </c>
      <c r="R1683" s="106">
        <v>7</v>
      </c>
      <c r="S1683" s="106">
        <v>1203</v>
      </c>
      <c r="T1683" s="106">
        <v>1255</v>
      </c>
      <c r="U1683" s="106">
        <v>7</v>
      </c>
      <c r="V1683" s="106">
        <v>52</v>
      </c>
      <c r="W1683" s="106">
        <v>8</v>
      </c>
      <c r="X1683" s="106">
        <v>7.5</v>
      </c>
      <c r="Y1683" s="106">
        <v>81</v>
      </c>
      <c r="Z1683" s="106">
        <v>8</v>
      </c>
      <c r="AA1683" s="107"/>
      <c r="AB1683" s="106"/>
      <c r="AC1683" s="108">
        <v>7.5</v>
      </c>
      <c r="AD1683" s="109">
        <v>4</v>
      </c>
      <c r="AE1683" s="110">
        <v>0</v>
      </c>
      <c r="AF1683" s="111">
        <v>0.54</v>
      </c>
      <c r="AG1683" s="112">
        <v>0</v>
      </c>
      <c r="AH1683" s="112">
        <v>0</v>
      </c>
      <c r="AI1683" s="112">
        <v>0</v>
      </c>
      <c r="AJ1683" s="111">
        <v>0.9</v>
      </c>
      <c r="AK1683" s="112">
        <v>0</v>
      </c>
      <c r="AL1683" s="112">
        <v>0</v>
      </c>
      <c r="AM1683" s="112">
        <v>0</v>
      </c>
      <c r="AN1683" s="112">
        <v>0</v>
      </c>
      <c r="AO1683" s="112">
        <v>0</v>
      </c>
      <c r="AP1683" s="112">
        <v>0</v>
      </c>
      <c r="AQ1683" s="112">
        <v>0</v>
      </c>
      <c r="AR1683" s="112">
        <v>0</v>
      </c>
      <c r="AS1683" s="112">
        <v>0</v>
      </c>
      <c r="AT1683" s="111">
        <v>0.55000000000000004</v>
      </c>
      <c r="AU1683" s="112">
        <v>0</v>
      </c>
      <c r="AV1683" s="112">
        <v>0</v>
      </c>
      <c r="AW1683" s="112">
        <v>0</v>
      </c>
      <c r="AX1683" s="112">
        <v>0</v>
      </c>
      <c r="AY1683" s="112">
        <v>0</v>
      </c>
      <c r="AZ1683" s="112">
        <v>0</v>
      </c>
      <c r="BA1683" s="111">
        <v>0.71299999999999997</v>
      </c>
      <c r="BB1683" s="112">
        <v>0</v>
      </c>
      <c r="BC1683" s="112">
        <v>0</v>
      </c>
      <c r="BD1683" s="112">
        <v>0</v>
      </c>
      <c r="BE1683" s="112">
        <v>0</v>
      </c>
      <c r="BF1683" s="112">
        <v>0</v>
      </c>
      <c r="BG1683" s="112">
        <v>0</v>
      </c>
      <c r="BH1683" s="112">
        <v>0</v>
      </c>
      <c r="BI1683" s="112">
        <v>0</v>
      </c>
      <c r="BJ1683" s="112">
        <v>0</v>
      </c>
      <c r="BK1683" s="111">
        <v>0.71299999999999997</v>
      </c>
      <c r="BL1683" s="112">
        <v>0</v>
      </c>
      <c r="BM1683" s="112">
        <v>0</v>
      </c>
      <c r="BN1683" s="112">
        <v>0</v>
      </c>
      <c r="BO1683" s="112">
        <v>0</v>
      </c>
      <c r="BP1683" s="112">
        <v>0</v>
      </c>
      <c r="BQ1683" s="112">
        <v>0</v>
      </c>
      <c r="BR1683" s="113">
        <v>93</v>
      </c>
      <c r="BS1683" s="112">
        <v>0</v>
      </c>
    </row>
    <row r="1684" spans="1:71" hidden="1" x14ac:dyDescent="0.25">
      <c r="A1684" s="102" t="s">
        <v>9</v>
      </c>
      <c r="B1684" s="103" t="s">
        <v>173</v>
      </c>
      <c r="C1684" s="102" t="s">
        <v>174</v>
      </c>
      <c r="D1684" s="102" t="s">
        <v>761</v>
      </c>
      <c r="E1684" s="102" t="s">
        <v>762</v>
      </c>
      <c r="F1684" s="102" t="s">
        <v>155</v>
      </c>
      <c r="G1684" s="102" t="s">
        <v>227</v>
      </c>
      <c r="H1684" s="104">
        <v>119</v>
      </c>
      <c r="I1684" s="104">
        <v>131</v>
      </c>
      <c r="J1684" s="104">
        <v>136</v>
      </c>
      <c r="K1684" s="104">
        <v>408</v>
      </c>
      <c r="L1684" s="105">
        <v>128.66666666666666</v>
      </c>
      <c r="M1684" s="106">
        <v>1165</v>
      </c>
      <c r="N1684" s="106">
        <v>1297</v>
      </c>
      <c r="O1684" s="106">
        <v>7</v>
      </c>
      <c r="P1684" s="106">
        <v>132</v>
      </c>
      <c r="Q1684" s="106">
        <v>8</v>
      </c>
      <c r="R1684" s="106">
        <v>7.5</v>
      </c>
      <c r="S1684" s="106">
        <v>1207</v>
      </c>
      <c r="T1684" s="106">
        <v>1264</v>
      </c>
      <c r="U1684" s="106">
        <v>7</v>
      </c>
      <c r="V1684" s="106">
        <v>57</v>
      </c>
      <c r="W1684" s="106">
        <v>8</v>
      </c>
      <c r="X1684" s="106">
        <v>7.5</v>
      </c>
      <c r="Y1684" s="106">
        <v>136</v>
      </c>
      <c r="Z1684" s="106">
        <v>9</v>
      </c>
      <c r="AA1684" s="107">
        <v>60516</v>
      </c>
      <c r="AB1684" s="106">
        <v>7</v>
      </c>
      <c r="AC1684" s="108">
        <v>7.6</v>
      </c>
      <c r="AD1684" s="109">
        <v>4</v>
      </c>
      <c r="AE1684" s="110">
        <v>0</v>
      </c>
      <c r="AF1684" s="111">
        <v>0.54</v>
      </c>
      <c r="AG1684" s="112">
        <v>39</v>
      </c>
      <c r="AH1684" s="112">
        <v>239.66666666666666</v>
      </c>
      <c r="AI1684" s="112">
        <v>39</v>
      </c>
      <c r="AJ1684" s="111">
        <v>0.9</v>
      </c>
      <c r="AK1684" s="112">
        <v>0</v>
      </c>
      <c r="AL1684" s="112">
        <v>0</v>
      </c>
      <c r="AM1684" s="112">
        <v>0</v>
      </c>
      <c r="AN1684" s="112">
        <v>0</v>
      </c>
      <c r="AO1684" s="112">
        <v>42.333333333333336</v>
      </c>
      <c r="AP1684" s="112">
        <v>0</v>
      </c>
      <c r="AQ1684" s="112">
        <v>0</v>
      </c>
      <c r="AR1684" s="112">
        <v>0</v>
      </c>
      <c r="AS1684" s="112">
        <v>0</v>
      </c>
      <c r="AT1684" s="111">
        <v>0.55000000000000004</v>
      </c>
      <c r="AU1684" s="112">
        <v>0</v>
      </c>
      <c r="AV1684" s="112">
        <v>0</v>
      </c>
      <c r="AW1684" s="112">
        <v>69.666666666666671</v>
      </c>
      <c r="AX1684" s="112">
        <v>0</v>
      </c>
      <c r="AY1684" s="112">
        <v>0</v>
      </c>
      <c r="AZ1684" s="112">
        <v>79</v>
      </c>
      <c r="BA1684" s="111">
        <v>0.71299999999999997</v>
      </c>
      <c r="BB1684" s="112">
        <v>0</v>
      </c>
      <c r="BC1684" s="112">
        <v>0</v>
      </c>
      <c r="BD1684" s="112">
        <v>0</v>
      </c>
      <c r="BE1684" s="112">
        <v>0</v>
      </c>
      <c r="BF1684" s="112">
        <v>86</v>
      </c>
      <c r="BG1684" s="112">
        <v>0</v>
      </c>
      <c r="BH1684" s="112">
        <v>10</v>
      </c>
      <c r="BI1684" s="112">
        <v>152.66666666666666</v>
      </c>
      <c r="BJ1684" s="112">
        <v>0</v>
      </c>
      <c r="BK1684" s="111">
        <v>0.71299999999999997</v>
      </c>
      <c r="BL1684" s="112">
        <v>0</v>
      </c>
      <c r="BM1684" s="112">
        <v>250.79999999999998</v>
      </c>
      <c r="BN1684" s="112">
        <v>35.1</v>
      </c>
      <c r="BO1684" s="112">
        <v>134.27366666666666</v>
      </c>
      <c r="BP1684" s="112">
        <v>172.30833333333334</v>
      </c>
      <c r="BQ1684" s="112">
        <v>0</v>
      </c>
      <c r="BR1684" s="113">
        <v>107</v>
      </c>
      <c r="BS1684" s="112">
        <v>0</v>
      </c>
    </row>
    <row r="1685" spans="1:71" hidden="1" x14ac:dyDescent="0.25">
      <c r="A1685" s="102" t="s">
        <v>9</v>
      </c>
      <c r="B1685" s="103" t="s">
        <v>175</v>
      </c>
      <c r="C1685" s="102" t="s">
        <v>176</v>
      </c>
      <c r="D1685" s="102" t="s">
        <v>377</v>
      </c>
      <c r="E1685" s="102" t="s">
        <v>378</v>
      </c>
      <c r="F1685" s="102" t="s">
        <v>155</v>
      </c>
      <c r="G1685" s="102" t="s">
        <v>154</v>
      </c>
      <c r="H1685" s="104">
        <v>27</v>
      </c>
      <c r="I1685" s="104">
        <v>28</v>
      </c>
      <c r="J1685" s="104"/>
      <c r="K1685" s="104" t="s">
        <v>154</v>
      </c>
      <c r="L1685" s="105">
        <v>27.5</v>
      </c>
      <c r="M1685" s="106">
        <v>234</v>
      </c>
      <c r="N1685" s="106">
        <v>238</v>
      </c>
      <c r="O1685" s="106">
        <v>3</v>
      </c>
      <c r="P1685" s="106">
        <v>4</v>
      </c>
      <c r="Q1685" s="106">
        <v>3</v>
      </c>
      <c r="R1685" s="106">
        <v>3</v>
      </c>
      <c r="S1685" s="106">
        <v>235</v>
      </c>
      <c r="T1685" s="106">
        <v>239</v>
      </c>
      <c r="U1685" s="106">
        <v>3</v>
      </c>
      <c r="V1685" s="106">
        <v>4</v>
      </c>
      <c r="W1685" s="106">
        <v>3</v>
      </c>
      <c r="X1685" s="106">
        <v>3</v>
      </c>
      <c r="Y1685" s="106"/>
      <c r="Z1685" s="106"/>
      <c r="AA1685" s="107">
        <v>61479</v>
      </c>
      <c r="AB1685" s="106">
        <v>7</v>
      </c>
      <c r="AC1685" s="108">
        <v>5</v>
      </c>
      <c r="AD1685" s="109">
        <v>3</v>
      </c>
      <c r="AE1685" s="110">
        <v>0</v>
      </c>
      <c r="AF1685" s="111">
        <v>0.54</v>
      </c>
      <c r="AG1685" s="112">
        <v>0.66666666666666663</v>
      </c>
      <c r="AH1685" s="112">
        <v>0</v>
      </c>
      <c r="AI1685" s="112">
        <v>0.66666666666666663</v>
      </c>
      <c r="AJ1685" s="111">
        <v>0.9</v>
      </c>
      <c r="AK1685" s="112">
        <v>0</v>
      </c>
      <c r="AL1685" s="112">
        <v>0</v>
      </c>
      <c r="AM1685" s="112">
        <v>0</v>
      </c>
      <c r="AN1685" s="112">
        <v>0</v>
      </c>
      <c r="AO1685" s="112">
        <v>0</v>
      </c>
      <c r="AP1685" s="112">
        <v>0</v>
      </c>
      <c r="AQ1685" s="112">
        <v>0</v>
      </c>
      <c r="AR1685" s="112">
        <v>0</v>
      </c>
      <c r="AS1685" s="112">
        <v>0</v>
      </c>
      <c r="AT1685" s="111">
        <v>0.55000000000000004</v>
      </c>
      <c r="AU1685" s="112">
        <v>0</v>
      </c>
      <c r="AV1685" s="112">
        <v>0</v>
      </c>
      <c r="AW1685" s="112">
        <v>0</v>
      </c>
      <c r="AX1685" s="112">
        <v>0</v>
      </c>
      <c r="AY1685" s="112">
        <v>0</v>
      </c>
      <c r="AZ1685" s="112">
        <v>0</v>
      </c>
      <c r="BA1685" s="111">
        <v>0.71299999999999997</v>
      </c>
      <c r="BB1685" s="112">
        <v>0</v>
      </c>
      <c r="BC1685" s="112">
        <v>0</v>
      </c>
      <c r="BD1685" s="112">
        <v>0</v>
      </c>
      <c r="BE1685" s="112">
        <v>0</v>
      </c>
      <c r="BF1685" s="112">
        <v>0</v>
      </c>
      <c r="BG1685" s="112">
        <v>0</v>
      </c>
      <c r="BH1685" s="112">
        <v>0</v>
      </c>
      <c r="BI1685" s="112">
        <v>0</v>
      </c>
      <c r="BJ1685" s="112">
        <v>0</v>
      </c>
      <c r="BK1685" s="111">
        <v>0.71299999999999997</v>
      </c>
      <c r="BL1685" s="112">
        <v>0</v>
      </c>
      <c r="BM1685" s="112">
        <v>0.6</v>
      </c>
      <c r="BN1685" s="112">
        <v>0.6</v>
      </c>
      <c r="BO1685" s="112">
        <v>0</v>
      </c>
      <c r="BP1685" s="112">
        <v>0</v>
      </c>
      <c r="BQ1685" s="112">
        <v>0</v>
      </c>
      <c r="BR1685" s="113">
        <v>50</v>
      </c>
      <c r="BS1685" s="112">
        <v>0</v>
      </c>
    </row>
    <row r="1686" spans="1:71" hidden="1" x14ac:dyDescent="0.25">
      <c r="A1686" s="102" t="s">
        <v>9</v>
      </c>
      <c r="B1686" s="103" t="s">
        <v>175</v>
      </c>
      <c r="C1686" s="102" t="s">
        <v>176</v>
      </c>
      <c r="D1686" s="102" t="s">
        <v>282</v>
      </c>
      <c r="E1686" s="102" t="s">
        <v>283</v>
      </c>
      <c r="F1686" s="102" t="s">
        <v>155</v>
      </c>
      <c r="G1686" s="102" t="s">
        <v>154</v>
      </c>
      <c r="H1686" s="104">
        <v>41</v>
      </c>
      <c r="I1686" s="104">
        <v>48</v>
      </c>
      <c r="J1686" s="104">
        <v>116</v>
      </c>
      <c r="K1686" s="104">
        <v>348</v>
      </c>
      <c r="L1686" s="105">
        <v>68.333333333333329</v>
      </c>
      <c r="M1686" s="106">
        <v>573</v>
      </c>
      <c r="N1686" s="106">
        <v>517</v>
      </c>
      <c r="O1686" s="106">
        <v>5</v>
      </c>
      <c r="P1686" s="106">
        <v>-56</v>
      </c>
      <c r="Q1686" s="106">
        <v>1</v>
      </c>
      <c r="R1686" s="106">
        <v>3</v>
      </c>
      <c r="S1686" s="106">
        <v>613</v>
      </c>
      <c r="T1686" s="106">
        <v>605</v>
      </c>
      <c r="U1686" s="106">
        <v>5</v>
      </c>
      <c r="V1686" s="106">
        <v>-8</v>
      </c>
      <c r="W1686" s="106">
        <v>1</v>
      </c>
      <c r="X1686" s="106">
        <v>3</v>
      </c>
      <c r="Y1686" s="106">
        <v>116</v>
      </c>
      <c r="Z1686" s="106">
        <v>8</v>
      </c>
      <c r="AA1686" s="107">
        <v>63414</v>
      </c>
      <c r="AB1686" s="106">
        <v>7</v>
      </c>
      <c r="AC1686" s="108">
        <v>5.6</v>
      </c>
      <c r="AD1686" s="109">
        <v>3</v>
      </c>
      <c r="AE1686" s="110">
        <v>0</v>
      </c>
      <c r="AF1686" s="111">
        <v>0.54</v>
      </c>
      <c r="AG1686" s="112">
        <v>0</v>
      </c>
      <c r="AH1686" s="112">
        <v>0</v>
      </c>
      <c r="AI1686" s="112">
        <v>0</v>
      </c>
      <c r="AJ1686" s="111">
        <v>0.9</v>
      </c>
      <c r="AK1686" s="112">
        <v>0</v>
      </c>
      <c r="AL1686" s="112">
        <v>0</v>
      </c>
      <c r="AM1686" s="112">
        <v>0</v>
      </c>
      <c r="AN1686" s="112">
        <v>0</v>
      </c>
      <c r="AO1686" s="112">
        <v>0</v>
      </c>
      <c r="AP1686" s="112">
        <v>0</v>
      </c>
      <c r="AQ1686" s="112">
        <v>0</v>
      </c>
      <c r="AR1686" s="112">
        <v>0</v>
      </c>
      <c r="AS1686" s="112">
        <v>0</v>
      </c>
      <c r="AT1686" s="111">
        <v>0.55000000000000004</v>
      </c>
      <c r="AU1686" s="112">
        <v>0</v>
      </c>
      <c r="AV1686" s="112">
        <v>0</v>
      </c>
      <c r="AW1686" s="112">
        <v>0</v>
      </c>
      <c r="AX1686" s="112">
        <v>0</v>
      </c>
      <c r="AY1686" s="112">
        <v>0</v>
      </c>
      <c r="AZ1686" s="112">
        <v>0</v>
      </c>
      <c r="BA1686" s="111">
        <v>0.71299999999999997</v>
      </c>
      <c r="BB1686" s="112">
        <v>0</v>
      </c>
      <c r="BC1686" s="112">
        <v>0</v>
      </c>
      <c r="BD1686" s="112">
        <v>0</v>
      </c>
      <c r="BE1686" s="112">
        <v>0</v>
      </c>
      <c r="BF1686" s="112">
        <v>0</v>
      </c>
      <c r="BG1686" s="112">
        <v>0</v>
      </c>
      <c r="BH1686" s="112">
        <v>0</v>
      </c>
      <c r="BI1686" s="112">
        <v>0</v>
      </c>
      <c r="BJ1686" s="112">
        <v>0</v>
      </c>
      <c r="BK1686" s="111">
        <v>0.71299999999999997</v>
      </c>
      <c r="BL1686" s="112">
        <v>0</v>
      </c>
      <c r="BM1686" s="112">
        <v>0</v>
      </c>
      <c r="BN1686" s="112">
        <v>0</v>
      </c>
      <c r="BO1686" s="112">
        <v>0</v>
      </c>
      <c r="BP1686" s="112">
        <v>0</v>
      </c>
      <c r="BQ1686" s="112">
        <v>0</v>
      </c>
      <c r="BR1686" s="113">
        <v>62</v>
      </c>
      <c r="BS1686" s="112">
        <v>0</v>
      </c>
    </row>
    <row r="1687" spans="1:71" hidden="1" x14ac:dyDescent="0.25">
      <c r="A1687" s="102" t="s">
        <v>9</v>
      </c>
      <c r="B1687" s="103" t="s">
        <v>175</v>
      </c>
      <c r="C1687" s="102" t="s">
        <v>176</v>
      </c>
      <c r="D1687" s="102" t="s">
        <v>712</v>
      </c>
      <c r="E1687" s="102" t="s">
        <v>713</v>
      </c>
      <c r="F1687" s="102" t="s">
        <v>151</v>
      </c>
      <c r="G1687" s="102" t="s">
        <v>223</v>
      </c>
      <c r="H1687" s="104">
        <v>101</v>
      </c>
      <c r="I1687" s="104">
        <v>106</v>
      </c>
      <c r="J1687" s="104">
        <v>42</v>
      </c>
      <c r="K1687" s="104">
        <v>126</v>
      </c>
      <c r="L1687" s="105">
        <v>83</v>
      </c>
      <c r="M1687" s="106">
        <v>1250</v>
      </c>
      <c r="N1687" s="106">
        <v>1247</v>
      </c>
      <c r="O1687" s="106">
        <v>7</v>
      </c>
      <c r="P1687" s="106">
        <v>-3</v>
      </c>
      <c r="Q1687" s="106">
        <v>2</v>
      </c>
      <c r="R1687" s="106">
        <v>4.5</v>
      </c>
      <c r="S1687" s="106">
        <v>1299</v>
      </c>
      <c r="T1687" s="106">
        <v>1302</v>
      </c>
      <c r="U1687" s="106">
        <v>7</v>
      </c>
      <c r="V1687" s="106">
        <v>3</v>
      </c>
      <c r="W1687" s="106">
        <v>3</v>
      </c>
      <c r="X1687" s="106">
        <v>5</v>
      </c>
      <c r="Y1687" s="106">
        <v>42</v>
      </c>
      <c r="Z1687" s="106">
        <v>6</v>
      </c>
      <c r="AA1687" s="107">
        <v>76384</v>
      </c>
      <c r="AB1687" s="106">
        <v>8</v>
      </c>
      <c r="AC1687" s="108">
        <v>6.3</v>
      </c>
      <c r="AD1687" s="109">
        <v>4</v>
      </c>
      <c r="AE1687" s="110">
        <v>0</v>
      </c>
      <c r="AF1687" s="111">
        <v>0.54</v>
      </c>
      <c r="AG1687" s="112">
        <v>0</v>
      </c>
      <c r="AH1687" s="112">
        <v>0</v>
      </c>
      <c r="AI1687" s="112">
        <v>0</v>
      </c>
      <c r="AJ1687" s="111">
        <v>0.9</v>
      </c>
      <c r="AK1687" s="112">
        <v>0</v>
      </c>
      <c r="AL1687" s="112">
        <v>0</v>
      </c>
      <c r="AM1687" s="112">
        <v>0</v>
      </c>
      <c r="AN1687" s="112">
        <v>0</v>
      </c>
      <c r="AO1687" s="112">
        <v>0</v>
      </c>
      <c r="AP1687" s="112">
        <v>0</v>
      </c>
      <c r="AQ1687" s="112">
        <v>0</v>
      </c>
      <c r="AR1687" s="112">
        <v>0</v>
      </c>
      <c r="AS1687" s="112">
        <v>0</v>
      </c>
      <c r="AT1687" s="111">
        <v>0.55000000000000004</v>
      </c>
      <c r="AU1687" s="112">
        <v>0</v>
      </c>
      <c r="AV1687" s="112">
        <v>0</v>
      </c>
      <c r="AW1687" s="112">
        <v>0</v>
      </c>
      <c r="AX1687" s="112">
        <v>0</v>
      </c>
      <c r="AY1687" s="112">
        <v>0</v>
      </c>
      <c r="AZ1687" s="112">
        <v>0</v>
      </c>
      <c r="BA1687" s="111">
        <v>0.71299999999999997</v>
      </c>
      <c r="BB1687" s="112">
        <v>0</v>
      </c>
      <c r="BC1687" s="112">
        <v>0</v>
      </c>
      <c r="BD1687" s="112">
        <v>0</v>
      </c>
      <c r="BE1687" s="112">
        <v>0</v>
      </c>
      <c r="BF1687" s="112">
        <v>0</v>
      </c>
      <c r="BG1687" s="112">
        <v>0</v>
      </c>
      <c r="BH1687" s="112">
        <v>0</v>
      </c>
      <c r="BI1687" s="112">
        <v>0</v>
      </c>
      <c r="BJ1687" s="112">
        <v>0</v>
      </c>
      <c r="BK1687" s="111">
        <v>0.71299999999999997</v>
      </c>
      <c r="BL1687" s="112">
        <v>0</v>
      </c>
      <c r="BM1687" s="112">
        <v>0</v>
      </c>
      <c r="BN1687" s="112">
        <v>0</v>
      </c>
      <c r="BO1687" s="112">
        <v>0</v>
      </c>
      <c r="BP1687" s="112">
        <v>0</v>
      </c>
      <c r="BQ1687" s="112">
        <v>0</v>
      </c>
      <c r="BR1687" s="113">
        <v>48</v>
      </c>
      <c r="BS1687" s="112">
        <v>0</v>
      </c>
    </row>
    <row r="1688" spans="1:71" hidden="1" x14ac:dyDescent="0.25">
      <c r="A1688" s="102" t="s">
        <v>9</v>
      </c>
      <c r="B1688" s="103" t="s">
        <v>175</v>
      </c>
      <c r="C1688" s="102" t="s">
        <v>176</v>
      </c>
      <c r="D1688" s="102" t="s">
        <v>284</v>
      </c>
      <c r="E1688" s="102" t="s">
        <v>285</v>
      </c>
      <c r="F1688" s="102" t="s">
        <v>155</v>
      </c>
      <c r="G1688" s="102" t="s">
        <v>227</v>
      </c>
      <c r="H1688" s="104">
        <v>60</v>
      </c>
      <c r="I1688" s="104">
        <v>71</v>
      </c>
      <c r="J1688" s="104">
        <v>127</v>
      </c>
      <c r="K1688" s="104">
        <v>381</v>
      </c>
      <c r="L1688" s="105">
        <v>86</v>
      </c>
      <c r="M1688" s="106">
        <v>690</v>
      </c>
      <c r="N1688" s="106">
        <v>735</v>
      </c>
      <c r="O1688" s="106">
        <v>6</v>
      </c>
      <c r="P1688" s="106">
        <v>45</v>
      </c>
      <c r="Q1688" s="106">
        <v>6</v>
      </c>
      <c r="R1688" s="106">
        <v>6</v>
      </c>
      <c r="S1688" s="106">
        <v>700</v>
      </c>
      <c r="T1688" s="106">
        <v>731</v>
      </c>
      <c r="U1688" s="106">
        <v>6</v>
      </c>
      <c r="V1688" s="106">
        <v>31</v>
      </c>
      <c r="W1688" s="106">
        <v>7</v>
      </c>
      <c r="X1688" s="106">
        <v>6.5</v>
      </c>
      <c r="Y1688" s="106">
        <v>127</v>
      </c>
      <c r="Z1688" s="106">
        <v>9</v>
      </c>
      <c r="AA1688" s="107">
        <v>76541</v>
      </c>
      <c r="AB1688" s="106">
        <v>8</v>
      </c>
      <c r="AC1688" s="108">
        <v>7.5</v>
      </c>
      <c r="AD1688" s="109">
        <v>4</v>
      </c>
      <c r="AE1688" s="110">
        <v>0</v>
      </c>
      <c r="AF1688" s="111">
        <v>0.54</v>
      </c>
      <c r="AG1688" s="112">
        <v>0</v>
      </c>
      <c r="AH1688" s="112">
        <v>0</v>
      </c>
      <c r="AI1688" s="112">
        <v>0</v>
      </c>
      <c r="AJ1688" s="111">
        <v>0.9</v>
      </c>
      <c r="AK1688" s="112">
        <v>0</v>
      </c>
      <c r="AL1688" s="112">
        <v>0</v>
      </c>
      <c r="AM1688" s="112">
        <v>0</v>
      </c>
      <c r="AN1688" s="112">
        <v>0</v>
      </c>
      <c r="AO1688" s="112">
        <v>0</v>
      </c>
      <c r="AP1688" s="112">
        <v>0</v>
      </c>
      <c r="AQ1688" s="112">
        <v>0</v>
      </c>
      <c r="AR1688" s="112">
        <v>0</v>
      </c>
      <c r="AS1688" s="112">
        <v>0</v>
      </c>
      <c r="AT1688" s="111">
        <v>0.55000000000000004</v>
      </c>
      <c r="AU1688" s="112">
        <v>0</v>
      </c>
      <c r="AV1688" s="112">
        <v>0</v>
      </c>
      <c r="AW1688" s="112">
        <v>0</v>
      </c>
      <c r="AX1688" s="112">
        <v>0</v>
      </c>
      <c r="AY1688" s="112">
        <v>0</v>
      </c>
      <c r="AZ1688" s="112">
        <v>0</v>
      </c>
      <c r="BA1688" s="111">
        <v>0.71299999999999997</v>
      </c>
      <c r="BB1688" s="112">
        <v>0</v>
      </c>
      <c r="BC1688" s="112">
        <v>0</v>
      </c>
      <c r="BD1688" s="112">
        <v>0</v>
      </c>
      <c r="BE1688" s="112">
        <v>0</v>
      </c>
      <c r="BF1688" s="112">
        <v>0</v>
      </c>
      <c r="BG1688" s="112">
        <v>0</v>
      </c>
      <c r="BH1688" s="112">
        <v>0</v>
      </c>
      <c r="BI1688" s="112">
        <v>0</v>
      </c>
      <c r="BJ1688" s="112">
        <v>0</v>
      </c>
      <c r="BK1688" s="111">
        <v>0.71299999999999997</v>
      </c>
      <c r="BL1688" s="112">
        <v>0</v>
      </c>
      <c r="BM1688" s="112">
        <v>0</v>
      </c>
      <c r="BN1688" s="112">
        <v>0</v>
      </c>
      <c r="BO1688" s="112">
        <v>0</v>
      </c>
      <c r="BP1688" s="112">
        <v>0</v>
      </c>
      <c r="BQ1688" s="112">
        <v>0</v>
      </c>
      <c r="BR1688" s="113">
        <v>74</v>
      </c>
      <c r="BS1688" s="112">
        <v>0</v>
      </c>
    </row>
    <row r="1689" spans="1:71" hidden="1" x14ac:dyDescent="0.25">
      <c r="A1689" s="102" t="s">
        <v>9</v>
      </c>
      <c r="B1689" s="103" t="s">
        <v>175</v>
      </c>
      <c r="C1689" s="102" t="s">
        <v>176</v>
      </c>
      <c r="D1689" s="102" t="s">
        <v>286</v>
      </c>
      <c r="E1689" s="102" t="s">
        <v>287</v>
      </c>
      <c r="F1689" s="102" t="s">
        <v>155</v>
      </c>
      <c r="G1689" s="102" t="s">
        <v>227</v>
      </c>
      <c r="H1689" s="104">
        <v>131</v>
      </c>
      <c r="I1689" s="104">
        <v>161</v>
      </c>
      <c r="J1689" s="104">
        <v>73</v>
      </c>
      <c r="K1689" s="104">
        <v>219</v>
      </c>
      <c r="L1689" s="105">
        <v>121.66666666666667</v>
      </c>
      <c r="M1689" s="106">
        <v>1146</v>
      </c>
      <c r="N1689" s="106">
        <v>1281</v>
      </c>
      <c r="O1689" s="106">
        <v>7</v>
      </c>
      <c r="P1689" s="106">
        <v>135</v>
      </c>
      <c r="Q1689" s="106">
        <v>8</v>
      </c>
      <c r="R1689" s="106">
        <v>7.5</v>
      </c>
      <c r="S1689" s="106">
        <v>1212</v>
      </c>
      <c r="T1689" s="106">
        <v>1289</v>
      </c>
      <c r="U1689" s="106">
        <v>7</v>
      </c>
      <c r="V1689" s="106">
        <v>77</v>
      </c>
      <c r="W1689" s="106">
        <v>9</v>
      </c>
      <c r="X1689" s="106">
        <v>8</v>
      </c>
      <c r="Y1689" s="106">
        <v>73</v>
      </c>
      <c r="Z1689" s="106">
        <v>7</v>
      </c>
      <c r="AA1689" s="107">
        <v>74196</v>
      </c>
      <c r="AB1689" s="106">
        <v>8</v>
      </c>
      <c r="AC1689" s="108">
        <v>7.7</v>
      </c>
      <c r="AD1689" s="109">
        <v>4</v>
      </c>
      <c r="AE1689" s="110">
        <v>0</v>
      </c>
      <c r="AF1689" s="111">
        <v>0.54</v>
      </c>
      <c r="AG1689" s="112">
        <v>0.33333333333333331</v>
      </c>
      <c r="AH1689" s="112">
        <v>181</v>
      </c>
      <c r="AI1689" s="112">
        <v>0.33333333333333331</v>
      </c>
      <c r="AJ1689" s="111">
        <v>0.9</v>
      </c>
      <c r="AK1689" s="112">
        <v>0</v>
      </c>
      <c r="AL1689" s="112">
        <v>0</v>
      </c>
      <c r="AM1689" s="112">
        <v>0</v>
      </c>
      <c r="AN1689" s="112">
        <v>0</v>
      </c>
      <c r="AO1689" s="112">
        <v>42.333333333333336</v>
      </c>
      <c r="AP1689" s="112">
        <v>0</v>
      </c>
      <c r="AQ1689" s="112">
        <v>0</v>
      </c>
      <c r="AR1689" s="112">
        <v>0</v>
      </c>
      <c r="AS1689" s="112">
        <v>0</v>
      </c>
      <c r="AT1689" s="111">
        <v>0.55000000000000004</v>
      </c>
      <c r="AU1689" s="112">
        <v>0</v>
      </c>
      <c r="AV1689" s="112">
        <v>0</v>
      </c>
      <c r="AW1689" s="112">
        <v>0</v>
      </c>
      <c r="AX1689" s="112">
        <v>0</v>
      </c>
      <c r="AY1689" s="112">
        <v>0</v>
      </c>
      <c r="AZ1689" s="112">
        <v>17.666666666666668</v>
      </c>
      <c r="BA1689" s="111">
        <v>0.71299999999999997</v>
      </c>
      <c r="BB1689" s="112">
        <v>0</v>
      </c>
      <c r="BC1689" s="112">
        <v>0</v>
      </c>
      <c r="BD1689" s="112">
        <v>0</v>
      </c>
      <c r="BE1689" s="112">
        <v>0</v>
      </c>
      <c r="BF1689" s="112">
        <v>146.33333333333334</v>
      </c>
      <c r="BG1689" s="112">
        <v>0</v>
      </c>
      <c r="BH1689" s="112">
        <v>7.666666666666667</v>
      </c>
      <c r="BI1689" s="112">
        <v>162</v>
      </c>
      <c r="BJ1689" s="112">
        <v>0</v>
      </c>
      <c r="BK1689" s="111">
        <v>0.71299999999999997</v>
      </c>
      <c r="BL1689" s="112">
        <v>0</v>
      </c>
      <c r="BM1689" s="112">
        <v>163.20000000000002</v>
      </c>
      <c r="BN1689" s="112">
        <v>0.3</v>
      </c>
      <c r="BO1689" s="112">
        <v>127.619</v>
      </c>
      <c r="BP1689" s="112">
        <v>133.56866666666667</v>
      </c>
      <c r="BQ1689" s="112">
        <v>0</v>
      </c>
      <c r="BR1689" s="113">
        <v>71</v>
      </c>
      <c r="BS1689" s="112">
        <v>0</v>
      </c>
    </row>
    <row r="1690" spans="1:71" hidden="1" x14ac:dyDescent="0.25">
      <c r="A1690" s="102" t="s">
        <v>9</v>
      </c>
      <c r="B1690" s="103" t="s">
        <v>175</v>
      </c>
      <c r="C1690" s="102" t="s">
        <v>176</v>
      </c>
      <c r="D1690" s="102" t="s">
        <v>72</v>
      </c>
      <c r="E1690" s="102" t="s">
        <v>73</v>
      </c>
      <c r="F1690" s="102" t="s">
        <v>155</v>
      </c>
      <c r="G1690" s="102" t="s">
        <v>227</v>
      </c>
      <c r="H1690" s="104">
        <v>195</v>
      </c>
      <c r="I1690" s="104">
        <v>221</v>
      </c>
      <c r="J1690" s="104">
        <v>350</v>
      </c>
      <c r="K1690" s="104">
        <v>1050</v>
      </c>
      <c r="L1690" s="105">
        <v>255.33333333333334</v>
      </c>
      <c r="M1690" s="106">
        <v>1971</v>
      </c>
      <c r="N1690" s="106">
        <v>2030</v>
      </c>
      <c r="O1690" s="106">
        <v>8</v>
      </c>
      <c r="P1690" s="106">
        <v>59</v>
      </c>
      <c r="Q1690" s="106">
        <v>7</v>
      </c>
      <c r="R1690" s="106">
        <v>7.5</v>
      </c>
      <c r="S1690" s="106">
        <v>2094</v>
      </c>
      <c r="T1690" s="106">
        <v>2132</v>
      </c>
      <c r="U1690" s="106">
        <v>9</v>
      </c>
      <c r="V1690" s="106">
        <v>38</v>
      </c>
      <c r="W1690" s="106">
        <v>7</v>
      </c>
      <c r="X1690" s="106">
        <v>8</v>
      </c>
      <c r="Y1690" s="106">
        <v>350</v>
      </c>
      <c r="Z1690" s="106">
        <v>10</v>
      </c>
      <c r="AA1690" s="107">
        <v>60622</v>
      </c>
      <c r="AB1690" s="106">
        <v>7</v>
      </c>
      <c r="AC1690" s="108">
        <v>7.9</v>
      </c>
      <c r="AD1690" s="109">
        <v>4</v>
      </c>
      <c r="AE1690" s="110">
        <v>0</v>
      </c>
      <c r="AF1690" s="111">
        <v>0.54</v>
      </c>
      <c r="AG1690" s="112">
        <v>0</v>
      </c>
      <c r="AH1690" s="112">
        <v>0</v>
      </c>
      <c r="AI1690" s="112">
        <v>0</v>
      </c>
      <c r="AJ1690" s="111">
        <v>0.9</v>
      </c>
      <c r="AK1690" s="112">
        <v>0</v>
      </c>
      <c r="AL1690" s="112">
        <v>0</v>
      </c>
      <c r="AM1690" s="112">
        <v>0</v>
      </c>
      <c r="AN1690" s="112">
        <v>0</v>
      </c>
      <c r="AO1690" s="112">
        <v>0</v>
      </c>
      <c r="AP1690" s="112">
        <v>0</v>
      </c>
      <c r="AQ1690" s="112">
        <v>0</v>
      </c>
      <c r="AR1690" s="112">
        <v>0</v>
      </c>
      <c r="AS1690" s="112">
        <v>0</v>
      </c>
      <c r="AT1690" s="111">
        <v>0.55000000000000004</v>
      </c>
      <c r="AU1690" s="112">
        <v>0</v>
      </c>
      <c r="AV1690" s="112">
        <v>0</v>
      </c>
      <c r="AW1690" s="112">
        <v>0</v>
      </c>
      <c r="AX1690" s="112">
        <v>0</v>
      </c>
      <c r="AY1690" s="112">
        <v>0</v>
      </c>
      <c r="AZ1690" s="112">
        <v>0</v>
      </c>
      <c r="BA1690" s="111">
        <v>0.71299999999999997</v>
      </c>
      <c r="BB1690" s="112">
        <v>0</v>
      </c>
      <c r="BC1690" s="112">
        <v>0</v>
      </c>
      <c r="BD1690" s="112">
        <v>0</v>
      </c>
      <c r="BE1690" s="112">
        <v>0</v>
      </c>
      <c r="BF1690" s="112">
        <v>2</v>
      </c>
      <c r="BG1690" s="112">
        <v>0</v>
      </c>
      <c r="BH1690" s="112">
        <v>0</v>
      </c>
      <c r="BI1690" s="112">
        <v>0</v>
      </c>
      <c r="BJ1690" s="112">
        <v>0</v>
      </c>
      <c r="BK1690" s="111">
        <v>0.71299999999999997</v>
      </c>
      <c r="BL1690" s="112">
        <v>0</v>
      </c>
      <c r="BM1690" s="112">
        <v>0</v>
      </c>
      <c r="BN1690" s="112">
        <v>0</v>
      </c>
      <c r="BO1690" s="112">
        <v>1.4259999999999999</v>
      </c>
      <c r="BP1690" s="112">
        <v>0</v>
      </c>
      <c r="BQ1690" s="112">
        <v>0</v>
      </c>
      <c r="BR1690" s="113">
        <v>189</v>
      </c>
      <c r="BS1690" s="112">
        <v>0</v>
      </c>
    </row>
    <row r="1691" spans="1:71" hidden="1" x14ac:dyDescent="0.25">
      <c r="A1691" s="102" t="s">
        <v>9</v>
      </c>
      <c r="B1691" s="103" t="s">
        <v>175</v>
      </c>
      <c r="C1691" s="102" t="s">
        <v>176</v>
      </c>
      <c r="D1691" s="102" t="s">
        <v>379</v>
      </c>
      <c r="E1691" s="102" t="s">
        <v>380</v>
      </c>
      <c r="F1691" s="102" t="s">
        <v>155</v>
      </c>
      <c r="G1691" s="102" t="s">
        <v>227</v>
      </c>
      <c r="H1691" s="104">
        <v>11</v>
      </c>
      <c r="I1691" s="104">
        <v>20</v>
      </c>
      <c r="J1691" s="104">
        <v>110</v>
      </c>
      <c r="K1691" s="104">
        <v>330</v>
      </c>
      <c r="L1691" s="105">
        <v>47</v>
      </c>
      <c r="M1691" s="106">
        <v>111</v>
      </c>
      <c r="N1691" s="106">
        <v>108</v>
      </c>
      <c r="O1691" s="106">
        <v>1</v>
      </c>
      <c r="P1691" s="106">
        <v>-3</v>
      </c>
      <c r="Q1691" s="106">
        <v>2</v>
      </c>
      <c r="R1691" s="106">
        <v>1.5</v>
      </c>
      <c r="S1691" s="106">
        <v>170</v>
      </c>
      <c r="T1691" s="106">
        <v>177</v>
      </c>
      <c r="U1691" s="106">
        <v>2</v>
      </c>
      <c r="V1691" s="106">
        <v>7</v>
      </c>
      <c r="W1691" s="106">
        <v>4</v>
      </c>
      <c r="X1691" s="106">
        <v>3</v>
      </c>
      <c r="Y1691" s="106">
        <v>110</v>
      </c>
      <c r="Z1691" s="106">
        <v>8</v>
      </c>
      <c r="AA1691" s="107"/>
      <c r="AB1691" s="106"/>
      <c r="AC1691" s="108">
        <v>4.166666666666667</v>
      </c>
      <c r="AD1691" s="109">
        <v>3</v>
      </c>
      <c r="AE1691" s="110">
        <v>0</v>
      </c>
      <c r="AF1691" s="111">
        <v>0.54</v>
      </c>
      <c r="AG1691" s="112">
        <v>0</v>
      </c>
      <c r="AH1691" s="112">
        <v>0</v>
      </c>
      <c r="AI1691" s="112">
        <v>0</v>
      </c>
      <c r="AJ1691" s="111">
        <v>0.9</v>
      </c>
      <c r="AK1691" s="112">
        <v>0</v>
      </c>
      <c r="AL1691" s="112">
        <v>0</v>
      </c>
      <c r="AM1691" s="112">
        <v>0</v>
      </c>
      <c r="AN1691" s="112">
        <v>0</v>
      </c>
      <c r="AO1691" s="112">
        <v>0</v>
      </c>
      <c r="AP1691" s="112">
        <v>0</v>
      </c>
      <c r="AQ1691" s="112">
        <v>0</v>
      </c>
      <c r="AR1691" s="112">
        <v>0</v>
      </c>
      <c r="AS1691" s="112">
        <v>0</v>
      </c>
      <c r="AT1691" s="111">
        <v>0.55000000000000004</v>
      </c>
      <c r="AU1691" s="112">
        <v>0</v>
      </c>
      <c r="AV1691" s="112">
        <v>0</v>
      </c>
      <c r="AW1691" s="112">
        <v>0</v>
      </c>
      <c r="AX1691" s="112">
        <v>0</v>
      </c>
      <c r="AY1691" s="112">
        <v>0</v>
      </c>
      <c r="AZ1691" s="112">
        <v>0</v>
      </c>
      <c r="BA1691" s="111">
        <v>0.71299999999999997</v>
      </c>
      <c r="BB1691" s="112">
        <v>0</v>
      </c>
      <c r="BC1691" s="112">
        <v>0</v>
      </c>
      <c r="BD1691" s="112">
        <v>0</v>
      </c>
      <c r="BE1691" s="112">
        <v>0</v>
      </c>
      <c r="BF1691" s="112">
        <v>35</v>
      </c>
      <c r="BG1691" s="112">
        <v>0</v>
      </c>
      <c r="BH1691" s="112">
        <v>0.66666666666666663</v>
      </c>
      <c r="BI1691" s="112">
        <v>0</v>
      </c>
      <c r="BJ1691" s="112">
        <v>0</v>
      </c>
      <c r="BK1691" s="111">
        <v>0.71299999999999997</v>
      </c>
      <c r="BL1691" s="112">
        <v>0</v>
      </c>
      <c r="BM1691" s="112">
        <v>0</v>
      </c>
      <c r="BN1691" s="112">
        <v>0</v>
      </c>
      <c r="BO1691" s="112">
        <v>24.954999999999998</v>
      </c>
      <c r="BP1691" s="112">
        <v>0.47533333333333327</v>
      </c>
      <c r="BQ1691" s="112">
        <v>0</v>
      </c>
      <c r="BR1691" s="113">
        <v>40</v>
      </c>
      <c r="BS1691" s="112">
        <v>0</v>
      </c>
    </row>
    <row r="1692" spans="1:71" hidden="1" x14ac:dyDescent="0.25">
      <c r="A1692" s="102" t="s">
        <v>9</v>
      </c>
      <c r="B1692" s="103" t="s">
        <v>175</v>
      </c>
      <c r="C1692" s="102" t="s">
        <v>176</v>
      </c>
      <c r="D1692" s="102" t="s">
        <v>234</v>
      </c>
      <c r="E1692" s="102" t="s">
        <v>235</v>
      </c>
      <c r="F1692" s="102" t="s">
        <v>155</v>
      </c>
      <c r="G1692" s="102" t="s">
        <v>227</v>
      </c>
      <c r="H1692" s="104">
        <v>214</v>
      </c>
      <c r="I1692" s="104">
        <v>239</v>
      </c>
      <c r="J1692" s="104">
        <v>186</v>
      </c>
      <c r="K1692" s="104">
        <v>558</v>
      </c>
      <c r="L1692" s="105">
        <v>213</v>
      </c>
      <c r="M1692" s="106">
        <v>2140</v>
      </c>
      <c r="N1692" s="106">
        <v>2378</v>
      </c>
      <c r="O1692" s="106">
        <v>9</v>
      </c>
      <c r="P1692" s="106">
        <v>238</v>
      </c>
      <c r="Q1692" s="106">
        <v>9</v>
      </c>
      <c r="R1692" s="106">
        <v>9</v>
      </c>
      <c r="S1692" s="106">
        <v>2242</v>
      </c>
      <c r="T1692" s="106">
        <v>2337</v>
      </c>
      <c r="U1692" s="106">
        <v>9</v>
      </c>
      <c r="V1692" s="106">
        <v>95</v>
      </c>
      <c r="W1692" s="106">
        <v>9</v>
      </c>
      <c r="X1692" s="106">
        <v>9</v>
      </c>
      <c r="Y1692" s="106">
        <v>186</v>
      </c>
      <c r="Z1692" s="106">
        <v>9</v>
      </c>
      <c r="AA1692" s="107">
        <v>88441</v>
      </c>
      <c r="AB1692" s="106">
        <v>9</v>
      </c>
      <c r="AC1692" s="108">
        <v>9</v>
      </c>
      <c r="AD1692" s="109">
        <v>5</v>
      </c>
      <c r="AE1692" s="110">
        <v>0</v>
      </c>
      <c r="AF1692" s="111">
        <v>0.54</v>
      </c>
      <c r="AG1692" s="112">
        <v>0</v>
      </c>
      <c r="AH1692" s="112">
        <v>181</v>
      </c>
      <c r="AI1692" s="112">
        <v>0</v>
      </c>
      <c r="AJ1692" s="111">
        <v>0.9</v>
      </c>
      <c r="AK1692" s="112">
        <v>0</v>
      </c>
      <c r="AL1692" s="112">
        <v>0</v>
      </c>
      <c r="AM1692" s="112">
        <v>0</v>
      </c>
      <c r="AN1692" s="112">
        <v>0</v>
      </c>
      <c r="AO1692" s="112">
        <v>42.333333333333336</v>
      </c>
      <c r="AP1692" s="112">
        <v>0</v>
      </c>
      <c r="AQ1692" s="112">
        <v>0</v>
      </c>
      <c r="AR1692" s="112">
        <v>0</v>
      </c>
      <c r="AS1692" s="112">
        <v>0</v>
      </c>
      <c r="AT1692" s="111">
        <v>0.55000000000000004</v>
      </c>
      <c r="AU1692" s="112">
        <v>0</v>
      </c>
      <c r="AV1692" s="112">
        <v>0</v>
      </c>
      <c r="AW1692" s="112">
        <v>0</v>
      </c>
      <c r="AX1692" s="112">
        <v>0</v>
      </c>
      <c r="AY1692" s="112">
        <v>0</v>
      </c>
      <c r="AZ1692" s="112">
        <v>17.666666666666668</v>
      </c>
      <c r="BA1692" s="111">
        <v>0.71299999999999997</v>
      </c>
      <c r="BB1692" s="112">
        <v>0</v>
      </c>
      <c r="BC1692" s="112">
        <v>0</v>
      </c>
      <c r="BD1692" s="112">
        <v>0</v>
      </c>
      <c r="BE1692" s="112">
        <v>0</v>
      </c>
      <c r="BF1692" s="112">
        <v>86</v>
      </c>
      <c r="BG1692" s="112">
        <v>0</v>
      </c>
      <c r="BH1692" s="112">
        <v>12.333333333333334</v>
      </c>
      <c r="BI1692" s="112">
        <v>152.66666666666666</v>
      </c>
      <c r="BJ1692" s="112">
        <v>0</v>
      </c>
      <c r="BK1692" s="111">
        <v>0.71299999999999997</v>
      </c>
      <c r="BL1692" s="112">
        <v>0</v>
      </c>
      <c r="BM1692" s="112">
        <v>162.9</v>
      </c>
      <c r="BN1692" s="112">
        <v>0</v>
      </c>
      <c r="BO1692" s="112">
        <v>84.601333333333329</v>
      </c>
      <c r="BP1692" s="112">
        <v>130.24133333333333</v>
      </c>
      <c r="BQ1692" s="112">
        <v>0</v>
      </c>
      <c r="BR1692" s="113">
        <v>74</v>
      </c>
      <c r="BS1692" s="112">
        <v>0</v>
      </c>
    </row>
    <row r="1693" spans="1:71" hidden="1" x14ac:dyDescent="0.25">
      <c r="A1693" s="102" t="s">
        <v>9</v>
      </c>
      <c r="B1693" s="103" t="s">
        <v>175</v>
      </c>
      <c r="C1693" s="102" t="s">
        <v>176</v>
      </c>
      <c r="D1693" s="102" t="s">
        <v>381</v>
      </c>
      <c r="E1693" s="102" t="s">
        <v>382</v>
      </c>
      <c r="F1693" s="102" t="s">
        <v>155</v>
      </c>
      <c r="G1693" s="102" t="s">
        <v>227</v>
      </c>
      <c r="H1693" s="104">
        <v>19</v>
      </c>
      <c r="I1693" s="104">
        <v>20</v>
      </c>
      <c r="J1693" s="104">
        <v>62</v>
      </c>
      <c r="K1693" s="104">
        <v>186</v>
      </c>
      <c r="L1693" s="105">
        <v>33.666666666666664</v>
      </c>
      <c r="M1693" s="106">
        <v>158</v>
      </c>
      <c r="N1693" s="106">
        <v>164</v>
      </c>
      <c r="O1693" s="106">
        <v>2</v>
      </c>
      <c r="P1693" s="106">
        <v>6</v>
      </c>
      <c r="Q1693" s="106">
        <v>3</v>
      </c>
      <c r="R1693" s="106">
        <v>2.5</v>
      </c>
      <c r="S1693" s="106">
        <v>168</v>
      </c>
      <c r="T1693" s="106">
        <v>172</v>
      </c>
      <c r="U1693" s="106">
        <v>2</v>
      </c>
      <c r="V1693" s="106">
        <v>4</v>
      </c>
      <c r="W1693" s="106">
        <v>3</v>
      </c>
      <c r="X1693" s="106">
        <v>2.5</v>
      </c>
      <c r="Y1693" s="106">
        <v>62</v>
      </c>
      <c r="Z1693" s="106">
        <v>7</v>
      </c>
      <c r="AA1693" s="107"/>
      <c r="AB1693" s="106"/>
      <c r="AC1693" s="108">
        <v>4</v>
      </c>
      <c r="AD1693" s="109">
        <v>2</v>
      </c>
      <c r="AE1693" s="110">
        <v>0</v>
      </c>
      <c r="AF1693" s="111">
        <v>0.54</v>
      </c>
      <c r="AG1693" s="112">
        <v>0</v>
      </c>
      <c r="AH1693" s="112">
        <v>0</v>
      </c>
      <c r="AI1693" s="112">
        <v>0</v>
      </c>
      <c r="AJ1693" s="111">
        <v>0.9</v>
      </c>
      <c r="AK1693" s="112">
        <v>0</v>
      </c>
      <c r="AL1693" s="112">
        <v>0</v>
      </c>
      <c r="AM1693" s="112">
        <v>0</v>
      </c>
      <c r="AN1693" s="112">
        <v>0</v>
      </c>
      <c r="AO1693" s="112">
        <v>0</v>
      </c>
      <c r="AP1693" s="112">
        <v>0</v>
      </c>
      <c r="AQ1693" s="112">
        <v>0</v>
      </c>
      <c r="AR1693" s="112">
        <v>0</v>
      </c>
      <c r="AS1693" s="112">
        <v>0</v>
      </c>
      <c r="AT1693" s="111">
        <v>0.55000000000000004</v>
      </c>
      <c r="AU1693" s="112">
        <v>0</v>
      </c>
      <c r="AV1693" s="112">
        <v>0</v>
      </c>
      <c r="AW1693" s="112">
        <v>0</v>
      </c>
      <c r="AX1693" s="112">
        <v>0</v>
      </c>
      <c r="AY1693" s="112">
        <v>0</v>
      </c>
      <c r="AZ1693" s="112">
        <v>0</v>
      </c>
      <c r="BA1693" s="111">
        <v>0.71299999999999997</v>
      </c>
      <c r="BB1693" s="112">
        <v>0</v>
      </c>
      <c r="BC1693" s="112">
        <v>0</v>
      </c>
      <c r="BD1693" s="112">
        <v>0</v>
      </c>
      <c r="BE1693" s="112">
        <v>0</v>
      </c>
      <c r="BF1693" s="112">
        <v>0</v>
      </c>
      <c r="BG1693" s="112">
        <v>0</v>
      </c>
      <c r="BH1693" s="112">
        <v>0</v>
      </c>
      <c r="BI1693" s="112">
        <v>0</v>
      </c>
      <c r="BJ1693" s="112">
        <v>0</v>
      </c>
      <c r="BK1693" s="111">
        <v>0.71299999999999997</v>
      </c>
      <c r="BL1693" s="112">
        <v>0</v>
      </c>
      <c r="BM1693" s="112">
        <v>0</v>
      </c>
      <c r="BN1693" s="112">
        <v>0</v>
      </c>
      <c r="BO1693" s="112">
        <v>0</v>
      </c>
      <c r="BP1693" s="112">
        <v>0</v>
      </c>
      <c r="BQ1693" s="112">
        <v>0</v>
      </c>
      <c r="BR1693" s="113">
        <v>85</v>
      </c>
      <c r="BS1693" s="112">
        <v>0</v>
      </c>
    </row>
    <row r="1694" spans="1:71" hidden="1" x14ac:dyDescent="0.25">
      <c r="A1694" s="102" t="s">
        <v>9</v>
      </c>
      <c r="B1694" s="103" t="s">
        <v>175</v>
      </c>
      <c r="C1694" s="102" t="s">
        <v>176</v>
      </c>
      <c r="D1694" s="102" t="s">
        <v>236</v>
      </c>
      <c r="E1694" s="102" t="s">
        <v>237</v>
      </c>
      <c r="F1694" s="102" t="s">
        <v>155</v>
      </c>
      <c r="G1694" s="102" t="s">
        <v>227</v>
      </c>
      <c r="H1694" s="104">
        <v>79</v>
      </c>
      <c r="I1694" s="104">
        <v>87</v>
      </c>
      <c r="J1694" s="104">
        <v>70</v>
      </c>
      <c r="K1694" s="104">
        <v>210</v>
      </c>
      <c r="L1694" s="105">
        <v>78.666666666666671</v>
      </c>
      <c r="M1694" s="106">
        <v>769</v>
      </c>
      <c r="N1694" s="106">
        <v>817</v>
      </c>
      <c r="O1694" s="106">
        <v>6</v>
      </c>
      <c r="P1694" s="106">
        <v>48</v>
      </c>
      <c r="Q1694" s="106">
        <v>6</v>
      </c>
      <c r="R1694" s="106">
        <v>6</v>
      </c>
      <c r="S1694" s="106">
        <v>803</v>
      </c>
      <c r="T1694" s="106">
        <v>825</v>
      </c>
      <c r="U1694" s="106">
        <v>6</v>
      </c>
      <c r="V1694" s="106">
        <v>22</v>
      </c>
      <c r="W1694" s="106">
        <v>6</v>
      </c>
      <c r="X1694" s="106">
        <v>6</v>
      </c>
      <c r="Y1694" s="106">
        <v>70</v>
      </c>
      <c r="Z1694" s="106">
        <v>7</v>
      </c>
      <c r="AA1694" s="107">
        <v>69956</v>
      </c>
      <c r="AB1694" s="106">
        <v>8</v>
      </c>
      <c r="AC1694" s="108">
        <v>7</v>
      </c>
      <c r="AD1694" s="109">
        <v>4</v>
      </c>
      <c r="AE1694" s="110">
        <v>0</v>
      </c>
      <c r="AF1694" s="111">
        <v>0.54</v>
      </c>
      <c r="AG1694" s="112">
        <v>0</v>
      </c>
      <c r="AH1694" s="112">
        <v>0</v>
      </c>
      <c r="AI1694" s="112">
        <v>0</v>
      </c>
      <c r="AJ1694" s="111">
        <v>0.9</v>
      </c>
      <c r="AK1694" s="112">
        <v>0</v>
      </c>
      <c r="AL1694" s="112">
        <v>0</v>
      </c>
      <c r="AM1694" s="112">
        <v>0</v>
      </c>
      <c r="AN1694" s="112">
        <v>0</v>
      </c>
      <c r="AO1694" s="112">
        <v>0</v>
      </c>
      <c r="AP1694" s="112">
        <v>0</v>
      </c>
      <c r="AQ1694" s="112">
        <v>0</v>
      </c>
      <c r="AR1694" s="112">
        <v>0</v>
      </c>
      <c r="AS1694" s="112">
        <v>0</v>
      </c>
      <c r="AT1694" s="111">
        <v>0.55000000000000004</v>
      </c>
      <c r="AU1694" s="112">
        <v>0</v>
      </c>
      <c r="AV1694" s="112">
        <v>0</v>
      </c>
      <c r="AW1694" s="112">
        <v>0</v>
      </c>
      <c r="AX1694" s="112">
        <v>0</v>
      </c>
      <c r="AY1694" s="112">
        <v>0</v>
      </c>
      <c r="AZ1694" s="112">
        <v>0</v>
      </c>
      <c r="BA1694" s="111">
        <v>0.71299999999999997</v>
      </c>
      <c r="BB1694" s="112">
        <v>0</v>
      </c>
      <c r="BC1694" s="112">
        <v>0</v>
      </c>
      <c r="BD1694" s="112">
        <v>0</v>
      </c>
      <c r="BE1694" s="112">
        <v>0</v>
      </c>
      <c r="BF1694" s="112">
        <v>2</v>
      </c>
      <c r="BG1694" s="112">
        <v>0</v>
      </c>
      <c r="BH1694" s="112">
        <v>0</v>
      </c>
      <c r="BI1694" s="112">
        <v>0</v>
      </c>
      <c r="BJ1694" s="112">
        <v>0</v>
      </c>
      <c r="BK1694" s="111">
        <v>0.71299999999999997</v>
      </c>
      <c r="BL1694" s="112">
        <v>0</v>
      </c>
      <c r="BM1694" s="112">
        <v>0</v>
      </c>
      <c r="BN1694" s="112">
        <v>0</v>
      </c>
      <c r="BO1694" s="112">
        <v>1.4259999999999999</v>
      </c>
      <c r="BP1694" s="112">
        <v>0</v>
      </c>
      <c r="BQ1694" s="112">
        <v>0</v>
      </c>
      <c r="BR1694" s="113">
        <v>73</v>
      </c>
      <c r="BS1694" s="112">
        <v>0</v>
      </c>
    </row>
    <row r="1695" spans="1:71" hidden="1" x14ac:dyDescent="0.25">
      <c r="A1695" s="102" t="s">
        <v>9</v>
      </c>
      <c r="B1695" s="103" t="s">
        <v>175</v>
      </c>
      <c r="C1695" s="102" t="s">
        <v>176</v>
      </c>
      <c r="D1695" s="102" t="s">
        <v>288</v>
      </c>
      <c r="E1695" s="102" t="s">
        <v>289</v>
      </c>
      <c r="F1695" s="102" t="s">
        <v>155</v>
      </c>
      <c r="G1695" s="102" t="s">
        <v>227</v>
      </c>
      <c r="H1695" s="104">
        <v>274</v>
      </c>
      <c r="I1695" s="104">
        <v>294</v>
      </c>
      <c r="J1695" s="104">
        <v>210</v>
      </c>
      <c r="K1695" s="104">
        <v>630</v>
      </c>
      <c r="L1695" s="105">
        <v>259.33333333333331</v>
      </c>
      <c r="M1695" s="106">
        <v>2216</v>
      </c>
      <c r="N1695" s="106">
        <v>2643</v>
      </c>
      <c r="O1695" s="106">
        <v>9</v>
      </c>
      <c r="P1695" s="106">
        <v>427</v>
      </c>
      <c r="Q1695" s="106">
        <v>10</v>
      </c>
      <c r="R1695" s="106">
        <v>9.5</v>
      </c>
      <c r="S1695" s="106">
        <v>2376</v>
      </c>
      <c r="T1695" s="106">
        <v>2502</v>
      </c>
      <c r="U1695" s="106">
        <v>9</v>
      </c>
      <c r="V1695" s="106">
        <v>126</v>
      </c>
      <c r="W1695" s="106">
        <v>10</v>
      </c>
      <c r="X1695" s="106">
        <v>9.5</v>
      </c>
      <c r="Y1695" s="106">
        <v>210</v>
      </c>
      <c r="Z1695" s="106">
        <v>9</v>
      </c>
      <c r="AA1695" s="107">
        <v>67183</v>
      </c>
      <c r="AB1695" s="106">
        <v>7</v>
      </c>
      <c r="AC1695" s="108">
        <v>8.4</v>
      </c>
      <c r="AD1695" s="109">
        <v>5</v>
      </c>
      <c r="AE1695" s="110">
        <v>239.66666666666666</v>
      </c>
      <c r="AF1695" s="111">
        <v>0.54</v>
      </c>
      <c r="AG1695" s="112">
        <v>0</v>
      </c>
      <c r="AH1695" s="112">
        <v>5.666666666666667</v>
      </c>
      <c r="AI1695" s="112">
        <v>0</v>
      </c>
      <c r="AJ1695" s="111">
        <v>0.9</v>
      </c>
      <c r="AK1695" s="112">
        <v>0</v>
      </c>
      <c r="AL1695" s="112">
        <v>0</v>
      </c>
      <c r="AM1695" s="112">
        <v>0</v>
      </c>
      <c r="AN1695" s="112">
        <v>0</v>
      </c>
      <c r="AO1695" s="112">
        <v>32.666666666666664</v>
      </c>
      <c r="AP1695" s="112">
        <v>0</v>
      </c>
      <c r="AQ1695" s="112">
        <v>0</v>
      </c>
      <c r="AR1695" s="112">
        <v>0</v>
      </c>
      <c r="AS1695" s="112">
        <v>0</v>
      </c>
      <c r="AT1695" s="111">
        <v>0.55000000000000004</v>
      </c>
      <c r="AU1695" s="112">
        <v>0</v>
      </c>
      <c r="AV1695" s="112">
        <v>0</v>
      </c>
      <c r="AW1695" s="112">
        <v>0</v>
      </c>
      <c r="AX1695" s="112">
        <v>0</v>
      </c>
      <c r="AY1695" s="112">
        <v>0</v>
      </c>
      <c r="AZ1695" s="112">
        <v>0</v>
      </c>
      <c r="BA1695" s="111">
        <v>0.71299999999999997</v>
      </c>
      <c r="BB1695" s="112">
        <v>0</v>
      </c>
      <c r="BC1695" s="112">
        <v>0</v>
      </c>
      <c r="BD1695" s="112">
        <v>0</v>
      </c>
      <c r="BE1695" s="112">
        <v>0</v>
      </c>
      <c r="BF1695" s="112">
        <v>90.333333333333329</v>
      </c>
      <c r="BG1695" s="112">
        <v>0</v>
      </c>
      <c r="BH1695" s="112">
        <v>0.66666666666666663</v>
      </c>
      <c r="BI1695" s="112">
        <v>0</v>
      </c>
      <c r="BJ1695" s="112">
        <v>0</v>
      </c>
      <c r="BK1695" s="111">
        <v>0.71299999999999997</v>
      </c>
      <c r="BL1695" s="112">
        <v>129.42000000000002</v>
      </c>
      <c r="BM1695" s="112">
        <v>5.1000000000000005</v>
      </c>
      <c r="BN1695" s="112">
        <v>0</v>
      </c>
      <c r="BO1695" s="112">
        <v>82.374333333333325</v>
      </c>
      <c r="BP1695" s="112">
        <v>0.47533333333333327</v>
      </c>
      <c r="BQ1695" s="112">
        <v>0</v>
      </c>
      <c r="BR1695" s="113">
        <v>76</v>
      </c>
      <c r="BS1695" s="112">
        <v>0</v>
      </c>
    </row>
    <row r="1696" spans="1:71" hidden="1" x14ac:dyDescent="0.25">
      <c r="A1696" s="102" t="s">
        <v>9</v>
      </c>
      <c r="B1696" s="103" t="s">
        <v>175</v>
      </c>
      <c r="C1696" s="102" t="s">
        <v>176</v>
      </c>
      <c r="D1696" s="102" t="s">
        <v>238</v>
      </c>
      <c r="E1696" s="102" t="s">
        <v>239</v>
      </c>
      <c r="F1696" s="102" t="s">
        <v>155</v>
      </c>
      <c r="G1696" s="102" t="s">
        <v>227</v>
      </c>
      <c r="H1696" s="104">
        <v>365</v>
      </c>
      <c r="I1696" s="104">
        <v>411</v>
      </c>
      <c r="J1696" s="104">
        <v>213</v>
      </c>
      <c r="K1696" s="104">
        <v>639</v>
      </c>
      <c r="L1696" s="105">
        <v>329.66666666666669</v>
      </c>
      <c r="M1696" s="106">
        <v>3770</v>
      </c>
      <c r="N1696" s="106">
        <v>4023</v>
      </c>
      <c r="O1696" s="106">
        <v>9</v>
      </c>
      <c r="P1696" s="106">
        <v>253</v>
      </c>
      <c r="Q1696" s="106">
        <v>9</v>
      </c>
      <c r="R1696" s="106">
        <v>9</v>
      </c>
      <c r="S1696" s="106">
        <v>3886</v>
      </c>
      <c r="T1696" s="106">
        <v>4022</v>
      </c>
      <c r="U1696" s="106">
        <v>9</v>
      </c>
      <c r="V1696" s="106">
        <v>136</v>
      </c>
      <c r="W1696" s="106">
        <v>10</v>
      </c>
      <c r="X1696" s="106">
        <v>9.5</v>
      </c>
      <c r="Y1696" s="106">
        <v>213</v>
      </c>
      <c r="Z1696" s="106">
        <v>9</v>
      </c>
      <c r="AA1696" s="107">
        <v>75697</v>
      </c>
      <c r="AB1696" s="106">
        <v>8</v>
      </c>
      <c r="AC1696" s="108">
        <v>8.6999999999999993</v>
      </c>
      <c r="AD1696" s="109">
        <v>5</v>
      </c>
      <c r="AE1696" s="110">
        <v>0</v>
      </c>
      <c r="AF1696" s="111">
        <v>0.54</v>
      </c>
      <c r="AG1696" s="112">
        <v>3.6666666666666665</v>
      </c>
      <c r="AH1696" s="112">
        <v>13</v>
      </c>
      <c r="AI1696" s="112">
        <v>3.6666666666666665</v>
      </c>
      <c r="AJ1696" s="111">
        <v>0.9</v>
      </c>
      <c r="AK1696" s="112">
        <v>0</v>
      </c>
      <c r="AL1696" s="112">
        <v>0</v>
      </c>
      <c r="AM1696" s="112">
        <v>0</v>
      </c>
      <c r="AN1696" s="112">
        <v>0</v>
      </c>
      <c r="AO1696" s="112">
        <v>39</v>
      </c>
      <c r="AP1696" s="112">
        <v>0</v>
      </c>
      <c r="AQ1696" s="112">
        <v>0</v>
      </c>
      <c r="AR1696" s="112">
        <v>0</v>
      </c>
      <c r="AS1696" s="112">
        <v>0</v>
      </c>
      <c r="AT1696" s="111">
        <v>0.55000000000000004</v>
      </c>
      <c r="AU1696" s="112">
        <v>2.3333333333333335</v>
      </c>
      <c r="AV1696" s="112">
        <v>0</v>
      </c>
      <c r="AW1696" s="112">
        <v>87.666666666666671</v>
      </c>
      <c r="AX1696" s="112">
        <v>0</v>
      </c>
      <c r="AY1696" s="112">
        <v>0</v>
      </c>
      <c r="AZ1696" s="112">
        <v>22</v>
      </c>
      <c r="BA1696" s="111">
        <v>0.71299999999999997</v>
      </c>
      <c r="BB1696" s="112">
        <v>0</v>
      </c>
      <c r="BC1696" s="112">
        <v>1</v>
      </c>
      <c r="BD1696" s="112">
        <v>0</v>
      </c>
      <c r="BE1696" s="112">
        <v>0</v>
      </c>
      <c r="BF1696" s="112">
        <v>103</v>
      </c>
      <c r="BG1696" s="112">
        <v>0</v>
      </c>
      <c r="BH1696" s="112">
        <v>0.33333333333333331</v>
      </c>
      <c r="BI1696" s="112">
        <v>8</v>
      </c>
      <c r="BJ1696" s="112">
        <v>0</v>
      </c>
      <c r="BK1696" s="111">
        <v>0.71299999999999997</v>
      </c>
      <c r="BL1696" s="112">
        <v>0</v>
      </c>
      <c r="BM1696" s="112">
        <v>17.376666666666669</v>
      </c>
      <c r="BN1696" s="112">
        <v>3.3</v>
      </c>
      <c r="BO1696" s="112">
        <v>157.39533333333333</v>
      </c>
      <c r="BP1696" s="112">
        <v>21.627666666666666</v>
      </c>
      <c r="BQ1696" s="112">
        <v>0</v>
      </c>
      <c r="BR1696" s="113">
        <v>310</v>
      </c>
      <c r="BS1696" s="112">
        <v>1536</v>
      </c>
    </row>
    <row r="1697" spans="1:71" hidden="1" x14ac:dyDescent="0.25">
      <c r="A1697" s="102" t="s">
        <v>9</v>
      </c>
      <c r="B1697" s="103" t="s">
        <v>175</v>
      </c>
      <c r="C1697" s="102" t="s">
        <v>176</v>
      </c>
      <c r="D1697" s="102" t="s">
        <v>387</v>
      </c>
      <c r="E1697" s="102" t="s">
        <v>388</v>
      </c>
      <c r="F1697" s="102" t="s">
        <v>155</v>
      </c>
      <c r="G1697" s="102" t="s">
        <v>227</v>
      </c>
      <c r="H1697" s="104">
        <v>57</v>
      </c>
      <c r="I1697" s="104">
        <v>61</v>
      </c>
      <c r="J1697" s="104">
        <v>13</v>
      </c>
      <c r="K1697" s="104">
        <v>39</v>
      </c>
      <c r="L1697" s="105">
        <v>43.666666666666664</v>
      </c>
      <c r="M1697" s="106">
        <v>644</v>
      </c>
      <c r="N1697" s="106">
        <v>687</v>
      </c>
      <c r="O1697" s="106">
        <v>5</v>
      </c>
      <c r="P1697" s="106">
        <v>43</v>
      </c>
      <c r="Q1697" s="106">
        <v>6</v>
      </c>
      <c r="R1697" s="106">
        <v>5.5</v>
      </c>
      <c r="S1697" s="106">
        <v>685</v>
      </c>
      <c r="T1697" s="106">
        <v>697</v>
      </c>
      <c r="U1697" s="106">
        <v>6</v>
      </c>
      <c r="V1697" s="106">
        <v>12</v>
      </c>
      <c r="W1697" s="106">
        <v>5</v>
      </c>
      <c r="X1697" s="106">
        <v>5.5</v>
      </c>
      <c r="Y1697" s="106">
        <v>13</v>
      </c>
      <c r="Z1697" s="106">
        <v>3</v>
      </c>
      <c r="AA1697" s="107">
        <v>76134</v>
      </c>
      <c r="AB1697" s="106">
        <v>8</v>
      </c>
      <c r="AC1697" s="108">
        <v>6</v>
      </c>
      <c r="AD1697" s="109">
        <v>3</v>
      </c>
      <c r="AE1697" s="110">
        <v>0</v>
      </c>
      <c r="AF1697" s="111">
        <v>0.54</v>
      </c>
      <c r="AG1697" s="112">
        <v>0</v>
      </c>
      <c r="AH1697" s="112">
        <v>13</v>
      </c>
      <c r="AI1697" s="112">
        <v>0</v>
      </c>
      <c r="AJ1697" s="111">
        <v>0.9</v>
      </c>
      <c r="AK1697" s="112">
        <v>0</v>
      </c>
      <c r="AL1697" s="112">
        <v>0</v>
      </c>
      <c r="AM1697" s="112">
        <v>0</v>
      </c>
      <c r="AN1697" s="112">
        <v>0</v>
      </c>
      <c r="AO1697" s="112">
        <v>67</v>
      </c>
      <c r="AP1697" s="112">
        <v>0</v>
      </c>
      <c r="AQ1697" s="112">
        <v>0</v>
      </c>
      <c r="AR1697" s="112">
        <v>0</v>
      </c>
      <c r="AS1697" s="112">
        <v>0</v>
      </c>
      <c r="AT1697" s="111">
        <v>0.55000000000000004</v>
      </c>
      <c r="AU1697" s="112">
        <v>2.6666666666666665</v>
      </c>
      <c r="AV1697" s="112">
        <v>0</v>
      </c>
      <c r="AW1697" s="112">
        <v>0</v>
      </c>
      <c r="AX1697" s="112">
        <v>0</v>
      </c>
      <c r="AY1697" s="112">
        <v>0</v>
      </c>
      <c r="AZ1697" s="112">
        <v>22</v>
      </c>
      <c r="BA1697" s="111">
        <v>0.71299999999999997</v>
      </c>
      <c r="BB1697" s="112">
        <v>0</v>
      </c>
      <c r="BC1697" s="112">
        <v>1</v>
      </c>
      <c r="BD1697" s="112">
        <v>0</v>
      </c>
      <c r="BE1697" s="112">
        <v>0</v>
      </c>
      <c r="BF1697" s="112">
        <v>157</v>
      </c>
      <c r="BG1697" s="112">
        <v>0</v>
      </c>
      <c r="BH1697" s="112">
        <v>0.33333333333333331</v>
      </c>
      <c r="BI1697" s="112">
        <v>8</v>
      </c>
      <c r="BJ1697" s="112">
        <v>0</v>
      </c>
      <c r="BK1697" s="111">
        <v>0.71299999999999997</v>
      </c>
      <c r="BL1697" s="112">
        <v>0</v>
      </c>
      <c r="BM1697" s="112">
        <v>14.314333333333334</v>
      </c>
      <c r="BN1697" s="112">
        <v>0</v>
      </c>
      <c r="BO1697" s="112">
        <v>148.791</v>
      </c>
      <c r="BP1697" s="112">
        <v>21.627666666666666</v>
      </c>
      <c r="BQ1697" s="112">
        <v>0</v>
      </c>
      <c r="BR1697" s="113">
        <v>14</v>
      </c>
      <c r="BS1697" s="112">
        <v>0</v>
      </c>
    </row>
    <row r="1698" spans="1:71" hidden="1" x14ac:dyDescent="0.25">
      <c r="A1698" s="102" t="s">
        <v>9</v>
      </c>
      <c r="B1698" s="103" t="s">
        <v>175</v>
      </c>
      <c r="C1698" s="102" t="s">
        <v>176</v>
      </c>
      <c r="D1698" s="102" t="s">
        <v>389</v>
      </c>
      <c r="E1698" s="102" t="s">
        <v>390</v>
      </c>
      <c r="F1698" s="102" t="s">
        <v>155</v>
      </c>
      <c r="G1698" s="102" t="s">
        <v>227</v>
      </c>
      <c r="H1698" s="104">
        <v>55</v>
      </c>
      <c r="I1698" s="104">
        <v>58</v>
      </c>
      <c r="J1698" s="104">
        <v>138</v>
      </c>
      <c r="K1698" s="104">
        <v>414</v>
      </c>
      <c r="L1698" s="105">
        <v>83.666666666666671</v>
      </c>
      <c r="M1698" s="106">
        <v>599</v>
      </c>
      <c r="N1698" s="106">
        <v>633</v>
      </c>
      <c r="O1698" s="106">
        <v>5</v>
      </c>
      <c r="P1698" s="106">
        <v>34</v>
      </c>
      <c r="Q1698" s="106">
        <v>6</v>
      </c>
      <c r="R1698" s="106">
        <v>5.5</v>
      </c>
      <c r="S1698" s="106">
        <v>616</v>
      </c>
      <c r="T1698" s="106">
        <v>630</v>
      </c>
      <c r="U1698" s="106">
        <v>5</v>
      </c>
      <c r="V1698" s="106">
        <v>14</v>
      </c>
      <c r="W1698" s="106">
        <v>5</v>
      </c>
      <c r="X1698" s="106">
        <v>5</v>
      </c>
      <c r="Y1698" s="106">
        <v>138</v>
      </c>
      <c r="Z1698" s="106">
        <v>9</v>
      </c>
      <c r="AA1698" s="107">
        <v>85128</v>
      </c>
      <c r="AB1698" s="106">
        <v>9</v>
      </c>
      <c r="AC1698" s="108">
        <v>7.5</v>
      </c>
      <c r="AD1698" s="109">
        <v>4</v>
      </c>
      <c r="AE1698" s="110">
        <v>0</v>
      </c>
      <c r="AF1698" s="111">
        <v>0.54</v>
      </c>
      <c r="AG1698" s="112">
        <v>0</v>
      </c>
      <c r="AH1698" s="112">
        <v>0</v>
      </c>
      <c r="AI1698" s="112">
        <v>0</v>
      </c>
      <c r="AJ1698" s="111">
        <v>0.9</v>
      </c>
      <c r="AK1698" s="112">
        <v>0</v>
      </c>
      <c r="AL1698" s="112">
        <v>0</v>
      </c>
      <c r="AM1698" s="112">
        <v>0</v>
      </c>
      <c r="AN1698" s="112">
        <v>0</v>
      </c>
      <c r="AO1698" s="112">
        <v>28</v>
      </c>
      <c r="AP1698" s="112">
        <v>0</v>
      </c>
      <c r="AQ1698" s="112">
        <v>0</v>
      </c>
      <c r="AR1698" s="112">
        <v>0</v>
      </c>
      <c r="AS1698" s="112">
        <v>0</v>
      </c>
      <c r="AT1698" s="111">
        <v>0.55000000000000004</v>
      </c>
      <c r="AU1698" s="112">
        <v>0.33333333333333331</v>
      </c>
      <c r="AV1698" s="112">
        <v>0</v>
      </c>
      <c r="AW1698" s="112">
        <v>87.666666666666671</v>
      </c>
      <c r="AX1698" s="112">
        <v>0</v>
      </c>
      <c r="AY1698" s="112">
        <v>0</v>
      </c>
      <c r="AZ1698" s="112">
        <v>0</v>
      </c>
      <c r="BA1698" s="111">
        <v>0.71299999999999997</v>
      </c>
      <c r="BB1698" s="112">
        <v>0</v>
      </c>
      <c r="BC1698" s="112">
        <v>0</v>
      </c>
      <c r="BD1698" s="112">
        <v>0</v>
      </c>
      <c r="BE1698" s="112">
        <v>0</v>
      </c>
      <c r="BF1698" s="112">
        <v>54</v>
      </c>
      <c r="BG1698" s="112">
        <v>0</v>
      </c>
      <c r="BH1698" s="112">
        <v>0</v>
      </c>
      <c r="BI1698" s="112">
        <v>0</v>
      </c>
      <c r="BJ1698" s="112">
        <v>0</v>
      </c>
      <c r="BK1698" s="111">
        <v>0.71299999999999997</v>
      </c>
      <c r="BL1698" s="112">
        <v>0</v>
      </c>
      <c r="BM1698" s="112">
        <v>0.23766666666666664</v>
      </c>
      <c r="BN1698" s="112">
        <v>0</v>
      </c>
      <c r="BO1698" s="112">
        <v>116.40833333333333</v>
      </c>
      <c r="BP1698" s="112">
        <v>0</v>
      </c>
      <c r="BQ1698" s="112">
        <v>0</v>
      </c>
      <c r="BR1698" s="113">
        <v>91</v>
      </c>
      <c r="BS1698" s="112">
        <v>0</v>
      </c>
    </row>
    <row r="1699" spans="1:71" hidden="1" x14ac:dyDescent="0.25">
      <c r="A1699" s="102" t="s">
        <v>9</v>
      </c>
      <c r="B1699" s="103" t="s">
        <v>175</v>
      </c>
      <c r="C1699" s="102" t="s">
        <v>176</v>
      </c>
      <c r="D1699" s="102" t="s">
        <v>714</v>
      </c>
      <c r="E1699" s="102" t="s">
        <v>715</v>
      </c>
      <c r="F1699" s="102" t="s">
        <v>155</v>
      </c>
      <c r="G1699" s="102" t="s">
        <v>227</v>
      </c>
      <c r="H1699" s="104">
        <v>63</v>
      </c>
      <c r="I1699" s="104">
        <v>55</v>
      </c>
      <c r="J1699" s="104">
        <v>115</v>
      </c>
      <c r="K1699" s="104">
        <v>345</v>
      </c>
      <c r="L1699" s="105">
        <v>77.666666666666671</v>
      </c>
      <c r="M1699" s="106">
        <v>756</v>
      </c>
      <c r="N1699" s="106">
        <v>817</v>
      </c>
      <c r="O1699" s="106">
        <v>6</v>
      </c>
      <c r="P1699" s="106">
        <v>61</v>
      </c>
      <c r="Q1699" s="106">
        <v>7</v>
      </c>
      <c r="R1699" s="106">
        <v>6.5</v>
      </c>
      <c r="S1699" s="106">
        <v>712</v>
      </c>
      <c r="T1699" s="106">
        <v>715</v>
      </c>
      <c r="U1699" s="106">
        <v>6</v>
      </c>
      <c r="V1699" s="106">
        <v>3</v>
      </c>
      <c r="W1699" s="106">
        <v>3</v>
      </c>
      <c r="X1699" s="106">
        <v>4.5</v>
      </c>
      <c r="Y1699" s="106">
        <v>115</v>
      </c>
      <c r="Z1699" s="106">
        <v>8</v>
      </c>
      <c r="AA1699" s="107"/>
      <c r="AB1699" s="106"/>
      <c r="AC1699" s="108">
        <v>6.333333333333333</v>
      </c>
      <c r="AD1699" s="109">
        <v>4</v>
      </c>
      <c r="AE1699" s="110">
        <v>0</v>
      </c>
      <c r="AF1699" s="111">
        <v>0.54</v>
      </c>
      <c r="AG1699" s="112">
        <v>0</v>
      </c>
      <c r="AH1699" s="112">
        <v>0</v>
      </c>
      <c r="AI1699" s="112">
        <v>0</v>
      </c>
      <c r="AJ1699" s="111">
        <v>0.9</v>
      </c>
      <c r="AK1699" s="112">
        <v>0</v>
      </c>
      <c r="AL1699" s="112">
        <v>0</v>
      </c>
      <c r="AM1699" s="112">
        <v>0</v>
      </c>
      <c r="AN1699" s="112">
        <v>0</v>
      </c>
      <c r="AO1699" s="112">
        <v>28</v>
      </c>
      <c r="AP1699" s="112">
        <v>0</v>
      </c>
      <c r="AQ1699" s="112">
        <v>0</v>
      </c>
      <c r="AR1699" s="112">
        <v>0</v>
      </c>
      <c r="AS1699" s="112">
        <v>0</v>
      </c>
      <c r="AT1699" s="111">
        <v>0.55000000000000004</v>
      </c>
      <c r="AU1699" s="112">
        <v>0.33333333333333331</v>
      </c>
      <c r="AV1699" s="112">
        <v>0</v>
      </c>
      <c r="AW1699" s="112">
        <v>0</v>
      </c>
      <c r="AX1699" s="112">
        <v>0</v>
      </c>
      <c r="AY1699" s="112">
        <v>0</v>
      </c>
      <c r="AZ1699" s="112">
        <v>0</v>
      </c>
      <c r="BA1699" s="111">
        <v>0.71299999999999997</v>
      </c>
      <c r="BB1699" s="112">
        <v>0</v>
      </c>
      <c r="BC1699" s="112">
        <v>0</v>
      </c>
      <c r="BD1699" s="112">
        <v>0</v>
      </c>
      <c r="BE1699" s="112">
        <v>0</v>
      </c>
      <c r="BF1699" s="112">
        <v>54</v>
      </c>
      <c r="BG1699" s="112">
        <v>0</v>
      </c>
      <c r="BH1699" s="112">
        <v>0</v>
      </c>
      <c r="BI1699" s="112">
        <v>0</v>
      </c>
      <c r="BJ1699" s="112">
        <v>0</v>
      </c>
      <c r="BK1699" s="111">
        <v>0.71299999999999997</v>
      </c>
      <c r="BL1699" s="112">
        <v>0</v>
      </c>
      <c r="BM1699" s="112">
        <v>0.23766666666666664</v>
      </c>
      <c r="BN1699" s="112">
        <v>0</v>
      </c>
      <c r="BO1699" s="112">
        <v>53.902000000000001</v>
      </c>
      <c r="BP1699" s="112">
        <v>0</v>
      </c>
      <c r="BQ1699" s="112">
        <v>0</v>
      </c>
      <c r="BR1699" s="113">
        <v>20</v>
      </c>
      <c r="BS1699" s="112">
        <v>0</v>
      </c>
    </row>
    <row r="1700" spans="1:71" hidden="1" x14ac:dyDescent="0.25">
      <c r="A1700" s="102" t="s">
        <v>9</v>
      </c>
      <c r="B1700" s="103" t="s">
        <v>175</v>
      </c>
      <c r="C1700" s="102" t="s">
        <v>176</v>
      </c>
      <c r="D1700" s="102" t="s">
        <v>716</v>
      </c>
      <c r="E1700" s="102" t="s">
        <v>717</v>
      </c>
      <c r="F1700" s="102" t="s">
        <v>155</v>
      </c>
      <c r="G1700" s="102" t="s">
        <v>227</v>
      </c>
      <c r="H1700" s="104">
        <v>44</v>
      </c>
      <c r="I1700" s="104">
        <v>48</v>
      </c>
      <c r="J1700" s="104">
        <v>13</v>
      </c>
      <c r="K1700" s="104">
        <v>39</v>
      </c>
      <c r="L1700" s="105">
        <v>35</v>
      </c>
      <c r="M1700" s="106">
        <v>592</v>
      </c>
      <c r="N1700" s="106">
        <v>569</v>
      </c>
      <c r="O1700" s="106">
        <v>5</v>
      </c>
      <c r="P1700" s="106">
        <v>-23</v>
      </c>
      <c r="Q1700" s="106">
        <v>1</v>
      </c>
      <c r="R1700" s="106">
        <v>3</v>
      </c>
      <c r="S1700" s="106">
        <v>626</v>
      </c>
      <c r="T1700" s="106">
        <v>622</v>
      </c>
      <c r="U1700" s="106">
        <v>5</v>
      </c>
      <c r="V1700" s="106">
        <v>-4</v>
      </c>
      <c r="W1700" s="106">
        <v>1</v>
      </c>
      <c r="X1700" s="106">
        <v>3</v>
      </c>
      <c r="Y1700" s="106">
        <v>13</v>
      </c>
      <c r="Z1700" s="106">
        <v>3</v>
      </c>
      <c r="AA1700" s="107">
        <v>77571</v>
      </c>
      <c r="AB1700" s="106">
        <v>8</v>
      </c>
      <c r="AC1700" s="108">
        <v>5</v>
      </c>
      <c r="AD1700" s="109">
        <v>3</v>
      </c>
      <c r="AE1700" s="110">
        <v>0</v>
      </c>
      <c r="AF1700" s="111">
        <v>0.54</v>
      </c>
      <c r="AG1700" s="112">
        <v>0</v>
      </c>
      <c r="AH1700" s="112">
        <v>0</v>
      </c>
      <c r="AI1700" s="112">
        <v>0</v>
      </c>
      <c r="AJ1700" s="111">
        <v>0.9</v>
      </c>
      <c r="AK1700" s="112">
        <v>0</v>
      </c>
      <c r="AL1700" s="112">
        <v>0</v>
      </c>
      <c r="AM1700" s="112">
        <v>0</v>
      </c>
      <c r="AN1700" s="112">
        <v>0</v>
      </c>
      <c r="AO1700" s="112">
        <v>0</v>
      </c>
      <c r="AP1700" s="112">
        <v>0</v>
      </c>
      <c r="AQ1700" s="112">
        <v>0</v>
      </c>
      <c r="AR1700" s="112">
        <v>0</v>
      </c>
      <c r="AS1700" s="112">
        <v>0</v>
      </c>
      <c r="AT1700" s="111">
        <v>0.55000000000000004</v>
      </c>
      <c r="AU1700" s="112">
        <v>0</v>
      </c>
      <c r="AV1700" s="112">
        <v>0</v>
      </c>
      <c r="AW1700" s="112">
        <v>0</v>
      </c>
      <c r="AX1700" s="112">
        <v>0</v>
      </c>
      <c r="AY1700" s="112">
        <v>0</v>
      </c>
      <c r="AZ1700" s="112">
        <v>0</v>
      </c>
      <c r="BA1700" s="111">
        <v>0.71299999999999997</v>
      </c>
      <c r="BB1700" s="112">
        <v>0</v>
      </c>
      <c r="BC1700" s="112">
        <v>0</v>
      </c>
      <c r="BD1700" s="112">
        <v>0</v>
      </c>
      <c r="BE1700" s="112">
        <v>0</v>
      </c>
      <c r="BF1700" s="112">
        <v>0</v>
      </c>
      <c r="BG1700" s="112">
        <v>0</v>
      </c>
      <c r="BH1700" s="112">
        <v>0</v>
      </c>
      <c r="BI1700" s="112">
        <v>0</v>
      </c>
      <c r="BJ1700" s="112">
        <v>0</v>
      </c>
      <c r="BK1700" s="111">
        <v>0.71299999999999997</v>
      </c>
      <c r="BL1700" s="112">
        <v>0</v>
      </c>
      <c r="BM1700" s="112">
        <v>0</v>
      </c>
      <c r="BN1700" s="112">
        <v>0</v>
      </c>
      <c r="BO1700" s="112">
        <v>0</v>
      </c>
      <c r="BP1700" s="112">
        <v>0</v>
      </c>
      <c r="BQ1700" s="112">
        <v>0</v>
      </c>
      <c r="BR1700" s="113">
        <v>28</v>
      </c>
      <c r="BS1700" s="112">
        <v>0</v>
      </c>
    </row>
    <row r="1701" spans="1:71" hidden="1" x14ac:dyDescent="0.25">
      <c r="A1701" s="102" t="s">
        <v>9</v>
      </c>
      <c r="B1701" s="103" t="s">
        <v>175</v>
      </c>
      <c r="C1701" s="102" t="s">
        <v>176</v>
      </c>
      <c r="D1701" s="102" t="s">
        <v>612</v>
      </c>
      <c r="E1701" s="102" t="s">
        <v>613</v>
      </c>
      <c r="F1701" s="102" t="s">
        <v>155</v>
      </c>
      <c r="G1701" s="102" t="s">
        <v>227</v>
      </c>
      <c r="H1701" s="104">
        <v>14</v>
      </c>
      <c r="I1701" s="104">
        <v>14</v>
      </c>
      <c r="J1701" s="104">
        <v>18</v>
      </c>
      <c r="K1701" s="104">
        <v>54</v>
      </c>
      <c r="L1701" s="105">
        <v>15.333333333333334</v>
      </c>
      <c r="M1701" s="106">
        <v>140</v>
      </c>
      <c r="N1701" s="106">
        <v>157</v>
      </c>
      <c r="O1701" s="106">
        <v>2</v>
      </c>
      <c r="P1701" s="106">
        <v>17</v>
      </c>
      <c r="Q1701" s="106">
        <v>4</v>
      </c>
      <c r="R1701" s="106">
        <v>3</v>
      </c>
      <c r="S1701" s="106">
        <v>151</v>
      </c>
      <c r="T1701" s="106">
        <v>155</v>
      </c>
      <c r="U1701" s="106">
        <v>2</v>
      </c>
      <c r="V1701" s="106">
        <v>4</v>
      </c>
      <c r="W1701" s="106">
        <v>3</v>
      </c>
      <c r="X1701" s="106">
        <v>2.5</v>
      </c>
      <c r="Y1701" s="106">
        <v>18</v>
      </c>
      <c r="Z1701" s="106">
        <v>4</v>
      </c>
      <c r="AA1701" s="107"/>
      <c r="AB1701" s="106"/>
      <c r="AC1701" s="108">
        <v>3.1666666666666665</v>
      </c>
      <c r="AD1701" s="109">
        <v>2</v>
      </c>
      <c r="AE1701" s="110">
        <v>0</v>
      </c>
      <c r="AF1701" s="111">
        <v>0.54</v>
      </c>
      <c r="AG1701" s="112">
        <v>0</v>
      </c>
      <c r="AH1701" s="112">
        <v>0</v>
      </c>
      <c r="AI1701" s="112">
        <v>0</v>
      </c>
      <c r="AJ1701" s="111">
        <v>0.9</v>
      </c>
      <c r="AK1701" s="112">
        <v>0</v>
      </c>
      <c r="AL1701" s="112">
        <v>0</v>
      </c>
      <c r="AM1701" s="112">
        <v>0</v>
      </c>
      <c r="AN1701" s="112">
        <v>0</v>
      </c>
      <c r="AO1701" s="112">
        <v>0</v>
      </c>
      <c r="AP1701" s="112">
        <v>0</v>
      </c>
      <c r="AQ1701" s="112">
        <v>0</v>
      </c>
      <c r="AR1701" s="112">
        <v>0</v>
      </c>
      <c r="AS1701" s="112">
        <v>0</v>
      </c>
      <c r="AT1701" s="111">
        <v>0.55000000000000004</v>
      </c>
      <c r="AU1701" s="112">
        <v>0</v>
      </c>
      <c r="AV1701" s="112">
        <v>0</v>
      </c>
      <c r="AW1701" s="112">
        <v>0</v>
      </c>
      <c r="AX1701" s="112">
        <v>0</v>
      </c>
      <c r="AY1701" s="112">
        <v>0</v>
      </c>
      <c r="AZ1701" s="112">
        <v>0</v>
      </c>
      <c r="BA1701" s="111">
        <v>0.71299999999999997</v>
      </c>
      <c r="BB1701" s="112">
        <v>0</v>
      </c>
      <c r="BC1701" s="112">
        <v>0</v>
      </c>
      <c r="BD1701" s="112">
        <v>0</v>
      </c>
      <c r="BE1701" s="112">
        <v>0</v>
      </c>
      <c r="BF1701" s="112">
        <v>0</v>
      </c>
      <c r="BG1701" s="112">
        <v>0</v>
      </c>
      <c r="BH1701" s="112">
        <v>0</v>
      </c>
      <c r="BI1701" s="112">
        <v>0</v>
      </c>
      <c r="BJ1701" s="112">
        <v>0</v>
      </c>
      <c r="BK1701" s="111">
        <v>0.71299999999999997</v>
      </c>
      <c r="BL1701" s="112">
        <v>0</v>
      </c>
      <c r="BM1701" s="112">
        <v>0</v>
      </c>
      <c r="BN1701" s="112">
        <v>0</v>
      </c>
      <c r="BO1701" s="112">
        <v>0</v>
      </c>
      <c r="BP1701" s="112">
        <v>0</v>
      </c>
      <c r="BQ1701" s="112">
        <v>0</v>
      </c>
      <c r="BR1701" s="113">
        <v>2</v>
      </c>
      <c r="BS1701" s="112">
        <v>0</v>
      </c>
    </row>
    <row r="1702" spans="1:71" hidden="1" x14ac:dyDescent="0.25">
      <c r="A1702" s="102" t="s">
        <v>9</v>
      </c>
      <c r="B1702" s="103" t="s">
        <v>175</v>
      </c>
      <c r="C1702" s="102" t="s">
        <v>176</v>
      </c>
      <c r="D1702" s="102" t="s">
        <v>720</v>
      </c>
      <c r="E1702" s="102" t="s">
        <v>721</v>
      </c>
      <c r="F1702" s="102" t="s">
        <v>155</v>
      </c>
      <c r="G1702" s="102" t="s">
        <v>227</v>
      </c>
      <c r="H1702" s="104">
        <v>313</v>
      </c>
      <c r="I1702" s="104">
        <v>320</v>
      </c>
      <c r="J1702" s="104">
        <v>54</v>
      </c>
      <c r="K1702" s="104">
        <v>162</v>
      </c>
      <c r="L1702" s="105">
        <v>229</v>
      </c>
      <c r="M1702" s="106">
        <v>3419</v>
      </c>
      <c r="N1702" s="106">
        <v>3700</v>
      </c>
      <c r="O1702" s="106">
        <v>9</v>
      </c>
      <c r="P1702" s="106">
        <v>281</v>
      </c>
      <c r="Q1702" s="106">
        <v>9</v>
      </c>
      <c r="R1702" s="106">
        <v>9</v>
      </c>
      <c r="S1702" s="106">
        <v>3652</v>
      </c>
      <c r="T1702" s="106">
        <v>3703</v>
      </c>
      <c r="U1702" s="106">
        <v>9</v>
      </c>
      <c r="V1702" s="106">
        <v>51</v>
      </c>
      <c r="W1702" s="106">
        <v>8</v>
      </c>
      <c r="X1702" s="106">
        <v>8.5</v>
      </c>
      <c r="Y1702" s="106">
        <v>54</v>
      </c>
      <c r="Z1702" s="106">
        <v>7</v>
      </c>
      <c r="AA1702" s="107">
        <v>80132</v>
      </c>
      <c r="AB1702" s="106">
        <v>9</v>
      </c>
      <c r="AC1702" s="108">
        <v>8.5</v>
      </c>
      <c r="AD1702" s="109">
        <v>5</v>
      </c>
      <c r="AE1702" s="110">
        <v>0</v>
      </c>
      <c r="AF1702" s="111">
        <v>0.54</v>
      </c>
      <c r="AG1702" s="112">
        <v>0</v>
      </c>
      <c r="AH1702" s="112">
        <v>0</v>
      </c>
      <c r="AI1702" s="112">
        <v>0</v>
      </c>
      <c r="AJ1702" s="111">
        <v>0.9</v>
      </c>
      <c r="AK1702" s="112">
        <v>0</v>
      </c>
      <c r="AL1702" s="112">
        <v>0</v>
      </c>
      <c r="AM1702" s="112">
        <v>0</v>
      </c>
      <c r="AN1702" s="112">
        <v>0</v>
      </c>
      <c r="AO1702" s="112">
        <v>28</v>
      </c>
      <c r="AP1702" s="112">
        <v>0</v>
      </c>
      <c r="AQ1702" s="112">
        <v>0</v>
      </c>
      <c r="AR1702" s="112">
        <v>0</v>
      </c>
      <c r="AS1702" s="112">
        <v>0</v>
      </c>
      <c r="AT1702" s="111">
        <v>0.55000000000000004</v>
      </c>
      <c r="AU1702" s="112">
        <v>0.33333333333333331</v>
      </c>
      <c r="AV1702" s="112">
        <v>0</v>
      </c>
      <c r="AW1702" s="112">
        <v>0</v>
      </c>
      <c r="AX1702" s="112">
        <v>0</v>
      </c>
      <c r="AY1702" s="112">
        <v>0</v>
      </c>
      <c r="AZ1702" s="112">
        <v>0</v>
      </c>
      <c r="BA1702" s="111">
        <v>0.71299999999999997</v>
      </c>
      <c r="BB1702" s="112">
        <v>0</v>
      </c>
      <c r="BC1702" s="112">
        <v>0</v>
      </c>
      <c r="BD1702" s="112">
        <v>0</v>
      </c>
      <c r="BE1702" s="112">
        <v>0</v>
      </c>
      <c r="BF1702" s="112">
        <v>54</v>
      </c>
      <c r="BG1702" s="112">
        <v>0</v>
      </c>
      <c r="BH1702" s="112">
        <v>0</v>
      </c>
      <c r="BI1702" s="112">
        <v>0</v>
      </c>
      <c r="BJ1702" s="112">
        <v>0</v>
      </c>
      <c r="BK1702" s="111">
        <v>0.71299999999999997</v>
      </c>
      <c r="BL1702" s="112">
        <v>0</v>
      </c>
      <c r="BM1702" s="112">
        <v>0.23766666666666664</v>
      </c>
      <c r="BN1702" s="112">
        <v>0</v>
      </c>
      <c r="BO1702" s="112">
        <v>53.902000000000001</v>
      </c>
      <c r="BP1702" s="112">
        <v>0</v>
      </c>
      <c r="BQ1702" s="112">
        <v>0</v>
      </c>
      <c r="BR1702" s="113">
        <v>70</v>
      </c>
      <c r="BS1702" s="112">
        <v>0</v>
      </c>
    </row>
    <row r="1703" spans="1:71" hidden="1" x14ac:dyDescent="0.25">
      <c r="A1703" s="102" t="s">
        <v>9</v>
      </c>
      <c r="B1703" s="103" t="s">
        <v>177</v>
      </c>
      <c r="C1703" s="102" t="s">
        <v>178</v>
      </c>
      <c r="D1703" s="102" t="s">
        <v>104</v>
      </c>
      <c r="E1703" s="102" t="s">
        <v>105</v>
      </c>
      <c r="F1703" s="102" t="s">
        <v>155</v>
      </c>
      <c r="G1703" s="102" t="s">
        <v>227</v>
      </c>
      <c r="H1703" s="104">
        <v>62</v>
      </c>
      <c r="I1703" s="104">
        <v>68</v>
      </c>
      <c r="J1703" s="104">
        <v>135</v>
      </c>
      <c r="K1703" s="104">
        <v>405</v>
      </c>
      <c r="L1703" s="105">
        <v>88.333333333333329</v>
      </c>
      <c r="M1703" s="106">
        <v>903</v>
      </c>
      <c r="N1703" s="106">
        <v>944</v>
      </c>
      <c r="O1703" s="106">
        <v>6</v>
      </c>
      <c r="P1703" s="106">
        <v>41</v>
      </c>
      <c r="Q1703" s="106">
        <v>6</v>
      </c>
      <c r="R1703" s="106">
        <v>6</v>
      </c>
      <c r="S1703" s="106">
        <v>962</v>
      </c>
      <c r="T1703" s="106">
        <v>976</v>
      </c>
      <c r="U1703" s="106">
        <v>6</v>
      </c>
      <c r="V1703" s="106">
        <v>14</v>
      </c>
      <c r="W1703" s="106">
        <v>5</v>
      </c>
      <c r="X1703" s="106">
        <v>5.5</v>
      </c>
      <c r="Y1703" s="106">
        <v>135</v>
      </c>
      <c r="Z1703" s="106">
        <v>9</v>
      </c>
      <c r="AA1703" s="107">
        <v>89513</v>
      </c>
      <c r="AB1703" s="106">
        <v>9</v>
      </c>
      <c r="AC1703" s="108">
        <v>7.7</v>
      </c>
      <c r="AD1703" s="109">
        <v>4</v>
      </c>
      <c r="AE1703" s="110">
        <v>0</v>
      </c>
      <c r="AF1703" s="111">
        <v>0.54</v>
      </c>
      <c r="AG1703" s="112">
        <v>1.6666666666666667</v>
      </c>
      <c r="AH1703" s="112">
        <v>36.666666666666664</v>
      </c>
      <c r="AI1703" s="112">
        <v>1.6666666666666667</v>
      </c>
      <c r="AJ1703" s="111">
        <v>0.9</v>
      </c>
      <c r="AK1703" s="112">
        <v>0</v>
      </c>
      <c r="AL1703" s="112">
        <v>2</v>
      </c>
      <c r="AM1703" s="112">
        <v>0</v>
      </c>
      <c r="AN1703" s="112">
        <v>0</v>
      </c>
      <c r="AO1703" s="112">
        <v>0</v>
      </c>
      <c r="AP1703" s="112">
        <v>0</v>
      </c>
      <c r="AQ1703" s="112">
        <v>0</v>
      </c>
      <c r="AR1703" s="112">
        <v>0</v>
      </c>
      <c r="AS1703" s="112">
        <v>0</v>
      </c>
      <c r="AT1703" s="111">
        <v>0.55000000000000004</v>
      </c>
      <c r="AU1703" s="112">
        <v>0</v>
      </c>
      <c r="AV1703" s="112">
        <v>0</v>
      </c>
      <c r="AW1703" s="112">
        <v>0</v>
      </c>
      <c r="AX1703" s="112">
        <v>0</v>
      </c>
      <c r="AY1703" s="112">
        <v>0</v>
      </c>
      <c r="AZ1703" s="112">
        <v>0</v>
      </c>
      <c r="BA1703" s="111">
        <v>0.71299999999999997</v>
      </c>
      <c r="BB1703" s="112">
        <v>0</v>
      </c>
      <c r="BC1703" s="112">
        <v>0</v>
      </c>
      <c r="BD1703" s="112">
        <v>0</v>
      </c>
      <c r="BE1703" s="112">
        <v>0</v>
      </c>
      <c r="BF1703" s="112">
        <v>44</v>
      </c>
      <c r="BG1703" s="112">
        <v>0</v>
      </c>
      <c r="BH1703" s="112">
        <v>0</v>
      </c>
      <c r="BI1703" s="112">
        <v>42.333333333333336</v>
      </c>
      <c r="BJ1703" s="112">
        <v>0</v>
      </c>
      <c r="BK1703" s="111">
        <v>0.71299999999999997</v>
      </c>
      <c r="BL1703" s="112">
        <v>0</v>
      </c>
      <c r="BM1703" s="112">
        <v>35.6</v>
      </c>
      <c r="BN1703" s="112">
        <v>1.5</v>
      </c>
      <c r="BO1703" s="112">
        <v>31.372</v>
      </c>
      <c r="BP1703" s="112">
        <v>30.183666666666667</v>
      </c>
      <c r="BQ1703" s="112">
        <v>0</v>
      </c>
      <c r="BR1703" s="113">
        <v>179</v>
      </c>
      <c r="BS1703" s="112">
        <v>0</v>
      </c>
    </row>
    <row r="1704" spans="1:71" hidden="1" x14ac:dyDescent="0.25">
      <c r="A1704" s="102" t="s">
        <v>9</v>
      </c>
      <c r="B1704" s="103" t="s">
        <v>177</v>
      </c>
      <c r="C1704" s="102" t="s">
        <v>178</v>
      </c>
      <c r="D1704" s="102" t="s">
        <v>393</v>
      </c>
      <c r="E1704" s="102" t="s">
        <v>394</v>
      </c>
      <c r="F1704" s="102" t="s">
        <v>155</v>
      </c>
      <c r="G1704" s="102" t="s">
        <v>227</v>
      </c>
      <c r="H1704" s="104">
        <v>5</v>
      </c>
      <c r="I1704" s="104">
        <v>8</v>
      </c>
      <c r="J1704" s="104">
        <v>56</v>
      </c>
      <c r="K1704" s="104">
        <v>168</v>
      </c>
      <c r="L1704" s="105">
        <v>23</v>
      </c>
      <c r="M1704" s="106">
        <v>125</v>
      </c>
      <c r="N1704" s="106">
        <v>104</v>
      </c>
      <c r="O1704" s="106">
        <v>1</v>
      </c>
      <c r="P1704" s="106">
        <v>-21</v>
      </c>
      <c r="Q1704" s="106">
        <v>2</v>
      </c>
      <c r="R1704" s="106">
        <v>1.5</v>
      </c>
      <c r="S1704" s="106">
        <v>144</v>
      </c>
      <c r="T1704" s="106">
        <v>145</v>
      </c>
      <c r="U1704" s="106">
        <v>2</v>
      </c>
      <c r="V1704" s="106">
        <v>1</v>
      </c>
      <c r="W1704" s="106">
        <v>2</v>
      </c>
      <c r="X1704" s="106">
        <v>2</v>
      </c>
      <c r="Y1704" s="106">
        <v>56</v>
      </c>
      <c r="Z1704" s="106">
        <v>7</v>
      </c>
      <c r="AA1704" s="107"/>
      <c r="AB1704" s="106"/>
      <c r="AC1704" s="108">
        <v>3.5</v>
      </c>
      <c r="AD1704" s="109">
        <v>2</v>
      </c>
      <c r="AE1704" s="110">
        <v>38</v>
      </c>
      <c r="AF1704" s="111">
        <v>0.54</v>
      </c>
      <c r="AG1704" s="112">
        <v>17.333333333333332</v>
      </c>
      <c r="AH1704" s="112">
        <v>13.333333333333334</v>
      </c>
      <c r="AI1704" s="112">
        <v>17.333333333333332</v>
      </c>
      <c r="AJ1704" s="111">
        <v>0.9</v>
      </c>
      <c r="AK1704" s="112">
        <v>0</v>
      </c>
      <c r="AL1704" s="112">
        <v>0</v>
      </c>
      <c r="AM1704" s="112">
        <v>0</v>
      </c>
      <c r="AN1704" s="112">
        <v>0</v>
      </c>
      <c r="AO1704" s="112">
        <v>21.666666666666668</v>
      </c>
      <c r="AP1704" s="112">
        <v>0</v>
      </c>
      <c r="AQ1704" s="112">
        <v>0</v>
      </c>
      <c r="AR1704" s="112">
        <v>0</v>
      </c>
      <c r="AS1704" s="112">
        <v>0</v>
      </c>
      <c r="AT1704" s="111">
        <v>0.55000000000000004</v>
      </c>
      <c r="AU1704" s="112">
        <v>0</v>
      </c>
      <c r="AV1704" s="112">
        <v>0</v>
      </c>
      <c r="AW1704" s="112">
        <v>24</v>
      </c>
      <c r="AX1704" s="112">
        <v>0</v>
      </c>
      <c r="AY1704" s="112">
        <v>0</v>
      </c>
      <c r="AZ1704" s="112">
        <v>4.333333333333333</v>
      </c>
      <c r="BA1704" s="111">
        <v>0.71299999999999997</v>
      </c>
      <c r="BB1704" s="112">
        <v>0</v>
      </c>
      <c r="BC1704" s="112">
        <v>0</v>
      </c>
      <c r="BD1704" s="112">
        <v>0</v>
      </c>
      <c r="BE1704" s="112">
        <v>0</v>
      </c>
      <c r="BF1704" s="112">
        <v>22.666666666666668</v>
      </c>
      <c r="BG1704" s="112">
        <v>0</v>
      </c>
      <c r="BH1704" s="112">
        <v>0</v>
      </c>
      <c r="BI1704" s="112">
        <v>0</v>
      </c>
      <c r="BJ1704" s="112">
        <v>0</v>
      </c>
      <c r="BK1704" s="111">
        <v>0.71299999999999997</v>
      </c>
      <c r="BL1704" s="112">
        <v>20.520000000000003</v>
      </c>
      <c r="BM1704" s="112">
        <v>27.599999999999998</v>
      </c>
      <c r="BN1704" s="112">
        <v>15.6</v>
      </c>
      <c r="BO1704" s="112">
        <v>45.19</v>
      </c>
      <c r="BP1704" s="112">
        <v>3.0896666666666661</v>
      </c>
      <c r="BQ1704" s="112">
        <v>0</v>
      </c>
      <c r="BR1704" s="113">
        <v>35</v>
      </c>
      <c r="BS1704" s="112">
        <v>0</v>
      </c>
    </row>
    <row r="1705" spans="1:71" hidden="1" x14ac:dyDescent="0.25">
      <c r="A1705" s="102" t="s">
        <v>9</v>
      </c>
      <c r="B1705" s="103" t="s">
        <v>177</v>
      </c>
      <c r="C1705" s="102" t="s">
        <v>178</v>
      </c>
      <c r="D1705" s="102" t="s">
        <v>395</v>
      </c>
      <c r="E1705" s="102" t="s">
        <v>396</v>
      </c>
      <c r="F1705" s="102" t="s">
        <v>155</v>
      </c>
      <c r="G1705" s="102" t="s">
        <v>227</v>
      </c>
      <c r="H1705" s="104">
        <v>97</v>
      </c>
      <c r="I1705" s="104">
        <v>107</v>
      </c>
      <c r="J1705" s="104">
        <v>333</v>
      </c>
      <c r="K1705" s="104">
        <v>999</v>
      </c>
      <c r="L1705" s="105">
        <v>179</v>
      </c>
      <c r="M1705" s="106">
        <v>1098</v>
      </c>
      <c r="N1705" s="106">
        <v>1312</v>
      </c>
      <c r="O1705" s="106">
        <v>7</v>
      </c>
      <c r="P1705" s="106">
        <v>214</v>
      </c>
      <c r="Q1705" s="106">
        <v>9</v>
      </c>
      <c r="R1705" s="106">
        <v>8</v>
      </c>
      <c r="S1705" s="106">
        <v>1090</v>
      </c>
      <c r="T1705" s="106">
        <v>1160</v>
      </c>
      <c r="U1705" s="106">
        <v>7</v>
      </c>
      <c r="V1705" s="106">
        <v>70</v>
      </c>
      <c r="W1705" s="106">
        <v>9</v>
      </c>
      <c r="X1705" s="106">
        <v>8</v>
      </c>
      <c r="Y1705" s="106">
        <v>333</v>
      </c>
      <c r="Z1705" s="106">
        <v>10</v>
      </c>
      <c r="AA1705" s="107">
        <v>99856</v>
      </c>
      <c r="AB1705" s="106">
        <v>10</v>
      </c>
      <c r="AC1705" s="108">
        <v>9.1999999999999993</v>
      </c>
      <c r="AD1705" s="109">
        <v>5</v>
      </c>
      <c r="AE1705" s="110">
        <v>38</v>
      </c>
      <c r="AF1705" s="111">
        <v>0.54</v>
      </c>
      <c r="AG1705" s="112">
        <v>10.333333333333334</v>
      </c>
      <c r="AH1705" s="112">
        <v>13.333333333333334</v>
      </c>
      <c r="AI1705" s="112">
        <v>10.333333333333334</v>
      </c>
      <c r="AJ1705" s="111">
        <v>0.9</v>
      </c>
      <c r="AK1705" s="112">
        <v>0</v>
      </c>
      <c r="AL1705" s="112">
        <v>0</v>
      </c>
      <c r="AM1705" s="112">
        <v>0</v>
      </c>
      <c r="AN1705" s="112">
        <v>0</v>
      </c>
      <c r="AO1705" s="112">
        <v>23.333333333333332</v>
      </c>
      <c r="AP1705" s="112">
        <v>0</v>
      </c>
      <c r="AQ1705" s="112">
        <v>0</v>
      </c>
      <c r="AR1705" s="112">
        <v>0</v>
      </c>
      <c r="AS1705" s="112">
        <v>0</v>
      </c>
      <c r="AT1705" s="111">
        <v>0.55000000000000004</v>
      </c>
      <c r="AU1705" s="112">
        <v>0</v>
      </c>
      <c r="AV1705" s="112">
        <v>0</v>
      </c>
      <c r="AW1705" s="112">
        <v>24</v>
      </c>
      <c r="AX1705" s="112">
        <v>0</v>
      </c>
      <c r="AY1705" s="112">
        <v>0</v>
      </c>
      <c r="AZ1705" s="112">
        <v>4.333333333333333</v>
      </c>
      <c r="BA1705" s="111">
        <v>0.71299999999999997</v>
      </c>
      <c r="BB1705" s="112">
        <v>0</v>
      </c>
      <c r="BC1705" s="112">
        <v>0</v>
      </c>
      <c r="BD1705" s="112">
        <v>0</v>
      </c>
      <c r="BE1705" s="112">
        <v>0</v>
      </c>
      <c r="BF1705" s="112">
        <v>16</v>
      </c>
      <c r="BG1705" s="112">
        <v>0</v>
      </c>
      <c r="BH1705" s="112">
        <v>0</v>
      </c>
      <c r="BI1705" s="112">
        <v>12.666666666666666</v>
      </c>
      <c r="BJ1705" s="112">
        <v>1.3333333333333333</v>
      </c>
      <c r="BK1705" s="111">
        <v>0.71299999999999997</v>
      </c>
      <c r="BL1705" s="112">
        <v>20.520000000000003</v>
      </c>
      <c r="BM1705" s="112">
        <v>21.3</v>
      </c>
      <c r="BN1705" s="112">
        <v>9.3000000000000007</v>
      </c>
      <c r="BO1705" s="112">
        <v>41.353333333333332</v>
      </c>
      <c r="BP1705" s="112">
        <v>12.120999999999999</v>
      </c>
      <c r="BQ1705" s="112">
        <v>0.95066666666666655</v>
      </c>
      <c r="BR1705" s="113">
        <v>160</v>
      </c>
      <c r="BS1705" s="112">
        <v>0</v>
      </c>
    </row>
    <row r="1706" spans="1:71" hidden="1" x14ac:dyDescent="0.25">
      <c r="A1706" s="102" t="s">
        <v>9</v>
      </c>
      <c r="B1706" s="103" t="s">
        <v>177</v>
      </c>
      <c r="C1706" s="102" t="s">
        <v>178</v>
      </c>
      <c r="D1706" s="102" t="s">
        <v>397</v>
      </c>
      <c r="E1706" s="102" t="s">
        <v>398</v>
      </c>
      <c r="F1706" s="102" t="s">
        <v>155</v>
      </c>
      <c r="G1706" s="102" t="s">
        <v>227</v>
      </c>
      <c r="H1706" s="104">
        <v>47</v>
      </c>
      <c r="I1706" s="104">
        <v>55</v>
      </c>
      <c r="J1706" s="104">
        <v>6</v>
      </c>
      <c r="K1706" s="104">
        <v>18</v>
      </c>
      <c r="L1706" s="105">
        <v>36</v>
      </c>
      <c r="M1706" s="106">
        <v>681</v>
      </c>
      <c r="N1706" s="106">
        <v>715</v>
      </c>
      <c r="O1706" s="106">
        <v>6</v>
      </c>
      <c r="P1706" s="106">
        <v>34</v>
      </c>
      <c r="Q1706" s="106">
        <v>6</v>
      </c>
      <c r="R1706" s="106">
        <v>6</v>
      </c>
      <c r="S1706" s="106">
        <v>713</v>
      </c>
      <c r="T1706" s="106">
        <v>730</v>
      </c>
      <c r="U1706" s="106">
        <v>6</v>
      </c>
      <c r="V1706" s="106">
        <v>17</v>
      </c>
      <c r="W1706" s="106">
        <v>6</v>
      </c>
      <c r="X1706" s="106">
        <v>6</v>
      </c>
      <c r="Y1706" s="106">
        <v>6</v>
      </c>
      <c r="Z1706" s="106">
        <v>1</v>
      </c>
      <c r="AA1706" s="107"/>
      <c r="AB1706" s="106"/>
      <c r="AC1706" s="108">
        <v>4.333333333333333</v>
      </c>
      <c r="AD1706" s="109">
        <v>3</v>
      </c>
      <c r="AE1706" s="110">
        <v>116</v>
      </c>
      <c r="AF1706" s="111">
        <v>0.54</v>
      </c>
      <c r="AG1706" s="112">
        <v>10.333333333333334</v>
      </c>
      <c r="AH1706" s="112">
        <v>13.333333333333334</v>
      </c>
      <c r="AI1706" s="112">
        <v>10.333333333333334</v>
      </c>
      <c r="AJ1706" s="111">
        <v>0.9</v>
      </c>
      <c r="AK1706" s="112">
        <v>0</v>
      </c>
      <c r="AL1706" s="112">
        <v>0</v>
      </c>
      <c r="AM1706" s="112">
        <v>0</v>
      </c>
      <c r="AN1706" s="112">
        <v>0</v>
      </c>
      <c r="AO1706" s="112">
        <v>21.666666666666668</v>
      </c>
      <c r="AP1706" s="112">
        <v>0</v>
      </c>
      <c r="AQ1706" s="112">
        <v>0</v>
      </c>
      <c r="AR1706" s="112">
        <v>0</v>
      </c>
      <c r="AS1706" s="112">
        <v>0</v>
      </c>
      <c r="AT1706" s="111">
        <v>0.55000000000000004</v>
      </c>
      <c r="AU1706" s="112">
        <v>0</v>
      </c>
      <c r="AV1706" s="112">
        <v>0</v>
      </c>
      <c r="AW1706" s="112">
        <v>24</v>
      </c>
      <c r="AX1706" s="112">
        <v>0</v>
      </c>
      <c r="AY1706" s="112">
        <v>0</v>
      </c>
      <c r="AZ1706" s="112">
        <v>4.333333333333333</v>
      </c>
      <c r="BA1706" s="111">
        <v>0.71299999999999997</v>
      </c>
      <c r="BB1706" s="112">
        <v>0</v>
      </c>
      <c r="BC1706" s="112">
        <v>0</v>
      </c>
      <c r="BD1706" s="112">
        <v>0</v>
      </c>
      <c r="BE1706" s="112">
        <v>0</v>
      </c>
      <c r="BF1706" s="112">
        <v>16</v>
      </c>
      <c r="BG1706" s="112">
        <v>0</v>
      </c>
      <c r="BH1706" s="112">
        <v>0</v>
      </c>
      <c r="BI1706" s="112">
        <v>12.666666666666666</v>
      </c>
      <c r="BJ1706" s="112">
        <v>1.3333333333333333</v>
      </c>
      <c r="BK1706" s="111">
        <v>0.71299999999999997</v>
      </c>
      <c r="BL1706" s="112">
        <v>62.64</v>
      </c>
      <c r="BM1706" s="112">
        <v>21.3</v>
      </c>
      <c r="BN1706" s="112">
        <v>9.3000000000000007</v>
      </c>
      <c r="BO1706" s="112">
        <v>40.436666666666667</v>
      </c>
      <c r="BP1706" s="112">
        <v>12.120999999999999</v>
      </c>
      <c r="BQ1706" s="112">
        <v>0.95066666666666655</v>
      </c>
      <c r="BR1706" s="113">
        <v>55</v>
      </c>
      <c r="BS1706" s="112">
        <v>0</v>
      </c>
    </row>
    <row r="1707" spans="1:71" hidden="1" x14ac:dyDescent="0.25">
      <c r="A1707" s="102" t="s">
        <v>9</v>
      </c>
      <c r="B1707" s="103" t="s">
        <v>177</v>
      </c>
      <c r="C1707" s="102" t="s">
        <v>178</v>
      </c>
      <c r="D1707" s="102" t="s">
        <v>399</v>
      </c>
      <c r="E1707" s="102" t="s">
        <v>400</v>
      </c>
      <c r="F1707" s="102" t="s">
        <v>244</v>
      </c>
      <c r="G1707" s="102" t="s">
        <v>224</v>
      </c>
      <c r="H1707" s="104"/>
      <c r="I1707" s="104">
        <v>9</v>
      </c>
      <c r="J1707" s="104">
        <v>152</v>
      </c>
      <c r="K1707" s="104">
        <v>456</v>
      </c>
      <c r="L1707" s="105">
        <v>80.5</v>
      </c>
      <c r="M1707" s="106"/>
      <c r="N1707" s="106"/>
      <c r="O1707" s="106"/>
      <c r="P1707" s="106"/>
      <c r="Q1707" s="106"/>
      <c r="R1707" s="106"/>
      <c r="S1707" s="106">
        <v>103</v>
      </c>
      <c r="T1707" s="106">
        <v>105</v>
      </c>
      <c r="U1707" s="106">
        <v>1</v>
      </c>
      <c r="V1707" s="106">
        <v>2</v>
      </c>
      <c r="W1707" s="106">
        <v>2</v>
      </c>
      <c r="X1707" s="106">
        <v>1.5</v>
      </c>
      <c r="Y1707" s="106">
        <v>152</v>
      </c>
      <c r="Z1707" s="106">
        <v>9</v>
      </c>
      <c r="AA1707" s="107"/>
      <c r="AB1707" s="106"/>
      <c r="AC1707" s="108">
        <v>5.25</v>
      </c>
      <c r="AD1707" s="109">
        <v>3</v>
      </c>
      <c r="AE1707" s="110">
        <v>38</v>
      </c>
      <c r="AF1707" s="111">
        <v>0.54</v>
      </c>
      <c r="AG1707" s="112">
        <v>1</v>
      </c>
      <c r="AH1707" s="112">
        <v>13.333333333333334</v>
      </c>
      <c r="AI1707" s="112">
        <v>1</v>
      </c>
      <c r="AJ1707" s="111">
        <v>0.9</v>
      </c>
      <c r="AK1707" s="112">
        <v>0</v>
      </c>
      <c r="AL1707" s="112">
        <v>0</v>
      </c>
      <c r="AM1707" s="112">
        <v>0</v>
      </c>
      <c r="AN1707" s="112">
        <v>0</v>
      </c>
      <c r="AO1707" s="112">
        <v>21.666666666666668</v>
      </c>
      <c r="AP1707" s="112">
        <v>0</v>
      </c>
      <c r="AQ1707" s="112">
        <v>0</v>
      </c>
      <c r="AR1707" s="112">
        <v>0</v>
      </c>
      <c r="AS1707" s="112">
        <v>0</v>
      </c>
      <c r="AT1707" s="111">
        <v>0.55000000000000004</v>
      </c>
      <c r="AU1707" s="112">
        <v>0</v>
      </c>
      <c r="AV1707" s="112">
        <v>0</v>
      </c>
      <c r="AW1707" s="112">
        <v>24</v>
      </c>
      <c r="AX1707" s="112">
        <v>0</v>
      </c>
      <c r="AY1707" s="112">
        <v>0</v>
      </c>
      <c r="AZ1707" s="112">
        <v>4.333333333333333</v>
      </c>
      <c r="BA1707" s="111">
        <v>0.71299999999999997</v>
      </c>
      <c r="BB1707" s="112">
        <v>0</v>
      </c>
      <c r="BC1707" s="112">
        <v>0</v>
      </c>
      <c r="BD1707" s="112">
        <v>0</v>
      </c>
      <c r="BE1707" s="112">
        <v>0</v>
      </c>
      <c r="BF1707" s="112">
        <v>0</v>
      </c>
      <c r="BG1707" s="112">
        <v>0</v>
      </c>
      <c r="BH1707" s="112">
        <v>0</v>
      </c>
      <c r="BI1707" s="112">
        <v>0</v>
      </c>
      <c r="BJ1707" s="112">
        <v>0</v>
      </c>
      <c r="BK1707" s="111">
        <v>0.71299999999999997</v>
      </c>
      <c r="BL1707" s="112">
        <v>20.520000000000003</v>
      </c>
      <c r="BM1707" s="112">
        <v>12.9</v>
      </c>
      <c r="BN1707" s="112">
        <v>0.9</v>
      </c>
      <c r="BO1707" s="112">
        <v>29.028666666666666</v>
      </c>
      <c r="BP1707" s="112">
        <v>3.0896666666666661</v>
      </c>
      <c r="BQ1707" s="112">
        <v>0</v>
      </c>
      <c r="BR1707" s="113">
        <v>42</v>
      </c>
      <c r="BS1707" s="112">
        <v>0</v>
      </c>
    </row>
    <row r="1708" spans="1:71" hidden="1" x14ac:dyDescent="0.25">
      <c r="A1708" s="102" t="s">
        <v>9</v>
      </c>
      <c r="B1708" s="103" t="s">
        <v>177</v>
      </c>
      <c r="C1708" s="102" t="s">
        <v>178</v>
      </c>
      <c r="D1708" s="102" t="s">
        <v>403</v>
      </c>
      <c r="E1708" s="102" t="s">
        <v>404</v>
      </c>
      <c r="F1708" s="102" t="s">
        <v>155</v>
      </c>
      <c r="G1708" s="102" t="s">
        <v>227</v>
      </c>
      <c r="H1708" s="104">
        <v>42</v>
      </c>
      <c r="I1708" s="104">
        <v>47</v>
      </c>
      <c r="J1708" s="104">
        <v>83</v>
      </c>
      <c r="K1708" s="104">
        <v>249</v>
      </c>
      <c r="L1708" s="105">
        <v>57.333333333333336</v>
      </c>
      <c r="M1708" s="106">
        <v>651</v>
      </c>
      <c r="N1708" s="106">
        <v>665</v>
      </c>
      <c r="O1708" s="106">
        <v>5</v>
      </c>
      <c r="P1708" s="106">
        <v>14</v>
      </c>
      <c r="Q1708" s="106">
        <v>4</v>
      </c>
      <c r="R1708" s="106">
        <v>4.5</v>
      </c>
      <c r="S1708" s="106">
        <v>690</v>
      </c>
      <c r="T1708" s="106">
        <v>700</v>
      </c>
      <c r="U1708" s="106">
        <v>6</v>
      </c>
      <c r="V1708" s="106">
        <v>10</v>
      </c>
      <c r="W1708" s="106">
        <v>5</v>
      </c>
      <c r="X1708" s="106">
        <v>5.5</v>
      </c>
      <c r="Y1708" s="106">
        <v>83</v>
      </c>
      <c r="Z1708" s="106">
        <v>8</v>
      </c>
      <c r="AA1708" s="107">
        <v>80672</v>
      </c>
      <c r="AB1708" s="106">
        <v>9</v>
      </c>
      <c r="AC1708" s="108">
        <v>7.2</v>
      </c>
      <c r="AD1708" s="109">
        <v>4</v>
      </c>
      <c r="AE1708" s="110">
        <v>0</v>
      </c>
      <c r="AF1708" s="111">
        <v>0.54</v>
      </c>
      <c r="AG1708" s="112">
        <v>0.33333333333333331</v>
      </c>
      <c r="AH1708" s="112">
        <v>36.666666666666664</v>
      </c>
      <c r="AI1708" s="112">
        <v>0.33333333333333331</v>
      </c>
      <c r="AJ1708" s="111">
        <v>0.9</v>
      </c>
      <c r="AK1708" s="112">
        <v>0</v>
      </c>
      <c r="AL1708" s="112">
        <v>0</v>
      </c>
      <c r="AM1708" s="112">
        <v>0</v>
      </c>
      <c r="AN1708" s="112">
        <v>0</v>
      </c>
      <c r="AO1708" s="112">
        <v>0</v>
      </c>
      <c r="AP1708" s="112">
        <v>0</v>
      </c>
      <c r="AQ1708" s="112">
        <v>0</v>
      </c>
      <c r="AR1708" s="112">
        <v>0</v>
      </c>
      <c r="AS1708" s="112">
        <v>0</v>
      </c>
      <c r="AT1708" s="111">
        <v>0.55000000000000004</v>
      </c>
      <c r="AU1708" s="112">
        <v>0</v>
      </c>
      <c r="AV1708" s="112">
        <v>0</v>
      </c>
      <c r="AW1708" s="112">
        <v>0</v>
      </c>
      <c r="AX1708" s="112">
        <v>0</v>
      </c>
      <c r="AY1708" s="112">
        <v>0</v>
      </c>
      <c r="AZ1708" s="112">
        <v>0</v>
      </c>
      <c r="BA1708" s="111">
        <v>0.71299999999999997</v>
      </c>
      <c r="BB1708" s="112">
        <v>0</v>
      </c>
      <c r="BC1708" s="112">
        <v>0</v>
      </c>
      <c r="BD1708" s="112">
        <v>0</v>
      </c>
      <c r="BE1708" s="112">
        <v>0</v>
      </c>
      <c r="BF1708" s="112">
        <v>44</v>
      </c>
      <c r="BG1708" s="112">
        <v>0</v>
      </c>
      <c r="BH1708" s="112">
        <v>0.66666666666666663</v>
      </c>
      <c r="BI1708" s="112">
        <v>42.333333333333336</v>
      </c>
      <c r="BJ1708" s="112">
        <v>0</v>
      </c>
      <c r="BK1708" s="111">
        <v>0.71299999999999997</v>
      </c>
      <c r="BL1708" s="112">
        <v>0</v>
      </c>
      <c r="BM1708" s="112">
        <v>33.300000000000004</v>
      </c>
      <c r="BN1708" s="112">
        <v>0.3</v>
      </c>
      <c r="BO1708" s="112">
        <v>31.372</v>
      </c>
      <c r="BP1708" s="112">
        <v>30.658999999999999</v>
      </c>
      <c r="BQ1708" s="112">
        <v>0</v>
      </c>
      <c r="BR1708" s="113">
        <v>138</v>
      </c>
      <c r="BS1708" s="112">
        <v>0</v>
      </c>
    </row>
    <row r="1709" spans="1:71" hidden="1" x14ac:dyDescent="0.25">
      <c r="A1709" s="102" t="s">
        <v>9</v>
      </c>
      <c r="B1709" s="103" t="s">
        <v>177</v>
      </c>
      <c r="C1709" s="102" t="s">
        <v>178</v>
      </c>
      <c r="D1709" s="102" t="s">
        <v>405</v>
      </c>
      <c r="E1709" s="102" t="s">
        <v>406</v>
      </c>
      <c r="F1709" s="102" t="s">
        <v>155</v>
      </c>
      <c r="G1709" s="102" t="s">
        <v>227</v>
      </c>
      <c r="H1709" s="104">
        <v>21</v>
      </c>
      <c r="I1709" s="104">
        <v>27</v>
      </c>
      <c r="J1709" s="104">
        <v>39</v>
      </c>
      <c r="K1709" s="104">
        <v>117</v>
      </c>
      <c r="L1709" s="105">
        <v>29</v>
      </c>
      <c r="M1709" s="106">
        <v>289</v>
      </c>
      <c r="N1709" s="106">
        <v>310</v>
      </c>
      <c r="O1709" s="106">
        <v>4</v>
      </c>
      <c r="P1709" s="106">
        <v>21</v>
      </c>
      <c r="Q1709" s="106">
        <v>5</v>
      </c>
      <c r="R1709" s="106">
        <v>4.5</v>
      </c>
      <c r="S1709" s="106">
        <v>315</v>
      </c>
      <c r="T1709" s="106">
        <v>329</v>
      </c>
      <c r="U1709" s="106">
        <v>4</v>
      </c>
      <c r="V1709" s="106">
        <v>14</v>
      </c>
      <c r="W1709" s="106">
        <v>5</v>
      </c>
      <c r="X1709" s="106">
        <v>4.5</v>
      </c>
      <c r="Y1709" s="106">
        <v>39</v>
      </c>
      <c r="Z1709" s="106">
        <v>6</v>
      </c>
      <c r="AA1709" s="107">
        <v>120931</v>
      </c>
      <c r="AB1709" s="106">
        <v>10</v>
      </c>
      <c r="AC1709" s="108">
        <v>7</v>
      </c>
      <c r="AD1709" s="109">
        <v>4</v>
      </c>
      <c r="AE1709" s="110">
        <v>0</v>
      </c>
      <c r="AF1709" s="111">
        <v>0.54</v>
      </c>
      <c r="AG1709" s="112">
        <v>2</v>
      </c>
      <c r="AH1709" s="112">
        <v>36.666666666666664</v>
      </c>
      <c r="AI1709" s="112">
        <v>2</v>
      </c>
      <c r="AJ1709" s="111">
        <v>0.9</v>
      </c>
      <c r="AK1709" s="112">
        <v>0</v>
      </c>
      <c r="AL1709" s="112">
        <v>2</v>
      </c>
      <c r="AM1709" s="112">
        <v>0</v>
      </c>
      <c r="AN1709" s="112">
        <v>0</v>
      </c>
      <c r="AO1709" s="112">
        <v>0</v>
      </c>
      <c r="AP1709" s="112">
        <v>0</v>
      </c>
      <c r="AQ1709" s="112">
        <v>0</v>
      </c>
      <c r="AR1709" s="112">
        <v>0</v>
      </c>
      <c r="AS1709" s="112">
        <v>0</v>
      </c>
      <c r="AT1709" s="111">
        <v>0.55000000000000004</v>
      </c>
      <c r="AU1709" s="112">
        <v>0</v>
      </c>
      <c r="AV1709" s="112">
        <v>0</v>
      </c>
      <c r="AW1709" s="112">
        <v>0</v>
      </c>
      <c r="AX1709" s="112">
        <v>0</v>
      </c>
      <c r="AY1709" s="112">
        <v>0</v>
      </c>
      <c r="AZ1709" s="112">
        <v>0</v>
      </c>
      <c r="BA1709" s="111">
        <v>0.71299999999999997</v>
      </c>
      <c r="BB1709" s="112">
        <v>0</v>
      </c>
      <c r="BC1709" s="112">
        <v>0</v>
      </c>
      <c r="BD1709" s="112">
        <v>0</v>
      </c>
      <c r="BE1709" s="112">
        <v>0</v>
      </c>
      <c r="BF1709" s="112">
        <v>60</v>
      </c>
      <c r="BG1709" s="112">
        <v>0</v>
      </c>
      <c r="BH1709" s="112">
        <v>0.66666666666666663</v>
      </c>
      <c r="BI1709" s="112">
        <v>55</v>
      </c>
      <c r="BJ1709" s="112">
        <v>1.3333333333333333</v>
      </c>
      <c r="BK1709" s="111">
        <v>0.71299999999999997</v>
      </c>
      <c r="BL1709" s="112">
        <v>0</v>
      </c>
      <c r="BM1709" s="112">
        <v>35.9</v>
      </c>
      <c r="BN1709" s="112">
        <v>1.8</v>
      </c>
      <c r="BO1709" s="112">
        <v>42.78</v>
      </c>
      <c r="BP1709" s="112">
        <v>39.690333333333328</v>
      </c>
      <c r="BQ1709" s="112">
        <v>0.95066666666666655</v>
      </c>
      <c r="BR1709" s="113">
        <v>18</v>
      </c>
      <c r="BS1709" s="112">
        <v>0</v>
      </c>
    </row>
    <row r="1710" spans="1:71" hidden="1" x14ac:dyDescent="0.25">
      <c r="A1710" s="102" t="s">
        <v>9</v>
      </c>
      <c r="B1710" s="103" t="s">
        <v>177</v>
      </c>
      <c r="C1710" s="102" t="s">
        <v>178</v>
      </c>
      <c r="D1710" s="102" t="s">
        <v>290</v>
      </c>
      <c r="E1710" s="102" t="s">
        <v>291</v>
      </c>
      <c r="F1710" s="102" t="s">
        <v>156</v>
      </c>
      <c r="G1710" s="102" t="s">
        <v>224</v>
      </c>
      <c r="H1710" s="104">
        <v>116</v>
      </c>
      <c r="I1710" s="104">
        <v>134</v>
      </c>
      <c r="J1710" s="104">
        <v>227</v>
      </c>
      <c r="K1710" s="104">
        <v>681</v>
      </c>
      <c r="L1710" s="105">
        <v>159</v>
      </c>
      <c r="M1710" s="106">
        <v>1410</v>
      </c>
      <c r="N1710" s="106">
        <v>1515</v>
      </c>
      <c r="O1710" s="106">
        <v>8</v>
      </c>
      <c r="P1710" s="106">
        <v>105</v>
      </c>
      <c r="Q1710" s="106">
        <v>8</v>
      </c>
      <c r="R1710" s="106">
        <v>8</v>
      </c>
      <c r="S1710" s="106">
        <v>1484</v>
      </c>
      <c r="T1710" s="106">
        <v>1533</v>
      </c>
      <c r="U1710" s="106">
        <v>8</v>
      </c>
      <c r="V1710" s="106">
        <v>49</v>
      </c>
      <c r="W1710" s="106">
        <v>8</v>
      </c>
      <c r="X1710" s="106">
        <v>8</v>
      </c>
      <c r="Y1710" s="106">
        <v>227</v>
      </c>
      <c r="Z1710" s="106">
        <v>9</v>
      </c>
      <c r="AA1710" s="107">
        <v>53219</v>
      </c>
      <c r="AB1710" s="106">
        <v>6</v>
      </c>
      <c r="AC1710" s="108">
        <v>7.4</v>
      </c>
      <c r="AD1710" s="109">
        <v>4</v>
      </c>
      <c r="AE1710" s="110">
        <v>0</v>
      </c>
      <c r="AF1710" s="111">
        <v>0.54</v>
      </c>
      <c r="AG1710" s="112">
        <v>0</v>
      </c>
      <c r="AH1710" s="112">
        <v>0</v>
      </c>
      <c r="AI1710" s="112">
        <v>0</v>
      </c>
      <c r="AJ1710" s="111">
        <v>0.9</v>
      </c>
      <c r="AK1710" s="112">
        <v>0</v>
      </c>
      <c r="AL1710" s="112">
        <v>0</v>
      </c>
      <c r="AM1710" s="112">
        <v>0</v>
      </c>
      <c r="AN1710" s="112">
        <v>0</v>
      </c>
      <c r="AO1710" s="112">
        <v>0</v>
      </c>
      <c r="AP1710" s="112">
        <v>0</v>
      </c>
      <c r="AQ1710" s="112">
        <v>0</v>
      </c>
      <c r="AR1710" s="112">
        <v>0</v>
      </c>
      <c r="AS1710" s="112">
        <v>0</v>
      </c>
      <c r="AT1710" s="111">
        <v>0.55000000000000004</v>
      </c>
      <c r="AU1710" s="112">
        <v>0</v>
      </c>
      <c r="AV1710" s="112">
        <v>0</v>
      </c>
      <c r="AW1710" s="112">
        <v>0</v>
      </c>
      <c r="AX1710" s="112">
        <v>0</v>
      </c>
      <c r="AY1710" s="112">
        <v>0</v>
      </c>
      <c r="AZ1710" s="112">
        <v>0</v>
      </c>
      <c r="BA1710" s="111">
        <v>0.71299999999999997</v>
      </c>
      <c r="BB1710" s="112">
        <v>0</v>
      </c>
      <c r="BC1710" s="112">
        <v>0</v>
      </c>
      <c r="BD1710" s="112">
        <v>0</v>
      </c>
      <c r="BE1710" s="112">
        <v>0</v>
      </c>
      <c r="BF1710" s="112">
        <v>0</v>
      </c>
      <c r="BG1710" s="112">
        <v>0</v>
      </c>
      <c r="BH1710" s="112">
        <v>0</v>
      </c>
      <c r="BI1710" s="112">
        <v>0</v>
      </c>
      <c r="BJ1710" s="112">
        <v>0</v>
      </c>
      <c r="BK1710" s="111">
        <v>0.71299999999999997</v>
      </c>
      <c r="BL1710" s="112">
        <v>0</v>
      </c>
      <c r="BM1710" s="112">
        <v>0</v>
      </c>
      <c r="BN1710" s="112">
        <v>0</v>
      </c>
      <c r="BO1710" s="112">
        <v>0</v>
      </c>
      <c r="BP1710" s="112">
        <v>0</v>
      </c>
      <c r="BQ1710" s="112">
        <v>0</v>
      </c>
      <c r="BR1710" s="113">
        <v>213</v>
      </c>
      <c r="BS1710" s="112">
        <v>0</v>
      </c>
    </row>
    <row r="1711" spans="1:71" hidden="1" x14ac:dyDescent="0.25">
      <c r="A1711" s="102" t="s">
        <v>9</v>
      </c>
      <c r="B1711" s="103" t="s">
        <v>177</v>
      </c>
      <c r="C1711" s="102" t="s">
        <v>178</v>
      </c>
      <c r="D1711" s="102" t="s">
        <v>407</v>
      </c>
      <c r="E1711" s="102" t="s">
        <v>408</v>
      </c>
      <c r="F1711" s="102" t="s">
        <v>244</v>
      </c>
      <c r="G1711" s="102" t="s">
        <v>224</v>
      </c>
      <c r="H1711" s="104">
        <v>19</v>
      </c>
      <c r="I1711" s="104">
        <v>19</v>
      </c>
      <c r="J1711" s="104">
        <v>28</v>
      </c>
      <c r="K1711" s="104">
        <v>84</v>
      </c>
      <c r="L1711" s="105">
        <v>22</v>
      </c>
      <c r="M1711" s="106">
        <v>234</v>
      </c>
      <c r="N1711" s="106">
        <v>250</v>
      </c>
      <c r="O1711" s="106">
        <v>3</v>
      </c>
      <c r="P1711" s="106">
        <v>16</v>
      </c>
      <c r="Q1711" s="106">
        <v>4</v>
      </c>
      <c r="R1711" s="106">
        <v>3.5</v>
      </c>
      <c r="S1711" s="106">
        <v>243</v>
      </c>
      <c r="T1711" s="106">
        <v>246</v>
      </c>
      <c r="U1711" s="106">
        <v>3</v>
      </c>
      <c r="V1711" s="106">
        <v>3</v>
      </c>
      <c r="W1711" s="106">
        <v>3</v>
      </c>
      <c r="X1711" s="106">
        <v>3</v>
      </c>
      <c r="Y1711" s="106">
        <v>28</v>
      </c>
      <c r="Z1711" s="106">
        <v>5</v>
      </c>
      <c r="AA1711" s="107"/>
      <c r="AB1711" s="106"/>
      <c r="AC1711" s="108">
        <v>3.8333333333333335</v>
      </c>
      <c r="AD1711" s="109">
        <v>2</v>
      </c>
      <c r="AE1711" s="110">
        <v>38</v>
      </c>
      <c r="AF1711" s="111">
        <v>0.54</v>
      </c>
      <c r="AG1711" s="112">
        <v>2.3333333333333335</v>
      </c>
      <c r="AH1711" s="112">
        <v>13.333333333333334</v>
      </c>
      <c r="AI1711" s="112">
        <v>2.3333333333333335</v>
      </c>
      <c r="AJ1711" s="111">
        <v>0.9</v>
      </c>
      <c r="AK1711" s="112">
        <v>0</v>
      </c>
      <c r="AL1711" s="112">
        <v>2</v>
      </c>
      <c r="AM1711" s="112">
        <v>0</v>
      </c>
      <c r="AN1711" s="112">
        <v>0</v>
      </c>
      <c r="AO1711" s="112">
        <v>21.666666666666668</v>
      </c>
      <c r="AP1711" s="112">
        <v>0</v>
      </c>
      <c r="AQ1711" s="112">
        <v>0</v>
      </c>
      <c r="AR1711" s="112">
        <v>0</v>
      </c>
      <c r="AS1711" s="112">
        <v>0</v>
      </c>
      <c r="AT1711" s="111">
        <v>0.55000000000000004</v>
      </c>
      <c r="AU1711" s="112">
        <v>0</v>
      </c>
      <c r="AV1711" s="112">
        <v>0</v>
      </c>
      <c r="AW1711" s="112">
        <v>24</v>
      </c>
      <c r="AX1711" s="112">
        <v>0</v>
      </c>
      <c r="AY1711" s="112">
        <v>0</v>
      </c>
      <c r="AZ1711" s="112">
        <v>4.333333333333333</v>
      </c>
      <c r="BA1711" s="111">
        <v>0.71299999999999997</v>
      </c>
      <c r="BB1711" s="112">
        <v>0</v>
      </c>
      <c r="BC1711" s="112">
        <v>0</v>
      </c>
      <c r="BD1711" s="112">
        <v>0</v>
      </c>
      <c r="BE1711" s="112">
        <v>0</v>
      </c>
      <c r="BF1711" s="112">
        <v>0</v>
      </c>
      <c r="BG1711" s="112">
        <v>0</v>
      </c>
      <c r="BH1711" s="112">
        <v>0.66666666666666663</v>
      </c>
      <c r="BI1711" s="112">
        <v>0</v>
      </c>
      <c r="BJ1711" s="112">
        <v>0</v>
      </c>
      <c r="BK1711" s="111">
        <v>0.71299999999999997</v>
      </c>
      <c r="BL1711" s="112">
        <v>20.520000000000003</v>
      </c>
      <c r="BM1711" s="112">
        <v>15.200000000000001</v>
      </c>
      <c r="BN1711" s="112">
        <v>2.1</v>
      </c>
      <c r="BO1711" s="112">
        <v>29.028666666666666</v>
      </c>
      <c r="BP1711" s="112">
        <v>3.5649999999999995</v>
      </c>
      <c r="BQ1711" s="112">
        <v>0</v>
      </c>
      <c r="BR1711" s="113">
        <v>42</v>
      </c>
      <c r="BS1711" s="112">
        <v>0</v>
      </c>
    </row>
    <row r="1712" spans="1:71" hidden="1" x14ac:dyDescent="0.25">
      <c r="A1712" s="102" t="s">
        <v>9</v>
      </c>
      <c r="B1712" s="103" t="s">
        <v>177</v>
      </c>
      <c r="C1712" s="102" t="s">
        <v>178</v>
      </c>
      <c r="D1712" s="102" t="s">
        <v>409</v>
      </c>
      <c r="E1712" s="102" t="s">
        <v>410</v>
      </c>
      <c r="F1712" s="102" t="s">
        <v>155</v>
      </c>
      <c r="G1712" s="102" t="s">
        <v>227</v>
      </c>
      <c r="H1712" s="104">
        <v>17</v>
      </c>
      <c r="I1712" s="104">
        <v>17</v>
      </c>
      <c r="J1712" s="104">
        <v>76</v>
      </c>
      <c r="K1712" s="104">
        <v>228</v>
      </c>
      <c r="L1712" s="105">
        <v>36.666666666666664</v>
      </c>
      <c r="M1712" s="106">
        <v>189</v>
      </c>
      <c r="N1712" s="106">
        <v>237</v>
      </c>
      <c r="O1712" s="106">
        <v>3</v>
      </c>
      <c r="P1712" s="106">
        <v>48</v>
      </c>
      <c r="Q1712" s="106">
        <v>6</v>
      </c>
      <c r="R1712" s="106">
        <v>4.5</v>
      </c>
      <c r="S1712" s="106">
        <v>196</v>
      </c>
      <c r="T1712" s="106">
        <v>206</v>
      </c>
      <c r="U1712" s="106">
        <v>3</v>
      </c>
      <c r="V1712" s="106">
        <v>10</v>
      </c>
      <c r="W1712" s="106">
        <v>5</v>
      </c>
      <c r="X1712" s="106">
        <v>4</v>
      </c>
      <c r="Y1712" s="106">
        <v>76</v>
      </c>
      <c r="Z1712" s="106">
        <v>7</v>
      </c>
      <c r="AA1712" s="107">
        <v>77365</v>
      </c>
      <c r="AB1712" s="106">
        <v>8</v>
      </c>
      <c r="AC1712" s="108">
        <v>6.3</v>
      </c>
      <c r="AD1712" s="109">
        <v>4</v>
      </c>
      <c r="AE1712" s="110">
        <v>0</v>
      </c>
      <c r="AF1712" s="111">
        <v>0.54</v>
      </c>
      <c r="AG1712" s="112">
        <v>0</v>
      </c>
      <c r="AH1712" s="112">
        <v>0</v>
      </c>
      <c r="AI1712" s="112">
        <v>0</v>
      </c>
      <c r="AJ1712" s="111">
        <v>0.9</v>
      </c>
      <c r="AK1712" s="112">
        <v>0</v>
      </c>
      <c r="AL1712" s="112">
        <v>0</v>
      </c>
      <c r="AM1712" s="112">
        <v>0</v>
      </c>
      <c r="AN1712" s="112">
        <v>0</v>
      </c>
      <c r="AO1712" s="112">
        <v>0</v>
      </c>
      <c r="AP1712" s="112">
        <v>0</v>
      </c>
      <c r="AQ1712" s="112">
        <v>0</v>
      </c>
      <c r="AR1712" s="112">
        <v>0</v>
      </c>
      <c r="AS1712" s="112">
        <v>0</v>
      </c>
      <c r="AT1712" s="111">
        <v>0.55000000000000004</v>
      </c>
      <c r="AU1712" s="112">
        <v>0</v>
      </c>
      <c r="AV1712" s="112">
        <v>0</v>
      </c>
      <c r="AW1712" s="112">
        <v>234.66666666666666</v>
      </c>
      <c r="AX1712" s="112">
        <v>0</v>
      </c>
      <c r="AY1712" s="112">
        <v>0</v>
      </c>
      <c r="AZ1712" s="112">
        <v>0</v>
      </c>
      <c r="BA1712" s="111">
        <v>0.71299999999999997</v>
      </c>
      <c r="BB1712" s="112">
        <v>0</v>
      </c>
      <c r="BC1712" s="112">
        <v>0</v>
      </c>
      <c r="BD1712" s="112">
        <v>0</v>
      </c>
      <c r="BE1712" s="112">
        <v>0</v>
      </c>
      <c r="BF1712" s="112">
        <v>0</v>
      </c>
      <c r="BG1712" s="112">
        <v>0</v>
      </c>
      <c r="BH1712" s="112">
        <v>0</v>
      </c>
      <c r="BI1712" s="112">
        <v>0</v>
      </c>
      <c r="BJ1712" s="112">
        <v>0</v>
      </c>
      <c r="BK1712" s="111">
        <v>0.71299999999999997</v>
      </c>
      <c r="BL1712" s="112">
        <v>0</v>
      </c>
      <c r="BM1712" s="112">
        <v>0</v>
      </c>
      <c r="BN1712" s="112">
        <v>0</v>
      </c>
      <c r="BO1712" s="112">
        <v>167.31733333333332</v>
      </c>
      <c r="BP1712" s="112">
        <v>0</v>
      </c>
      <c r="BQ1712" s="112">
        <v>0</v>
      </c>
      <c r="BR1712" s="113">
        <v>27</v>
      </c>
      <c r="BS1712" s="112">
        <v>0</v>
      </c>
    </row>
    <row r="1713" spans="1:71" hidden="1" x14ac:dyDescent="0.25">
      <c r="A1713" s="102" t="s">
        <v>9</v>
      </c>
      <c r="B1713" s="103" t="s">
        <v>179</v>
      </c>
      <c r="C1713" s="102" t="s">
        <v>180</v>
      </c>
      <c r="D1713" s="102" t="s">
        <v>294</v>
      </c>
      <c r="E1713" s="102" t="s">
        <v>295</v>
      </c>
      <c r="F1713" s="102" t="s">
        <v>155</v>
      </c>
      <c r="G1713" s="102" t="s">
        <v>227</v>
      </c>
      <c r="H1713" s="104">
        <v>13</v>
      </c>
      <c r="I1713" s="104">
        <v>18</v>
      </c>
      <c r="J1713" s="104">
        <v>21</v>
      </c>
      <c r="K1713" s="104">
        <v>63</v>
      </c>
      <c r="L1713" s="105">
        <v>17.333333333333332</v>
      </c>
      <c r="M1713" s="106">
        <v>176</v>
      </c>
      <c r="N1713" s="106">
        <v>184</v>
      </c>
      <c r="O1713" s="106">
        <v>2</v>
      </c>
      <c r="P1713" s="106">
        <v>8</v>
      </c>
      <c r="Q1713" s="106">
        <v>3</v>
      </c>
      <c r="R1713" s="106">
        <v>2.5</v>
      </c>
      <c r="S1713" s="106">
        <v>194</v>
      </c>
      <c r="T1713" s="106">
        <v>203</v>
      </c>
      <c r="U1713" s="106">
        <v>3</v>
      </c>
      <c r="V1713" s="106">
        <v>9</v>
      </c>
      <c r="W1713" s="106">
        <v>5</v>
      </c>
      <c r="X1713" s="106">
        <v>4</v>
      </c>
      <c r="Y1713" s="106">
        <v>21</v>
      </c>
      <c r="Z1713" s="106">
        <v>5</v>
      </c>
      <c r="AA1713" s="107">
        <v>61402</v>
      </c>
      <c r="AB1713" s="106">
        <v>7</v>
      </c>
      <c r="AC1713" s="108">
        <v>5.0999999999999996</v>
      </c>
      <c r="AD1713" s="109">
        <v>3</v>
      </c>
      <c r="AE1713" s="110">
        <v>0</v>
      </c>
      <c r="AF1713" s="111">
        <v>0.54</v>
      </c>
      <c r="AG1713" s="112">
        <v>5.333333333333333</v>
      </c>
      <c r="AH1713" s="112">
        <v>0</v>
      </c>
      <c r="AI1713" s="112">
        <v>5.333333333333333</v>
      </c>
      <c r="AJ1713" s="111">
        <v>0.9</v>
      </c>
      <c r="AK1713" s="112">
        <v>0</v>
      </c>
      <c r="AL1713" s="112">
        <v>0</v>
      </c>
      <c r="AM1713" s="112">
        <v>0</v>
      </c>
      <c r="AN1713" s="112">
        <v>0</v>
      </c>
      <c r="AO1713" s="112">
        <v>0</v>
      </c>
      <c r="AP1713" s="112">
        <v>0</v>
      </c>
      <c r="AQ1713" s="112">
        <v>0</v>
      </c>
      <c r="AR1713" s="112">
        <v>0</v>
      </c>
      <c r="AS1713" s="112">
        <v>0</v>
      </c>
      <c r="AT1713" s="111">
        <v>0.55000000000000004</v>
      </c>
      <c r="AU1713" s="112">
        <v>0</v>
      </c>
      <c r="AV1713" s="112">
        <v>0</v>
      </c>
      <c r="AW1713" s="112">
        <v>0</v>
      </c>
      <c r="AX1713" s="112">
        <v>0</v>
      </c>
      <c r="AY1713" s="112">
        <v>0</v>
      </c>
      <c r="AZ1713" s="112">
        <v>0</v>
      </c>
      <c r="BA1713" s="111">
        <v>0.71299999999999997</v>
      </c>
      <c r="BB1713" s="112">
        <v>0</v>
      </c>
      <c r="BC1713" s="112">
        <v>0</v>
      </c>
      <c r="BD1713" s="112">
        <v>0</v>
      </c>
      <c r="BE1713" s="112">
        <v>0</v>
      </c>
      <c r="BF1713" s="112">
        <v>0</v>
      </c>
      <c r="BG1713" s="112">
        <v>0</v>
      </c>
      <c r="BH1713" s="112">
        <v>0</v>
      </c>
      <c r="BI1713" s="112">
        <v>0</v>
      </c>
      <c r="BJ1713" s="112">
        <v>0</v>
      </c>
      <c r="BK1713" s="111">
        <v>0.71299999999999997</v>
      </c>
      <c r="BL1713" s="112">
        <v>0</v>
      </c>
      <c r="BM1713" s="112">
        <v>4.8</v>
      </c>
      <c r="BN1713" s="112">
        <v>4.8</v>
      </c>
      <c r="BO1713" s="112">
        <v>0</v>
      </c>
      <c r="BP1713" s="112">
        <v>0</v>
      </c>
      <c r="BQ1713" s="112">
        <v>0</v>
      </c>
      <c r="BR1713" s="113">
        <v>21</v>
      </c>
      <c r="BS1713" s="112">
        <v>89</v>
      </c>
    </row>
    <row r="1714" spans="1:71" hidden="1" x14ac:dyDescent="0.25">
      <c r="A1714" s="102" t="s">
        <v>9</v>
      </c>
      <c r="B1714" s="103" t="s">
        <v>179</v>
      </c>
      <c r="C1714" s="102" t="s">
        <v>180</v>
      </c>
      <c r="D1714" s="102" t="s">
        <v>414</v>
      </c>
      <c r="E1714" s="102" t="s">
        <v>415</v>
      </c>
      <c r="F1714" s="102" t="s">
        <v>155</v>
      </c>
      <c r="G1714" s="102" t="s">
        <v>227</v>
      </c>
      <c r="H1714" s="104">
        <v>16</v>
      </c>
      <c r="I1714" s="104">
        <v>12</v>
      </c>
      <c r="J1714" s="104">
        <v>8</v>
      </c>
      <c r="K1714" s="104">
        <v>24</v>
      </c>
      <c r="L1714" s="105">
        <v>12</v>
      </c>
      <c r="M1714" s="106">
        <v>221</v>
      </c>
      <c r="N1714" s="106">
        <v>233</v>
      </c>
      <c r="O1714" s="106">
        <v>3</v>
      </c>
      <c r="P1714" s="106">
        <v>12</v>
      </c>
      <c r="Q1714" s="106">
        <v>4</v>
      </c>
      <c r="R1714" s="106">
        <v>3.5</v>
      </c>
      <c r="S1714" s="106">
        <v>200</v>
      </c>
      <c r="T1714" s="106">
        <v>201</v>
      </c>
      <c r="U1714" s="106">
        <v>3</v>
      </c>
      <c r="V1714" s="106">
        <v>1</v>
      </c>
      <c r="W1714" s="106">
        <v>2</v>
      </c>
      <c r="X1714" s="106">
        <v>2.5</v>
      </c>
      <c r="Y1714" s="106">
        <v>8</v>
      </c>
      <c r="Z1714" s="106">
        <v>2</v>
      </c>
      <c r="AA1714" s="107">
        <v>88614</v>
      </c>
      <c r="AB1714" s="106">
        <v>9</v>
      </c>
      <c r="AC1714" s="108">
        <v>5.2</v>
      </c>
      <c r="AD1714" s="109">
        <v>3</v>
      </c>
      <c r="AE1714" s="110">
        <v>0</v>
      </c>
      <c r="AF1714" s="111">
        <v>0.54</v>
      </c>
      <c r="AG1714" s="112">
        <v>0</v>
      </c>
      <c r="AH1714" s="112">
        <v>0</v>
      </c>
      <c r="AI1714" s="112">
        <v>0</v>
      </c>
      <c r="AJ1714" s="111">
        <v>0.9</v>
      </c>
      <c r="AK1714" s="112">
        <v>0</v>
      </c>
      <c r="AL1714" s="112">
        <v>0</v>
      </c>
      <c r="AM1714" s="112">
        <v>0</v>
      </c>
      <c r="AN1714" s="112">
        <v>0</v>
      </c>
      <c r="AO1714" s="112">
        <v>0</v>
      </c>
      <c r="AP1714" s="112">
        <v>0</v>
      </c>
      <c r="AQ1714" s="112">
        <v>0</v>
      </c>
      <c r="AR1714" s="112">
        <v>0</v>
      </c>
      <c r="AS1714" s="112">
        <v>0</v>
      </c>
      <c r="AT1714" s="111">
        <v>0.55000000000000004</v>
      </c>
      <c r="AU1714" s="112">
        <v>0</v>
      </c>
      <c r="AV1714" s="112">
        <v>0</v>
      </c>
      <c r="AW1714" s="112">
        <v>0</v>
      </c>
      <c r="AX1714" s="112">
        <v>0</v>
      </c>
      <c r="AY1714" s="112">
        <v>0</v>
      </c>
      <c r="AZ1714" s="112">
        <v>0</v>
      </c>
      <c r="BA1714" s="111">
        <v>0.71299999999999997</v>
      </c>
      <c r="BB1714" s="112">
        <v>0</v>
      </c>
      <c r="BC1714" s="112">
        <v>0</v>
      </c>
      <c r="BD1714" s="112">
        <v>0</v>
      </c>
      <c r="BE1714" s="112">
        <v>0</v>
      </c>
      <c r="BF1714" s="112">
        <v>23.666666666666668</v>
      </c>
      <c r="BG1714" s="112">
        <v>0</v>
      </c>
      <c r="BH1714" s="112">
        <v>0</v>
      </c>
      <c r="BI1714" s="112">
        <v>0</v>
      </c>
      <c r="BJ1714" s="112">
        <v>0</v>
      </c>
      <c r="BK1714" s="111">
        <v>0.71299999999999997</v>
      </c>
      <c r="BL1714" s="112">
        <v>0</v>
      </c>
      <c r="BM1714" s="112">
        <v>0</v>
      </c>
      <c r="BN1714" s="112">
        <v>0</v>
      </c>
      <c r="BO1714" s="112">
        <v>16.874333333333333</v>
      </c>
      <c r="BP1714" s="112">
        <v>0</v>
      </c>
      <c r="BQ1714" s="112">
        <v>0</v>
      </c>
      <c r="BR1714" s="113">
        <v>5</v>
      </c>
      <c r="BS1714" s="112">
        <v>1396</v>
      </c>
    </row>
    <row r="1715" spans="1:71" hidden="1" x14ac:dyDescent="0.25">
      <c r="A1715" s="102" t="s">
        <v>9</v>
      </c>
      <c r="B1715" s="103" t="s">
        <v>179</v>
      </c>
      <c r="C1715" s="102" t="s">
        <v>180</v>
      </c>
      <c r="D1715" s="102" t="s">
        <v>296</v>
      </c>
      <c r="E1715" s="102" t="s">
        <v>297</v>
      </c>
      <c r="F1715" s="102" t="s">
        <v>155</v>
      </c>
      <c r="G1715" s="102" t="s">
        <v>227</v>
      </c>
      <c r="H1715" s="104">
        <v>88</v>
      </c>
      <c r="I1715" s="104">
        <v>113</v>
      </c>
      <c r="J1715" s="104">
        <v>100</v>
      </c>
      <c r="K1715" s="104">
        <v>300</v>
      </c>
      <c r="L1715" s="105">
        <v>100.33333333333333</v>
      </c>
      <c r="M1715" s="106">
        <v>1093</v>
      </c>
      <c r="N1715" s="106">
        <v>1171</v>
      </c>
      <c r="O1715" s="106">
        <v>7</v>
      </c>
      <c r="P1715" s="106">
        <v>78</v>
      </c>
      <c r="Q1715" s="106">
        <v>7</v>
      </c>
      <c r="R1715" s="106">
        <v>7</v>
      </c>
      <c r="S1715" s="106">
        <v>1140</v>
      </c>
      <c r="T1715" s="106">
        <v>1202</v>
      </c>
      <c r="U1715" s="106">
        <v>7</v>
      </c>
      <c r="V1715" s="106">
        <v>62</v>
      </c>
      <c r="W1715" s="106">
        <v>9</v>
      </c>
      <c r="X1715" s="106">
        <v>8</v>
      </c>
      <c r="Y1715" s="106">
        <v>100</v>
      </c>
      <c r="Z1715" s="106">
        <v>8</v>
      </c>
      <c r="AA1715" s="107"/>
      <c r="AB1715" s="106"/>
      <c r="AC1715" s="108">
        <v>7.666666666666667</v>
      </c>
      <c r="AD1715" s="109">
        <v>4</v>
      </c>
      <c r="AE1715" s="110">
        <v>0</v>
      </c>
      <c r="AF1715" s="111">
        <v>0.54</v>
      </c>
      <c r="AG1715" s="112">
        <v>0</v>
      </c>
      <c r="AH1715" s="112">
        <v>0</v>
      </c>
      <c r="AI1715" s="112">
        <v>0</v>
      </c>
      <c r="AJ1715" s="111">
        <v>0.9</v>
      </c>
      <c r="AK1715" s="112">
        <v>0</v>
      </c>
      <c r="AL1715" s="112">
        <v>0</v>
      </c>
      <c r="AM1715" s="112">
        <v>0</v>
      </c>
      <c r="AN1715" s="112">
        <v>0</v>
      </c>
      <c r="AO1715" s="112">
        <v>0</v>
      </c>
      <c r="AP1715" s="112">
        <v>0</v>
      </c>
      <c r="AQ1715" s="112">
        <v>0</v>
      </c>
      <c r="AR1715" s="112">
        <v>0</v>
      </c>
      <c r="AS1715" s="112">
        <v>0</v>
      </c>
      <c r="AT1715" s="111">
        <v>0.55000000000000004</v>
      </c>
      <c r="AU1715" s="112">
        <v>0</v>
      </c>
      <c r="AV1715" s="112">
        <v>0</v>
      </c>
      <c r="AW1715" s="112">
        <v>0</v>
      </c>
      <c r="AX1715" s="112">
        <v>0</v>
      </c>
      <c r="AY1715" s="112">
        <v>0</v>
      </c>
      <c r="AZ1715" s="112">
        <v>0</v>
      </c>
      <c r="BA1715" s="111">
        <v>0.71299999999999997</v>
      </c>
      <c r="BB1715" s="112">
        <v>0</v>
      </c>
      <c r="BC1715" s="112">
        <v>0</v>
      </c>
      <c r="BD1715" s="112">
        <v>0</v>
      </c>
      <c r="BE1715" s="112">
        <v>0</v>
      </c>
      <c r="BF1715" s="112">
        <v>33</v>
      </c>
      <c r="BG1715" s="112">
        <v>0</v>
      </c>
      <c r="BH1715" s="112">
        <v>0</v>
      </c>
      <c r="BI1715" s="112">
        <v>3.3333333333333335</v>
      </c>
      <c r="BJ1715" s="112">
        <v>0</v>
      </c>
      <c r="BK1715" s="111">
        <v>0.71299999999999997</v>
      </c>
      <c r="BL1715" s="112">
        <v>0</v>
      </c>
      <c r="BM1715" s="112">
        <v>0</v>
      </c>
      <c r="BN1715" s="112">
        <v>0</v>
      </c>
      <c r="BO1715" s="112">
        <v>23.529</v>
      </c>
      <c r="BP1715" s="112">
        <v>2.3766666666666665</v>
      </c>
      <c r="BQ1715" s="112">
        <v>0</v>
      </c>
      <c r="BR1715" s="113">
        <v>39</v>
      </c>
      <c r="BS1715" s="112">
        <v>1396</v>
      </c>
    </row>
    <row r="1716" spans="1:71" hidden="1" x14ac:dyDescent="0.25">
      <c r="A1716" s="102" t="s">
        <v>9</v>
      </c>
      <c r="B1716" s="103" t="s">
        <v>179</v>
      </c>
      <c r="C1716" s="102" t="s">
        <v>180</v>
      </c>
      <c r="D1716" s="102" t="s">
        <v>240</v>
      </c>
      <c r="E1716" s="102" t="s">
        <v>241</v>
      </c>
      <c r="F1716" s="102" t="s">
        <v>155</v>
      </c>
      <c r="G1716" s="102" t="s">
        <v>227</v>
      </c>
      <c r="H1716" s="104">
        <v>48</v>
      </c>
      <c r="I1716" s="104">
        <v>52</v>
      </c>
      <c r="J1716" s="104">
        <v>107</v>
      </c>
      <c r="K1716" s="104">
        <v>321</v>
      </c>
      <c r="L1716" s="105">
        <v>69</v>
      </c>
      <c r="M1716" s="106">
        <v>705</v>
      </c>
      <c r="N1716" s="106">
        <v>742</v>
      </c>
      <c r="O1716" s="106">
        <v>6</v>
      </c>
      <c r="P1716" s="106">
        <v>37</v>
      </c>
      <c r="Q1716" s="106">
        <v>6</v>
      </c>
      <c r="R1716" s="106">
        <v>6</v>
      </c>
      <c r="S1716" s="106">
        <v>682</v>
      </c>
      <c r="T1716" s="106">
        <v>703</v>
      </c>
      <c r="U1716" s="106">
        <v>6</v>
      </c>
      <c r="V1716" s="106">
        <v>21</v>
      </c>
      <c r="W1716" s="106">
        <v>6</v>
      </c>
      <c r="X1716" s="106">
        <v>6</v>
      </c>
      <c r="Y1716" s="106">
        <v>107</v>
      </c>
      <c r="Z1716" s="106">
        <v>8</v>
      </c>
      <c r="AA1716" s="107">
        <v>106963</v>
      </c>
      <c r="AB1716" s="106">
        <v>10</v>
      </c>
      <c r="AC1716" s="108">
        <v>8</v>
      </c>
      <c r="AD1716" s="109">
        <v>4</v>
      </c>
      <c r="AE1716" s="110">
        <v>0</v>
      </c>
      <c r="AF1716" s="111">
        <v>0.54</v>
      </c>
      <c r="AG1716" s="112">
        <v>0</v>
      </c>
      <c r="AH1716" s="112">
        <v>0</v>
      </c>
      <c r="AI1716" s="112">
        <v>0</v>
      </c>
      <c r="AJ1716" s="111">
        <v>0.9</v>
      </c>
      <c r="AK1716" s="112">
        <v>0</v>
      </c>
      <c r="AL1716" s="112">
        <v>0</v>
      </c>
      <c r="AM1716" s="112">
        <v>0</v>
      </c>
      <c r="AN1716" s="112">
        <v>0</v>
      </c>
      <c r="AO1716" s="112">
        <v>0</v>
      </c>
      <c r="AP1716" s="112">
        <v>0</v>
      </c>
      <c r="AQ1716" s="112">
        <v>0</v>
      </c>
      <c r="AR1716" s="112">
        <v>0</v>
      </c>
      <c r="AS1716" s="112">
        <v>0</v>
      </c>
      <c r="AT1716" s="111">
        <v>0.55000000000000004</v>
      </c>
      <c r="AU1716" s="112">
        <v>0</v>
      </c>
      <c r="AV1716" s="112">
        <v>0</v>
      </c>
      <c r="AW1716" s="112">
        <v>0</v>
      </c>
      <c r="AX1716" s="112">
        <v>0</v>
      </c>
      <c r="AY1716" s="112">
        <v>0</v>
      </c>
      <c r="AZ1716" s="112">
        <v>0</v>
      </c>
      <c r="BA1716" s="111">
        <v>0.71299999999999997</v>
      </c>
      <c r="BB1716" s="112">
        <v>0</v>
      </c>
      <c r="BC1716" s="112">
        <v>0</v>
      </c>
      <c r="BD1716" s="112">
        <v>0</v>
      </c>
      <c r="BE1716" s="112">
        <v>0</v>
      </c>
      <c r="BF1716" s="112">
        <v>39.666666666666664</v>
      </c>
      <c r="BG1716" s="112">
        <v>0</v>
      </c>
      <c r="BH1716" s="112">
        <v>0.33333333333333331</v>
      </c>
      <c r="BI1716" s="112">
        <v>8</v>
      </c>
      <c r="BJ1716" s="112">
        <v>1.6666666666666667</v>
      </c>
      <c r="BK1716" s="111">
        <v>0.71299999999999997</v>
      </c>
      <c r="BL1716" s="112">
        <v>0</v>
      </c>
      <c r="BM1716" s="112">
        <v>0</v>
      </c>
      <c r="BN1716" s="112">
        <v>0</v>
      </c>
      <c r="BO1716" s="112">
        <v>28.28233333333333</v>
      </c>
      <c r="BP1716" s="112">
        <v>5.9416666666666664</v>
      </c>
      <c r="BQ1716" s="112">
        <v>1.1883333333333332</v>
      </c>
      <c r="BR1716" s="113">
        <v>35</v>
      </c>
      <c r="BS1716" s="112">
        <v>1396</v>
      </c>
    </row>
    <row r="1717" spans="1:71" hidden="1" x14ac:dyDescent="0.25">
      <c r="A1717" s="102" t="s">
        <v>9</v>
      </c>
      <c r="B1717" s="103" t="s">
        <v>179</v>
      </c>
      <c r="C1717" s="102" t="s">
        <v>180</v>
      </c>
      <c r="D1717" s="102" t="s">
        <v>420</v>
      </c>
      <c r="E1717" s="102" t="s">
        <v>421</v>
      </c>
      <c r="F1717" s="102" t="s">
        <v>155</v>
      </c>
      <c r="G1717" s="102" t="s">
        <v>227</v>
      </c>
      <c r="H1717" s="104">
        <v>8</v>
      </c>
      <c r="I1717" s="104">
        <v>8</v>
      </c>
      <c r="J1717" s="104">
        <v>20</v>
      </c>
      <c r="K1717" s="104">
        <v>60</v>
      </c>
      <c r="L1717" s="105">
        <v>12</v>
      </c>
      <c r="M1717" s="106">
        <v>122</v>
      </c>
      <c r="N1717" s="106">
        <v>122</v>
      </c>
      <c r="O1717" s="106">
        <v>1</v>
      </c>
      <c r="P1717" s="106">
        <v>0</v>
      </c>
      <c r="Q1717" s="106">
        <v>2</v>
      </c>
      <c r="R1717" s="106">
        <v>1.5</v>
      </c>
      <c r="S1717" s="106">
        <v>128</v>
      </c>
      <c r="T1717" s="106">
        <v>128</v>
      </c>
      <c r="U1717" s="106">
        <v>1</v>
      </c>
      <c r="V1717" s="106">
        <v>0</v>
      </c>
      <c r="W1717" s="106">
        <v>2</v>
      </c>
      <c r="X1717" s="106">
        <v>1.5</v>
      </c>
      <c r="Y1717" s="106">
        <v>20</v>
      </c>
      <c r="Z1717" s="106">
        <v>5</v>
      </c>
      <c r="AA1717" s="107"/>
      <c r="AB1717" s="106"/>
      <c r="AC1717" s="108">
        <v>2.6666666666666665</v>
      </c>
      <c r="AD1717" s="109">
        <v>2</v>
      </c>
      <c r="AE1717" s="110">
        <v>0</v>
      </c>
      <c r="AF1717" s="111">
        <v>0.54</v>
      </c>
      <c r="AG1717" s="112">
        <v>0</v>
      </c>
      <c r="AH1717" s="112">
        <v>0</v>
      </c>
      <c r="AI1717" s="112">
        <v>0</v>
      </c>
      <c r="AJ1717" s="111">
        <v>0.9</v>
      </c>
      <c r="AK1717" s="112">
        <v>0</v>
      </c>
      <c r="AL1717" s="112">
        <v>0</v>
      </c>
      <c r="AM1717" s="112">
        <v>0</v>
      </c>
      <c r="AN1717" s="112">
        <v>0</v>
      </c>
      <c r="AO1717" s="112">
        <v>0</v>
      </c>
      <c r="AP1717" s="112">
        <v>0</v>
      </c>
      <c r="AQ1717" s="112">
        <v>0</v>
      </c>
      <c r="AR1717" s="112">
        <v>0</v>
      </c>
      <c r="AS1717" s="112">
        <v>0</v>
      </c>
      <c r="AT1717" s="111">
        <v>0.55000000000000004</v>
      </c>
      <c r="AU1717" s="112">
        <v>0</v>
      </c>
      <c r="AV1717" s="112">
        <v>0</v>
      </c>
      <c r="AW1717" s="112">
        <v>0</v>
      </c>
      <c r="AX1717" s="112">
        <v>0</v>
      </c>
      <c r="AY1717" s="112">
        <v>0</v>
      </c>
      <c r="AZ1717" s="112">
        <v>0</v>
      </c>
      <c r="BA1717" s="111">
        <v>0.71299999999999997</v>
      </c>
      <c r="BB1717" s="112">
        <v>0</v>
      </c>
      <c r="BC1717" s="112">
        <v>0</v>
      </c>
      <c r="BD1717" s="112">
        <v>0</v>
      </c>
      <c r="BE1717" s="112">
        <v>0</v>
      </c>
      <c r="BF1717" s="112">
        <v>39.666666666666664</v>
      </c>
      <c r="BG1717" s="112">
        <v>0</v>
      </c>
      <c r="BH1717" s="112">
        <v>0.33333333333333331</v>
      </c>
      <c r="BI1717" s="112">
        <v>8</v>
      </c>
      <c r="BJ1717" s="112">
        <v>1.6666666666666667</v>
      </c>
      <c r="BK1717" s="111">
        <v>0.71299999999999997</v>
      </c>
      <c r="BL1717" s="112">
        <v>0</v>
      </c>
      <c r="BM1717" s="112">
        <v>0</v>
      </c>
      <c r="BN1717" s="112">
        <v>0</v>
      </c>
      <c r="BO1717" s="112">
        <v>28.28233333333333</v>
      </c>
      <c r="BP1717" s="112">
        <v>5.9416666666666664</v>
      </c>
      <c r="BQ1717" s="112">
        <v>1.1883333333333332</v>
      </c>
      <c r="BR1717" s="113">
        <v>15</v>
      </c>
      <c r="BS1717" s="112">
        <v>1396</v>
      </c>
    </row>
    <row r="1718" spans="1:71" hidden="1" x14ac:dyDescent="0.25">
      <c r="A1718" s="102" t="s">
        <v>9</v>
      </c>
      <c r="B1718" s="103" t="s">
        <v>179</v>
      </c>
      <c r="C1718" s="102" t="s">
        <v>180</v>
      </c>
      <c r="D1718" s="102" t="s">
        <v>769</v>
      </c>
      <c r="E1718" s="102" t="s">
        <v>770</v>
      </c>
      <c r="F1718" s="102" t="s">
        <v>155</v>
      </c>
      <c r="G1718" s="102" t="s">
        <v>227</v>
      </c>
      <c r="H1718" s="104">
        <v>21</v>
      </c>
      <c r="I1718" s="104">
        <v>24</v>
      </c>
      <c r="J1718" s="104">
        <v>7</v>
      </c>
      <c r="K1718" s="104">
        <v>21</v>
      </c>
      <c r="L1718" s="105">
        <v>17.333333333333332</v>
      </c>
      <c r="M1718" s="106">
        <v>290</v>
      </c>
      <c r="N1718" s="106">
        <v>311</v>
      </c>
      <c r="O1718" s="106">
        <v>4</v>
      </c>
      <c r="P1718" s="106">
        <v>21</v>
      </c>
      <c r="Q1718" s="106">
        <v>5</v>
      </c>
      <c r="R1718" s="106">
        <v>4.5</v>
      </c>
      <c r="S1718" s="106">
        <v>300</v>
      </c>
      <c r="T1718" s="106">
        <v>313</v>
      </c>
      <c r="U1718" s="106">
        <v>4</v>
      </c>
      <c r="V1718" s="106">
        <v>13</v>
      </c>
      <c r="W1718" s="106">
        <v>5</v>
      </c>
      <c r="X1718" s="106">
        <v>4.5</v>
      </c>
      <c r="Y1718" s="106">
        <v>7</v>
      </c>
      <c r="Z1718" s="106">
        <v>2</v>
      </c>
      <c r="AA1718" s="107">
        <v>79607</v>
      </c>
      <c r="AB1718" s="106">
        <v>9</v>
      </c>
      <c r="AC1718" s="108">
        <v>5.8</v>
      </c>
      <c r="AD1718" s="109">
        <v>3</v>
      </c>
      <c r="AE1718" s="110">
        <v>0</v>
      </c>
      <c r="AF1718" s="111">
        <v>0.54</v>
      </c>
      <c r="AG1718" s="112">
        <v>0</v>
      </c>
      <c r="AH1718" s="112">
        <v>0</v>
      </c>
      <c r="AI1718" s="112">
        <v>0</v>
      </c>
      <c r="AJ1718" s="111">
        <v>0.9</v>
      </c>
      <c r="AK1718" s="112">
        <v>0</v>
      </c>
      <c r="AL1718" s="112">
        <v>0</v>
      </c>
      <c r="AM1718" s="112">
        <v>0</v>
      </c>
      <c r="AN1718" s="112">
        <v>0</v>
      </c>
      <c r="AO1718" s="112">
        <v>0</v>
      </c>
      <c r="AP1718" s="112">
        <v>0</v>
      </c>
      <c r="AQ1718" s="112">
        <v>0</v>
      </c>
      <c r="AR1718" s="112">
        <v>0</v>
      </c>
      <c r="AS1718" s="112">
        <v>0</v>
      </c>
      <c r="AT1718" s="111">
        <v>0.55000000000000004</v>
      </c>
      <c r="AU1718" s="112">
        <v>0</v>
      </c>
      <c r="AV1718" s="112">
        <v>0</v>
      </c>
      <c r="AW1718" s="112">
        <v>0</v>
      </c>
      <c r="AX1718" s="112">
        <v>0</v>
      </c>
      <c r="AY1718" s="112">
        <v>0</v>
      </c>
      <c r="AZ1718" s="112">
        <v>0</v>
      </c>
      <c r="BA1718" s="111">
        <v>0.71299999999999997</v>
      </c>
      <c r="BB1718" s="112">
        <v>0</v>
      </c>
      <c r="BC1718" s="112">
        <v>0</v>
      </c>
      <c r="BD1718" s="112">
        <v>0</v>
      </c>
      <c r="BE1718" s="112">
        <v>0</v>
      </c>
      <c r="BF1718" s="112">
        <v>0</v>
      </c>
      <c r="BG1718" s="112">
        <v>0</v>
      </c>
      <c r="BH1718" s="112">
        <v>0</v>
      </c>
      <c r="BI1718" s="112">
        <v>0</v>
      </c>
      <c r="BJ1718" s="112">
        <v>0</v>
      </c>
      <c r="BK1718" s="111">
        <v>0.71299999999999997</v>
      </c>
      <c r="BL1718" s="112">
        <v>0</v>
      </c>
      <c r="BM1718" s="112">
        <v>0</v>
      </c>
      <c r="BN1718" s="112">
        <v>0</v>
      </c>
      <c r="BO1718" s="112">
        <v>0</v>
      </c>
      <c r="BP1718" s="112">
        <v>0</v>
      </c>
      <c r="BQ1718" s="112">
        <v>0</v>
      </c>
      <c r="BR1718" s="113">
        <v>10</v>
      </c>
      <c r="BS1718" s="112">
        <v>1396</v>
      </c>
    </row>
    <row r="1719" spans="1:71" hidden="1" x14ac:dyDescent="0.25">
      <c r="A1719" s="102" t="s">
        <v>9</v>
      </c>
      <c r="B1719" s="103" t="s">
        <v>179</v>
      </c>
      <c r="C1719" s="102" t="s">
        <v>180</v>
      </c>
      <c r="D1719" s="102" t="s">
        <v>300</v>
      </c>
      <c r="E1719" s="102" t="s">
        <v>301</v>
      </c>
      <c r="F1719" s="102" t="s">
        <v>155</v>
      </c>
      <c r="G1719" s="102" t="s">
        <v>227</v>
      </c>
      <c r="H1719" s="104">
        <v>48</v>
      </c>
      <c r="I1719" s="104">
        <v>47</v>
      </c>
      <c r="J1719" s="104">
        <v>94</v>
      </c>
      <c r="K1719" s="104">
        <v>282</v>
      </c>
      <c r="L1719" s="105">
        <v>63</v>
      </c>
      <c r="M1719" s="106">
        <v>682</v>
      </c>
      <c r="N1719" s="106">
        <v>718</v>
      </c>
      <c r="O1719" s="106">
        <v>6</v>
      </c>
      <c r="P1719" s="106">
        <v>36</v>
      </c>
      <c r="Q1719" s="106">
        <v>6</v>
      </c>
      <c r="R1719" s="106">
        <v>6</v>
      </c>
      <c r="S1719" s="106">
        <v>686</v>
      </c>
      <c r="T1719" s="106">
        <v>692</v>
      </c>
      <c r="U1719" s="106">
        <v>5</v>
      </c>
      <c r="V1719" s="106">
        <v>6</v>
      </c>
      <c r="W1719" s="106">
        <v>4</v>
      </c>
      <c r="X1719" s="106">
        <v>4.5</v>
      </c>
      <c r="Y1719" s="106">
        <v>94</v>
      </c>
      <c r="Z1719" s="106">
        <v>8</v>
      </c>
      <c r="AA1719" s="107">
        <v>92198</v>
      </c>
      <c r="AB1719" s="106">
        <v>9</v>
      </c>
      <c r="AC1719" s="108">
        <v>7.3</v>
      </c>
      <c r="AD1719" s="109">
        <v>4</v>
      </c>
      <c r="AE1719" s="110">
        <v>0</v>
      </c>
      <c r="AF1719" s="111">
        <v>0.54</v>
      </c>
      <c r="AG1719" s="112">
        <v>0</v>
      </c>
      <c r="AH1719" s="112">
        <v>0</v>
      </c>
      <c r="AI1719" s="112">
        <v>0</v>
      </c>
      <c r="AJ1719" s="111">
        <v>0.9</v>
      </c>
      <c r="AK1719" s="112">
        <v>0</v>
      </c>
      <c r="AL1719" s="112">
        <v>0</v>
      </c>
      <c r="AM1719" s="112">
        <v>0</v>
      </c>
      <c r="AN1719" s="112">
        <v>0</v>
      </c>
      <c r="AO1719" s="112">
        <v>0</v>
      </c>
      <c r="AP1719" s="112">
        <v>0</v>
      </c>
      <c r="AQ1719" s="112">
        <v>0</v>
      </c>
      <c r="AR1719" s="112">
        <v>0</v>
      </c>
      <c r="AS1719" s="112">
        <v>0</v>
      </c>
      <c r="AT1719" s="111">
        <v>0.55000000000000004</v>
      </c>
      <c r="AU1719" s="112">
        <v>0</v>
      </c>
      <c r="AV1719" s="112">
        <v>0</v>
      </c>
      <c r="AW1719" s="112">
        <v>0</v>
      </c>
      <c r="AX1719" s="112">
        <v>0</v>
      </c>
      <c r="AY1719" s="112">
        <v>0</v>
      </c>
      <c r="AZ1719" s="112">
        <v>0</v>
      </c>
      <c r="BA1719" s="111">
        <v>0.71299999999999997</v>
      </c>
      <c r="BB1719" s="112">
        <v>0</v>
      </c>
      <c r="BC1719" s="112">
        <v>0</v>
      </c>
      <c r="BD1719" s="112">
        <v>0</v>
      </c>
      <c r="BE1719" s="112">
        <v>0</v>
      </c>
      <c r="BF1719" s="112">
        <v>0</v>
      </c>
      <c r="BG1719" s="112">
        <v>0</v>
      </c>
      <c r="BH1719" s="112">
        <v>0</v>
      </c>
      <c r="BI1719" s="112">
        <v>0</v>
      </c>
      <c r="BJ1719" s="112">
        <v>0</v>
      </c>
      <c r="BK1719" s="111">
        <v>0.71299999999999997</v>
      </c>
      <c r="BL1719" s="112">
        <v>0</v>
      </c>
      <c r="BM1719" s="112">
        <v>0</v>
      </c>
      <c r="BN1719" s="112">
        <v>0</v>
      </c>
      <c r="BO1719" s="112">
        <v>0</v>
      </c>
      <c r="BP1719" s="112">
        <v>0</v>
      </c>
      <c r="BQ1719" s="112">
        <v>0</v>
      </c>
      <c r="BR1719" s="113">
        <v>28</v>
      </c>
      <c r="BS1719" s="112">
        <v>1396</v>
      </c>
    </row>
    <row r="1720" spans="1:71" hidden="1" x14ac:dyDescent="0.25">
      <c r="A1720" s="102" t="s">
        <v>9</v>
      </c>
      <c r="B1720" s="103" t="s">
        <v>179</v>
      </c>
      <c r="C1720" s="102" t="s">
        <v>180</v>
      </c>
      <c r="D1720" s="102" t="s">
        <v>302</v>
      </c>
      <c r="E1720" s="102" t="s">
        <v>303</v>
      </c>
      <c r="F1720" s="102" t="s">
        <v>155</v>
      </c>
      <c r="G1720" s="102" t="s">
        <v>227</v>
      </c>
      <c r="H1720" s="104">
        <v>56</v>
      </c>
      <c r="I1720" s="104">
        <v>62</v>
      </c>
      <c r="J1720" s="104">
        <v>160</v>
      </c>
      <c r="K1720" s="104">
        <v>480</v>
      </c>
      <c r="L1720" s="105">
        <v>92.666666666666671</v>
      </c>
      <c r="M1720" s="106">
        <v>850</v>
      </c>
      <c r="N1720" s="106">
        <v>875</v>
      </c>
      <c r="O1720" s="106">
        <v>6</v>
      </c>
      <c r="P1720" s="106">
        <v>25</v>
      </c>
      <c r="Q1720" s="106">
        <v>5</v>
      </c>
      <c r="R1720" s="106">
        <v>5.5</v>
      </c>
      <c r="S1720" s="106">
        <v>858</v>
      </c>
      <c r="T1720" s="106">
        <v>876</v>
      </c>
      <c r="U1720" s="106">
        <v>6</v>
      </c>
      <c r="V1720" s="106">
        <v>18</v>
      </c>
      <c r="W1720" s="106">
        <v>6</v>
      </c>
      <c r="X1720" s="106">
        <v>6</v>
      </c>
      <c r="Y1720" s="106">
        <v>160</v>
      </c>
      <c r="Z1720" s="106">
        <v>9</v>
      </c>
      <c r="AA1720" s="107">
        <v>90565</v>
      </c>
      <c r="AB1720" s="106">
        <v>9</v>
      </c>
      <c r="AC1720" s="108">
        <v>7.7</v>
      </c>
      <c r="AD1720" s="109">
        <v>4</v>
      </c>
      <c r="AE1720" s="110">
        <v>0</v>
      </c>
      <c r="AF1720" s="111">
        <v>0.54</v>
      </c>
      <c r="AG1720" s="112">
        <v>0</v>
      </c>
      <c r="AH1720" s="112">
        <v>0</v>
      </c>
      <c r="AI1720" s="112">
        <v>0</v>
      </c>
      <c r="AJ1720" s="111">
        <v>0.9</v>
      </c>
      <c r="AK1720" s="112">
        <v>0</v>
      </c>
      <c r="AL1720" s="112">
        <v>0</v>
      </c>
      <c r="AM1720" s="112">
        <v>0</v>
      </c>
      <c r="AN1720" s="112">
        <v>0</v>
      </c>
      <c r="AO1720" s="112">
        <v>0</v>
      </c>
      <c r="AP1720" s="112">
        <v>0</v>
      </c>
      <c r="AQ1720" s="112">
        <v>0</v>
      </c>
      <c r="AR1720" s="112">
        <v>0</v>
      </c>
      <c r="AS1720" s="112">
        <v>0</v>
      </c>
      <c r="AT1720" s="111">
        <v>0.55000000000000004</v>
      </c>
      <c r="AU1720" s="112">
        <v>0</v>
      </c>
      <c r="AV1720" s="112">
        <v>0</v>
      </c>
      <c r="AW1720" s="112">
        <v>0</v>
      </c>
      <c r="AX1720" s="112">
        <v>0</v>
      </c>
      <c r="AY1720" s="112">
        <v>0</v>
      </c>
      <c r="AZ1720" s="112">
        <v>0</v>
      </c>
      <c r="BA1720" s="111">
        <v>0.71299999999999997</v>
      </c>
      <c r="BB1720" s="112">
        <v>0</v>
      </c>
      <c r="BC1720" s="112">
        <v>0</v>
      </c>
      <c r="BD1720" s="112">
        <v>0</v>
      </c>
      <c r="BE1720" s="112">
        <v>0</v>
      </c>
      <c r="BF1720" s="112">
        <v>60.333333333333336</v>
      </c>
      <c r="BG1720" s="112">
        <v>0</v>
      </c>
      <c r="BH1720" s="112">
        <v>0</v>
      </c>
      <c r="BI1720" s="112">
        <v>9.3333333333333339</v>
      </c>
      <c r="BJ1720" s="112">
        <v>0</v>
      </c>
      <c r="BK1720" s="111">
        <v>0.71299999999999997</v>
      </c>
      <c r="BL1720" s="112">
        <v>0</v>
      </c>
      <c r="BM1720" s="112">
        <v>0</v>
      </c>
      <c r="BN1720" s="112">
        <v>0</v>
      </c>
      <c r="BO1720" s="112">
        <v>43.017666666666663</v>
      </c>
      <c r="BP1720" s="112">
        <v>6.6546666666666665</v>
      </c>
      <c r="BQ1720" s="112">
        <v>0</v>
      </c>
      <c r="BR1720" s="113">
        <v>99</v>
      </c>
      <c r="BS1720" s="112">
        <v>1396</v>
      </c>
    </row>
    <row r="1721" spans="1:71" hidden="1" x14ac:dyDescent="0.25">
      <c r="A1721" s="102" t="s">
        <v>9</v>
      </c>
      <c r="B1721" s="103" t="s">
        <v>179</v>
      </c>
      <c r="C1721" s="102" t="s">
        <v>180</v>
      </c>
      <c r="D1721" s="102" t="s">
        <v>306</v>
      </c>
      <c r="E1721" s="102" t="s">
        <v>307</v>
      </c>
      <c r="F1721" s="102" t="s">
        <v>244</v>
      </c>
      <c r="G1721" s="102" t="s">
        <v>224</v>
      </c>
      <c r="H1721" s="104">
        <v>9</v>
      </c>
      <c r="I1721" s="104">
        <v>12</v>
      </c>
      <c r="J1721" s="104">
        <v>20</v>
      </c>
      <c r="K1721" s="104">
        <v>60</v>
      </c>
      <c r="L1721" s="105">
        <v>13.666666666666666</v>
      </c>
      <c r="M1721" s="106">
        <v>109</v>
      </c>
      <c r="N1721" s="106">
        <v>113</v>
      </c>
      <c r="O1721" s="106">
        <v>1</v>
      </c>
      <c r="P1721" s="106">
        <v>4</v>
      </c>
      <c r="Q1721" s="106">
        <v>3</v>
      </c>
      <c r="R1721" s="106">
        <v>2</v>
      </c>
      <c r="S1721" s="106">
        <v>117</v>
      </c>
      <c r="T1721" s="106">
        <v>120</v>
      </c>
      <c r="U1721" s="106">
        <v>1</v>
      </c>
      <c r="V1721" s="106">
        <v>3</v>
      </c>
      <c r="W1721" s="106">
        <v>3</v>
      </c>
      <c r="X1721" s="106">
        <v>2</v>
      </c>
      <c r="Y1721" s="106">
        <v>20</v>
      </c>
      <c r="Z1721" s="106">
        <v>5</v>
      </c>
      <c r="AA1721" s="107">
        <v>53611</v>
      </c>
      <c r="AB1721" s="106">
        <v>6</v>
      </c>
      <c r="AC1721" s="108">
        <v>4.2</v>
      </c>
      <c r="AD1721" s="109">
        <v>3</v>
      </c>
      <c r="AE1721" s="110">
        <v>121.66666666666667</v>
      </c>
      <c r="AF1721" s="111">
        <v>0.54</v>
      </c>
      <c r="AG1721" s="112">
        <v>8.6666666666666661</v>
      </c>
      <c r="AH1721" s="112">
        <v>0</v>
      </c>
      <c r="AI1721" s="112">
        <v>8.6666666666666661</v>
      </c>
      <c r="AJ1721" s="111">
        <v>0.9</v>
      </c>
      <c r="AK1721" s="112">
        <v>0</v>
      </c>
      <c r="AL1721" s="112">
        <v>0</v>
      </c>
      <c r="AM1721" s="112">
        <v>0</v>
      </c>
      <c r="AN1721" s="112">
        <v>0</v>
      </c>
      <c r="AO1721" s="112">
        <v>0</v>
      </c>
      <c r="AP1721" s="112">
        <v>0</v>
      </c>
      <c r="AQ1721" s="112">
        <v>0</v>
      </c>
      <c r="AR1721" s="112">
        <v>0</v>
      </c>
      <c r="AS1721" s="112">
        <v>0</v>
      </c>
      <c r="AT1721" s="111">
        <v>0.55000000000000004</v>
      </c>
      <c r="AU1721" s="112">
        <v>0</v>
      </c>
      <c r="AV1721" s="112">
        <v>0</v>
      </c>
      <c r="AW1721" s="112">
        <v>0</v>
      </c>
      <c r="AX1721" s="112">
        <v>0</v>
      </c>
      <c r="AY1721" s="112">
        <v>0</v>
      </c>
      <c r="AZ1721" s="112">
        <v>0</v>
      </c>
      <c r="BA1721" s="111">
        <v>0.71299999999999997</v>
      </c>
      <c r="BB1721" s="112">
        <v>0</v>
      </c>
      <c r="BC1721" s="112">
        <v>0</v>
      </c>
      <c r="BD1721" s="112">
        <v>0</v>
      </c>
      <c r="BE1721" s="112">
        <v>0</v>
      </c>
      <c r="BF1721" s="112">
        <v>0</v>
      </c>
      <c r="BG1721" s="112">
        <v>0</v>
      </c>
      <c r="BH1721" s="112">
        <v>0</v>
      </c>
      <c r="BI1721" s="112">
        <v>0</v>
      </c>
      <c r="BJ1721" s="112">
        <v>0</v>
      </c>
      <c r="BK1721" s="111">
        <v>0.71299999999999997</v>
      </c>
      <c r="BL1721" s="112">
        <v>65.7</v>
      </c>
      <c r="BM1721" s="112">
        <v>7.8</v>
      </c>
      <c r="BN1721" s="112">
        <v>7.8</v>
      </c>
      <c r="BO1721" s="112">
        <v>0</v>
      </c>
      <c r="BP1721" s="112">
        <v>0</v>
      </c>
      <c r="BQ1721" s="112">
        <v>0</v>
      </c>
      <c r="BR1721" s="113">
        <v>14</v>
      </c>
      <c r="BS1721" s="112">
        <v>0</v>
      </c>
    </row>
    <row r="1722" spans="1:71" hidden="1" x14ac:dyDescent="0.25">
      <c r="A1722" s="102" t="s">
        <v>9</v>
      </c>
      <c r="B1722" s="103" t="s">
        <v>179</v>
      </c>
      <c r="C1722" s="102" t="s">
        <v>180</v>
      </c>
      <c r="D1722" s="102" t="s">
        <v>242</v>
      </c>
      <c r="E1722" s="102" t="s">
        <v>243</v>
      </c>
      <c r="F1722" s="102" t="s">
        <v>244</v>
      </c>
      <c r="G1722" s="102" t="s">
        <v>224</v>
      </c>
      <c r="H1722" s="104">
        <v>20</v>
      </c>
      <c r="I1722" s="104">
        <v>23</v>
      </c>
      <c r="J1722" s="104">
        <v>31</v>
      </c>
      <c r="K1722" s="104">
        <v>93</v>
      </c>
      <c r="L1722" s="105">
        <v>24.666666666666668</v>
      </c>
      <c r="M1722" s="106">
        <v>245</v>
      </c>
      <c r="N1722" s="106">
        <v>234</v>
      </c>
      <c r="O1722" s="106">
        <v>3</v>
      </c>
      <c r="P1722" s="106">
        <v>-11</v>
      </c>
      <c r="Q1722" s="106">
        <v>2</v>
      </c>
      <c r="R1722" s="106">
        <v>2.5</v>
      </c>
      <c r="S1722" s="106">
        <v>252</v>
      </c>
      <c r="T1722" s="106">
        <v>253</v>
      </c>
      <c r="U1722" s="106">
        <v>3</v>
      </c>
      <c r="V1722" s="106">
        <v>1</v>
      </c>
      <c r="W1722" s="106">
        <v>2</v>
      </c>
      <c r="X1722" s="106">
        <v>2.5</v>
      </c>
      <c r="Y1722" s="106">
        <v>31</v>
      </c>
      <c r="Z1722" s="106">
        <v>6</v>
      </c>
      <c r="AA1722" s="107">
        <v>66099</v>
      </c>
      <c r="AB1722" s="106">
        <v>7</v>
      </c>
      <c r="AC1722" s="108">
        <v>5</v>
      </c>
      <c r="AD1722" s="109">
        <v>3</v>
      </c>
      <c r="AE1722" s="110">
        <v>32.333333333333336</v>
      </c>
      <c r="AF1722" s="111">
        <v>0.54</v>
      </c>
      <c r="AG1722" s="112">
        <v>0</v>
      </c>
      <c r="AH1722" s="112">
        <v>4</v>
      </c>
      <c r="AI1722" s="112">
        <v>0</v>
      </c>
      <c r="AJ1722" s="111">
        <v>0.9</v>
      </c>
      <c r="AK1722" s="112">
        <v>0</v>
      </c>
      <c r="AL1722" s="112">
        <v>0</v>
      </c>
      <c r="AM1722" s="112">
        <v>0</v>
      </c>
      <c r="AN1722" s="112">
        <v>0</v>
      </c>
      <c r="AO1722" s="112">
        <v>0</v>
      </c>
      <c r="AP1722" s="112">
        <v>0</v>
      </c>
      <c r="AQ1722" s="112">
        <v>0</v>
      </c>
      <c r="AR1722" s="112">
        <v>0</v>
      </c>
      <c r="AS1722" s="112">
        <v>0</v>
      </c>
      <c r="AT1722" s="111">
        <v>0.55000000000000004</v>
      </c>
      <c r="AU1722" s="112">
        <v>0</v>
      </c>
      <c r="AV1722" s="112">
        <v>0</v>
      </c>
      <c r="AW1722" s="112">
        <v>0</v>
      </c>
      <c r="AX1722" s="112">
        <v>0</v>
      </c>
      <c r="AY1722" s="112">
        <v>0</v>
      </c>
      <c r="AZ1722" s="112">
        <v>0</v>
      </c>
      <c r="BA1722" s="111">
        <v>0.71299999999999997</v>
      </c>
      <c r="BB1722" s="112">
        <v>0</v>
      </c>
      <c r="BC1722" s="112">
        <v>0</v>
      </c>
      <c r="BD1722" s="112">
        <v>0</v>
      </c>
      <c r="BE1722" s="112">
        <v>0</v>
      </c>
      <c r="BF1722" s="112">
        <v>0</v>
      </c>
      <c r="BG1722" s="112">
        <v>0</v>
      </c>
      <c r="BH1722" s="112">
        <v>0</v>
      </c>
      <c r="BI1722" s="112">
        <v>0</v>
      </c>
      <c r="BJ1722" s="112">
        <v>0</v>
      </c>
      <c r="BK1722" s="111">
        <v>0.71299999999999997</v>
      </c>
      <c r="BL1722" s="112">
        <v>17.46</v>
      </c>
      <c r="BM1722" s="112">
        <v>3.6</v>
      </c>
      <c r="BN1722" s="112">
        <v>0</v>
      </c>
      <c r="BO1722" s="112">
        <v>0</v>
      </c>
      <c r="BP1722" s="112">
        <v>0</v>
      </c>
      <c r="BQ1722" s="112">
        <v>0</v>
      </c>
      <c r="BR1722" s="113">
        <v>73</v>
      </c>
      <c r="BS1722" s="112">
        <v>0</v>
      </c>
    </row>
    <row r="1723" spans="1:71" hidden="1" x14ac:dyDescent="0.25">
      <c r="A1723" s="102" t="s">
        <v>9</v>
      </c>
      <c r="B1723" s="103" t="s">
        <v>181</v>
      </c>
      <c r="C1723" s="102" t="s">
        <v>182</v>
      </c>
      <c r="D1723" s="102" t="s">
        <v>439</v>
      </c>
      <c r="E1723" s="102" t="s">
        <v>440</v>
      </c>
      <c r="F1723" s="102" t="s">
        <v>155</v>
      </c>
      <c r="G1723" s="102" t="s">
        <v>227</v>
      </c>
      <c r="H1723" s="104">
        <v>23</v>
      </c>
      <c r="I1723" s="104">
        <v>25</v>
      </c>
      <c r="J1723" s="104">
        <v>13</v>
      </c>
      <c r="K1723" s="104">
        <v>39</v>
      </c>
      <c r="L1723" s="105">
        <v>20.333333333333332</v>
      </c>
      <c r="M1723" s="106">
        <v>235</v>
      </c>
      <c r="N1723" s="106">
        <v>250</v>
      </c>
      <c r="O1723" s="106">
        <v>3</v>
      </c>
      <c r="P1723" s="106">
        <v>15</v>
      </c>
      <c r="Q1723" s="106">
        <v>4</v>
      </c>
      <c r="R1723" s="106">
        <v>3.5</v>
      </c>
      <c r="S1723" s="106">
        <v>234</v>
      </c>
      <c r="T1723" s="106">
        <v>241</v>
      </c>
      <c r="U1723" s="106">
        <v>3</v>
      </c>
      <c r="V1723" s="106">
        <v>7</v>
      </c>
      <c r="W1723" s="106">
        <v>4</v>
      </c>
      <c r="X1723" s="106">
        <v>3.5</v>
      </c>
      <c r="Y1723" s="106">
        <v>13</v>
      </c>
      <c r="Z1723" s="106">
        <v>3</v>
      </c>
      <c r="AA1723" s="107">
        <v>91794</v>
      </c>
      <c r="AB1723" s="106">
        <v>9</v>
      </c>
      <c r="AC1723" s="108">
        <v>5.6</v>
      </c>
      <c r="AD1723" s="109">
        <v>3</v>
      </c>
      <c r="AE1723" s="110">
        <v>0</v>
      </c>
      <c r="AF1723" s="111">
        <v>0.54</v>
      </c>
      <c r="AG1723" s="112">
        <v>0</v>
      </c>
      <c r="AH1723" s="112">
        <v>0</v>
      </c>
      <c r="AI1723" s="112">
        <v>0</v>
      </c>
      <c r="AJ1723" s="111">
        <v>0.9</v>
      </c>
      <c r="AK1723" s="112">
        <v>0</v>
      </c>
      <c r="AL1723" s="112">
        <v>0</v>
      </c>
      <c r="AM1723" s="112">
        <v>0</v>
      </c>
      <c r="AN1723" s="112">
        <v>0</v>
      </c>
      <c r="AO1723" s="112">
        <v>11</v>
      </c>
      <c r="AP1723" s="112">
        <v>0</v>
      </c>
      <c r="AQ1723" s="112">
        <v>0</v>
      </c>
      <c r="AR1723" s="112">
        <v>0</v>
      </c>
      <c r="AS1723" s="112">
        <v>0</v>
      </c>
      <c r="AT1723" s="111">
        <v>0.55000000000000004</v>
      </c>
      <c r="AU1723" s="112">
        <v>0</v>
      </c>
      <c r="AV1723" s="112">
        <v>0</v>
      </c>
      <c r="AW1723" s="112">
        <v>18</v>
      </c>
      <c r="AX1723" s="112">
        <v>0</v>
      </c>
      <c r="AY1723" s="112">
        <v>0</v>
      </c>
      <c r="AZ1723" s="112">
        <v>0</v>
      </c>
      <c r="BA1723" s="111">
        <v>0.71299999999999997</v>
      </c>
      <c r="BB1723" s="112">
        <v>0</v>
      </c>
      <c r="BC1723" s="112">
        <v>0</v>
      </c>
      <c r="BD1723" s="112">
        <v>0</v>
      </c>
      <c r="BE1723" s="112">
        <v>0</v>
      </c>
      <c r="BF1723" s="112">
        <v>11</v>
      </c>
      <c r="BG1723" s="112">
        <v>0</v>
      </c>
      <c r="BH1723" s="112">
        <v>0</v>
      </c>
      <c r="BI1723" s="112">
        <v>6.333333333333333</v>
      </c>
      <c r="BJ1723" s="112">
        <v>0</v>
      </c>
      <c r="BK1723" s="111">
        <v>0.71299999999999997</v>
      </c>
      <c r="BL1723" s="112">
        <v>0</v>
      </c>
      <c r="BM1723" s="112">
        <v>0</v>
      </c>
      <c r="BN1723" s="112">
        <v>0</v>
      </c>
      <c r="BO1723" s="112">
        <v>26.727</v>
      </c>
      <c r="BP1723" s="112">
        <v>4.5156666666666663</v>
      </c>
      <c r="BQ1723" s="112">
        <v>0</v>
      </c>
      <c r="BR1723" s="113">
        <v>27</v>
      </c>
      <c r="BS1723" s="112">
        <v>0</v>
      </c>
    </row>
    <row r="1724" spans="1:71" hidden="1" x14ac:dyDescent="0.25">
      <c r="A1724" s="102" t="s">
        <v>9</v>
      </c>
      <c r="B1724" s="103" t="s">
        <v>181</v>
      </c>
      <c r="C1724" s="102" t="s">
        <v>182</v>
      </c>
      <c r="D1724" s="102" t="s">
        <v>862</v>
      </c>
      <c r="E1724" s="102" t="s">
        <v>863</v>
      </c>
      <c r="F1724" s="102" t="s">
        <v>434</v>
      </c>
      <c r="G1724" s="102" t="s">
        <v>227</v>
      </c>
      <c r="H1724" s="104">
        <v>71</v>
      </c>
      <c r="I1724" s="104">
        <v>80</v>
      </c>
      <c r="J1724" s="104">
        <v>147</v>
      </c>
      <c r="K1724" s="104">
        <v>441</v>
      </c>
      <c r="L1724" s="105">
        <v>99.333333333333329</v>
      </c>
      <c r="M1724" s="106">
        <v>892</v>
      </c>
      <c r="N1724" s="106">
        <v>1008</v>
      </c>
      <c r="O1724" s="106">
        <v>6</v>
      </c>
      <c r="P1724" s="106">
        <v>116</v>
      </c>
      <c r="Q1724" s="106">
        <v>8</v>
      </c>
      <c r="R1724" s="106">
        <v>7</v>
      </c>
      <c r="S1724" s="106">
        <v>934</v>
      </c>
      <c r="T1724" s="106">
        <v>973</v>
      </c>
      <c r="U1724" s="106">
        <v>6</v>
      </c>
      <c r="V1724" s="106">
        <v>39</v>
      </c>
      <c r="W1724" s="106">
        <v>7</v>
      </c>
      <c r="X1724" s="106">
        <v>6.5</v>
      </c>
      <c r="Y1724" s="106">
        <v>147</v>
      </c>
      <c r="Z1724" s="106">
        <v>9</v>
      </c>
      <c r="AA1724" s="107">
        <v>79362</v>
      </c>
      <c r="AB1724" s="106">
        <v>9</v>
      </c>
      <c r="AC1724" s="108">
        <v>8.1</v>
      </c>
      <c r="AD1724" s="109">
        <v>5</v>
      </c>
      <c r="AE1724" s="110">
        <v>0</v>
      </c>
      <c r="AF1724" s="111">
        <v>0.54</v>
      </c>
      <c r="AG1724" s="112">
        <v>0</v>
      </c>
      <c r="AH1724" s="112">
        <v>0.66666666666666663</v>
      </c>
      <c r="AI1724" s="112">
        <v>0</v>
      </c>
      <c r="AJ1724" s="111">
        <v>0.9</v>
      </c>
      <c r="AK1724" s="112">
        <v>0</v>
      </c>
      <c r="AL1724" s="112">
        <v>0</v>
      </c>
      <c r="AM1724" s="112">
        <v>0</v>
      </c>
      <c r="AN1724" s="112">
        <v>0</v>
      </c>
      <c r="AO1724" s="112">
        <v>145.33333333333334</v>
      </c>
      <c r="AP1724" s="112">
        <v>0</v>
      </c>
      <c r="AQ1724" s="112">
        <v>0</v>
      </c>
      <c r="AR1724" s="112">
        <v>0</v>
      </c>
      <c r="AS1724" s="112">
        <v>0</v>
      </c>
      <c r="AT1724" s="111">
        <v>0.55000000000000004</v>
      </c>
      <c r="AU1724" s="112">
        <v>0</v>
      </c>
      <c r="AV1724" s="112">
        <v>0</v>
      </c>
      <c r="AW1724" s="112">
        <v>232.66666666666666</v>
      </c>
      <c r="AX1724" s="112">
        <v>0</v>
      </c>
      <c r="AY1724" s="112">
        <v>0</v>
      </c>
      <c r="AZ1724" s="112">
        <v>10</v>
      </c>
      <c r="BA1724" s="111">
        <v>0.71299999999999997</v>
      </c>
      <c r="BB1724" s="112">
        <v>0</v>
      </c>
      <c r="BC1724" s="112">
        <v>0</v>
      </c>
      <c r="BD1724" s="112">
        <v>0</v>
      </c>
      <c r="BE1724" s="112">
        <v>0</v>
      </c>
      <c r="BF1724" s="112">
        <v>111.33333333333333</v>
      </c>
      <c r="BG1724" s="112">
        <v>0.66666666666666663</v>
      </c>
      <c r="BH1724" s="112">
        <v>0</v>
      </c>
      <c r="BI1724" s="112">
        <v>22.333333333333332</v>
      </c>
      <c r="BJ1724" s="112">
        <v>0</v>
      </c>
      <c r="BK1724" s="111">
        <v>0.71299999999999997</v>
      </c>
      <c r="BL1724" s="112">
        <v>0</v>
      </c>
      <c r="BM1724" s="112">
        <v>0.6</v>
      </c>
      <c r="BN1724" s="112">
        <v>0</v>
      </c>
      <c r="BO1724" s="112">
        <v>325.20533333333333</v>
      </c>
      <c r="BP1724" s="112">
        <v>23.529</v>
      </c>
      <c r="BQ1724" s="112">
        <v>0</v>
      </c>
      <c r="BR1724" s="113">
        <v>20</v>
      </c>
      <c r="BS1724" s="112">
        <v>218</v>
      </c>
    </row>
    <row r="1725" spans="1:71" hidden="1" x14ac:dyDescent="0.25">
      <c r="A1725" s="102" t="s">
        <v>9</v>
      </c>
      <c r="B1725" s="103" t="s">
        <v>183</v>
      </c>
      <c r="C1725" s="102" t="s">
        <v>184</v>
      </c>
      <c r="D1725" s="102" t="s">
        <v>864</v>
      </c>
      <c r="E1725" s="102" t="s">
        <v>865</v>
      </c>
      <c r="F1725" s="102" t="s">
        <v>155</v>
      </c>
      <c r="G1725" s="102" t="s">
        <v>154</v>
      </c>
      <c r="H1725" s="104">
        <v>86</v>
      </c>
      <c r="I1725" s="104">
        <v>93</v>
      </c>
      <c r="J1725" s="104">
        <v>44</v>
      </c>
      <c r="K1725" s="104">
        <v>132</v>
      </c>
      <c r="L1725" s="105">
        <v>74.333333333333329</v>
      </c>
      <c r="M1725" s="106">
        <v>700</v>
      </c>
      <c r="N1725" s="106">
        <v>794</v>
      </c>
      <c r="O1725" s="106">
        <v>6</v>
      </c>
      <c r="P1725" s="106">
        <v>94</v>
      </c>
      <c r="Q1725" s="106">
        <v>8</v>
      </c>
      <c r="R1725" s="106">
        <v>7</v>
      </c>
      <c r="S1725" s="106">
        <v>721</v>
      </c>
      <c r="T1725" s="106">
        <v>757</v>
      </c>
      <c r="U1725" s="106">
        <v>6</v>
      </c>
      <c r="V1725" s="106">
        <v>36</v>
      </c>
      <c r="W1725" s="106">
        <v>7</v>
      </c>
      <c r="X1725" s="106">
        <v>6.5</v>
      </c>
      <c r="Y1725" s="106">
        <v>44</v>
      </c>
      <c r="Z1725" s="106">
        <v>6</v>
      </c>
      <c r="AA1725" s="107">
        <v>42249</v>
      </c>
      <c r="AB1725" s="106">
        <v>4</v>
      </c>
      <c r="AC1725" s="108">
        <v>5.5</v>
      </c>
      <c r="AD1725" s="109">
        <v>3</v>
      </c>
      <c r="AE1725" s="110">
        <v>0</v>
      </c>
      <c r="AF1725" s="111">
        <v>0.54</v>
      </c>
      <c r="AG1725" s="112">
        <v>0</v>
      </c>
      <c r="AH1725" s="112">
        <v>0</v>
      </c>
      <c r="AI1725" s="112">
        <v>0</v>
      </c>
      <c r="AJ1725" s="111">
        <v>0.9</v>
      </c>
      <c r="AK1725" s="112">
        <v>0</v>
      </c>
      <c r="AL1725" s="112">
        <v>0</v>
      </c>
      <c r="AM1725" s="112">
        <v>0</v>
      </c>
      <c r="AN1725" s="112">
        <v>0</v>
      </c>
      <c r="AO1725" s="112">
        <v>0</v>
      </c>
      <c r="AP1725" s="112">
        <v>0</v>
      </c>
      <c r="AQ1725" s="112">
        <v>0</v>
      </c>
      <c r="AR1725" s="112">
        <v>0</v>
      </c>
      <c r="AS1725" s="112">
        <v>0</v>
      </c>
      <c r="AT1725" s="111">
        <v>0.55000000000000004</v>
      </c>
      <c r="AU1725" s="112">
        <v>0</v>
      </c>
      <c r="AV1725" s="112">
        <v>0</v>
      </c>
      <c r="AW1725" s="112">
        <v>0</v>
      </c>
      <c r="AX1725" s="112">
        <v>0</v>
      </c>
      <c r="AY1725" s="112">
        <v>0</v>
      </c>
      <c r="AZ1725" s="112">
        <v>0</v>
      </c>
      <c r="BA1725" s="111">
        <v>0.71299999999999997</v>
      </c>
      <c r="BB1725" s="112">
        <v>0</v>
      </c>
      <c r="BC1725" s="112">
        <v>0</v>
      </c>
      <c r="BD1725" s="112">
        <v>0</v>
      </c>
      <c r="BE1725" s="112">
        <v>0</v>
      </c>
      <c r="BF1725" s="112">
        <v>0</v>
      </c>
      <c r="BG1725" s="112">
        <v>0</v>
      </c>
      <c r="BH1725" s="112">
        <v>0</v>
      </c>
      <c r="BI1725" s="112">
        <v>0</v>
      </c>
      <c r="BJ1725" s="112">
        <v>0</v>
      </c>
      <c r="BK1725" s="111">
        <v>0.71299999999999997</v>
      </c>
      <c r="BL1725" s="112">
        <v>0</v>
      </c>
      <c r="BM1725" s="112">
        <v>0</v>
      </c>
      <c r="BN1725" s="112">
        <v>0</v>
      </c>
      <c r="BO1725" s="112">
        <v>0</v>
      </c>
      <c r="BP1725" s="112">
        <v>0</v>
      </c>
      <c r="BQ1725" s="112">
        <v>0</v>
      </c>
      <c r="BR1725" s="113">
        <v>37</v>
      </c>
      <c r="BS1725" s="112">
        <v>354</v>
      </c>
    </row>
    <row r="1726" spans="1:71" hidden="1" x14ac:dyDescent="0.25">
      <c r="A1726" s="102" t="s">
        <v>9</v>
      </c>
      <c r="B1726" s="103" t="s">
        <v>183</v>
      </c>
      <c r="C1726" s="102" t="s">
        <v>184</v>
      </c>
      <c r="D1726" s="102" t="s">
        <v>724</v>
      </c>
      <c r="E1726" s="102" t="s">
        <v>725</v>
      </c>
      <c r="F1726" s="102" t="s">
        <v>413</v>
      </c>
      <c r="G1726" s="102" t="s">
        <v>227</v>
      </c>
      <c r="H1726" s="104">
        <v>138</v>
      </c>
      <c r="I1726" s="104">
        <v>141</v>
      </c>
      <c r="J1726" s="104">
        <v>273</v>
      </c>
      <c r="K1726" s="104">
        <v>819</v>
      </c>
      <c r="L1726" s="105">
        <v>184</v>
      </c>
      <c r="M1726" s="106">
        <v>1107</v>
      </c>
      <c r="N1726" s="106">
        <v>1285</v>
      </c>
      <c r="O1726" s="106">
        <v>7</v>
      </c>
      <c r="P1726" s="106">
        <v>178</v>
      </c>
      <c r="Q1726" s="106">
        <v>9</v>
      </c>
      <c r="R1726" s="106">
        <v>8</v>
      </c>
      <c r="S1726" s="106">
        <v>1178</v>
      </c>
      <c r="T1726" s="106">
        <v>1213</v>
      </c>
      <c r="U1726" s="106">
        <v>7</v>
      </c>
      <c r="V1726" s="106">
        <v>35</v>
      </c>
      <c r="W1726" s="106">
        <v>7</v>
      </c>
      <c r="X1726" s="106">
        <v>7</v>
      </c>
      <c r="Y1726" s="106">
        <v>273</v>
      </c>
      <c r="Z1726" s="106">
        <v>9</v>
      </c>
      <c r="AA1726" s="107">
        <v>68080</v>
      </c>
      <c r="AB1726" s="106">
        <v>7</v>
      </c>
      <c r="AC1726" s="108">
        <v>7.6</v>
      </c>
      <c r="AD1726" s="109">
        <v>4</v>
      </c>
      <c r="AE1726" s="110">
        <v>0</v>
      </c>
      <c r="AF1726" s="111">
        <v>0.54</v>
      </c>
      <c r="AG1726" s="112">
        <v>0</v>
      </c>
      <c r="AH1726" s="112">
        <v>0</v>
      </c>
      <c r="AI1726" s="112">
        <v>0</v>
      </c>
      <c r="AJ1726" s="111">
        <v>0.9</v>
      </c>
      <c r="AK1726" s="112">
        <v>0</v>
      </c>
      <c r="AL1726" s="112">
        <v>0</v>
      </c>
      <c r="AM1726" s="112">
        <v>0</v>
      </c>
      <c r="AN1726" s="112">
        <v>0</v>
      </c>
      <c r="AO1726" s="112">
        <v>0</v>
      </c>
      <c r="AP1726" s="112">
        <v>0</v>
      </c>
      <c r="AQ1726" s="112">
        <v>0</v>
      </c>
      <c r="AR1726" s="112">
        <v>0</v>
      </c>
      <c r="AS1726" s="112">
        <v>0</v>
      </c>
      <c r="AT1726" s="111">
        <v>0.55000000000000004</v>
      </c>
      <c r="AU1726" s="112">
        <v>0</v>
      </c>
      <c r="AV1726" s="112">
        <v>0</v>
      </c>
      <c r="AW1726" s="112">
        <v>0</v>
      </c>
      <c r="AX1726" s="112">
        <v>5</v>
      </c>
      <c r="AY1726" s="112">
        <v>0</v>
      </c>
      <c r="AZ1726" s="112">
        <v>35.666666666666664</v>
      </c>
      <c r="BA1726" s="111">
        <v>0.71299999999999997</v>
      </c>
      <c r="BB1726" s="112">
        <v>0</v>
      </c>
      <c r="BC1726" s="112">
        <v>0</v>
      </c>
      <c r="BD1726" s="112">
        <v>0</v>
      </c>
      <c r="BE1726" s="112">
        <v>0</v>
      </c>
      <c r="BF1726" s="112">
        <v>0</v>
      </c>
      <c r="BG1726" s="112">
        <v>0</v>
      </c>
      <c r="BH1726" s="112">
        <v>0</v>
      </c>
      <c r="BI1726" s="112">
        <v>0</v>
      </c>
      <c r="BJ1726" s="112">
        <v>0</v>
      </c>
      <c r="BK1726" s="111">
        <v>0.71299999999999997</v>
      </c>
      <c r="BL1726" s="112">
        <v>0</v>
      </c>
      <c r="BM1726" s="112">
        <v>0</v>
      </c>
      <c r="BN1726" s="112">
        <v>0</v>
      </c>
      <c r="BO1726" s="112">
        <v>0</v>
      </c>
      <c r="BP1726" s="112">
        <v>28.995333333333331</v>
      </c>
      <c r="BQ1726" s="112">
        <v>0</v>
      </c>
      <c r="BR1726" s="113">
        <v>49</v>
      </c>
      <c r="BS1726" s="112">
        <v>0</v>
      </c>
    </row>
    <row r="1727" spans="1:71" hidden="1" x14ac:dyDescent="0.25">
      <c r="A1727" s="102" t="s">
        <v>9</v>
      </c>
      <c r="B1727" s="103" t="s">
        <v>183</v>
      </c>
      <c r="C1727" s="102" t="s">
        <v>184</v>
      </c>
      <c r="D1727" s="102" t="s">
        <v>866</v>
      </c>
      <c r="E1727" s="102" t="s">
        <v>867</v>
      </c>
      <c r="F1727" s="102" t="s">
        <v>413</v>
      </c>
      <c r="G1727" s="102" t="s">
        <v>154</v>
      </c>
      <c r="H1727" s="104">
        <v>195</v>
      </c>
      <c r="I1727" s="104">
        <v>204</v>
      </c>
      <c r="J1727" s="104">
        <v>220</v>
      </c>
      <c r="K1727" s="104">
        <v>660</v>
      </c>
      <c r="L1727" s="105">
        <v>206.33333333333334</v>
      </c>
      <c r="M1727" s="106">
        <v>1604</v>
      </c>
      <c r="N1727" s="106">
        <v>1823</v>
      </c>
      <c r="O1727" s="106">
        <v>8</v>
      </c>
      <c r="P1727" s="106">
        <v>219</v>
      </c>
      <c r="Q1727" s="106">
        <v>9</v>
      </c>
      <c r="R1727" s="106">
        <v>8.5</v>
      </c>
      <c r="S1727" s="106">
        <v>1636</v>
      </c>
      <c r="T1727" s="106">
        <v>1704</v>
      </c>
      <c r="U1727" s="106">
        <v>8</v>
      </c>
      <c r="V1727" s="106">
        <v>68</v>
      </c>
      <c r="W1727" s="106">
        <v>9</v>
      </c>
      <c r="X1727" s="106">
        <v>8.5</v>
      </c>
      <c r="Y1727" s="106">
        <v>220</v>
      </c>
      <c r="Z1727" s="106">
        <v>9</v>
      </c>
      <c r="AA1727" s="107">
        <v>51252</v>
      </c>
      <c r="AB1727" s="106">
        <v>5</v>
      </c>
      <c r="AC1727" s="108">
        <v>7.2</v>
      </c>
      <c r="AD1727" s="109">
        <v>4</v>
      </c>
      <c r="AE1727" s="110">
        <v>0</v>
      </c>
      <c r="AF1727" s="111">
        <v>0.54</v>
      </c>
      <c r="AG1727" s="112">
        <v>0</v>
      </c>
      <c r="AH1727" s="112">
        <v>0</v>
      </c>
      <c r="AI1727" s="112">
        <v>0</v>
      </c>
      <c r="AJ1727" s="111">
        <v>0.9</v>
      </c>
      <c r="AK1727" s="112">
        <v>0</v>
      </c>
      <c r="AL1727" s="112">
        <v>0</v>
      </c>
      <c r="AM1727" s="112">
        <v>0</v>
      </c>
      <c r="AN1727" s="112">
        <v>0</v>
      </c>
      <c r="AO1727" s="112">
        <v>0</v>
      </c>
      <c r="AP1727" s="112">
        <v>0</v>
      </c>
      <c r="AQ1727" s="112">
        <v>0</v>
      </c>
      <c r="AR1727" s="112">
        <v>0</v>
      </c>
      <c r="AS1727" s="112">
        <v>0</v>
      </c>
      <c r="AT1727" s="111">
        <v>0.55000000000000004</v>
      </c>
      <c r="AU1727" s="112">
        <v>0</v>
      </c>
      <c r="AV1727" s="112">
        <v>0</v>
      </c>
      <c r="AW1727" s="112">
        <v>0</v>
      </c>
      <c r="AX1727" s="112">
        <v>0</v>
      </c>
      <c r="AY1727" s="112">
        <v>0</v>
      </c>
      <c r="AZ1727" s="112">
        <v>0</v>
      </c>
      <c r="BA1727" s="111">
        <v>0.71299999999999997</v>
      </c>
      <c r="BB1727" s="112">
        <v>0</v>
      </c>
      <c r="BC1727" s="112">
        <v>0</v>
      </c>
      <c r="BD1727" s="112">
        <v>0</v>
      </c>
      <c r="BE1727" s="112">
        <v>0</v>
      </c>
      <c r="BF1727" s="112">
        <v>0</v>
      </c>
      <c r="BG1727" s="112">
        <v>0</v>
      </c>
      <c r="BH1727" s="112">
        <v>0</v>
      </c>
      <c r="BI1727" s="112">
        <v>0</v>
      </c>
      <c r="BJ1727" s="112">
        <v>0</v>
      </c>
      <c r="BK1727" s="111">
        <v>0.71299999999999997</v>
      </c>
      <c r="BL1727" s="112">
        <v>0</v>
      </c>
      <c r="BM1727" s="112">
        <v>0</v>
      </c>
      <c r="BN1727" s="112">
        <v>0</v>
      </c>
      <c r="BO1727" s="112">
        <v>0</v>
      </c>
      <c r="BP1727" s="112">
        <v>0</v>
      </c>
      <c r="BQ1727" s="112">
        <v>0</v>
      </c>
      <c r="BR1727" s="113">
        <v>90</v>
      </c>
      <c r="BS1727" s="112">
        <v>960</v>
      </c>
    </row>
    <row r="1728" spans="1:71" hidden="1" x14ac:dyDescent="0.25">
      <c r="A1728" s="102" t="s">
        <v>9</v>
      </c>
      <c r="B1728" s="103" t="s">
        <v>183</v>
      </c>
      <c r="C1728" s="102" t="s">
        <v>184</v>
      </c>
      <c r="D1728" s="102" t="s">
        <v>817</v>
      </c>
      <c r="E1728" s="102" t="s">
        <v>818</v>
      </c>
      <c r="F1728" s="102" t="s">
        <v>413</v>
      </c>
      <c r="G1728" s="102" t="s">
        <v>227</v>
      </c>
      <c r="H1728" s="104">
        <v>75</v>
      </c>
      <c r="I1728" s="104">
        <v>87</v>
      </c>
      <c r="J1728" s="104">
        <v>7</v>
      </c>
      <c r="K1728" s="104">
        <v>21</v>
      </c>
      <c r="L1728" s="105">
        <v>56.333333333333336</v>
      </c>
      <c r="M1728" s="106">
        <v>672</v>
      </c>
      <c r="N1728" s="106">
        <v>714</v>
      </c>
      <c r="O1728" s="106">
        <v>5</v>
      </c>
      <c r="P1728" s="106">
        <v>42</v>
      </c>
      <c r="Q1728" s="106">
        <v>6</v>
      </c>
      <c r="R1728" s="106">
        <v>5.5</v>
      </c>
      <c r="S1728" s="106">
        <v>706</v>
      </c>
      <c r="T1728" s="106">
        <v>733</v>
      </c>
      <c r="U1728" s="106">
        <v>6</v>
      </c>
      <c r="V1728" s="106">
        <v>27</v>
      </c>
      <c r="W1728" s="106">
        <v>7</v>
      </c>
      <c r="X1728" s="106">
        <v>6.5</v>
      </c>
      <c r="Y1728" s="106">
        <v>7</v>
      </c>
      <c r="Z1728" s="106">
        <v>2</v>
      </c>
      <c r="AA1728" s="107">
        <v>37464</v>
      </c>
      <c r="AB1728" s="106">
        <v>3</v>
      </c>
      <c r="AC1728" s="108">
        <v>4</v>
      </c>
      <c r="AD1728" s="109">
        <v>2</v>
      </c>
      <c r="AE1728" s="110">
        <v>0</v>
      </c>
      <c r="AF1728" s="111">
        <v>0.54</v>
      </c>
      <c r="AG1728" s="112">
        <v>0</v>
      </c>
      <c r="AH1728" s="112">
        <v>0</v>
      </c>
      <c r="AI1728" s="112">
        <v>0</v>
      </c>
      <c r="AJ1728" s="111">
        <v>0.9</v>
      </c>
      <c r="AK1728" s="112">
        <v>0</v>
      </c>
      <c r="AL1728" s="112">
        <v>0</v>
      </c>
      <c r="AM1728" s="112">
        <v>0</v>
      </c>
      <c r="AN1728" s="112">
        <v>0</v>
      </c>
      <c r="AO1728" s="112">
        <v>0</v>
      </c>
      <c r="AP1728" s="112">
        <v>0</v>
      </c>
      <c r="AQ1728" s="112">
        <v>0</v>
      </c>
      <c r="AR1728" s="112">
        <v>0</v>
      </c>
      <c r="AS1728" s="112">
        <v>0</v>
      </c>
      <c r="AT1728" s="111">
        <v>0.55000000000000004</v>
      </c>
      <c r="AU1728" s="112">
        <v>0</v>
      </c>
      <c r="AV1728" s="112">
        <v>0</v>
      </c>
      <c r="AW1728" s="112">
        <v>0</v>
      </c>
      <c r="AX1728" s="112">
        <v>0</v>
      </c>
      <c r="AY1728" s="112">
        <v>0</v>
      </c>
      <c r="AZ1728" s="112">
        <v>0</v>
      </c>
      <c r="BA1728" s="111">
        <v>0.71299999999999997</v>
      </c>
      <c r="BB1728" s="112">
        <v>0</v>
      </c>
      <c r="BC1728" s="112">
        <v>0</v>
      </c>
      <c r="BD1728" s="112">
        <v>0</v>
      </c>
      <c r="BE1728" s="112">
        <v>0</v>
      </c>
      <c r="BF1728" s="112">
        <v>0</v>
      </c>
      <c r="BG1728" s="112">
        <v>0</v>
      </c>
      <c r="BH1728" s="112">
        <v>0</v>
      </c>
      <c r="BI1728" s="112">
        <v>0</v>
      </c>
      <c r="BJ1728" s="112">
        <v>0</v>
      </c>
      <c r="BK1728" s="111">
        <v>0.71299999999999997</v>
      </c>
      <c r="BL1728" s="112">
        <v>0</v>
      </c>
      <c r="BM1728" s="112">
        <v>0</v>
      </c>
      <c r="BN1728" s="112">
        <v>0</v>
      </c>
      <c r="BO1728" s="112">
        <v>0</v>
      </c>
      <c r="BP1728" s="112">
        <v>0</v>
      </c>
      <c r="BQ1728" s="112">
        <v>0</v>
      </c>
      <c r="BR1728" s="113">
        <v>18</v>
      </c>
      <c r="BS1728" s="112">
        <v>6</v>
      </c>
    </row>
    <row r="1729" spans="1:71" hidden="1" x14ac:dyDescent="0.25">
      <c r="A1729" s="102" t="s">
        <v>9</v>
      </c>
      <c r="B1729" s="103" t="s">
        <v>183</v>
      </c>
      <c r="C1729" s="102" t="s">
        <v>184</v>
      </c>
      <c r="D1729" s="102" t="s">
        <v>819</v>
      </c>
      <c r="E1729" s="102" t="s">
        <v>820</v>
      </c>
      <c r="F1729" s="102" t="s">
        <v>155</v>
      </c>
      <c r="G1729" s="102" t="s">
        <v>227</v>
      </c>
      <c r="H1729" s="104">
        <v>143</v>
      </c>
      <c r="I1729" s="104">
        <v>155</v>
      </c>
      <c r="J1729" s="104">
        <v>67</v>
      </c>
      <c r="K1729" s="104">
        <v>201</v>
      </c>
      <c r="L1729" s="105">
        <v>121.66666666666667</v>
      </c>
      <c r="M1729" s="106">
        <v>1237</v>
      </c>
      <c r="N1729" s="106">
        <v>1366</v>
      </c>
      <c r="O1729" s="106">
        <v>7</v>
      </c>
      <c r="P1729" s="106">
        <v>129</v>
      </c>
      <c r="Q1729" s="106">
        <v>8</v>
      </c>
      <c r="R1729" s="106">
        <v>7.5</v>
      </c>
      <c r="S1729" s="106">
        <v>1295</v>
      </c>
      <c r="T1729" s="106">
        <v>1344</v>
      </c>
      <c r="U1729" s="106">
        <v>7</v>
      </c>
      <c r="V1729" s="106">
        <v>49</v>
      </c>
      <c r="W1729" s="106">
        <v>8</v>
      </c>
      <c r="X1729" s="106">
        <v>7.5</v>
      </c>
      <c r="Y1729" s="106">
        <v>67</v>
      </c>
      <c r="Z1729" s="106">
        <v>7</v>
      </c>
      <c r="AA1729" s="107"/>
      <c r="AB1729" s="106"/>
      <c r="AC1729" s="108">
        <v>7.333333333333333</v>
      </c>
      <c r="AD1729" s="109">
        <v>4</v>
      </c>
      <c r="AE1729" s="110">
        <v>0</v>
      </c>
      <c r="AF1729" s="111">
        <v>0.54</v>
      </c>
      <c r="AG1729" s="112">
        <v>4</v>
      </c>
      <c r="AH1729" s="112">
        <v>52</v>
      </c>
      <c r="AI1729" s="112">
        <v>4</v>
      </c>
      <c r="AJ1729" s="111">
        <v>0.9</v>
      </c>
      <c r="AK1729" s="112">
        <v>0</v>
      </c>
      <c r="AL1729" s="112">
        <v>0</v>
      </c>
      <c r="AM1729" s="112">
        <v>0</v>
      </c>
      <c r="AN1729" s="112">
        <v>0</v>
      </c>
      <c r="AO1729" s="112">
        <v>0</v>
      </c>
      <c r="AP1729" s="112">
        <v>0</v>
      </c>
      <c r="AQ1729" s="112">
        <v>0</v>
      </c>
      <c r="AR1729" s="112">
        <v>0</v>
      </c>
      <c r="AS1729" s="112">
        <v>0</v>
      </c>
      <c r="AT1729" s="111">
        <v>0.55000000000000004</v>
      </c>
      <c r="AU1729" s="112">
        <v>0</v>
      </c>
      <c r="AV1729" s="112">
        <v>0</v>
      </c>
      <c r="AW1729" s="112">
        <v>69.666666666666671</v>
      </c>
      <c r="AX1729" s="112">
        <v>0</v>
      </c>
      <c r="AY1729" s="112">
        <v>0</v>
      </c>
      <c r="AZ1729" s="112">
        <v>52.333333333333336</v>
      </c>
      <c r="BA1729" s="111">
        <v>0.71299999999999997</v>
      </c>
      <c r="BB1729" s="112">
        <v>0</v>
      </c>
      <c r="BC1729" s="112">
        <v>0</v>
      </c>
      <c r="BD1729" s="112">
        <v>0</v>
      </c>
      <c r="BE1729" s="112">
        <v>0</v>
      </c>
      <c r="BF1729" s="112">
        <v>0</v>
      </c>
      <c r="BG1729" s="112">
        <v>0</v>
      </c>
      <c r="BH1729" s="112">
        <v>0</v>
      </c>
      <c r="BI1729" s="112">
        <v>0</v>
      </c>
      <c r="BJ1729" s="112">
        <v>0</v>
      </c>
      <c r="BK1729" s="111">
        <v>0.71299999999999997</v>
      </c>
      <c r="BL1729" s="112">
        <v>0</v>
      </c>
      <c r="BM1729" s="112">
        <v>50.4</v>
      </c>
      <c r="BN1729" s="112">
        <v>3.6</v>
      </c>
      <c r="BO1729" s="112">
        <v>49.672333333333334</v>
      </c>
      <c r="BP1729" s="112">
        <v>37.31366666666667</v>
      </c>
      <c r="BQ1729" s="112">
        <v>0</v>
      </c>
      <c r="BR1729" s="113">
        <v>69</v>
      </c>
      <c r="BS1729" s="112">
        <v>2287</v>
      </c>
    </row>
    <row r="1730" spans="1:71" hidden="1" x14ac:dyDescent="0.25">
      <c r="A1730" s="102" t="s">
        <v>9</v>
      </c>
      <c r="B1730" s="103" t="s">
        <v>183</v>
      </c>
      <c r="C1730" s="102" t="s">
        <v>184</v>
      </c>
      <c r="D1730" s="102" t="s">
        <v>789</v>
      </c>
      <c r="E1730" s="102" t="s">
        <v>790</v>
      </c>
      <c r="F1730" s="102" t="s">
        <v>413</v>
      </c>
      <c r="G1730" s="102" t="s">
        <v>227</v>
      </c>
      <c r="H1730" s="104">
        <v>227</v>
      </c>
      <c r="I1730" s="104">
        <v>240</v>
      </c>
      <c r="J1730" s="104">
        <v>113</v>
      </c>
      <c r="K1730" s="104">
        <v>339</v>
      </c>
      <c r="L1730" s="105">
        <v>193.33333333333334</v>
      </c>
      <c r="M1730" s="106">
        <v>1992</v>
      </c>
      <c r="N1730" s="106">
        <v>2195</v>
      </c>
      <c r="O1730" s="106">
        <v>9</v>
      </c>
      <c r="P1730" s="106">
        <v>203</v>
      </c>
      <c r="Q1730" s="106">
        <v>9</v>
      </c>
      <c r="R1730" s="106">
        <v>9</v>
      </c>
      <c r="S1730" s="106">
        <v>1981</v>
      </c>
      <c r="T1730" s="106">
        <v>2060</v>
      </c>
      <c r="U1730" s="106">
        <v>8</v>
      </c>
      <c r="V1730" s="106">
        <v>79</v>
      </c>
      <c r="W1730" s="106">
        <v>9</v>
      </c>
      <c r="X1730" s="106">
        <v>8.5</v>
      </c>
      <c r="Y1730" s="106">
        <v>113</v>
      </c>
      <c r="Z1730" s="106">
        <v>8</v>
      </c>
      <c r="AA1730" s="107">
        <v>67688</v>
      </c>
      <c r="AB1730" s="106">
        <v>7</v>
      </c>
      <c r="AC1730" s="108">
        <v>7.9</v>
      </c>
      <c r="AD1730" s="109">
        <v>4</v>
      </c>
      <c r="AE1730" s="110">
        <v>0</v>
      </c>
      <c r="AF1730" s="111">
        <v>0.54</v>
      </c>
      <c r="AG1730" s="112">
        <v>4</v>
      </c>
      <c r="AH1730" s="112">
        <v>52</v>
      </c>
      <c r="AI1730" s="112">
        <v>4</v>
      </c>
      <c r="AJ1730" s="111">
        <v>0.9</v>
      </c>
      <c r="AK1730" s="112">
        <v>0</v>
      </c>
      <c r="AL1730" s="112">
        <v>0</v>
      </c>
      <c r="AM1730" s="112">
        <v>0</v>
      </c>
      <c r="AN1730" s="112">
        <v>0</v>
      </c>
      <c r="AO1730" s="112">
        <v>0</v>
      </c>
      <c r="AP1730" s="112">
        <v>0</v>
      </c>
      <c r="AQ1730" s="112">
        <v>0</v>
      </c>
      <c r="AR1730" s="112">
        <v>0</v>
      </c>
      <c r="AS1730" s="112">
        <v>0</v>
      </c>
      <c r="AT1730" s="111">
        <v>0.55000000000000004</v>
      </c>
      <c r="AU1730" s="112">
        <v>0</v>
      </c>
      <c r="AV1730" s="112">
        <v>0</v>
      </c>
      <c r="AW1730" s="112">
        <v>69.666666666666671</v>
      </c>
      <c r="AX1730" s="112">
        <v>0</v>
      </c>
      <c r="AY1730" s="112">
        <v>0</v>
      </c>
      <c r="AZ1730" s="112">
        <v>52.333333333333336</v>
      </c>
      <c r="BA1730" s="111">
        <v>0.71299999999999997</v>
      </c>
      <c r="BB1730" s="112">
        <v>0</v>
      </c>
      <c r="BC1730" s="112">
        <v>0</v>
      </c>
      <c r="BD1730" s="112">
        <v>0</v>
      </c>
      <c r="BE1730" s="112">
        <v>0</v>
      </c>
      <c r="BF1730" s="112">
        <v>0</v>
      </c>
      <c r="BG1730" s="112">
        <v>0</v>
      </c>
      <c r="BH1730" s="112">
        <v>0</v>
      </c>
      <c r="BI1730" s="112">
        <v>0</v>
      </c>
      <c r="BJ1730" s="112">
        <v>0</v>
      </c>
      <c r="BK1730" s="111">
        <v>0.71299999999999997</v>
      </c>
      <c r="BL1730" s="112">
        <v>0</v>
      </c>
      <c r="BM1730" s="112">
        <v>50.4</v>
      </c>
      <c r="BN1730" s="112">
        <v>3.6</v>
      </c>
      <c r="BO1730" s="112">
        <v>49.672333333333334</v>
      </c>
      <c r="BP1730" s="112">
        <v>37.31366666666667</v>
      </c>
      <c r="BQ1730" s="112">
        <v>0</v>
      </c>
      <c r="BR1730" s="113">
        <v>29</v>
      </c>
      <c r="BS1730" s="112">
        <v>2287</v>
      </c>
    </row>
    <row r="1731" spans="1:71" hidden="1" x14ac:dyDescent="0.25">
      <c r="A1731" s="102" t="s">
        <v>9</v>
      </c>
      <c r="B1731" s="103" t="s">
        <v>183</v>
      </c>
      <c r="C1731" s="102" t="s">
        <v>184</v>
      </c>
      <c r="D1731" s="102" t="s">
        <v>821</v>
      </c>
      <c r="E1731" s="102" t="s">
        <v>822</v>
      </c>
      <c r="F1731" s="102" t="s">
        <v>155</v>
      </c>
      <c r="G1731" s="102" t="s">
        <v>227</v>
      </c>
      <c r="H1731" s="104">
        <v>120</v>
      </c>
      <c r="I1731" s="104">
        <v>124</v>
      </c>
      <c r="J1731" s="104">
        <v>62</v>
      </c>
      <c r="K1731" s="104">
        <v>186</v>
      </c>
      <c r="L1731" s="105">
        <v>102</v>
      </c>
      <c r="M1731" s="106">
        <v>1012</v>
      </c>
      <c r="N1731" s="106">
        <v>1134</v>
      </c>
      <c r="O1731" s="106">
        <v>7</v>
      </c>
      <c r="P1731" s="106">
        <v>122</v>
      </c>
      <c r="Q1731" s="106">
        <v>8</v>
      </c>
      <c r="R1731" s="106">
        <v>7.5</v>
      </c>
      <c r="S1731" s="106">
        <v>1020</v>
      </c>
      <c r="T1731" s="106">
        <v>1063</v>
      </c>
      <c r="U1731" s="106">
        <v>7</v>
      </c>
      <c r="V1731" s="106">
        <v>43</v>
      </c>
      <c r="W1731" s="106">
        <v>8</v>
      </c>
      <c r="X1731" s="106">
        <v>7.5</v>
      </c>
      <c r="Y1731" s="106">
        <v>62</v>
      </c>
      <c r="Z1731" s="106">
        <v>7</v>
      </c>
      <c r="AA1731" s="107">
        <v>37097</v>
      </c>
      <c r="AB1731" s="106">
        <v>3</v>
      </c>
      <c r="AC1731" s="108">
        <v>5.6</v>
      </c>
      <c r="AD1731" s="109">
        <v>3</v>
      </c>
      <c r="AE1731" s="110">
        <v>0</v>
      </c>
      <c r="AF1731" s="111">
        <v>0.54</v>
      </c>
      <c r="AG1731" s="112">
        <v>4</v>
      </c>
      <c r="AH1731" s="112">
        <v>52</v>
      </c>
      <c r="AI1731" s="112">
        <v>4</v>
      </c>
      <c r="AJ1731" s="111">
        <v>0.9</v>
      </c>
      <c r="AK1731" s="112">
        <v>0</v>
      </c>
      <c r="AL1731" s="112">
        <v>0</v>
      </c>
      <c r="AM1731" s="112">
        <v>0</v>
      </c>
      <c r="AN1731" s="112">
        <v>0</v>
      </c>
      <c r="AO1731" s="112">
        <v>0</v>
      </c>
      <c r="AP1731" s="112">
        <v>0</v>
      </c>
      <c r="AQ1731" s="112">
        <v>0</v>
      </c>
      <c r="AR1731" s="112">
        <v>0</v>
      </c>
      <c r="AS1731" s="112">
        <v>0</v>
      </c>
      <c r="AT1731" s="111">
        <v>0.55000000000000004</v>
      </c>
      <c r="AU1731" s="112">
        <v>0</v>
      </c>
      <c r="AV1731" s="112">
        <v>0</v>
      </c>
      <c r="AW1731" s="112">
        <v>69.666666666666671</v>
      </c>
      <c r="AX1731" s="112">
        <v>0</v>
      </c>
      <c r="AY1731" s="112">
        <v>0</v>
      </c>
      <c r="AZ1731" s="112">
        <v>52.333333333333336</v>
      </c>
      <c r="BA1731" s="111">
        <v>0.71299999999999997</v>
      </c>
      <c r="BB1731" s="112">
        <v>0</v>
      </c>
      <c r="BC1731" s="112">
        <v>0</v>
      </c>
      <c r="BD1731" s="112">
        <v>0</v>
      </c>
      <c r="BE1731" s="112">
        <v>0</v>
      </c>
      <c r="BF1731" s="112">
        <v>0</v>
      </c>
      <c r="BG1731" s="112">
        <v>0</v>
      </c>
      <c r="BH1731" s="112">
        <v>0</v>
      </c>
      <c r="BI1731" s="112">
        <v>0</v>
      </c>
      <c r="BJ1731" s="112">
        <v>0</v>
      </c>
      <c r="BK1731" s="111">
        <v>0.71299999999999997</v>
      </c>
      <c r="BL1731" s="112">
        <v>0</v>
      </c>
      <c r="BM1731" s="112">
        <v>50.4</v>
      </c>
      <c r="BN1731" s="112">
        <v>3.6</v>
      </c>
      <c r="BO1731" s="112">
        <v>49.672333333333334</v>
      </c>
      <c r="BP1731" s="112">
        <v>37.31366666666667</v>
      </c>
      <c r="BQ1731" s="112">
        <v>0</v>
      </c>
      <c r="BR1731" s="113">
        <v>110</v>
      </c>
      <c r="BS1731" s="112">
        <v>2287</v>
      </c>
    </row>
    <row r="1732" spans="1:71" hidden="1" x14ac:dyDescent="0.25">
      <c r="A1732" s="102" t="s">
        <v>9</v>
      </c>
      <c r="B1732" s="103" t="s">
        <v>183</v>
      </c>
      <c r="C1732" s="102" t="s">
        <v>184</v>
      </c>
      <c r="D1732" s="102" t="s">
        <v>726</v>
      </c>
      <c r="E1732" s="102" t="s">
        <v>1084</v>
      </c>
      <c r="F1732" s="102" t="s">
        <v>155</v>
      </c>
      <c r="G1732" s="102" t="s">
        <v>227</v>
      </c>
      <c r="H1732" s="104">
        <v>15</v>
      </c>
      <c r="I1732" s="104">
        <v>17</v>
      </c>
      <c r="J1732" s="104">
        <v>104</v>
      </c>
      <c r="K1732" s="104">
        <v>312</v>
      </c>
      <c r="L1732" s="105">
        <v>45.333333333333336</v>
      </c>
      <c r="M1732" s="106">
        <v>113</v>
      </c>
      <c r="N1732" s="106">
        <v>126</v>
      </c>
      <c r="O1732" s="106">
        <v>1</v>
      </c>
      <c r="P1732" s="106">
        <v>13</v>
      </c>
      <c r="Q1732" s="106">
        <v>4</v>
      </c>
      <c r="R1732" s="106">
        <v>2.5</v>
      </c>
      <c r="S1732" s="106">
        <v>117</v>
      </c>
      <c r="T1732" s="106">
        <v>122</v>
      </c>
      <c r="U1732" s="106">
        <v>1</v>
      </c>
      <c r="V1732" s="106">
        <v>5</v>
      </c>
      <c r="W1732" s="106">
        <v>3</v>
      </c>
      <c r="X1732" s="106">
        <v>2</v>
      </c>
      <c r="Y1732" s="106">
        <v>104</v>
      </c>
      <c r="Z1732" s="106">
        <v>8</v>
      </c>
      <c r="AA1732" s="107"/>
      <c r="AB1732" s="106"/>
      <c r="AC1732" s="108">
        <v>4.166666666666667</v>
      </c>
      <c r="AD1732" s="109">
        <v>3</v>
      </c>
      <c r="AE1732" s="110">
        <v>0</v>
      </c>
      <c r="AF1732" s="111">
        <v>0.54</v>
      </c>
      <c r="AG1732" s="112">
        <v>0</v>
      </c>
      <c r="AH1732" s="112">
        <v>0</v>
      </c>
      <c r="AI1732" s="112">
        <v>0</v>
      </c>
      <c r="AJ1732" s="111">
        <v>0.9</v>
      </c>
      <c r="AK1732" s="112">
        <v>0</v>
      </c>
      <c r="AL1732" s="112">
        <v>0</v>
      </c>
      <c r="AM1732" s="112">
        <v>0</v>
      </c>
      <c r="AN1732" s="112">
        <v>0</v>
      </c>
      <c r="AO1732" s="112">
        <v>0</v>
      </c>
      <c r="AP1732" s="112">
        <v>0</v>
      </c>
      <c r="AQ1732" s="112">
        <v>0</v>
      </c>
      <c r="AR1732" s="112">
        <v>0</v>
      </c>
      <c r="AS1732" s="112">
        <v>0</v>
      </c>
      <c r="AT1732" s="111">
        <v>0.55000000000000004</v>
      </c>
      <c r="AU1732" s="112">
        <v>0</v>
      </c>
      <c r="AV1732" s="112">
        <v>0</v>
      </c>
      <c r="AW1732" s="112">
        <v>0</v>
      </c>
      <c r="AX1732" s="112">
        <v>0</v>
      </c>
      <c r="AY1732" s="112">
        <v>0</v>
      </c>
      <c r="AZ1732" s="112">
        <v>0</v>
      </c>
      <c r="BA1732" s="111">
        <v>0.71299999999999997</v>
      </c>
      <c r="BB1732" s="112">
        <v>0</v>
      </c>
      <c r="BC1732" s="112">
        <v>0</v>
      </c>
      <c r="BD1732" s="112">
        <v>0</v>
      </c>
      <c r="BE1732" s="112">
        <v>0</v>
      </c>
      <c r="BF1732" s="112">
        <v>0</v>
      </c>
      <c r="BG1732" s="112">
        <v>0</v>
      </c>
      <c r="BH1732" s="112">
        <v>0</v>
      </c>
      <c r="BI1732" s="112">
        <v>0</v>
      </c>
      <c r="BJ1732" s="112">
        <v>0</v>
      </c>
      <c r="BK1732" s="111">
        <v>0.71299999999999997</v>
      </c>
      <c r="BL1732" s="112">
        <v>0</v>
      </c>
      <c r="BM1732" s="112">
        <v>0</v>
      </c>
      <c r="BN1732" s="112">
        <v>0</v>
      </c>
      <c r="BO1732" s="112">
        <v>0</v>
      </c>
      <c r="BP1732" s="112">
        <v>0</v>
      </c>
      <c r="BQ1732" s="112">
        <v>0</v>
      </c>
      <c r="BR1732" s="113">
        <v>5</v>
      </c>
      <c r="BS1732" s="112">
        <v>0</v>
      </c>
    </row>
    <row r="1733" spans="1:71" hidden="1" x14ac:dyDescent="0.25">
      <c r="A1733" s="102" t="s">
        <v>9</v>
      </c>
      <c r="B1733" s="103" t="s">
        <v>183</v>
      </c>
      <c r="C1733" s="102" t="s">
        <v>184</v>
      </c>
      <c r="D1733" s="102" t="s">
        <v>823</v>
      </c>
      <c r="E1733" s="102" t="s">
        <v>824</v>
      </c>
      <c r="F1733" s="102" t="s">
        <v>151</v>
      </c>
      <c r="G1733" s="102" t="s">
        <v>223</v>
      </c>
      <c r="H1733" s="104">
        <v>296</v>
      </c>
      <c r="I1733" s="104">
        <v>315</v>
      </c>
      <c r="J1733" s="104">
        <v>86</v>
      </c>
      <c r="K1733" s="104">
        <v>258</v>
      </c>
      <c r="L1733" s="105">
        <v>232.33333333333334</v>
      </c>
      <c r="M1733" s="106">
        <v>2217</v>
      </c>
      <c r="N1733" s="106">
        <v>2466</v>
      </c>
      <c r="O1733" s="106">
        <v>9</v>
      </c>
      <c r="P1733" s="106">
        <v>249</v>
      </c>
      <c r="Q1733" s="106">
        <v>9</v>
      </c>
      <c r="R1733" s="106">
        <v>9</v>
      </c>
      <c r="S1733" s="106">
        <v>2271</v>
      </c>
      <c r="T1733" s="106">
        <v>2362</v>
      </c>
      <c r="U1733" s="106">
        <v>9</v>
      </c>
      <c r="V1733" s="106">
        <v>91</v>
      </c>
      <c r="W1733" s="106">
        <v>9</v>
      </c>
      <c r="X1733" s="106">
        <v>9</v>
      </c>
      <c r="Y1733" s="106">
        <v>86</v>
      </c>
      <c r="Z1733" s="106">
        <v>8</v>
      </c>
      <c r="AA1733" s="107">
        <v>30008</v>
      </c>
      <c r="AB1733" s="106">
        <v>2</v>
      </c>
      <c r="AC1733" s="108">
        <v>6</v>
      </c>
      <c r="AD1733" s="109">
        <v>2</v>
      </c>
      <c r="AE1733" s="110">
        <v>0</v>
      </c>
      <c r="AF1733" s="111">
        <v>0.54</v>
      </c>
      <c r="AG1733" s="112">
        <v>35</v>
      </c>
      <c r="AH1733" s="112">
        <v>6.666666666666667</v>
      </c>
      <c r="AI1733" s="112">
        <v>35</v>
      </c>
      <c r="AJ1733" s="111">
        <v>0.9</v>
      </c>
      <c r="AK1733" s="112">
        <v>0</v>
      </c>
      <c r="AL1733" s="112">
        <v>0</v>
      </c>
      <c r="AM1733" s="112">
        <v>0</v>
      </c>
      <c r="AN1733" s="112">
        <v>0</v>
      </c>
      <c r="AO1733" s="112">
        <v>0</v>
      </c>
      <c r="AP1733" s="112">
        <v>0</v>
      </c>
      <c r="AQ1733" s="112">
        <v>0</v>
      </c>
      <c r="AR1733" s="112">
        <v>0</v>
      </c>
      <c r="AS1733" s="112">
        <v>0</v>
      </c>
      <c r="AT1733" s="111">
        <v>0.55000000000000004</v>
      </c>
      <c r="AU1733" s="112">
        <v>0</v>
      </c>
      <c r="AV1733" s="112">
        <v>0</v>
      </c>
      <c r="AW1733" s="112">
        <v>0</v>
      </c>
      <c r="AX1733" s="112">
        <v>0</v>
      </c>
      <c r="AY1733" s="112">
        <v>0</v>
      </c>
      <c r="AZ1733" s="112">
        <v>0</v>
      </c>
      <c r="BA1733" s="111">
        <v>0.71299999999999997</v>
      </c>
      <c r="BB1733" s="112">
        <v>0</v>
      </c>
      <c r="BC1733" s="112">
        <v>0</v>
      </c>
      <c r="BD1733" s="112">
        <v>0</v>
      </c>
      <c r="BE1733" s="112">
        <v>0</v>
      </c>
      <c r="BF1733" s="112">
        <v>0</v>
      </c>
      <c r="BG1733" s="112">
        <v>0</v>
      </c>
      <c r="BH1733" s="112">
        <v>0</v>
      </c>
      <c r="BI1733" s="112">
        <v>0</v>
      </c>
      <c r="BJ1733" s="112">
        <v>0</v>
      </c>
      <c r="BK1733" s="111">
        <v>0.71299999999999997</v>
      </c>
      <c r="BL1733" s="112">
        <v>0</v>
      </c>
      <c r="BM1733" s="112">
        <v>37.5</v>
      </c>
      <c r="BN1733" s="112">
        <v>31.5</v>
      </c>
      <c r="BO1733" s="112">
        <v>0</v>
      </c>
      <c r="BP1733" s="112">
        <v>0</v>
      </c>
      <c r="BQ1733" s="112">
        <v>0</v>
      </c>
      <c r="BR1733" s="113">
        <v>230</v>
      </c>
      <c r="BS1733" s="112">
        <v>534</v>
      </c>
    </row>
    <row r="1734" spans="1:71" hidden="1" x14ac:dyDescent="0.25">
      <c r="A1734" s="102" t="s">
        <v>9</v>
      </c>
      <c r="B1734" s="103" t="s">
        <v>183</v>
      </c>
      <c r="C1734" s="102" t="s">
        <v>184</v>
      </c>
      <c r="D1734" s="102" t="s">
        <v>868</v>
      </c>
      <c r="E1734" s="102" t="s">
        <v>869</v>
      </c>
      <c r="F1734" s="102" t="s">
        <v>151</v>
      </c>
      <c r="G1734" s="102" t="s">
        <v>223</v>
      </c>
      <c r="H1734" s="104">
        <v>42</v>
      </c>
      <c r="I1734" s="104">
        <v>46</v>
      </c>
      <c r="J1734" s="104"/>
      <c r="K1734" s="104" t="s">
        <v>154</v>
      </c>
      <c r="L1734" s="105">
        <v>44</v>
      </c>
      <c r="M1734" s="106">
        <v>326</v>
      </c>
      <c r="N1734" s="106">
        <v>348</v>
      </c>
      <c r="O1734" s="106">
        <v>4</v>
      </c>
      <c r="P1734" s="106">
        <v>22</v>
      </c>
      <c r="Q1734" s="106">
        <v>5</v>
      </c>
      <c r="R1734" s="106">
        <v>4.5</v>
      </c>
      <c r="S1734" s="106">
        <v>335</v>
      </c>
      <c r="T1734" s="106">
        <v>346</v>
      </c>
      <c r="U1734" s="106">
        <v>4</v>
      </c>
      <c r="V1734" s="106">
        <v>11</v>
      </c>
      <c r="W1734" s="106">
        <v>5</v>
      </c>
      <c r="X1734" s="106">
        <v>4.5</v>
      </c>
      <c r="Y1734" s="106"/>
      <c r="Z1734" s="106"/>
      <c r="AA1734" s="107">
        <v>37817</v>
      </c>
      <c r="AB1734" s="106">
        <v>3</v>
      </c>
      <c r="AC1734" s="108">
        <v>3.75</v>
      </c>
      <c r="AD1734" s="109">
        <v>2</v>
      </c>
      <c r="AE1734" s="110">
        <v>0</v>
      </c>
      <c r="AF1734" s="111">
        <v>0.54</v>
      </c>
      <c r="AG1734" s="112">
        <v>0</v>
      </c>
      <c r="AH1734" s="112">
        <v>0</v>
      </c>
      <c r="AI1734" s="112">
        <v>0</v>
      </c>
      <c r="AJ1734" s="111">
        <v>0.9</v>
      </c>
      <c r="AK1734" s="112">
        <v>0</v>
      </c>
      <c r="AL1734" s="112">
        <v>0</v>
      </c>
      <c r="AM1734" s="112">
        <v>0</v>
      </c>
      <c r="AN1734" s="112">
        <v>0</v>
      </c>
      <c r="AO1734" s="112">
        <v>0</v>
      </c>
      <c r="AP1734" s="112">
        <v>0</v>
      </c>
      <c r="AQ1734" s="112">
        <v>0</v>
      </c>
      <c r="AR1734" s="112">
        <v>0</v>
      </c>
      <c r="AS1734" s="112">
        <v>0</v>
      </c>
      <c r="AT1734" s="111">
        <v>0.55000000000000004</v>
      </c>
      <c r="AU1734" s="112">
        <v>0</v>
      </c>
      <c r="AV1734" s="112">
        <v>0</v>
      </c>
      <c r="AW1734" s="112">
        <v>0</v>
      </c>
      <c r="AX1734" s="112">
        <v>0</v>
      </c>
      <c r="AY1734" s="112">
        <v>0</v>
      </c>
      <c r="AZ1734" s="112">
        <v>0</v>
      </c>
      <c r="BA1734" s="111">
        <v>0.71299999999999997</v>
      </c>
      <c r="BB1734" s="112">
        <v>0</v>
      </c>
      <c r="BC1734" s="112">
        <v>0</v>
      </c>
      <c r="BD1734" s="112">
        <v>0</v>
      </c>
      <c r="BE1734" s="112">
        <v>0</v>
      </c>
      <c r="BF1734" s="112">
        <v>0</v>
      </c>
      <c r="BG1734" s="112">
        <v>0</v>
      </c>
      <c r="BH1734" s="112">
        <v>0</v>
      </c>
      <c r="BI1734" s="112">
        <v>0</v>
      </c>
      <c r="BJ1734" s="112">
        <v>0</v>
      </c>
      <c r="BK1734" s="111">
        <v>0.71299999999999997</v>
      </c>
      <c r="BL1734" s="112">
        <v>0</v>
      </c>
      <c r="BM1734" s="112">
        <v>0</v>
      </c>
      <c r="BN1734" s="112">
        <v>0</v>
      </c>
      <c r="BO1734" s="112">
        <v>0</v>
      </c>
      <c r="BP1734" s="112">
        <v>0</v>
      </c>
      <c r="BQ1734" s="112">
        <v>0</v>
      </c>
      <c r="BR1734" s="113">
        <v>8</v>
      </c>
      <c r="BS1734" s="112">
        <v>0</v>
      </c>
    </row>
    <row r="1735" spans="1:71" hidden="1" x14ac:dyDescent="0.25">
      <c r="A1735" s="102" t="s">
        <v>9</v>
      </c>
      <c r="B1735" s="103" t="s">
        <v>185</v>
      </c>
      <c r="C1735" s="102" t="s">
        <v>186</v>
      </c>
      <c r="D1735" s="102" t="s">
        <v>445</v>
      </c>
      <c r="E1735" s="102" t="s">
        <v>446</v>
      </c>
      <c r="F1735" s="102" t="s">
        <v>434</v>
      </c>
      <c r="G1735" s="102" t="s">
        <v>227</v>
      </c>
      <c r="H1735" s="104">
        <v>70</v>
      </c>
      <c r="I1735" s="104">
        <v>97</v>
      </c>
      <c r="J1735" s="104">
        <v>63</v>
      </c>
      <c r="K1735" s="104">
        <v>189</v>
      </c>
      <c r="L1735" s="105">
        <v>76.666666666666671</v>
      </c>
      <c r="M1735" s="106">
        <v>1461</v>
      </c>
      <c r="N1735" s="106">
        <v>1531</v>
      </c>
      <c r="O1735" s="106">
        <v>8</v>
      </c>
      <c r="P1735" s="106">
        <v>70</v>
      </c>
      <c r="Q1735" s="106">
        <v>7</v>
      </c>
      <c r="R1735" s="106">
        <v>7.5</v>
      </c>
      <c r="S1735" s="106">
        <v>1533</v>
      </c>
      <c r="T1735" s="106">
        <v>1594</v>
      </c>
      <c r="U1735" s="106">
        <v>8</v>
      </c>
      <c r="V1735" s="106">
        <v>61</v>
      </c>
      <c r="W1735" s="106">
        <v>9</v>
      </c>
      <c r="X1735" s="106">
        <v>8.5</v>
      </c>
      <c r="Y1735" s="106">
        <v>63</v>
      </c>
      <c r="Z1735" s="106">
        <v>7</v>
      </c>
      <c r="AA1735" s="107">
        <v>105964</v>
      </c>
      <c r="AB1735" s="106">
        <v>10</v>
      </c>
      <c r="AC1735" s="108">
        <v>8.6</v>
      </c>
      <c r="AD1735" s="109">
        <v>5</v>
      </c>
      <c r="AE1735" s="110">
        <v>0</v>
      </c>
      <c r="AF1735" s="111">
        <v>0.54</v>
      </c>
      <c r="AG1735" s="112">
        <v>0</v>
      </c>
      <c r="AH1735" s="112">
        <v>0</v>
      </c>
      <c r="AI1735" s="112">
        <v>0</v>
      </c>
      <c r="AJ1735" s="111">
        <v>0.9</v>
      </c>
      <c r="AK1735" s="112">
        <v>0</v>
      </c>
      <c r="AL1735" s="112">
        <v>0</v>
      </c>
      <c r="AM1735" s="112">
        <v>0</v>
      </c>
      <c r="AN1735" s="112">
        <v>0</v>
      </c>
      <c r="AO1735" s="112">
        <v>0</v>
      </c>
      <c r="AP1735" s="112">
        <v>0</v>
      </c>
      <c r="AQ1735" s="112">
        <v>0</v>
      </c>
      <c r="AR1735" s="112">
        <v>0</v>
      </c>
      <c r="AS1735" s="112">
        <v>0</v>
      </c>
      <c r="AT1735" s="111">
        <v>0.55000000000000004</v>
      </c>
      <c r="AU1735" s="112">
        <v>0</v>
      </c>
      <c r="AV1735" s="112">
        <v>0</v>
      </c>
      <c r="AW1735" s="112">
        <v>0</v>
      </c>
      <c r="AX1735" s="112">
        <v>0</v>
      </c>
      <c r="AY1735" s="112">
        <v>0</v>
      </c>
      <c r="AZ1735" s="112">
        <v>0</v>
      </c>
      <c r="BA1735" s="111">
        <v>0.71299999999999997</v>
      </c>
      <c r="BB1735" s="112">
        <v>0</v>
      </c>
      <c r="BC1735" s="112">
        <v>0</v>
      </c>
      <c r="BD1735" s="112">
        <v>0</v>
      </c>
      <c r="BE1735" s="112">
        <v>0</v>
      </c>
      <c r="BF1735" s="112">
        <v>0</v>
      </c>
      <c r="BG1735" s="112">
        <v>0</v>
      </c>
      <c r="BH1735" s="112">
        <v>0</v>
      </c>
      <c r="BI1735" s="112">
        <v>0</v>
      </c>
      <c r="BJ1735" s="112">
        <v>55.666666666666664</v>
      </c>
      <c r="BK1735" s="111">
        <v>0.71299999999999997</v>
      </c>
      <c r="BL1735" s="112">
        <v>0</v>
      </c>
      <c r="BM1735" s="112">
        <v>0</v>
      </c>
      <c r="BN1735" s="112">
        <v>0</v>
      </c>
      <c r="BO1735" s="112">
        <v>0</v>
      </c>
      <c r="BP1735" s="112">
        <v>0</v>
      </c>
      <c r="BQ1735" s="112">
        <v>39.690333333333328</v>
      </c>
      <c r="BR1735" s="113">
        <v>90</v>
      </c>
      <c r="BS1735" s="112">
        <v>0</v>
      </c>
    </row>
    <row r="1736" spans="1:71" hidden="1" x14ac:dyDescent="0.25">
      <c r="A1736" s="102" t="s">
        <v>9</v>
      </c>
      <c r="B1736" s="103" t="s">
        <v>185</v>
      </c>
      <c r="C1736" s="102" t="s">
        <v>186</v>
      </c>
      <c r="D1736" s="102" t="s">
        <v>447</v>
      </c>
      <c r="E1736" s="102" t="s">
        <v>448</v>
      </c>
      <c r="F1736" s="102" t="s">
        <v>244</v>
      </c>
      <c r="G1736" s="102" t="s">
        <v>224</v>
      </c>
      <c r="H1736" s="104">
        <v>47</v>
      </c>
      <c r="I1736" s="104">
        <v>54</v>
      </c>
      <c r="J1736" s="104">
        <v>64</v>
      </c>
      <c r="K1736" s="104">
        <v>192</v>
      </c>
      <c r="L1736" s="105">
        <v>55</v>
      </c>
      <c r="M1736" s="106">
        <v>397</v>
      </c>
      <c r="N1736" s="106">
        <v>451</v>
      </c>
      <c r="O1736" s="106">
        <v>4</v>
      </c>
      <c r="P1736" s="106">
        <v>54</v>
      </c>
      <c r="Q1736" s="106">
        <v>7</v>
      </c>
      <c r="R1736" s="106">
        <v>5.5</v>
      </c>
      <c r="S1736" s="106">
        <v>418</v>
      </c>
      <c r="T1736" s="106">
        <v>442</v>
      </c>
      <c r="U1736" s="106">
        <v>4</v>
      </c>
      <c r="V1736" s="106">
        <v>24</v>
      </c>
      <c r="W1736" s="106">
        <v>6</v>
      </c>
      <c r="X1736" s="106">
        <v>5</v>
      </c>
      <c r="Y1736" s="106">
        <v>64</v>
      </c>
      <c r="Z1736" s="106">
        <v>7</v>
      </c>
      <c r="AA1736" s="107"/>
      <c r="AB1736" s="106"/>
      <c r="AC1736" s="108">
        <v>5.833333333333333</v>
      </c>
      <c r="AD1736" s="109">
        <v>3</v>
      </c>
      <c r="AE1736" s="110">
        <v>0</v>
      </c>
      <c r="AF1736" s="111">
        <v>0.54</v>
      </c>
      <c r="AG1736" s="112">
        <v>0</v>
      </c>
      <c r="AH1736" s="112">
        <v>0</v>
      </c>
      <c r="AI1736" s="112">
        <v>0</v>
      </c>
      <c r="AJ1736" s="111">
        <v>0.9</v>
      </c>
      <c r="AK1736" s="112">
        <v>0</v>
      </c>
      <c r="AL1736" s="112">
        <v>0</v>
      </c>
      <c r="AM1736" s="112">
        <v>0</v>
      </c>
      <c r="AN1736" s="112">
        <v>0</v>
      </c>
      <c r="AO1736" s="112">
        <v>0</v>
      </c>
      <c r="AP1736" s="112">
        <v>0</v>
      </c>
      <c r="AQ1736" s="112">
        <v>0</v>
      </c>
      <c r="AR1736" s="112">
        <v>0</v>
      </c>
      <c r="AS1736" s="112">
        <v>0</v>
      </c>
      <c r="AT1736" s="111">
        <v>0.55000000000000004</v>
      </c>
      <c r="AU1736" s="112">
        <v>0</v>
      </c>
      <c r="AV1736" s="112">
        <v>0</v>
      </c>
      <c r="AW1736" s="112">
        <v>0</v>
      </c>
      <c r="AX1736" s="112">
        <v>0</v>
      </c>
      <c r="AY1736" s="112">
        <v>0</v>
      </c>
      <c r="AZ1736" s="112">
        <v>0</v>
      </c>
      <c r="BA1736" s="111">
        <v>0.71299999999999997</v>
      </c>
      <c r="BB1736" s="112">
        <v>0</v>
      </c>
      <c r="BC1736" s="112">
        <v>0</v>
      </c>
      <c r="BD1736" s="112">
        <v>0</v>
      </c>
      <c r="BE1736" s="112">
        <v>0</v>
      </c>
      <c r="BF1736" s="112">
        <v>0</v>
      </c>
      <c r="BG1736" s="112">
        <v>0</v>
      </c>
      <c r="BH1736" s="112">
        <v>0</v>
      </c>
      <c r="BI1736" s="112">
        <v>0</v>
      </c>
      <c r="BJ1736" s="112">
        <v>0</v>
      </c>
      <c r="BK1736" s="111">
        <v>0.71299999999999997</v>
      </c>
      <c r="BL1736" s="112">
        <v>0</v>
      </c>
      <c r="BM1736" s="112">
        <v>0</v>
      </c>
      <c r="BN1736" s="112">
        <v>0</v>
      </c>
      <c r="BO1736" s="112">
        <v>0</v>
      </c>
      <c r="BP1736" s="112">
        <v>0</v>
      </c>
      <c r="BQ1736" s="112">
        <v>0</v>
      </c>
      <c r="BR1736" s="113">
        <v>90</v>
      </c>
      <c r="BS1736" s="112">
        <v>0</v>
      </c>
    </row>
    <row r="1737" spans="1:71" hidden="1" x14ac:dyDescent="0.25">
      <c r="A1737" s="102" t="s">
        <v>9</v>
      </c>
      <c r="B1737" s="103" t="s">
        <v>187</v>
      </c>
      <c r="C1737" s="102" t="s">
        <v>188</v>
      </c>
      <c r="D1737" s="102" t="s">
        <v>872</v>
      </c>
      <c r="E1737" s="102" t="s">
        <v>873</v>
      </c>
      <c r="F1737" s="102" t="s">
        <v>434</v>
      </c>
      <c r="G1737" s="102" t="s">
        <v>227</v>
      </c>
      <c r="H1737" s="104">
        <v>18</v>
      </c>
      <c r="I1737" s="104">
        <v>16</v>
      </c>
      <c r="J1737" s="104">
        <v>17</v>
      </c>
      <c r="K1737" s="104">
        <v>51</v>
      </c>
      <c r="L1737" s="105">
        <v>17</v>
      </c>
      <c r="M1737" s="106">
        <v>151</v>
      </c>
      <c r="N1737" s="106">
        <v>200</v>
      </c>
      <c r="O1737" s="106">
        <v>2</v>
      </c>
      <c r="P1737" s="106">
        <v>49</v>
      </c>
      <c r="Q1737" s="106">
        <v>6</v>
      </c>
      <c r="R1737" s="106">
        <v>4</v>
      </c>
      <c r="S1737" s="106">
        <v>155</v>
      </c>
      <c r="T1737" s="106">
        <v>162</v>
      </c>
      <c r="U1737" s="106">
        <v>2</v>
      </c>
      <c r="V1737" s="106">
        <v>7</v>
      </c>
      <c r="W1737" s="106">
        <v>4</v>
      </c>
      <c r="X1737" s="106">
        <v>3</v>
      </c>
      <c r="Y1737" s="106">
        <v>17</v>
      </c>
      <c r="Z1737" s="106">
        <v>4</v>
      </c>
      <c r="AA1737" s="107">
        <v>82398</v>
      </c>
      <c r="AB1737" s="106">
        <v>9</v>
      </c>
      <c r="AC1737" s="108">
        <v>5.8</v>
      </c>
      <c r="AD1737" s="109">
        <v>3</v>
      </c>
      <c r="AE1737" s="110">
        <v>0</v>
      </c>
      <c r="AF1737" s="111">
        <v>0.54</v>
      </c>
      <c r="AG1737" s="112">
        <v>0</v>
      </c>
      <c r="AH1737" s="112">
        <v>199.66666666666666</v>
      </c>
      <c r="AI1737" s="112">
        <v>0</v>
      </c>
      <c r="AJ1737" s="111">
        <v>0.9</v>
      </c>
      <c r="AK1737" s="112">
        <v>0</v>
      </c>
      <c r="AL1737" s="112">
        <v>0</v>
      </c>
      <c r="AM1737" s="112">
        <v>0</v>
      </c>
      <c r="AN1737" s="112">
        <v>0</v>
      </c>
      <c r="AO1737" s="112">
        <v>150</v>
      </c>
      <c r="AP1737" s="112">
        <v>0</v>
      </c>
      <c r="AQ1737" s="112">
        <v>0</v>
      </c>
      <c r="AR1737" s="112">
        <v>0</v>
      </c>
      <c r="AS1737" s="112">
        <v>0</v>
      </c>
      <c r="AT1737" s="111">
        <v>0.55000000000000004</v>
      </c>
      <c r="AU1737" s="112">
        <v>2.6666666666666665</v>
      </c>
      <c r="AV1737" s="112">
        <v>0</v>
      </c>
      <c r="AW1737" s="112">
        <v>234.66666666666666</v>
      </c>
      <c r="AX1737" s="112">
        <v>0</v>
      </c>
      <c r="AY1737" s="112">
        <v>0</v>
      </c>
      <c r="AZ1737" s="112">
        <v>39.666666666666664</v>
      </c>
      <c r="BA1737" s="111">
        <v>0.71299999999999997</v>
      </c>
      <c r="BB1737" s="112">
        <v>0</v>
      </c>
      <c r="BC1737" s="112">
        <v>1</v>
      </c>
      <c r="BD1737" s="112">
        <v>0</v>
      </c>
      <c r="BE1737" s="112">
        <v>0</v>
      </c>
      <c r="BF1737" s="112">
        <v>370.33333333333331</v>
      </c>
      <c r="BG1737" s="112">
        <v>0</v>
      </c>
      <c r="BH1737" s="112">
        <v>16.333333333333332</v>
      </c>
      <c r="BI1737" s="112">
        <v>160.66666666666666</v>
      </c>
      <c r="BJ1737" s="112">
        <v>0</v>
      </c>
      <c r="BK1737" s="111">
        <v>0.71299999999999997</v>
      </c>
      <c r="BL1737" s="112">
        <v>0</v>
      </c>
      <c r="BM1737" s="112">
        <v>182.31433333333331</v>
      </c>
      <c r="BN1737" s="112">
        <v>0</v>
      </c>
      <c r="BO1737" s="112">
        <v>513.86500000000001</v>
      </c>
      <c r="BP1737" s="112">
        <v>154.48333333333332</v>
      </c>
      <c r="BQ1737" s="112">
        <v>0</v>
      </c>
      <c r="BR1737" s="113">
        <v>18</v>
      </c>
      <c r="BS1737" s="112">
        <v>0</v>
      </c>
    </row>
    <row r="1738" spans="1:71" hidden="1" x14ac:dyDescent="0.25">
      <c r="A1738" s="102" t="s">
        <v>9</v>
      </c>
      <c r="B1738" s="103" t="s">
        <v>187</v>
      </c>
      <c r="C1738" s="102" t="s">
        <v>188</v>
      </c>
      <c r="D1738" s="102" t="s">
        <v>876</v>
      </c>
      <c r="E1738" s="102" t="s">
        <v>877</v>
      </c>
      <c r="F1738" s="102" t="s">
        <v>434</v>
      </c>
      <c r="G1738" s="102" t="s">
        <v>227</v>
      </c>
      <c r="H1738" s="104">
        <v>18</v>
      </c>
      <c r="I1738" s="104">
        <v>15</v>
      </c>
      <c r="J1738" s="104">
        <v>9</v>
      </c>
      <c r="K1738" s="104">
        <v>27</v>
      </c>
      <c r="L1738" s="105">
        <v>14</v>
      </c>
      <c r="M1738" s="106">
        <v>172</v>
      </c>
      <c r="N1738" s="106">
        <v>211</v>
      </c>
      <c r="O1738" s="106">
        <v>3</v>
      </c>
      <c r="P1738" s="106">
        <v>39</v>
      </c>
      <c r="Q1738" s="106">
        <v>6</v>
      </c>
      <c r="R1738" s="106">
        <v>4.5</v>
      </c>
      <c r="S1738" s="106">
        <v>177</v>
      </c>
      <c r="T1738" s="106">
        <v>181</v>
      </c>
      <c r="U1738" s="106">
        <v>2</v>
      </c>
      <c r="V1738" s="106">
        <v>4</v>
      </c>
      <c r="W1738" s="106">
        <v>3</v>
      </c>
      <c r="X1738" s="106">
        <v>2.5</v>
      </c>
      <c r="Y1738" s="106">
        <v>9</v>
      </c>
      <c r="Z1738" s="106">
        <v>3</v>
      </c>
      <c r="AA1738" s="107">
        <v>71763</v>
      </c>
      <c r="AB1738" s="106">
        <v>8</v>
      </c>
      <c r="AC1738" s="108">
        <v>5.2</v>
      </c>
      <c r="AD1738" s="109">
        <v>3</v>
      </c>
      <c r="AE1738" s="110">
        <v>0</v>
      </c>
      <c r="AF1738" s="111">
        <v>0.54</v>
      </c>
      <c r="AG1738" s="112">
        <v>0</v>
      </c>
      <c r="AH1738" s="112">
        <v>0</v>
      </c>
      <c r="AI1738" s="112">
        <v>0</v>
      </c>
      <c r="AJ1738" s="111">
        <v>0.9</v>
      </c>
      <c r="AK1738" s="112">
        <v>0</v>
      </c>
      <c r="AL1738" s="112">
        <v>0</v>
      </c>
      <c r="AM1738" s="112">
        <v>0</v>
      </c>
      <c r="AN1738" s="112">
        <v>0</v>
      </c>
      <c r="AO1738" s="112">
        <v>27.666666666666668</v>
      </c>
      <c r="AP1738" s="112">
        <v>0</v>
      </c>
      <c r="AQ1738" s="112">
        <v>0</v>
      </c>
      <c r="AR1738" s="112">
        <v>0</v>
      </c>
      <c r="AS1738" s="112">
        <v>0</v>
      </c>
      <c r="AT1738" s="111">
        <v>0.55000000000000004</v>
      </c>
      <c r="AU1738" s="112">
        <v>0</v>
      </c>
      <c r="AV1738" s="112">
        <v>0</v>
      </c>
      <c r="AW1738" s="112">
        <v>46.666666666666664</v>
      </c>
      <c r="AX1738" s="112">
        <v>0</v>
      </c>
      <c r="AY1738" s="112">
        <v>10.333333333333334</v>
      </c>
      <c r="AZ1738" s="112">
        <v>9.3333333333333339</v>
      </c>
      <c r="BA1738" s="111">
        <v>0.71299999999999997</v>
      </c>
      <c r="BB1738" s="112">
        <v>0</v>
      </c>
      <c r="BC1738" s="112">
        <v>0</v>
      </c>
      <c r="BD1738" s="112">
        <v>0</v>
      </c>
      <c r="BE1738" s="112">
        <v>0</v>
      </c>
      <c r="BF1738" s="112">
        <v>16</v>
      </c>
      <c r="BG1738" s="112">
        <v>0</v>
      </c>
      <c r="BH1738" s="112">
        <v>0</v>
      </c>
      <c r="BI1738" s="112">
        <v>2.3333333333333335</v>
      </c>
      <c r="BJ1738" s="112">
        <v>1</v>
      </c>
      <c r="BK1738" s="111">
        <v>0.71299999999999997</v>
      </c>
      <c r="BL1738" s="112">
        <v>0</v>
      </c>
      <c r="BM1738" s="112">
        <v>0</v>
      </c>
      <c r="BN1738" s="112">
        <v>0</v>
      </c>
      <c r="BO1738" s="112">
        <v>59.898000000000003</v>
      </c>
      <c r="BP1738" s="112">
        <v>15.686</v>
      </c>
      <c r="BQ1738" s="112">
        <v>0.71299999999999997</v>
      </c>
      <c r="BR1738" s="113">
        <v>11</v>
      </c>
      <c r="BS1738" s="112">
        <v>0</v>
      </c>
    </row>
    <row r="1739" spans="1:71" hidden="1" x14ac:dyDescent="0.25">
      <c r="A1739" s="102" t="s">
        <v>9</v>
      </c>
      <c r="B1739" s="103" t="s">
        <v>187</v>
      </c>
      <c r="C1739" s="102" t="s">
        <v>188</v>
      </c>
      <c r="D1739" s="102" t="s">
        <v>898</v>
      </c>
      <c r="E1739" s="102" t="s">
        <v>899</v>
      </c>
      <c r="F1739" s="102" t="s">
        <v>434</v>
      </c>
      <c r="G1739" s="102" t="s">
        <v>227</v>
      </c>
      <c r="H1739" s="104">
        <v>17</v>
      </c>
      <c r="I1739" s="104">
        <v>14</v>
      </c>
      <c r="J1739" s="104">
        <v>23</v>
      </c>
      <c r="K1739" s="104">
        <v>69</v>
      </c>
      <c r="L1739" s="105">
        <v>18</v>
      </c>
      <c r="M1739" s="106">
        <v>158</v>
      </c>
      <c r="N1739" s="106">
        <v>195</v>
      </c>
      <c r="O1739" s="106">
        <v>2</v>
      </c>
      <c r="P1739" s="106">
        <v>37</v>
      </c>
      <c r="Q1739" s="106">
        <v>6</v>
      </c>
      <c r="R1739" s="106">
        <v>4</v>
      </c>
      <c r="S1739" s="106">
        <v>163</v>
      </c>
      <c r="T1739" s="106">
        <v>167</v>
      </c>
      <c r="U1739" s="106">
        <v>2</v>
      </c>
      <c r="V1739" s="106">
        <v>4</v>
      </c>
      <c r="W1739" s="106">
        <v>3</v>
      </c>
      <c r="X1739" s="106">
        <v>2.5</v>
      </c>
      <c r="Y1739" s="106">
        <v>23</v>
      </c>
      <c r="Z1739" s="106">
        <v>5</v>
      </c>
      <c r="AA1739" s="107">
        <v>67635</v>
      </c>
      <c r="AB1739" s="106">
        <v>7</v>
      </c>
      <c r="AC1739" s="108">
        <v>5.0999999999999996</v>
      </c>
      <c r="AD1739" s="109">
        <v>3</v>
      </c>
      <c r="AE1739" s="110">
        <v>0</v>
      </c>
      <c r="AF1739" s="111">
        <v>0.54</v>
      </c>
      <c r="AG1739" s="112">
        <v>0</v>
      </c>
      <c r="AH1739" s="112">
        <v>0</v>
      </c>
      <c r="AI1739" s="112">
        <v>0</v>
      </c>
      <c r="AJ1739" s="111">
        <v>0.9</v>
      </c>
      <c r="AK1739" s="112">
        <v>0</v>
      </c>
      <c r="AL1739" s="112">
        <v>0</v>
      </c>
      <c r="AM1739" s="112">
        <v>0</v>
      </c>
      <c r="AN1739" s="112">
        <v>0</v>
      </c>
      <c r="AO1739" s="112">
        <v>18.333333333333332</v>
      </c>
      <c r="AP1739" s="112">
        <v>0</v>
      </c>
      <c r="AQ1739" s="112">
        <v>0</v>
      </c>
      <c r="AR1739" s="112">
        <v>0</v>
      </c>
      <c r="AS1739" s="112">
        <v>0</v>
      </c>
      <c r="AT1739" s="111">
        <v>0.55000000000000004</v>
      </c>
      <c r="AU1739" s="112">
        <v>0</v>
      </c>
      <c r="AV1739" s="112">
        <v>0</v>
      </c>
      <c r="AW1739" s="112">
        <v>193.66666666666666</v>
      </c>
      <c r="AX1739" s="112">
        <v>2</v>
      </c>
      <c r="AY1739" s="112">
        <v>48</v>
      </c>
      <c r="AZ1739" s="112">
        <v>46.333333333333336</v>
      </c>
      <c r="BA1739" s="111">
        <v>0.71299999999999997</v>
      </c>
      <c r="BB1739" s="112">
        <v>0</v>
      </c>
      <c r="BC1739" s="112">
        <v>0</v>
      </c>
      <c r="BD1739" s="112">
        <v>0</v>
      </c>
      <c r="BE1739" s="112">
        <v>0</v>
      </c>
      <c r="BF1739" s="112">
        <v>7</v>
      </c>
      <c r="BG1739" s="112">
        <v>0</v>
      </c>
      <c r="BH1739" s="112">
        <v>0</v>
      </c>
      <c r="BI1739" s="112">
        <v>5.666666666666667</v>
      </c>
      <c r="BJ1739" s="112">
        <v>10.333333333333334</v>
      </c>
      <c r="BK1739" s="111">
        <v>0.71299999999999997</v>
      </c>
      <c r="BL1739" s="112">
        <v>0</v>
      </c>
      <c r="BM1739" s="112">
        <v>0</v>
      </c>
      <c r="BN1739" s="112">
        <v>0</v>
      </c>
      <c r="BO1739" s="112">
        <v>153.15866666666665</v>
      </c>
      <c r="BP1739" s="112">
        <v>72.726000000000013</v>
      </c>
      <c r="BQ1739" s="112">
        <v>7.3676666666666666</v>
      </c>
      <c r="BR1739" s="113">
        <v>8</v>
      </c>
      <c r="BS1739" s="112">
        <v>0</v>
      </c>
    </row>
    <row r="1740" spans="1:71" hidden="1" x14ac:dyDescent="0.25">
      <c r="A1740" s="102" t="s">
        <v>9</v>
      </c>
      <c r="B1740" s="103" t="s">
        <v>187</v>
      </c>
      <c r="C1740" s="102" t="s">
        <v>188</v>
      </c>
      <c r="D1740" s="102" t="s">
        <v>902</v>
      </c>
      <c r="E1740" s="102" t="s">
        <v>903</v>
      </c>
      <c r="F1740" s="102" t="s">
        <v>413</v>
      </c>
      <c r="G1740" s="102" t="s">
        <v>227</v>
      </c>
      <c r="H1740" s="104">
        <v>28</v>
      </c>
      <c r="I1740" s="104">
        <v>24</v>
      </c>
      <c r="J1740" s="104">
        <v>15</v>
      </c>
      <c r="K1740" s="104">
        <v>45</v>
      </c>
      <c r="L1740" s="105">
        <v>22.333333333333332</v>
      </c>
      <c r="M1740" s="106">
        <v>258</v>
      </c>
      <c r="N1740" s="106">
        <v>322</v>
      </c>
      <c r="O1740" s="106">
        <v>4</v>
      </c>
      <c r="P1740" s="106">
        <v>64</v>
      </c>
      <c r="Q1740" s="106">
        <v>7</v>
      </c>
      <c r="R1740" s="106">
        <v>5.5</v>
      </c>
      <c r="S1740" s="106">
        <v>265</v>
      </c>
      <c r="T1740" s="106">
        <v>272</v>
      </c>
      <c r="U1740" s="106">
        <v>3</v>
      </c>
      <c r="V1740" s="106">
        <v>7</v>
      </c>
      <c r="W1740" s="106">
        <v>4</v>
      </c>
      <c r="X1740" s="106">
        <v>3.5</v>
      </c>
      <c r="Y1740" s="106">
        <v>15</v>
      </c>
      <c r="Z1740" s="106">
        <v>4</v>
      </c>
      <c r="AA1740" s="107">
        <v>72197</v>
      </c>
      <c r="AB1740" s="106">
        <v>8</v>
      </c>
      <c r="AC1740" s="108">
        <v>5.8</v>
      </c>
      <c r="AD1740" s="109">
        <v>3</v>
      </c>
      <c r="AE1740" s="110">
        <v>143.33333333333334</v>
      </c>
      <c r="AF1740" s="111">
        <v>0.54</v>
      </c>
      <c r="AG1740" s="112">
        <v>16.666666666666668</v>
      </c>
      <c r="AH1740" s="112">
        <v>44</v>
      </c>
      <c r="AI1740" s="112">
        <v>16.666666666666668</v>
      </c>
      <c r="AJ1740" s="111">
        <v>0.9</v>
      </c>
      <c r="AK1740" s="112">
        <v>0</v>
      </c>
      <c r="AL1740" s="112">
        <v>0</v>
      </c>
      <c r="AM1740" s="112">
        <v>0</v>
      </c>
      <c r="AN1740" s="112">
        <v>0</v>
      </c>
      <c r="AO1740" s="112">
        <v>78</v>
      </c>
      <c r="AP1740" s="112">
        <v>0</v>
      </c>
      <c r="AQ1740" s="112">
        <v>0</v>
      </c>
      <c r="AR1740" s="112">
        <v>0</v>
      </c>
      <c r="AS1740" s="112">
        <v>0</v>
      </c>
      <c r="AT1740" s="111">
        <v>0.55000000000000004</v>
      </c>
      <c r="AU1740" s="112">
        <v>0</v>
      </c>
      <c r="AV1740" s="112">
        <v>0</v>
      </c>
      <c r="AW1740" s="112">
        <v>63.666666666666664</v>
      </c>
      <c r="AX1740" s="112">
        <v>0</v>
      </c>
      <c r="AY1740" s="112">
        <v>5.666666666666667</v>
      </c>
      <c r="AZ1740" s="112">
        <v>9.6666666666666661</v>
      </c>
      <c r="BA1740" s="111">
        <v>0.71299999999999997</v>
      </c>
      <c r="BB1740" s="112">
        <v>0.66666666666666663</v>
      </c>
      <c r="BC1740" s="112">
        <v>0</v>
      </c>
      <c r="BD1740" s="112">
        <v>0</v>
      </c>
      <c r="BE1740" s="112">
        <v>0</v>
      </c>
      <c r="BF1740" s="112">
        <v>81.333333333333329</v>
      </c>
      <c r="BG1740" s="112">
        <v>0</v>
      </c>
      <c r="BH1740" s="112">
        <v>2.6666666666666665</v>
      </c>
      <c r="BI1740" s="112">
        <v>16.333333333333332</v>
      </c>
      <c r="BJ1740" s="112">
        <v>0</v>
      </c>
      <c r="BK1740" s="111">
        <v>0.71299999999999997</v>
      </c>
      <c r="BL1740" s="112">
        <v>77.400000000000006</v>
      </c>
      <c r="BM1740" s="112">
        <v>55.07533333333334</v>
      </c>
      <c r="BN1740" s="112">
        <v>15.000000000000002</v>
      </c>
      <c r="BO1740" s="112">
        <v>146.285</v>
      </c>
      <c r="BP1740" s="112">
        <v>24.479666666666667</v>
      </c>
      <c r="BQ1740" s="112">
        <v>0</v>
      </c>
      <c r="BR1740" s="113">
        <v>27</v>
      </c>
      <c r="BS1740" s="112">
        <v>0</v>
      </c>
    </row>
    <row r="1741" spans="1:71" hidden="1" x14ac:dyDescent="0.25">
      <c r="A1741" s="102" t="s">
        <v>9</v>
      </c>
      <c r="B1741" s="103" t="s">
        <v>187</v>
      </c>
      <c r="C1741" s="102" t="s">
        <v>188</v>
      </c>
      <c r="D1741" s="102" t="s">
        <v>904</v>
      </c>
      <c r="E1741" s="102" t="s">
        <v>905</v>
      </c>
      <c r="F1741" s="102" t="s">
        <v>434</v>
      </c>
      <c r="G1741" s="102" t="s">
        <v>227</v>
      </c>
      <c r="H1741" s="104"/>
      <c r="I1741" s="104">
        <v>9</v>
      </c>
      <c r="J1741" s="104">
        <v>34</v>
      </c>
      <c r="K1741" s="104">
        <v>102</v>
      </c>
      <c r="L1741" s="105">
        <v>21.5</v>
      </c>
      <c r="M1741" s="106"/>
      <c r="N1741" s="106"/>
      <c r="O1741" s="106"/>
      <c r="P1741" s="106"/>
      <c r="Q1741" s="106"/>
      <c r="R1741" s="106"/>
      <c r="S1741" s="106">
        <v>102</v>
      </c>
      <c r="T1741" s="106">
        <v>104</v>
      </c>
      <c r="U1741" s="106">
        <v>1</v>
      </c>
      <c r="V1741" s="106">
        <v>2</v>
      </c>
      <c r="W1741" s="106">
        <v>2</v>
      </c>
      <c r="X1741" s="106">
        <v>1.5</v>
      </c>
      <c r="Y1741" s="106">
        <v>34</v>
      </c>
      <c r="Z1741" s="106">
        <v>6</v>
      </c>
      <c r="AA1741" s="107">
        <v>74351</v>
      </c>
      <c r="AB1741" s="106">
        <v>8</v>
      </c>
      <c r="AC1741" s="108">
        <v>5.875</v>
      </c>
      <c r="AD1741" s="109">
        <v>3</v>
      </c>
      <c r="AE1741" s="110">
        <v>0</v>
      </c>
      <c r="AF1741" s="111">
        <v>0.54</v>
      </c>
      <c r="AG1741" s="112">
        <v>0</v>
      </c>
      <c r="AH1741" s="112">
        <v>0</v>
      </c>
      <c r="AI1741" s="112">
        <v>0</v>
      </c>
      <c r="AJ1741" s="111">
        <v>0.9</v>
      </c>
      <c r="AK1741" s="112">
        <v>0</v>
      </c>
      <c r="AL1741" s="112">
        <v>0</v>
      </c>
      <c r="AM1741" s="112">
        <v>0</v>
      </c>
      <c r="AN1741" s="112">
        <v>0</v>
      </c>
      <c r="AO1741" s="112">
        <v>59.333333333333336</v>
      </c>
      <c r="AP1741" s="112">
        <v>0</v>
      </c>
      <c r="AQ1741" s="112">
        <v>0</v>
      </c>
      <c r="AR1741" s="112">
        <v>0</v>
      </c>
      <c r="AS1741" s="112">
        <v>0</v>
      </c>
      <c r="AT1741" s="111">
        <v>0.55000000000000004</v>
      </c>
      <c r="AU1741" s="112">
        <v>0</v>
      </c>
      <c r="AV1741" s="112">
        <v>0</v>
      </c>
      <c r="AW1741" s="112">
        <v>105.33333333333333</v>
      </c>
      <c r="AX1741" s="112">
        <v>0</v>
      </c>
      <c r="AY1741" s="112">
        <v>14.333333333333334</v>
      </c>
      <c r="AZ1741" s="112">
        <v>16.666666666666668</v>
      </c>
      <c r="BA1741" s="111">
        <v>0.71299999999999997</v>
      </c>
      <c r="BB1741" s="112">
        <v>0</v>
      </c>
      <c r="BC1741" s="112">
        <v>0</v>
      </c>
      <c r="BD1741" s="112">
        <v>0</v>
      </c>
      <c r="BE1741" s="112">
        <v>0</v>
      </c>
      <c r="BF1741" s="112">
        <v>47</v>
      </c>
      <c r="BG1741" s="112">
        <v>0</v>
      </c>
      <c r="BH1741" s="112">
        <v>0.33333333333333331</v>
      </c>
      <c r="BI1741" s="112">
        <v>7.666666666666667</v>
      </c>
      <c r="BJ1741" s="112">
        <v>0</v>
      </c>
      <c r="BK1741" s="111">
        <v>0.71299999999999997</v>
      </c>
      <c r="BL1741" s="112">
        <v>0</v>
      </c>
      <c r="BM1741" s="112">
        <v>0</v>
      </c>
      <c r="BN1741" s="112">
        <v>0</v>
      </c>
      <c r="BO1741" s="112">
        <v>141.24700000000001</v>
      </c>
      <c r="BP1741" s="112">
        <v>27.806999999999999</v>
      </c>
      <c r="BQ1741" s="112">
        <v>0</v>
      </c>
      <c r="BR1741" s="113">
        <v>43</v>
      </c>
      <c r="BS1741" s="112">
        <v>0</v>
      </c>
    </row>
    <row r="1742" spans="1:71" hidden="1" x14ac:dyDescent="0.25">
      <c r="A1742" s="102" t="s">
        <v>9</v>
      </c>
      <c r="B1742" s="103" t="s">
        <v>187</v>
      </c>
      <c r="C1742" s="102" t="s">
        <v>188</v>
      </c>
      <c r="D1742" s="102" t="s">
        <v>912</v>
      </c>
      <c r="E1742" s="102" t="s">
        <v>913</v>
      </c>
      <c r="F1742" s="102" t="s">
        <v>155</v>
      </c>
      <c r="G1742" s="102" t="s">
        <v>227</v>
      </c>
      <c r="H1742" s="104">
        <v>23</v>
      </c>
      <c r="I1742" s="104">
        <v>21</v>
      </c>
      <c r="J1742" s="104">
        <v>78</v>
      </c>
      <c r="K1742" s="104">
        <v>234</v>
      </c>
      <c r="L1742" s="105">
        <v>40.666666666666664</v>
      </c>
      <c r="M1742" s="106">
        <v>249</v>
      </c>
      <c r="N1742" s="106">
        <v>281</v>
      </c>
      <c r="O1742" s="106">
        <v>3</v>
      </c>
      <c r="P1742" s="106">
        <v>32</v>
      </c>
      <c r="Q1742" s="106">
        <v>5</v>
      </c>
      <c r="R1742" s="106">
        <v>4</v>
      </c>
      <c r="S1742" s="106">
        <v>256</v>
      </c>
      <c r="T1742" s="106">
        <v>258</v>
      </c>
      <c r="U1742" s="106">
        <v>3</v>
      </c>
      <c r="V1742" s="106">
        <v>2</v>
      </c>
      <c r="W1742" s="106">
        <v>2</v>
      </c>
      <c r="X1742" s="106">
        <v>2.5</v>
      </c>
      <c r="Y1742" s="106">
        <v>78</v>
      </c>
      <c r="Z1742" s="106">
        <v>8</v>
      </c>
      <c r="AA1742" s="107">
        <v>58584</v>
      </c>
      <c r="AB1742" s="106">
        <v>6</v>
      </c>
      <c r="AC1742" s="108">
        <v>5.3</v>
      </c>
      <c r="AD1742" s="109">
        <v>3</v>
      </c>
      <c r="AE1742" s="110">
        <v>0</v>
      </c>
      <c r="AF1742" s="111">
        <v>0.54</v>
      </c>
      <c r="AG1742" s="112">
        <v>0</v>
      </c>
      <c r="AH1742" s="112">
        <v>0</v>
      </c>
      <c r="AI1742" s="112">
        <v>0</v>
      </c>
      <c r="AJ1742" s="111">
        <v>0.9</v>
      </c>
      <c r="AK1742" s="112">
        <v>0</v>
      </c>
      <c r="AL1742" s="112">
        <v>0</v>
      </c>
      <c r="AM1742" s="112">
        <v>0</v>
      </c>
      <c r="AN1742" s="112">
        <v>0</v>
      </c>
      <c r="AO1742" s="112">
        <v>0</v>
      </c>
      <c r="AP1742" s="112">
        <v>0</v>
      </c>
      <c r="AQ1742" s="112">
        <v>0</v>
      </c>
      <c r="AR1742" s="112">
        <v>0</v>
      </c>
      <c r="AS1742" s="112">
        <v>0</v>
      </c>
      <c r="AT1742" s="111">
        <v>0.55000000000000004</v>
      </c>
      <c r="AU1742" s="112">
        <v>0</v>
      </c>
      <c r="AV1742" s="112">
        <v>0</v>
      </c>
      <c r="AW1742" s="112">
        <v>0</v>
      </c>
      <c r="AX1742" s="112">
        <v>0</v>
      </c>
      <c r="AY1742" s="112">
        <v>0</v>
      </c>
      <c r="AZ1742" s="112">
        <v>0</v>
      </c>
      <c r="BA1742" s="111">
        <v>0.71299999999999997</v>
      </c>
      <c r="BB1742" s="112">
        <v>0</v>
      </c>
      <c r="BC1742" s="112">
        <v>0</v>
      </c>
      <c r="BD1742" s="112">
        <v>0</v>
      </c>
      <c r="BE1742" s="112">
        <v>0</v>
      </c>
      <c r="BF1742" s="112">
        <v>0</v>
      </c>
      <c r="BG1742" s="112">
        <v>0</v>
      </c>
      <c r="BH1742" s="112">
        <v>0</v>
      </c>
      <c r="BI1742" s="112">
        <v>0</v>
      </c>
      <c r="BJ1742" s="112">
        <v>0</v>
      </c>
      <c r="BK1742" s="111">
        <v>0.71299999999999997</v>
      </c>
      <c r="BL1742" s="112">
        <v>0</v>
      </c>
      <c r="BM1742" s="112">
        <v>0</v>
      </c>
      <c r="BN1742" s="112">
        <v>0</v>
      </c>
      <c r="BO1742" s="112">
        <v>0</v>
      </c>
      <c r="BP1742" s="112">
        <v>0</v>
      </c>
      <c r="BQ1742" s="112">
        <v>0</v>
      </c>
      <c r="BR1742" s="113">
        <v>15</v>
      </c>
      <c r="BS1742" s="112">
        <v>0</v>
      </c>
    </row>
    <row r="1743" spans="1:71" hidden="1" x14ac:dyDescent="0.25">
      <c r="A1743" s="102" t="s">
        <v>9</v>
      </c>
      <c r="B1743" s="103" t="s">
        <v>187</v>
      </c>
      <c r="C1743" s="102" t="s">
        <v>188</v>
      </c>
      <c r="D1743" s="102" t="s">
        <v>825</v>
      </c>
      <c r="E1743" s="102" t="s">
        <v>826</v>
      </c>
      <c r="F1743" s="102" t="s">
        <v>244</v>
      </c>
      <c r="G1743" s="102" t="s">
        <v>224</v>
      </c>
      <c r="H1743" s="104">
        <v>286</v>
      </c>
      <c r="I1743" s="104">
        <v>370</v>
      </c>
      <c r="J1743" s="104">
        <v>332</v>
      </c>
      <c r="K1743" s="104">
        <v>996</v>
      </c>
      <c r="L1743" s="105">
        <v>329.33333333333331</v>
      </c>
      <c r="M1743" s="106">
        <v>2968</v>
      </c>
      <c r="N1743" s="106">
        <v>2966</v>
      </c>
      <c r="O1743" s="106">
        <v>9</v>
      </c>
      <c r="P1743" s="106">
        <v>-2</v>
      </c>
      <c r="Q1743" s="106">
        <v>2</v>
      </c>
      <c r="R1743" s="106">
        <v>5.5</v>
      </c>
      <c r="S1743" s="106">
        <v>3067</v>
      </c>
      <c r="T1743" s="106">
        <v>3205</v>
      </c>
      <c r="U1743" s="106">
        <v>9</v>
      </c>
      <c r="V1743" s="106">
        <v>138</v>
      </c>
      <c r="W1743" s="106">
        <v>10</v>
      </c>
      <c r="X1743" s="106">
        <v>9.5</v>
      </c>
      <c r="Y1743" s="106">
        <v>332</v>
      </c>
      <c r="Z1743" s="106">
        <v>10</v>
      </c>
      <c r="AA1743" s="107">
        <v>31657</v>
      </c>
      <c r="AB1743" s="106">
        <v>2</v>
      </c>
      <c r="AC1743" s="108">
        <v>5.8</v>
      </c>
      <c r="AD1743" s="109">
        <v>2</v>
      </c>
      <c r="AE1743" s="110">
        <v>157.33333333333334</v>
      </c>
      <c r="AF1743" s="111">
        <v>0.54</v>
      </c>
      <c r="AG1743" s="112">
        <v>1.3333333333333333</v>
      </c>
      <c r="AH1743" s="112">
        <v>40.333333333333336</v>
      </c>
      <c r="AI1743" s="112">
        <v>1.3333333333333333</v>
      </c>
      <c r="AJ1743" s="111">
        <v>0.9</v>
      </c>
      <c r="AK1743" s="112">
        <v>0</v>
      </c>
      <c r="AL1743" s="112">
        <v>0</v>
      </c>
      <c r="AM1743" s="112">
        <v>0</v>
      </c>
      <c r="AN1743" s="112">
        <v>0</v>
      </c>
      <c r="AO1743" s="112">
        <v>7.666666666666667</v>
      </c>
      <c r="AP1743" s="112">
        <v>0</v>
      </c>
      <c r="AQ1743" s="112">
        <v>0</v>
      </c>
      <c r="AR1743" s="112">
        <v>0</v>
      </c>
      <c r="AS1743" s="112">
        <v>0</v>
      </c>
      <c r="AT1743" s="111">
        <v>0.55000000000000004</v>
      </c>
      <c r="AU1743" s="112">
        <v>0</v>
      </c>
      <c r="AV1743" s="112">
        <v>0</v>
      </c>
      <c r="AW1743" s="112">
        <v>43.333333333333336</v>
      </c>
      <c r="AX1743" s="112">
        <v>0</v>
      </c>
      <c r="AY1743" s="112">
        <v>1.3333333333333333</v>
      </c>
      <c r="AZ1743" s="112">
        <v>3</v>
      </c>
      <c r="BA1743" s="111">
        <v>0.71299999999999997</v>
      </c>
      <c r="BB1743" s="112">
        <v>0</v>
      </c>
      <c r="BC1743" s="112">
        <v>0</v>
      </c>
      <c r="BD1743" s="112">
        <v>0</v>
      </c>
      <c r="BE1743" s="112">
        <v>0</v>
      </c>
      <c r="BF1743" s="112">
        <v>0</v>
      </c>
      <c r="BG1743" s="112">
        <v>0</v>
      </c>
      <c r="BH1743" s="112">
        <v>0</v>
      </c>
      <c r="BI1743" s="112">
        <v>0</v>
      </c>
      <c r="BJ1743" s="112">
        <v>0</v>
      </c>
      <c r="BK1743" s="111">
        <v>0.71299999999999997</v>
      </c>
      <c r="BL1743" s="112">
        <v>84.960000000000008</v>
      </c>
      <c r="BM1743" s="112">
        <v>37.500000000000007</v>
      </c>
      <c r="BN1743" s="112">
        <v>1.2</v>
      </c>
      <c r="BO1743" s="112">
        <v>35.113333333333337</v>
      </c>
      <c r="BP1743" s="112">
        <v>3.0896666666666661</v>
      </c>
      <c r="BQ1743" s="112">
        <v>0</v>
      </c>
      <c r="BR1743" s="113">
        <v>237</v>
      </c>
      <c r="BS1743" s="112">
        <v>0</v>
      </c>
    </row>
    <row r="1744" spans="1:71" hidden="1" x14ac:dyDescent="0.25">
      <c r="A1744" s="102" t="s">
        <v>9</v>
      </c>
      <c r="B1744" s="103" t="s">
        <v>187</v>
      </c>
      <c r="C1744" s="102" t="s">
        <v>188</v>
      </c>
      <c r="D1744" s="102" t="s">
        <v>914</v>
      </c>
      <c r="E1744" s="102" t="s">
        <v>915</v>
      </c>
      <c r="F1744" s="102" t="s">
        <v>155</v>
      </c>
      <c r="G1744" s="102" t="s">
        <v>227</v>
      </c>
      <c r="H1744" s="104">
        <v>60</v>
      </c>
      <c r="I1744" s="104">
        <v>57</v>
      </c>
      <c r="J1744" s="104">
        <v>41</v>
      </c>
      <c r="K1744" s="104">
        <v>123</v>
      </c>
      <c r="L1744" s="105">
        <v>52.666666666666664</v>
      </c>
      <c r="M1744" s="106">
        <v>506</v>
      </c>
      <c r="N1744" s="106">
        <v>578</v>
      </c>
      <c r="O1744" s="106">
        <v>5</v>
      </c>
      <c r="P1744" s="106">
        <v>72</v>
      </c>
      <c r="Q1744" s="106">
        <v>7</v>
      </c>
      <c r="R1744" s="106">
        <v>6</v>
      </c>
      <c r="S1744" s="106">
        <v>537</v>
      </c>
      <c r="T1744" s="106">
        <v>548</v>
      </c>
      <c r="U1744" s="106">
        <v>5</v>
      </c>
      <c r="V1744" s="106">
        <v>11</v>
      </c>
      <c r="W1744" s="106">
        <v>5</v>
      </c>
      <c r="X1744" s="106">
        <v>5</v>
      </c>
      <c r="Y1744" s="106">
        <v>41</v>
      </c>
      <c r="Z1744" s="106">
        <v>6</v>
      </c>
      <c r="AA1744" s="107">
        <v>75673</v>
      </c>
      <c r="AB1744" s="106">
        <v>8</v>
      </c>
      <c r="AC1744" s="108">
        <v>6.6</v>
      </c>
      <c r="AD1744" s="109">
        <v>4</v>
      </c>
      <c r="AE1744" s="110">
        <v>157.33333333333334</v>
      </c>
      <c r="AF1744" s="111">
        <v>0.54</v>
      </c>
      <c r="AG1744" s="112">
        <v>1.3333333333333333</v>
      </c>
      <c r="AH1744" s="112">
        <v>24</v>
      </c>
      <c r="AI1744" s="112">
        <v>1.3333333333333333</v>
      </c>
      <c r="AJ1744" s="111">
        <v>0.9</v>
      </c>
      <c r="AK1744" s="112">
        <v>0</v>
      </c>
      <c r="AL1744" s="112">
        <v>0</v>
      </c>
      <c r="AM1744" s="112">
        <v>0</v>
      </c>
      <c r="AN1744" s="112">
        <v>0</v>
      </c>
      <c r="AO1744" s="112">
        <v>7.666666666666667</v>
      </c>
      <c r="AP1744" s="112">
        <v>0</v>
      </c>
      <c r="AQ1744" s="112">
        <v>0</v>
      </c>
      <c r="AR1744" s="112">
        <v>0</v>
      </c>
      <c r="AS1744" s="112">
        <v>0</v>
      </c>
      <c r="AT1744" s="111">
        <v>0.55000000000000004</v>
      </c>
      <c r="AU1744" s="112">
        <v>1.3333333333333333</v>
      </c>
      <c r="AV1744" s="112">
        <v>0</v>
      </c>
      <c r="AW1744" s="112">
        <v>43.333333333333336</v>
      </c>
      <c r="AX1744" s="112">
        <v>0</v>
      </c>
      <c r="AY1744" s="112">
        <v>1.3333333333333333</v>
      </c>
      <c r="AZ1744" s="112">
        <v>15.333333333333334</v>
      </c>
      <c r="BA1744" s="111">
        <v>0.71299999999999997</v>
      </c>
      <c r="BB1744" s="112">
        <v>0</v>
      </c>
      <c r="BC1744" s="112">
        <v>0</v>
      </c>
      <c r="BD1744" s="112">
        <v>0</v>
      </c>
      <c r="BE1744" s="112">
        <v>0</v>
      </c>
      <c r="BF1744" s="112">
        <v>0</v>
      </c>
      <c r="BG1744" s="112">
        <v>0</v>
      </c>
      <c r="BH1744" s="112">
        <v>0</v>
      </c>
      <c r="BI1744" s="112">
        <v>0</v>
      </c>
      <c r="BJ1744" s="112">
        <v>0</v>
      </c>
      <c r="BK1744" s="111">
        <v>0.71299999999999997</v>
      </c>
      <c r="BL1744" s="112">
        <v>84.960000000000008</v>
      </c>
      <c r="BM1744" s="112">
        <v>23.750666666666667</v>
      </c>
      <c r="BN1744" s="112">
        <v>1.2</v>
      </c>
      <c r="BO1744" s="112">
        <v>35.113333333333337</v>
      </c>
      <c r="BP1744" s="112">
        <v>11.883333333333333</v>
      </c>
      <c r="BQ1744" s="112">
        <v>0</v>
      </c>
      <c r="BR1744" s="113">
        <v>3</v>
      </c>
      <c r="BS1744" s="112">
        <v>0</v>
      </c>
    </row>
    <row r="1745" spans="1:71" hidden="1" x14ac:dyDescent="0.25">
      <c r="A1745" s="102" t="s">
        <v>9</v>
      </c>
      <c r="B1745" s="103" t="s">
        <v>187</v>
      </c>
      <c r="C1745" s="102" t="s">
        <v>188</v>
      </c>
      <c r="D1745" s="102" t="s">
        <v>916</v>
      </c>
      <c r="E1745" s="102" t="s">
        <v>917</v>
      </c>
      <c r="F1745" s="102" t="s">
        <v>155</v>
      </c>
      <c r="G1745" s="102" t="s">
        <v>227</v>
      </c>
      <c r="H1745" s="104">
        <v>443</v>
      </c>
      <c r="I1745" s="104">
        <v>430</v>
      </c>
      <c r="J1745" s="104">
        <v>533</v>
      </c>
      <c r="K1745" s="104">
        <v>1599</v>
      </c>
      <c r="L1745" s="105">
        <v>468.66666666666669</v>
      </c>
      <c r="M1745" s="106">
        <v>5031</v>
      </c>
      <c r="N1745" s="106">
        <v>5702</v>
      </c>
      <c r="O1745" s="106">
        <v>10</v>
      </c>
      <c r="P1745" s="106">
        <v>671</v>
      </c>
      <c r="Q1745" s="106">
        <v>10</v>
      </c>
      <c r="R1745" s="106">
        <v>10</v>
      </c>
      <c r="S1745" s="106">
        <v>5353</v>
      </c>
      <c r="T1745" s="106">
        <v>5457</v>
      </c>
      <c r="U1745" s="106">
        <v>10</v>
      </c>
      <c r="V1745" s="106">
        <v>104</v>
      </c>
      <c r="W1745" s="106">
        <v>9</v>
      </c>
      <c r="X1745" s="106">
        <v>9.5</v>
      </c>
      <c r="Y1745" s="106">
        <v>533</v>
      </c>
      <c r="Z1745" s="106">
        <v>10</v>
      </c>
      <c r="AA1745" s="107">
        <v>78289</v>
      </c>
      <c r="AB1745" s="106">
        <v>9</v>
      </c>
      <c r="AC1745" s="108">
        <v>9.5</v>
      </c>
      <c r="AD1745" s="109">
        <v>5</v>
      </c>
      <c r="AE1745" s="110">
        <v>0</v>
      </c>
      <c r="AF1745" s="111">
        <v>0.54</v>
      </c>
      <c r="AG1745" s="112">
        <v>0</v>
      </c>
      <c r="AH1745" s="112">
        <v>36.333333333333336</v>
      </c>
      <c r="AI1745" s="112">
        <v>0</v>
      </c>
      <c r="AJ1745" s="111">
        <v>0.9</v>
      </c>
      <c r="AK1745" s="112">
        <v>0</v>
      </c>
      <c r="AL1745" s="112">
        <v>0</v>
      </c>
      <c r="AM1745" s="112">
        <v>0</v>
      </c>
      <c r="AN1745" s="112">
        <v>0</v>
      </c>
      <c r="AO1745" s="112">
        <v>7</v>
      </c>
      <c r="AP1745" s="112">
        <v>0</v>
      </c>
      <c r="AQ1745" s="112">
        <v>0</v>
      </c>
      <c r="AR1745" s="112">
        <v>0</v>
      </c>
      <c r="AS1745" s="112">
        <v>0</v>
      </c>
      <c r="AT1745" s="111">
        <v>0.55000000000000004</v>
      </c>
      <c r="AU1745" s="112">
        <v>1.3333333333333333</v>
      </c>
      <c r="AV1745" s="112">
        <v>0</v>
      </c>
      <c r="AW1745" s="112">
        <v>55.333333333333336</v>
      </c>
      <c r="AX1745" s="112">
        <v>0</v>
      </c>
      <c r="AY1745" s="112">
        <v>2.6666666666666665</v>
      </c>
      <c r="AZ1745" s="112">
        <v>49.333333333333336</v>
      </c>
      <c r="BA1745" s="111">
        <v>0.71299999999999997</v>
      </c>
      <c r="BB1745" s="112">
        <v>0</v>
      </c>
      <c r="BC1745" s="112">
        <v>0</v>
      </c>
      <c r="BD1745" s="112">
        <v>0</v>
      </c>
      <c r="BE1745" s="112">
        <v>0</v>
      </c>
      <c r="BF1745" s="112">
        <v>0</v>
      </c>
      <c r="BG1745" s="112">
        <v>0</v>
      </c>
      <c r="BH1745" s="112">
        <v>0</v>
      </c>
      <c r="BI1745" s="112">
        <v>0</v>
      </c>
      <c r="BJ1745" s="112">
        <v>0</v>
      </c>
      <c r="BK1745" s="111">
        <v>0.71299999999999997</v>
      </c>
      <c r="BL1745" s="112">
        <v>0</v>
      </c>
      <c r="BM1745" s="112">
        <v>33.650666666666666</v>
      </c>
      <c r="BN1745" s="112">
        <v>0</v>
      </c>
      <c r="BO1745" s="112">
        <v>43.302666666666667</v>
      </c>
      <c r="BP1745" s="112">
        <v>37.076000000000001</v>
      </c>
      <c r="BQ1745" s="112">
        <v>0</v>
      </c>
      <c r="BR1745" s="113">
        <v>117</v>
      </c>
      <c r="BS1745" s="112">
        <v>0</v>
      </c>
    </row>
    <row r="1746" spans="1:71" hidden="1" x14ac:dyDescent="0.25">
      <c r="A1746" s="102" t="s">
        <v>9</v>
      </c>
      <c r="B1746" s="103" t="s">
        <v>187</v>
      </c>
      <c r="C1746" s="102" t="s">
        <v>188</v>
      </c>
      <c r="D1746" s="102" t="s">
        <v>918</v>
      </c>
      <c r="E1746" s="102" t="s">
        <v>919</v>
      </c>
      <c r="F1746" s="102" t="s">
        <v>155</v>
      </c>
      <c r="G1746" s="102" t="s">
        <v>227</v>
      </c>
      <c r="H1746" s="104">
        <v>290</v>
      </c>
      <c r="I1746" s="104">
        <v>285</v>
      </c>
      <c r="J1746" s="104">
        <v>841</v>
      </c>
      <c r="K1746" s="104">
        <v>2523</v>
      </c>
      <c r="L1746" s="105">
        <v>472</v>
      </c>
      <c r="M1746" s="106">
        <v>3312</v>
      </c>
      <c r="N1746" s="106">
        <v>3738</v>
      </c>
      <c r="O1746" s="106">
        <v>9</v>
      </c>
      <c r="P1746" s="106">
        <v>426</v>
      </c>
      <c r="Q1746" s="106">
        <v>10</v>
      </c>
      <c r="R1746" s="106">
        <v>9.5</v>
      </c>
      <c r="S1746" s="106">
        <v>3524</v>
      </c>
      <c r="T1746" s="106">
        <v>3596</v>
      </c>
      <c r="U1746" s="106">
        <v>9</v>
      </c>
      <c r="V1746" s="106">
        <v>72</v>
      </c>
      <c r="W1746" s="106">
        <v>9</v>
      </c>
      <c r="X1746" s="106">
        <v>9</v>
      </c>
      <c r="Y1746" s="106">
        <v>841</v>
      </c>
      <c r="Z1746" s="106">
        <v>10</v>
      </c>
      <c r="AA1746" s="107">
        <v>76618</v>
      </c>
      <c r="AB1746" s="106">
        <v>8</v>
      </c>
      <c r="AC1746" s="108">
        <v>8.9</v>
      </c>
      <c r="AD1746" s="109">
        <v>5</v>
      </c>
      <c r="AE1746" s="110">
        <v>0</v>
      </c>
      <c r="AF1746" s="111">
        <v>0.54</v>
      </c>
      <c r="AG1746" s="112">
        <v>0</v>
      </c>
      <c r="AH1746" s="112">
        <v>0</v>
      </c>
      <c r="AI1746" s="112">
        <v>0</v>
      </c>
      <c r="AJ1746" s="111">
        <v>0.9</v>
      </c>
      <c r="AK1746" s="112">
        <v>0</v>
      </c>
      <c r="AL1746" s="112">
        <v>0</v>
      </c>
      <c r="AM1746" s="112">
        <v>0</v>
      </c>
      <c r="AN1746" s="112">
        <v>0</v>
      </c>
      <c r="AO1746" s="112">
        <v>0</v>
      </c>
      <c r="AP1746" s="112">
        <v>0</v>
      </c>
      <c r="AQ1746" s="112">
        <v>0</v>
      </c>
      <c r="AR1746" s="112">
        <v>0</v>
      </c>
      <c r="AS1746" s="112">
        <v>0</v>
      </c>
      <c r="AT1746" s="111">
        <v>0.55000000000000004</v>
      </c>
      <c r="AU1746" s="112">
        <v>1.3333333333333333</v>
      </c>
      <c r="AV1746" s="112">
        <v>0</v>
      </c>
      <c r="AW1746" s="112">
        <v>193.66666666666666</v>
      </c>
      <c r="AX1746" s="112">
        <v>2</v>
      </c>
      <c r="AY1746" s="112">
        <v>46.666666666666664</v>
      </c>
      <c r="AZ1746" s="112">
        <v>57.333333333333336</v>
      </c>
      <c r="BA1746" s="111">
        <v>0.71299999999999997</v>
      </c>
      <c r="BB1746" s="112">
        <v>0</v>
      </c>
      <c r="BC1746" s="112">
        <v>0</v>
      </c>
      <c r="BD1746" s="112">
        <v>0</v>
      </c>
      <c r="BE1746" s="112">
        <v>0</v>
      </c>
      <c r="BF1746" s="112">
        <v>7</v>
      </c>
      <c r="BG1746" s="112">
        <v>0</v>
      </c>
      <c r="BH1746" s="112">
        <v>0</v>
      </c>
      <c r="BI1746" s="112">
        <v>5.666666666666667</v>
      </c>
      <c r="BJ1746" s="112">
        <v>1</v>
      </c>
      <c r="BK1746" s="111">
        <v>0.71299999999999997</v>
      </c>
      <c r="BL1746" s="112">
        <v>0</v>
      </c>
      <c r="BM1746" s="112">
        <v>0.95066666666666655</v>
      </c>
      <c r="BN1746" s="112">
        <v>0</v>
      </c>
      <c r="BO1746" s="112">
        <v>143.07533333333333</v>
      </c>
      <c r="BP1746" s="112">
        <v>79.618333333333339</v>
      </c>
      <c r="BQ1746" s="112">
        <v>0.71299999999999997</v>
      </c>
      <c r="BR1746" s="113">
        <v>83</v>
      </c>
      <c r="BS1746" s="112">
        <v>0</v>
      </c>
    </row>
    <row r="1747" spans="1:71" hidden="1" x14ac:dyDescent="0.25">
      <c r="A1747" s="102" t="s">
        <v>9</v>
      </c>
      <c r="B1747" s="103" t="s">
        <v>187</v>
      </c>
      <c r="C1747" s="102" t="s">
        <v>188</v>
      </c>
      <c r="D1747" s="102" t="s">
        <v>920</v>
      </c>
      <c r="E1747" s="102" t="s">
        <v>921</v>
      </c>
      <c r="F1747" s="102" t="s">
        <v>155</v>
      </c>
      <c r="G1747" s="102" t="s">
        <v>227</v>
      </c>
      <c r="H1747" s="104">
        <v>377</v>
      </c>
      <c r="I1747" s="104">
        <v>367</v>
      </c>
      <c r="J1747" s="104">
        <v>299</v>
      </c>
      <c r="K1747" s="104">
        <v>897</v>
      </c>
      <c r="L1747" s="105">
        <v>347.66666666666669</v>
      </c>
      <c r="M1747" s="106">
        <v>4378</v>
      </c>
      <c r="N1747" s="106">
        <v>4968</v>
      </c>
      <c r="O1747" s="106">
        <v>10</v>
      </c>
      <c r="P1747" s="106">
        <v>590</v>
      </c>
      <c r="Q1747" s="106">
        <v>10</v>
      </c>
      <c r="R1747" s="106">
        <v>10</v>
      </c>
      <c r="S1747" s="106">
        <v>4662</v>
      </c>
      <c r="T1747" s="106">
        <v>4757</v>
      </c>
      <c r="U1747" s="106">
        <v>10</v>
      </c>
      <c r="V1747" s="106">
        <v>95</v>
      </c>
      <c r="W1747" s="106">
        <v>9</v>
      </c>
      <c r="X1747" s="106">
        <v>9.5</v>
      </c>
      <c r="Y1747" s="106">
        <v>299</v>
      </c>
      <c r="Z1747" s="106">
        <v>10</v>
      </c>
      <c r="AA1747" s="107">
        <v>77385</v>
      </c>
      <c r="AB1747" s="106">
        <v>8</v>
      </c>
      <c r="AC1747" s="108">
        <v>9.1</v>
      </c>
      <c r="AD1747" s="109">
        <v>5</v>
      </c>
      <c r="AE1747" s="110">
        <v>0</v>
      </c>
      <c r="AF1747" s="111">
        <v>0.54</v>
      </c>
      <c r="AG1747" s="112">
        <v>0.33333333333333331</v>
      </c>
      <c r="AH1747" s="112">
        <v>19.333333333333332</v>
      </c>
      <c r="AI1747" s="112">
        <v>0.33333333333333331</v>
      </c>
      <c r="AJ1747" s="111">
        <v>0.9</v>
      </c>
      <c r="AK1747" s="112">
        <v>0</v>
      </c>
      <c r="AL1747" s="112">
        <v>0</v>
      </c>
      <c r="AM1747" s="112">
        <v>0</v>
      </c>
      <c r="AN1747" s="112">
        <v>0</v>
      </c>
      <c r="AO1747" s="112">
        <v>236</v>
      </c>
      <c r="AP1747" s="112">
        <v>0</v>
      </c>
      <c r="AQ1747" s="112">
        <v>0</v>
      </c>
      <c r="AR1747" s="112">
        <v>0</v>
      </c>
      <c r="AS1747" s="112">
        <v>0</v>
      </c>
      <c r="AT1747" s="111">
        <v>0.55000000000000004</v>
      </c>
      <c r="AU1747" s="112">
        <v>1.3333333333333333</v>
      </c>
      <c r="AV1747" s="112">
        <v>0</v>
      </c>
      <c r="AW1747" s="112">
        <v>528</v>
      </c>
      <c r="AX1747" s="112">
        <v>2</v>
      </c>
      <c r="AY1747" s="112">
        <v>48</v>
      </c>
      <c r="AZ1747" s="112">
        <v>77</v>
      </c>
      <c r="BA1747" s="111">
        <v>0.71299999999999997</v>
      </c>
      <c r="BB1747" s="112">
        <v>0</v>
      </c>
      <c r="BC1747" s="112">
        <v>0</v>
      </c>
      <c r="BD1747" s="112">
        <v>0</v>
      </c>
      <c r="BE1747" s="112">
        <v>0</v>
      </c>
      <c r="BF1747" s="112">
        <v>199</v>
      </c>
      <c r="BG1747" s="112">
        <v>0</v>
      </c>
      <c r="BH1747" s="112">
        <v>0</v>
      </c>
      <c r="BI1747" s="112">
        <v>20.666666666666668</v>
      </c>
      <c r="BJ1747" s="112">
        <v>1</v>
      </c>
      <c r="BK1747" s="111">
        <v>0.71299999999999997</v>
      </c>
      <c r="BL1747" s="112">
        <v>0</v>
      </c>
      <c r="BM1747" s="112">
        <v>18.650666666666666</v>
      </c>
      <c r="BN1747" s="112">
        <v>0.3</v>
      </c>
      <c r="BO1747" s="112">
        <v>648.15100000000007</v>
      </c>
      <c r="BP1747" s="112">
        <v>105.28633333333333</v>
      </c>
      <c r="BQ1747" s="112">
        <v>0.71299999999999997</v>
      </c>
      <c r="BR1747" s="113">
        <v>119</v>
      </c>
      <c r="BS1747" s="112">
        <v>0</v>
      </c>
    </row>
    <row r="1748" spans="1:71" hidden="1" x14ac:dyDescent="0.25">
      <c r="A1748" s="102" t="s">
        <v>9</v>
      </c>
      <c r="B1748" s="103" t="s">
        <v>187</v>
      </c>
      <c r="C1748" s="102" t="s">
        <v>188</v>
      </c>
      <c r="D1748" s="102" t="s">
        <v>922</v>
      </c>
      <c r="E1748" s="102" t="s">
        <v>923</v>
      </c>
      <c r="F1748" s="102" t="s">
        <v>155</v>
      </c>
      <c r="G1748" s="102" t="s">
        <v>227</v>
      </c>
      <c r="H1748" s="104">
        <v>25</v>
      </c>
      <c r="I1748" s="104">
        <v>25</v>
      </c>
      <c r="J1748" s="104">
        <v>36</v>
      </c>
      <c r="K1748" s="104">
        <v>108</v>
      </c>
      <c r="L1748" s="105">
        <v>28.666666666666668</v>
      </c>
      <c r="M1748" s="106">
        <v>299</v>
      </c>
      <c r="N1748" s="106">
        <v>326</v>
      </c>
      <c r="O1748" s="106">
        <v>4</v>
      </c>
      <c r="P1748" s="106">
        <v>27</v>
      </c>
      <c r="Q1748" s="106">
        <v>5</v>
      </c>
      <c r="R1748" s="106">
        <v>4.5</v>
      </c>
      <c r="S1748" s="106">
        <v>323</v>
      </c>
      <c r="T1748" s="106">
        <v>328</v>
      </c>
      <c r="U1748" s="106">
        <v>4</v>
      </c>
      <c r="V1748" s="106">
        <v>5</v>
      </c>
      <c r="W1748" s="106">
        <v>3</v>
      </c>
      <c r="X1748" s="106">
        <v>3.5</v>
      </c>
      <c r="Y1748" s="106">
        <v>36</v>
      </c>
      <c r="Z1748" s="106">
        <v>6</v>
      </c>
      <c r="AA1748" s="107"/>
      <c r="AB1748" s="106"/>
      <c r="AC1748" s="108">
        <v>4.666666666666667</v>
      </c>
      <c r="AD1748" s="109">
        <v>3</v>
      </c>
      <c r="AE1748" s="110">
        <v>0</v>
      </c>
      <c r="AF1748" s="111">
        <v>0.54</v>
      </c>
      <c r="AG1748" s="112">
        <v>0</v>
      </c>
      <c r="AH1748" s="112">
        <v>0</v>
      </c>
      <c r="AI1748" s="112">
        <v>0</v>
      </c>
      <c r="AJ1748" s="111">
        <v>0.9</v>
      </c>
      <c r="AK1748" s="112">
        <v>0</v>
      </c>
      <c r="AL1748" s="112">
        <v>0</v>
      </c>
      <c r="AM1748" s="112">
        <v>0</v>
      </c>
      <c r="AN1748" s="112">
        <v>0</v>
      </c>
      <c r="AO1748" s="112">
        <v>0</v>
      </c>
      <c r="AP1748" s="112">
        <v>0</v>
      </c>
      <c r="AQ1748" s="112">
        <v>0</v>
      </c>
      <c r="AR1748" s="112">
        <v>0</v>
      </c>
      <c r="AS1748" s="112">
        <v>0</v>
      </c>
      <c r="AT1748" s="111">
        <v>0.55000000000000004</v>
      </c>
      <c r="AU1748" s="112">
        <v>0</v>
      </c>
      <c r="AV1748" s="112">
        <v>0</v>
      </c>
      <c r="AW1748" s="112">
        <v>0</v>
      </c>
      <c r="AX1748" s="112">
        <v>0</v>
      </c>
      <c r="AY1748" s="112">
        <v>0.33333333333333331</v>
      </c>
      <c r="AZ1748" s="112">
        <v>0</v>
      </c>
      <c r="BA1748" s="111">
        <v>0.71299999999999997</v>
      </c>
      <c r="BB1748" s="112">
        <v>0</v>
      </c>
      <c r="BC1748" s="112">
        <v>0</v>
      </c>
      <c r="BD1748" s="112">
        <v>0</v>
      </c>
      <c r="BE1748" s="112">
        <v>0</v>
      </c>
      <c r="BF1748" s="112">
        <v>0</v>
      </c>
      <c r="BG1748" s="112">
        <v>0</v>
      </c>
      <c r="BH1748" s="112">
        <v>0</v>
      </c>
      <c r="BI1748" s="112">
        <v>0</v>
      </c>
      <c r="BJ1748" s="112">
        <v>0</v>
      </c>
      <c r="BK1748" s="111">
        <v>0.71299999999999997</v>
      </c>
      <c r="BL1748" s="112">
        <v>0</v>
      </c>
      <c r="BM1748" s="112">
        <v>0</v>
      </c>
      <c r="BN1748" s="112">
        <v>0</v>
      </c>
      <c r="BO1748" s="112">
        <v>0</v>
      </c>
      <c r="BP1748" s="112">
        <v>0.23766666666666664</v>
      </c>
      <c r="BQ1748" s="112">
        <v>0</v>
      </c>
      <c r="BR1748" s="113">
        <v>23</v>
      </c>
      <c r="BS1748" s="112">
        <v>0</v>
      </c>
    </row>
    <row r="1749" spans="1:71" hidden="1" x14ac:dyDescent="0.25">
      <c r="A1749" s="102" t="s">
        <v>9</v>
      </c>
      <c r="B1749" s="103" t="s">
        <v>187</v>
      </c>
      <c r="C1749" s="102" t="s">
        <v>188</v>
      </c>
      <c r="D1749" s="102" t="s">
        <v>926</v>
      </c>
      <c r="E1749" s="102" t="s">
        <v>927</v>
      </c>
      <c r="F1749" s="102" t="s">
        <v>155</v>
      </c>
      <c r="G1749" s="102" t="s">
        <v>227</v>
      </c>
      <c r="H1749" s="104">
        <v>88</v>
      </c>
      <c r="I1749" s="104">
        <v>85</v>
      </c>
      <c r="J1749" s="104">
        <v>62</v>
      </c>
      <c r="K1749" s="104">
        <v>186</v>
      </c>
      <c r="L1749" s="105">
        <v>78.333333333333329</v>
      </c>
      <c r="M1749" s="106">
        <v>995</v>
      </c>
      <c r="N1749" s="106">
        <v>1120</v>
      </c>
      <c r="O1749" s="106">
        <v>7</v>
      </c>
      <c r="P1749" s="106">
        <v>125</v>
      </c>
      <c r="Q1749" s="106">
        <v>8</v>
      </c>
      <c r="R1749" s="106">
        <v>7.5</v>
      </c>
      <c r="S1749" s="106">
        <v>1059</v>
      </c>
      <c r="T1749" s="106">
        <v>1080</v>
      </c>
      <c r="U1749" s="106">
        <v>7</v>
      </c>
      <c r="V1749" s="106">
        <v>21</v>
      </c>
      <c r="W1749" s="106">
        <v>6</v>
      </c>
      <c r="X1749" s="106">
        <v>6.5</v>
      </c>
      <c r="Y1749" s="106">
        <v>62</v>
      </c>
      <c r="Z1749" s="106">
        <v>7</v>
      </c>
      <c r="AA1749" s="107">
        <v>72828</v>
      </c>
      <c r="AB1749" s="106">
        <v>8</v>
      </c>
      <c r="AC1749" s="108">
        <v>7.4</v>
      </c>
      <c r="AD1749" s="109">
        <v>4</v>
      </c>
      <c r="AE1749" s="110">
        <v>0</v>
      </c>
      <c r="AF1749" s="111">
        <v>0.54</v>
      </c>
      <c r="AG1749" s="112">
        <v>0</v>
      </c>
      <c r="AH1749" s="112">
        <v>0</v>
      </c>
      <c r="AI1749" s="112">
        <v>0</v>
      </c>
      <c r="AJ1749" s="111">
        <v>0.9</v>
      </c>
      <c r="AK1749" s="112">
        <v>0</v>
      </c>
      <c r="AL1749" s="112">
        <v>0</v>
      </c>
      <c r="AM1749" s="112">
        <v>0</v>
      </c>
      <c r="AN1749" s="112">
        <v>0</v>
      </c>
      <c r="AO1749" s="112">
        <v>0</v>
      </c>
      <c r="AP1749" s="112">
        <v>0</v>
      </c>
      <c r="AQ1749" s="112">
        <v>0</v>
      </c>
      <c r="AR1749" s="112">
        <v>0</v>
      </c>
      <c r="AS1749" s="112">
        <v>0</v>
      </c>
      <c r="AT1749" s="111">
        <v>0.55000000000000004</v>
      </c>
      <c r="AU1749" s="112">
        <v>0</v>
      </c>
      <c r="AV1749" s="112">
        <v>0</v>
      </c>
      <c r="AW1749" s="112">
        <v>82.333333333333329</v>
      </c>
      <c r="AX1749" s="112">
        <v>0</v>
      </c>
      <c r="AY1749" s="112">
        <v>1.6666666666666667</v>
      </c>
      <c r="AZ1749" s="112">
        <v>115.33333333333333</v>
      </c>
      <c r="BA1749" s="111">
        <v>0.71299999999999997</v>
      </c>
      <c r="BB1749" s="112">
        <v>0</v>
      </c>
      <c r="BC1749" s="112">
        <v>0</v>
      </c>
      <c r="BD1749" s="112">
        <v>0</v>
      </c>
      <c r="BE1749" s="112">
        <v>0</v>
      </c>
      <c r="BF1749" s="112">
        <v>0</v>
      </c>
      <c r="BG1749" s="112">
        <v>0</v>
      </c>
      <c r="BH1749" s="112">
        <v>0</v>
      </c>
      <c r="BI1749" s="112">
        <v>0</v>
      </c>
      <c r="BJ1749" s="112">
        <v>0</v>
      </c>
      <c r="BK1749" s="111">
        <v>0.71299999999999997</v>
      </c>
      <c r="BL1749" s="112">
        <v>0</v>
      </c>
      <c r="BM1749" s="112">
        <v>0</v>
      </c>
      <c r="BN1749" s="112">
        <v>0</v>
      </c>
      <c r="BO1749" s="112">
        <v>58.703666666666663</v>
      </c>
      <c r="BP1749" s="112">
        <v>83.420999999999992</v>
      </c>
      <c r="BQ1749" s="112">
        <v>0</v>
      </c>
      <c r="BR1749" s="113">
        <v>63</v>
      </c>
      <c r="BS1749" s="112">
        <v>0</v>
      </c>
    </row>
    <row r="1750" spans="1:71" hidden="1" x14ac:dyDescent="0.25">
      <c r="A1750" s="102" t="s">
        <v>9</v>
      </c>
      <c r="B1750" s="103" t="s">
        <v>187</v>
      </c>
      <c r="C1750" s="102" t="s">
        <v>188</v>
      </c>
      <c r="D1750" s="102" t="s">
        <v>928</v>
      </c>
      <c r="E1750" s="102" t="s">
        <v>929</v>
      </c>
      <c r="F1750" s="102" t="s">
        <v>155</v>
      </c>
      <c r="G1750" s="102" t="s">
        <v>227</v>
      </c>
      <c r="H1750" s="104">
        <v>45</v>
      </c>
      <c r="I1750" s="104">
        <v>44</v>
      </c>
      <c r="J1750" s="104">
        <v>247</v>
      </c>
      <c r="K1750" s="104">
        <v>741</v>
      </c>
      <c r="L1750" s="105">
        <v>112</v>
      </c>
      <c r="M1750" s="106">
        <v>523</v>
      </c>
      <c r="N1750" s="106">
        <v>590</v>
      </c>
      <c r="O1750" s="106">
        <v>5</v>
      </c>
      <c r="P1750" s="106">
        <v>67</v>
      </c>
      <c r="Q1750" s="106">
        <v>7</v>
      </c>
      <c r="R1750" s="106">
        <v>6</v>
      </c>
      <c r="S1750" s="106">
        <v>559</v>
      </c>
      <c r="T1750" s="106">
        <v>570</v>
      </c>
      <c r="U1750" s="106">
        <v>5</v>
      </c>
      <c r="V1750" s="106">
        <v>11</v>
      </c>
      <c r="W1750" s="106">
        <v>5</v>
      </c>
      <c r="X1750" s="106">
        <v>5</v>
      </c>
      <c r="Y1750" s="106">
        <v>247</v>
      </c>
      <c r="Z1750" s="106">
        <v>9</v>
      </c>
      <c r="AA1750" s="107">
        <v>73988</v>
      </c>
      <c r="AB1750" s="106">
        <v>8</v>
      </c>
      <c r="AC1750" s="108">
        <v>7.2</v>
      </c>
      <c r="AD1750" s="109">
        <v>4</v>
      </c>
      <c r="AE1750" s="110">
        <v>0</v>
      </c>
      <c r="AF1750" s="111">
        <v>0.54</v>
      </c>
      <c r="AG1750" s="112">
        <v>0</v>
      </c>
      <c r="AH1750" s="112">
        <v>0</v>
      </c>
      <c r="AI1750" s="112">
        <v>0</v>
      </c>
      <c r="AJ1750" s="111">
        <v>0.9</v>
      </c>
      <c r="AK1750" s="112">
        <v>0</v>
      </c>
      <c r="AL1750" s="112">
        <v>0</v>
      </c>
      <c r="AM1750" s="112">
        <v>0</v>
      </c>
      <c r="AN1750" s="112">
        <v>0</v>
      </c>
      <c r="AO1750" s="112">
        <v>0</v>
      </c>
      <c r="AP1750" s="112">
        <v>0</v>
      </c>
      <c r="AQ1750" s="112">
        <v>0</v>
      </c>
      <c r="AR1750" s="112">
        <v>0</v>
      </c>
      <c r="AS1750" s="112">
        <v>0</v>
      </c>
      <c r="AT1750" s="111">
        <v>0.55000000000000004</v>
      </c>
      <c r="AU1750" s="112">
        <v>0</v>
      </c>
      <c r="AV1750" s="112">
        <v>0</v>
      </c>
      <c r="AW1750" s="112">
        <v>82.333333333333329</v>
      </c>
      <c r="AX1750" s="112">
        <v>0</v>
      </c>
      <c r="AY1750" s="112">
        <v>1.6666666666666667</v>
      </c>
      <c r="AZ1750" s="112">
        <v>115.33333333333333</v>
      </c>
      <c r="BA1750" s="111">
        <v>0.71299999999999997</v>
      </c>
      <c r="BB1750" s="112">
        <v>0</v>
      </c>
      <c r="BC1750" s="112">
        <v>0</v>
      </c>
      <c r="BD1750" s="112">
        <v>0</v>
      </c>
      <c r="BE1750" s="112">
        <v>0</v>
      </c>
      <c r="BF1750" s="112">
        <v>0</v>
      </c>
      <c r="BG1750" s="112">
        <v>0</v>
      </c>
      <c r="BH1750" s="112">
        <v>0</v>
      </c>
      <c r="BI1750" s="112">
        <v>0</v>
      </c>
      <c r="BJ1750" s="112">
        <v>0</v>
      </c>
      <c r="BK1750" s="111">
        <v>0.71299999999999997</v>
      </c>
      <c r="BL1750" s="112">
        <v>0</v>
      </c>
      <c r="BM1750" s="112">
        <v>0</v>
      </c>
      <c r="BN1750" s="112">
        <v>0</v>
      </c>
      <c r="BO1750" s="112">
        <v>58.703666666666663</v>
      </c>
      <c r="BP1750" s="112">
        <v>83.420999999999992</v>
      </c>
      <c r="BQ1750" s="112">
        <v>0</v>
      </c>
      <c r="BR1750" s="113">
        <v>24</v>
      </c>
      <c r="BS1750" s="112">
        <v>0</v>
      </c>
    </row>
    <row r="1751" spans="1:71" hidden="1" x14ac:dyDescent="0.25">
      <c r="A1751" s="102" t="s">
        <v>9</v>
      </c>
      <c r="B1751" s="103" t="s">
        <v>187</v>
      </c>
      <c r="C1751" s="102" t="s">
        <v>188</v>
      </c>
      <c r="D1751" s="102" t="s">
        <v>930</v>
      </c>
      <c r="E1751" s="102" t="s">
        <v>931</v>
      </c>
      <c r="F1751" s="102" t="s">
        <v>155</v>
      </c>
      <c r="G1751" s="102" t="s">
        <v>227</v>
      </c>
      <c r="H1751" s="104">
        <v>50</v>
      </c>
      <c r="I1751" s="104">
        <v>60</v>
      </c>
      <c r="J1751" s="104">
        <v>20</v>
      </c>
      <c r="K1751" s="104">
        <v>60</v>
      </c>
      <c r="L1751" s="105">
        <v>43.333333333333336</v>
      </c>
      <c r="M1751" s="106">
        <v>592</v>
      </c>
      <c r="N1751" s="106">
        <v>659</v>
      </c>
      <c r="O1751" s="106">
        <v>5</v>
      </c>
      <c r="P1751" s="106">
        <v>67</v>
      </c>
      <c r="Q1751" s="106">
        <v>7</v>
      </c>
      <c r="R1751" s="106">
        <v>6</v>
      </c>
      <c r="S1751" s="106">
        <v>738</v>
      </c>
      <c r="T1751" s="106">
        <v>753</v>
      </c>
      <c r="U1751" s="106">
        <v>6</v>
      </c>
      <c r="V1751" s="106">
        <v>15</v>
      </c>
      <c r="W1751" s="106">
        <v>6</v>
      </c>
      <c r="X1751" s="106">
        <v>6</v>
      </c>
      <c r="Y1751" s="106">
        <v>20</v>
      </c>
      <c r="Z1751" s="106">
        <v>5</v>
      </c>
      <c r="AA1751" s="107">
        <v>73247</v>
      </c>
      <c r="AB1751" s="106">
        <v>8</v>
      </c>
      <c r="AC1751" s="108">
        <v>6.6</v>
      </c>
      <c r="AD1751" s="109">
        <v>4</v>
      </c>
      <c r="AE1751" s="110">
        <v>0</v>
      </c>
      <c r="AF1751" s="111">
        <v>0.54</v>
      </c>
      <c r="AG1751" s="112">
        <v>0</v>
      </c>
      <c r="AH1751" s="112">
        <v>0</v>
      </c>
      <c r="AI1751" s="112">
        <v>0</v>
      </c>
      <c r="AJ1751" s="111">
        <v>0.9</v>
      </c>
      <c r="AK1751" s="112">
        <v>0</v>
      </c>
      <c r="AL1751" s="112">
        <v>0</v>
      </c>
      <c r="AM1751" s="112">
        <v>0</v>
      </c>
      <c r="AN1751" s="112">
        <v>0</v>
      </c>
      <c r="AO1751" s="112">
        <v>0</v>
      </c>
      <c r="AP1751" s="112">
        <v>0</v>
      </c>
      <c r="AQ1751" s="112">
        <v>0</v>
      </c>
      <c r="AR1751" s="112">
        <v>0</v>
      </c>
      <c r="AS1751" s="112">
        <v>0</v>
      </c>
      <c r="AT1751" s="111">
        <v>0.55000000000000004</v>
      </c>
      <c r="AU1751" s="112">
        <v>0</v>
      </c>
      <c r="AV1751" s="112">
        <v>0</v>
      </c>
      <c r="AW1751" s="112">
        <v>82.333333333333329</v>
      </c>
      <c r="AX1751" s="112">
        <v>0</v>
      </c>
      <c r="AY1751" s="112">
        <v>1.6666666666666667</v>
      </c>
      <c r="AZ1751" s="112">
        <v>115.33333333333333</v>
      </c>
      <c r="BA1751" s="111">
        <v>0.71299999999999997</v>
      </c>
      <c r="BB1751" s="112">
        <v>0</v>
      </c>
      <c r="BC1751" s="112">
        <v>0</v>
      </c>
      <c r="BD1751" s="112">
        <v>0</v>
      </c>
      <c r="BE1751" s="112">
        <v>0</v>
      </c>
      <c r="BF1751" s="112">
        <v>0</v>
      </c>
      <c r="BG1751" s="112">
        <v>0</v>
      </c>
      <c r="BH1751" s="112">
        <v>0</v>
      </c>
      <c r="BI1751" s="112">
        <v>0</v>
      </c>
      <c r="BJ1751" s="112">
        <v>0</v>
      </c>
      <c r="BK1751" s="111">
        <v>0.71299999999999997</v>
      </c>
      <c r="BL1751" s="112">
        <v>0</v>
      </c>
      <c r="BM1751" s="112">
        <v>0</v>
      </c>
      <c r="BN1751" s="112">
        <v>0</v>
      </c>
      <c r="BO1751" s="112">
        <v>58.703666666666663</v>
      </c>
      <c r="BP1751" s="112">
        <v>83.420999999999992</v>
      </c>
      <c r="BQ1751" s="112">
        <v>0</v>
      </c>
      <c r="BR1751" s="113">
        <v>34</v>
      </c>
      <c r="BS1751" s="112">
        <v>0</v>
      </c>
    </row>
    <row r="1752" spans="1:71" hidden="1" x14ac:dyDescent="0.25">
      <c r="A1752" s="102" t="s">
        <v>9</v>
      </c>
      <c r="B1752" s="103" t="s">
        <v>187</v>
      </c>
      <c r="C1752" s="102" t="s">
        <v>188</v>
      </c>
      <c r="D1752" s="102" t="s">
        <v>932</v>
      </c>
      <c r="E1752" s="102" t="s">
        <v>1091</v>
      </c>
      <c r="F1752" s="102" t="s">
        <v>155</v>
      </c>
      <c r="G1752" s="102" t="s">
        <v>227</v>
      </c>
      <c r="H1752" s="104">
        <v>14</v>
      </c>
      <c r="I1752" s="104">
        <v>15</v>
      </c>
      <c r="J1752" s="104">
        <v>18</v>
      </c>
      <c r="K1752" s="104">
        <v>54</v>
      </c>
      <c r="L1752" s="105">
        <v>15.666666666666666</v>
      </c>
      <c r="M1752" s="106">
        <v>133</v>
      </c>
      <c r="N1752" s="106">
        <v>133</v>
      </c>
      <c r="O1752" s="106">
        <v>1</v>
      </c>
      <c r="P1752" s="106">
        <v>0</v>
      </c>
      <c r="Q1752" s="106">
        <v>2</v>
      </c>
      <c r="R1752" s="106">
        <v>1.5</v>
      </c>
      <c r="S1752" s="106">
        <v>144</v>
      </c>
      <c r="T1752" s="106">
        <v>144</v>
      </c>
      <c r="U1752" s="106">
        <v>2</v>
      </c>
      <c r="V1752" s="106">
        <v>0</v>
      </c>
      <c r="W1752" s="106">
        <v>2</v>
      </c>
      <c r="X1752" s="106">
        <v>2</v>
      </c>
      <c r="Y1752" s="106">
        <v>18</v>
      </c>
      <c r="Z1752" s="106">
        <v>4</v>
      </c>
      <c r="AA1752" s="107">
        <v>59059</v>
      </c>
      <c r="AB1752" s="106">
        <v>6</v>
      </c>
      <c r="AC1752" s="108">
        <v>3.9</v>
      </c>
      <c r="AD1752" s="109">
        <v>2</v>
      </c>
      <c r="AE1752" s="110">
        <v>0</v>
      </c>
      <c r="AF1752" s="111">
        <v>0.54</v>
      </c>
      <c r="AG1752" s="112">
        <v>0</v>
      </c>
      <c r="AH1752" s="112">
        <v>0</v>
      </c>
      <c r="AI1752" s="112">
        <v>0</v>
      </c>
      <c r="AJ1752" s="111">
        <v>0.9</v>
      </c>
      <c r="AK1752" s="112">
        <v>0</v>
      </c>
      <c r="AL1752" s="112">
        <v>0</v>
      </c>
      <c r="AM1752" s="112">
        <v>0</v>
      </c>
      <c r="AN1752" s="112">
        <v>0</v>
      </c>
      <c r="AO1752" s="112">
        <v>0</v>
      </c>
      <c r="AP1752" s="112">
        <v>0</v>
      </c>
      <c r="AQ1752" s="112">
        <v>0</v>
      </c>
      <c r="AR1752" s="112">
        <v>0</v>
      </c>
      <c r="AS1752" s="112">
        <v>0</v>
      </c>
      <c r="AT1752" s="111">
        <v>0.55000000000000004</v>
      </c>
      <c r="AU1752" s="112">
        <v>1.3333333333333333</v>
      </c>
      <c r="AV1752" s="112">
        <v>0</v>
      </c>
      <c r="AW1752" s="112">
        <v>0</v>
      </c>
      <c r="AX1752" s="112">
        <v>0</v>
      </c>
      <c r="AY1752" s="112">
        <v>0</v>
      </c>
      <c r="AZ1752" s="112">
        <v>12.333333333333334</v>
      </c>
      <c r="BA1752" s="111">
        <v>0.71299999999999997</v>
      </c>
      <c r="BB1752" s="112">
        <v>0</v>
      </c>
      <c r="BC1752" s="112">
        <v>0</v>
      </c>
      <c r="BD1752" s="112">
        <v>0</v>
      </c>
      <c r="BE1752" s="112">
        <v>0</v>
      </c>
      <c r="BF1752" s="112">
        <v>0</v>
      </c>
      <c r="BG1752" s="112">
        <v>0</v>
      </c>
      <c r="BH1752" s="112">
        <v>0</v>
      </c>
      <c r="BI1752" s="112">
        <v>0</v>
      </c>
      <c r="BJ1752" s="112">
        <v>0</v>
      </c>
      <c r="BK1752" s="111">
        <v>0.71299999999999997</v>
      </c>
      <c r="BL1752" s="112">
        <v>0</v>
      </c>
      <c r="BM1752" s="112">
        <v>0.95066666666666655</v>
      </c>
      <c r="BN1752" s="112">
        <v>0</v>
      </c>
      <c r="BO1752" s="112">
        <v>0</v>
      </c>
      <c r="BP1752" s="112">
        <v>8.7936666666666667</v>
      </c>
      <c r="BQ1752" s="112">
        <v>0</v>
      </c>
      <c r="BR1752" s="113">
        <v>13</v>
      </c>
      <c r="BS1752" s="112">
        <v>0</v>
      </c>
    </row>
    <row r="1753" spans="1:71" hidden="1" x14ac:dyDescent="0.25">
      <c r="A1753" s="102" t="s">
        <v>9</v>
      </c>
      <c r="B1753" s="103" t="s">
        <v>187</v>
      </c>
      <c r="C1753" s="102" t="s">
        <v>188</v>
      </c>
      <c r="D1753" s="102" t="s">
        <v>614</v>
      </c>
      <c r="E1753" s="102" t="s">
        <v>615</v>
      </c>
      <c r="F1753" s="102" t="s">
        <v>151</v>
      </c>
      <c r="G1753" s="102" t="s">
        <v>223</v>
      </c>
      <c r="H1753" s="104">
        <v>160</v>
      </c>
      <c r="I1753" s="104">
        <v>156</v>
      </c>
      <c r="J1753" s="104">
        <v>114</v>
      </c>
      <c r="K1753" s="104">
        <v>342</v>
      </c>
      <c r="L1753" s="105">
        <v>143.33333333333334</v>
      </c>
      <c r="M1753" s="106">
        <v>1074</v>
      </c>
      <c r="N1753" s="106">
        <v>1359</v>
      </c>
      <c r="O1753" s="106">
        <v>7</v>
      </c>
      <c r="P1753" s="106">
        <v>285</v>
      </c>
      <c r="Q1753" s="106">
        <v>9</v>
      </c>
      <c r="R1753" s="106">
        <v>8</v>
      </c>
      <c r="S1753" s="106">
        <v>1138</v>
      </c>
      <c r="T1753" s="106">
        <v>1195</v>
      </c>
      <c r="U1753" s="106">
        <v>7</v>
      </c>
      <c r="V1753" s="106">
        <v>57</v>
      </c>
      <c r="W1753" s="106">
        <v>8</v>
      </c>
      <c r="X1753" s="106">
        <v>7.5</v>
      </c>
      <c r="Y1753" s="106">
        <v>114</v>
      </c>
      <c r="Z1753" s="106">
        <v>8</v>
      </c>
      <c r="AA1753" s="107">
        <v>41641</v>
      </c>
      <c r="AB1753" s="106">
        <v>4</v>
      </c>
      <c r="AC1753" s="108">
        <v>6.3</v>
      </c>
      <c r="AD1753" s="109">
        <v>4</v>
      </c>
      <c r="AE1753" s="110">
        <v>0</v>
      </c>
      <c r="AF1753" s="111">
        <v>0.54</v>
      </c>
      <c r="AG1753" s="112">
        <v>0</v>
      </c>
      <c r="AH1753" s="112">
        <v>0</v>
      </c>
      <c r="AI1753" s="112">
        <v>0</v>
      </c>
      <c r="AJ1753" s="111">
        <v>0.9</v>
      </c>
      <c r="AK1753" s="112">
        <v>0</v>
      </c>
      <c r="AL1753" s="112">
        <v>0</v>
      </c>
      <c r="AM1753" s="112">
        <v>0</v>
      </c>
      <c r="AN1753" s="112">
        <v>0</v>
      </c>
      <c r="AO1753" s="112">
        <v>0</v>
      </c>
      <c r="AP1753" s="112">
        <v>0</v>
      </c>
      <c r="AQ1753" s="112">
        <v>0</v>
      </c>
      <c r="AR1753" s="112">
        <v>0</v>
      </c>
      <c r="AS1753" s="112">
        <v>0</v>
      </c>
      <c r="AT1753" s="111">
        <v>0.55000000000000004</v>
      </c>
      <c r="AU1753" s="112">
        <v>0</v>
      </c>
      <c r="AV1753" s="112">
        <v>0</v>
      </c>
      <c r="AW1753" s="112">
        <v>0</v>
      </c>
      <c r="AX1753" s="112">
        <v>0</v>
      </c>
      <c r="AY1753" s="112">
        <v>0</v>
      </c>
      <c r="AZ1753" s="112">
        <v>0</v>
      </c>
      <c r="BA1753" s="111">
        <v>0.71299999999999997</v>
      </c>
      <c r="BB1753" s="112">
        <v>0</v>
      </c>
      <c r="BC1753" s="112">
        <v>0</v>
      </c>
      <c r="BD1753" s="112">
        <v>0</v>
      </c>
      <c r="BE1753" s="112">
        <v>0</v>
      </c>
      <c r="BF1753" s="112">
        <v>0</v>
      </c>
      <c r="BG1753" s="112">
        <v>0</v>
      </c>
      <c r="BH1753" s="112">
        <v>0</v>
      </c>
      <c r="BI1753" s="112">
        <v>0</v>
      </c>
      <c r="BJ1753" s="112">
        <v>0</v>
      </c>
      <c r="BK1753" s="111">
        <v>0.71299999999999997</v>
      </c>
      <c r="BL1753" s="112">
        <v>0</v>
      </c>
      <c r="BM1753" s="112">
        <v>0</v>
      </c>
      <c r="BN1753" s="112">
        <v>0</v>
      </c>
      <c r="BO1753" s="112">
        <v>0</v>
      </c>
      <c r="BP1753" s="112">
        <v>0</v>
      </c>
      <c r="BQ1753" s="112">
        <v>0</v>
      </c>
      <c r="BR1753" s="113">
        <v>12</v>
      </c>
      <c r="BS1753" s="112">
        <v>0</v>
      </c>
    </row>
    <row r="1754" spans="1:71" hidden="1" x14ac:dyDescent="0.25">
      <c r="A1754" s="102" t="s">
        <v>9</v>
      </c>
      <c r="B1754" s="103" t="s">
        <v>187</v>
      </c>
      <c r="C1754" s="102" t="s">
        <v>188</v>
      </c>
      <c r="D1754" s="102" t="s">
        <v>682</v>
      </c>
      <c r="E1754" s="102" t="s">
        <v>683</v>
      </c>
      <c r="F1754" s="102" t="s">
        <v>413</v>
      </c>
      <c r="G1754" s="102" t="s">
        <v>227</v>
      </c>
      <c r="H1754" s="104">
        <v>22</v>
      </c>
      <c r="I1754" s="104">
        <v>22</v>
      </c>
      <c r="J1754" s="104">
        <v>69</v>
      </c>
      <c r="K1754" s="104">
        <v>207</v>
      </c>
      <c r="L1754" s="105">
        <v>37.666666666666664</v>
      </c>
      <c r="M1754" s="106">
        <v>209</v>
      </c>
      <c r="N1754" s="106">
        <v>230</v>
      </c>
      <c r="O1754" s="106">
        <v>3</v>
      </c>
      <c r="P1754" s="106">
        <v>21</v>
      </c>
      <c r="Q1754" s="106">
        <v>5</v>
      </c>
      <c r="R1754" s="106">
        <v>4</v>
      </c>
      <c r="S1754" s="106">
        <v>213</v>
      </c>
      <c r="T1754" s="106">
        <v>216</v>
      </c>
      <c r="U1754" s="106">
        <v>3</v>
      </c>
      <c r="V1754" s="106">
        <v>3</v>
      </c>
      <c r="W1754" s="106">
        <v>3</v>
      </c>
      <c r="X1754" s="106">
        <v>3</v>
      </c>
      <c r="Y1754" s="106">
        <v>69</v>
      </c>
      <c r="Z1754" s="106">
        <v>7</v>
      </c>
      <c r="AA1754" s="107">
        <v>67591</v>
      </c>
      <c r="AB1754" s="106">
        <v>7</v>
      </c>
      <c r="AC1754" s="108">
        <v>5.6</v>
      </c>
      <c r="AD1754" s="109">
        <v>3</v>
      </c>
      <c r="AE1754" s="110">
        <v>0</v>
      </c>
      <c r="AF1754" s="111">
        <v>0.54</v>
      </c>
      <c r="AG1754" s="112">
        <v>0</v>
      </c>
      <c r="AH1754" s="112">
        <v>0</v>
      </c>
      <c r="AI1754" s="112">
        <v>0</v>
      </c>
      <c r="AJ1754" s="111">
        <v>0.9</v>
      </c>
      <c r="AK1754" s="112">
        <v>0</v>
      </c>
      <c r="AL1754" s="112">
        <v>0</v>
      </c>
      <c r="AM1754" s="112">
        <v>0</v>
      </c>
      <c r="AN1754" s="112">
        <v>0</v>
      </c>
      <c r="AO1754" s="112">
        <v>0</v>
      </c>
      <c r="AP1754" s="112">
        <v>0</v>
      </c>
      <c r="AQ1754" s="112">
        <v>0</v>
      </c>
      <c r="AR1754" s="112">
        <v>0</v>
      </c>
      <c r="AS1754" s="112">
        <v>0</v>
      </c>
      <c r="AT1754" s="111">
        <v>0.55000000000000004</v>
      </c>
      <c r="AU1754" s="112">
        <v>0</v>
      </c>
      <c r="AV1754" s="112">
        <v>0</v>
      </c>
      <c r="AW1754" s="112">
        <v>0</v>
      </c>
      <c r="AX1754" s="112">
        <v>0</v>
      </c>
      <c r="AY1754" s="112">
        <v>0</v>
      </c>
      <c r="AZ1754" s="112">
        <v>0</v>
      </c>
      <c r="BA1754" s="111">
        <v>0.71299999999999997</v>
      </c>
      <c r="BB1754" s="112">
        <v>0</v>
      </c>
      <c r="BC1754" s="112">
        <v>0</v>
      </c>
      <c r="BD1754" s="112">
        <v>0</v>
      </c>
      <c r="BE1754" s="112">
        <v>0</v>
      </c>
      <c r="BF1754" s="112">
        <v>0</v>
      </c>
      <c r="BG1754" s="112">
        <v>0</v>
      </c>
      <c r="BH1754" s="112">
        <v>0</v>
      </c>
      <c r="BI1754" s="112">
        <v>0</v>
      </c>
      <c r="BJ1754" s="112">
        <v>0</v>
      </c>
      <c r="BK1754" s="111">
        <v>0.71299999999999997</v>
      </c>
      <c r="BL1754" s="112">
        <v>0</v>
      </c>
      <c r="BM1754" s="112">
        <v>0</v>
      </c>
      <c r="BN1754" s="112">
        <v>0</v>
      </c>
      <c r="BO1754" s="112">
        <v>0</v>
      </c>
      <c r="BP1754" s="112">
        <v>0</v>
      </c>
      <c r="BQ1754" s="112">
        <v>0</v>
      </c>
      <c r="BR1754" s="113">
        <v>17</v>
      </c>
      <c r="BS1754" s="112">
        <v>0</v>
      </c>
    </row>
    <row r="1755" spans="1:71" hidden="1" x14ac:dyDescent="0.25">
      <c r="A1755" s="102" t="s">
        <v>9</v>
      </c>
      <c r="B1755" s="103" t="s">
        <v>187</v>
      </c>
      <c r="C1755" s="102" t="s">
        <v>188</v>
      </c>
      <c r="D1755" s="102" t="s">
        <v>684</v>
      </c>
      <c r="E1755" s="102" t="s">
        <v>685</v>
      </c>
      <c r="F1755" s="102" t="s">
        <v>153</v>
      </c>
      <c r="G1755" s="102" t="s">
        <v>224</v>
      </c>
      <c r="H1755" s="104">
        <v>39</v>
      </c>
      <c r="I1755" s="104">
        <v>39</v>
      </c>
      <c r="J1755" s="104">
        <v>20</v>
      </c>
      <c r="K1755" s="104">
        <v>60</v>
      </c>
      <c r="L1755" s="105">
        <v>32.666666666666664</v>
      </c>
      <c r="M1755" s="106">
        <v>279</v>
      </c>
      <c r="N1755" s="106">
        <v>292</v>
      </c>
      <c r="O1755" s="106">
        <v>4</v>
      </c>
      <c r="P1755" s="106">
        <v>13</v>
      </c>
      <c r="Q1755" s="106">
        <v>4</v>
      </c>
      <c r="R1755" s="106">
        <v>4</v>
      </c>
      <c r="S1755" s="106">
        <v>282</v>
      </c>
      <c r="T1755" s="106">
        <v>286</v>
      </c>
      <c r="U1755" s="106">
        <v>4</v>
      </c>
      <c r="V1755" s="106">
        <v>4</v>
      </c>
      <c r="W1755" s="106">
        <v>3</v>
      </c>
      <c r="X1755" s="106">
        <v>3.5</v>
      </c>
      <c r="Y1755" s="106">
        <v>20</v>
      </c>
      <c r="Z1755" s="106">
        <v>5</v>
      </c>
      <c r="AA1755" s="107">
        <v>45497</v>
      </c>
      <c r="AB1755" s="106">
        <v>4</v>
      </c>
      <c r="AC1755" s="108">
        <v>4.0999999999999996</v>
      </c>
      <c r="AD1755" s="109">
        <v>3</v>
      </c>
      <c r="AE1755" s="110">
        <v>0</v>
      </c>
      <c r="AF1755" s="111">
        <v>0.54</v>
      </c>
      <c r="AG1755" s="112">
        <v>0</v>
      </c>
      <c r="AH1755" s="112">
        <v>0</v>
      </c>
      <c r="AI1755" s="112">
        <v>0</v>
      </c>
      <c r="AJ1755" s="111">
        <v>0.9</v>
      </c>
      <c r="AK1755" s="112">
        <v>0</v>
      </c>
      <c r="AL1755" s="112">
        <v>0</v>
      </c>
      <c r="AM1755" s="112">
        <v>0</v>
      </c>
      <c r="AN1755" s="112">
        <v>0</v>
      </c>
      <c r="AO1755" s="112">
        <v>0</v>
      </c>
      <c r="AP1755" s="112">
        <v>0</v>
      </c>
      <c r="AQ1755" s="112">
        <v>0</v>
      </c>
      <c r="AR1755" s="112">
        <v>0</v>
      </c>
      <c r="AS1755" s="112">
        <v>0</v>
      </c>
      <c r="AT1755" s="111">
        <v>0.55000000000000004</v>
      </c>
      <c r="AU1755" s="112">
        <v>0</v>
      </c>
      <c r="AV1755" s="112">
        <v>0</v>
      </c>
      <c r="AW1755" s="112">
        <v>0</v>
      </c>
      <c r="AX1755" s="112">
        <v>0</v>
      </c>
      <c r="AY1755" s="112">
        <v>0</v>
      </c>
      <c r="AZ1755" s="112">
        <v>0</v>
      </c>
      <c r="BA1755" s="111">
        <v>0.71299999999999997</v>
      </c>
      <c r="BB1755" s="112">
        <v>0</v>
      </c>
      <c r="BC1755" s="112">
        <v>0</v>
      </c>
      <c r="BD1755" s="112">
        <v>0</v>
      </c>
      <c r="BE1755" s="112">
        <v>0</v>
      </c>
      <c r="BF1755" s="112">
        <v>0</v>
      </c>
      <c r="BG1755" s="112">
        <v>0</v>
      </c>
      <c r="BH1755" s="112">
        <v>0</v>
      </c>
      <c r="BI1755" s="112">
        <v>0</v>
      </c>
      <c r="BJ1755" s="112">
        <v>0</v>
      </c>
      <c r="BK1755" s="111">
        <v>0.71299999999999997</v>
      </c>
      <c r="BL1755" s="112">
        <v>0</v>
      </c>
      <c r="BM1755" s="112">
        <v>0</v>
      </c>
      <c r="BN1755" s="112">
        <v>0</v>
      </c>
      <c r="BO1755" s="112">
        <v>0</v>
      </c>
      <c r="BP1755" s="112">
        <v>0</v>
      </c>
      <c r="BQ1755" s="112">
        <v>0</v>
      </c>
      <c r="BR1755" s="113">
        <v>3</v>
      </c>
      <c r="BS1755" s="112">
        <v>0</v>
      </c>
    </row>
    <row r="1756" spans="1:71" hidden="1" x14ac:dyDescent="0.25">
      <c r="A1756" s="102" t="s">
        <v>9</v>
      </c>
      <c r="B1756" s="103" t="s">
        <v>187</v>
      </c>
      <c r="C1756" s="102" t="s">
        <v>188</v>
      </c>
      <c r="D1756" s="102" t="s">
        <v>791</v>
      </c>
      <c r="E1756" s="102" t="s">
        <v>792</v>
      </c>
      <c r="F1756" s="102" t="s">
        <v>413</v>
      </c>
      <c r="G1756" s="102" t="s">
        <v>227</v>
      </c>
      <c r="H1756" s="104">
        <v>15</v>
      </c>
      <c r="I1756" s="104">
        <v>16</v>
      </c>
      <c r="J1756" s="104">
        <v>67</v>
      </c>
      <c r="K1756" s="104">
        <v>201</v>
      </c>
      <c r="L1756" s="105">
        <v>32.666666666666664</v>
      </c>
      <c r="M1756" s="106">
        <v>143</v>
      </c>
      <c r="N1756" s="106">
        <v>165</v>
      </c>
      <c r="O1756" s="106">
        <v>2</v>
      </c>
      <c r="P1756" s="106">
        <v>22</v>
      </c>
      <c r="Q1756" s="106">
        <v>5</v>
      </c>
      <c r="R1756" s="106">
        <v>3.5</v>
      </c>
      <c r="S1756" s="106">
        <v>152</v>
      </c>
      <c r="T1756" s="106">
        <v>157</v>
      </c>
      <c r="U1756" s="106">
        <v>2</v>
      </c>
      <c r="V1756" s="106">
        <v>5</v>
      </c>
      <c r="W1756" s="106">
        <v>3</v>
      </c>
      <c r="X1756" s="106">
        <v>2.5</v>
      </c>
      <c r="Y1756" s="106">
        <v>67</v>
      </c>
      <c r="Z1756" s="106">
        <v>7</v>
      </c>
      <c r="AA1756" s="107">
        <v>73898</v>
      </c>
      <c r="AB1756" s="106">
        <v>8</v>
      </c>
      <c r="AC1756" s="108">
        <v>5.8</v>
      </c>
      <c r="AD1756" s="109">
        <v>3</v>
      </c>
      <c r="AE1756" s="110">
        <v>0</v>
      </c>
      <c r="AF1756" s="111">
        <v>0.54</v>
      </c>
      <c r="AG1756" s="112">
        <v>0</v>
      </c>
      <c r="AH1756" s="112">
        <v>0</v>
      </c>
      <c r="AI1756" s="112">
        <v>0</v>
      </c>
      <c r="AJ1756" s="111">
        <v>0.9</v>
      </c>
      <c r="AK1756" s="112">
        <v>0</v>
      </c>
      <c r="AL1756" s="112">
        <v>0</v>
      </c>
      <c r="AM1756" s="112">
        <v>0</v>
      </c>
      <c r="AN1756" s="112">
        <v>0</v>
      </c>
      <c r="AO1756" s="112">
        <v>0</v>
      </c>
      <c r="AP1756" s="112">
        <v>0</v>
      </c>
      <c r="AQ1756" s="112">
        <v>0</v>
      </c>
      <c r="AR1756" s="112">
        <v>0</v>
      </c>
      <c r="AS1756" s="112">
        <v>0</v>
      </c>
      <c r="AT1756" s="111">
        <v>0.55000000000000004</v>
      </c>
      <c r="AU1756" s="112">
        <v>1.6666666666666667</v>
      </c>
      <c r="AV1756" s="112">
        <v>0</v>
      </c>
      <c r="AW1756" s="112">
        <v>0</v>
      </c>
      <c r="AX1756" s="112">
        <v>0</v>
      </c>
      <c r="AY1756" s="112">
        <v>4.666666666666667</v>
      </c>
      <c r="AZ1756" s="112">
        <v>6.666666666666667</v>
      </c>
      <c r="BA1756" s="111">
        <v>0.71299999999999997</v>
      </c>
      <c r="BB1756" s="112">
        <v>0</v>
      </c>
      <c r="BC1756" s="112">
        <v>0</v>
      </c>
      <c r="BD1756" s="112">
        <v>0</v>
      </c>
      <c r="BE1756" s="112">
        <v>0</v>
      </c>
      <c r="BF1756" s="112">
        <v>0</v>
      </c>
      <c r="BG1756" s="112">
        <v>0</v>
      </c>
      <c r="BH1756" s="112">
        <v>0</v>
      </c>
      <c r="BI1756" s="112">
        <v>0</v>
      </c>
      <c r="BJ1756" s="112">
        <v>0</v>
      </c>
      <c r="BK1756" s="111">
        <v>0.71299999999999997</v>
      </c>
      <c r="BL1756" s="112">
        <v>0</v>
      </c>
      <c r="BM1756" s="112">
        <v>1.1883333333333332</v>
      </c>
      <c r="BN1756" s="112">
        <v>0</v>
      </c>
      <c r="BO1756" s="112">
        <v>0</v>
      </c>
      <c r="BP1756" s="112">
        <v>8.0806666666666676</v>
      </c>
      <c r="BQ1756" s="112">
        <v>0</v>
      </c>
      <c r="BR1756" s="113">
        <v>18</v>
      </c>
      <c r="BS1756" s="112">
        <v>0</v>
      </c>
    </row>
    <row r="1757" spans="1:71" hidden="1" x14ac:dyDescent="0.25">
      <c r="A1757" s="102" t="s">
        <v>9</v>
      </c>
      <c r="B1757" s="103" t="s">
        <v>187</v>
      </c>
      <c r="C1757" s="102" t="s">
        <v>188</v>
      </c>
      <c r="D1757" s="102" t="s">
        <v>82</v>
      </c>
      <c r="E1757" s="102" t="s">
        <v>83</v>
      </c>
      <c r="F1757" s="102" t="s">
        <v>156</v>
      </c>
      <c r="G1757" s="102" t="s">
        <v>224</v>
      </c>
      <c r="H1757" s="104">
        <v>722</v>
      </c>
      <c r="I1757" s="104">
        <v>738</v>
      </c>
      <c r="J1757" s="104">
        <v>816</v>
      </c>
      <c r="K1757" s="104">
        <v>2448</v>
      </c>
      <c r="L1757" s="105">
        <v>758.66666666666663</v>
      </c>
      <c r="M1757" s="106">
        <v>6097</v>
      </c>
      <c r="N1757" s="106">
        <v>6825</v>
      </c>
      <c r="O1757" s="106">
        <v>10</v>
      </c>
      <c r="P1757" s="106">
        <v>728</v>
      </c>
      <c r="Q1757" s="106">
        <v>10</v>
      </c>
      <c r="R1757" s="106">
        <v>10</v>
      </c>
      <c r="S1757" s="106">
        <v>6464</v>
      </c>
      <c r="T1757" s="106">
        <v>6623</v>
      </c>
      <c r="U1757" s="106">
        <v>10</v>
      </c>
      <c r="V1757" s="106">
        <v>159</v>
      </c>
      <c r="W1757" s="106">
        <v>10</v>
      </c>
      <c r="X1757" s="106">
        <v>10</v>
      </c>
      <c r="Y1757" s="106">
        <v>816</v>
      </c>
      <c r="Z1757" s="106">
        <v>10</v>
      </c>
      <c r="AA1757" s="107">
        <v>31395</v>
      </c>
      <c r="AB1757" s="106">
        <v>2</v>
      </c>
      <c r="AC1757" s="108">
        <v>6.8</v>
      </c>
      <c r="AD1757" s="109">
        <v>2</v>
      </c>
      <c r="AE1757" s="110">
        <v>0</v>
      </c>
      <c r="AF1757" s="111">
        <v>0.54</v>
      </c>
      <c r="AG1757" s="112">
        <v>0</v>
      </c>
      <c r="AH1757" s="112">
        <v>0</v>
      </c>
      <c r="AI1757" s="112">
        <v>0</v>
      </c>
      <c r="AJ1757" s="111">
        <v>0.9</v>
      </c>
      <c r="AK1757" s="112">
        <v>0</v>
      </c>
      <c r="AL1757" s="112">
        <v>0</v>
      </c>
      <c r="AM1757" s="112">
        <v>0</v>
      </c>
      <c r="AN1757" s="112">
        <v>0</v>
      </c>
      <c r="AO1757" s="112">
        <v>0</v>
      </c>
      <c r="AP1757" s="112">
        <v>0</v>
      </c>
      <c r="AQ1757" s="112">
        <v>0</v>
      </c>
      <c r="AR1757" s="112">
        <v>0</v>
      </c>
      <c r="AS1757" s="112">
        <v>0</v>
      </c>
      <c r="AT1757" s="111">
        <v>0.55000000000000004</v>
      </c>
      <c r="AU1757" s="112">
        <v>0</v>
      </c>
      <c r="AV1757" s="112">
        <v>0</v>
      </c>
      <c r="AW1757" s="112">
        <v>0</v>
      </c>
      <c r="AX1757" s="112">
        <v>0</v>
      </c>
      <c r="AY1757" s="112">
        <v>0</v>
      </c>
      <c r="AZ1757" s="112">
        <v>0</v>
      </c>
      <c r="BA1757" s="111">
        <v>0.71299999999999997</v>
      </c>
      <c r="BB1757" s="112">
        <v>0</v>
      </c>
      <c r="BC1757" s="112">
        <v>0</v>
      </c>
      <c r="BD1757" s="112">
        <v>0</v>
      </c>
      <c r="BE1757" s="112">
        <v>0</v>
      </c>
      <c r="BF1757" s="112">
        <v>0</v>
      </c>
      <c r="BG1757" s="112">
        <v>0</v>
      </c>
      <c r="BH1757" s="112">
        <v>0</v>
      </c>
      <c r="BI1757" s="112">
        <v>0</v>
      </c>
      <c r="BJ1757" s="112">
        <v>0</v>
      </c>
      <c r="BK1757" s="111">
        <v>0.71299999999999997</v>
      </c>
      <c r="BL1757" s="112">
        <v>0</v>
      </c>
      <c r="BM1757" s="112">
        <v>0</v>
      </c>
      <c r="BN1757" s="112">
        <v>0</v>
      </c>
      <c r="BO1757" s="112">
        <v>0</v>
      </c>
      <c r="BP1757" s="112">
        <v>0</v>
      </c>
      <c r="BQ1757" s="112">
        <v>0</v>
      </c>
      <c r="BR1757" s="113">
        <v>171</v>
      </c>
      <c r="BS1757" s="112">
        <v>0</v>
      </c>
    </row>
    <row r="1758" spans="1:71" hidden="1" x14ac:dyDescent="0.25">
      <c r="A1758" s="102" t="s">
        <v>9</v>
      </c>
      <c r="B1758" s="103" t="s">
        <v>189</v>
      </c>
      <c r="C1758" s="102" t="s">
        <v>190</v>
      </c>
      <c r="D1758" s="102" t="s">
        <v>616</v>
      </c>
      <c r="E1758" s="102" t="s">
        <v>617</v>
      </c>
      <c r="F1758" s="102" t="s">
        <v>151</v>
      </c>
      <c r="G1758" s="102" t="s">
        <v>223</v>
      </c>
      <c r="H1758" s="104">
        <v>10</v>
      </c>
      <c r="I1758" s="104">
        <v>14</v>
      </c>
      <c r="J1758" s="104"/>
      <c r="K1758" s="104" t="s">
        <v>154</v>
      </c>
      <c r="L1758" s="105">
        <v>12</v>
      </c>
      <c r="M1758" s="106">
        <v>149</v>
      </c>
      <c r="N1758" s="106">
        <v>122</v>
      </c>
      <c r="O1758" s="106">
        <v>1</v>
      </c>
      <c r="P1758" s="106">
        <v>-27</v>
      </c>
      <c r="Q1758" s="106">
        <v>1</v>
      </c>
      <c r="R1758" s="106">
        <v>1</v>
      </c>
      <c r="S1758" s="106">
        <v>158</v>
      </c>
      <c r="T1758" s="106">
        <v>156</v>
      </c>
      <c r="U1758" s="106">
        <v>2</v>
      </c>
      <c r="V1758" s="106">
        <v>-2</v>
      </c>
      <c r="W1758" s="106">
        <v>1</v>
      </c>
      <c r="X1758" s="106">
        <v>1.5</v>
      </c>
      <c r="Y1758" s="106"/>
      <c r="Z1758" s="106"/>
      <c r="AA1758" s="107">
        <v>29644</v>
      </c>
      <c r="AB1758" s="106">
        <v>2</v>
      </c>
      <c r="AC1758" s="108">
        <v>1.625</v>
      </c>
      <c r="AD1758" s="109">
        <v>1</v>
      </c>
      <c r="AE1758" s="110">
        <v>0</v>
      </c>
      <c r="AF1758" s="111">
        <v>0.54</v>
      </c>
      <c r="AG1758" s="112">
        <v>0</v>
      </c>
      <c r="AH1758" s="112">
        <v>0</v>
      </c>
      <c r="AI1758" s="112">
        <v>0</v>
      </c>
      <c r="AJ1758" s="111">
        <v>0.9</v>
      </c>
      <c r="AK1758" s="112">
        <v>0</v>
      </c>
      <c r="AL1758" s="112">
        <v>0</v>
      </c>
      <c r="AM1758" s="112">
        <v>0</v>
      </c>
      <c r="AN1758" s="112">
        <v>0</v>
      </c>
      <c r="AO1758" s="112">
        <v>0</v>
      </c>
      <c r="AP1758" s="112">
        <v>0</v>
      </c>
      <c r="AQ1758" s="112">
        <v>0</v>
      </c>
      <c r="AR1758" s="112">
        <v>0</v>
      </c>
      <c r="AS1758" s="112">
        <v>0</v>
      </c>
      <c r="AT1758" s="111">
        <v>0.55000000000000004</v>
      </c>
      <c r="AU1758" s="112">
        <v>0</v>
      </c>
      <c r="AV1758" s="112">
        <v>0</v>
      </c>
      <c r="AW1758" s="112">
        <v>0</v>
      </c>
      <c r="AX1758" s="112">
        <v>0</v>
      </c>
      <c r="AY1758" s="112">
        <v>0</v>
      </c>
      <c r="AZ1758" s="112">
        <v>0</v>
      </c>
      <c r="BA1758" s="111">
        <v>0.71299999999999997</v>
      </c>
      <c r="BB1758" s="112">
        <v>0</v>
      </c>
      <c r="BC1758" s="112">
        <v>0</v>
      </c>
      <c r="BD1758" s="112">
        <v>0</v>
      </c>
      <c r="BE1758" s="112">
        <v>0</v>
      </c>
      <c r="BF1758" s="112">
        <v>0</v>
      </c>
      <c r="BG1758" s="112">
        <v>0</v>
      </c>
      <c r="BH1758" s="112">
        <v>0</v>
      </c>
      <c r="BI1758" s="112">
        <v>0</v>
      </c>
      <c r="BJ1758" s="112">
        <v>0</v>
      </c>
      <c r="BK1758" s="111">
        <v>0.71299999999999997</v>
      </c>
      <c r="BL1758" s="112">
        <v>0</v>
      </c>
      <c r="BM1758" s="112">
        <v>0</v>
      </c>
      <c r="BN1758" s="112">
        <v>0</v>
      </c>
      <c r="BO1758" s="112">
        <v>0</v>
      </c>
      <c r="BP1758" s="112">
        <v>0</v>
      </c>
      <c r="BQ1758" s="112">
        <v>0</v>
      </c>
      <c r="BR1758" s="113">
        <v>21</v>
      </c>
      <c r="BS1758" s="112">
        <v>0</v>
      </c>
    </row>
    <row r="1759" spans="1:71" hidden="1" x14ac:dyDescent="0.25">
      <c r="A1759" s="102" t="s">
        <v>9</v>
      </c>
      <c r="B1759" s="103" t="s">
        <v>189</v>
      </c>
      <c r="C1759" s="102" t="s">
        <v>190</v>
      </c>
      <c r="D1759" s="102" t="s">
        <v>455</v>
      </c>
      <c r="E1759" s="102" t="s">
        <v>456</v>
      </c>
      <c r="F1759" s="102" t="s">
        <v>155</v>
      </c>
      <c r="G1759" s="102" t="s">
        <v>227</v>
      </c>
      <c r="H1759" s="104">
        <v>57</v>
      </c>
      <c r="I1759" s="104">
        <v>53</v>
      </c>
      <c r="J1759" s="104">
        <v>43</v>
      </c>
      <c r="K1759" s="104">
        <v>129</v>
      </c>
      <c r="L1759" s="105">
        <v>51</v>
      </c>
      <c r="M1759" s="106">
        <v>575</v>
      </c>
      <c r="N1759" s="106">
        <v>609</v>
      </c>
      <c r="O1759" s="106">
        <v>5</v>
      </c>
      <c r="P1759" s="106">
        <v>34</v>
      </c>
      <c r="Q1759" s="106">
        <v>6</v>
      </c>
      <c r="R1759" s="106">
        <v>5.5</v>
      </c>
      <c r="S1759" s="106">
        <v>559</v>
      </c>
      <c r="T1759" s="106">
        <v>561</v>
      </c>
      <c r="U1759" s="106">
        <v>5</v>
      </c>
      <c r="V1759" s="106">
        <v>2</v>
      </c>
      <c r="W1759" s="106">
        <v>2</v>
      </c>
      <c r="X1759" s="106">
        <v>3.5</v>
      </c>
      <c r="Y1759" s="106">
        <v>43</v>
      </c>
      <c r="Z1759" s="106">
        <v>6</v>
      </c>
      <c r="AA1759" s="107">
        <v>55490</v>
      </c>
      <c r="AB1759" s="106">
        <v>6</v>
      </c>
      <c r="AC1759" s="108">
        <v>5.4</v>
      </c>
      <c r="AD1759" s="109">
        <v>3</v>
      </c>
      <c r="AE1759" s="110">
        <v>119.66666666666667</v>
      </c>
      <c r="AF1759" s="111">
        <v>0.54</v>
      </c>
      <c r="AG1759" s="112">
        <v>5.333333333333333</v>
      </c>
      <c r="AH1759" s="112">
        <v>14.666666666666666</v>
      </c>
      <c r="AI1759" s="112">
        <v>5.333333333333333</v>
      </c>
      <c r="AJ1759" s="111">
        <v>0.9</v>
      </c>
      <c r="AK1759" s="112">
        <v>0</v>
      </c>
      <c r="AL1759" s="112">
        <v>0</v>
      </c>
      <c r="AM1759" s="112">
        <v>0</v>
      </c>
      <c r="AN1759" s="112">
        <v>0</v>
      </c>
      <c r="AO1759" s="112">
        <v>16.333333333333332</v>
      </c>
      <c r="AP1759" s="112">
        <v>0</v>
      </c>
      <c r="AQ1759" s="112">
        <v>0</v>
      </c>
      <c r="AR1759" s="112">
        <v>0</v>
      </c>
      <c r="AS1759" s="112">
        <v>0</v>
      </c>
      <c r="AT1759" s="111">
        <v>0.55000000000000004</v>
      </c>
      <c r="AU1759" s="112">
        <v>0</v>
      </c>
      <c r="AV1759" s="112">
        <v>0</v>
      </c>
      <c r="AW1759" s="112">
        <v>0</v>
      </c>
      <c r="AX1759" s="112">
        <v>0</v>
      </c>
      <c r="AY1759" s="112">
        <v>0</v>
      </c>
      <c r="AZ1759" s="112">
        <v>0</v>
      </c>
      <c r="BA1759" s="111">
        <v>0.71299999999999997</v>
      </c>
      <c r="BB1759" s="112">
        <v>0</v>
      </c>
      <c r="BC1759" s="112">
        <v>0</v>
      </c>
      <c r="BD1759" s="112">
        <v>0</v>
      </c>
      <c r="BE1759" s="112">
        <v>0</v>
      </c>
      <c r="BF1759" s="112">
        <v>48.666666666666664</v>
      </c>
      <c r="BG1759" s="112">
        <v>0</v>
      </c>
      <c r="BH1759" s="112">
        <v>0</v>
      </c>
      <c r="BI1759" s="112">
        <v>1.6666666666666667</v>
      </c>
      <c r="BJ1759" s="112">
        <v>0</v>
      </c>
      <c r="BK1759" s="111">
        <v>0.71299999999999997</v>
      </c>
      <c r="BL1759" s="112">
        <v>64.62</v>
      </c>
      <c r="BM1759" s="112">
        <v>18</v>
      </c>
      <c r="BN1759" s="112">
        <v>4.8</v>
      </c>
      <c r="BO1759" s="112">
        <v>43.682666666666663</v>
      </c>
      <c r="BP1759" s="112">
        <v>1.1883333333333332</v>
      </c>
      <c r="BQ1759" s="112">
        <v>0</v>
      </c>
      <c r="BR1759" s="113">
        <v>125</v>
      </c>
      <c r="BS1759" s="112">
        <v>0</v>
      </c>
    </row>
    <row r="1760" spans="1:71" hidden="1" x14ac:dyDescent="0.25">
      <c r="A1760" s="102" t="s">
        <v>9</v>
      </c>
      <c r="B1760" s="103" t="s">
        <v>189</v>
      </c>
      <c r="C1760" s="102" t="s">
        <v>190</v>
      </c>
      <c r="D1760" s="102" t="s">
        <v>592</v>
      </c>
      <c r="E1760" s="102" t="s">
        <v>593</v>
      </c>
      <c r="F1760" s="102" t="s">
        <v>151</v>
      </c>
      <c r="G1760" s="102" t="s">
        <v>223</v>
      </c>
      <c r="H1760" s="104">
        <v>25</v>
      </c>
      <c r="I1760" s="104">
        <v>20</v>
      </c>
      <c r="J1760" s="104">
        <v>472</v>
      </c>
      <c r="K1760" s="104">
        <v>1416</v>
      </c>
      <c r="L1760" s="105">
        <v>172.33333333333334</v>
      </c>
      <c r="M1760" s="106">
        <v>295</v>
      </c>
      <c r="N1760" s="106">
        <v>277</v>
      </c>
      <c r="O1760" s="106">
        <v>3</v>
      </c>
      <c r="P1760" s="106">
        <v>-18</v>
      </c>
      <c r="Q1760" s="106">
        <v>2</v>
      </c>
      <c r="R1760" s="106">
        <v>2.5</v>
      </c>
      <c r="S1760" s="106">
        <v>279</v>
      </c>
      <c r="T1760" s="106">
        <v>270</v>
      </c>
      <c r="U1760" s="106">
        <v>3</v>
      </c>
      <c r="V1760" s="106">
        <v>-9</v>
      </c>
      <c r="W1760" s="106">
        <v>1</v>
      </c>
      <c r="X1760" s="106">
        <v>2</v>
      </c>
      <c r="Y1760" s="106">
        <v>472</v>
      </c>
      <c r="Z1760" s="106">
        <v>10</v>
      </c>
      <c r="AA1760" s="107"/>
      <c r="AB1760" s="106"/>
      <c r="AC1760" s="108">
        <v>4.833333333333333</v>
      </c>
      <c r="AD1760" s="109">
        <v>3</v>
      </c>
      <c r="AE1760" s="110">
        <v>0</v>
      </c>
      <c r="AF1760" s="111">
        <v>0.54</v>
      </c>
      <c r="AG1760" s="112">
        <v>0</v>
      </c>
      <c r="AH1760" s="112">
        <v>0</v>
      </c>
      <c r="AI1760" s="112">
        <v>0</v>
      </c>
      <c r="AJ1760" s="111">
        <v>0.9</v>
      </c>
      <c r="AK1760" s="112">
        <v>0</v>
      </c>
      <c r="AL1760" s="112">
        <v>0</v>
      </c>
      <c r="AM1760" s="112">
        <v>0</v>
      </c>
      <c r="AN1760" s="112">
        <v>0</v>
      </c>
      <c r="AO1760" s="112">
        <v>0</v>
      </c>
      <c r="AP1760" s="112">
        <v>0</v>
      </c>
      <c r="AQ1760" s="112">
        <v>0</v>
      </c>
      <c r="AR1760" s="112">
        <v>0</v>
      </c>
      <c r="AS1760" s="112">
        <v>0</v>
      </c>
      <c r="AT1760" s="111">
        <v>0.55000000000000004</v>
      </c>
      <c r="AU1760" s="112">
        <v>0</v>
      </c>
      <c r="AV1760" s="112">
        <v>0</v>
      </c>
      <c r="AW1760" s="112">
        <v>0</v>
      </c>
      <c r="AX1760" s="112">
        <v>0</v>
      </c>
      <c r="AY1760" s="112">
        <v>0</v>
      </c>
      <c r="AZ1760" s="112">
        <v>0</v>
      </c>
      <c r="BA1760" s="111">
        <v>0.71299999999999997</v>
      </c>
      <c r="BB1760" s="112">
        <v>0</v>
      </c>
      <c r="BC1760" s="112">
        <v>0</v>
      </c>
      <c r="BD1760" s="112">
        <v>0</v>
      </c>
      <c r="BE1760" s="112">
        <v>0</v>
      </c>
      <c r="BF1760" s="112">
        <v>0</v>
      </c>
      <c r="BG1760" s="112">
        <v>0</v>
      </c>
      <c r="BH1760" s="112">
        <v>0</v>
      </c>
      <c r="BI1760" s="112">
        <v>0</v>
      </c>
      <c r="BJ1760" s="112">
        <v>0</v>
      </c>
      <c r="BK1760" s="111">
        <v>0.71299999999999997</v>
      </c>
      <c r="BL1760" s="112">
        <v>0</v>
      </c>
      <c r="BM1760" s="112">
        <v>0</v>
      </c>
      <c r="BN1760" s="112">
        <v>0</v>
      </c>
      <c r="BO1760" s="112">
        <v>0</v>
      </c>
      <c r="BP1760" s="112">
        <v>0</v>
      </c>
      <c r="BQ1760" s="112">
        <v>0</v>
      </c>
      <c r="BR1760" s="113">
        <v>78</v>
      </c>
      <c r="BS1760" s="112">
        <v>0</v>
      </c>
    </row>
    <row r="1761" spans="1:71" hidden="1" x14ac:dyDescent="0.25">
      <c r="A1761" s="102" t="s">
        <v>9</v>
      </c>
      <c r="B1761" s="103" t="s">
        <v>189</v>
      </c>
      <c r="C1761" s="102" t="s">
        <v>190</v>
      </c>
      <c r="D1761" s="102" t="s">
        <v>618</v>
      </c>
      <c r="E1761" s="102" t="s">
        <v>619</v>
      </c>
      <c r="F1761" s="102" t="s">
        <v>155</v>
      </c>
      <c r="G1761" s="102" t="s">
        <v>227</v>
      </c>
      <c r="H1761" s="104">
        <v>16</v>
      </c>
      <c r="I1761" s="104">
        <v>21</v>
      </c>
      <c r="J1761" s="104">
        <v>5</v>
      </c>
      <c r="K1761" s="104">
        <v>15</v>
      </c>
      <c r="L1761" s="105">
        <v>14</v>
      </c>
      <c r="M1761" s="106">
        <v>191</v>
      </c>
      <c r="N1761" s="106">
        <v>180</v>
      </c>
      <c r="O1761" s="106">
        <v>2</v>
      </c>
      <c r="P1761" s="106">
        <v>-11</v>
      </c>
      <c r="Q1761" s="106">
        <v>2</v>
      </c>
      <c r="R1761" s="106">
        <v>2</v>
      </c>
      <c r="S1761" s="106">
        <v>219</v>
      </c>
      <c r="T1761" s="106">
        <v>221</v>
      </c>
      <c r="U1761" s="106">
        <v>3</v>
      </c>
      <c r="V1761" s="106">
        <v>2</v>
      </c>
      <c r="W1761" s="106">
        <v>2</v>
      </c>
      <c r="X1761" s="106">
        <v>2.5</v>
      </c>
      <c r="Y1761" s="106">
        <v>5</v>
      </c>
      <c r="Z1761" s="106">
        <v>1</v>
      </c>
      <c r="AA1761" s="107">
        <v>48192</v>
      </c>
      <c r="AB1761" s="106">
        <v>5</v>
      </c>
      <c r="AC1761" s="108">
        <v>3.1</v>
      </c>
      <c r="AD1761" s="109">
        <v>2</v>
      </c>
      <c r="AE1761" s="110">
        <v>66</v>
      </c>
      <c r="AF1761" s="111">
        <v>0.54</v>
      </c>
      <c r="AG1761" s="112">
        <v>0</v>
      </c>
      <c r="AH1761" s="112">
        <v>2.3333333333333335</v>
      </c>
      <c r="AI1761" s="112">
        <v>0</v>
      </c>
      <c r="AJ1761" s="111">
        <v>0.9</v>
      </c>
      <c r="AK1761" s="112">
        <v>0</v>
      </c>
      <c r="AL1761" s="112">
        <v>0</v>
      </c>
      <c r="AM1761" s="112">
        <v>0</v>
      </c>
      <c r="AN1761" s="112">
        <v>0</v>
      </c>
      <c r="AO1761" s="112">
        <v>18.666666666666668</v>
      </c>
      <c r="AP1761" s="112">
        <v>0</v>
      </c>
      <c r="AQ1761" s="112">
        <v>0</v>
      </c>
      <c r="AR1761" s="112">
        <v>0</v>
      </c>
      <c r="AS1761" s="112">
        <v>0</v>
      </c>
      <c r="AT1761" s="111">
        <v>0.55000000000000004</v>
      </c>
      <c r="AU1761" s="112">
        <v>0</v>
      </c>
      <c r="AV1761" s="112">
        <v>0</v>
      </c>
      <c r="AW1761" s="112">
        <v>0</v>
      </c>
      <c r="AX1761" s="112">
        <v>0</v>
      </c>
      <c r="AY1761" s="112">
        <v>0</v>
      </c>
      <c r="AZ1761" s="112">
        <v>0</v>
      </c>
      <c r="BA1761" s="111">
        <v>0.71299999999999997</v>
      </c>
      <c r="BB1761" s="112">
        <v>0</v>
      </c>
      <c r="BC1761" s="112">
        <v>0</v>
      </c>
      <c r="BD1761" s="112">
        <v>0</v>
      </c>
      <c r="BE1761" s="112">
        <v>0</v>
      </c>
      <c r="BF1761" s="112">
        <v>0</v>
      </c>
      <c r="BG1761" s="112">
        <v>0</v>
      </c>
      <c r="BH1761" s="112">
        <v>0</v>
      </c>
      <c r="BI1761" s="112">
        <v>0</v>
      </c>
      <c r="BJ1761" s="112">
        <v>0</v>
      </c>
      <c r="BK1761" s="111">
        <v>0.71299999999999997</v>
      </c>
      <c r="BL1761" s="112">
        <v>35.64</v>
      </c>
      <c r="BM1761" s="112">
        <v>2.1</v>
      </c>
      <c r="BN1761" s="112">
        <v>0</v>
      </c>
      <c r="BO1761" s="112">
        <v>10.266666666666667</v>
      </c>
      <c r="BP1761" s="112">
        <v>0</v>
      </c>
      <c r="BQ1761" s="112">
        <v>0</v>
      </c>
      <c r="BR1761" s="113">
        <v>46</v>
      </c>
      <c r="BS1761" s="112">
        <v>0</v>
      </c>
    </row>
    <row r="1762" spans="1:71" hidden="1" x14ac:dyDescent="0.25">
      <c r="A1762" s="102" t="s">
        <v>9</v>
      </c>
      <c r="B1762" s="103" t="s">
        <v>189</v>
      </c>
      <c r="C1762" s="102" t="s">
        <v>190</v>
      </c>
      <c r="D1762" s="102" t="s">
        <v>937</v>
      </c>
      <c r="E1762" s="102" t="s">
        <v>938</v>
      </c>
      <c r="F1762" s="102" t="s">
        <v>155</v>
      </c>
      <c r="G1762" s="102" t="s">
        <v>227</v>
      </c>
      <c r="H1762" s="104">
        <v>166</v>
      </c>
      <c r="I1762" s="104">
        <v>178</v>
      </c>
      <c r="J1762" s="104">
        <v>424</v>
      </c>
      <c r="K1762" s="104">
        <v>1272</v>
      </c>
      <c r="L1762" s="105">
        <v>256</v>
      </c>
      <c r="M1762" s="106">
        <v>1081</v>
      </c>
      <c r="N1762" s="106">
        <v>1223</v>
      </c>
      <c r="O1762" s="106">
        <v>7</v>
      </c>
      <c r="P1762" s="106">
        <v>142</v>
      </c>
      <c r="Q1762" s="106">
        <v>8</v>
      </c>
      <c r="R1762" s="106">
        <v>7.5</v>
      </c>
      <c r="S1762" s="106">
        <v>1178</v>
      </c>
      <c r="T1762" s="106">
        <v>1221</v>
      </c>
      <c r="U1762" s="106">
        <v>7</v>
      </c>
      <c r="V1762" s="106">
        <v>43</v>
      </c>
      <c r="W1762" s="106">
        <v>8</v>
      </c>
      <c r="X1762" s="106">
        <v>7.5</v>
      </c>
      <c r="Y1762" s="106">
        <v>424</v>
      </c>
      <c r="Z1762" s="106">
        <v>10</v>
      </c>
      <c r="AA1762" s="107"/>
      <c r="AB1762" s="106"/>
      <c r="AC1762" s="108">
        <v>8.3333333333333339</v>
      </c>
      <c r="AD1762" s="109">
        <v>5</v>
      </c>
      <c r="AE1762" s="110">
        <v>0</v>
      </c>
      <c r="AF1762" s="111">
        <v>0.54</v>
      </c>
      <c r="AG1762" s="112">
        <v>0</v>
      </c>
      <c r="AH1762" s="112">
        <v>0</v>
      </c>
      <c r="AI1762" s="112">
        <v>0</v>
      </c>
      <c r="AJ1762" s="111">
        <v>0.9</v>
      </c>
      <c r="AK1762" s="112">
        <v>0</v>
      </c>
      <c r="AL1762" s="112">
        <v>0</v>
      </c>
      <c r="AM1762" s="112">
        <v>0</v>
      </c>
      <c r="AN1762" s="112">
        <v>0</v>
      </c>
      <c r="AO1762" s="112">
        <v>0</v>
      </c>
      <c r="AP1762" s="112">
        <v>0</v>
      </c>
      <c r="AQ1762" s="112">
        <v>0</v>
      </c>
      <c r="AR1762" s="112">
        <v>0</v>
      </c>
      <c r="AS1762" s="112">
        <v>0</v>
      </c>
      <c r="AT1762" s="111">
        <v>0.55000000000000004</v>
      </c>
      <c r="AU1762" s="112">
        <v>0</v>
      </c>
      <c r="AV1762" s="112">
        <v>0</v>
      </c>
      <c r="AW1762" s="112">
        <v>110.33333333333333</v>
      </c>
      <c r="AX1762" s="112">
        <v>0</v>
      </c>
      <c r="AY1762" s="112">
        <v>1.3333333333333333</v>
      </c>
      <c r="AZ1762" s="112">
        <v>17.666666666666668</v>
      </c>
      <c r="BA1762" s="111">
        <v>0.71299999999999997</v>
      </c>
      <c r="BB1762" s="112">
        <v>0</v>
      </c>
      <c r="BC1762" s="112">
        <v>0</v>
      </c>
      <c r="BD1762" s="112">
        <v>0</v>
      </c>
      <c r="BE1762" s="112">
        <v>0</v>
      </c>
      <c r="BF1762" s="112">
        <v>0</v>
      </c>
      <c r="BG1762" s="112">
        <v>0</v>
      </c>
      <c r="BH1762" s="112">
        <v>0</v>
      </c>
      <c r="BI1762" s="112">
        <v>0</v>
      </c>
      <c r="BJ1762" s="112">
        <v>0</v>
      </c>
      <c r="BK1762" s="111">
        <v>0.71299999999999997</v>
      </c>
      <c r="BL1762" s="112">
        <v>0</v>
      </c>
      <c r="BM1762" s="112">
        <v>0</v>
      </c>
      <c r="BN1762" s="112">
        <v>0</v>
      </c>
      <c r="BO1762" s="112">
        <v>78.667666666666662</v>
      </c>
      <c r="BP1762" s="112">
        <v>13.546999999999999</v>
      </c>
      <c r="BQ1762" s="112">
        <v>0</v>
      </c>
      <c r="BR1762" s="113">
        <v>48</v>
      </c>
      <c r="BS1762" s="112">
        <v>0</v>
      </c>
    </row>
    <row r="1763" spans="1:71" hidden="1" x14ac:dyDescent="0.25">
      <c r="A1763" s="102" t="s">
        <v>9</v>
      </c>
      <c r="B1763" s="103" t="s">
        <v>189</v>
      </c>
      <c r="C1763" s="102" t="s">
        <v>190</v>
      </c>
      <c r="D1763" s="102" t="s">
        <v>1034</v>
      </c>
      <c r="E1763" s="102" t="s">
        <v>1035</v>
      </c>
      <c r="F1763" s="102" t="s">
        <v>151</v>
      </c>
      <c r="G1763" s="102" t="s">
        <v>223</v>
      </c>
      <c r="H1763" s="104">
        <v>14</v>
      </c>
      <c r="I1763" s="104">
        <v>14</v>
      </c>
      <c r="J1763" s="104">
        <v>5</v>
      </c>
      <c r="K1763" s="104">
        <v>15</v>
      </c>
      <c r="L1763" s="105">
        <v>11</v>
      </c>
      <c r="M1763" s="106">
        <v>102</v>
      </c>
      <c r="N1763" s="106">
        <v>102</v>
      </c>
      <c r="O1763" s="106">
        <v>1</v>
      </c>
      <c r="P1763" s="106">
        <v>0</v>
      </c>
      <c r="Q1763" s="106">
        <v>2</v>
      </c>
      <c r="R1763" s="106">
        <v>1.5</v>
      </c>
      <c r="S1763" s="106">
        <v>111</v>
      </c>
      <c r="T1763" s="106">
        <v>112</v>
      </c>
      <c r="U1763" s="106">
        <v>1</v>
      </c>
      <c r="V1763" s="106">
        <v>1</v>
      </c>
      <c r="W1763" s="106">
        <v>2</v>
      </c>
      <c r="X1763" s="106">
        <v>1.5</v>
      </c>
      <c r="Y1763" s="106">
        <v>5</v>
      </c>
      <c r="Z1763" s="106">
        <v>1</v>
      </c>
      <c r="AA1763" s="107"/>
      <c r="AB1763" s="106"/>
      <c r="AC1763" s="108">
        <v>1.3333333333333333</v>
      </c>
      <c r="AD1763" s="109">
        <v>1</v>
      </c>
      <c r="AE1763" s="110">
        <v>0</v>
      </c>
      <c r="AF1763" s="111">
        <v>0.54</v>
      </c>
      <c r="AG1763" s="112">
        <v>0</v>
      </c>
      <c r="AH1763" s="112">
        <v>0</v>
      </c>
      <c r="AI1763" s="112">
        <v>0</v>
      </c>
      <c r="AJ1763" s="111">
        <v>0.9</v>
      </c>
      <c r="AK1763" s="112">
        <v>0</v>
      </c>
      <c r="AL1763" s="112">
        <v>0</v>
      </c>
      <c r="AM1763" s="112">
        <v>0</v>
      </c>
      <c r="AN1763" s="112">
        <v>0</v>
      </c>
      <c r="AO1763" s="112">
        <v>0</v>
      </c>
      <c r="AP1763" s="112">
        <v>0</v>
      </c>
      <c r="AQ1763" s="112">
        <v>0</v>
      </c>
      <c r="AR1763" s="112">
        <v>0</v>
      </c>
      <c r="AS1763" s="112">
        <v>0</v>
      </c>
      <c r="AT1763" s="111">
        <v>0.55000000000000004</v>
      </c>
      <c r="AU1763" s="112">
        <v>0</v>
      </c>
      <c r="AV1763" s="112">
        <v>0</v>
      </c>
      <c r="AW1763" s="112">
        <v>0</v>
      </c>
      <c r="AX1763" s="112">
        <v>0</v>
      </c>
      <c r="AY1763" s="112">
        <v>0</v>
      </c>
      <c r="AZ1763" s="112">
        <v>0</v>
      </c>
      <c r="BA1763" s="111">
        <v>0.71299999999999997</v>
      </c>
      <c r="BB1763" s="112">
        <v>0</v>
      </c>
      <c r="BC1763" s="112">
        <v>0</v>
      </c>
      <c r="BD1763" s="112">
        <v>0</v>
      </c>
      <c r="BE1763" s="112">
        <v>0</v>
      </c>
      <c r="BF1763" s="112">
        <v>0</v>
      </c>
      <c r="BG1763" s="112">
        <v>0</v>
      </c>
      <c r="BH1763" s="112">
        <v>0</v>
      </c>
      <c r="BI1763" s="112">
        <v>0</v>
      </c>
      <c r="BJ1763" s="112">
        <v>0</v>
      </c>
      <c r="BK1763" s="111">
        <v>0.71299999999999997</v>
      </c>
      <c r="BL1763" s="112">
        <v>0</v>
      </c>
      <c r="BM1763" s="112">
        <v>0</v>
      </c>
      <c r="BN1763" s="112">
        <v>0</v>
      </c>
      <c r="BO1763" s="112">
        <v>0</v>
      </c>
      <c r="BP1763" s="112">
        <v>0</v>
      </c>
      <c r="BQ1763" s="112">
        <v>0</v>
      </c>
      <c r="BR1763" s="113">
        <v>9</v>
      </c>
      <c r="BS1763" s="112">
        <v>0</v>
      </c>
    </row>
    <row r="1764" spans="1:71" hidden="1" x14ac:dyDescent="0.25">
      <c r="A1764" s="102" t="s">
        <v>9</v>
      </c>
      <c r="B1764" s="103" t="s">
        <v>189</v>
      </c>
      <c r="C1764" s="102" t="s">
        <v>190</v>
      </c>
      <c r="D1764" s="102" t="s">
        <v>457</v>
      </c>
      <c r="E1764" s="102" t="s">
        <v>458</v>
      </c>
      <c r="F1764" s="102" t="s">
        <v>155</v>
      </c>
      <c r="G1764" s="102" t="s">
        <v>227</v>
      </c>
      <c r="H1764" s="104">
        <v>24</v>
      </c>
      <c r="I1764" s="104">
        <v>27</v>
      </c>
      <c r="J1764" s="104">
        <v>81</v>
      </c>
      <c r="K1764" s="104">
        <v>243</v>
      </c>
      <c r="L1764" s="105">
        <v>44</v>
      </c>
      <c r="M1764" s="106">
        <v>221</v>
      </c>
      <c r="N1764" s="106">
        <v>238</v>
      </c>
      <c r="O1764" s="106">
        <v>3</v>
      </c>
      <c r="P1764" s="106">
        <v>17</v>
      </c>
      <c r="Q1764" s="106">
        <v>4</v>
      </c>
      <c r="R1764" s="106">
        <v>3.5</v>
      </c>
      <c r="S1764" s="106">
        <v>239</v>
      </c>
      <c r="T1764" s="106">
        <v>248</v>
      </c>
      <c r="U1764" s="106">
        <v>3</v>
      </c>
      <c r="V1764" s="106">
        <v>9</v>
      </c>
      <c r="W1764" s="106">
        <v>5</v>
      </c>
      <c r="X1764" s="106">
        <v>4</v>
      </c>
      <c r="Y1764" s="106">
        <v>81</v>
      </c>
      <c r="Z1764" s="106">
        <v>8</v>
      </c>
      <c r="AA1764" s="107">
        <v>58167</v>
      </c>
      <c r="AB1764" s="106">
        <v>6</v>
      </c>
      <c r="AC1764" s="108">
        <v>5.5</v>
      </c>
      <c r="AD1764" s="109">
        <v>3</v>
      </c>
      <c r="AE1764" s="110">
        <v>0</v>
      </c>
      <c r="AF1764" s="111">
        <v>0.54</v>
      </c>
      <c r="AG1764" s="112">
        <v>0</v>
      </c>
      <c r="AH1764" s="112">
        <v>14.333333333333334</v>
      </c>
      <c r="AI1764" s="112">
        <v>0</v>
      </c>
      <c r="AJ1764" s="111">
        <v>0.9</v>
      </c>
      <c r="AK1764" s="112">
        <v>0</v>
      </c>
      <c r="AL1764" s="112">
        <v>0</v>
      </c>
      <c r="AM1764" s="112">
        <v>0</v>
      </c>
      <c r="AN1764" s="112">
        <v>0</v>
      </c>
      <c r="AO1764" s="112">
        <v>42.333333333333336</v>
      </c>
      <c r="AP1764" s="112">
        <v>0</v>
      </c>
      <c r="AQ1764" s="112">
        <v>0</v>
      </c>
      <c r="AR1764" s="112">
        <v>0</v>
      </c>
      <c r="AS1764" s="112">
        <v>0</v>
      </c>
      <c r="AT1764" s="111">
        <v>0.55000000000000004</v>
      </c>
      <c r="AU1764" s="112">
        <v>0</v>
      </c>
      <c r="AV1764" s="112">
        <v>0</v>
      </c>
      <c r="AW1764" s="112">
        <v>138</v>
      </c>
      <c r="AX1764" s="112">
        <v>0</v>
      </c>
      <c r="AY1764" s="112">
        <v>0</v>
      </c>
      <c r="AZ1764" s="112">
        <v>0</v>
      </c>
      <c r="BA1764" s="111">
        <v>0.71299999999999997</v>
      </c>
      <c r="BB1764" s="112">
        <v>0</v>
      </c>
      <c r="BC1764" s="112">
        <v>0</v>
      </c>
      <c r="BD1764" s="112">
        <v>0</v>
      </c>
      <c r="BE1764" s="112">
        <v>0</v>
      </c>
      <c r="BF1764" s="112">
        <v>0</v>
      </c>
      <c r="BG1764" s="112">
        <v>0</v>
      </c>
      <c r="BH1764" s="112">
        <v>0</v>
      </c>
      <c r="BI1764" s="112">
        <v>0</v>
      </c>
      <c r="BJ1764" s="112">
        <v>0</v>
      </c>
      <c r="BK1764" s="111">
        <v>0.71299999999999997</v>
      </c>
      <c r="BL1764" s="112">
        <v>0</v>
      </c>
      <c r="BM1764" s="112">
        <v>12.9</v>
      </c>
      <c r="BN1764" s="112">
        <v>0</v>
      </c>
      <c r="BO1764" s="112">
        <v>121.67733333333332</v>
      </c>
      <c r="BP1764" s="112">
        <v>0</v>
      </c>
      <c r="BQ1764" s="112">
        <v>0</v>
      </c>
      <c r="BR1764" s="113">
        <v>41</v>
      </c>
      <c r="BS1764" s="112">
        <v>0</v>
      </c>
    </row>
    <row r="1765" spans="1:71" hidden="1" x14ac:dyDescent="0.25">
      <c r="A1765" s="102" t="s">
        <v>9</v>
      </c>
      <c r="B1765" s="103" t="s">
        <v>189</v>
      </c>
      <c r="C1765" s="102" t="s">
        <v>190</v>
      </c>
      <c r="D1765" s="102" t="s">
        <v>594</v>
      </c>
      <c r="E1765" s="102" t="s">
        <v>595</v>
      </c>
      <c r="F1765" s="102" t="s">
        <v>155</v>
      </c>
      <c r="G1765" s="102" t="s">
        <v>227</v>
      </c>
      <c r="H1765" s="104">
        <v>19</v>
      </c>
      <c r="I1765" s="104">
        <v>26</v>
      </c>
      <c r="J1765" s="104">
        <v>8</v>
      </c>
      <c r="K1765" s="104">
        <v>24</v>
      </c>
      <c r="L1765" s="105">
        <v>17.666666666666668</v>
      </c>
      <c r="M1765" s="106">
        <v>231</v>
      </c>
      <c r="N1765" s="106">
        <v>208</v>
      </c>
      <c r="O1765" s="106">
        <v>3</v>
      </c>
      <c r="P1765" s="106">
        <v>-23</v>
      </c>
      <c r="Q1765" s="106">
        <v>1</v>
      </c>
      <c r="R1765" s="106">
        <v>2</v>
      </c>
      <c r="S1765" s="106">
        <v>280</v>
      </c>
      <c r="T1765" s="106">
        <v>278</v>
      </c>
      <c r="U1765" s="106">
        <v>4</v>
      </c>
      <c r="V1765" s="106">
        <v>-2</v>
      </c>
      <c r="W1765" s="106">
        <v>1</v>
      </c>
      <c r="X1765" s="106">
        <v>2.5</v>
      </c>
      <c r="Y1765" s="106">
        <v>8</v>
      </c>
      <c r="Z1765" s="106">
        <v>2</v>
      </c>
      <c r="AA1765" s="107">
        <v>78271</v>
      </c>
      <c r="AB1765" s="106">
        <v>8</v>
      </c>
      <c r="AC1765" s="108">
        <v>4.5</v>
      </c>
      <c r="AD1765" s="109">
        <v>3</v>
      </c>
      <c r="AE1765" s="110">
        <v>0</v>
      </c>
      <c r="AF1765" s="111">
        <v>0.54</v>
      </c>
      <c r="AG1765" s="112">
        <v>0</v>
      </c>
      <c r="AH1765" s="112">
        <v>11</v>
      </c>
      <c r="AI1765" s="112">
        <v>0</v>
      </c>
      <c r="AJ1765" s="111">
        <v>0.9</v>
      </c>
      <c r="AK1765" s="112">
        <v>0</v>
      </c>
      <c r="AL1765" s="112">
        <v>0</v>
      </c>
      <c r="AM1765" s="112">
        <v>0</v>
      </c>
      <c r="AN1765" s="112">
        <v>0</v>
      </c>
      <c r="AO1765" s="112">
        <v>4.666666666666667</v>
      </c>
      <c r="AP1765" s="112">
        <v>0</v>
      </c>
      <c r="AQ1765" s="112">
        <v>0</v>
      </c>
      <c r="AR1765" s="112">
        <v>0</v>
      </c>
      <c r="AS1765" s="112">
        <v>0</v>
      </c>
      <c r="AT1765" s="111">
        <v>0.55000000000000004</v>
      </c>
      <c r="AU1765" s="112">
        <v>0</v>
      </c>
      <c r="AV1765" s="112">
        <v>0</v>
      </c>
      <c r="AW1765" s="112">
        <v>0</v>
      </c>
      <c r="AX1765" s="112">
        <v>0</v>
      </c>
      <c r="AY1765" s="112">
        <v>0</v>
      </c>
      <c r="AZ1765" s="112">
        <v>0</v>
      </c>
      <c r="BA1765" s="111">
        <v>0.71299999999999997</v>
      </c>
      <c r="BB1765" s="112">
        <v>0</v>
      </c>
      <c r="BC1765" s="112">
        <v>0</v>
      </c>
      <c r="BD1765" s="112">
        <v>0</v>
      </c>
      <c r="BE1765" s="112">
        <v>0</v>
      </c>
      <c r="BF1765" s="112">
        <v>0</v>
      </c>
      <c r="BG1765" s="112">
        <v>0</v>
      </c>
      <c r="BH1765" s="112">
        <v>0.33333333333333331</v>
      </c>
      <c r="BI1765" s="112">
        <v>7.666666666666667</v>
      </c>
      <c r="BJ1765" s="112">
        <v>0</v>
      </c>
      <c r="BK1765" s="111">
        <v>0.71299999999999997</v>
      </c>
      <c r="BL1765" s="112">
        <v>0</v>
      </c>
      <c r="BM1765" s="112">
        <v>9.9</v>
      </c>
      <c r="BN1765" s="112">
        <v>0</v>
      </c>
      <c r="BO1765" s="112">
        <v>2.5666666666666669</v>
      </c>
      <c r="BP1765" s="112">
        <v>5.7039999999999997</v>
      </c>
      <c r="BQ1765" s="112">
        <v>0</v>
      </c>
      <c r="BR1765" s="113">
        <v>42</v>
      </c>
      <c r="BS1765" s="112">
        <v>0</v>
      </c>
    </row>
    <row r="1766" spans="1:71" hidden="1" x14ac:dyDescent="0.25">
      <c r="A1766" s="102" t="s">
        <v>9</v>
      </c>
      <c r="B1766" s="103" t="s">
        <v>189</v>
      </c>
      <c r="C1766" s="102" t="s">
        <v>190</v>
      </c>
      <c r="D1766" s="102" t="s">
        <v>620</v>
      </c>
      <c r="E1766" s="102" t="s">
        <v>621</v>
      </c>
      <c r="F1766" s="102" t="s">
        <v>151</v>
      </c>
      <c r="G1766" s="102" t="s">
        <v>223</v>
      </c>
      <c r="H1766" s="104">
        <v>13</v>
      </c>
      <c r="I1766" s="104">
        <v>35</v>
      </c>
      <c r="J1766" s="104">
        <v>21</v>
      </c>
      <c r="K1766" s="104">
        <v>63</v>
      </c>
      <c r="L1766" s="105">
        <v>23</v>
      </c>
      <c r="M1766" s="106">
        <v>160</v>
      </c>
      <c r="N1766" s="106">
        <v>163</v>
      </c>
      <c r="O1766" s="106">
        <v>2</v>
      </c>
      <c r="P1766" s="106">
        <v>3</v>
      </c>
      <c r="Q1766" s="106">
        <v>3</v>
      </c>
      <c r="R1766" s="106">
        <v>2.5</v>
      </c>
      <c r="S1766" s="106">
        <v>354</v>
      </c>
      <c r="T1766" s="106">
        <v>369</v>
      </c>
      <c r="U1766" s="106">
        <v>4</v>
      </c>
      <c r="V1766" s="106">
        <v>15</v>
      </c>
      <c r="W1766" s="106">
        <v>6</v>
      </c>
      <c r="X1766" s="106">
        <v>5</v>
      </c>
      <c r="Y1766" s="106">
        <v>21</v>
      </c>
      <c r="Z1766" s="106">
        <v>5</v>
      </c>
      <c r="AA1766" s="107">
        <v>51459</v>
      </c>
      <c r="AB1766" s="106">
        <v>5</v>
      </c>
      <c r="AC1766" s="108">
        <v>4.5</v>
      </c>
      <c r="AD1766" s="109">
        <v>3</v>
      </c>
      <c r="AE1766" s="110">
        <v>0</v>
      </c>
      <c r="AF1766" s="111">
        <v>0.54</v>
      </c>
      <c r="AG1766" s="112">
        <v>0.33333333333333331</v>
      </c>
      <c r="AH1766" s="112">
        <v>0</v>
      </c>
      <c r="AI1766" s="112">
        <v>0.33333333333333331</v>
      </c>
      <c r="AJ1766" s="111">
        <v>0.9</v>
      </c>
      <c r="AK1766" s="112">
        <v>0</v>
      </c>
      <c r="AL1766" s="112">
        <v>0</v>
      </c>
      <c r="AM1766" s="112">
        <v>0</v>
      </c>
      <c r="AN1766" s="112">
        <v>0</v>
      </c>
      <c r="AO1766" s="112">
        <v>7.333333333333333</v>
      </c>
      <c r="AP1766" s="112">
        <v>0</v>
      </c>
      <c r="AQ1766" s="112">
        <v>0</v>
      </c>
      <c r="AR1766" s="112">
        <v>0</v>
      </c>
      <c r="AS1766" s="112">
        <v>0</v>
      </c>
      <c r="AT1766" s="111">
        <v>0.55000000000000004</v>
      </c>
      <c r="AU1766" s="112">
        <v>0</v>
      </c>
      <c r="AV1766" s="112">
        <v>0</v>
      </c>
      <c r="AW1766" s="112">
        <v>0</v>
      </c>
      <c r="AX1766" s="112">
        <v>0</v>
      </c>
      <c r="AY1766" s="112">
        <v>0</v>
      </c>
      <c r="AZ1766" s="112">
        <v>0</v>
      </c>
      <c r="BA1766" s="111">
        <v>0.71299999999999997</v>
      </c>
      <c r="BB1766" s="112">
        <v>0</v>
      </c>
      <c r="BC1766" s="112">
        <v>0</v>
      </c>
      <c r="BD1766" s="112">
        <v>0</v>
      </c>
      <c r="BE1766" s="112">
        <v>0</v>
      </c>
      <c r="BF1766" s="112">
        <v>20.666666666666668</v>
      </c>
      <c r="BG1766" s="112">
        <v>0</v>
      </c>
      <c r="BH1766" s="112">
        <v>0</v>
      </c>
      <c r="BI1766" s="112">
        <v>0</v>
      </c>
      <c r="BJ1766" s="112">
        <v>0</v>
      </c>
      <c r="BK1766" s="111">
        <v>0.71299999999999997</v>
      </c>
      <c r="BL1766" s="112">
        <v>0</v>
      </c>
      <c r="BM1766" s="112">
        <v>0.3</v>
      </c>
      <c r="BN1766" s="112">
        <v>0.3</v>
      </c>
      <c r="BO1766" s="112">
        <v>18.768666666666668</v>
      </c>
      <c r="BP1766" s="112">
        <v>0</v>
      </c>
      <c r="BQ1766" s="112">
        <v>0</v>
      </c>
      <c r="BR1766" s="113">
        <v>55</v>
      </c>
      <c r="BS1766" s="112">
        <v>0</v>
      </c>
    </row>
    <row r="1767" spans="1:71" hidden="1" x14ac:dyDescent="0.25">
      <c r="A1767" s="102" t="s">
        <v>9</v>
      </c>
      <c r="B1767" s="103" t="s">
        <v>191</v>
      </c>
      <c r="C1767" s="102" t="s">
        <v>192</v>
      </c>
      <c r="D1767" s="102" t="s">
        <v>977</v>
      </c>
      <c r="E1767" s="102" t="s">
        <v>978</v>
      </c>
      <c r="F1767" s="102" t="s">
        <v>434</v>
      </c>
      <c r="G1767" s="102" t="s">
        <v>227</v>
      </c>
      <c r="H1767" s="104">
        <v>38</v>
      </c>
      <c r="I1767" s="104">
        <v>51</v>
      </c>
      <c r="J1767" s="104">
        <v>69</v>
      </c>
      <c r="K1767" s="104">
        <v>207</v>
      </c>
      <c r="L1767" s="105">
        <v>52.666666666666664</v>
      </c>
      <c r="M1767" s="106">
        <v>1254</v>
      </c>
      <c r="N1767" s="106">
        <v>1315</v>
      </c>
      <c r="O1767" s="106">
        <v>7</v>
      </c>
      <c r="P1767" s="106">
        <v>61</v>
      </c>
      <c r="Q1767" s="106">
        <v>7</v>
      </c>
      <c r="R1767" s="106">
        <v>7</v>
      </c>
      <c r="S1767" s="106">
        <v>1330</v>
      </c>
      <c r="T1767" s="106">
        <v>1362</v>
      </c>
      <c r="U1767" s="106">
        <v>7</v>
      </c>
      <c r="V1767" s="106">
        <v>32</v>
      </c>
      <c r="W1767" s="106">
        <v>7</v>
      </c>
      <c r="X1767" s="106">
        <v>7</v>
      </c>
      <c r="Y1767" s="106">
        <v>69</v>
      </c>
      <c r="Z1767" s="106">
        <v>7</v>
      </c>
      <c r="AA1767" s="107">
        <v>123887</v>
      </c>
      <c r="AB1767" s="106">
        <v>10</v>
      </c>
      <c r="AC1767" s="108">
        <v>8.1999999999999993</v>
      </c>
      <c r="AD1767" s="109">
        <v>5</v>
      </c>
      <c r="AE1767" s="110">
        <v>0</v>
      </c>
      <c r="AF1767" s="111">
        <v>0.54</v>
      </c>
      <c r="AG1767" s="112">
        <v>0</v>
      </c>
      <c r="AH1767" s="112">
        <v>0</v>
      </c>
      <c r="AI1767" s="112">
        <v>0</v>
      </c>
      <c r="AJ1767" s="111">
        <v>0.9</v>
      </c>
      <c r="AK1767" s="112">
        <v>0</v>
      </c>
      <c r="AL1767" s="112">
        <v>0</v>
      </c>
      <c r="AM1767" s="112">
        <v>0</v>
      </c>
      <c r="AN1767" s="112">
        <v>0</v>
      </c>
      <c r="AO1767" s="112">
        <v>0</v>
      </c>
      <c r="AP1767" s="112">
        <v>0</v>
      </c>
      <c r="AQ1767" s="112">
        <v>0</v>
      </c>
      <c r="AR1767" s="112">
        <v>0</v>
      </c>
      <c r="AS1767" s="112">
        <v>0</v>
      </c>
      <c r="AT1767" s="111">
        <v>0.55000000000000004</v>
      </c>
      <c r="AU1767" s="112">
        <v>0</v>
      </c>
      <c r="AV1767" s="112">
        <v>0</v>
      </c>
      <c r="AW1767" s="112">
        <v>0</v>
      </c>
      <c r="AX1767" s="112">
        <v>0</v>
      </c>
      <c r="AY1767" s="112">
        <v>0</v>
      </c>
      <c r="AZ1767" s="112">
        <v>0</v>
      </c>
      <c r="BA1767" s="111">
        <v>0.71299999999999997</v>
      </c>
      <c r="BB1767" s="112">
        <v>0</v>
      </c>
      <c r="BC1767" s="112">
        <v>0</v>
      </c>
      <c r="BD1767" s="112">
        <v>0</v>
      </c>
      <c r="BE1767" s="112">
        <v>0</v>
      </c>
      <c r="BF1767" s="112">
        <v>0</v>
      </c>
      <c r="BG1767" s="112">
        <v>0</v>
      </c>
      <c r="BH1767" s="112">
        <v>0</v>
      </c>
      <c r="BI1767" s="112">
        <v>0</v>
      </c>
      <c r="BJ1767" s="112">
        <v>0</v>
      </c>
      <c r="BK1767" s="111">
        <v>0.71299999999999997</v>
      </c>
      <c r="BL1767" s="112">
        <v>0</v>
      </c>
      <c r="BM1767" s="112">
        <v>0</v>
      </c>
      <c r="BN1767" s="112">
        <v>0</v>
      </c>
      <c r="BO1767" s="112">
        <v>0</v>
      </c>
      <c r="BP1767" s="112">
        <v>0</v>
      </c>
      <c r="BQ1767" s="112">
        <v>0</v>
      </c>
      <c r="BR1767" s="113">
        <v>8</v>
      </c>
      <c r="BS1767" s="112">
        <v>0</v>
      </c>
    </row>
    <row r="1768" spans="1:71" hidden="1" x14ac:dyDescent="0.25">
      <c r="A1768" s="102" t="s">
        <v>9</v>
      </c>
      <c r="B1768" s="103" t="s">
        <v>191</v>
      </c>
      <c r="C1768" s="102" t="s">
        <v>192</v>
      </c>
      <c r="D1768" s="102" t="s">
        <v>945</v>
      </c>
      <c r="E1768" s="102" t="s">
        <v>946</v>
      </c>
      <c r="F1768" s="102" t="s">
        <v>155</v>
      </c>
      <c r="G1768" s="102" t="s">
        <v>227</v>
      </c>
      <c r="H1768" s="104">
        <v>18</v>
      </c>
      <c r="I1768" s="104">
        <v>18</v>
      </c>
      <c r="J1768" s="104">
        <v>116</v>
      </c>
      <c r="K1768" s="104">
        <v>348</v>
      </c>
      <c r="L1768" s="105">
        <v>50.666666666666664</v>
      </c>
      <c r="M1768" s="106">
        <v>261</v>
      </c>
      <c r="N1768" s="106">
        <v>283</v>
      </c>
      <c r="O1768" s="106">
        <v>3</v>
      </c>
      <c r="P1768" s="106">
        <v>22</v>
      </c>
      <c r="Q1768" s="106">
        <v>5</v>
      </c>
      <c r="R1768" s="106">
        <v>4</v>
      </c>
      <c r="S1768" s="106">
        <v>267</v>
      </c>
      <c r="T1768" s="106">
        <v>272</v>
      </c>
      <c r="U1768" s="106">
        <v>3</v>
      </c>
      <c r="V1768" s="106">
        <v>5</v>
      </c>
      <c r="W1768" s="106">
        <v>3</v>
      </c>
      <c r="X1768" s="106">
        <v>3</v>
      </c>
      <c r="Y1768" s="106">
        <v>116</v>
      </c>
      <c r="Z1768" s="106">
        <v>8</v>
      </c>
      <c r="AA1768" s="107">
        <v>60015</v>
      </c>
      <c r="AB1768" s="106">
        <v>7</v>
      </c>
      <c r="AC1768" s="108">
        <v>5.8</v>
      </c>
      <c r="AD1768" s="109">
        <v>3</v>
      </c>
      <c r="AE1768" s="110">
        <v>0</v>
      </c>
      <c r="AF1768" s="111">
        <v>0.54</v>
      </c>
      <c r="AG1768" s="112">
        <v>0</v>
      </c>
      <c r="AH1768" s="112">
        <v>0</v>
      </c>
      <c r="AI1768" s="112">
        <v>0</v>
      </c>
      <c r="AJ1768" s="111">
        <v>0.9</v>
      </c>
      <c r="AK1768" s="112">
        <v>0</v>
      </c>
      <c r="AL1768" s="112">
        <v>0</v>
      </c>
      <c r="AM1768" s="112">
        <v>0</v>
      </c>
      <c r="AN1768" s="112">
        <v>0</v>
      </c>
      <c r="AO1768" s="112">
        <v>0</v>
      </c>
      <c r="AP1768" s="112">
        <v>0</v>
      </c>
      <c r="AQ1768" s="112">
        <v>0</v>
      </c>
      <c r="AR1768" s="112">
        <v>0</v>
      </c>
      <c r="AS1768" s="112">
        <v>0</v>
      </c>
      <c r="AT1768" s="111">
        <v>0.55000000000000004</v>
      </c>
      <c r="AU1768" s="112">
        <v>0</v>
      </c>
      <c r="AV1768" s="112">
        <v>0</v>
      </c>
      <c r="AW1768" s="112">
        <v>0</v>
      </c>
      <c r="AX1768" s="112">
        <v>0</v>
      </c>
      <c r="AY1768" s="112">
        <v>0</v>
      </c>
      <c r="AZ1768" s="112">
        <v>0</v>
      </c>
      <c r="BA1768" s="111">
        <v>0.71299999999999997</v>
      </c>
      <c r="BB1768" s="112">
        <v>0</v>
      </c>
      <c r="BC1768" s="112">
        <v>0</v>
      </c>
      <c r="BD1768" s="112">
        <v>0</v>
      </c>
      <c r="BE1768" s="112">
        <v>0</v>
      </c>
      <c r="BF1768" s="112">
        <v>0</v>
      </c>
      <c r="BG1768" s="112">
        <v>0</v>
      </c>
      <c r="BH1768" s="112">
        <v>0</v>
      </c>
      <c r="BI1768" s="112">
        <v>0</v>
      </c>
      <c r="BJ1768" s="112">
        <v>0</v>
      </c>
      <c r="BK1768" s="111">
        <v>0.71299999999999997</v>
      </c>
      <c r="BL1768" s="112">
        <v>0</v>
      </c>
      <c r="BM1768" s="112">
        <v>0</v>
      </c>
      <c r="BN1768" s="112">
        <v>0</v>
      </c>
      <c r="BO1768" s="112">
        <v>0</v>
      </c>
      <c r="BP1768" s="112">
        <v>0</v>
      </c>
      <c r="BQ1768" s="112">
        <v>0</v>
      </c>
      <c r="BR1768" s="113">
        <v>18</v>
      </c>
      <c r="BS1768" s="112">
        <v>0</v>
      </c>
    </row>
    <row r="1769" spans="1:71" hidden="1" x14ac:dyDescent="0.25">
      <c r="A1769" s="102" t="s">
        <v>9</v>
      </c>
      <c r="B1769" s="103" t="s">
        <v>191</v>
      </c>
      <c r="C1769" s="102" t="s">
        <v>192</v>
      </c>
      <c r="D1769" s="102" t="s">
        <v>622</v>
      </c>
      <c r="E1769" s="102" t="s">
        <v>623</v>
      </c>
      <c r="F1769" s="102" t="s">
        <v>434</v>
      </c>
      <c r="G1769" s="102" t="s">
        <v>227</v>
      </c>
      <c r="H1769" s="104">
        <v>53</v>
      </c>
      <c r="I1769" s="104">
        <v>61</v>
      </c>
      <c r="J1769" s="104">
        <v>164</v>
      </c>
      <c r="K1769" s="104">
        <v>492</v>
      </c>
      <c r="L1769" s="105">
        <v>92.666666666666671</v>
      </c>
      <c r="M1769" s="106">
        <v>1278</v>
      </c>
      <c r="N1769" s="106">
        <v>1285</v>
      </c>
      <c r="O1769" s="106">
        <v>7</v>
      </c>
      <c r="P1769" s="106">
        <v>7</v>
      </c>
      <c r="Q1769" s="106">
        <v>3</v>
      </c>
      <c r="R1769" s="106">
        <v>5</v>
      </c>
      <c r="S1769" s="106">
        <v>1252</v>
      </c>
      <c r="T1769" s="106">
        <v>1268</v>
      </c>
      <c r="U1769" s="106">
        <v>7</v>
      </c>
      <c r="V1769" s="106">
        <v>16</v>
      </c>
      <c r="W1769" s="106">
        <v>6</v>
      </c>
      <c r="X1769" s="106">
        <v>6.5</v>
      </c>
      <c r="Y1769" s="106">
        <v>164</v>
      </c>
      <c r="Z1769" s="106">
        <v>9</v>
      </c>
      <c r="AA1769" s="107">
        <v>121367</v>
      </c>
      <c r="AB1769" s="106">
        <v>10</v>
      </c>
      <c r="AC1769" s="108">
        <v>8.1</v>
      </c>
      <c r="AD1769" s="109">
        <v>5</v>
      </c>
      <c r="AE1769" s="110">
        <v>0</v>
      </c>
      <c r="AF1769" s="111">
        <v>0.54</v>
      </c>
      <c r="AG1769" s="112">
        <v>0</v>
      </c>
      <c r="AH1769" s="112">
        <v>0</v>
      </c>
      <c r="AI1769" s="112">
        <v>0</v>
      </c>
      <c r="AJ1769" s="111">
        <v>0.9</v>
      </c>
      <c r="AK1769" s="112">
        <v>0</v>
      </c>
      <c r="AL1769" s="112">
        <v>0</v>
      </c>
      <c r="AM1769" s="112">
        <v>0</v>
      </c>
      <c r="AN1769" s="112">
        <v>0</v>
      </c>
      <c r="AO1769" s="112">
        <v>0</v>
      </c>
      <c r="AP1769" s="112">
        <v>0</v>
      </c>
      <c r="AQ1769" s="112">
        <v>0</v>
      </c>
      <c r="AR1769" s="112">
        <v>0</v>
      </c>
      <c r="AS1769" s="112">
        <v>0</v>
      </c>
      <c r="AT1769" s="111">
        <v>0.55000000000000004</v>
      </c>
      <c r="AU1769" s="112">
        <v>0</v>
      </c>
      <c r="AV1769" s="112">
        <v>0</v>
      </c>
      <c r="AW1769" s="112">
        <v>0</v>
      </c>
      <c r="AX1769" s="112">
        <v>0</v>
      </c>
      <c r="AY1769" s="112">
        <v>0</v>
      </c>
      <c r="AZ1769" s="112">
        <v>0</v>
      </c>
      <c r="BA1769" s="111">
        <v>0.71299999999999997</v>
      </c>
      <c r="BB1769" s="112">
        <v>0</v>
      </c>
      <c r="BC1769" s="112">
        <v>0</v>
      </c>
      <c r="BD1769" s="112">
        <v>0</v>
      </c>
      <c r="BE1769" s="112">
        <v>0</v>
      </c>
      <c r="BF1769" s="112">
        <v>0</v>
      </c>
      <c r="BG1769" s="112">
        <v>0</v>
      </c>
      <c r="BH1769" s="112">
        <v>0</v>
      </c>
      <c r="BI1769" s="112">
        <v>0</v>
      </c>
      <c r="BJ1769" s="112">
        <v>0</v>
      </c>
      <c r="BK1769" s="111">
        <v>0.71299999999999997</v>
      </c>
      <c r="BL1769" s="112">
        <v>0</v>
      </c>
      <c r="BM1769" s="112">
        <v>0</v>
      </c>
      <c r="BN1769" s="112">
        <v>0</v>
      </c>
      <c r="BO1769" s="112">
        <v>0</v>
      </c>
      <c r="BP1769" s="112">
        <v>0</v>
      </c>
      <c r="BQ1769" s="112">
        <v>0</v>
      </c>
      <c r="BR1769" s="113">
        <v>50</v>
      </c>
      <c r="BS1769" s="112">
        <v>0</v>
      </c>
    </row>
    <row r="1770" spans="1:71" hidden="1" x14ac:dyDescent="0.25">
      <c r="A1770" s="102" t="s">
        <v>9</v>
      </c>
      <c r="B1770" s="103" t="s">
        <v>191</v>
      </c>
      <c r="C1770" s="102" t="s">
        <v>192</v>
      </c>
      <c r="D1770" s="102" t="s">
        <v>981</v>
      </c>
      <c r="E1770" s="102" t="s">
        <v>982</v>
      </c>
      <c r="F1770" s="102" t="s">
        <v>434</v>
      </c>
      <c r="G1770" s="102" t="s">
        <v>227</v>
      </c>
      <c r="H1770" s="104">
        <v>4</v>
      </c>
      <c r="I1770" s="104">
        <v>4</v>
      </c>
      <c r="J1770" s="104">
        <v>76</v>
      </c>
      <c r="K1770" s="104">
        <v>228</v>
      </c>
      <c r="L1770" s="105">
        <v>28</v>
      </c>
      <c r="M1770" s="106">
        <v>160</v>
      </c>
      <c r="N1770" s="106">
        <v>161</v>
      </c>
      <c r="O1770" s="106">
        <v>2</v>
      </c>
      <c r="P1770" s="106">
        <v>1</v>
      </c>
      <c r="Q1770" s="106">
        <v>3</v>
      </c>
      <c r="R1770" s="106">
        <v>2.5</v>
      </c>
      <c r="S1770" s="106">
        <v>156</v>
      </c>
      <c r="T1770" s="106">
        <v>157</v>
      </c>
      <c r="U1770" s="106">
        <v>2</v>
      </c>
      <c r="V1770" s="106">
        <v>1</v>
      </c>
      <c r="W1770" s="106">
        <v>2</v>
      </c>
      <c r="X1770" s="106">
        <v>2</v>
      </c>
      <c r="Y1770" s="106">
        <v>76</v>
      </c>
      <c r="Z1770" s="106">
        <v>7</v>
      </c>
      <c r="AA1770" s="107"/>
      <c r="AB1770" s="106"/>
      <c r="AC1770" s="108">
        <v>3.8333333333333335</v>
      </c>
      <c r="AD1770" s="109">
        <v>2</v>
      </c>
      <c r="AE1770" s="110">
        <v>0</v>
      </c>
      <c r="AF1770" s="111">
        <v>0.54</v>
      </c>
      <c r="AG1770" s="112">
        <v>0</v>
      </c>
      <c r="AH1770" s="112">
        <v>0</v>
      </c>
      <c r="AI1770" s="112">
        <v>0</v>
      </c>
      <c r="AJ1770" s="111">
        <v>0.9</v>
      </c>
      <c r="AK1770" s="112">
        <v>0</v>
      </c>
      <c r="AL1770" s="112">
        <v>0</v>
      </c>
      <c r="AM1770" s="112">
        <v>0</v>
      </c>
      <c r="AN1770" s="112">
        <v>0</v>
      </c>
      <c r="AO1770" s="112">
        <v>0</v>
      </c>
      <c r="AP1770" s="112">
        <v>0</v>
      </c>
      <c r="AQ1770" s="112">
        <v>0</v>
      </c>
      <c r="AR1770" s="112">
        <v>0</v>
      </c>
      <c r="AS1770" s="112">
        <v>0</v>
      </c>
      <c r="AT1770" s="111">
        <v>0.55000000000000004</v>
      </c>
      <c r="AU1770" s="112">
        <v>0</v>
      </c>
      <c r="AV1770" s="112">
        <v>0</v>
      </c>
      <c r="AW1770" s="112">
        <v>0</v>
      </c>
      <c r="AX1770" s="112">
        <v>0</v>
      </c>
      <c r="AY1770" s="112">
        <v>0</v>
      </c>
      <c r="AZ1770" s="112">
        <v>0</v>
      </c>
      <c r="BA1770" s="111">
        <v>0.71299999999999997</v>
      </c>
      <c r="BB1770" s="112">
        <v>0</v>
      </c>
      <c r="BC1770" s="112">
        <v>0</v>
      </c>
      <c r="BD1770" s="112">
        <v>0</v>
      </c>
      <c r="BE1770" s="112">
        <v>0</v>
      </c>
      <c r="BF1770" s="112">
        <v>0</v>
      </c>
      <c r="BG1770" s="112">
        <v>0</v>
      </c>
      <c r="BH1770" s="112">
        <v>0</v>
      </c>
      <c r="BI1770" s="112">
        <v>0</v>
      </c>
      <c r="BJ1770" s="112">
        <v>0</v>
      </c>
      <c r="BK1770" s="111">
        <v>0.71299999999999997</v>
      </c>
      <c r="BL1770" s="112">
        <v>0</v>
      </c>
      <c r="BM1770" s="112">
        <v>0</v>
      </c>
      <c r="BN1770" s="112">
        <v>0</v>
      </c>
      <c r="BO1770" s="112">
        <v>0</v>
      </c>
      <c r="BP1770" s="112">
        <v>0</v>
      </c>
      <c r="BQ1770" s="112">
        <v>0</v>
      </c>
      <c r="BR1770" s="113">
        <v>0</v>
      </c>
      <c r="BS1770" s="112">
        <v>0</v>
      </c>
    </row>
    <row r="1771" spans="1:71" hidden="1" x14ac:dyDescent="0.25">
      <c r="A1771" s="102" t="s">
        <v>9</v>
      </c>
      <c r="B1771" s="103" t="s">
        <v>191</v>
      </c>
      <c r="C1771" s="102" t="s">
        <v>192</v>
      </c>
      <c r="D1771" s="102" t="s">
        <v>947</v>
      </c>
      <c r="E1771" s="102" t="s">
        <v>948</v>
      </c>
      <c r="F1771" s="102" t="s">
        <v>434</v>
      </c>
      <c r="G1771" s="102" t="s">
        <v>227</v>
      </c>
      <c r="H1771" s="104">
        <v>11</v>
      </c>
      <c r="I1771" s="104">
        <v>15</v>
      </c>
      <c r="J1771" s="104">
        <v>131</v>
      </c>
      <c r="K1771" s="104">
        <v>393</v>
      </c>
      <c r="L1771" s="105">
        <v>52.333333333333336</v>
      </c>
      <c r="M1771" s="106">
        <v>367</v>
      </c>
      <c r="N1771" s="106">
        <v>389</v>
      </c>
      <c r="O1771" s="106">
        <v>4</v>
      </c>
      <c r="P1771" s="106">
        <v>22</v>
      </c>
      <c r="Q1771" s="106">
        <v>5</v>
      </c>
      <c r="R1771" s="106">
        <v>4.5</v>
      </c>
      <c r="S1771" s="106">
        <v>388</v>
      </c>
      <c r="T1771" s="106">
        <v>398</v>
      </c>
      <c r="U1771" s="106">
        <v>4</v>
      </c>
      <c r="V1771" s="106">
        <v>10</v>
      </c>
      <c r="W1771" s="106">
        <v>5</v>
      </c>
      <c r="X1771" s="106">
        <v>4.5</v>
      </c>
      <c r="Y1771" s="106">
        <v>131</v>
      </c>
      <c r="Z1771" s="106">
        <v>9</v>
      </c>
      <c r="AA1771" s="107"/>
      <c r="AB1771" s="106"/>
      <c r="AC1771" s="108">
        <v>6</v>
      </c>
      <c r="AD1771" s="109">
        <v>3</v>
      </c>
      <c r="AE1771" s="110">
        <v>0</v>
      </c>
      <c r="AF1771" s="111">
        <v>0.54</v>
      </c>
      <c r="AG1771" s="112">
        <v>0</v>
      </c>
      <c r="AH1771" s="112">
        <v>0</v>
      </c>
      <c r="AI1771" s="112">
        <v>0</v>
      </c>
      <c r="AJ1771" s="111">
        <v>0.9</v>
      </c>
      <c r="AK1771" s="112">
        <v>0</v>
      </c>
      <c r="AL1771" s="112">
        <v>0</v>
      </c>
      <c r="AM1771" s="112">
        <v>0</v>
      </c>
      <c r="AN1771" s="112">
        <v>0</v>
      </c>
      <c r="AO1771" s="112">
        <v>0</v>
      </c>
      <c r="AP1771" s="112">
        <v>0</v>
      </c>
      <c r="AQ1771" s="112">
        <v>0</v>
      </c>
      <c r="AR1771" s="112">
        <v>0</v>
      </c>
      <c r="AS1771" s="112">
        <v>0</v>
      </c>
      <c r="AT1771" s="111">
        <v>0.55000000000000004</v>
      </c>
      <c r="AU1771" s="112">
        <v>0</v>
      </c>
      <c r="AV1771" s="112">
        <v>0</v>
      </c>
      <c r="AW1771" s="112">
        <v>0</v>
      </c>
      <c r="AX1771" s="112">
        <v>0</v>
      </c>
      <c r="AY1771" s="112">
        <v>0</v>
      </c>
      <c r="AZ1771" s="112">
        <v>0</v>
      </c>
      <c r="BA1771" s="111">
        <v>0.71299999999999997</v>
      </c>
      <c r="BB1771" s="112">
        <v>0</v>
      </c>
      <c r="BC1771" s="112">
        <v>0</v>
      </c>
      <c r="BD1771" s="112">
        <v>0</v>
      </c>
      <c r="BE1771" s="112">
        <v>0</v>
      </c>
      <c r="BF1771" s="112">
        <v>0</v>
      </c>
      <c r="BG1771" s="112">
        <v>0</v>
      </c>
      <c r="BH1771" s="112">
        <v>0</v>
      </c>
      <c r="BI1771" s="112">
        <v>0</v>
      </c>
      <c r="BJ1771" s="112">
        <v>0</v>
      </c>
      <c r="BK1771" s="111">
        <v>0.71299999999999997</v>
      </c>
      <c r="BL1771" s="112">
        <v>0</v>
      </c>
      <c r="BM1771" s="112">
        <v>0</v>
      </c>
      <c r="BN1771" s="112">
        <v>0</v>
      </c>
      <c r="BO1771" s="112">
        <v>0</v>
      </c>
      <c r="BP1771" s="112">
        <v>0</v>
      </c>
      <c r="BQ1771" s="112">
        <v>0</v>
      </c>
      <c r="BR1771" s="113">
        <v>2</v>
      </c>
      <c r="BS1771" s="112">
        <v>0</v>
      </c>
    </row>
    <row r="1772" spans="1:71" hidden="1" x14ac:dyDescent="0.25">
      <c r="A1772" s="102" t="s">
        <v>9</v>
      </c>
      <c r="B1772" s="103" t="s">
        <v>191</v>
      </c>
      <c r="C1772" s="102" t="s">
        <v>192</v>
      </c>
      <c r="D1772" s="102" t="s">
        <v>983</v>
      </c>
      <c r="E1772" s="102" t="s">
        <v>984</v>
      </c>
      <c r="F1772" s="102" t="s">
        <v>434</v>
      </c>
      <c r="G1772" s="102" t="s">
        <v>227</v>
      </c>
      <c r="H1772" s="104">
        <v>5</v>
      </c>
      <c r="I1772" s="104">
        <v>5</v>
      </c>
      <c r="J1772" s="104">
        <v>182</v>
      </c>
      <c r="K1772" s="104">
        <v>546</v>
      </c>
      <c r="L1772" s="105">
        <v>64</v>
      </c>
      <c r="M1772" s="106">
        <v>179</v>
      </c>
      <c r="N1772" s="106">
        <v>182</v>
      </c>
      <c r="O1772" s="106">
        <v>2</v>
      </c>
      <c r="P1772" s="106">
        <v>3</v>
      </c>
      <c r="Q1772" s="106">
        <v>3</v>
      </c>
      <c r="R1772" s="106">
        <v>2.5</v>
      </c>
      <c r="S1772" s="106">
        <v>174</v>
      </c>
      <c r="T1772" s="106">
        <v>176</v>
      </c>
      <c r="U1772" s="106">
        <v>2</v>
      </c>
      <c r="V1772" s="106">
        <v>2</v>
      </c>
      <c r="W1772" s="106">
        <v>2</v>
      </c>
      <c r="X1772" s="106">
        <v>2</v>
      </c>
      <c r="Y1772" s="106">
        <v>182</v>
      </c>
      <c r="Z1772" s="106">
        <v>9</v>
      </c>
      <c r="AA1772" s="107"/>
      <c r="AB1772" s="106"/>
      <c r="AC1772" s="108">
        <v>4.5</v>
      </c>
      <c r="AD1772" s="109">
        <v>3</v>
      </c>
      <c r="AE1772" s="110">
        <v>0</v>
      </c>
      <c r="AF1772" s="111">
        <v>0.54</v>
      </c>
      <c r="AG1772" s="112">
        <v>0</v>
      </c>
      <c r="AH1772" s="112">
        <v>0</v>
      </c>
      <c r="AI1772" s="112">
        <v>0</v>
      </c>
      <c r="AJ1772" s="111">
        <v>0.9</v>
      </c>
      <c r="AK1772" s="112">
        <v>0</v>
      </c>
      <c r="AL1772" s="112">
        <v>0</v>
      </c>
      <c r="AM1772" s="112">
        <v>0</v>
      </c>
      <c r="AN1772" s="112">
        <v>0</v>
      </c>
      <c r="AO1772" s="112">
        <v>0</v>
      </c>
      <c r="AP1772" s="112">
        <v>0</v>
      </c>
      <c r="AQ1772" s="112">
        <v>0</v>
      </c>
      <c r="AR1772" s="112">
        <v>0</v>
      </c>
      <c r="AS1772" s="112">
        <v>0</v>
      </c>
      <c r="AT1772" s="111">
        <v>0.55000000000000004</v>
      </c>
      <c r="AU1772" s="112">
        <v>0</v>
      </c>
      <c r="AV1772" s="112">
        <v>0</v>
      </c>
      <c r="AW1772" s="112">
        <v>0</v>
      </c>
      <c r="AX1772" s="112">
        <v>0</v>
      </c>
      <c r="AY1772" s="112">
        <v>0</v>
      </c>
      <c r="AZ1772" s="112">
        <v>0</v>
      </c>
      <c r="BA1772" s="111">
        <v>0.71299999999999997</v>
      </c>
      <c r="BB1772" s="112">
        <v>0</v>
      </c>
      <c r="BC1772" s="112">
        <v>0</v>
      </c>
      <c r="BD1772" s="112">
        <v>0</v>
      </c>
      <c r="BE1772" s="112">
        <v>0</v>
      </c>
      <c r="BF1772" s="112">
        <v>0</v>
      </c>
      <c r="BG1772" s="112">
        <v>0</v>
      </c>
      <c r="BH1772" s="112">
        <v>0</v>
      </c>
      <c r="BI1772" s="112">
        <v>0</v>
      </c>
      <c r="BJ1772" s="112">
        <v>0</v>
      </c>
      <c r="BK1772" s="111">
        <v>0.71299999999999997</v>
      </c>
      <c r="BL1772" s="112">
        <v>0</v>
      </c>
      <c r="BM1772" s="112">
        <v>0</v>
      </c>
      <c r="BN1772" s="112">
        <v>0</v>
      </c>
      <c r="BO1772" s="112">
        <v>0</v>
      </c>
      <c r="BP1772" s="112">
        <v>0</v>
      </c>
      <c r="BQ1772" s="112">
        <v>0</v>
      </c>
      <c r="BR1772" s="113">
        <v>1</v>
      </c>
      <c r="BS1772" s="112">
        <v>0</v>
      </c>
    </row>
    <row r="1773" spans="1:71" hidden="1" x14ac:dyDescent="0.25">
      <c r="A1773" s="102" t="s">
        <v>9</v>
      </c>
      <c r="B1773" s="103" t="s">
        <v>191</v>
      </c>
      <c r="C1773" s="102" t="s">
        <v>192</v>
      </c>
      <c r="D1773" s="102" t="s">
        <v>991</v>
      </c>
      <c r="E1773" s="102" t="s">
        <v>992</v>
      </c>
      <c r="F1773" s="102" t="s">
        <v>413</v>
      </c>
      <c r="G1773" s="102" t="s">
        <v>227</v>
      </c>
      <c r="H1773" s="104">
        <v>13</v>
      </c>
      <c r="I1773" s="104">
        <v>14</v>
      </c>
      <c r="J1773" s="104">
        <v>92</v>
      </c>
      <c r="K1773" s="104">
        <v>276</v>
      </c>
      <c r="L1773" s="105">
        <v>39.666666666666664</v>
      </c>
      <c r="M1773" s="106">
        <v>162</v>
      </c>
      <c r="N1773" s="106">
        <v>199</v>
      </c>
      <c r="O1773" s="106">
        <v>2</v>
      </c>
      <c r="P1773" s="106">
        <v>37</v>
      </c>
      <c r="Q1773" s="106">
        <v>6</v>
      </c>
      <c r="R1773" s="106">
        <v>4</v>
      </c>
      <c r="S1773" s="106">
        <v>179</v>
      </c>
      <c r="T1773" s="106">
        <v>189</v>
      </c>
      <c r="U1773" s="106">
        <v>2</v>
      </c>
      <c r="V1773" s="106">
        <v>10</v>
      </c>
      <c r="W1773" s="106">
        <v>5</v>
      </c>
      <c r="X1773" s="106">
        <v>3.5</v>
      </c>
      <c r="Y1773" s="106">
        <v>92</v>
      </c>
      <c r="Z1773" s="106">
        <v>8</v>
      </c>
      <c r="AA1773" s="107">
        <v>100339</v>
      </c>
      <c r="AB1773" s="106">
        <v>10</v>
      </c>
      <c r="AC1773" s="108">
        <v>7.1</v>
      </c>
      <c r="AD1773" s="109">
        <v>4</v>
      </c>
      <c r="AE1773" s="110">
        <v>0</v>
      </c>
      <c r="AF1773" s="111">
        <v>0.54</v>
      </c>
      <c r="AG1773" s="112">
        <v>0</v>
      </c>
      <c r="AH1773" s="112">
        <v>0</v>
      </c>
      <c r="AI1773" s="112">
        <v>0</v>
      </c>
      <c r="AJ1773" s="111">
        <v>0.9</v>
      </c>
      <c r="AK1773" s="112">
        <v>0</v>
      </c>
      <c r="AL1773" s="112">
        <v>0</v>
      </c>
      <c r="AM1773" s="112">
        <v>0</v>
      </c>
      <c r="AN1773" s="112">
        <v>0</v>
      </c>
      <c r="AO1773" s="112">
        <v>0</v>
      </c>
      <c r="AP1773" s="112">
        <v>0</v>
      </c>
      <c r="AQ1773" s="112">
        <v>0</v>
      </c>
      <c r="AR1773" s="112">
        <v>0</v>
      </c>
      <c r="AS1773" s="112">
        <v>0</v>
      </c>
      <c r="AT1773" s="111">
        <v>0.55000000000000004</v>
      </c>
      <c r="AU1773" s="112">
        <v>0</v>
      </c>
      <c r="AV1773" s="112">
        <v>0</v>
      </c>
      <c r="AW1773" s="112">
        <v>0</v>
      </c>
      <c r="AX1773" s="112">
        <v>0</v>
      </c>
      <c r="AY1773" s="112">
        <v>0</v>
      </c>
      <c r="AZ1773" s="112">
        <v>0</v>
      </c>
      <c r="BA1773" s="111">
        <v>0.71299999999999997</v>
      </c>
      <c r="BB1773" s="112">
        <v>0</v>
      </c>
      <c r="BC1773" s="112">
        <v>0</v>
      </c>
      <c r="BD1773" s="112">
        <v>0</v>
      </c>
      <c r="BE1773" s="112">
        <v>0</v>
      </c>
      <c r="BF1773" s="112">
        <v>0</v>
      </c>
      <c r="BG1773" s="112">
        <v>0</v>
      </c>
      <c r="BH1773" s="112">
        <v>0</v>
      </c>
      <c r="BI1773" s="112">
        <v>0</v>
      </c>
      <c r="BJ1773" s="112">
        <v>0</v>
      </c>
      <c r="BK1773" s="111">
        <v>0.71299999999999997</v>
      </c>
      <c r="BL1773" s="112">
        <v>0</v>
      </c>
      <c r="BM1773" s="112">
        <v>0</v>
      </c>
      <c r="BN1773" s="112">
        <v>0</v>
      </c>
      <c r="BO1773" s="112">
        <v>0</v>
      </c>
      <c r="BP1773" s="112">
        <v>0</v>
      </c>
      <c r="BQ1773" s="112">
        <v>0</v>
      </c>
      <c r="BR1773" s="113">
        <v>4</v>
      </c>
      <c r="BS1773" s="112">
        <v>0</v>
      </c>
    </row>
    <row r="1774" spans="1:71" hidden="1" x14ac:dyDescent="0.25">
      <c r="A1774" s="102" t="s">
        <v>9</v>
      </c>
      <c r="B1774" s="103" t="s">
        <v>191</v>
      </c>
      <c r="C1774" s="102" t="s">
        <v>192</v>
      </c>
      <c r="D1774" s="102" t="s">
        <v>831</v>
      </c>
      <c r="E1774" s="102" t="s">
        <v>832</v>
      </c>
      <c r="F1774" s="102" t="s">
        <v>413</v>
      </c>
      <c r="G1774" s="102" t="s">
        <v>227</v>
      </c>
      <c r="H1774" s="104">
        <v>81</v>
      </c>
      <c r="I1774" s="104">
        <v>90</v>
      </c>
      <c r="J1774" s="104">
        <v>250</v>
      </c>
      <c r="K1774" s="104">
        <v>750</v>
      </c>
      <c r="L1774" s="105">
        <v>140.33333333333334</v>
      </c>
      <c r="M1774" s="106">
        <v>1147</v>
      </c>
      <c r="N1774" s="106">
        <v>1344</v>
      </c>
      <c r="O1774" s="106">
        <v>7</v>
      </c>
      <c r="P1774" s="106">
        <v>197</v>
      </c>
      <c r="Q1774" s="106">
        <v>9</v>
      </c>
      <c r="R1774" s="106">
        <v>8</v>
      </c>
      <c r="S1774" s="106">
        <v>1207</v>
      </c>
      <c r="T1774" s="106">
        <v>1263</v>
      </c>
      <c r="U1774" s="106">
        <v>7</v>
      </c>
      <c r="V1774" s="106">
        <v>56</v>
      </c>
      <c r="W1774" s="106">
        <v>8</v>
      </c>
      <c r="X1774" s="106">
        <v>7.5</v>
      </c>
      <c r="Y1774" s="106">
        <v>250</v>
      </c>
      <c r="Z1774" s="106">
        <v>9</v>
      </c>
      <c r="AA1774" s="107">
        <v>91048</v>
      </c>
      <c r="AB1774" s="106">
        <v>9</v>
      </c>
      <c r="AC1774" s="108">
        <v>8.5</v>
      </c>
      <c r="AD1774" s="109">
        <v>5</v>
      </c>
      <c r="AE1774" s="110">
        <v>0</v>
      </c>
      <c r="AF1774" s="111">
        <v>0.54</v>
      </c>
      <c r="AG1774" s="112">
        <v>0</v>
      </c>
      <c r="AH1774" s="112">
        <v>0</v>
      </c>
      <c r="AI1774" s="112">
        <v>0</v>
      </c>
      <c r="AJ1774" s="111">
        <v>0.9</v>
      </c>
      <c r="AK1774" s="112">
        <v>0</v>
      </c>
      <c r="AL1774" s="112">
        <v>0</v>
      </c>
      <c r="AM1774" s="112">
        <v>0</v>
      </c>
      <c r="AN1774" s="112">
        <v>0</v>
      </c>
      <c r="AO1774" s="112">
        <v>0</v>
      </c>
      <c r="AP1774" s="112">
        <v>0</v>
      </c>
      <c r="AQ1774" s="112">
        <v>0</v>
      </c>
      <c r="AR1774" s="112">
        <v>0</v>
      </c>
      <c r="AS1774" s="112">
        <v>0</v>
      </c>
      <c r="AT1774" s="111">
        <v>0.55000000000000004</v>
      </c>
      <c r="AU1774" s="112">
        <v>0</v>
      </c>
      <c r="AV1774" s="112">
        <v>0</v>
      </c>
      <c r="AW1774" s="112">
        <v>0</v>
      </c>
      <c r="AX1774" s="112">
        <v>0</v>
      </c>
      <c r="AY1774" s="112">
        <v>0</v>
      </c>
      <c r="AZ1774" s="112">
        <v>0</v>
      </c>
      <c r="BA1774" s="111">
        <v>0.71299999999999997</v>
      </c>
      <c r="BB1774" s="112">
        <v>0</v>
      </c>
      <c r="BC1774" s="112">
        <v>0</v>
      </c>
      <c r="BD1774" s="112">
        <v>0</v>
      </c>
      <c r="BE1774" s="112">
        <v>0</v>
      </c>
      <c r="BF1774" s="112">
        <v>0</v>
      </c>
      <c r="BG1774" s="112">
        <v>0</v>
      </c>
      <c r="BH1774" s="112">
        <v>0</v>
      </c>
      <c r="BI1774" s="112">
        <v>0</v>
      </c>
      <c r="BJ1774" s="112">
        <v>0</v>
      </c>
      <c r="BK1774" s="111">
        <v>0.71299999999999997</v>
      </c>
      <c r="BL1774" s="112">
        <v>0</v>
      </c>
      <c r="BM1774" s="112">
        <v>0</v>
      </c>
      <c r="BN1774" s="112">
        <v>0</v>
      </c>
      <c r="BO1774" s="112">
        <v>0</v>
      </c>
      <c r="BP1774" s="112">
        <v>0</v>
      </c>
      <c r="BQ1774" s="112">
        <v>0</v>
      </c>
      <c r="BR1774" s="113">
        <v>12</v>
      </c>
      <c r="BS1774" s="112">
        <v>570</v>
      </c>
    </row>
    <row r="1775" spans="1:71" hidden="1" x14ac:dyDescent="0.25">
      <c r="A1775" s="102" t="s">
        <v>9</v>
      </c>
      <c r="B1775" s="103" t="s">
        <v>191</v>
      </c>
      <c r="C1775" s="102" t="s">
        <v>192</v>
      </c>
      <c r="D1775" s="102" t="s">
        <v>833</v>
      </c>
      <c r="E1775" s="102" t="s">
        <v>834</v>
      </c>
      <c r="F1775" s="102" t="s">
        <v>434</v>
      </c>
      <c r="G1775" s="102" t="s">
        <v>227</v>
      </c>
      <c r="H1775" s="104">
        <v>120</v>
      </c>
      <c r="I1775" s="104">
        <v>130</v>
      </c>
      <c r="J1775" s="104">
        <v>1013</v>
      </c>
      <c r="K1775" s="104">
        <v>3039</v>
      </c>
      <c r="L1775" s="105">
        <v>421</v>
      </c>
      <c r="M1775" s="106">
        <v>1918</v>
      </c>
      <c r="N1775" s="106">
        <v>2289</v>
      </c>
      <c r="O1775" s="106">
        <v>9</v>
      </c>
      <c r="P1775" s="106">
        <v>371</v>
      </c>
      <c r="Q1775" s="106">
        <v>10</v>
      </c>
      <c r="R1775" s="106">
        <v>9.5</v>
      </c>
      <c r="S1775" s="106">
        <v>2008</v>
      </c>
      <c r="T1775" s="106">
        <v>2108</v>
      </c>
      <c r="U1775" s="106">
        <v>9</v>
      </c>
      <c r="V1775" s="106">
        <v>100</v>
      </c>
      <c r="W1775" s="106">
        <v>9</v>
      </c>
      <c r="X1775" s="106">
        <v>9</v>
      </c>
      <c r="Y1775" s="106">
        <v>1013</v>
      </c>
      <c r="Z1775" s="106">
        <v>10</v>
      </c>
      <c r="AA1775" s="107">
        <v>95417</v>
      </c>
      <c r="AB1775" s="106">
        <v>9</v>
      </c>
      <c r="AC1775" s="108">
        <v>9.3000000000000007</v>
      </c>
      <c r="AD1775" s="109">
        <v>5</v>
      </c>
      <c r="AE1775" s="110">
        <v>0</v>
      </c>
      <c r="AF1775" s="111">
        <v>0.54</v>
      </c>
      <c r="AG1775" s="112">
        <v>0</v>
      </c>
      <c r="AH1775" s="112">
        <v>0</v>
      </c>
      <c r="AI1775" s="112">
        <v>0</v>
      </c>
      <c r="AJ1775" s="111">
        <v>0.9</v>
      </c>
      <c r="AK1775" s="112">
        <v>0</v>
      </c>
      <c r="AL1775" s="112">
        <v>0</v>
      </c>
      <c r="AM1775" s="112">
        <v>0</v>
      </c>
      <c r="AN1775" s="112">
        <v>0</v>
      </c>
      <c r="AO1775" s="112">
        <v>0</v>
      </c>
      <c r="AP1775" s="112">
        <v>0</v>
      </c>
      <c r="AQ1775" s="112">
        <v>0</v>
      </c>
      <c r="AR1775" s="112">
        <v>0</v>
      </c>
      <c r="AS1775" s="112">
        <v>0</v>
      </c>
      <c r="AT1775" s="111">
        <v>0.55000000000000004</v>
      </c>
      <c r="AU1775" s="112">
        <v>0</v>
      </c>
      <c r="AV1775" s="112">
        <v>0</v>
      </c>
      <c r="AW1775" s="112">
        <v>12</v>
      </c>
      <c r="AX1775" s="112">
        <v>0</v>
      </c>
      <c r="AY1775" s="112">
        <v>0</v>
      </c>
      <c r="AZ1775" s="112">
        <v>0</v>
      </c>
      <c r="BA1775" s="111">
        <v>0.71299999999999997</v>
      </c>
      <c r="BB1775" s="112">
        <v>0</v>
      </c>
      <c r="BC1775" s="112">
        <v>0</v>
      </c>
      <c r="BD1775" s="112">
        <v>0</v>
      </c>
      <c r="BE1775" s="112">
        <v>0</v>
      </c>
      <c r="BF1775" s="112">
        <v>0</v>
      </c>
      <c r="BG1775" s="112">
        <v>0</v>
      </c>
      <c r="BH1775" s="112">
        <v>0</v>
      </c>
      <c r="BI1775" s="112">
        <v>0</v>
      </c>
      <c r="BJ1775" s="112">
        <v>0</v>
      </c>
      <c r="BK1775" s="111">
        <v>0.71299999999999997</v>
      </c>
      <c r="BL1775" s="112">
        <v>0</v>
      </c>
      <c r="BM1775" s="112">
        <v>0</v>
      </c>
      <c r="BN1775" s="112">
        <v>0</v>
      </c>
      <c r="BO1775" s="112">
        <v>8.5559999999999992</v>
      </c>
      <c r="BP1775" s="112">
        <v>0</v>
      </c>
      <c r="BQ1775" s="112">
        <v>0</v>
      </c>
      <c r="BR1775" s="113">
        <v>11</v>
      </c>
      <c r="BS1775" s="112">
        <v>774</v>
      </c>
    </row>
    <row r="1776" spans="1:71" hidden="1" x14ac:dyDescent="0.25">
      <c r="A1776" s="102" t="s">
        <v>9</v>
      </c>
      <c r="B1776" s="103" t="s">
        <v>191</v>
      </c>
      <c r="C1776" s="102" t="s">
        <v>192</v>
      </c>
      <c r="D1776" s="102" t="s">
        <v>993</v>
      </c>
      <c r="E1776" s="102" t="s">
        <v>994</v>
      </c>
      <c r="F1776" s="102" t="s">
        <v>244</v>
      </c>
      <c r="G1776" s="102" t="s">
        <v>224</v>
      </c>
      <c r="H1776" s="104">
        <v>19</v>
      </c>
      <c r="I1776" s="104">
        <v>20</v>
      </c>
      <c r="J1776" s="104">
        <v>57</v>
      </c>
      <c r="K1776" s="104">
        <v>171</v>
      </c>
      <c r="L1776" s="105">
        <v>32</v>
      </c>
      <c r="M1776" s="106">
        <v>267</v>
      </c>
      <c r="N1776" s="106">
        <v>316</v>
      </c>
      <c r="O1776" s="106">
        <v>4</v>
      </c>
      <c r="P1776" s="106">
        <v>49</v>
      </c>
      <c r="Q1776" s="106">
        <v>6</v>
      </c>
      <c r="R1776" s="106">
        <v>5</v>
      </c>
      <c r="S1776" s="106">
        <v>277</v>
      </c>
      <c r="T1776" s="106">
        <v>289</v>
      </c>
      <c r="U1776" s="106">
        <v>4</v>
      </c>
      <c r="V1776" s="106">
        <v>12</v>
      </c>
      <c r="W1776" s="106">
        <v>5</v>
      </c>
      <c r="X1776" s="106">
        <v>4.5</v>
      </c>
      <c r="Y1776" s="106">
        <v>57</v>
      </c>
      <c r="Z1776" s="106">
        <v>7</v>
      </c>
      <c r="AA1776" s="107">
        <v>67196</v>
      </c>
      <c r="AB1776" s="106">
        <v>7</v>
      </c>
      <c r="AC1776" s="108">
        <v>6.1</v>
      </c>
      <c r="AD1776" s="109">
        <v>4</v>
      </c>
      <c r="AE1776" s="110">
        <v>0</v>
      </c>
      <c r="AF1776" s="111">
        <v>0.54</v>
      </c>
      <c r="AG1776" s="112">
        <v>0</v>
      </c>
      <c r="AH1776" s="112">
        <v>22</v>
      </c>
      <c r="AI1776" s="112">
        <v>0</v>
      </c>
      <c r="AJ1776" s="111">
        <v>0.9</v>
      </c>
      <c r="AK1776" s="112">
        <v>0</v>
      </c>
      <c r="AL1776" s="112">
        <v>0</v>
      </c>
      <c r="AM1776" s="112">
        <v>0</v>
      </c>
      <c r="AN1776" s="112">
        <v>0</v>
      </c>
      <c r="AO1776" s="112">
        <v>0</v>
      </c>
      <c r="AP1776" s="112">
        <v>0</v>
      </c>
      <c r="AQ1776" s="112">
        <v>0</v>
      </c>
      <c r="AR1776" s="112">
        <v>0</v>
      </c>
      <c r="AS1776" s="112">
        <v>0</v>
      </c>
      <c r="AT1776" s="111">
        <v>0.55000000000000004</v>
      </c>
      <c r="AU1776" s="112">
        <v>0</v>
      </c>
      <c r="AV1776" s="112">
        <v>0</v>
      </c>
      <c r="AW1776" s="112">
        <v>0</v>
      </c>
      <c r="AX1776" s="112">
        <v>0</v>
      </c>
      <c r="AY1776" s="112">
        <v>0</v>
      </c>
      <c r="AZ1776" s="112">
        <v>0</v>
      </c>
      <c r="BA1776" s="111">
        <v>0.71299999999999997</v>
      </c>
      <c r="BB1776" s="112">
        <v>0</v>
      </c>
      <c r="BC1776" s="112">
        <v>0</v>
      </c>
      <c r="BD1776" s="112">
        <v>0</v>
      </c>
      <c r="BE1776" s="112">
        <v>0</v>
      </c>
      <c r="BF1776" s="112">
        <v>0</v>
      </c>
      <c r="BG1776" s="112">
        <v>0</v>
      </c>
      <c r="BH1776" s="112">
        <v>0</v>
      </c>
      <c r="BI1776" s="112">
        <v>0</v>
      </c>
      <c r="BJ1776" s="112">
        <v>0</v>
      </c>
      <c r="BK1776" s="111">
        <v>0.71299999999999997</v>
      </c>
      <c r="BL1776" s="112">
        <v>0</v>
      </c>
      <c r="BM1776" s="112">
        <v>19.8</v>
      </c>
      <c r="BN1776" s="112">
        <v>0</v>
      </c>
      <c r="BO1776" s="112">
        <v>0</v>
      </c>
      <c r="BP1776" s="112">
        <v>0</v>
      </c>
      <c r="BQ1776" s="112">
        <v>0</v>
      </c>
      <c r="BR1776" s="113">
        <v>14</v>
      </c>
      <c r="BS1776" s="112">
        <v>0</v>
      </c>
    </row>
    <row r="1777" spans="1:71" hidden="1" x14ac:dyDescent="0.25">
      <c r="A1777" s="102" t="s">
        <v>9</v>
      </c>
      <c r="B1777" s="103" t="s">
        <v>191</v>
      </c>
      <c r="C1777" s="102" t="s">
        <v>192</v>
      </c>
      <c r="D1777" s="102" t="s">
        <v>835</v>
      </c>
      <c r="E1777" s="102" t="s">
        <v>836</v>
      </c>
      <c r="F1777" s="102" t="s">
        <v>413</v>
      </c>
      <c r="G1777" s="102" t="s">
        <v>227</v>
      </c>
      <c r="H1777" s="104">
        <v>58</v>
      </c>
      <c r="I1777" s="104">
        <v>67</v>
      </c>
      <c r="J1777" s="104">
        <v>299</v>
      </c>
      <c r="K1777" s="104">
        <v>897</v>
      </c>
      <c r="L1777" s="105">
        <v>141.33333333333334</v>
      </c>
      <c r="M1777" s="106">
        <v>852</v>
      </c>
      <c r="N1777" s="106">
        <v>984</v>
      </c>
      <c r="O1777" s="106">
        <v>6</v>
      </c>
      <c r="P1777" s="106">
        <v>132</v>
      </c>
      <c r="Q1777" s="106">
        <v>8</v>
      </c>
      <c r="R1777" s="106">
        <v>7</v>
      </c>
      <c r="S1777" s="106">
        <v>891</v>
      </c>
      <c r="T1777" s="106">
        <v>931</v>
      </c>
      <c r="U1777" s="106">
        <v>6</v>
      </c>
      <c r="V1777" s="106">
        <v>40</v>
      </c>
      <c r="W1777" s="106">
        <v>8</v>
      </c>
      <c r="X1777" s="106">
        <v>7</v>
      </c>
      <c r="Y1777" s="106">
        <v>299</v>
      </c>
      <c r="Z1777" s="106">
        <v>10</v>
      </c>
      <c r="AA1777" s="107">
        <v>90076</v>
      </c>
      <c r="AB1777" s="106">
        <v>9</v>
      </c>
      <c r="AC1777" s="108">
        <v>8.4</v>
      </c>
      <c r="AD1777" s="109">
        <v>5</v>
      </c>
      <c r="AE1777" s="110">
        <v>0</v>
      </c>
      <c r="AF1777" s="111">
        <v>0.54</v>
      </c>
      <c r="AG1777" s="112">
        <v>0</v>
      </c>
      <c r="AH1777" s="112">
        <v>0</v>
      </c>
      <c r="AI1777" s="112">
        <v>0</v>
      </c>
      <c r="AJ1777" s="111">
        <v>0.9</v>
      </c>
      <c r="AK1777" s="112">
        <v>0</v>
      </c>
      <c r="AL1777" s="112">
        <v>0</v>
      </c>
      <c r="AM1777" s="112">
        <v>0</v>
      </c>
      <c r="AN1777" s="112">
        <v>0</v>
      </c>
      <c r="AO1777" s="112">
        <v>0</v>
      </c>
      <c r="AP1777" s="112">
        <v>0</v>
      </c>
      <c r="AQ1777" s="112">
        <v>0</v>
      </c>
      <c r="AR1777" s="112">
        <v>0</v>
      </c>
      <c r="AS1777" s="112">
        <v>0</v>
      </c>
      <c r="AT1777" s="111">
        <v>0.55000000000000004</v>
      </c>
      <c r="AU1777" s="112">
        <v>0</v>
      </c>
      <c r="AV1777" s="112">
        <v>0</v>
      </c>
      <c r="AW1777" s="112">
        <v>9.6666666666666661</v>
      </c>
      <c r="AX1777" s="112">
        <v>0</v>
      </c>
      <c r="AY1777" s="112">
        <v>0</v>
      </c>
      <c r="AZ1777" s="112">
        <v>0</v>
      </c>
      <c r="BA1777" s="111">
        <v>0.71299999999999997</v>
      </c>
      <c r="BB1777" s="112">
        <v>0</v>
      </c>
      <c r="BC1777" s="112">
        <v>0</v>
      </c>
      <c r="BD1777" s="112">
        <v>0</v>
      </c>
      <c r="BE1777" s="112">
        <v>0</v>
      </c>
      <c r="BF1777" s="112">
        <v>0</v>
      </c>
      <c r="BG1777" s="112">
        <v>0</v>
      </c>
      <c r="BH1777" s="112">
        <v>0</v>
      </c>
      <c r="BI1777" s="112">
        <v>0</v>
      </c>
      <c r="BJ1777" s="112">
        <v>0</v>
      </c>
      <c r="BK1777" s="111">
        <v>0.71299999999999997</v>
      </c>
      <c r="BL1777" s="112">
        <v>0</v>
      </c>
      <c r="BM1777" s="112">
        <v>0</v>
      </c>
      <c r="BN1777" s="112">
        <v>0</v>
      </c>
      <c r="BO1777" s="112">
        <v>6.8923333333333323</v>
      </c>
      <c r="BP1777" s="112">
        <v>0</v>
      </c>
      <c r="BQ1777" s="112">
        <v>0</v>
      </c>
      <c r="BR1777" s="113">
        <v>5</v>
      </c>
      <c r="BS1777" s="112">
        <v>718</v>
      </c>
    </row>
    <row r="1778" spans="1:71" hidden="1" x14ac:dyDescent="0.25">
      <c r="A1778" s="102" t="s">
        <v>9</v>
      </c>
      <c r="B1778" s="103" t="s">
        <v>191</v>
      </c>
      <c r="C1778" s="102" t="s">
        <v>192</v>
      </c>
      <c r="D1778" s="102" t="s">
        <v>795</v>
      </c>
      <c r="E1778" s="102" t="s">
        <v>796</v>
      </c>
      <c r="F1778" s="102" t="s">
        <v>434</v>
      </c>
      <c r="G1778" s="102" t="s">
        <v>227</v>
      </c>
      <c r="H1778" s="104">
        <v>12</v>
      </c>
      <c r="I1778" s="104">
        <v>20</v>
      </c>
      <c r="J1778" s="104">
        <v>46</v>
      </c>
      <c r="K1778" s="104">
        <v>138</v>
      </c>
      <c r="L1778" s="105">
        <v>26</v>
      </c>
      <c r="M1778" s="106">
        <v>253</v>
      </c>
      <c r="N1778" s="106">
        <v>281</v>
      </c>
      <c r="O1778" s="106">
        <v>3</v>
      </c>
      <c r="P1778" s="106">
        <v>28</v>
      </c>
      <c r="Q1778" s="106">
        <v>5</v>
      </c>
      <c r="R1778" s="106">
        <v>4</v>
      </c>
      <c r="S1778" s="106">
        <v>280</v>
      </c>
      <c r="T1778" s="106">
        <v>299</v>
      </c>
      <c r="U1778" s="106">
        <v>4</v>
      </c>
      <c r="V1778" s="106">
        <v>19</v>
      </c>
      <c r="W1778" s="106">
        <v>6</v>
      </c>
      <c r="X1778" s="106">
        <v>5</v>
      </c>
      <c r="Y1778" s="106">
        <v>46</v>
      </c>
      <c r="Z1778" s="106">
        <v>6</v>
      </c>
      <c r="AA1778" s="107"/>
      <c r="AB1778" s="106"/>
      <c r="AC1778" s="108">
        <v>5</v>
      </c>
      <c r="AD1778" s="109">
        <v>3</v>
      </c>
      <c r="AE1778" s="110">
        <v>0</v>
      </c>
      <c r="AF1778" s="111">
        <v>0.54</v>
      </c>
      <c r="AG1778" s="112">
        <v>0</v>
      </c>
      <c r="AH1778" s="112">
        <v>0</v>
      </c>
      <c r="AI1778" s="112">
        <v>0</v>
      </c>
      <c r="AJ1778" s="111">
        <v>0.9</v>
      </c>
      <c r="AK1778" s="112">
        <v>0</v>
      </c>
      <c r="AL1778" s="112">
        <v>0</v>
      </c>
      <c r="AM1778" s="112">
        <v>0</v>
      </c>
      <c r="AN1778" s="112">
        <v>0</v>
      </c>
      <c r="AO1778" s="112">
        <v>0</v>
      </c>
      <c r="AP1778" s="112">
        <v>0</v>
      </c>
      <c r="AQ1778" s="112">
        <v>0</v>
      </c>
      <c r="AR1778" s="112">
        <v>0</v>
      </c>
      <c r="AS1778" s="112">
        <v>0</v>
      </c>
      <c r="AT1778" s="111">
        <v>0.55000000000000004</v>
      </c>
      <c r="AU1778" s="112">
        <v>0</v>
      </c>
      <c r="AV1778" s="112">
        <v>0</v>
      </c>
      <c r="AW1778" s="112">
        <v>0</v>
      </c>
      <c r="AX1778" s="112">
        <v>0</v>
      </c>
      <c r="AY1778" s="112">
        <v>0</v>
      </c>
      <c r="AZ1778" s="112">
        <v>0</v>
      </c>
      <c r="BA1778" s="111">
        <v>0.71299999999999997</v>
      </c>
      <c r="BB1778" s="112">
        <v>0</v>
      </c>
      <c r="BC1778" s="112">
        <v>0</v>
      </c>
      <c r="BD1778" s="112">
        <v>0</v>
      </c>
      <c r="BE1778" s="112">
        <v>0</v>
      </c>
      <c r="BF1778" s="112">
        <v>0</v>
      </c>
      <c r="BG1778" s="112">
        <v>0</v>
      </c>
      <c r="BH1778" s="112">
        <v>0</v>
      </c>
      <c r="BI1778" s="112">
        <v>0</v>
      </c>
      <c r="BJ1778" s="112">
        <v>0</v>
      </c>
      <c r="BK1778" s="111">
        <v>0.71299999999999997</v>
      </c>
      <c r="BL1778" s="112">
        <v>0</v>
      </c>
      <c r="BM1778" s="112">
        <v>0</v>
      </c>
      <c r="BN1778" s="112">
        <v>0</v>
      </c>
      <c r="BO1778" s="112">
        <v>0</v>
      </c>
      <c r="BP1778" s="112">
        <v>0</v>
      </c>
      <c r="BQ1778" s="112">
        <v>0</v>
      </c>
      <c r="BR1778" s="113">
        <v>5</v>
      </c>
      <c r="BS1778" s="112">
        <v>267</v>
      </c>
    </row>
    <row r="1779" spans="1:71" hidden="1" x14ac:dyDescent="0.25">
      <c r="A1779" s="102" t="s">
        <v>9</v>
      </c>
      <c r="B1779" s="103" t="s">
        <v>191</v>
      </c>
      <c r="C1779" s="102" t="s">
        <v>192</v>
      </c>
      <c r="D1779" s="102" t="s">
        <v>727</v>
      </c>
      <c r="E1779" s="102" t="s">
        <v>728</v>
      </c>
      <c r="F1779" s="102" t="s">
        <v>155</v>
      </c>
      <c r="G1779" s="102" t="s">
        <v>227</v>
      </c>
      <c r="H1779" s="104">
        <v>853</v>
      </c>
      <c r="I1779" s="104">
        <v>877</v>
      </c>
      <c r="J1779" s="104">
        <v>3890</v>
      </c>
      <c r="K1779" s="104">
        <v>11670</v>
      </c>
      <c r="L1779" s="105">
        <v>1873.3333333333333</v>
      </c>
      <c r="M1779" s="106">
        <v>13332</v>
      </c>
      <c r="N1779" s="106">
        <v>14791</v>
      </c>
      <c r="O1779" s="106">
        <v>10</v>
      </c>
      <c r="P1779" s="106">
        <v>1459</v>
      </c>
      <c r="Q1779" s="106">
        <v>10</v>
      </c>
      <c r="R1779" s="106">
        <v>10</v>
      </c>
      <c r="S1779" s="106">
        <v>13416</v>
      </c>
      <c r="T1779" s="106">
        <v>13798</v>
      </c>
      <c r="U1779" s="106">
        <v>10</v>
      </c>
      <c r="V1779" s="106">
        <v>382</v>
      </c>
      <c r="W1779" s="106">
        <v>10</v>
      </c>
      <c r="X1779" s="106">
        <v>10</v>
      </c>
      <c r="Y1779" s="106">
        <v>3890</v>
      </c>
      <c r="Z1779" s="106">
        <v>10</v>
      </c>
      <c r="AA1779" s="107">
        <v>81384</v>
      </c>
      <c r="AB1779" s="106">
        <v>9</v>
      </c>
      <c r="AC1779" s="108">
        <v>9.6</v>
      </c>
      <c r="AD1779" s="109">
        <v>5</v>
      </c>
      <c r="AE1779" s="110">
        <v>0</v>
      </c>
      <c r="AF1779" s="111">
        <v>0.54</v>
      </c>
      <c r="AG1779" s="112">
        <v>0</v>
      </c>
      <c r="AH1779" s="112">
        <v>161</v>
      </c>
      <c r="AI1779" s="112">
        <v>0</v>
      </c>
      <c r="AJ1779" s="111">
        <v>0.9</v>
      </c>
      <c r="AK1779" s="112">
        <v>0</v>
      </c>
      <c r="AL1779" s="112">
        <v>0</v>
      </c>
      <c r="AM1779" s="112">
        <v>79.333333333333329</v>
      </c>
      <c r="AN1779" s="112">
        <v>0</v>
      </c>
      <c r="AO1779" s="112">
        <v>0</v>
      </c>
      <c r="AP1779" s="112">
        <v>0</v>
      </c>
      <c r="AQ1779" s="112">
        <v>0</v>
      </c>
      <c r="AR1779" s="112">
        <v>0</v>
      </c>
      <c r="AS1779" s="112">
        <v>0</v>
      </c>
      <c r="AT1779" s="111">
        <v>0.55000000000000004</v>
      </c>
      <c r="AU1779" s="112">
        <v>0</v>
      </c>
      <c r="AV1779" s="112">
        <v>0</v>
      </c>
      <c r="AW1779" s="112">
        <v>0</v>
      </c>
      <c r="AX1779" s="112">
        <v>0</v>
      </c>
      <c r="AY1779" s="112">
        <v>0</v>
      </c>
      <c r="AZ1779" s="112">
        <v>0</v>
      </c>
      <c r="BA1779" s="111">
        <v>0.71299999999999997</v>
      </c>
      <c r="BB1779" s="112">
        <v>0</v>
      </c>
      <c r="BC1779" s="112">
        <v>0</v>
      </c>
      <c r="BD1779" s="112">
        <v>0</v>
      </c>
      <c r="BE1779" s="112">
        <v>0</v>
      </c>
      <c r="BF1779" s="112">
        <v>134</v>
      </c>
      <c r="BG1779" s="112">
        <v>0</v>
      </c>
      <c r="BH1779" s="112">
        <v>0</v>
      </c>
      <c r="BI1779" s="112">
        <v>7.666666666666667</v>
      </c>
      <c r="BJ1779" s="112">
        <v>13</v>
      </c>
      <c r="BK1779" s="111">
        <v>0.71299999999999997</v>
      </c>
      <c r="BL1779" s="112">
        <v>0</v>
      </c>
      <c r="BM1779" s="112">
        <v>188.53333333333333</v>
      </c>
      <c r="BN1779" s="112">
        <v>0</v>
      </c>
      <c r="BO1779" s="112">
        <v>95.542000000000002</v>
      </c>
      <c r="BP1779" s="112">
        <v>5.466333333333333</v>
      </c>
      <c r="BQ1779" s="112">
        <v>9.2690000000000001</v>
      </c>
      <c r="BR1779" s="113">
        <v>349</v>
      </c>
      <c r="BS1779" s="112">
        <v>0</v>
      </c>
    </row>
    <row r="1780" spans="1:71" hidden="1" x14ac:dyDescent="0.25">
      <c r="A1780" s="102" t="s">
        <v>9</v>
      </c>
      <c r="B1780" s="103" t="s">
        <v>191</v>
      </c>
      <c r="C1780" s="102" t="s">
        <v>192</v>
      </c>
      <c r="D1780" s="102" t="s">
        <v>997</v>
      </c>
      <c r="E1780" s="102" t="s">
        <v>998</v>
      </c>
      <c r="F1780" s="102" t="s">
        <v>413</v>
      </c>
      <c r="G1780" s="102" t="s">
        <v>227</v>
      </c>
      <c r="H1780" s="104">
        <v>12</v>
      </c>
      <c r="I1780" s="104">
        <v>12</v>
      </c>
      <c r="J1780" s="104">
        <v>63</v>
      </c>
      <c r="K1780" s="104">
        <v>189</v>
      </c>
      <c r="L1780" s="105">
        <v>29</v>
      </c>
      <c r="M1780" s="106">
        <v>224</v>
      </c>
      <c r="N1780" s="106">
        <v>234</v>
      </c>
      <c r="O1780" s="106">
        <v>3</v>
      </c>
      <c r="P1780" s="106">
        <v>10</v>
      </c>
      <c r="Q1780" s="106">
        <v>3</v>
      </c>
      <c r="R1780" s="106">
        <v>3</v>
      </c>
      <c r="S1780" s="106">
        <v>218</v>
      </c>
      <c r="T1780" s="106">
        <v>222</v>
      </c>
      <c r="U1780" s="106">
        <v>3</v>
      </c>
      <c r="V1780" s="106">
        <v>4</v>
      </c>
      <c r="W1780" s="106">
        <v>3</v>
      </c>
      <c r="X1780" s="106">
        <v>3</v>
      </c>
      <c r="Y1780" s="106">
        <v>63</v>
      </c>
      <c r="Z1780" s="106">
        <v>7</v>
      </c>
      <c r="AA1780" s="107">
        <v>150734</v>
      </c>
      <c r="AB1780" s="106">
        <v>10</v>
      </c>
      <c r="AC1780" s="108">
        <v>6.6</v>
      </c>
      <c r="AD1780" s="109">
        <v>4</v>
      </c>
      <c r="AE1780" s="110">
        <v>0</v>
      </c>
      <c r="AF1780" s="111">
        <v>0.54</v>
      </c>
      <c r="AG1780" s="112">
        <v>0</v>
      </c>
      <c r="AH1780" s="112">
        <v>0</v>
      </c>
      <c r="AI1780" s="112">
        <v>0</v>
      </c>
      <c r="AJ1780" s="111">
        <v>0.9</v>
      </c>
      <c r="AK1780" s="112">
        <v>0</v>
      </c>
      <c r="AL1780" s="112">
        <v>0</v>
      </c>
      <c r="AM1780" s="112">
        <v>0</v>
      </c>
      <c r="AN1780" s="112">
        <v>0</v>
      </c>
      <c r="AO1780" s="112">
        <v>0</v>
      </c>
      <c r="AP1780" s="112">
        <v>0</v>
      </c>
      <c r="AQ1780" s="112">
        <v>0</v>
      </c>
      <c r="AR1780" s="112">
        <v>0</v>
      </c>
      <c r="AS1780" s="112">
        <v>0</v>
      </c>
      <c r="AT1780" s="111">
        <v>0.55000000000000004</v>
      </c>
      <c r="AU1780" s="112">
        <v>0</v>
      </c>
      <c r="AV1780" s="112">
        <v>0</v>
      </c>
      <c r="AW1780" s="112">
        <v>0</v>
      </c>
      <c r="AX1780" s="112">
        <v>0</v>
      </c>
      <c r="AY1780" s="112">
        <v>0</v>
      </c>
      <c r="AZ1780" s="112">
        <v>0</v>
      </c>
      <c r="BA1780" s="111">
        <v>0.71299999999999997</v>
      </c>
      <c r="BB1780" s="112">
        <v>0</v>
      </c>
      <c r="BC1780" s="112">
        <v>0</v>
      </c>
      <c r="BD1780" s="112">
        <v>0</v>
      </c>
      <c r="BE1780" s="112">
        <v>0</v>
      </c>
      <c r="BF1780" s="112">
        <v>0</v>
      </c>
      <c r="BG1780" s="112">
        <v>0</v>
      </c>
      <c r="BH1780" s="112">
        <v>0</v>
      </c>
      <c r="BI1780" s="112">
        <v>0</v>
      </c>
      <c r="BJ1780" s="112">
        <v>0</v>
      </c>
      <c r="BK1780" s="111">
        <v>0.71299999999999997</v>
      </c>
      <c r="BL1780" s="112">
        <v>0</v>
      </c>
      <c r="BM1780" s="112">
        <v>0</v>
      </c>
      <c r="BN1780" s="112">
        <v>0</v>
      </c>
      <c r="BO1780" s="112">
        <v>0</v>
      </c>
      <c r="BP1780" s="112">
        <v>0</v>
      </c>
      <c r="BQ1780" s="112">
        <v>0</v>
      </c>
      <c r="BR1780" s="113">
        <v>3</v>
      </c>
      <c r="BS1780" s="112">
        <v>0</v>
      </c>
    </row>
    <row r="1781" spans="1:71" hidden="1" x14ac:dyDescent="0.25">
      <c r="A1781" s="102" t="s">
        <v>9</v>
      </c>
      <c r="B1781" s="103" t="s">
        <v>191</v>
      </c>
      <c r="C1781" s="102" t="s">
        <v>192</v>
      </c>
      <c r="D1781" s="102" t="s">
        <v>953</v>
      </c>
      <c r="E1781" s="102" t="s">
        <v>954</v>
      </c>
      <c r="F1781" s="102" t="s">
        <v>413</v>
      </c>
      <c r="G1781" s="102" t="s">
        <v>227</v>
      </c>
      <c r="H1781" s="104">
        <v>64</v>
      </c>
      <c r="I1781" s="104">
        <v>69</v>
      </c>
      <c r="J1781" s="104">
        <v>439</v>
      </c>
      <c r="K1781" s="104">
        <v>1317</v>
      </c>
      <c r="L1781" s="105">
        <v>190.66666666666666</v>
      </c>
      <c r="M1781" s="106">
        <v>812</v>
      </c>
      <c r="N1781" s="106">
        <v>1029</v>
      </c>
      <c r="O1781" s="106">
        <v>6</v>
      </c>
      <c r="P1781" s="106">
        <v>217</v>
      </c>
      <c r="Q1781" s="106">
        <v>9</v>
      </c>
      <c r="R1781" s="106">
        <v>7.5</v>
      </c>
      <c r="S1781" s="106">
        <v>852</v>
      </c>
      <c r="T1781" s="106">
        <v>906</v>
      </c>
      <c r="U1781" s="106">
        <v>6</v>
      </c>
      <c r="V1781" s="106">
        <v>54</v>
      </c>
      <c r="W1781" s="106">
        <v>8</v>
      </c>
      <c r="X1781" s="106">
        <v>7</v>
      </c>
      <c r="Y1781" s="106">
        <v>439</v>
      </c>
      <c r="Z1781" s="106">
        <v>10</v>
      </c>
      <c r="AA1781" s="107">
        <v>118606</v>
      </c>
      <c r="AB1781" s="106">
        <v>10</v>
      </c>
      <c r="AC1781" s="108">
        <v>8.9</v>
      </c>
      <c r="AD1781" s="109">
        <v>5</v>
      </c>
      <c r="AE1781" s="110">
        <v>0</v>
      </c>
      <c r="AF1781" s="111">
        <v>0.54</v>
      </c>
      <c r="AG1781" s="112">
        <v>0</v>
      </c>
      <c r="AH1781" s="112">
        <v>0</v>
      </c>
      <c r="AI1781" s="112">
        <v>0</v>
      </c>
      <c r="AJ1781" s="111">
        <v>0.9</v>
      </c>
      <c r="AK1781" s="112">
        <v>0</v>
      </c>
      <c r="AL1781" s="112">
        <v>0</v>
      </c>
      <c r="AM1781" s="112">
        <v>0</v>
      </c>
      <c r="AN1781" s="112">
        <v>0</v>
      </c>
      <c r="AO1781" s="112">
        <v>0</v>
      </c>
      <c r="AP1781" s="112">
        <v>0</v>
      </c>
      <c r="AQ1781" s="112">
        <v>0</v>
      </c>
      <c r="AR1781" s="112">
        <v>0</v>
      </c>
      <c r="AS1781" s="112">
        <v>0</v>
      </c>
      <c r="AT1781" s="111">
        <v>0.55000000000000004</v>
      </c>
      <c r="AU1781" s="112">
        <v>0</v>
      </c>
      <c r="AV1781" s="112">
        <v>0</v>
      </c>
      <c r="AW1781" s="112">
        <v>0</v>
      </c>
      <c r="AX1781" s="112">
        <v>0</v>
      </c>
      <c r="AY1781" s="112">
        <v>0</v>
      </c>
      <c r="AZ1781" s="112">
        <v>0</v>
      </c>
      <c r="BA1781" s="111">
        <v>0.71299999999999997</v>
      </c>
      <c r="BB1781" s="112">
        <v>0</v>
      </c>
      <c r="BC1781" s="112">
        <v>0</v>
      </c>
      <c r="BD1781" s="112">
        <v>0</v>
      </c>
      <c r="BE1781" s="112">
        <v>0</v>
      </c>
      <c r="BF1781" s="112">
        <v>134</v>
      </c>
      <c r="BG1781" s="112">
        <v>0</v>
      </c>
      <c r="BH1781" s="112">
        <v>0</v>
      </c>
      <c r="BI1781" s="112">
        <v>7.666666666666667</v>
      </c>
      <c r="BJ1781" s="112">
        <v>13</v>
      </c>
      <c r="BK1781" s="111">
        <v>0.71299999999999997</v>
      </c>
      <c r="BL1781" s="112">
        <v>0</v>
      </c>
      <c r="BM1781" s="112">
        <v>0</v>
      </c>
      <c r="BN1781" s="112">
        <v>0</v>
      </c>
      <c r="BO1781" s="112">
        <v>95.542000000000002</v>
      </c>
      <c r="BP1781" s="112">
        <v>5.466333333333333</v>
      </c>
      <c r="BQ1781" s="112">
        <v>9.2690000000000001</v>
      </c>
      <c r="BR1781" s="113">
        <v>37</v>
      </c>
      <c r="BS1781" s="112">
        <v>0</v>
      </c>
    </row>
    <row r="1782" spans="1:71" hidden="1" x14ac:dyDescent="0.25">
      <c r="A1782" s="102" t="s">
        <v>9</v>
      </c>
      <c r="B1782" s="103" t="s">
        <v>191</v>
      </c>
      <c r="C1782" s="102" t="s">
        <v>192</v>
      </c>
      <c r="D1782" s="102" t="s">
        <v>797</v>
      </c>
      <c r="E1782" s="102" t="s">
        <v>798</v>
      </c>
      <c r="F1782" s="102" t="s">
        <v>155</v>
      </c>
      <c r="G1782" s="102" t="s">
        <v>154</v>
      </c>
      <c r="H1782" s="104">
        <v>22</v>
      </c>
      <c r="I1782" s="104">
        <v>23</v>
      </c>
      <c r="J1782" s="104">
        <v>25</v>
      </c>
      <c r="K1782" s="104">
        <v>75</v>
      </c>
      <c r="L1782" s="105">
        <v>23.333333333333332</v>
      </c>
      <c r="M1782" s="106">
        <v>313</v>
      </c>
      <c r="N1782" s="106">
        <v>339</v>
      </c>
      <c r="O1782" s="106">
        <v>4</v>
      </c>
      <c r="P1782" s="106">
        <v>26</v>
      </c>
      <c r="Q1782" s="106">
        <v>5</v>
      </c>
      <c r="R1782" s="106">
        <v>4.5</v>
      </c>
      <c r="S1782" s="106">
        <v>327</v>
      </c>
      <c r="T1782" s="106">
        <v>334</v>
      </c>
      <c r="U1782" s="106">
        <v>4</v>
      </c>
      <c r="V1782" s="106">
        <v>7</v>
      </c>
      <c r="W1782" s="106">
        <v>4</v>
      </c>
      <c r="X1782" s="106">
        <v>4</v>
      </c>
      <c r="Y1782" s="106">
        <v>25</v>
      </c>
      <c r="Z1782" s="106">
        <v>5</v>
      </c>
      <c r="AA1782" s="107"/>
      <c r="AB1782" s="106"/>
      <c r="AC1782" s="108">
        <v>4.5</v>
      </c>
      <c r="AD1782" s="109">
        <v>3</v>
      </c>
      <c r="AE1782" s="110">
        <v>0</v>
      </c>
      <c r="AF1782" s="111">
        <v>0.54</v>
      </c>
      <c r="AG1782" s="112">
        <v>17.666666666666668</v>
      </c>
      <c r="AH1782" s="112">
        <v>0</v>
      </c>
      <c r="AI1782" s="112">
        <v>17.666666666666668</v>
      </c>
      <c r="AJ1782" s="111">
        <v>0.9</v>
      </c>
      <c r="AK1782" s="112">
        <v>0</v>
      </c>
      <c r="AL1782" s="112">
        <v>0</v>
      </c>
      <c r="AM1782" s="112">
        <v>0</v>
      </c>
      <c r="AN1782" s="112">
        <v>0</v>
      </c>
      <c r="AO1782" s="112">
        <v>0</v>
      </c>
      <c r="AP1782" s="112">
        <v>0</v>
      </c>
      <c r="AQ1782" s="112">
        <v>0</v>
      </c>
      <c r="AR1782" s="112">
        <v>0</v>
      </c>
      <c r="AS1782" s="112">
        <v>0</v>
      </c>
      <c r="AT1782" s="111">
        <v>0.55000000000000004</v>
      </c>
      <c r="AU1782" s="112">
        <v>0</v>
      </c>
      <c r="AV1782" s="112">
        <v>0</v>
      </c>
      <c r="AW1782" s="112">
        <v>0</v>
      </c>
      <c r="AX1782" s="112">
        <v>0</v>
      </c>
      <c r="AY1782" s="112">
        <v>0</v>
      </c>
      <c r="AZ1782" s="112">
        <v>0</v>
      </c>
      <c r="BA1782" s="111">
        <v>0.71299999999999997</v>
      </c>
      <c r="BB1782" s="112">
        <v>0</v>
      </c>
      <c r="BC1782" s="112">
        <v>0</v>
      </c>
      <c r="BD1782" s="112">
        <v>0</v>
      </c>
      <c r="BE1782" s="112">
        <v>0</v>
      </c>
      <c r="BF1782" s="112">
        <v>36.666666666666664</v>
      </c>
      <c r="BG1782" s="112">
        <v>0</v>
      </c>
      <c r="BH1782" s="112">
        <v>0</v>
      </c>
      <c r="BI1782" s="112">
        <v>0</v>
      </c>
      <c r="BJ1782" s="112">
        <v>0</v>
      </c>
      <c r="BK1782" s="111">
        <v>0.71299999999999997</v>
      </c>
      <c r="BL1782" s="112">
        <v>0</v>
      </c>
      <c r="BM1782" s="112">
        <v>15.900000000000002</v>
      </c>
      <c r="BN1782" s="112">
        <v>15.900000000000002</v>
      </c>
      <c r="BO1782" s="112">
        <v>26.143333333333331</v>
      </c>
      <c r="BP1782" s="112">
        <v>0</v>
      </c>
      <c r="BQ1782" s="112">
        <v>0</v>
      </c>
      <c r="BR1782" s="113">
        <v>34</v>
      </c>
      <c r="BS1782" s="112">
        <v>0</v>
      </c>
    </row>
    <row r="1783" spans="1:71" hidden="1" x14ac:dyDescent="0.25">
      <c r="A1783" s="102" t="s">
        <v>9</v>
      </c>
      <c r="B1783" s="103" t="s">
        <v>191</v>
      </c>
      <c r="C1783" s="102" t="s">
        <v>192</v>
      </c>
      <c r="D1783" s="102" t="s">
        <v>799</v>
      </c>
      <c r="E1783" s="102" t="s">
        <v>800</v>
      </c>
      <c r="F1783" s="102" t="s">
        <v>244</v>
      </c>
      <c r="G1783" s="102" t="s">
        <v>154</v>
      </c>
      <c r="H1783" s="104">
        <v>39</v>
      </c>
      <c r="I1783" s="104">
        <v>42</v>
      </c>
      <c r="J1783" s="104">
        <v>126</v>
      </c>
      <c r="K1783" s="104">
        <v>378</v>
      </c>
      <c r="L1783" s="105">
        <v>69</v>
      </c>
      <c r="M1783" s="106">
        <v>577</v>
      </c>
      <c r="N1783" s="106">
        <v>611</v>
      </c>
      <c r="O1783" s="106">
        <v>5</v>
      </c>
      <c r="P1783" s="106">
        <v>34</v>
      </c>
      <c r="Q1783" s="106">
        <v>6</v>
      </c>
      <c r="R1783" s="106">
        <v>5.5</v>
      </c>
      <c r="S1783" s="106">
        <v>568</v>
      </c>
      <c r="T1783" s="106">
        <v>582</v>
      </c>
      <c r="U1783" s="106">
        <v>5</v>
      </c>
      <c r="V1783" s="106">
        <v>14</v>
      </c>
      <c r="W1783" s="106">
        <v>5</v>
      </c>
      <c r="X1783" s="106">
        <v>5</v>
      </c>
      <c r="Y1783" s="106">
        <v>126</v>
      </c>
      <c r="Z1783" s="106">
        <v>9</v>
      </c>
      <c r="AA1783" s="107">
        <v>46259</v>
      </c>
      <c r="AB1783" s="106">
        <v>4</v>
      </c>
      <c r="AC1783" s="108">
        <v>5.5</v>
      </c>
      <c r="AD1783" s="109">
        <v>3</v>
      </c>
      <c r="AE1783" s="110">
        <v>0</v>
      </c>
      <c r="AF1783" s="111">
        <v>0.54</v>
      </c>
      <c r="AG1783" s="112">
        <v>17.666666666666668</v>
      </c>
      <c r="AH1783" s="112">
        <v>8.6666666666666661</v>
      </c>
      <c r="AI1783" s="112">
        <v>17.666666666666668</v>
      </c>
      <c r="AJ1783" s="111">
        <v>0.9</v>
      </c>
      <c r="AK1783" s="112">
        <v>0</v>
      </c>
      <c r="AL1783" s="112">
        <v>0</v>
      </c>
      <c r="AM1783" s="112">
        <v>0</v>
      </c>
      <c r="AN1783" s="112">
        <v>0</v>
      </c>
      <c r="AO1783" s="112">
        <v>0</v>
      </c>
      <c r="AP1783" s="112">
        <v>0</v>
      </c>
      <c r="AQ1783" s="112">
        <v>0</v>
      </c>
      <c r="AR1783" s="112">
        <v>0</v>
      </c>
      <c r="AS1783" s="112">
        <v>0</v>
      </c>
      <c r="AT1783" s="111">
        <v>0.55000000000000004</v>
      </c>
      <c r="AU1783" s="112">
        <v>0</v>
      </c>
      <c r="AV1783" s="112">
        <v>0</v>
      </c>
      <c r="AW1783" s="112">
        <v>0</v>
      </c>
      <c r="AX1783" s="112">
        <v>0</v>
      </c>
      <c r="AY1783" s="112">
        <v>0</v>
      </c>
      <c r="AZ1783" s="112">
        <v>0</v>
      </c>
      <c r="BA1783" s="111">
        <v>0.71299999999999997</v>
      </c>
      <c r="BB1783" s="112">
        <v>0</v>
      </c>
      <c r="BC1783" s="112">
        <v>0</v>
      </c>
      <c r="BD1783" s="112">
        <v>0</v>
      </c>
      <c r="BE1783" s="112">
        <v>0</v>
      </c>
      <c r="BF1783" s="112">
        <v>0</v>
      </c>
      <c r="BG1783" s="112">
        <v>0</v>
      </c>
      <c r="BH1783" s="112">
        <v>0</v>
      </c>
      <c r="BI1783" s="112">
        <v>0</v>
      </c>
      <c r="BJ1783" s="112">
        <v>0</v>
      </c>
      <c r="BK1783" s="111">
        <v>0.71299999999999997</v>
      </c>
      <c r="BL1783" s="112">
        <v>0</v>
      </c>
      <c r="BM1783" s="112">
        <v>23.700000000000003</v>
      </c>
      <c r="BN1783" s="112">
        <v>15.900000000000002</v>
      </c>
      <c r="BO1783" s="112">
        <v>0</v>
      </c>
      <c r="BP1783" s="112">
        <v>0</v>
      </c>
      <c r="BQ1783" s="112">
        <v>0</v>
      </c>
      <c r="BR1783" s="113">
        <v>51</v>
      </c>
      <c r="BS1783" s="112">
        <v>0</v>
      </c>
    </row>
    <row r="1784" spans="1:71" hidden="1" x14ac:dyDescent="0.25">
      <c r="A1784" s="102" t="s">
        <v>9</v>
      </c>
      <c r="B1784" s="103" t="s">
        <v>191</v>
      </c>
      <c r="C1784" s="102" t="s">
        <v>192</v>
      </c>
      <c r="D1784" s="102" t="s">
        <v>837</v>
      </c>
      <c r="E1784" s="102" t="s">
        <v>838</v>
      </c>
      <c r="F1784" s="102" t="s">
        <v>244</v>
      </c>
      <c r="G1784" s="102" t="s">
        <v>224</v>
      </c>
      <c r="H1784" s="104">
        <v>44</v>
      </c>
      <c r="I1784" s="104">
        <v>50</v>
      </c>
      <c r="J1784" s="104">
        <v>38</v>
      </c>
      <c r="K1784" s="104">
        <v>114</v>
      </c>
      <c r="L1784" s="105">
        <v>44</v>
      </c>
      <c r="M1784" s="106">
        <v>681</v>
      </c>
      <c r="N1784" s="106">
        <v>714</v>
      </c>
      <c r="O1784" s="106">
        <v>5</v>
      </c>
      <c r="P1784" s="106">
        <v>33</v>
      </c>
      <c r="Q1784" s="106">
        <v>5</v>
      </c>
      <c r="R1784" s="106">
        <v>5</v>
      </c>
      <c r="S1784" s="106">
        <v>697</v>
      </c>
      <c r="T1784" s="106">
        <v>715</v>
      </c>
      <c r="U1784" s="106">
        <v>6</v>
      </c>
      <c r="V1784" s="106">
        <v>18</v>
      </c>
      <c r="W1784" s="106">
        <v>6</v>
      </c>
      <c r="X1784" s="106">
        <v>6</v>
      </c>
      <c r="Y1784" s="106">
        <v>38</v>
      </c>
      <c r="Z1784" s="106">
        <v>6</v>
      </c>
      <c r="AA1784" s="107">
        <v>77799</v>
      </c>
      <c r="AB1784" s="106">
        <v>8</v>
      </c>
      <c r="AC1784" s="108">
        <v>6.6</v>
      </c>
      <c r="AD1784" s="109">
        <v>4</v>
      </c>
      <c r="AE1784" s="110">
        <v>0</v>
      </c>
      <c r="AF1784" s="111">
        <v>0.54</v>
      </c>
      <c r="AG1784" s="112">
        <v>0</v>
      </c>
      <c r="AH1784" s="112">
        <v>18.666666666666668</v>
      </c>
      <c r="AI1784" s="112">
        <v>0</v>
      </c>
      <c r="AJ1784" s="111">
        <v>0.9</v>
      </c>
      <c r="AK1784" s="112">
        <v>0</v>
      </c>
      <c r="AL1784" s="112">
        <v>0</v>
      </c>
      <c r="AM1784" s="112">
        <v>0</v>
      </c>
      <c r="AN1784" s="112">
        <v>0</v>
      </c>
      <c r="AO1784" s="112">
        <v>0</v>
      </c>
      <c r="AP1784" s="112">
        <v>0</v>
      </c>
      <c r="AQ1784" s="112">
        <v>0</v>
      </c>
      <c r="AR1784" s="112">
        <v>0</v>
      </c>
      <c r="AS1784" s="112">
        <v>0</v>
      </c>
      <c r="AT1784" s="111">
        <v>0.55000000000000004</v>
      </c>
      <c r="AU1784" s="112">
        <v>0</v>
      </c>
      <c r="AV1784" s="112">
        <v>0</v>
      </c>
      <c r="AW1784" s="112">
        <v>0</v>
      </c>
      <c r="AX1784" s="112">
        <v>0</v>
      </c>
      <c r="AY1784" s="112">
        <v>0</v>
      </c>
      <c r="AZ1784" s="112">
        <v>0</v>
      </c>
      <c r="BA1784" s="111">
        <v>0.71299999999999997</v>
      </c>
      <c r="BB1784" s="112">
        <v>0</v>
      </c>
      <c r="BC1784" s="112">
        <v>0</v>
      </c>
      <c r="BD1784" s="112">
        <v>0</v>
      </c>
      <c r="BE1784" s="112">
        <v>0</v>
      </c>
      <c r="BF1784" s="112">
        <v>0</v>
      </c>
      <c r="BG1784" s="112">
        <v>0</v>
      </c>
      <c r="BH1784" s="112">
        <v>0</v>
      </c>
      <c r="BI1784" s="112">
        <v>0</v>
      </c>
      <c r="BJ1784" s="112">
        <v>0</v>
      </c>
      <c r="BK1784" s="111">
        <v>0.71299999999999997</v>
      </c>
      <c r="BL1784" s="112">
        <v>0</v>
      </c>
      <c r="BM1784" s="112">
        <v>16.8</v>
      </c>
      <c r="BN1784" s="112">
        <v>0</v>
      </c>
      <c r="BO1784" s="112">
        <v>0</v>
      </c>
      <c r="BP1784" s="112">
        <v>0</v>
      </c>
      <c r="BQ1784" s="112">
        <v>0</v>
      </c>
      <c r="BR1784" s="113">
        <v>47</v>
      </c>
      <c r="BS1784" s="112">
        <v>0</v>
      </c>
    </row>
    <row r="1785" spans="1:71" hidden="1" x14ac:dyDescent="0.25">
      <c r="A1785" s="102" t="s">
        <v>9</v>
      </c>
      <c r="B1785" s="103" t="s">
        <v>191</v>
      </c>
      <c r="C1785" s="102" t="s">
        <v>192</v>
      </c>
      <c r="D1785" s="102" t="s">
        <v>999</v>
      </c>
      <c r="E1785" s="102" t="s">
        <v>1000</v>
      </c>
      <c r="F1785" s="102" t="s">
        <v>244</v>
      </c>
      <c r="G1785" s="102" t="s">
        <v>224</v>
      </c>
      <c r="H1785" s="104"/>
      <c r="I1785" s="104">
        <v>5</v>
      </c>
      <c r="J1785" s="104">
        <v>72</v>
      </c>
      <c r="K1785" s="104">
        <v>216</v>
      </c>
      <c r="L1785" s="105">
        <v>38.5</v>
      </c>
      <c r="M1785" s="106"/>
      <c r="N1785" s="106"/>
      <c r="O1785" s="106"/>
      <c r="P1785" s="106"/>
      <c r="Q1785" s="106"/>
      <c r="R1785" s="106"/>
      <c r="S1785" s="106">
        <v>103</v>
      </c>
      <c r="T1785" s="106">
        <v>105</v>
      </c>
      <c r="U1785" s="106">
        <v>1</v>
      </c>
      <c r="V1785" s="106">
        <v>2</v>
      </c>
      <c r="W1785" s="106">
        <v>2</v>
      </c>
      <c r="X1785" s="106">
        <v>1.5</v>
      </c>
      <c r="Y1785" s="106">
        <v>72</v>
      </c>
      <c r="Z1785" s="106">
        <v>7</v>
      </c>
      <c r="AA1785" s="107">
        <v>74737</v>
      </c>
      <c r="AB1785" s="106">
        <v>8</v>
      </c>
      <c r="AC1785" s="108">
        <v>6.125</v>
      </c>
      <c r="AD1785" s="109">
        <v>4</v>
      </c>
      <c r="AE1785" s="110">
        <v>0</v>
      </c>
      <c r="AF1785" s="111">
        <v>0.54</v>
      </c>
      <c r="AG1785" s="112">
        <v>8.6666666666666661</v>
      </c>
      <c r="AH1785" s="112">
        <v>0</v>
      </c>
      <c r="AI1785" s="112">
        <v>8.6666666666666661</v>
      </c>
      <c r="AJ1785" s="111">
        <v>0.9</v>
      </c>
      <c r="AK1785" s="112">
        <v>0</v>
      </c>
      <c r="AL1785" s="112">
        <v>0</v>
      </c>
      <c r="AM1785" s="112">
        <v>0</v>
      </c>
      <c r="AN1785" s="112">
        <v>0</v>
      </c>
      <c r="AO1785" s="112">
        <v>0</v>
      </c>
      <c r="AP1785" s="112">
        <v>0</v>
      </c>
      <c r="AQ1785" s="112">
        <v>0</v>
      </c>
      <c r="AR1785" s="112">
        <v>0</v>
      </c>
      <c r="AS1785" s="112">
        <v>0</v>
      </c>
      <c r="AT1785" s="111">
        <v>0.55000000000000004</v>
      </c>
      <c r="AU1785" s="112">
        <v>0</v>
      </c>
      <c r="AV1785" s="112">
        <v>0</v>
      </c>
      <c r="AW1785" s="112">
        <v>0</v>
      </c>
      <c r="AX1785" s="112">
        <v>0</v>
      </c>
      <c r="AY1785" s="112">
        <v>0</v>
      </c>
      <c r="AZ1785" s="112">
        <v>0</v>
      </c>
      <c r="BA1785" s="111">
        <v>0.71299999999999997</v>
      </c>
      <c r="BB1785" s="112">
        <v>0</v>
      </c>
      <c r="BC1785" s="112">
        <v>0</v>
      </c>
      <c r="BD1785" s="112">
        <v>0</v>
      </c>
      <c r="BE1785" s="112">
        <v>0</v>
      </c>
      <c r="BF1785" s="112">
        <v>0</v>
      </c>
      <c r="BG1785" s="112">
        <v>0</v>
      </c>
      <c r="BH1785" s="112">
        <v>0</v>
      </c>
      <c r="BI1785" s="112">
        <v>0</v>
      </c>
      <c r="BJ1785" s="112">
        <v>0</v>
      </c>
      <c r="BK1785" s="111">
        <v>0.71299999999999997</v>
      </c>
      <c r="BL1785" s="112">
        <v>0</v>
      </c>
      <c r="BM1785" s="112">
        <v>7.8</v>
      </c>
      <c r="BN1785" s="112">
        <v>7.8</v>
      </c>
      <c r="BO1785" s="112">
        <v>0</v>
      </c>
      <c r="BP1785" s="112">
        <v>0</v>
      </c>
      <c r="BQ1785" s="112">
        <v>0</v>
      </c>
      <c r="BR1785" s="113">
        <v>5</v>
      </c>
      <c r="BS1785" s="112">
        <v>0</v>
      </c>
    </row>
    <row r="1786" spans="1:71" hidden="1" x14ac:dyDescent="0.25">
      <c r="A1786" s="102" t="s">
        <v>9</v>
      </c>
      <c r="B1786" s="103" t="s">
        <v>191</v>
      </c>
      <c r="C1786" s="102" t="s">
        <v>192</v>
      </c>
      <c r="D1786" s="102" t="s">
        <v>1001</v>
      </c>
      <c r="E1786" s="102" t="s">
        <v>1002</v>
      </c>
      <c r="F1786" s="102" t="s">
        <v>244</v>
      </c>
      <c r="G1786" s="102" t="s">
        <v>224</v>
      </c>
      <c r="H1786" s="104">
        <v>10</v>
      </c>
      <c r="I1786" s="104">
        <v>9</v>
      </c>
      <c r="J1786" s="104">
        <v>90</v>
      </c>
      <c r="K1786" s="104">
        <v>270</v>
      </c>
      <c r="L1786" s="105">
        <v>36.333333333333336</v>
      </c>
      <c r="M1786" s="106">
        <v>120</v>
      </c>
      <c r="N1786" s="106">
        <v>148</v>
      </c>
      <c r="O1786" s="106">
        <v>2</v>
      </c>
      <c r="P1786" s="106">
        <v>28</v>
      </c>
      <c r="Q1786" s="106">
        <v>5</v>
      </c>
      <c r="R1786" s="106">
        <v>3.5</v>
      </c>
      <c r="S1786" s="106">
        <v>122</v>
      </c>
      <c r="T1786" s="106">
        <v>128</v>
      </c>
      <c r="U1786" s="106">
        <v>1</v>
      </c>
      <c r="V1786" s="106">
        <v>6</v>
      </c>
      <c r="W1786" s="106">
        <v>4</v>
      </c>
      <c r="X1786" s="106">
        <v>2.5</v>
      </c>
      <c r="Y1786" s="106">
        <v>90</v>
      </c>
      <c r="Z1786" s="106">
        <v>8</v>
      </c>
      <c r="AA1786" s="107">
        <v>85677</v>
      </c>
      <c r="AB1786" s="106">
        <v>9</v>
      </c>
      <c r="AC1786" s="108">
        <v>6.4</v>
      </c>
      <c r="AD1786" s="109">
        <v>4</v>
      </c>
      <c r="AE1786" s="110">
        <v>0</v>
      </c>
      <c r="AF1786" s="111">
        <v>0.54</v>
      </c>
      <c r="AG1786" s="112">
        <v>0</v>
      </c>
      <c r="AH1786" s="112">
        <v>0</v>
      </c>
      <c r="AI1786" s="112">
        <v>0</v>
      </c>
      <c r="AJ1786" s="111">
        <v>0.9</v>
      </c>
      <c r="AK1786" s="112">
        <v>0</v>
      </c>
      <c r="AL1786" s="112">
        <v>0</v>
      </c>
      <c r="AM1786" s="112">
        <v>0</v>
      </c>
      <c r="AN1786" s="112">
        <v>0</v>
      </c>
      <c r="AO1786" s="112">
        <v>0</v>
      </c>
      <c r="AP1786" s="112">
        <v>0</v>
      </c>
      <c r="AQ1786" s="112">
        <v>0</v>
      </c>
      <c r="AR1786" s="112">
        <v>0</v>
      </c>
      <c r="AS1786" s="112">
        <v>0</v>
      </c>
      <c r="AT1786" s="111">
        <v>0.55000000000000004</v>
      </c>
      <c r="AU1786" s="112">
        <v>0</v>
      </c>
      <c r="AV1786" s="112">
        <v>0</v>
      </c>
      <c r="AW1786" s="112">
        <v>0</v>
      </c>
      <c r="AX1786" s="112">
        <v>0</v>
      </c>
      <c r="AY1786" s="112">
        <v>0</v>
      </c>
      <c r="AZ1786" s="112">
        <v>0</v>
      </c>
      <c r="BA1786" s="111">
        <v>0.71299999999999997</v>
      </c>
      <c r="BB1786" s="112">
        <v>0</v>
      </c>
      <c r="BC1786" s="112">
        <v>0</v>
      </c>
      <c r="BD1786" s="112">
        <v>0</v>
      </c>
      <c r="BE1786" s="112">
        <v>0</v>
      </c>
      <c r="BF1786" s="112">
        <v>0</v>
      </c>
      <c r="BG1786" s="112">
        <v>0</v>
      </c>
      <c r="BH1786" s="112">
        <v>0</v>
      </c>
      <c r="BI1786" s="112">
        <v>0</v>
      </c>
      <c r="BJ1786" s="112">
        <v>0</v>
      </c>
      <c r="BK1786" s="111">
        <v>0.71299999999999997</v>
      </c>
      <c r="BL1786" s="112">
        <v>0</v>
      </c>
      <c r="BM1786" s="112">
        <v>0</v>
      </c>
      <c r="BN1786" s="112">
        <v>0</v>
      </c>
      <c r="BO1786" s="112">
        <v>0</v>
      </c>
      <c r="BP1786" s="112">
        <v>0</v>
      </c>
      <c r="BQ1786" s="112">
        <v>0</v>
      </c>
      <c r="BR1786" s="113">
        <v>9</v>
      </c>
      <c r="BS1786" s="112">
        <v>0</v>
      </c>
    </row>
    <row r="1787" spans="1:71" hidden="1" x14ac:dyDescent="0.25">
      <c r="A1787" s="102" t="s">
        <v>9</v>
      </c>
      <c r="B1787" s="103" t="s">
        <v>191</v>
      </c>
      <c r="C1787" s="102" t="s">
        <v>192</v>
      </c>
      <c r="D1787" s="102" t="s">
        <v>1005</v>
      </c>
      <c r="E1787" s="102" t="s">
        <v>1083</v>
      </c>
      <c r="F1787" s="102" t="s">
        <v>244</v>
      </c>
      <c r="G1787" s="102" t="s">
        <v>224</v>
      </c>
      <c r="H1787" s="104">
        <v>37</v>
      </c>
      <c r="I1787" s="104">
        <v>33</v>
      </c>
      <c r="J1787" s="104">
        <v>92</v>
      </c>
      <c r="K1787" s="104">
        <v>276</v>
      </c>
      <c r="L1787" s="105">
        <v>54</v>
      </c>
      <c r="M1787" s="106">
        <v>660</v>
      </c>
      <c r="N1787" s="106">
        <v>702</v>
      </c>
      <c r="O1787" s="106">
        <v>5</v>
      </c>
      <c r="P1787" s="106">
        <v>42</v>
      </c>
      <c r="Q1787" s="106">
        <v>6</v>
      </c>
      <c r="R1787" s="106">
        <v>5.5</v>
      </c>
      <c r="S1787" s="106">
        <v>553</v>
      </c>
      <c r="T1787" s="106">
        <v>563</v>
      </c>
      <c r="U1787" s="106">
        <v>5</v>
      </c>
      <c r="V1787" s="106">
        <v>10</v>
      </c>
      <c r="W1787" s="106">
        <v>5</v>
      </c>
      <c r="X1787" s="106">
        <v>5</v>
      </c>
      <c r="Y1787" s="106">
        <v>92</v>
      </c>
      <c r="Z1787" s="106">
        <v>8</v>
      </c>
      <c r="AA1787" s="107"/>
      <c r="AB1787" s="106"/>
      <c r="AC1787" s="108">
        <v>6.166666666666667</v>
      </c>
      <c r="AD1787" s="109">
        <v>4</v>
      </c>
      <c r="AE1787" s="110">
        <v>0</v>
      </c>
      <c r="AF1787" s="111">
        <v>0.54</v>
      </c>
      <c r="AG1787" s="112">
        <v>1</v>
      </c>
      <c r="AH1787" s="112">
        <v>22.333333333333332</v>
      </c>
      <c r="AI1787" s="112">
        <v>1</v>
      </c>
      <c r="AJ1787" s="111">
        <v>0.9</v>
      </c>
      <c r="AK1787" s="112">
        <v>0</v>
      </c>
      <c r="AL1787" s="112">
        <v>0</v>
      </c>
      <c r="AM1787" s="112">
        <v>0</v>
      </c>
      <c r="AN1787" s="112">
        <v>0</v>
      </c>
      <c r="AO1787" s="112">
        <v>0</v>
      </c>
      <c r="AP1787" s="112">
        <v>0</v>
      </c>
      <c r="AQ1787" s="112">
        <v>0</v>
      </c>
      <c r="AR1787" s="112">
        <v>0</v>
      </c>
      <c r="AS1787" s="112">
        <v>0</v>
      </c>
      <c r="AT1787" s="111">
        <v>0.55000000000000004</v>
      </c>
      <c r="AU1787" s="112">
        <v>0</v>
      </c>
      <c r="AV1787" s="112">
        <v>0</v>
      </c>
      <c r="AW1787" s="112">
        <v>0</v>
      </c>
      <c r="AX1787" s="112">
        <v>0</v>
      </c>
      <c r="AY1787" s="112">
        <v>0</v>
      </c>
      <c r="AZ1787" s="112">
        <v>0</v>
      </c>
      <c r="BA1787" s="111">
        <v>0.71299999999999997</v>
      </c>
      <c r="BB1787" s="112">
        <v>0</v>
      </c>
      <c r="BC1787" s="112">
        <v>0</v>
      </c>
      <c r="BD1787" s="112">
        <v>0</v>
      </c>
      <c r="BE1787" s="112">
        <v>0</v>
      </c>
      <c r="BF1787" s="112">
        <v>0</v>
      </c>
      <c r="BG1787" s="112">
        <v>0</v>
      </c>
      <c r="BH1787" s="112">
        <v>0</v>
      </c>
      <c r="BI1787" s="112">
        <v>0</v>
      </c>
      <c r="BJ1787" s="112">
        <v>0</v>
      </c>
      <c r="BK1787" s="111">
        <v>0.71299999999999997</v>
      </c>
      <c r="BL1787" s="112">
        <v>0</v>
      </c>
      <c r="BM1787" s="112">
        <v>21</v>
      </c>
      <c r="BN1787" s="112">
        <v>0.9</v>
      </c>
      <c r="BO1787" s="112">
        <v>0</v>
      </c>
      <c r="BP1787" s="112">
        <v>0</v>
      </c>
      <c r="BQ1787" s="112">
        <v>0</v>
      </c>
      <c r="BR1787" s="113">
        <v>12</v>
      </c>
      <c r="BS1787" s="112">
        <v>0</v>
      </c>
    </row>
    <row r="1788" spans="1:71" hidden="1" x14ac:dyDescent="0.25">
      <c r="A1788" s="102" t="s">
        <v>9</v>
      </c>
      <c r="B1788" s="103" t="s">
        <v>191</v>
      </c>
      <c r="C1788" s="102" t="s">
        <v>192</v>
      </c>
      <c r="D1788" s="102" t="s">
        <v>1006</v>
      </c>
      <c r="E1788" s="102" t="s">
        <v>1007</v>
      </c>
      <c r="F1788" s="102" t="s">
        <v>153</v>
      </c>
      <c r="G1788" s="102" t="s">
        <v>224</v>
      </c>
      <c r="H1788" s="104">
        <v>17</v>
      </c>
      <c r="I1788" s="104">
        <v>15</v>
      </c>
      <c r="J1788" s="104">
        <v>45</v>
      </c>
      <c r="K1788" s="104">
        <v>135</v>
      </c>
      <c r="L1788" s="105">
        <v>25.666666666666668</v>
      </c>
      <c r="M1788" s="106">
        <v>274</v>
      </c>
      <c r="N1788" s="106">
        <v>284</v>
      </c>
      <c r="O1788" s="106">
        <v>4</v>
      </c>
      <c r="P1788" s="106">
        <v>10</v>
      </c>
      <c r="Q1788" s="106">
        <v>3</v>
      </c>
      <c r="R1788" s="106">
        <v>3.5</v>
      </c>
      <c r="S1788" s="106">
        <v>271</v>
      </c>
      <c r="T1788" s="106">
        <v>271</v>
      </c>
      <c r="U1788" s="106">
        <v>3</v>
      </c>
      <c r="V1788" s="106">
        <v>0</v>
      </c>
      <c r="W1788" s="106">
        <v>2</v>
      </c>
      <c r="X1788" s="106">
        <v>2.5</v>
      </c>
      <c r="Y1788" s="106">
        <v>45</v>
      </c>
      <c r="Z1788" s="106">
        <v>6</v>
      </c>
      <c r="AA1788" s="107">
        <v>34723</v>
      </c>
      <c r="AB1788" s="106">
        <v>2</v>
      </c>
      <c r="AC1788" s="108">
        <v>3.2</v>
      </c>
      <c r="AD1788" s="109">
        <v>2</v>
      </c>
      <c r="AE1788" s="110">
        <v>0</v>
      </c>
      <c r="AF1788" s="111">
        <v>0.54</v>
      </c>
      <c r="AG1788" s="112">
        <v>4</v>
      </c>
      <c r="AH1788" s="112">
        <v>0</v>
      </c>
      <c r="AI1788" s="112">
        <v>4</v>
      </c>
      <c r="AJ1788" s="111">
        <v>0.9</v>
      </c>
      <c r="AK1788" s="112">
        <v>0</v>
      </c>
      <c r="AL1788" s="112">
        <v>0</v>
      </c>
      <c r="AM1788" s="112">
        <v>0</v>
      </c>
      <c r="AN1788" s="112">
        <v>0</v>
      </c>
      <c r="AO1788" s="112">
        <v>0</v>
      </c>
      <c r="AP1788" s="112">
        <v>0</v>
      </c>
      <c r="AQ1788" s="112">
        <v>0</v>
      </c>
      <c r="AR1788" s="112">
        <v>0</v>
      </c>
      <c r="AS1788" s="112">
        <v>0</v>
      </c>
      <c r="AT1788" s="111">
        <v>0.55000000000000004</v>
      </c>
      <c r="AU1788" s="112">
        <v>0</v>
      </c>
      <c r="AV1788" s="112">
        <v>0</v>
      </c>
      <c r="AW1788" s="112">
        <v>0</v>
      </c>
      <c r="AX1788" s="112">
        <v>0</v>
      </c>
      <c r="AY1788" s="112">
        <v>0</v>
      </c>
      <c r="AZ1788" s="112">
        <v>0</v>
      </c>
      <c r="BA1788" s="111">
        <v>0.71299999999999997</v>
      </c>
      <c r="BB1788" s="112">
        <v>0</v>
      </c>
      <c r="BC1788" s="112">
        <v>0</v>
      </c>
      <c r="BD1788" s="112">
        <v>0</v>
      </c>
      <c r="BE1788" s="112">
        <v>0</v>
      </c>
      <c r="BF1788" s="112">
        <v>0</v>
      </c>
      <c r="BG1788" s="112">
        <v>0</v>
      </c>
      <c r="BH1788" s="112">
        <v>0</v>
      </c>
      <c r="BI1788" s="112">
        <v>0</v>
      </c>
      <c r="BJ1788" s="112">
        <v>0</v>
      </c>
      <c r="BK1788" s="111">
        <v>0.71299999999999997</v>
      </c>
      <c r="BL1788" s="112">
        <v>0</v>
      </c>
      <c r="BM1788" s="112">
        <v>3.6</v>
      </c>
      <c r="BN1788" s="112">
        <v>3.6</v>
      </c>
      <c r="BO1788" s="112">
        <v>0</v>
      </c>
      <c r="BP1788" s="112">
        <v>0</v>
      </c>
      <c r="BQ1788" s="112">
        <v>0</v>
      </c>
      <c r="BR1788" s="113">
        <v>36</v>
      </c>
      <c r="BS1788" s="112">
        <v>0</v>
      </c>
    </row>
    <row r="1789" spans="1:71" hidden="1" x14ac:dyDescent="0.25">
      <c r="A1789" s="102" t="s">
        <v>9</v>
      </c>
      <c r="B1789" s="103" t="s">
        <v>191</v>
      </c>
      <c r="C1789" s="102" t="s">
        <v>192</v>
      </c>
      <c r="D1789" s="102" t="s">
        <v>98</v>
      </c>
      <c r="E1789" s="102" t="s">
        <v>99</v>
      </c>
      <c r="F1789" s="102" t="s">
        <v>151</v>
      </c>
      <c r="G1789" s="102" t="s">
        <v>223</v>
      </c>
      <c r="H1789" s="104">
        <v>133</v>
      </c>
      <c r="I1789" s="104">
        <v>137</v>
      </c>
      <c r="J1789" s="104">
        <v>392</v>
      </c>
      <c r="K1789" s="104">
        <v>1176</v>
      </c>
      <c r="L1789" s="105">
        <v>220.66666666666666</v>
      </c>
      <c r="M1789" s="106">
        <v>1521</v>
      </c>
      <c r="N1789" s="106">
        <v>1649</v>
      </c>
      <c r="O1789" s="106">
        <v>8</v>
      </c>
      <c r="P1789" s="106">
        <v>128</v>
      </c>
      <c r="Q1789" s="106">
        <v>8</v>
      </c>
      <c r="R1789" s="106">
        <v>8</v>
      </c>
      <c r="S1789" s="106">
        <v>1505</v>
      </c>
      <c r="T1789" s="106">
        <v>1542</v>
      </c>
      <c r="U1789" s="106">
        <v>8</v>
      </c>
      <c r="V1789" s="106">
        <v>37</v>
      </c>
      <c r="W1789" s="106">
        <v>7</v>
      </c>
      <c r="X1789" s="106">
        <v>7.5</v>
      </c>
      <c r="Y1789" s="106">
        <v>392</v>
      </c>
      <c r="Z1789" s="106">
        <v>10</v>
      </c>
      <c r="AA1789" s="107">
        <v>34836</v>
      </c>
      <c r="AB1789" s="106">
        <v>2</v>
      </c>
      <c r="AC1789" s="108">
        <v>5.9</v>
      </c>
      <c r="AD1789" s="109">
        <v>2</v>
      </c>
      <c r="AE1789" s="110">
        <v>0</v>
      </c>
      <c r="AF1789" s="111">
        <v>0.54</v>
      </c>
      <c r="AG1789" s="112">
        <v>9.3333333333333339</v>
      </c>
      <c r="AH1789" s="112">
        <v>0</v>
      </c>
      <c r="AI1789" s="112">
        <v>9.3333333333333339</v>
      </c>
      <c r="AJ1789" s="111">
        <v>0.9</v>
      </c>
      <c r="AK1789" s="112">
        <v>9.6666666666666661</v>
      </c>
      <c r="AL1789" s="112">
        <v>0</v>
      </c>
      <c r="AM1789" s="112">
        <v>0</v>
      </c>
      <c r="AN1789" s="112">
        <v>0</v>
      </c>
      <c r="AO1789" s="112">
        <v>0</v>
      </c>
      <c r="AP1789" s="112">
        <v>0</v>
      </c>
      <c r="AQ1789" s="112">
        <v>0</v>
      </c>
      <c r="AR1789" s="112">
        <v>0</v>
      </c>
      <c r="AS1789" s="112">
        <v>0</v>
      </c>
      <c r="AT1789" s="111">
        <v>0.55000000000000004</v>
      </c>
      <c r="AU1789" s="112">
        <v>0</v>
      </c>
      <c r="AV1789" s="112">
        <v>0</v>
      </c>
      <c r="AW1789" s="112">
        <v>0</v>
      </c>
      <c r="AX1789" s="112">
        <v>0</v>
      </c>
      <c r="AY1789" s="112">
        <v>0</v>
      </c>
      <c r="AZ1789" s="112">
        <v>0</v>
      </c>
      <c r="BA1789" s="111">
        <v>0.71299999999999997</v>
      </c>
      <c r="BB1789" s="112">
        <v>0</v>
      </c>
      <c r="BC1789" s="112">
        <v>0</v>
      </c>
      <c r="BD1789" s="112">
        <v>0</v>
      </c>
      <c r="BE1789" s="112">
        <v>0</v>
      </c>
      <c r="BF1789" s="112">
        <v>0</v>
      </c>
      <c r="BG1789" s="112">
        <v>0</v>
      </c>
      <c r="BH1789" s="112">
        <v>0</v>
      </c>
      <c r="BI1789" s="112">
        <v>0</v>
      </c>
      <c r="BJ1789" s="112">
        <v>0</v>
      </c>
      <c r="BK1789" s="111">
        <v>0.71299999999999997</v>
      </c>
      <c r="BL1789" s="112">
        <v>0</v>
      </c>
      <c r="BM1789" s="112">
        <v>13.716666666666667</v>
      </c>
      <c r="BN1789" s="112">
        <v>8.4</v>
      </c>
      <c r="BO1789" s="112">
        <v>0</v>
      </c>
      <c r="BP1789" s="112">
        <v>0</v>
      </c>
      <c r="BQ1789" s="112">
        <v>0</v>
      </c>
      <c r="BR1789" s="113">
        <v>50</v>
      </c>
      <c r="BS1789" s="112">
        <v>0</v>
      </c>
    </row>
    <row r="1790" spans="1:71" hidden="1" x14ac:dyDescent="0.25">
      <c r="A1790" s="102" t="s">
        <v>9</v>
      </c>
      <c r="B1790" s="103" t="s">
        <v>191</v>
      </c>
      <c r="C1790" s="102" t="s">
        <v>192</v>
      </c>
      <c r="D1790" s="102" t="s">
        <v>1012</v>
      </c>
      <c r="E1790" s="102" t="s">
        <v>1013</v>
      </c>
      <c r="F1790" s="102" t="s">
        <v>153</v>
      </c>
      <c r="G1790" s="102" t="s">
        <v>224</v>
      </c>
      <c r="H1790" s="104">
        <v>41</v>
      </c>
      <c r="I1790" s="104">
        <v>38</v>
      </c>
      <c r="J1790" s="104">
        <v>167</v>
      </c>
      <c r="K1790" s="104">
        <v>501</v>
      </c>
      <c r="L1790" s="105">
        <v>82</v>
      </c>
      <c r="M1790" s="106">
        <v>485</v>
      </c>
      <c r="N1790" s="106">
        <v>516</v>
      </c>
      <c r="O1790" s="106">
        <v>5</v>
      </c>
      <c r="P1790" s="106">
        <v>31</v>
      </c>
      <c r="Q1790" s="106">
        <v>5</v>
      </c>
      <c r="R1790" s="106">
        <v>5</v>
      </c>
      <c r="S1790" s="106">
        <v>443</v>
      </c>
      <c r="T1790" s="106">
        <v>451</v>
      </c>
      <c r="U1790" s="106">
        <v>5</v>
      </c>
      <c r="V1790" s="106">
        <v>8</v>
      </c>
      <c r="W1790" s="106">
        <v>4</v>
      </c>
      <c r="X1790" s="106">
        <v>4.5</v>
      </c>
      <c r="Y1790" s="106">
        <v>167</v>
      </c>
      <c r="Z1790" s="106">
        <v>9</v>
      </c>
      <c r="AA1790" s="107">
        <v>46654</v>
      </c>
      <c r="AB1790" s="106">
        <v>5</v>
      </c>
      <c r="AC1790" s="108">
        <v>5.7</v>
      </c>
      <c r="AD1790" s="109">
        <v>3</v>
      </c>
      <c r="AE1790" s="110">
        <v>172.66666666666666</v>
      </c>
      <c r="AF1790" s="111">
        <v>0.54</v>
      </c>
      <c r="AG1790" s="112">
        <v>0</v>
      </c>
      <c r="AH1790" s="112">
        <v>0</v>
      </c>
      <c r="AI1790" s="112">
        <v>0</v>
      </c>
      <c r="AJ1790" s="111">
        <v>0.9</v>
      </c>
      <c r="AK1790" s="112">
        <v>0</v>
      </c>
      <c r="AL1790" s="112">
        <v>0</v>
      </c>
      <c r="AM1790" s="112">
        <v>0</v>
      </c>
      <c r="AN1790" s="112">
        <v>0</v>
      </c>
      <c r="AO1790" s="112">
        <v>0</v>
      </c>
      <c r="AP1790" s="112">
        <v>0</v>
      </c>
      <c r="AQ1790" s="112">
        <v>0</v>
      </c>
      <c r="AR1790" s="112">
        <v>0</v>
      </c>
      <c r="AS1790" s="112">
        <v>0</v>
      </c>
      <c r="AT1790" s="111">
        <v>0.55000000000000004</v>
      </c>
      <c r="AU1790" s="112">
        <v>0</v>
      </c>
      <c r="AV1790" s="112">
        <v>0</v>
      </c>
      <c r="AW1790" s="112">
        <v>0</v>
      </c>
      <c r="AX1790" s="112">
        <v>0</v>
      </c>
      <c r="AY1790" s="112">
        <v>0</v>
      </c>
      <c r="AZ1790" s="112">
        <v>0</v>
      </c>
      <c r="BA1790" s="111">
        <v>0.71299999999999997</v>
      </c>
      <c r="BB1790" s="112">
        <v>0</v>
      </c>
      <c r="BC1790" s="112">
        <v>0</v>
      </c>
      <c r="BD1790" s="112">
        <v>0</v>
      </c>
      <c r="BE1790" s="112">
        <v>0</v>
      </c>
      <c r="BF1790" s="112">
        <v>0</v>
      </c>
      <c r="BG1790" s="112">
        <v>0</v>
      </c>
      <c r="BH1790" s="112">
        <v>0</v>
      </c>
      <c r="BI1790" s="112">
        <v>0</v>
      </c>
      <c r="BJ1790" s="112">
        <v>0</v>
      </c>
      <c r="BK1790" s="111">
        <v>0.71299999999999997</v>
      </c>
      <c r="BL1790" s="112">
        <v>93.24</v>
      </c>
      <c r="BM1790" s="112">
        <v>0</v>
      </c>
      <c r="BN1790" s="112">
        <v>0</v>
      </c>
      <c r="BO1790" s="112">
        <v>0</v>
      </c>
      <c r="BP1790" s="112">
        <v>0</v>
      </c>
      <c r="BQ1790" s="112">
        <v>0</v>
      </c>
      <c r="BR1790" s="113">
        <v>11</v>
      </c>
      <c r="BS1790" s="112">
        <v>0</v>
      </c>
    </row>
    <row r="1791" spans="1:71" hidden="1" x14ac:dyDescent="0.25">
      <c r="A1791" s="102" t="s">
        <v>9</v>
      </c>
      <c r="B1791" s="103" t="s">
        <v>191</v>
      </c>
      <c r="C1791" s="102" t="s">
        <v>192</v>
      </c>
      <c r="D1791" s="102" t="s">
        <v>801</v>
      </c>
      <c r="E1791" s="102" t="s">
        <v>802</v>
      </c>
      <c r="F1791" s="102" t="s">
        <v>244</v>
      </c>
      <c r="G1791" s="102" t="s">
        <v>224</v>
      </c>
      <c r="H1791" s="104">
        <v>47</v>
      </c>
      <c r="I1791" s="104">
        <v>65</v>
      </c>
      <c r="J1791" s="104">
        <v>15</v>
      </c>
      <c r="K1791" s="104">
        <v>45</v>
      </c>
      <c r="L1791" s="105">
        <v>42.333333333333336</v>
      </c>
      <c r="M1791" s="106">
        <v>526</v>
      </c>
      <c r="N1791" s="106">
        <v>581</v>
      </c>
      <c r="O1791" s="106">
        <v>5</v>
      </c>
      <c r="P1791" s="106">
        <v>55</v>
      </c>
      <c r="Q1791" s="106">
        <v>7</v>
      </c>
      <c r="R1791" s="106">
        <v>6</v>
      </c>
      <c r="S1791" s="106">
        <v>581</v>
      </c>
      <c r="T1791" s="106">
        <v>620</v>
      </c>
      <c r="U1791" s="106">
        <v>5</v>
      </c>
      <c r="V1791" s="106">
        <v>39</v>
      </c>
      <c r="W1791" s="106">
        <v>7</v>
      </c>
      <c r="X1791" s="106">
        <v>6</v>
      </c>
      <c r="Y1791" s="106">
        <v>15</v>
      </c>
      <c r="Z1791" s="106">
        <v>4</v>
      </c>
      <c r="AA1791" s="107">
        <v>38615</v>
      </c>
      <c r="AB1791" s="106">
        <v>3</v>
      </c>
      <c r="AC1791" s="108">
        <v>4.4000000000000004</v>
      </c>
      <c r="AD1791" s="109">
        <v>3</v>
      </c>
      <c r="AE1791" s="110">
        <v>0</v>
      </c>
      <c r="AF1791" s="111">
        <v>0.54</v>
      </c>
      <c r="AG1791" s="112">
        <v>0</v>
      </c>
      <c r="AH1791" s="112">
        <v>7</v>
      </c>
      <c r="AI1791" s="112">
        <v>0</v>
      </c>
      <c r="AJ1791" s="111">
        <v>0.9</v>
      </c>
      <c r="AK1791" s="112">
        <v>0</v>
      </c>
      <c r="AL1791" s="112">
        <v>0</v>
      </c>
      <c r="AM1791" s="112">
        <v>0</v>
      </c>
      <c r="AN1791" s="112">
        <v>0</v>
      </c>
      <c r="AO1791" s="112">
        <v>0</v>
      </c>
      <c r="AP1791" s="112">
        <v>0</v>
      </c>
      <c r="AQ1791" s="112">
        <v>0</v>
      </c>
      <c r="AR1791" s="112">
        <v>0</v>
      </c>
      <c r="AS1791" s="112">
        <v>0</v>
      </c>
      <c r="AT1791" s="111">
        <v>0.55000000000000004</v>
      </c>
      <c r="AU1791" s="112">
        <v>0</v>
      </c>
      <c r="AV1791" s="112">
        <v>0</v>
      </c>
      <c r="AW1791" s="112">
        <v>0</v>
      </c>
      <c r="AX1791" s="112">
        <v>0</v>
      </c>
      <c r="AY1791" s="112">
        <v>0</v>
      </c>
      <c r="AZ1791" s="112">
        <v>0</v>
      </c>
      <c r="BA1791" s="111">
        <v>0.71299999999999997</v>
      </c>
      <c r="BB1791" s="112">
        <v>0</v>
      </c>
      <c r="BC1791" s="112">
        <v>0</v>
      </c>
      <c r="BD1791" s="112">
        <v>0</v>
      </c>
      <c r="BE1791" s="112">
        <v>0</v>
      </c>
      <c r="BF1791" s="112">
        <v>0</v>
      </c>
      <c r="BG1791" s="112">
        <v>0</v>
      </c>
      <c r="BH1791" s="112">
        <v>0</v>
      </c>
      <c r="BI1791" s="112">
        <v>0</v>
      </c>
      <c r="BJ1791" s="112">
        <v>0</v>
      </c>
      <c r="BK1791" s="111">
        <v>0.71299999999999997</v>
      </c>
      <c r="BL1791" s="112">
        <v>0</v>
      </c>
      <c r="BM1791" s="112">
        <v>6.3</v>
      </c>
      <c r="BN1791" s="112">
        <v>0</v>
      </c>
      <c r="BO1791" s="112">
        <v>0</v>
      </c>
      <c r="BP1791" s="112">
        <v>0</v>
      </c>
      <c r="BQ1791" s="112">
        <v>0</v>
      </c>
      <c r="BR1791" s="113">
        <v>26</v>
      </c>
      <c r="BS1791" s="112">
        <v>0</v>
      </c>
    </row>
    <row r="1792" spans="1:71" hidden="1" x14ac:dyDescent="0.25">
      <c r="A1792" s="102" t="s">
        <v>9</v>
      </c>
      <c r="B1792" s="103" t="s">
        <v>191</v>
      </c>
      <c r="C1792" s="102" t="s">
        <v>192</v>
      </c>
      <c r="D1792" s="102" t="s">
        <v>827</v>
      </c>
      <c r="E1792" s="102" t="s">
        <v>828</v>
      </c>
      <c r="F1792" s="102" t="s">
        <v>153</v>
      </c>
      <c r="G1792" s="102" t="s">
        <v>224</v>
      </c>
      <c r="H1792" s="104">
        <v>266</v>
      </c>
      <c r="I1792" s="104">
        <v>276</v>
      </c>
      <c r="J1792" s="104">
        <v>800</v>
      </c>
      <c r="K1792" s="104">
        <v>2400</v>
      </c>
      <c r="L1792" s="105">
        <v>447.33333333333331</v>
      </c>
      <c r="M1792" s="106">
        <v>3283</v>
      </c>
      <c r="N1792" s="106">
        <v>3548</v>
      </c>
      <c r="O1792" s="106">
        <v>9</v>
      </c>
      <c r="P1792" s="106">
        <v>265</v>
      </c>
      <c r="Q1792" s="106">
        <v>9</v>
      </c>
      <c r="R1792" s="106">
        <v>9</v>
      </c>
      <c r="S1792" s="106">
        <v>3339</v>
      </c>
      <c r="T1792" s="106">
        <v>3417</v>
      </c>
      <c r="U1792" s="106">
        <v>9</v>
      </c>
      <c r="V1792" s="106">
        <v>78</v>
      </c>
      <c r="W1792" s="106">
        <v>9</v>
      </c>
      <c r="X1792" s="106">
        <v>9</v>
      </c>
      <c r="Y1792" s="106">
        <v>800</v>
      </c>
      <c r="Z1792" s="106">
        <v>10</v>
      </c>
      <c r="AA1792" s="107">
        <v>56867</v>
      </c>
      <c r="AB1792" s="106">
        <v>6</v>
      </c>
      <c r="AC1792" s="108">
        <v>8</v>
      </c>
      <c r="AD1792" s="109">
        <v>4</v>
      </c>
      <c r="AE1792" s="110">
        <v>0</v>
      </c>
      <c r="AF1792" s="111">
        <v>0.54</v>
      </c>
      <c r="AG1792" s="112">
        <v>0</v>
      </c>
      <c r="AH1792" s="112">
        <v>0</v>
      </c>
      <c r="AI1792" s="112">
        <v>0</v>
      </c>
      <c r="AJ1792" s="111">
        <v>0.9</v>
      </c>
      <c r="AK1792" s="112">
        <v>7</v>
      </c>
      <c r="AL1792" s="112">
        <v>83.666666666666671</v>
      </c>
      <c r="AM1792" s="112">
        <v>0</v>
      </c>
      <c r="AN1792" s="112">
        <v>0</v>
      </c>
      <c r="AO1792" s="112">
        <v>0</v>
      </c>
      <c r="AP1792" s="112">
        <v>0</v>
      </c>
      <c r="AQ1792" s="112">
        <v>0</v>
      </c>
      <c r="AR1792" s="112">
        <v>0</v>
      </c>
      <c r="AS1792" s="112">
        <v>0</v>
      </c>
      <c r="AT1792" s="111">
        <v>0.55000000000000004</v>
      </c>
      <c r="AU1792" s="112">
        <v>0</v>
      </c>
      <c r="AV1792" s="112">
        <v>0</v>
      </c>
      <c r="AW1792" s="112">
        <v>0</v>
      </c>
      <c r="AX1792" s="112">
        <v>0</v>
      </c>
      <c r="AY1792" s="112">
        <v>0</v>
      </c>
      <c r="AZ1792" s="112">
        <v>0</v>
      </c>
      <c r="BA1792" s="111">
        <v>0.71299999999999997</v>
      </c>
      <c r="BB1792" s="112">
        <v>0</v>
      </c>
      <c r="BC1792" s="112">
        <v>0</v>
      </c>
      <c r="BD1792" s="112">
        <v>0</v>
      </c>
      <c r="BE1792" s="112">
        <v>0</v>
      </c>
      <c r="BF1792" s="112">
        <v>0</v>
      </c>
      <c r="BG1792" s="112">
        <v>0</v>
      </c>
      <c r="BH1792" s="112">
        <v>0</v>
      </c>
      <c r="BI1792" s="112">
        <v>0</v>
      </c>
      <c r="BJ1792" s="112">
        <v>0</v>
      </c>
      <c r="BK1792" s="111">
        <v>0.71299999999999997</v>
      </c>
      <c r="BL1792" s="112">
        <v>0</v>
      </c>
      <c r="BM1792" s="112">
        <v>49.866666666666674</v>
      </c>
      <c r="BN1792" s="112">
        <v>0</v>
      </c>
      <c r="BO1792" s="112">
        <v>0</v>
      </c>
      <c r="BP1792" s="112">
        <v>0</v>
      </c>
      <c r="BQ1792" s="112">
        <v>0</v>
      </c>
      <c r="BR1792" s="113">
        <v>182</v>
      </c>
      <c r="BS1792" s="112">
        <v>0</v>
      </c>
    </row>
    <row r="1793" spans="1:71" hidden="1" x14ac:dyDescent="0.25">
      <c r="A1793" s="102" t="s">
        <v>9</v>
      </c>
      <c r="B1793" s="103" t="s">
        <v>191</v>
      </c>
      <c r="C1793" s="102" t="s">
        <v>192</v>
      </c>
      <c r="D1793" s="102" t="s">
        <v>36</v>
      </c>
      <c r="E1793" s="102" t="s">
        <v>37</v>
      </c>
      <c r="F1793" s="102" t="s">
        <v>153</v>
      </c>
      <c r="G1793" s="102" t="s">
        <v>224</v>
      </c>
      <c r="H1793" s="104">
        <v>59</v>
      </c>
      <c r="I1793" s="104">
        <v>69</v>
      </c>
      <c r="J1793" s="104">
        <v>234</v>
      </c>
      <c r="K1793" s="104">
        <v>702</v>
      </c>
      <c r="L1793" s="105">
        <v>120.66666666666667</v>
      </c>
      <c r="M1793" s="106">
        <v>864</v>
      </c>
      <c r="N1793" s="106">
        <v>948</v>
      </c>
      <c r="O1793" s="106">
        <v>6</v>
      </c>
      <c r="P1793" s="106">
        <v>84</v>
      </c>
      <c r="Q1793" s="106">
        <v>8</v>
      </c>
      <c r="R1793" s="106">
        <v>7</v>
      </c>
      <c r="S1793" s="106">
        <v>902</v>
      </c>
      <c r="T1793" s="106">
        <v>933</v>
      </c>
      <c r="U1793" s="106">
        <v>6</v>
      </c>
      <c r="V1793" s="106">
        <v>31</v>
      </c>
      <c r="W1793" s="106">
        <v>7</v>
      </c>
      <c r="X1793" s="106">
        <v>6.5</v>
      </c>
      <c r="Y1793" s="106">
        <v>234</v>
      </c>
      <c r="Z1793" s="106">
        <v>9</v>
      </c>
      <c r="AA1793" s="107">
        <v>46566</v>
      </c>
      <c r="AB1793" s="106">
        <v>5</v>
      </c>
      <c r="AC1793" s="108">
        <v>6.5</v>
      </c>
      <c r="AD1793" s="109">
        <v>4</v>
      </c>
      <c r="AE1793" s="110">
        <v>0</v>
      </c>
      <c r="AF1793" s="111">
        <v>0.54</v>
      </c>
      <c r="AG1793" s="112">
        <v>0</v>
      </c>
      <c r="AH1793" s="112">
        <v>5.666666666666667</v>
      </c>
      <c r="AI1793" s="112">
        <v>0</v>
      </c>
      <c r="AJ1793" s="111">
        <v>0.9</v>
      </c>
      <c r="AK1793" s="112">
        <v>14</v>
      </c>
      <c r="AL1793" s="112">
        <v>12.333333333333334</v>
      </c>
      <c r="AM1793" s="112">
        <v>0</v>
      </c>
      <c r="AN1793" s="112">
        <v>0</v>
      </c>
      <c r="AO1793" s="112">
        <v>0</v>
      </c>
      <c r="AP1793" s="112">
        <v>0</v>
      </c>
      <c r="AQ1793" s="112">
        <v>0</v>
      </c>
      <c r="AR1793" s="112">
        <v>0</v>
      </c>
      <c r="AS1793" s="112">
        <v>0</v>
      </c>
      <c r="AT1793" s="111">
        <v>0.55000000000000004</v>
      </c>
      <c r="AU1793" s="112">
        <v>0</v>
      </c>
      <c r="AV1793" s="112">
        <v>0</v>
      </c>
      <c r="AW1793" s="112">
        <v>0</v>
      </c>
      <c r="AX1793" s="112">
        <v>0</v>
      </c>
      <c r="AY1793" s="112">
        <v>0</v>
      </c>
      <c r="AZ1793" s="112">
        <v>0</v>
      </c>
      <c r="BA1793" s="111">
        <v>0.71299999999999997</v>
      </c>
      <c r="BB1793" s="112">
        <v>0</v>
      </c>
      <c r="BC1793" s="112">
        <v>0</v>
      </c>
      <c r="BD1793" s="112">
        <v>0</v>
      </c>
      <c r="BE1793" s="112">
        <v>0</v>
      </c>
      <c r="BF1793" s="112">
        <v>0</v>
      </c>
      <c r="BG1793" s="112">
        <v>0</v>
      </c>
      <c r="BH1793" s="112">
        <v>0</v>
      </c>
      <c r="BI1793" s="112">
        <v>0</v>
      </c>
      <c r="BJ1793" s="112">
        <v>0</v>
      </c>
      <c r="BK1793" s="111">
        <v>0.71299999999999997</v>
      </c>
      <c r="BL1793" s="112">
        <v>0</v>
      </c>
      <c r="BM1793" s="112">
        <v>19.583333333333336</v>
      </c>
      <c r="BN1793" s="112">
        <v>0</v>
      </c>
      <c r="BO1793" s="112">
        <v>0</v>
      </c>
      <c r="BP1793" s="112">
        <v>0</v>
      </c>
      <c r="BQ1793" s="112">
        <v>0</v>
      </c>
      <c r="BR1793" s="113">
        <v>74</v>
      </c>
      <c r="BS1793" s="112">
        <v>0</v>
      </c>
    </row>
    <row r="1794" spans="1:71" hidden="1" x14ac:dyDescent="0.25">
      <c r="A1794" s="102" t="s">
        <v>9</v>
      </c>
      <c r="B1794" s="103" t="s">
        <v>193</v>
      </c>
      <c r="C1794" s="102" t="s">
        <v>194</v>
      </c>
      <c r="D1794" s="102" t="s">
        <v>839</v>
      </c>
      <c r="E1794" s="102" t="s">
        <v>840</v>
      </c>
      <c r="F1794" s="102" t="s">
        <v>152</v>
      </c>
      <c r="G1794" s="102" t="s">
        <v>223</v>
      </c>
      <c r="H1794" s="104">
        <v>565</v>
      </c>
      <c r="I1794" s="104">
        <v>590</v>
      </c>
      <c r="J1794" s="104">
        <v>540</v>
      </c>
      <c r="K1794" s="104">
        <v>1620</v>
      </c>
      <c r="L1794" s="105">
        <v>565</v>
      </c>
      <c r="M1794" s="106">
        <v>3560</v>
      </c>
      <c r="N1794" s="106">
        <v>4651</v>
      </c>
      <c r="O1794" s="106">
        <v>10</v>
      </c>
      <c r="P1794" s="106">
        <v>1091</v>
      </c>
      <c r="Q1794" s="106">
        <v>10</v>
      </c>
      <c r="R1794" s="106">
        <v>10</v>
      </c>
      <c r="S1794" s="106">
        <v>3791</v>
      </c>
      <c r="T1794" s="106">
        <v>4098</v>
      </c>
      <c r="U1794" s="106">
        <v>10</v>
      </c>
      <c r="V1794" s="106">
        <v>307</v>
      </c>
      <c r="W1794" s="106">
        <v>10</v>
      </c>
      <c r="X1794" s="106">
        <v>10</v>
      </c>
      <c r="Y1794" s="106">
        <v>540</v>
      </c>
      <c r="Z1794" s="106">
        <v>10</v>
      </c>
      <c r="AA1794" s="107">
        <v>29693</v>
      </c>
      <c r="AB1794" s="106">
        <v>2</v>
      </c>
      <c r="AC1794" s="108">
        <v>6.8</v>
      </c>
      <c r="AD1794" s="109">
        <v>2</v>
      </c>
      <c r="AE1794" s="110">
        <v>0</v>
      </c>
      <c r="AF1794" s="111">
        <v>0.54</v>
      </c>
      <c r="AG1794" s="112">
        <v>0</v>
      </c>
      <c r="AH1794" s="112">
        <v>0</v>
      </c>
      <c r="AI1794" s="112">
        <v>0</v>
      </c>
      <c r="AJ1794" s="111">
        <v>0.9</v>
      </c>
      <c r="AK1794" s="112">
        <v>0</v>
      </c>
      <c r="AL1794" s="112">
        <v>0</v>
      </c>
      <c r="AM1794" s="112">
        <v>0</v>
      </c>
      <c r="AN1794" s="112">
        <v>0</v>
      </c>
      <c r="AO1794" s="112">
        <v>0</v>
      </c>
      <c r="AP1794" s="112">
        <v>0</v>
      </c>
      <c r="AQ1794" s="112">
        <v>0</v>
      </c>
      <c r="AR1794" s="112">
        <v>0</v>
      </c>
      <c r="AS1794" s="112">
        <v>0</v>
      </c>
      <c r="AT1794" s="111">
        <v>0.55000000000000004</v>
      </c>
      <c r="AU1794" s="112">
        <v>0</v>
      </c>
      <c r="AV1794" s="112">
        <v>0</v>
      </c>
      <c r="AW1794" s="112">
        <v>0</v>
      </c>
      <c r="AX1794" s="112">
        <v>0</v>
      </c>
      <c r="AY1794" s="112">
        <v>0</v>
      </c>
      <c r="AZ1794" s="112">
        <v>0</v>
      </c>
      <c r="BA1794" s="111">
        <v>0.71299999999999997</v>
      </c>
      <c r="BB1794" s="112">
        <v>0</v>
      </c>
      <c r="BC1794" s="112">
        <v>0</v>
      </c>
      <c r="BD1794" s="112">
        <v>0</v>
      </c>
      <c r="BE1794" s="112">
        <v>0</v>
      </c>
      <c r="BF1794" s="112">
        <v>0</v>
      </c>
      <c r="BG1794" s="112">
        <v>0</v>
      </c>
      <c r="BH1794" s="112">
        <v>0</v>
      </c>
      <c r="BI1794" s="112">
        <v>0</v>
      </c>
      <c r="BJ1794" s="112">
        <v>0</v>
      </c>
      <c r="BK1794" s="111">
        <v>0.71299999999999997</v>
      </c>
      <c r="BL1794" s="112">
        <v>0</v>
      </c>
      <c r="BM1794" s="112">
        <v>0</v>
      </c>
      <c r="BN1794" s="112">
        <v>0</v>
      </c>
      <c r="BO1794" s="112">
        <v>0</v>
      </c>
      <c r="BP1794" s="112">
        <v>0</v>
      </c>
      <c r="BQ1794" s="112">
        <v>0</v>
      </c>
      <c r="BR1794" s="113">
        <v>181</v>
      </c>
      <c r="BS1794" s="112">
        <v>0</v>
      </c>
    </row>
    <row r="1795" spans="1:71" hidden="1" x14ac:dyDescent="0.25">
      <c r="A1795" s="102" t="s">
        <v>9</v>
      </c>
      <c r="B1795" s="103" t="s">
        <v>193</v>
      </c>
      <c r="C1795" s="102" t="s">
        <v>194</v>
      </c>
      <c r="D1795" s="102" t="s">
        <v>841</v>
      </c>
      <c r="E1795" s="102" t="s">
        <v>842</v>
      </c>
      <c r="F1795" s="102" t="s">
        <v>153</v>
      </c>
      <c r="G1795" s="102" t="s">
        <v>224</v>
      </c>
      <c r="H1795" s="104">
        <v>1059</v>
      </c>
      <c r="I1795" s="104">
        <v>1051</v>
      </c>
      <c r="J1795" s="104">
        <v>510</v>
      </c>
      <c r="K1795" s="104">
        <v>1530</v>
      </c>
      <c r="L1795" s="105">
        <v>873.33333333333337</v>
      </c>
      <c r="M1795" s="106">
        <v>8636</v>
      </c>
      <c r="N1795" s="106">
        <v>9266</v>
      </c>
      <c r="O1795" s="106">
        <v>10</v>
      </c>
      <c r="P1795" s="106">
        <v>630</v>
      </c>
      <c r="Q1795" s="106">
        <v>10</v>
      </c>
      <c r="R1795" s="106">
        <v>10</v>
      </c>
      <c r="S1795" s="106">
        <v>8656</v>
      </c>
      <c r="T1795" s="106">
        <v>8816</v>
      </c>
      <c r="U1795" s="106">
        <v>10</v>
      </c>
      <c r="V1795" s="106">
        <v>160</v>
      </c>
      <c r="W1795" s="106">
        <v>10</v>
      </c>
      <c r="X1795" s="106">
        <v>10</v>
      </c>
      <c r="Y1795" s="106">
        <v>510</v>
      </c>
      <c r="Z1795" s="106">
        <v>10</v>
      </c>
      <c r="AA1795" s="107">
        <v>31457</v>
      </c>
      <c r="AB1795" s="106">
        <v>2</v>
      </c>
      <c r="AC1795" s="108">
        <v>6.8</v>
      </c>
      <c r="AD1795" s="109">
        <v>2</v>
      </c>
      <c r="AE1795" s="110">
        <v>0</v>
      </c>
      <c r="AF1795" s="111">
        <v>0.54</v>
      </c>
      <c r="AG1795" s="112">
        <v>0</v>
      </c>
      <c r="AH1795" s="112">
        <v>0</v>
      </c>
      <c r="AI1795" s="112">
        <v>0</v>
      </c>
      <c r="AJ1795" s="111">
        <v>0.9</v>
      </c>
      <c r="AK1795" s="112">
        <v>0</v>
      </c>
      <c r="AL1795" s="112">
        <v>0</v>
      </c>
      <c r="AM1795" s="112">
        <v>0</v>
      </c>
      <c r="AN1795" s="112">
        <v>0</v>
      </c>
      <c r="AO1795" s="112">
        <v>0</v>
      </c>
      <c r="AP1795" s="112">
        <v>0</v>
      </c>
      <c r="AQ1795" s="112">
        <v>0</v>
      </c>
      <c r="AR1795" s="112">
        <v>0</v>
      </c>
      <c r="AS1795" s="112">
        <v>0</v>
      </c>
      <c r="AT1795" s="111">
        <v>0.55000000000000004</v>
      </c>
      <c r="AU1795" s="112">
        <v>0</v>
      </c>
      <c r="AV1795" s="112">
        <v>0</v>
      </c>
      <c r="AW1795" s="112">
        <v>0</v>
      </c>
      <c r="AX1795" s="112">
        <v>0</v>
      </c>
      <c r="AY1795" s="112">
        <v>0</v>
      </c>
      <c r="AZ1795" s="112">
        <v>0</v>
      </c>
      <c r="BA1795" s="111">
        <v>0.71299999999999997</v>
      </c>
      <c r="BB1795" s="112">
        <v>0</v>
      </c>
      <c r="BC1795" s="112">
        <v>0</v>
      </c>
      <c r="BD1795" s="112">
        <v>0</v>
      </c>
      <c r="BE1795" s="112">
        <v>0</v>
      </c>
      <c r="BF1795" s="112">
        <v>0</v>
      </c>
      <c r="BG1795" s="112">
        <v>0</v>
      </c>
      <c r="BH1795" s="112">
        <v>0</v>
      </c>
      <c r="BI1795" s="112">
        <v>0</v>
      </c>
      <c r="BJ1795" s="112">
        <v>0</v>
      </c>
      <c r="BK1795" s="111">
        <v>0.71299999999999997</v>
      </c>
      <c r="BL1795" s="112">
        <v>0</v>
      </c>
      <c r="BM1795" s="112">
        <v>0</v>
      </c>
      <c r="BN1795" s="112">
        <v>0</v>
      </c>
      <c r="BO1795" s="112">
        <v>0</v>
      </c>
      <c r="BP1795" s="112">
        <v>0</v>
      </c>
      <c r="BQ1795" s="112">
        <v>0</v>
      </c>
      <c r="BR1795" s="113">
        <v>353</v>
      </c>
      <c r="BS1795" s="112">
        <v>0</v>
      </c>
    </row>
    <row r="1796" spans="1:71" hidden="1" x14ac:dyDescent="0.25">
      <c r="A1796" s="102" t="s">
        <v>9</v>
      </c>
      <c r="B1796" s="103" t="s">
        <v>193</v>
      </c>
      <c r="C1796" s="102" t="s">
        <v>194</v>
      </c>
      <c r="D1796" s="102" t="s">
        <v>955</v>
      </c>
      <c r="E1796" s="102" t="s">
        <v>956</v>
      </c>
      <c r="F1796" s="102" t="s">
        <v>244</v>
      </c>
      <c r="G1796" s="102" t="s">
        <v>224</v>
      </c>
      <c r="H1796" s="104">
        <v>34</v>
      </c>
      <c r="I1796" s="104">
        <v>37</v>
      </c>
      <c r="J1796" s="104">
        <v>71</v>
      </c>
      <c r="K1796" s="104">
        <v>213</v>
      </c>
      <c r="L1796" s="105">
        <v>47.333333333333336</v>
      </c>
      <c r="M1796" s="106">
        <v>236</v>
      </c>
      <c r="N1796" s="106">
        <v>272</v>
      </c>
      <c r="O1796" s="106">
        <v>3</v>
      </c>
      <c r="P1796" s="106">
        <v>36</v>
      </c>
      <c r="Q1796" s="106">
        <v>6</v>
      </c>
      <c r="R1796" s="106">
        <v>4.5</v>
      </c>
      <c r="S1796" s="106">
        <v>250</v>
      </c>
      <c r="T1796" s="106">
        <v>262</v>
      </c>
      <c r="U1796" s="106">
        <v>3</v>
      </c>
      <c r="V1796" s="106">
        <v>12</v>
      </c>
      <c r="W1796" s="106">
        <v>5</v>
      </c>
      <c r="X1796" s="106">
        <v>4</v>
      </c>
      <c r="Y1796" s="106">
        <v>71</v>
      </c>
      <c r="Z1796" s="106">
        <v>7</v>
      </c>
      <c r="AA1796" s="107">
        <v>61646</v>
      </c>
      <c r="AB1796" s="106">
        <v>7</v>
      </c>
      <c r="AC1796" s="108">
        <v>5.9</v>
      </c>
      <c r="AD1796" s="109">
        <v>3</v>
      </c>
      <c r="AE1796" s="110">
        <v>0</v>
      </c>
      <c r="AF1796" s="111">
        <v>0.54</v>
      </c>
      <c r="AG1796" s="112">
        <v>0</v>
      </c>
      <c r="AH1796" s="112">
        <v>29.666666666666668</v>
      </c>
      <c r="AI1796" s="112">
        <v>0</v>
      </c>
      <c r="AJ1796" s="111">
        <v>0.9</v>
      </c>
      <c r="AK1796" s="112">
        <v>0</v>
      </c>
      <c r="AL1796" s="112">
        <v>0</v>
      </c>
      <c r="AM1796" s="112">
        <v>0</v>
      </c>
      <c r="AN1796" s="112">
        <v>0</v>
      </c>
      <c r="AO1796" s="112">
        <v>0</v>
      </c>
      <c r="AP1796" s="112">
        <v>0</v>
      </c>
      <c r="AQ1796" s="112">
        <v>0</v>
      </c>
      <c r="AR1796" s="112">
        <v>0</v>
      </c>
      <c r="AS1796" s="112">
        <v>0</v>
      </c>
      <c r="AT1796" s="111">
        <v>0.55000000000000004</v>
      </c>
      <c r="AU1796" s="112">
        <v>0</v>
      </c>
      <c r="AV1796" s="112">
        <v>0</v>
      </c>
      <c r="AW1796" s="112">
        <v>0</v>
      </c>
      <c r="AX1796" s="112">
        <v>0</v>
      </c>
      <c r="AY1796" s="112">
        <v>0</v>
      </c>
      <c r="AZ1796" s="112">
        <v>0</v>
      </c>
      <c r="BA1796" s="111">
        <v>0.71299999999999997</v>
      </c>
      <c r="BB1796" s="112">
        <v>0</v>
      </c>
      <c r="BC1796" s="112">
        <v>0</v>
      </c>
      <c r="BD1796" s="112">
        <v>0</v>
      </c>
      <c r="BE1796" s="112">
        <v>0</v>
      </c>
      <c r="BF1796" s="112">
        <v>0</v>
      </c>
      <c r="BG1796" s="112">
        <v>0</v>
      </c>
      <c r="BH1796" s="112">
        <v>0</v>
      </c>
      <c r="BI1796" s="112">
        <v>0</v>
      </c>
      <c r="BJ1796" s="112">
        <v>0</v>
      </c>
      <c r="BK1796" s="111">
        <v>0.71299999999999997</v>
      </c>
      <c r="BL1796" s="112">
        <v>0</v>
      </c>
      <c r="BM1796" s="112">
        <v>26.700000000000003</v>
      </c>
      <c r="BN1796" s="112">
        <v>0</v>
      </c>
      <c r="BO1796" s="112">
        <v>0</v>
      </c>
      <c r="BP1796" s="112">
        <v>0</v>
      </c>
      <c r="BQ1796" s="112">
        <v>0</v>
      </c>
      <c r="BR1796" s="113">
        <v>26</v>
      </c>
      <c r="BS1796" s="112">
        <v>384</v>
      </c>
    </row>
    <row r="1797" spans="1:71" hidden="1" x14ac:dyDescent="0.25">
      <c r="A1797" s="102" t="s">
        <v>9</v>
      </c>
      <c r="B1797" s="103" t="s">
        <v>193</v>
      </c>
      <c r="C1797" s="102" t="s">
        <v>194</v>
      </c>
      <c r="D1797" s="102" t="s">
        <v>957</v>
      </c>
      <c r="E1797" s="102" t="s">
        <v>958</v>
      </c>
      <c r="F1797" s="102" t="s">
        <v>244</v>
      </c>
      <c r="G1797" s="102" t="s">
        <v>224</v>
      </c>
      <c r="H1797" s="104">
        <v>113</v>
      </c>
      <c r="I1797" s="104">
        <v>114</v>
      </c>
      <c r="J1797" s="104">
        <v>100</v>
      </c>
      <c r="K1797" s="104">
        <v>300</v>
      </c>
      <c r="L1797" s="105">
        <v>109</v>
      </c>
      <c r="M1797" s="106">
        <v>743</v>
      </c>
      <c r="N1797" s="106">
        <v>900</v>
      </c>
      <c r="O1797" s="106">
        <v>6</v>
      </c>
      <c r="P1797" s="106">
        <v>157</v>
      </c>
      <c r="Q1797" s="106">
        <v>9</v>
      </c>
      <c r="R1797" s="106">
        <v>7.5</v>
      </c>
      <c r="S1797" s="106">
        <v>764</v>
      </c>
      <c r="T1797" s="106">
        <v>805</v>
      </c>
      <c r="U1797" s="106">
        <v>6</v>
      </c>
      <c r="V1797" s="106">
        <v>41</v>
      </c>
      <c r="W1797" s="106">
        <v>8</v>
      </c>
      <c r="X1797" s="106">
        <v>7</v>
      </c>
      <c r="Y1797" s="106">
        <v>100</v>
      </c>
      <c r="Z1797" s="106">
        <v>8</v>
      </c>
      <c r="AA1797" s="107">
        <v>69105</v>
      </c>
      <c r="AB1797" s="106">
        <v>8</v>
      </c>
      <c r="AC1797" s="108">
        <v>7.7</v>
      </c>
      <c r="AD1797" s="109">
        <v>4</v>
      </c>
      <c r="AE1797" s="110">
        <v>0</v>
      </c>
      <c r="AF1797" s="111">
        <v>0.54</v>
      </c>
      <c r="AG1797" s="112">
        <v>0</v>
      </c>
      <c r="AH1797" s="112">
        <v>0</v>
      </c>
      <c r="AI1797" s="112">
        <v>0</v>
      </c>
      <c r="AJ1797" s="111">
        <v>0.9</v>
      </c>
      <c r="AK1797" s="112">
        <v>0</v>
      </c>
      <c r="AL1797" s="112">
        <v>0</v>
      </c>
      <c r="AM1797" s="112">
        <v>0</v>
      </c>
      <c r="AN1797" s="112">
        <v>0</v>
      </c>
      <c r="AO1797" s="112">
        <v>0</v>
      </c>
      <c r="AP1797" s="112">
        <v>0</v>
      </c>
      <c r="AQ1797" s="112">
        <v>0</v>
      </c>
      <c r="AR1797" s="112">
        <v>0</v>
      </c>
      <c r="AS1797" s="112">
        <v>0</v>
      </c>
      <c r="AT1797" s="111">
        <v>0.55000000000000004</v>
      </c>
      <c r="AU1797" s="112">
        <v>0</v>
      </c>
      <c r="AV1797" s="112">
        <v>0</v>
      </c>
      <c r="AW1797" s="112">
        <v>0</v>
      </c>
      <c r="AX1797" s="112">
        <v>0</v>
      </c>
      <c r="AY1797" s="112">
        <v>0</v>
      </c>
      <c r="AZ1797" s="112">
        <v>0</v>
      </c>
      <c r="BA1797" s="111">
        <v>0.71299999999999997</v>
      </c>
      <c r="BB1797" s="112">
        <v>0</v>
      </c>
      <c r="BC1797" s="112">
        <v>0</v>
      </c>
      <c r="BD1797" s="112">
        <v>0</v>
      </c>
      <c r="BE1797" s="112">
        <v>0</v>
      </c>
      <c r="BF1797" s="112">
        <v>0</v>
      </c>
      <c r="BG1797" s="112">
        <v>0</v>
      </c>
      <c r="BH1797" s="112">
        <v>0</v>
      </c>
      <c r="BI1797" s="112">
        <v>0</v>
      </c>
      <c r="BJ1797" s="112">
        <v>0</v>
      </c>
      <c r="BK1797" s="111">
        <v>0.71299999999999997</v>
      </c>
      <c r="BL1797" s="112">
        <v>0</v>
      </c>
      <c r="BM1797" s="112">
        <v>0</v>
      </c>
      <c r="BN1797" s="112">
        <v>0</v>
      </c>
      <c r="BO1797" s="112">
        <v>0</v>
      </c>
      <c r="BP1797" s="112">
        <v>0</v>
      </c>
      <c r="BQ1797" s="112">
        <v>0</v>
      </c>
      <c r="BR1797" s="113">
        <v>14</v>
      </c>
      <c r="BS1797" s="112">
        <v>0</v>
      </c>
    </row>
    <row r="1798" spans="1:71" hidden="1" x14ac:dyDescent="0.25">
      <c r="A1798" s="102" t="s">
        <v>9</v>
      </c>
      <c r="B1798" s="103" t="s">
        <v>193</v>
      </c>
      <c r="C1798" s="102" t="s">
        <v>194</v>
      </c>
      <c r="D1798" s="102" t="s">
        <v>843</v>
      </c>
      <c r="E1798" s="102" t="s">
        <v>844</v>
      </c>
      <c r="F1798" s="102" t="s">
        <v>153</v>
      </c>
      <c r="G1798" s="102" t="s">
        <v>224</v>
      </c>
      <c r="H1798" s="104">
        <v>169</v>
      </c>
      <c r="I1798" s="104">
        <v>187</v>
      </c>
      <c r="J1798" s="104">
        <v>77</v>
      </c>
      <c r="K1798" s="104">
        <v>231</v>
      </c>
      <c r="L1798" s="105">
        <v>144.33333333333334</v>
      </c>
      <c r="M1798" s="106">
        <v>1441</v>
      </c>
      <c r="N1798" s="106">
        <v>1523</v>
      </c>
      <c r="O1798" s="106">
        <v>8</v>
      </c>
      <c r="P1798" s="106">
        <v>82</v>
      </c>
      <c r="Q1798" s="106">
        <v>7</v>
      </c>
      <c r="R1798" s="106">
        <v>7.5</v>
      </c>
      <c r="S1798" s="106">
        <v>1505</v>
      </c>
      <c r="T1798" s="106">
        <v>1546</v>
      </c>
      <c r="U1798" s="106">
        <v>8</v>
      </c>
      <c r="V1798" s="106">
        <v>41</v>
      </c>
      <c r="W1798" s="106">
        <v>8</v>
      </c>
      <c r="X1798" s="106">
        <v>8</v>
      </c>
      <c r="Y1798" s="106">
        <v>77</v>
      </c>
      <c r="Z1798" s="106">
        <v>8</v>
      </c>
      <c r="AA1798" s="107">
        <v>44599</v>
      </c>
      <c r="AB1798" s="106">
        <v>4</v>
      </c>
      <c r="AC1798" s="108">
        <v>6.3</v>
      </c>
      <c r="AD1798" s="109">
        <v>4</v>
      </c>
      <c r="AE1798" s="110">
        <v>68.666666666666671</v>
      </c>
      <c r="AF1798" s="111">
        <v>0.54</v>
      </c>
      <c r="AG1798" s="112">
        <v>0</v>
      </c>
      <c r="AH1798" s="112">
        <v>0</v>
      </c>
      <c r="AI1798" s="112">
        <v>0</v>
      </c>
      <c r="AJ1798" s="111">
        <v>0.9</v>
      </c>
      <c r="AK1798" s="112">
        <v>0</v>
      </c>
      <c r="AL1798" s="112">
        <v>58.666666666666664</v>
      </c>
      <c r="AM1798" s="112">
        <v>0</v>
      </c>
      <c r="AN1798" s="112">
        <v>0</v>
      </c>
      <c r="AO1798" s="112">
        <v>0</v>
      </c>
      <c r="AP1798" s="112">
        <v>0</v>
      </c>
      <c r="AQ1798" s="112">
        <v>0</v>
      </c>
      <c r="AR1798" s="112">
        <v>0</v>
      </c>
      <c r="AS1798" s="112">
        <v>0</v>
      </c>
      <c r="AT1798" s="111">
        <v>0.55000000000000004</v>
      </c>
      <c r="AU1798" s="112">
        <v>0</v>
      </c>
      <c r="AV1798" s="112">
        <v>0</v>
      </c>
      <c r="AW1798" s="112">
        <v>0</v>
      </c>
      <c r="AX1798" s="112">
        <v>0</v>
      </c>
      <c r="AY1798" s="112">
        <v>0</v>
      </c>
      <c r="AZ1798" s="112">
        <v>0</v>
      </c>
      <c r="BA1798" s="111">
        <v>0.71299999999999997</v>
      </c>
      <c r="BB1798" s="112">
        <v>0</v>
      </c>
      <c r="BC1798" s="112">
        <v>0</v>
      </c>
      <c r="BD1798" s="112">
        <v>0</v>
      </c>
      <c r="BE1798" s="112">
        <v>0</v>
      </c>
      <c r="BF1798" s="112">
        <v>0</v>
      </c>
      <c r="BG1798" s="112">
        <v>0</v>
      </c>
      <c r="BH1798" s="112">
        <v>0</v>
      </c>
      <c r="BI1798" s="112">
        <v>0</v>
      </c>
      <c r="BJ1798" s="112">
        <v>0</v>
      </c>
      <c r="BK1798" s="111">
        <v>0.71299999999999997</v>
      </c>
      <c r="BL1798" s="112">
        <v>37.080000000000005</v>
      </c>
      <c r="BM1798" s="112">
        <v>32.266666666666666</v>
      </c>
      <c r="BN1798" s="112">
        <v>0</v>
      </c>
      <c r="BO1798" s="112">
        <v>0</v>
      </c>
      <c r="BP1798" s="112">
        <v>0</v>
      </c>
      <c r="BQ1798" s="112">
        <v>0</v>
      </c>
      <c r="BR1798" s="113">
        <v>75</v>
      </c>
      <c r="BS1798" s="112">
        <v>0</v>
      </c>
    </row>
    <row r="1799" spans="1:71" hidden="1" x14ac:dyDescent="0.25">
      <c r="A1799" s="102" t="s">
        <v>9</v>
      </c>
      <c r="B1799" s="103" t="s">
        <v>193</v>
      </c>
      <c r="C1799" s="102" t="s">
        <v>194</v>
      </c>
      <c r="D1799" s="102" t="s">
        <v>845</v>
      </c>
      <c r="E1799" s="102" t="s">
        <v>846</v>
      </c>
      <c r="F1799" s="102" t="s">
        <v>153</v>
      </c>
      <c r="G1799" s="102" t="s">
        <v>224</v>
      </c>
      <c r="H1799" s="104">
        <v>229</v>
      </c>
      <c r="I1799" s="104">
        <v>234</v>
      </c>
      <c r="J1799" s="104">
        <v>324</v>
      </c>
      <c r="K1799" s="104">
        <v>972</v>
      </c>
      <c r="L1799" s="105">
        <v>262.33333333333331</v>
      </c>
      <c r="M1799" s="106">
        <v>1743</v>
      </c>
      <c r="N1799" s="106">
        <v>2034</v>
      </c>
      <c r="O1799" s="106">
        <v>8</v>
      </c>
      <c r="P1799" s="106">
        <v>291</v>
      </c>
      <c r="Q1799" s="106">
        <v>9</v>
      </c>
      <c r="R1799" s="106">
        <v>8.5</v>
      </c>
      <c r="S1799" s="106">
        <v>1810</v>
      </c>
      <c r="T1799" s="106">
        <v>1885</v>
      </c>
      <c r="U1799" s="106">
        <v>8</v>
      </c>
      <c r="V1799" s="106">
        <v>75</v>
      </c>
      <c r="W1799" s="106">
        <v>9</v>
      </c>
      <c r="X1799" s="106">
        <v>8.5</v>
      </c>
      <c r="Y1799" s="106">
        <v>324</v>
      </c>
      <c r="Z1799" s="106">
        <v>10</v>
      </c>
      <c r="AA1799" s="107">
        <v>37367</v>
      </c>
      <c r="AB1799" s="106">
        <v>3</v>
      </c>
      <c r="AC1799" s="108">
        <v>6.6</v>
      </c>
      <c r="AD1799" s="109">
        <v>4</v>
      </c>
      <c r="AE1799" s="110">
        <v>73</v>
      </c>
      <c r="AF1799" s="111">
        <v>0.54</v>
      </c>
      <c r="AG1799" s="112">
        <v>16.666666666666668</v>
      </c>
      <c r="AH1799" s="112">
        <v>0</v>
      </c>
      <c r="AI1799" s="112">
        <v>16.666666666666668</v>
      </c>
      <c r="AJ1799" s="111">
        <v>0.9</v>
      </c>
      <c r="AK1799" s="112">
        <v>43.666666666666664</v>
      </c>
      <c r="AL1799" s="112">
        <v>260.66666666666669</v>
      </c>
      <c r="AM1799" s="112">
        <v>0</v>
      </c>
      <c r="AN1799" s="112">
        <v>0</v>
      </c>
      <c r="AO1799" s="112">
        <v>0</v>
      </c>
      <c r="AP1799" s="112">
        <v>0</v>
      </c>
      <c r="AQ1799" s="112">
        <v>0</v>
      </c>
      <c r="AR1799" s="112">
        <v>0</v>
      </c>
      <c r="AS1799" s="112">
        <v>0</v>
      </c>
      <c r="AT1799" s="111">
        <v>0.55000000000000004</v>
      </c>
      <c r="AU1799" s="112">
        <v>0</v>
      </c>
      <c r="AV1799" s="112">
        <v>0</v>
      </c>
      <c r="AW1799" s="112">
        <v>0</v>
      </c>
      <c r="AX1799" s="112">
        <v>0</v>
      </c>
      <c r="AY1799" s="112">
        <v>0</v>
      </c>
      <c r="AZ1799" s="112">
        <v>0</v>
      </c>
      <c r="BA1799" s="111">
        <v>0.71299999999999997</v>
      </c>
      <c r="BB1799" s="112">
        <v>0</v>
      </c>
      <c r="BC1799" s="112">
        <v>0</v>
      </c>
      <c r="BD1799" s="112">
        <v>0</v>
      </c>
      <c r="BE1799" s="112">
        <v>0</v>
      </c>
      <c r="BF1799" s="112">
        <v>0</v>
      </c>
      <c r="BG1799" s="112">
        <v>0</v>
      </c>
      <c r="BH1799" s="112">
        <v>0</v>
      </c>
      <c r="BI1799" s="112">
        <v>0</v>
      </c>
      <c r="BJ1799" s="112">
        <v>0</v>
      </c>
      <c r="BK1799" s="111">
        <v>0.71299999999999997</v>
      </c>
      <c r="BL1799" s="112">
        <v>39.42</v>
      </c>
      <c r="BM1799" s="112">
        <v>182.38333333333335</v>
      </c>
      <c r="BN1799" s="112">
        <v>15.000000000000002</v>
      </c>
      <c r="BO1799" s="112">
        <v>0</v>
      </c>
      <c r="BP1799" s="112">
        <v>0</v>
      </c>
      <c r="BQ1799" s="112">
        <v>0</v>
      </c>
      <c r="BR1799" s="113">
        <v>182</v>
      </c>
      <c r="BS1799" s="112">
        <v>0</v>
      </c>
    </row>
    <row r="1800" spans="1:71" hidden="1" x14ac:dyDescent="0.25">
      <c r="A1800" s="102" t="s">
        <v>9</v>
      </c>
      <c r="B1800" s="103" t="s">
        <v>193</v>
      </c>
      <c r="C1800" s="102" t="s">
        <v>194</v>
      </c>
      <c r="D1800" s="102" t="s">
        <v>847</v>
      </c>
      <c r="E1800" s="102" t="s">
        <v>848</v>
      </c>
      <c r="F1800" s="102" t="s">
        <v>153</v>
      </c>
      <c r="G1800" s="102" t="s">
        <v>224</v>
      </c>
      <c r="H1800" s="104">
        <v>83</v>
      </c>
      <c r="I1800" s="104">
        <v>85</v>
      </c>
      <c r="J1800" s="104">
        <v>56</v>
      </c>
      <c r="K1800" s="104">
        <v>168</v>
      </c>
      <c r="L1800" s="105">
        <v>74.666666666666671</v>
      </c>
      <c r="M1800" s="106">
        <v>666</v>
      </c>
      <c r="N1800" s="106">
        <v>770</v>
      </c>
      <c r="O1800" s="106">
        <v>6</v>
      </c>
      <c r="P1800" s="106">
        <v>104</v>
      </c>
      <c r="Q1800" s="106">
        <v>8</v>
      </c>
      <c r="R1800" s="106">
        <v>7</v>
      </c>
      <c r="S1800" s="106">
        <v>673</v>
      </c>
      <c r="T1800" s="106">
        <v>704</v>
      </c>
      <c r="U1800" s="106">
        <v>6</v>
      </c>
      <c r="V1800" s="106">
        <v>31</v>
      </c>
      <c r="W1800" s="106">
        <v>7</v>
      </c>
      <c r="X1800" s="106">
        <v>6.5</v>
      </c>
      <c r="Y1800" s="106">
        <v>56</v>
      </c>
      <c r="Z1800" s="106">
        <v>7</v>
      </c>
      <c r="AA1800" s="107"/>
      <c r="AB1800" s="106"/>
      <c r="AC1800" s="108">
        <v>6.833333333333333</v>
      </c>
      <c r="AD1800" s="109">
        <v>4</v>
      </c>
      <c r="AE1800" s="110">
        <v>0</v>
      </c>
      <c r="AF1800" s="111">
        <v>0.54</v>
      </c>
      <c r="AG1800" s="112">
        <v>15.333333333333334</v>
      </c>
      <c r="AH1800" s="112">
        <v>0</v>
      </c>
      <c r="AI1800" s="112">
        <v>15.333333333333334</v>
      </c>
      <c r="AJ1800" s="111">
        <v>0.9</v>
      </c>
      <c r="AK1800" s="112">
        <v>0</v>
      </c>
      <c r="AL1800" s="112">
        <v>0</v>
      </c>
      <c r="AM1800" s="112">
        <v>0</v>
      </c>
      <c r="AN1800" s="112">
        <v>0</v>
      </c>
      <c r="AO1800" s="112">
        <v>0</v>
      </c>
      <c r="AP1800" s="112">
        <v>0</v>
      </c>
      <c r="AQ1800" s="112">
        <v>0</v>
      </c>
      <c r="AR1800" s="112">
        <v>0</v>
      </c>
      <c r="AS1800" s="112">
        <v>0</v>
      </c>
      <c r="AT1800" s="111">
        <v>0.55000000000000004</v>
      </c>
      <c r="AU1800" s="112">
        <v>0</v>
      </c>
      <c r="AV1800" s="112">
        <v>0</v>
      </c>
      <c r="AW1800" s="112">
        <v>0</v>
      </c>
      <c r="AX1800" s="112">
        <v>0</v>
      </c>
      <c r="AY1800" s="112">
        <v>0</v>
      </c>
      <c r="AZ1800" s="112">
        <v>0</v>
      </c>
      <c r="BA1800" s="111">
        <v>0.71299999999999997</v>
      </c>
      <c r="BB1800" s="112">
        <v>0</v>
      </c>
      <c r="BC1800" s="112">
        <v>0</v>
      </c>
      <c r="BD1800" s="112">
        <v>0</v>
      </c>
      <c r="BE1800" s="112">
        <v>0</v>
      </c>
      <c r="BF1800" s="112">
        <v>0</v>
      </c>
      <c r="BG1800" s="112">
        <v>0</v>
      </c>
      <c r="BH1800" s="112">
        <v>0</v>
      </c>
      <c r="BI1800" s="112">
        <v>0</v>
      </c>
      <c r="BJ1800" s="112">
        <v>0</v>
      </c>
      <c r="BK1800" s="111">
        <v>0.71299999999999997</v>
      </c>
      <c r="BL1800" s="112">
        <v>0</v>
      </c>
      <c r="BM1800" s="112">
        <v>13.8</v>
      </c>
      <c r="BN1800" s="112">
        <v>13.8</v>
      </c>
      <c r="BO1800" s="112">
        <v>0</v>
      </c>
      <c r="BP1800" s="112">
        <v>0</v>
      </c>
      <c r="BQ1800" s="112">
        <v>0</v>
      </c>
      <c r="BR1800" s="113">
        <v>48</v>
      </c>
      <c r="BS1800" s="112">
        <v>0</v>
      </c>
    </row>
    <row r="1801" spans="1:71" hidden="1" x14ac:dyDescent="0.25">
      <c r="A1801" s="102" t="s">
        <v>9</v>
      </c>
      <c r="B1801" s="103" t="s">
        <v>195</v>
      </c>
      <c r="C1801" s="102" t="s">
        <v>196</v>
      </c>
      <c r="D1801" s="102" t="s">
        <v>959</v>
      </c>
      <c r="E1801" s="102" t="s">
        <v>960</v>
      </c>
      <c r="F1801" s="102" t="s">
        <v>151</v>
      </c>
      <c r="G1801" s="102" t="s">
        <v>223</v>
      </c>
      <c r="H1801" s="104">
        <v>50</v>
      </c>
      <c r="I1801" s="104">
        <v>54</v>
      </c>
      <c r="J1801" s="104"/>
      <c r="K1801" s="104" t="s">
        <v>154</v>
      </c>
      <c r="L1801" s="105">
        <v>52</v>
      </c>
      <c r="M1801" s="106">
        <v>771</v>
      </c>
      <c r="N1801" s="106">
        <v>808</v>
      </c>
      <c r="O1801" s="106">
        <v>6</v>
      </c>
      <c r="P1801" s="106">
        <v>37</v>
      </c>
      <c r="Q1801" s="106">
        <v>6</v>
      </c>
      <c r="R1801" s="106">
        <v>6</v>
      </c>
      <c r="S1801" s="106">
        <v>766</v>
      </c>
      <c r="T1801" s="106">
        <v>779</v>
      </c>
      <c r="U1801" s="106">
        <v>6</v>
      </c>
      <c r="V1801" s="106">
        <v>13</v>
      </c>
      <c r="W1801" s="106">
        <v>5</v>
      </c>
      <c r="X1801" s="106">
        <v>5.5</v>
      </c>
      <c r="Y1801" s="106"/>
      <c r="Z1801" s="106"/>
      <c r="AA1801" s="107">
        <v>103041</v>
      </c>
      <c r="AB1801" s="106">
        <v>10</v>
      </c>
      <c r="AC1801" s="108">
        <v>7.875</v>
      </c>
      <c r="AD1801" s="109">
        <v>4</v>
      </c>
      <c r="AE1801" s="110">
        <v>0</v>
      </c>
      <c r="AF1801" s="111">
        <v>0.54</v>
      </c>
      <c r="AG1801" s="112">
        <v>107.33333333333333</v>
      </c>
      <c r="AH1801" s="112">
        <v>91</v>
      </c>
      <c r="AI1801" s="112">
        <v>107.33333333333333</v>
      </c>
      <c r="AJ1801" s="111">
        <v>0.9</v>
      </c>
      <c r="AK1801" s="112">
        <v>0</v>
      </c>
      <c r="AL1801" s="112">
        <v>0</v>
      </c>
      <c r="AM1801" s="112">
        <v>0</v>
      </c>
      <c r="AN1801" s="112">
        <v>0</v>
      </c>
      <c r="AO1801" s="112">
        <v>0</v>
      </c>
      <c r="AP1801" s="112">
        <v>0</v>
      </c>
      <c r="AQ1801" s="112">
        <v>0</v>
      </c>
      <c r="AR1801" s="112">
        <v>0</v>
      </c>
      <c r="AS1801" s="112">
        <v>0</v>
      </c>
      <c r="AT1801" s="111">
        <v>0.55000000000000004</v>
      </c>
      <c r="AU1801" s="112">
        <v>0</v>
      </c>
      <c r="AV1801" s="112">
        <v>0</v>
      </c>
      <c r="AW1801" s="112">
        <v>220.33333333333334</v>
      </c>
      <c r="AX1801" s="112">
        <v>0</v>
      </c>
      <c r="AY1801" s="112">
        <v>0</v>
      </c>
      <c r="AZ1801" s="112">
        <v>10.666666666666666</v>
      </c>
      <c r="BA1801" s="111">
        <v>0.71299999999999997</v>
      </c>
      <c r="BB1801" s="112">
        <v>0</v>
      </c>
      <c r="BC1801" s="112">
        <v>0</v>
      </c>
      <c r="BD1801" s="112">
        <v>0</v>
      </c>
      <c r="BE1801" s="112">
        <v>0</v>
      </c>
      <c r="BF1801" s="112">
        <v>0</v>
      </c>
      <c r="BG1801" s="112">
        <v>0</v>
      </c>
      <c r="BH1801" s="112">
        <v>0</v>
      </c>
      <c r="BI1801" s="112">
        <v>0</v>
      </c>
      <c r="BJ1801" s="112">
        <v>0</v>
      </c>
      <c r="BK1801" s="111">
        <v>0.71299999999999997</v>
      </c>
      <c r="BL1801" s="112">
        <v>0</v>
      </c>
      <c r="BM1801" s="112">
        <v>178.5</v>
      </c>
      <c r="BN1801" s="112">
        <v>96.6</v>
      </c>
      <c r="BO1801" s="112">
        <v>157.09766666666667</v>
      </c>
      <c r="BP1801" s="112">
        <v>7.6053333333333324</v>
      </c>
      <c r="BQ1801" s="112">
        <v>0</v>
      </c>
      <c r="BR1801" s="113">
        <v>12</v>
      </c>
      <c r="BS1801" s="112">
        <v>0</v>
      </c>
    </row>
    <row r="1802" spans="1:71" hidden="1" x14ac:dyDescent="0.25">
      <c r="A1802" s="102" t="s">
        <v>9</v>
      </c>
      <c r="B1802" s="103" t="s">
        <v>195</v>
      </c>
      <c r="C1802" s="102" t="s">
        <v>196</v>
      </c>
      <c r="D1802" s="102" t="s">
        <v>1058</v>
      </c>
      <c r="E1802" s="102" t="s">
        <v>1059</v>
      </c>
      <c r="F1802" s="102" t="s">
        <v>153</v>
      </c>
      <c r="G1802" s="102" t="s">
        <v>224</v>
      </c>
      <c r="H1802" s="104">
        <v>30</v>
      </c>
      <c r="I1802" s="104">
        <v>25</v>
      </c>
      <c r="J1802" s="104"/>
      <c r="K1802" s="104" t="s">
        <v>154</v>
      </c>
      <c r="L1802" s="105">
        <v>27.5</v>
      </c>
      <c r="M1802" s="106">
        <v>427</v>
      </c>
      <c r="N1802" s="106">
        <v>443</v>
      </c>
      <c r="O1802" s="106">
        <v>4</v>
      </c>
      <c r="P1802" s="106">
        <v>16</v>
      </c>
      <c r="Q1802" s="106">
        <v>4</v>
      </c>
      <c r="R1802" s="106">
        <v>4</v>
      </c>
      <c r="S1802" s="106">
        <v>330</v>
      </c>
      <c r="T1802" s="106">
        <v>334</v>
      </c>
      <c r="U1802" s="106">
        <v>4</v>
      </c>
      <c r="V1802" s="106">
        <v>4</v>
      </c>
      <c r="W1802" s="106">
        <v>3</v>
      </c>
      <c r="X1802" s="106">
        <v>3.5</v>
      </c>
      <c r="Y1802" s="106"/>
      <c r="Z1802" s="106"/>
      <c r="AA1802" s="107"/>
      <c r="AB1802" s="106"/>
      <c r="AC1802" s="108">
        <v>3.75</v>
      </c>
      <c r="AD1802" s="109">
        <v>2</v>
      </c>
      <c r="AE1802" s="110">
        <v>0</v>
      </c>
      <c r="AF1802" s="111">
        <v>0.54</v>
      </c>
      <c r="AG1802" s="112">
        <v>0</v>
      </c>
      <c r="AH1802" s="112">
        <v>0</v>
      </c>
      <c r="AI1802" s="112">
        <v>0</v>
      </c>
      <c r="AJ1802" s="111">
        <v>0.9</v>
      </c>
      <c r="AK1802" s="112">
        <v>0</v>
      </c>
      <c r="AL1802" s="112">
        <v>0</v>
      </c>
      <c r="AM1802" s="112">
        <v>0</v>
      </c>
      <c r="AN1802" s="112">
        <v>0</v>
      </c>
      <c r="AO1802" s="112">
        <v>0</v>
      </c>
      <c r="AP1802" s="112">
        <v>0</v>
      </c>
      <c r="AQ1802" s="112">
        <v>0</v>
      </c>
      <c r="AR1802" s="112">
        <v>0</v>
      </c>
      <c r="AS1802" s="112">
        <v>0</v>
      </c>
      <c r="AT1802" s="111">
        <v>0.55000000000000004</v>
      </c>
      <c r="AU1802" s="112">
        <v>0</v>
      </c>
      <c r="AV1802" s="112">
        <v>0</v>
      </c>
      <c r="AW1802" s="112">
        <v>0</v>
      </c>
      <c r="AX1802" s="112">
        <v>0</v>
      </c>
      <c r="AY1802" s="112">
        <v>0</v>
      </c>
      <c r="AZ1802" s="112">
        <v>0</v>
      </c>
      <c r="BA1802" s="111">
        <v>0.71299999999999997</v>
      </c>
      <c r="BB1802" s="112">
        <v>0</v>
      </c>
      <c r="BC1802" s="112">
        <v>0</v>
      </c>
      <c r="BD1802" s="112">
        <v>0</v>
      </c>
      <c r="BE1802" s="112">
        <v>0</v>
      </c>
      <c r="BF1802" s="112">
        <v>0</v>
      </c>
      <c r="BG1802" s="112">
        <v>0</v>
      </c>
      <c r="BH1802" s="112">
        <v>0</v>
      </c>
      <c r="BI1802" s="112">
        <v>0</v>
      </c>
      <c r="BJ1802" s="112">
        <v>0</v>
      </c>
      <c r="BK1802" s="111">
        <v>0.71299999999999997</v>
      </c>
      <c r="BL1802" s="112">
        <v>0</v>
      </c>
      <c r="BM1802" s="112">
        <v>0</v>
      </c>
      <c r="BN1802" s="112">
        <v>0</v>
      </c>
      <c r="BO1802" s="112">
        <v>0</v>
      </c>
      <c r="BP1802" s="112">
        <v>0</v>
      </c>
      <c r="BQ1802" s="112">
        <v>0</v>
      </c>
      <c r="BR1802" s="113">
        <v>9</v>
      </c>
      <c r="BS1802" s="112">
        <v>0</v>
      </c>
    </row>
    <row r="1803" spans="1:71" hidden="1" x14ac:dyDescent="0.25">
      <c r="A1803" s="102" t="s">
        <v>9</v>
      </c>
      <c r="B1803" s="103" t="s">
        <v>195</v>
      </c>
      <c r="C1803" s="102" t="s">
        <v>196</v>
      </c>
      <c r="D1803" s="102" t="s">
        <v>40</v>
      </c>
      <c r="E1803" s="102" t="s">
        <v>41</v>
      </c>
      <c r="F1803" s="102" t="s">
        <v>153</v>
      </c>
      <c r="G1803" s="102" t="s">
        <v>224</v>
      </c>
      <c r="H1803" s="104">
        <v>116</v>
      </c>
      <c r="I1803" s="104">
        <v>120</v>
      </c>
      <c r="J1803" s="104">
        <v>4</v>
      </c>
      <c r="K1803" s="104">
        <v>12</v>
      </c>
      <c r="L1803" s="105">
        <v>80</v>
      </c>
      <c r="M1803" s="106">
        <v>1658</v>
      </c>
      <c r="N1803" s="106">
        <v>1720</v>
      </c>
      <c r="O1803" s="106">
        <v>8</v>
      </c>
      <c r="P1803" s="106">
        <v>62</v>
      </c>
      <c r="Q1803" s="106">
        <v>7</v>
      </c>
      <c r="R1803" s="106">
        <v>7.5</v>
      </c>
      <c r="S1803" s="106">
        <v>1652</v>
      </c>
      <c r="T1803" s="106">
        <v>1675</v>
      </c>
      <c r="U1803" s="106">
        <v>8</v>
      </c>
      <c r="V1803" s="106">
        <v>23</v>
      </c>
      <c r="W1803" s="106">
        <v>6</v>
      </c>
      <c r="X1803" s="106">
        <v>7</v>
      </c>
      <c r="Y1803" s="106">
        <v>4</v>
      </c>
      <c r="Z1803" s="106">
        <v>1</v>
      </c>
      <c r="AA1803" s="107">
        <v>59643</v>
      </c>
      <c r="AB1803" s="106">
        <v>6</v>
      </c>
      <c r="AC1803" s="108">
        <v>5.5</v>
      </c>
      <c r="AD1803" s="109">
        <v>3</v>
      </c>
      <c r="AE1803" s="110">
        <v>0</v>
      </c>
      <c r="AF1803" s="111">
        <v>0.54</v>
      </c>
      <c r="AG1803" s="112">
        <v>0</v>
      </c>
      <c r="AH1803" s="112">
        <v>37</v>
      </c>
      <c r="AI1803" s="112">
        <v>0</v>
      </c>
      <c r="AJ1803" s="111">
        <v>0.9</v>
      </c>
      <c r="AK1803" s="112">
        <v>0</v>
      </c>
      <c r="AL1803" s="112">
        <v>0</v>
      </c>
      <c r="AM1803" s="112">
        <v>0</v>
      </c>
      <c r="AN1803" s="112">
        <v>0</v>
      </c>
      <c r="AO1803" s="112">
        <v>0</v>
      </c>
      <c r="AP1803" s="112">
        <v>0</v>
      </c>
      <c r="AQ1803" s="112">
        <v>0</v>
      </c>
      <c r="AR1803" s="112">
        <v>0</v>
      </c>
      <c r="AS1803" s="112">
        <v>0</v>
      </c>
      <c r="AT1803" s="111">
        <v>0.55000000000000004</v>
      </c>
      <c r="AU1803" s="112">
        <v>0</v>
      </c>
      <c r="AV1803" s="112">
        <v>0</v>
      </c>
      <c r="AW1803" s="112">
        <v>0</v>
      </c>
      <c r="AX1803" s="112">
        <v>0</v>
      </c>
      <c r="AY1803" s="112">
        <v>0</v>
      </c>
      <c r="AZ1803" s="112">
        <v>0</v>
      </c>
      <c r="BA1803" s="111">
        <v>0.71299999999999997</v>
      </c>
      <c r="BB1803" s="112">
        <v>0</v>
      </c>
      <c r="BC1803" s="112">
        <v>0</v>
      </c>
      <c r="BD1803" s="112">
        <v>0</v>
      </c>
      <c r="BE1803" s="112">
        <v>0</v>
      </c>
      <c r="BF1803" s="112">
        <v>0</v>
      </c>
      <c r="BG1803" s="112">
        <v>0</v>
      </c>
      <c r="BH1803" s="112">
        <v>0</v>
      </c>
      <c r="BI1803" s="112">
        <v>0</v>
      </c>
      <c r="BJ1803" s="112">
        <v>0</v>
      </c>
      <c r="BK1803" s="111">
        <v>0.71299999999999997</v>
      </c>
      <c r="BL1803" s="112">
        <v>0</v>
      </c>
      <c r="BM1803" s="112">
        <v>33.300000000000004</v>
      </c>
      <c r="BN1803" s="112">
        <v>0</v>
      </c>
      <c r="BO1803" s="112">
        <v>0</v>
      </c>
      <c r="BP1803" s="112">
        <v>0</v>
      </c>
      <c r="BQ1803" s="112">
        <v>0</v>
      </c>
      <c r="BR1803" s="113">
        <v>18</v>
      </c>
      <c r="BS1803" s="112">
        <v>0</v>
      </c>
    </row>
    <row r="1804" spans="1:71" hidden="1" x14ac:dyDescent="0.25">
      <c r="A1804" s="102" t="s">
        <v>9</v>
      </c>
      <c r="B1804" s="103" t="s">
        <v>195</v>
      </c>
      <c r="C1804" s="102" t="s">
        <v>196</v>
      </c>
      <c r="D1804" s="102" t="s">
        <v>51</v>
      </c>
      <c r="E1804" s="102" t="s">
        <v>52</v>
      </c>
      <c r="F1804" s="102" t="s">
        <v>151</v>
      </c>
      <c r="G1804" s="102" t="s">
        <v>223</v>
      </c>
      <c r="H1804" s="104">
        <v>60</v>
      </c>
      <c r="I1804" s="104">
        <v>50</v>
      </c>
      <c r="J1804" s="104"/>
      <c r="K1804" s="104" t="s">
        <v>154</v>
      </c>
      <c r="L1804" s="105">
        <v>55</v>
      </c>
      <c r="M1804" s="106">
        <v>839</v>
      </c>
      <c r="N1804" s="106">
        <v>789</v>
      </c>
      <c r="O1804" s="106">
        <v>6</v>
      </c>
      <c r="P1804" s="106">
        <v>-50</v>
      </c>
      <c r="Q1804" s="106">
        <v>1</v>
      </c>
      <c r="R1804" s="106">
        <v>3.5</v>
      </c>
      <c r="S1804" s="106">
        <v>813</v>
      </c>
      <c r="T1804" s="106">
        <v>787</v>
      </c>
      <c r="U1804" s="106">
        <v>6</v>
      </c>
      <c r="V1804" s="106">
        <v>-26</v>
      </c>
      <c r="W1804" s="106">
        <v>1</v>
      </c>
      <c r="X1804" s="106">
        <v>3.5</v>
      </c>
      <c r="Y1804" s="106"/>
      <c r="Z1804" s="106"/>
      <c r="AA1804" s="107">
        <v>61807</v>
      </c>
      <c r="AB1804" s="106">
        <v>7</v>
      </c>
      <c r="AC1804" s="108">
        <v>5.25</v>
      </c>
      <c r="AD1804" s="109">
        <v>3</v>
      </c>
      <c r="AE1804" s="110">
        <v>0</v>
      </c>
      <c r="AF1804" s="111">
        <v>0.54</v>
      </c>
      <c r="AG1804" s="112">
        <v>1</v>
      </c>
      <c r="AH1804" s="112">
        <v>55.333333333333336</v>
      </c>
      <c r="AI1804" s="112">
        <v>1</v>
      </c>
      <c r="AJ1804" s="111">
        <v>0.9</v>
      </c>
      <c r="AK1804" s="112">
        <v>0</v>
      </c>
      <c r="AL1804" s="112">
        <v>0</v>
      </c>
      <c r="AM1804" s="112">
        <v>0</v>
      </c>
      <c r="AN1804" s="112">
        <v>0</v>
      </c>
      <c r="AO1804" s="112">
        <v>0</v>
      </c>
      <c r="AP1804" s="112">
        <v>0</v>
      </c>
      <c r="AQ1804" s="112">
        <v>0</v>
      </c>
      <c r="AR1804" s="112">
        <v>0</v>
      </c>
      <c r="AS1804" s="112">
        <v>0</v>
      </c>
      <c r="AT1804" s="111">
        <v>0.55000000000000004</v>
      </c>
      <c r="AU1804" s="112">
        <v>0</v>
      </c>
      <c r="AV1804" s="112">
        <v>0</v>
      </c>
      <c r="AW1804" s="112">
        <v>0</v>
      </c>
      <c r="AX1804" s="112">
        <v>0</v>
      </c>
      <c r="AY1804" s="112">
        <v>0</v>
      </c>
      <c r="AZ1804" s="112">
        <v>0</v>
      </c>
      <c r="BA1804" s="111">
        <v>0.71299999999999997</v>
      </c>
      <c r="BB1804" s="112">
        <v>0</v>
      </c>
      <c r="BC1804" s="112">
        <v>0</v>
      </c>
      <c r="BD1804" s="112">
        <v>0</v>
      </c>
      <c r="BE1804" s="112">
        <v>0</v>
      </c>
      <c r="BF1804" s="112">
        <v>0</v>
      </c>
      <c r="BG1804" s="112">
        <v>0</v>
      </c>
      <c r="BH1804" s="112">
        <v>0</v>
      </c>
      <c r="BI1804" s="112">
        <v>0</v>
      </c>
      <c r="BJ1804" s="112">
        <v>0</v>
      </c>
      <c r="BK1804" s="111">
        <v>0.71299999999999997</v>
      </c>
      <c r="BL1804" s="112">
        <v>0</v>
      </c>
      <c r="BM1804" s="112">
        <v>50.7</v>
      </c>
      <c r="BN1804" s="112">
        <v>0.9</v>
      </c>
      <c r="BO1804" s="112">
        <v>0</v>
      </c>
      <c r="BP1804" s="112">
        <v>0</v>
      </c>
      <c r="BQ1804" s="112">
        <v>0</v>
      </c>
      <c r="BR1804" s="113">
        <v>16</v>
      </c>
      <c r="BS1804" s="112">
        <v>0</v>
      </c>
    </row>
    <row r="1805" spans="1:71" hidden="1" x14ac:dyDescent="0.25">
      <c r="A1805" s="102" t="s">
        <v>9</v>
      </c>
      <c r="B1805" s="103" t="s">
        <v>195</v>
      </c>
      <c r="C1805" s="102" t="s">
        <v>196</v>
      </c>
      <c r="D1805" s="102" t="s">
        <v>62</v>
      </c>
      <c r="E1805" s="102" t="s">
        <v>63</v>
      </c>
      <c r="F1805" s="102" t="s">
        <v>151</v>
      </c>
      <c r="G1805" s="102" t="s">
        <v>223</v>
      </c>
      <c r="H1805" s="104">
        <v>194</v>
      </c>
      <c r="I1805" s="104">
        <v>201</v>
      </c>
      <c r="J1805" s="104">
        <v>44</v>
      </c>
      <c r="K1805" s="104">
        <v>132</v>
      </c>
      <c r="L1805" s="105">
        <v>146.33333333333334</v>
      </c>
      <c r="M1805" s="106">
        <v>2822</v>
      </c>
      <c r="N1805" s="106">
        <v>2954</v>
      </c>
      <c r="O1805" s="106">
        <v>9</v>
      </c>
      <c r="P1805" s="106">
        <v>132</v>
      </c>
      <c r="Q1805" s="106">
        <v>8</v>
      </c>
      <c r="R1805" s="106">
        <v>8.5</v>
      </c>
      <c r="S1805" s="106">
        <v>2831</v>
      </c>
      <c r="T1805" s="106">
        <v>2870</v>
      </c>
      <c r="U1805" s="106">
        <v>9</v>
      </c>
      <c r="V1805" s="106">
        <v>39</v>
      </c>
      <c r="W1805" s="106">
        <v>7</v>
      </c>
      <c r="X1805" s="106">
        <v>8</v>
      </c>
      <c r="Y1805" s="106">
        <v>44</v>
      </c>
      <c r="Z1805" s="106">
        <v>6</v>
      </c>
      <c r="AA1805" s="107">
        <v>67041</v>
      </c>
      <c r="AB1805" s="106">
        <v>7</v>
      </c>
      <c r="AC1805" s="108">
        <v>7.3</v>
      </c>
      <c r="AD1805" s="109">
        <v>4</v>
      </c>
      <c r="AE1805" s="110">
        <v>59</v>
      </c>
      <c r="AF1805" s="111">
        <v>0.54</v>
      </c>
      <c r="AG1805" s="112">
        <v>0</v>
      </c>
      <c r="AH1805" s="112">
        <v>22.333333333333332</v>
      </c>
      <c r="AI1805" s="112">
        <v>0</v>
      </c>
      <c r="AJ1805" s="111">
        <v>0.9</v>
      </c>
      <c r="AK1805" s="112">
        <v>0</v>
      </c>
      <c r="AL1805" s="112">
        <v>0</v>
      </c>
      <c r="AM1805" s="112">
        <v>0</v>
      </c>
      <c r="AN1805" s="112">
        <v>0</v>
      </c>
      <c r="AO1805" s="112">
        <v>0</v>
      </c>
      <c r="AP1805" s="112">
        <v>0</v>
      </c>
      <c r="AQ1805" s="112">
        <v>0</v>
      </c>
      <c r="AR1805" s="112">
        <v>0</v>
      </c>
      <c r="AS1805" s="112">
        <v>0</v>
      </c>
      <c r="AT1805" s="111">
        <v>0.55000000000000004</v>
      </c>
      <c r="AU1805" s="112">
        <v>0</v>
      </c>
      <c r="AV1805" s="112">
        <v>0</v>
      </c>
      <c r="AW1805" s="112">
        <v>0</v>
      </c>
      <c r="AX1805" s="112">
        <v>0</v>
      </c>
      <c r="AY1805" s="112">
        <v>0</v>
      </c>
      <c r="AZ1805" s="112">
        <v>0</v>
      </c>
      <c r="BA1805" s="111">
        <v>0.71299999999999997</v>
      </c>
      <c r="BB1805" s="112">
        <v>0</v>
      </c>
      <c r="BC1805" s="112">
        <v>0</v>
      </c>
      <c r="BD1805" s="112">
        <v>0</v>
      </c>
      <c r="BE1805" s="112">
        <v>0</v>
      </c>
      <c r="BF1805" s="112">
        <v>0</v>
      </c>
      <c r="BG1805" s="112">
        <v>0</v>
      </c>
      <c r="BH1805" s="112">
        <v>0</v>
      </c>
      <c r="BI1805" s="112">
        <v>0</v>
      </c>
      <c r="BJ1805" s="112">
        <v>0</v>
      </c>
      <c r="BK1805" s="111">
        <v>0.71299999999999997</v>
      </c>
      <c r="BL1805" s="112">
        <v>31.860000000000003</v>
      </c>
      <c r="BM1805" s="112">
        <v>20.099999999999998</v>
      </c>
      <c r="BN1805" s="112">
        <v>0</v>
      </c>
      <c r="BO1805" s="112">
        <v>0</v>
      </c>
      <c r="BP1805" s="112">
        <v>0</v>
      </c>
      <c r="BQ1805" s="112">
        <v>0</v>
      </c>
      <c r="BR1805" s="113">
        <v>32</v>
      </c>
      <c r="BS1805" s="112">
        <v>0</v>
      </c>
    </row>
    <row r="1806" spans="1:71" hidden="1" x14ac:dyDescent="0.25">
      <c r="A1806" s="102" t="s">
        <v>9</v>
      </c>
      <c r="B1806" s="103" t="s">
        <v>195</v>
      </c>
      <c r="C1806" s="102" t="s">
        <v>196</v>
      </c>
      <c r="D1806" s="102" t="s">
        <v>461</v>
      </c>
      <c r="E1806" s="102" t="s">
        <v>462</v>
      </c>
      <c r="F1806" s="102" t="s">
        <v>151</v>
      </c>
      <c r="G1806" s="102" t="s">
        <v>223</v>
      </c>
      <c r="H1806" s="104">
        <v>358</v>
      </c>
      <c r="I1806" s="104">
        <v>383</v>
      </c>
      <c r="J1806" s="104">
        <v>274</v>
      </c>
      <c r="K1806" s="104">
        <v>822</v>
      </c>
      <c r="L1806" s="105">
        <v>338.33333333333331</v>
      </c>
      <c r="M1806" s="106">
        <v>2697</v>
      </c>
      <c r="N1806" s="106">
        <v>2749</v>
      </c>
      <c r="O1806" s="106">
        <v>9</v>
      </c>
      <c r="P1806" s="106">
        <v>52</v>
      </c>
      <c r="Q1806" s="106">
        <v>6</v>
      </c>
      <c r="R1806" s="106">
        <v>7.5</v>
      </c>
      <c r="S1806" s="106">
        <v>2757</v>
      </c>
      <c r="T1806" s="106">
        <v>2802</v>
      </c>
      <c r="U1806" s="106">
        <v>9</v>
      </c>
      <c r="V1806" s="106">
        <v>45</v>
      </c>
      <c r="W1806" s="106">
        <v>8</v>
      </c>
      <c r="X1806" s="106">
        <v>8.5</v>
      </c>
      <c r="Y1806" s="106">
        <v>274</v>
      </c>
      <c r="Z1806" s="106">
        <v>9</v>
      </c>
      <c r="AA1806" s="107"/>
      <c r="AB1806" s="106"/>
      <c r="AC1806" s="108">
        <v>8.3333333333333339</v>
      </c>
      <c r="AD1806" s="109">
        <v>5</v>
      </c>
      <c r="AE1806" s="110">
        <v>0</v>
      </c>
      <c r="AF1806" s="111">
        <v>0.54</v>
      </c>
      <c r="AG1806" s="112">
        <v>0</v>
      </c>
      <c r="AH1806" s="112">
        <v>0</v>
      </c>
      <c r="AI1806" s="112">
        <v>0</v>
      </c>
      <c r="AJ1806" s="111">
        <v>0.9</v>
      </c>
      <c r="AK1806" s="112">
        <v>0</v>
      </c>
      <c r="AL1806" s="112">
        <v>0</v>
      </c>
      <c r="AM1806" s="112">
        <v>0</v>
      </c>
      <c r="AN1806" s="112">
        <v>0</v>
      </c>
      <c r="AO1806" s="112">
        <v>0</v>
      </c>
      <c r="AP1806" s="112">
        <v>0</v>
      </c>
      <c r="AQ1806" s="112">
        <v>0</v>
      </c>
      <c r="AR1806" s="112">
        <v>0</v>
      </c>
      <c r="AS1806" s="112">
        <v>0</v>
      </c>
      <c r="AT1806" s="111">
        <v>0.55000000000000004</v>
      </c>
      <c r="AU1806" s="112">
        <v>0</v>
      </c>
      <c r="AV1806" s="112">
        <v>0</v>
      </c>
      <c r="AW1806" s="112">
        <v>0</v>
      </c>
      <c r="AX1806" s="112">
        <v>0</v>
      </c>
      <c r="AY1806" s="112">
        <v>0</v>
      </c>
      <c r="AZ1806" s="112">
        <v>0</v>
      </c>
      <c r="BA1806" s="111">
        <v>0.71299999999999997</v>
      </c>
      <c r="BB1806" s="112">
        <v>0</v>
      </c>
      <c r="BC1806" s="112">
        <v>0</v>
      </c>
      <c r="BD1806" s="112">
        <v>0</v>
      </c>
      <c r="BE1806" s="112">
        <v>0</v>
      </c>
      <c r="BF1806" s="112">
        <v>0</v>
      </c>
      <c r="BG1806" s="112">
        <v>0</v>
      </c>
      <c r="BH1806" s="112">
        <v>0</v>
      </c>
      <c r="BI1806" s="112">
        <v>0</v>
      </c>
      <c r="BJ1806" s="112">
        <v>0</v>
      </c>
      <c r="BK1806" s="111">
        <v>0.71299999999999997</v>
      </c>
      <c r="BL1806" s="112">
        <v>0</v>
      </c>
      <c r="BM1806" s="112">
        <v>0</v>
      </c>
      <c r="BN1806" s="112">
        <v>0</v>
      </c>
      <c r="BO1806" s="112">
        <v>0</v>
      </c>
      <c r="BP1806" s="112">
        <v>0</v>
      </c>
      <c r="BQ1806" s="112">
        <v>0</v>
      </c>
      <c r="BR1806" s="113">
        <v>224</v>
      </c>
      <c r="BS1806" s="112">
        <v>0</v>
      </c>
    </row>
    <row r="1807" spans="1:71" hidden="1" x14ac:dyDescent="0.25">
      <c r="A1807" s="102" t="s">
        <v>9</v>
      </c>
      <c r="B1807" s="103" t="s">
        <v>195</v>
      </c>
      <c r="C1807" s="102" t="s">
        <v>196</v>
      </c>
      <c r="D1807" s="102" t="s">
        <v>751</v>
      </c>
      <c r="E1807" s="102" t="s">
        <v>752</v>
      </c>
      <c r="F1807" s="102" t="s">
        <v>152</v>
      </c>
      <c r="G1807" s="102" t="s">
        <v>223</v>
      </c>
      <c r="H1807" s="104">
        <v>145</v>
      </c>
      <c r="I1807" s="104">
        <v>160</v>
      </c>
      <c r="J1807" s="104">
        <v>27</v>
      </c>
      <c r="K1807" s="104">
        <v>81</v>
      </c>
      <c r="L1807" s="105">
        <v>110.66666666666667</v>
      </c>
      <c r="M1807" s="106">
        <v>581</v>
      </c>
      <c r="N1807" s="106">
        <v>599</v>
      </c>
      <c r="O1807" s="106">
        <v>5</v>
      </c>
      <c r="P1807" s="106">
        <v>18</v>
      </c>
      <c r="Q1807" s="106">
        <v>4</v>
      </c>
      <c r="R1807" s="106">
        <v>4.5</v>
      </c>
      <c r="S1807" s="106">
        <v>621</v>
      </c>
      <c r="T1807" s="106">
        <v>636</v>
      </c>
      <c r="U1807" s="106">
        <v>5</v>
      </c>
      <c r="V1807" s="106">
        <v>15</v>
      </c>
      <c r="W1807" s="106">
        <v>6</v>
      </c>
      <c r="X1807" s="106">
        <v>5.5</v>
      </c>
      <c r="Y1807" s="106">
        <v>27</v>
      </c>
      <c r="Z1807" s="106">
        <v>5</v>
      </c>
      <c r="AA1807" s="107">
        <v>25557</v>
      </c>
      <c r="AB1807" s="106">
        <v>1</v>
      </c>
      <c r="AC1807" s="108">
        <v>3.4</v>
      </c>
      <c r="AD1807" s="109">
        <v>1</v>
      </c>
      <c r="AE1807" s="110">
        <v>0</v>
      </c>
      <c r="AF1807" s="111">
        <v>0.54</v>
      </c>
      <c r="AG1807" s="112">
        <v>0</v>
      </c>
      <c r="AH1807" s="112">
        <v>0</v>
      </c>
      <c r="AI1807" s="112">
        <v>0</v>
      </c>
      <c r="AJ1807" s="111">
        <v>0.9</v>
      </c>
      <c r="AK1807" s="112">
        <v>0</v>
      </c>
      <c r="AL1807" s="112">
        <v>0</v>
      </c>
      <c r="AM1807" s="112">
        <v>0</v>
      </c>
      <c r="AN1807" s="112">
        <v>0</v>
      </c>
      <c r="AO1807" s="112">
        <v>0</v>
      </c>
      <c r="AP1807" s="112">
        <v>0</v>
      </c>
      <c r="AQ1807" s="112">
        <v>0</v>
      </c>
      <c r="AR1807" s="112">
        <v>0</v>
      </c>
      <c r="AS1807" s="112">
        <v>0</v>
      </c>
      <c r="AT1807" s="111">
        <v>0.55000000000000004</v>
      </c>
      <c r="AU1807" s="112">
        <v>0</v>
      </c>
      <c r="AV1807" s="112">
        <v>0</v>
      </c>
      <c r="AW1807" s="112">
        <v>0</v>
      </c>
      <c r="AX1807" s="112">
        <v>0</v>
      </c>
      <c r="AY1807" s="112">
        <v>0</v>
      </c>
      <c r="AZ1807" s="112">
        <v>0</v>
      </c>
      <c r="BA1807" s="111">
        <v>0.71299999999999997</v>
      </c>
      <c r="BB1807" s="112">
        <v>0</v>
      </c>
      <c r="BC1807" s="112">
        <v>0</v>
      </c>
      <c r="BD1807" s="112">
        <v>0</v>
      </c>
      <c r="BE1807" s="112">
        <v>0</v>
      </c>
      <c r="BF1807" s="112">
        <v>0</v>
      </c>
      <c r="BG1807" s="112">
        <v>0</v>
      </c>
      <c r="BH1807" s="112">
        <v>0</v>
      </c>
      <c r="BI1807" s="112">
        <v>0</v>
      </c>
      <c r="BJ1807" s="112">
        <v>0</v>
      </c>
      <c r="BK1807" s="111">
        <v>0.71299999999999997</v>
      </c>
      <c r="BL1807" s="112">
        <v>0</v>
      </c>
      <c r="BM1807" s="112">
        <v>0</v>
      </c>
      <c r="BN1807" s="112">
        <v>0</v>
      </c>
      <c r="BO1807" s="112">
        <v>0</v>
      </c>
      <c r="BP1807" s="112">
        <v>0</v>
      </c>
      <c r="BQ1807" s="112">
        <v>0</v>
      </c>
      <c r="BR1807" s="113">
        <v>18</v>
      </c>
      <c r="BS1807" s="112">
        <v>0</v>
      </c>
    </row>
    <row r="1808" spans="1:71" hidden="1" x14ac:dyDescent="0.25">
      <c r="A1808" s="102" t="s">
        <v>9</v>
      </c>
      <c r="B1808" s="103" t="s">
        <v>197</v>
      </c>
      <c r="C1808" s="102" t="s">
        <v>198</v>
      </c>
      <c r="D1808" s="102" t="s">
        <v>463</v>
      </c>
      <c r="E1808" s="102" t="s">
        <v>464</v>
      </c>
      <c r="F1808" s="102" t="s">
        <v>151</v>
      </c>
      <c r="G1808" s="102" t="s">
        <v>223</v>
      </c>
      <c r="H1808" s="104">
        <v>25</v>
      </c>
      <c r="I1808" s="104">
        <v>26</v>
      </c>
      <c r="J1808" s="104">
        <v>65</v>
      </c>
      <c r="K1808" s="104">
        <v>195</v>
      </c>
      <c r="L1808" s="105">
        <v>38.666666666666664</v>
      </c>
      <c r="M1808" s="106">
        <v>189</v>
      </c>
      <c r="N1808" s="106">
        <v>196</v>
      </c>
      <c r="O1808" s="106">
        <v>2</v>
      </c>
      <c r="P1808" s="106">
        <v>7</v>
      </c>
      <c r="Q1808" s="106">
        <v>3</v>
      </c>
      <c r="R1808" s="106">
        <v>2.5</v>
      </c>
      <c r="S1808" s="106">
        <v>194</v>
      </c>
      <c r="T1808" s="106">
        <v>198</v>
      </c>
      <c r="U1808" s="106">
        <v>2</v>
      </c>
      <c r="V1808" s="106">
        <v>4</v>
      </c>
      <c r="W1808" s="106">
        <v>3</v>
      </c>
      <c r="X1808" s="106">
        <v>2.5</v>
      </c>
      <c r="Y1808" s="106">
        <v>65</v>
      </c>
      <c r="Z1808" s="106">
        <v>7</v>
      </c>
      <c r="AA1808" s="107">
        <v>54078</v>
      </c>
      <c r="AB1808" s="106">
        <v>6</v>
      </c>
      <c r="AC1808" s="108">
        <v>4.8</v>
      </c>
      <c r="AD1808" s="109">
        <v>3</v>
      </c>
      <c r="AE1808" s="110">
        <v>202.66666666666666</v>
      </c>
      <c r="AF1808" s="111">
        <v>0.54</v>
      </c>
      <c r="AG1808" s="112">
        <v>6.333333333333333</v>
      </c>
      <c r="AH1808" s="112">
        <v>16.333333333333332</v>
      </c>
      <c r="AI1808" s="112">
        <v>6.333333333333333</v>
      </c>
      <c r="AJ1808" s="111">
        <v>0.9</v>
      </c>
      <c r="AK1808" s="112">
        <v>2.6666666666666665</v>
      </c>
      <c r="AL1808" s="112">
        <v>0</v>
      </c>
      <c r="AM1808" s="112">
        <v>0</v>
      </c>
      <c r="AN1808" s="112">
        <v>0</v>
      </c>
      <c r="AO1808" s="112">
        <v>0</v>
      </c>
      <c r="AP1808" s="112">
        <v>0</v>
      </c>
      <c r="AQ1808" s="112">
        <v>0</v>
      </c>
      <c r="AR1808" s="112">
        <v>0</v>
      </c>
      <c r="AS1808" s="112">
        <v>0</v>
      </c>
      <c r="AT1808" s="111">
        <v>0.55000000000000004</v>
      </c>
      <c r="AU1808" s="112">
        <v>0</v>
      </c>
      <c r="AV1808" s="112">
        <v>0</v>
      </c>
      <c r="AW1808" s="112">
        <v>0</v>
      </c>
      <c r="AX1808" s="112">
        <v>0</v>
      </c>
      <c r="AY1808" s="112">
        <v>0</v>
      </c>
      <c r="AZ1808" s="112">
        <v>0</v>
      </c>
      <c r="BA1808" s="111">
        <v>0.71299999999999997</v>
      </c>
      <c r="BB1808" s="112">
        <v>0</v>
      </c>
      <c r="BC1808" s="112">
        <v>0</v>
      </c>
      <c r="BD1808" s="112">
        <v>0</v>
      </c>
      <c r="BE1808" s="112">
        <v>0</v>
      </c>
      <c r="BF1808" s="112">
        <v>0</v>
      </c>
      <c r="BG1808" s="112">
        <v>0</v>
      </c>
      <c r="BH1808" s="112">
        <v>0</v>
      </c>
      <c r="BI1808" s="112">
        <v>0</v>
      </c>
      <c r="BJ1808" s="112">
        <v>0</v>
      </c>
      <c r="BK1808" s="111">
        <v>0.71299999999999997</v>
      </c>
      <c r="BL1808" s="112">
        <v>109.44</v>
      </c>
      <c r="BM1808" s="112">
        <v>21.866666666666667</v>
      </c>
      <c r="BN1808" s="112">
        <v>5.7</v>
      </c>
      <c r="BO1808" s="112">
        <v>0</v>
      </c>
      <c r="BP1808" s="112">
        <v>0</v>
      </c>
      <c r="BQ1808" s="112">
        <v>0</v>
      </c>
      <c r="BR1808" s="113">
        <v>633</v>
      </c>
      <c r="BS1808" s="112">
        <v>0</v>
      </c>
    </row>
    <row r="1809" spans="1:71" hidden="1" x14ac:dyDescent="0.25">
      <c r="A1809" s="102" t="s">
        <v>9</v>
      </c>
      <c r="B1809" s="103" t="s">
        <v>197</v>
      </c>
      <c r="C1809" s="102" t="s">
        <v>198</v>
      </c>
      <c r="D1809" s="102" t="s">
        <v>465</v>
      </c>
      <c r="E1809" s="102" t="s">
        <v>466</v>
      </c>
      <c r="F1809" s="102" t="s">
        <v>151</v>
      </c>
      <c r="G1809" s="102" t="s">
        <v>223</v>
      </c>
      <c r="H1809" s="104">
        <v>286</v>
      </c>
      <c r="I1809" s="104">
        <v>327</v>
      </c>
      <c r="J1809" s="104">
        <v>232</v>
      </c>
      <c r="K1809" s="104">
        <v>696</v>
      </c>
      <c r="L1809" s="105">
        <v>281.66666666666669</v>
      </c>
      <c r="M1809" s="106">
        <v>2020</v>
      </c>
      <c r="N1809" s="106">
        <v>2033</v>
      </c>
      <c r="O1809" s="106">
        <v>8</v>
      </c>
      <c r="P1809" s="106">
        <v>13</v>
      </c>
      <c r="Q1809" s="106">
        <v>4</v>
      </c>
      <c r="R1809" s="106">
        <v>6</v>
      </c>
      <c r="S1809" s="106">
        <v>2155</v>
      </c>
      <c r="T1809" s="106">
        <v>2197</v>
      </c>
      <c r="U1809" s="106">
        <v>9</v>
      </c>
      <c r="V1809" s="106">
        <v>42</v>
      </c>
      <c r="W1809" s="106">
        <v>8</v>
      </c>
      <c r="X1809" s="106">
        <v>8.5</v>
      </c>
      <c r="Y1809" s="106">
        <v>232</v>
      </c>
      <c r="Z1809" s="106">
        <v>9</v>
      </c>
      <c r="AA1809" s="107">
        <v>37966</v>
      </c>
      <c r="AB1809" s="106">
        <v>3</v>
      </c>
      <c r="AC1809" s="108">
        <v>5.9</v>
      </c>
      <c r="AD1809" s="109">
        <v>3</v>
      </c>
      <c r="AE1809" s="110">
        <v>202.66666666666666</v>
      </c>
      <c r="AF1809" s="111">
        <v>0.54</v>
      </c>
      <c r="AG1809" s="112">
        <v>0</v>
      </c>
      <c r="AH1809" s="112">
        <v>16.333333333333332</v>
      </c>
      <c r="AI1809" s="112">
        <v>0</v>
      </c>
      <c r="AJ1809" s="111">
        <v>0.9</v>
      </c>
      <c r="AK1809" s="112">
        <v>2.6666666666666665</v>
      </c>
      <c r="AL1809" s="112">
        <v>0</v>
      </c>
      <c r="AM1809" s="112">
        <v>0</v>
      </c>
      <c r="AN1809" s="112">
        <v>0</v>
      </c>
      <c r="AO1809" s="112">
        <v>0</v>
      </c>
      <c r="AP1809" s="112">
        <v>0</v>
      </c>
      <c r="AQ1809" s="112">
        <v>0</v>
      </c>
      <c r="AR1809" s="112">
        <v>0</v>
      </c>
      <c r="AS1809" s="112">
        <v>0</v>
      </c>
      <c r="AT1809" s="111">
        <v>0.55000000000000004</v>
      </c>
      <c r="AU1809" s="112">
        <v>0</v>
      </c>
      <c r="AV1809" s="112">
        <v>0</v>
      </c>
      <c r="AW1809" s="112">
        <v>0</v>
      </c>
      <c r="AX1809" s="112">
        <v>0</v>
      </c>
      <c r="AY1809" s="112">
        <v>0</v>
      </c>
      <c r="AZ1809" s="112">
        <v>0</v>
      </c>
      <c r="BA1809" s="111">
        <v>0.71299999999999997</v>
      </c>
      <c r="BB1809" s="112">
        <v>0</v>
      </c>
      <c r="BC1809" s="112">
        <v>0</v>
      </c>
      <c r="BD1809" s="112">
        <v>0</v>
      </c>
      <c r="BE1809" s="112">
        <v>0</v>
      </c>
      <c r="BF1809" s="112">
        <v>0</v>
      </c>
      <c r="BG1809" s="112">
        <v>0</v>
      </c>
      <c r="BH1809" s="112">
        <v>0</v>
      </c>
      <c r="BI1809" s="112">
        <v>0</v>
      </c>
      <c r="BJ1809" s="112">
        <v>0</v>
      </c>
      <c r="BK1809" s="111">
        <v>0.71299999999999997</v>
      </c>
      <c r="BL1809" s="112">
        <v>109.44</v>
      </c>
      <c r="BM1809" s="112">
        <v>16.166666666666664</v>
      </c>
      <c r="BN1809" s="112">
        <v>0</v>
      </c>
      <c r="BO1809" s="112">
        <v>0</v>
      </c>
      <c r="BP1809" s="112">
        <v>0</v>
      </c>
      <c r="BQ1809" s="112">
        <v>0</v>
      </c>
      <c r="BR1809" s="113">
        <v>269</v>
      </c>
      <c r="BS1809" s="112">
        <v>0</v>
      </c>
    </row>
    <row r="1810" spans="1:71" hidden="1" x14ac:dyDescent="0.25">
      <c r="A1810" s="102" t="s">
        <v>9</v>
      </c>
      <c r="B1810" s="103" t="s">
        <v>197</v>
      </c>
      <c r="C1810" s="102" t="s">
        <v>198</v>
      </c>
      <c r="D1810" s="102" t="s">
        <v>1036</v>
      </c>
      <c r="E1810" s="102" t="s">
        <v>1037</v>
      </c>
      <c r="F1810" s="102" t="s">
        <v>152</v>
      </c>
      <c r="G1810" s="102" t="s">
        <v>223</v>
      </c>
      <c r="H1810" s="104">
        <v>52</v>
      </c>
      <c r="I1810" s="104">
        <v>62</v>
      </c>
      <c r="J1810" s="104"/>
      <c r="K1810" s="104" t="s">
        <v>154</v>
      </c>
      <c r="L1810" s="105">
        <v>57</v>
      </c>
      <c r="M1810" s="106">
        <v>439</v>
      </c>
      <c r="N1810" s="106">
        <v>390</v>
      </c>
      <c r="O1810" s="106">
        <v>4</v>
      </c>
      <c r="P1810" s="106">
        <v>-49</v>
      </c>
      <c r="Q1810" s="106">
        <v>1</v>
      </c>
      <c r="R1810" s="106">
        <v>2.5</v>
      </c>
      <c r="S1810" s="106">
        <v>466</v>
      </c>
      <c r="T1810" s="106">
        <v>462</v>
      </c>
      <c r="U1810" s="106">
        <v>5</v>
      </c>
      <c r="V1810" s="106">
        <v>-4</v>
      </c>
      <c r="W1810" s="106">
        <v>1</v>
      </c>
      <c r="X1810" s="106">
        <v>3</v>
      </c>
      <c r="Y1810" s="106"/>
      <c r="Z1810" s="106"/>
      <c r="AA1810" s="107">
        <v>25768</v>
      </c>
      <c r="AB1810" s="106">
        <v>1</v>
      </c>
      <c r="AC1810" s="108">
        <v>1.875</v>
      </c>
      <c r="AD1810" s="109">
        <v>1</v>
      </c>
      <c r="AE1810" s="110">
        <v>0</v>
      </c>
      <c r="AF1810" s="111">
        <v>0.54</v>
      </c>
      <c r="AG1810" s="112">
        <v>0</v>
      </c>
      <c r="AH1810" s="112">
        <v>0</v>
      </c>
      <c r="AI1810" s="112">
        <v>0</v>
      </c>
      <c r="AJ1810" s="111">
        <v>0.9</v>
      </c>
      <c r="AK1810" s="112">
        <v>0</v>
      </c>
      <c r="AL1810" s="112">
        <v>0</v>
      </c>
      <c r="AM1810" s="112">
        <v>0</v>
      </c>
      <c r="AN1810" s="112">
        <v>0</v>
      </c>
      <c r="AO1810" s="112">
        <v>0</v>
      </c>
      <c r="AP1810" s="112">
        <v>0</v>
      </c>
      <c r="AQ1810" s="112">
        <v>0</v>
      </c>
      <c r="AR1810" s="112">
        <v>0</v>
      </c>
      <c r="AS1810" s="112">
        <v>0</v>
      </c>
      <c r="AT1810" s="111">
        <v>0.55000000000000004</v>
      </c>
      <c r="AU1810" s="112">
        <v>0</v>
      </c>
      <c r="AV1810" s="112">
        <v>0</v>
      </c>
      <c r="AW1810" s="112">
        <v>0</v>
      </c>
      <c r="AX1810" s="112">
        <v>0</v>
      </c>
      <c r="AY1810" s="112">
        <v>0</v>
      </c>
      <c r="AZ1810" s="112">
        <v>0</v>
      </c>
      <c r="BA1810" s="111">
        <v>0.71299999999999997</v>
      </c>
      <c r="BB1810" s="112">
        <v>0</v>
      </c>
      <c r="BC1810" s="112">
        <v>0</v>
      </c>
      <c r="BD1810" s="112">
        <v>0</v>
      </c>
      <c r="BE1810" s="112">
        <v>0</v>
      </c>
      <c r="BF1810" s="112">
        <v>0</v>
      </c>
      <c r="BG1810" s="112">
        <v>0</v>
      </c>
      <c r="BH1810" s="112">
        <v>0</v>
      </c>
      <c r="BI1810" s="112">
        <v>0</v>
      </c>
      <c r="BJ1810" s="112">
        <v>0</v>
      </c>
      <c r="BK1810" s="111">
        <v>0.71299999999999997</v>
      </c>
      <c r="BL1810" s="112">
        <v>0</v>
      </c>
      <c r="BM1810" s="112">
        <v>0</v>
      </c>
      <c r="BN1810" s="112">
        <v>0</v>
      </c>
      <c r="BO1810" s="112">
        <v>0</v>
      </c>
      <c r="BP1810" s="112">
        <v>0</v>
      </c>
      <c r="BQ1810" s="112">
        <v>0</v>
      </c>
      <c r="BR1810" s="113">
        <v>62</v>
      </c>
      <c r="BS1810" s="112">
        <v>0</v>
      </c>
    </row>
    <row r="1811" spans="1:71" hidden="1" x14ac:dyDescent="0.25">
      <c r="A1811" s="102" t="s">
        <v>9</v>
      </c>
      <c r="B1811" s="103" t="s">
        <v>197</v>
      </c>
      <c r="C1811" s="102" t="s">
        <v>198</v>
      </c>
      <c r="D1811" s="102" t="s">
        <v>963</v>
      </c>
      <c r="E1811" s="102" t="s">
        <v>964</v>
      </c>
      <c r="F1811" s="102" t="s">
        <v>152</v>
      </c>
      <c r="G1811" s="102" t="s">
        <v>223</v>
      </c>
      <c r="H1811" s="104">
        <v>152</v>
      </c>
      <c r="I1811" s="104">
        <v>158</v>
      </c>
      <c r="J1811" s="104"/>
      <c r="K1811" s="104" t="s">
        <v>154</v>
      </c>
      <c r="L1811" s="105">
        <v>155</v>
      </c>
      <c r="M1811" s="106">
        <v>1000</v>
      </c>
      <c r="N1811" s="106">
        <v>1087</v>
      </c>
      <c r="O1811" s="106">
        <v>7</v>
      </c>
      <c r="P1811" s="106">
        <v>87</v>
      </c>
      <c r="Q1811" s="106">
        <v>8</v>
      </c>
      <c r="R1811" s="106">
        <v>7.5</v>
      </c>
      <c r="S1811" s="106">
        <v>1033</v>
      </c>
      <c r="T1811" s="106">
        <v>1061</v>
      </c>
      <c r="U1811" s="106">
        <v>7</v>
      </c>
      <c r="V1811" s="106">
        <v>28</v>
      </c>
      <c r="W1811" s="106">
        <v>7</v>
      </c>
      <c r="X1811" s="106">
        <v>7</v>
      </c>
      <c r="Y1811" s="106"/>
      <c r="Z1811" s="106"/>
      <c r="AA1811" s="107">
        <v>35755</v>
      </c>
      <c r="AB1811" s="106">
        <v>3</v>
      </c>
      <c r="AC1811" s="108">
        <v>5.125</v>
      </c>
      <c r="AD1811" s="109">
        <v>3</v>
      </c>
      <c r="AE1811" s="110">
        <v>202.66666666666666</v>
      </c>
      <c r="AF1811" s="111">
        <v>0.54</v>
      </c>
      <c r="AG1811" s="112">
        <v>0.33333333333333331</v>
      </c>
      <c r="AH1811" s="112">
        <v>0</v>
      </c>
      <c r="AI1811" s="112">
        <v>0.33333333333333331</v>
      </c>
      <c r="AJ1811" s="111">
        <v>0.9</v>
      </c>
      <c r="AK1811" s="112">
        <v>2.6666666666666665</v>
      </c>
      <c r="AL1811" s="112">
        <v>0</v>
      </c>
      <c r="AM1811" s="112">
        <v>0</v>
      </c>
      <c r="AN1811" s="112">
        <v>0</v>
      </c>
      <c r="AO1811" s="112">
        <v>0</v>
      </c>
      <c r="AP1811" s="112">
        <v>0</v>
      </c>
      <c r="AQ1811" s="112">
        <v>0</v>
      </c>
      <c r="AR1811" s="112">
        <v>0</v>
      </c>
      <c r="AS1811" s="112">
        <v>0</v>
      </c>
      <c r="AT1811" s="111">
        <v>0.55000000000000004</v>
      </c>
      <c r="AU1811" s="112">
        <v>0</v>
      </c>
      <c r="AV1811" s="112">
        <v>0</v>
      </c>
      <c r="AW1811" s="112">
        <v>0</v>
      </c>
      <c r="AX1811" s="112">
        <v>0</v>
      </c>
      <c r="AY1811" s="112">
        <v>0</v>
      </c>
      <c r="AZ1811" s="112">
        <v>0</v>
      </c>
      <c r="BA1811" s="111">
        <v>0.71299999999999997</v>
      </c>
      <c r="BB1811" s="112">
        <v>0</v>
      </c>
      <c r="BC1811" s="112">
        <v>0</v>
      </c>
      <c r="BD1811" s="112">
        <v>0</v>
      </c>
      <c r="BE1811" s="112">
        <v>0</v>
      </c>
      <c r="BF1811" s="112">
        <v>0</v>
      </c>
      <c r="BG1811" s="112">
        <v>0</v>
      </c>
      <c r="BH1811" s="112">
        <v>0</v>
      </c>
      <c r="BI1811" s="112">
        <v>0</v>
      </c>
      <c r="BJ1811" s="112">
        <v>0</v>
      </c>
      <c r="BK1811" s="111">
        <v>0.71299999999999997</v>
      </c>
      <c r="BL1811" s="112">
        <v>109.44</v>
      </c>
      <c r="BM1811" s="112">
        <v>1.7666666666666668</v>
      </c>
      <c r="BN1811" s="112">
        <v>0.3</v>
      </c>
      <c r="BO1811" s="112">
        <v>0</v>
      </c>
      <c r="BP1811" s="112">
        <v>0</v>
      </c>
      <c r="BQ1811" s="112">
        <v>0</v>
      </c>
      <c r="BR1811" s="113">
        <v>333</v>
      </c>
      <c r="BS1811" s="112">
        <v>0</v>
      </c>
    </row>
    <row r="1812" spans="1:71" hidden="1" x14ac:dyDescent="0.25">
      <c r="A1812" s="102" t="s">
        <v>9</v>
      </c>
      <c r="B1812" s="103" t="s">
        <v>197</v>
      </c>
      <c r="C1812" s="102" t="s">
        <v>198</v>
      </c>
      <c r="D1812" s="102" t="s">
        <v>96</v>
      </c>
      <c r="E1812" s="102" t="s">
        <v>97</v>
      </c>
      <c r="F1812" s="102" t="s">
        <v>152</v>
      </c>
      <c r="G1812" s="102" t="s">
        <v>223</v>
      </c>
      <c r="H1812" s="104">
        <v>644</v>
      </c>
      <c r="I1812" s="104">
        <v>704</v>
      </c>
      <c r="J1812" s="104">
        <v>338</v>
      </c>
      <c r="K1812" s="104">
        <v>1014</v>
      </c>
      <c r="L1812" s="105">
        <v>562</v>
      </c>
      <c r="M1812" s="106">
        <v>4233</v>
      </c>
      <c r="N1812" s="106">
        <v>4564</v>
      </c>
      <c r="O1812" s="106">
        <v>10</v>
      </c>
      <c r="P1812" s="106">
        <v>331</v>
      </c>
      <c r="Q1812" s="106">
        <v>10</v>
      </c>
      <c r="R1812" s="106">
        <v>10</v>
      </c>
      <c r="S1812" s="106">
        <v>4510</v>
      </c>
      <c r="T1812" s="106">
        <v>4648</v>
      </c>
      <c r="U1812" s="106">
        <v>10</v>
      </c>
      <c r="V1812" s="106">
        <v>138</v>
      </c>
      <c r="W1812" s="106">
        <v>10</v>
      </c>
      <c r="X1812" s="106">
        <v>10</v>
      </c>
      <c r="Y1812" s="106">
        <v>338</v>
      </c>
      <c r="Z1812" s="106">
        <v>10</v>
      </c>
      <c r="AA1812" s="107">
        <v>29959</v>
      </c>
      <c r="AB1812" s="106">
        <v>2</v>
      </c>
      <c r="AC1812" s="108">
        <v>6.8</v>
      </c>
      <c r="AD1812" s="109">
        <v>2</v>
      </c>
      <c r="AE1812" s="110">
        <v>202.66666666666666</v>
      </c>
      <c r="AF1812" s="111">
        <v>0.54</v>
      </c>
      <c r="AG1812" s="112">
        <v>0</v>
      </c>
      <c r="AH1812" s="112">
        <v>16.333333333333332</v>
      </c>
      <c r="AI1812" s="112">
        <v>0</v>
      </c>
      <c r="AJ1812" s="111">
        <v>0.9</v>
      </c>
      <c r="AK1812" s="112">
        <v>2.6666666666666665</v>
      </c>
      <c r="AL1812" s="112">
        <v>0</v>
      </c>
      <c r="AM1812" s="112">
        <v>0</v>
      </c>
      <c r="AN1812" s="112">
        <v>0</v>
      </c>
      <c r="AO1812" s="112">
        <v>0</v>
      </c>
      <c r="AP1812" s="112">
        <v>0</v>
      </c>
      <c r="AQ1812" s="112">
        <v>0</v>
      </c>
      <c r="AR1812" s="112">
        <v>0</v>
      </c>
      <c r="AS1812" s="112">
        <v>0</v>
      </c>
      <c r="AT1812" s="111">
        <v>0.55000000000000004</v>
      </c>
      <c r="AU1812" s="112">
        <v>0</v>
      </c>
      <c r="AV1812" s="112">
        <v>0</v>
      </c>
      <c r="AW1812" s="112">
        <v>0</v>
      </c>
      <c r="AX1812" s="112">
        <v>0</v>
      </c>
      <c r="AY1812" s="112">
        <v>0</v>
      </c>
      <c r="AZ1812" s="112">
        <v>0</v>
      </c>
      <c r="BA1812" s="111">
        <v>0.71299999999999997</v>
      </c>
      <c r="BB1812" s="112">
        <v>0</v>
      </c>
      <c r="BC1812" s="112">
        <v>0</v>
      </c>
      <c r="BD1812" s="112">
        <v>0</v>
      </c>
      <c r="BE1812" s="112">
        <v>0</v>
      </c>
      <c r="BF1812" s="112">
        <v>0</v>
      </c>
      <c r="BG1812" s="112">
        <v>0</v>
      </c>
      <c r="BH1812" s="112">
        <v>0</v>
      </c>
      <c r="BI1812" s="112">
        <v>0</v>
      </c>
      <c r="BJ1812" s="112">
        <v>0</v>
      </c>
      <c r="BK1812" s="111">
        <v>0.71299999999999997</v>
      </c>
      <c r="BL1812" s="112">
        <v>109.44</v>
      </c>
      <c r="BM1812" s="112">
        <v>16.166666666666664</v>
      </c>
      <c r="BN1812" s="112">
        <v>0</v>
      </c>
      <c r="BO1812" s="112">
        <v>0</v>
      </c>
      <c r="BP1812" s="112">
        <v>0</v>
      </c>
      <c r="BQ1812" s="112">
        <v>0</v>
      </c>
      <c r="BR1812" s="113">
        <v>569</v>
      </c>
      <c r="BS1812" s="112">
        <v>0</v>
      </c>
    </row>
    <row r="1813" spans="1:71" hidden="1" x14ac:dyDescent="0.25">
      <c r="A1813" s="102" t="s">
        <v>9</v>
      </c>
      <c r="B1813" s="103" t="s">
        <v>197</v>
      </c>
      <c r="C1813" s="102" t="s">
        <v>198</v>
      </c>
      <c r="D1813" s="102" t="s">
        <v>467</v>
      </c>
      <c r="E1813" s="102" t="s">
        <v>468</v>
      </c>
      <c r="F1813" s="102" t="s">
        <v>152</v>
      </c>
      <c r="G1813" s="102" t="s">
        <v>223</v>
      </c>
      <c r="H1813" s="104">
        <v>325</v>
      </c>
      <c r="I1813" s="104">
        <v>343</v>
      </c>
      <c r="J1813" s="104">
        <v>58</v>
      </c>
      <c r="K1813" s="104">
        <v>174</v>
      </c>
      <c r="L1813" s="105">
        <v>242</v>
      </c>
      <c r="M1813" s="106">
        <v>1844</v>
      </c>
      <c r="N1813" s="106">
        <v>1938</v>
      </c>
      <c r="O1813" s="106">
        <v>8</v>
      </c>
      <c r="P1813" s="106">
        <v>94</v>
      </c>
      <c r="Q1813" s="106">
        <v>8</v>
      </c>
      <c r="R1813" s="106">
        <v>8</v>
      </c>
      <c r="S1813" s="106">
        <v>1917</v>
      </c>
      <c r="T1813" s="106">
        <v>1961</v>
      </c>
      <c r="U1813" s="106">
        <v>8</v>
      </c>
      <c r="V1813" s="106">
        <v>44</v>
      </c>
      <c r="W1813" s="106">
        <v>8</v>
      </c>
      <c r="X1813" s="106">
        <v>8</v>
      </c>
      <c r="Y1813" s="106">
        <v>58</v>
      </c>
      <c r="Z1813" s="106">
        <v>7</v>
      </c>
      <c r="AA1813" s="107">
        <v>26628</v>
      </c>
      <c r="AB1813" s="106">
        <v>1</v>
      </c>
      <c r="AC1813" s="108">
        <v>5</v>
      </c>
      <c r="AD1813" s="109">
        <v>1</v>
      </c>
      <c r="AE1813" s="110">
        <v>0</v>
      </c>
      <c r="AF1813" s="111">
        <v>0.54</v>
      </c>
      <c r="AG1813" s="112">
        <v>0</v>
      </c>
      <c r="AH1813" s="112">
        <v>0</v>
      </c>
      <c r="AI1813" s="112">
        <v>0</v>
      </c>
      <c r="AJ1813" s="111">
        <v>0.9</v>
      </c>
      <c r="AK1813" s="112">
        <v>0</v>
      </c>
      <c r="AL1813" s="112">
        <v>0</v>
      </c>
      <c r="AM1813" s="112">
        <v>0</v>
      </c>
      <c r="AN1813" s="112">
        <v>0</v>
      </c>
      <c r="AO1813" s="112">
        <v>0</v>
      </c>
      <c r="AP1813" s="112">
        <v>0</v>
      </c>
      <c r="AQ1813" s="112">
        <v>0</v>
      </c>
      <c r="AR1813" s="112">
        <v>0</v>
      </c>
      <c r="AS1813" s="112">
        <v>0</v>
      </c>
      <c r="AT1813" s="111">
        <v>0.55000000000000004</v>
      </c>
      <c r="AU1813" s="112">
        <v>0</v>
      </c>
      <c r="AV1813" s="112">
        <v>0</v>
      </c>
      <c r="AW1813" s="112">
        <v>0</v>
      </c>
      <c r="AX1813" s="112">
        <v>0</v>
      </c>
      <c r="AY1813" s="112">
        <v>0</v>
      </c>
      <c r="AZ1813" s="112">
        <v>0</v>
      </c>
      <c r="BA1813" s="111">
        <v>0.71299999999999997</v>
      </c>
      <c r="BB1813" s="112">
        <v>0</v>
      </c>
      <c r="BC1813" s="112">
        <v>0</v>
      </c>
      <c r="BD1813" s="112">
        <v>0</v>
      </c>
      <c r="BE1813" s="112">
        <v>0</v>
      </c>
      <c r="BF1813" s="112">
        <v>0</v>
      </c>
      <c r="BG1813" s="112">
        <v>0</v>
      </c>
      <c r="BH1813" s="112">
        <v>0</v>
      </c>
      <c r="BI1813" s="112">
        <v>0</v>
      </c>
      <c r="BJ1813" s="112">
        <v>0</v>
      </c>
      <c r="BK1813" s="111">
        <v>0.71299999999999997</v>
      </c>
      <c r="BL1813" s="112">
        <v>0</v>
      </c>
      <c r="BM1813" s="112">
        <v>0</v>
      </c>
      <c r="BN1813" s="112">
        <v>0</v>
      </c>
      <c r="BO1813" s="112">
        <v>0</v>
      </c>
      <c r="BP1813" s="112">
        <v>0</v>
      </c>
      <c r="BQ1813" s="112">
        <v>0</v>
      </c>
      <c r="BR1813" s="113">
        <v>249</v>
      </c>
      <c r="BS1813" s="112">
        <v>0</v>
      </c>
    </row>
    <row r="1814" spans="1:71" hidden="1" x14ac:dyDescent="0.25">
      <c r="A1814" s="102" t="s">
        <v>9</v>
      </c>
      <c r="B1814" s="103" t="s">
        <v>197</v>
      </c>
      <c r="C1814" s="102" t="s">
        <v>198</v>
      </c>
      <c r="D1814" s="102" t="s">
        <v>469</v>
      </c>
      <c r="E1814" s="102" t="s">
        <v>470</v>
      </c>
      <c r="F1814" s="102" t="s">
        <v>152</v>
      </c>
      <c r="G1814" s="102" t="s">
        <v>223</v>
      </c>
      <c r="H1814" s="104">
        <v>566</v>
      </c>
      <c r="I1814" s="104">
        <v>651</v>
      </c>
      <c r="J1814" s="104">
        <v>93</v>
      </c>
      <c r="K1814" s="104">
        <v>279</v>
      </c>
      <c r="L1814" s="105">
        <v>436.66666666666669</v>
      </c>
      <c r="M1814" s="106">
        <v>3546</v>
      </c>
      <c r="N1814" s="106">
        <v>3478</v>
      </c>
      <c r="O1814" s="106">
        <v>9</v>
      </c>
      <c r="P1814" s="106">
        <v>-68</v>
      </c>
      <c r="Q1814" s="106">
        <v>1</v>
      </c>
      <c r="R1814" s="106">
        <v>5</v>
      </c>
      <c r="S1814" s="106">
        <v>3806</v>
      </c>
      <c r="T1814" s="106">
        <v>3859</v>
      </c>
      <c r="U1814" s="106">
        <v>9</v>
      </c>
      <c r="V1814" s="106">
        <v>53</v>
      </c>
      <c r="W1814" s="106">
        <v>8</v>
      </c>
      <c r="X1814" s="106">
        <v>8.5</v>
      </c>
      <c r="Y1814" s="106">
        <v>93</v>
      </c>
      <c r="Z1814" s="106">
        <v>8</v>
      </c>
      <c r="AA1814" s="107">
        <v>25491</v>
      </c>
      <c r="AB1814" s="106">
        <v>1</v>
      </c>
      <c r="AC1814" s="108">
        <v>4.7</v>
      </c>
      <c r="AD1814" s="109">
        <v>1</v>
      </c>
      <c r="AE1814" s="110">
        <v>0</v>
      </c>
      <c r="AF1814" s="111">
        <v>0.54</v>
      </c>
      <c r="AG1814" s="112">
        <v>0</v>
      </c>
      <c r="AH1814" s="112">
        <v>0</v>
      </c>
      <c r="AI1814" s="112">
        <v>0</v>
      </c>
      <c r="AJ1814" s="111">
        <v>0.9</v>
      </c>
      <c r="AK1814" s="112">
        <v>0</v>
      </c>
      <c r="AL1814" s="112">
        <v>0</v>
      </c>
      <c r="AM1814" s="112">
        <v>0</v>
      </c>
      <c r="AN1814" s="112">
        <v>0</v>
      </c>
      <c r="AO1814" s="112">
        <v>0</v>
      </c>
      <c r="AP1814" s="112">
        <v>0</v>
      </c>
      <c r="AQ1814" s="112">
        <v>0</v>
      </c>
      <c r="AR1814" s="112">
        <v>0</v>
      </c>
      <c r="AS1814" s="112">
        <v>0</v>
      </c>
      <c r="AT1814" s="111">
        <v>0.55000000000000004</v>
      </c>
      <c r="AU1814" s="112">
        <v>0</v>
      </c>
      <c r="AV1814" s="112">
        <v>0</v>
      </c>
      <c r="AW1814" s="112">
        <v>0</v>
      </c>
      <c r="AX1814" s="112">
        <v>0</v>
      </c>
      <c r="AY1814" s="112">
        <v>0</v>
      </c>
      <c r="AZ1814" s="112">
        <v>0</v>
      </c>
      <c r="BA1814" s="111">
        <v>0.71299999999999997</v>
      </c>
      <c r="BB1814" s="112">
        <v>0</v>
      </c>
      <c r="BC1814" s="112">
        <v>0</v>
      </c>
      <c r="BD1814" s="112">
        <v>0</v>
      </c>
      <c r="BE1814" s="112">
        <v>0</v>
      </c>
      <c r="BF1814" s="112">
        <v>0</v>
      </c>
      <c r="BG1814" s="112">
        <v>0</v>
      </c>
      <c r="BH1814" s="112">
        <v>0</v>
      </c>
      <c r="BI1814" s="112">
        <v>0</v>
      </c>
      <c r="BJ1814" s="112">
        <v>0</v>
      </c>
      <c r="BK1814" s="111">
        <v>0.71299999999999997</v>
      </c>
      <c r="BL1814" s="112">
        <v>0</v>
      </c>
      <c r="BM1814" s="112">
        <v>0</v>
      </c>
      <c r="BN1814" s="112">
        <v>0</v>
      </c>
      <c r="BO1814" s="112">
        <v>0</v>
      </c>
      <c r="BP1814" s="112">
        <v>0</v>
      </c>
      <c r="BQ1814" s="112">
        <v>0</v>
      </c>
      <c r="BR1814" s="113">
        <v>551</v>
      </c>
      <c r="BS1814" s="112">
        <v>0</v>
      </c>
    </row>
    <row r="1815" spans="1:71" hidden="1" x14ac:dyDescent="0.25">
      <c r="A1815" s="102" t="s">
        <v>9</v>
      </c>
      <c r="B1815" s="103" t="s">
        <v>197</v>
      </c>
      <c r="C1815" s="102" t="s">
        <v>198</v>
      </c>
      <c r="D1815" s="102" t="s">
        <v>471</v>
      </c>
      <c r="E1815" s="102" t="s">
        <v>472</v>
      </c>
      <c r="F1815" s="102" t="s">
        <v>152</v>
      </c>
      <c r="G1815" s="102" t="s">
        <v>223</v>
      </c>
      <c r="H1815" s="104">
        <v>2558</v>
      </c>
      <c r="I1815" s="104">
        <v>2725</v>
      </c>
      <c r="J1815" s="104">
        <v>790</v>
      </c>
      <c r="K1815" s="104">
        <v>2370</v>
      </c>
      <c r="L1815" s="105">
        <v>2024.3333333333333</v>
      </c>
      <c r="M1815" s="106">
        <v>12651</v>
      </c>
      <c r="N1815" s="106">
        <v>14049</v>
      </c>
      <c r="O1815" s="106">
        <v>10</v>
      </c>
      <c r="P1815" s="106">
        <v>1398</v>
      </c>
      <c r="Q1815" s="106">
        <v>10</v>
      </c>
      <c r="R1815" s="106">
        <v>10</v>
      </c>
      <c r="S1815" s="106">
        <v>13394</v>
      </c>
      <c r="T1815" s="106">
        <v>13899</v>
      </c>
      <c r="U1815" s="106">
        <v>10</v>
      </c>
      <c r="V1815" s="106">
        <v>505</v>
      </c>
      <c r="W1815" s="106">
        <v>10</v>
      </c>
      <c r="X1815" s="106">
        <v>10</v>
      </c>
      <c r="Y1815" s="106">
        <v>790</v>
      </c>
      <c r="Z1815" s="106">
        <v>10</v>
      </c>
      <c r="AA1815" s="107">
        <v>25015</v>
      </c>
      <c r="AB1815" s="106">
        <v>1</v>
      </c>
      <c r="AC1815" s="108">
        <v>6.4</v>
      </c>
      <c r="AD1815" s="109">
        <v>1</v>
      </c>
      <c r="AE1815" s="110">
        <v>0</v>
      </c>
      <c r="AF1815" s="111">
        <v>0.54</v>
      </c>
      <c r="AG1815" s="112">
        <v>0</v>
      </c>
      <c r="AH1815" s="112">
        <v>0</v>
      </c>
      <c r="AI1815" s="112">
        <v>0</v>
      </c>
      <c r="AJ1815" s="111">
        <v>0.9</v>
      </c>
      <c r="AK1815" s="112">
        <v>0</v>
      </c>
      <c r="AL1815" s="112">
        <v>0</v>
      </c>
      <c r="AM1815" s="112">
        <v>0</v>
      </c>
      <c r="AN1815" s="112">
        <v>0</v>
      </c>
      <c r="AO1815" s="112">
        <v>0</v>
      </c>
      <c r="AP1815" s="112">
        <v>0</v>
      </c>
      <c r="AQ1815" s="112">
        <v>0</v>
      </c>
      <c r="AR1815" s="112">
        <v>0</v>
      </c>
      <c r="AS1815" s="112">
        <v>0</v>
      </c>
      <c r="AT1815" s="111">
        <v>0.55000000000000004</v>
      </c>
      <c r="AU1815" s="112">
        <v>0</v>
      </c>
      <c r="AV1815" s="112">
        <v>0</v>
      </c>
      <c r="AW1815" s="112">
        <v>0</v>
      </c>
      <c r="AX1815" s="112">
        <v>0</v>
      </c>
      <c r="AY1815" s="112">
        <v>0</v>
      </c>
      <c r="AZ1815" s="112">
        <v>0</v>
      </c>
      <c r="BA1815" s="111">
        <v>0.71299999999999997</v>
      </c>
      <c r="BB1815" s="112">
        <v>0</v>
      </c>
      <c r="BC1815" s="112">
        <v>0</v>
      </c>
      <c r="BD1815" s="112">
        <v>0</v>
      </c>
      <c r="BE1815" s="112">
        <v>0</v>
      </c>
      <c r="BF1815" s="112">
        <v>0</v>
      </c>
      <c r="BG1815" s="112">
        <v>0</v>
      </c>
      <c r="BH1815" s="112">
        <v>0</v>
      </c>
      <c r="BI1815" s="112">
        <v>0</v>
      </c>
      <c r="BJ1815" s="112">
        <v>0</v>
      </c>
      <c r="BK1815" s="111">
        <v>0.71299999999999997</v>
      </c>
      <c r="BL1815" s="112">
        <v>0</v>
      </c>
      <c r="BM1815" s="112">
        <v>0</v>
      </c>
      <c r="BN1815" s="112">
        <v>0</v>
      </c>
      <c r="BO1815" s="112">
        <v>0</v>
      </c>
      <c r="BP1815" s="112">
        <v>0</v>
      </c>
      <c r="BQ1815" s="112">
        <v>0</v>
      </c>
      <c r="BR1815" s="113">
        <v>226</v>
      </c>
      <c r="BS1815" s="112">
        <v>0</v>
      </c>
    </row>
    <row r="1816" spans="1:71" hidden="1" x14ac:dyDescent="0.25">
      <c r="A1816" s="102" t="s">
        <v>9</v>
      </c>
      <c r="B1816" s="103" t="s">
        <v>197</v>
      </c>
      <c r="C1816" s="102" t="s">
        <v>198</v>
      </c>
      <c r="D1816" s="102" t="s">
        <v>473</v>
      </c>
      <c r="E1816" s="102" t="s">
        <v>474</v>
      </c>
      <c r="F1816" s="102" t="s">
        <v>152</v>
      </c>
      <c r="G1816" s="102" t="s">
        <v>223</v>
      </c>
      <c r="H1816" s="104">
        <v>1371</v>
      </c>
      <c r="I1816" s="104">
        <v>1503</v>
      </c>
      <c r="J1816" s="104">
        <v>91</v>
      </c>
      <c r="K1816" s="104">
        <v>273</v>
      </c>
      <c r="L1816" s="105">
        <v>988.33333333333337</v>
      </c>
      <c r="M1816" s="106">
        <v>6222</v>
      </c>
      <c r="N1816" s="106">
        <v>6401</v>
      </c>
      <c r="O1816" s="106">
        <v>10</v>
      </c>
      <c r="P1816" s="106">
        <v>179</v>
      </c>
      <c r="Q1816" s="106">
        <v>9</v>
      </c>
      <c r="R1816" s="106">
        <v>9.5</v>
      </c>
      <c r="S1816" s="106">
        <v>6652</v>
      </c>
      <c r="T1816" s="106">
        <v>6778</v>
      </c>
      <c r="U1816" s="106">
        <v>10</v>
      </c>
      <c r="V1816" s="106">
        <v>126</v>
      </c>
      <c r="W1816" s="106">
        <v>10</v>
      </c>
      <c r="X1816" s="106">
        <v>10</v>
      </c>
      <c r="Y1816" s="106">
        <v>91</v>
      </c>
      <c r="Z1816" s="106">
        <v>8</v>
      </c>
      <c r="AA1816" s="107"/>
      <c r="AB1816" s="106"/>
      <c r="AC1816" s="108">
        <v>9.1666666666666661</v>
      </c>
      <c r="AD1816" s="109">
        <v>5</v>
      </c>
      <c r="AE1816" s="110">
        <v>0</v>
      </c>
      <c r="AF1816" s="111">
        <v>0.54</v>
      </c>
      <c r="AG1816" s="112">
        <v>0</v>
      </c>
      <c r="AH1816" s="112">
        <v>0</v>
      </c>
      <c r="AI1816" s="112">
        <v>0</v>
      </c>
      <c r="AJ1816" s="111">
        <v>0.9</v>
      </c>
      <c r="AK1816" s="112">
        <v>0</v>
      </c>
      <c r="AL1816" s="112">
        <v>0</v>
      </c>
      <c r="AM1816" s="112">
        <v>0</v>
      </c>
      <c r="AN1816" s="112">
        <v>0</v>
      </c>
      <c r="AO1816" s="112">
        <v>0</v>
      </c>
      <c r="AP1816" s="112">
        <v>0</v>
      </c>
      <c r="AQ1816" s="112">
        <v>0</v>
      </c>
      <c r="AR1816" s="112">
        <v>0</v>
      </c>
      <c r="AS1816" s="112">
        <v>0</v>
      </c>
      <c r="AT1816" s="111">
        <v>0.55000000000000004</v>
      </c>
      <c r="AU1816" s="112">
        <v>0</v>
      </c>
      <c r="AV1816" s="112">
        <v>0</v>
      </c>
      <c r="AW1816" s="112">
        <v>0</v>
      </c>
      <c r="AX1816" s="112">
        <v>0</v>
      </c>
      <c r="AY1816" s="112">
        <v>0</v>
      </c>
      <c r="AZ1816" s="112">
        <v>0</v>
      </c>
      <c r="BA1816" s="111">
        <v>0.71299999999999997</v>
      </c>
      <c r="BB1816" s="112">
        <v>0</v>
      </c>
      <c r="BC1816" s="112">
        <v>0</v>
      </c>
      <c r="BD1816" s="112">
        <v>0</v>
      </c>
      <c r="BE1816" s="112">
        <v>0</v>
      </c>
      <c r="BF1816" s="112">
        <v>0</v>
      </c>
      <c r="BG1816" s="112">
        <v>0</v>
      </c>
      <c r="BH1816" s="112">
        <v>0</v>
      </c>
      <c r="BI1816" s="112">
        <v>0</v>
      </c>
      <c r="BJ1816" s="112">
        <v>0</v>
      </c>
      <c r="BK1816" s="111">
        <v>0.71299999999999997</v>
      </c>
      <c r="BL1816" s="112">
        <v>0</v>
      </c>
      <c r="BM1816" s="112">
        <v>0</v>
      </c>
      <c r="BN1816" s="112">
        <v>0</v>
      </c>
      <c r="BO1816" s="112">
        <v>0</v>
      </c>
      <c r="BP1816" s="112">
        <v>0</v>
      </c>
      <c r="BQ1816" s="112">
        <v>0</v>
      </c>
      <c r="BR1816" s="113">
        <v>139</v>
      </c>
      <c r="BS1816" s="112">
        <v>0</v>
      </c>
    </row>
    <row r="1817" spans="1:71" hidden="1" x14ac:dyDescent="0.25">
      <c r="A1817" s="102" t="s">
        <v>9</v>
      </c>
      <c r="B1817" s="103" t="s">
        <v>197</v>
      </c>
      <c r="C1817" s="102" t="s">
        <v>198</v>
      </c>
      <c r="D1817" s="102" t="s">
        <v>475</v>
      </c>
      <c r="E1817" s="102" t="s">
        <v>476</v>
      </c>
      <c r="F1817" s="102" t="s">
        <v>152</v>
      </c>
      <c r="G1817" s="102" t="s">
        <v>223</v>
      </c>
      <c r="H1817" s="104">
        <v>1822</v>
      </c>
      <c r="I1817" s="104">
        <v>2000</v>
      </c>
      <c r="J1817" s="104">
        <v>272</v>
      </c>
      <c r="K1817" s="104">
        <v>816</v>
      </c>
      <c r="L1817" s="105">
        <v>1364.6666666666667</v>
      </c>
      <c r="M1817" s="106">
        <v>9339</v>
      </c>
      <c r="N1817" s="106">
        <v>9708</v>
      </c>
      <c r="O1817" s="106">
        <v>10</v>
      </c>
      <c r="P1817" s="106">
        <v>369</v>
      </c>
      <c r="Q1817" s="106">
        <v>10</v>
      </c>
      <c r="R1817" s="106">
        <v>10</v>
      </c>
      <c r="S1817" s="106">
        <v>9967</v>
      </c>
      <c r="T1817" s="106">
        <v>10189</v>
      </c>
      <c r="U1817" s="106">
        <v>10</v>
      </c>
      <c r="V1817" s="106">
        <v>222</v>
      </c>
      <c r="W1817" s="106">
        <v>10</v>
      </c>
      <c r="X1817" s="106">
        <v>10</v>
      </c>
      <c r="Y1817" s="106">
        <v>272</v>
      </c>
      <c r="Z1817" s="106">
        <v>9</v>
      </c>
      <c r="AA1817" s="107">
        <v>26670</v>
      </c>
      <c r="AB1817" s="106">
        <v>1</v>
      </c>
      <c r="AC1817" s="108">
        <v>6.2</v>
      </c>
      <c r="AD1817" s="109">
        <v>1</v>
      </c>
      <c r="AE1817" s="110">
        <v>0</v>
      </c>
      <c r="AF1817" s="111">
        <v>0.54</v>
      </c>
      <c r="AG1817" s="112">
        <v>0</v>
      </c>
      <c r="AH1817" s="112">
        <v>0</v>
      </c>
      <c r="AI1817" s="112">
        <v>0</v>
      </c>
      <c r="AJ1817" s="111">
        <v>0.9</v>
      </c>
      <c r="AK1817" s="112">
        <v>0</v>
      </c>
      <c r="AL1817" s="112">
        <v>0</v>
      </c>
      <c r="AM1817" s="112">
        <v>0</v>
      </c>
      <c r="AN1817" s="112">
        <v>0</v>
      </c>
      <c r="AO1817" s="112">
        <v>0</v>
      </c>
      <c r="AP1817" s="112">
        <v>0</v>
      </c>
      <c r="AQ1817" s="112">
        <v>0</v>
      </c>
      <c r="AR1817" s="112">
        <v>0</v>
      </c>
      <c r="AS1817" s="112">
        <v>0</v>
      </c>
      <c r="AT1817" s="111">
        <v>0.55000000000000004</v>
      </c>
      <c r="AU1817" s="112">
        <v>0</v>
      </c>
      <c r="AV1817" s="112">
        <v>0</v>
      </c>
      <c r="AW1817" s="112">
        <v>0</v>
      </c>
      <c r="AX1817" s="112">
        <v>0</v>
      </c>
      <c r="AY1817" s="112">
        <v>0</v>
      </c>
      <c r="AZ1817" s="112">
        <v>0</v>
      </c>
      <c r="BA1817" s="111">
        <v>0.71299999999999997</v>
      </c>
      <c r="BB1817" s="112">
        <v>0</v>
      </c>
      <c r="BC1817" s="112">
        <v>0</v>
      </c>
      <c r="BD1817" s="112">
        <v>0</v>
      </c>
      <c r="BE1817" s="112">
        <v>0</v>
      </c>
      <c r="BF1817" s="112">
        <v>0</v>
      </c>
      <c r="BG1817" s="112">
        <v>0</v>
      </c>
      <c r="BH1817" s="112">
        <v>0</v>
      </c>
      <c r="BI1817" s="112">
        <v>0</v>
      </c>
      <c r="BJ1817" s="112">
        <v>0</v>
      </c>
      <c r="BK1817" s="111">
        <v>0.71299999999999997</v>
      </c>
      <c r="BL1817" s="112">
        <v>0</v>
      </c>
      <c r="BM1817" s="112">
        <v>0</v>
      </c>
      <c r="BN1817" s="112">
        <v>0</v>
      </c>
      <c r="BO1817" s="112">
        <v>0</v>
      </c>
      <c r="BP1817" s="112">
        <v>0</v>
      </c>
      <c r="BQ1817" s="112">
        <v>0</v>
      </c>
      <c r="BR1817" s="113">
        <v>1137</v>
      </c>
      <c r="BS1817" s="112">
        <v>0</v>
      </c>
    </row>
    <row r="1818" spans="1:71" hidden="1" x14ac:dyDescent="0.25">
      <c r="A1818" s="102" t="s">
        <v>9</v>
      </c>
      <c r="B1818" s="103" t="s">
        <v>197</v>
      </c>
      <c r="C1818" s="102" t="s">
        <v>198</v>
      </c>
      <c r="D1818" s="102" t="s">
        <v>965</v>
      </c>
      <c r="E1818" s="102" t="s">
        <v>966</v>
      </c>
      <c r="F1818" s="102" t="s">
        <v>152</v>
      </c>
      <c r="G1818" s="102" t="s">
        <v>223</v>
      </c>
      <c r="H1818" s="104">
        <v>206</v>
      </c>
      <c r="I1818" s="104">
        <v>198</v>
      </c>
      <c r="J1818" s="104">
        <v>13</v>
      </c>
      <c r="K1818" s="104">
        <v>39</v>
      </c>
      <c r="L1818" s="105">
        <v>139</v>
      </c>
      <c r="M1818" s="106">
        <v>1209</v>
      </c>
      <c r="N1818" s="106">
        <v>1384</v>
      </c>
      <c r="O1818" s="106">
        <v>7</v>
      </c>
      <c r="P1818" s="106">
        <v>175</v>
      </c>
      <c r="Q1818" s="106">
        <v>9</v>
      </c>
      <c r="R1818" s="106">
        <v>8</v>
      </c>
      <c r="S1818" s="106">
        <v>1215</v>
      </c>
      <c r="T1818" s="106">
        <v>1251</v>
      </c>
      <c r="U1818" s="106">
        <v>7</v>
      </c>
      <c r="V1818" s="106">
        <v>36</v>
      </c>
      <c r="W1818" s="106">
        <v>7</v>
      </c>
      <c r="X1818" s="106">
        <v>7</v>
      </c>
      <c r="Y1818" s="106">
        <v>13</v>
      </c>
      <c r="Z1818" s="106">
        <v>3</v>
      </c>
      <c r="AA1818" s="107">
        <v>26283</v>
      </c>
      <c r="AB1818" s="106">
        <v>1</v>
      </c>
      <c r="AC1818" s="108">
        <v>4</v>
      </c>
      <c r="AD1818" s="109">
        <v>1</v>
      </c>
      <c r="AE1818" s="110">
        <v>0</v>
      </c>
      <c r="AF1818" s="111">
        <v>0.54</v>
      </c>
      <c r="AG1818" s="112">
        <v>0</v>
      </c>
      <c r="AH1818" s="112">
        <v>0</v>
      </c>
      <c r="AI1818" s="112">
        <v>0</v>
      </c>
      <c r="AJ1818" s="111">
        <v>0.9</v>
      </c>
      <c r="AK1818" s="112">
        <v>0</v>
      </c>
      <c r="AL1818" s="112">
        <v>0</v>
      </c>
      <c r="AM1818" s="112">
        <v>0</v>
      </c>
      <c r="AN1818" s="112">
        <v>0</v>
      </c>
      <c r="AO1818" s="112">
        <v>0</v>
      </c>
      <c r="AP1818" s="112">
        <v>0</v>
      </c>
      <c r="AQ1818" s="112">
        <v>0</v>
      </c>
      <c r="AR1818" s="112">
        <v>0</v>
      </c>
      <c r="AS1818" s="112">
        <v>0</v>
      </c>
      <c r="AT1818" s="111">
        <v>0.55000000000000004</v>
      </c>
      <c r="AU1818" s="112">
        <v>0</v>
      </c>
      <c r="AV1818" s="112">
        <v>0</v>
      </c>
      <c r="AW1818" s="112">
        <v>0</v>
      </c>
      <c r="AX1818" s="112">
        <v>0</v>
      </c>
      <c r="AY1818" s="112">
        <v>0</v>
      </c>
      <c r="AZ1818" s="112">
        <v>0</v>
      </c>
      <c r="BA1818" s="111">
        <v>0.71299999999999997</v>
      </c>
      <c r="BB1818" s="112">
        <v>0</v>
      </c>
      <c r="BC1818" s="112">
        <v>0</v>
      </c>
      <c r="BD1818" s="112">
        <v>0</v>
      </c>
      <c r="BE1818" s="112">
        <v>0</v>
      </c>
      <c r="BF1818" s="112">
        <v>0</v>
      </c>
      <c r="BG1818" s="112">
        <v>0</v>
      </c>
      <c r="BH1818" s="112">
        <v>0</v>
      </c>
      <c r="BI1818" s="112">
        <v>0</v>
      </c>
      <c r="BJ1818" s="112">
        <v>0</v>
      </c>
      <c r="BK1818" s="111">
        <v>0.71299999999999997</v>
      </c>
      <c r="BL1818" s="112">
        <v>0</v>
      </c>
      <c r="BM1818" s="112">
        <v>0</v>
      </c>
      <c r="BN1818" s="112">
        <v>0</v>
      </c>
      <c r="BO1818" s="112">
        <v>0</v>
      </c>
      <c r="BP1818" s="112">
        <v>0</v>
      </c>
      <c r="BQ1818" s="112">
        <v>0</v>
      </c>
      <c r="BR1818" s="113">
        <v>118</v>
      </c>
      <c r="BS1818" s="112">
        <v>0</v>
      </c>
    </row>
    <row r="1819" spans="1:71" hidden="1" x14ac:dyDescent="0.25">
      <c r="A1819" s="102" t="s">
        <v>9</v>
      </c>
      <c r="B1819" s="103" t="s">
        <v>197</v>
      </c>
      <c r="C1819" s="102" t="s">
        <v>198</v>
      </c>
      <c r="D1819" s="102" t="s">
        <v>652</v>
      </c>
      <c r="E1819" s="102" t="s">
        <v>653</v>
      </c>
      <c r="F1819" s="102" t="s">
        <v>152</v>
      </c>
      <c r="G1819" s="102" t="s">
        <v>223</v>
      </c>
      <c r="H1819" s="104">
        <v>275</v>
      </c>
      <c r="I1819" s="104">
        <v>298</v>
      </c>
      <c r="J1819" s="104">
        <v>95</v>
      </c>
      <c r="K1819" s="104">
        <v>285</v>
      </c>
      <c r="L1819" s="105">
        <v>222.66666666666666</v>
      </c>
      <c r="M1819" s="106">
        <v>1513</v>
      </c>
      <c r="N1819" s="106">
        <v>1626</v>
      </c>
      <c r="O1819" s="106">
        <v>8</v>
      </c>
      <c r="P1819" s="106">
        <v>113</v>
      </c>
      <c r="Q1819" s="106">
        <v>8</v>
      </c>
      <c r="R1819" s="106">
        <v>8</v>
      </c>
      <c r="S1819" s="106">
        <v>1619</v>
      </c>
      <c r="T1819" s="106">
        <v>1662</v>
      </c>
      <c r="U1819" s="106">
        <v>8</v>
      </c>
      <c r="V1819" s="106">
        <v>43</v>
      </c>
      <c r="W1819" s="106">
        <v>8</v>
      </c>
      <c r="X1819" s="106">
        <v>8</v>
      </c>
      <c r="Y1819" s="106">
        <v>95</v>
      </c>
      <c r="Z1819" s="106">
        <v>8</v>
      </c>
      <c r="AA1819" s="107">
        <v>27573</v>
      </c>
      <c r="AB1819" s="106">
        <v>1</v>
      </c>
      <c r="AC1819" s="108">
        <v>5.2</v>
      </c>
      <c r="AD1819" s="109">
        <v>1</v>
      </c>
      <c r="AE1819" s="110">
        <v>0</v>
      </c>
      <c r="AF1819" s="111">
        <v>0.54</v>
      </c>
      <c r="AG1819" s="112">
        <v>0</v>
      </c>
      <c r="AH1819" s="112">
        <v>0</v>
      </c>
      <c r="AI1819" s="112">
        <v>0</v>
      </c>
      <c r="AJ1819" s="111">
        <v>0.9</v>
      </c>
      <c r="AK1819" s="112">
        <v>0</v>
      </c>
      <c r="AL1819" s="112">
        <v>0</v>
      </c>
      <c r="AM1819" s="112">
        <v>0</v>
      </c>
      <c r="AN1819" s="112">
        <v>0</v>
      </c>
      <c r="AO1819" s="112">
        <v>0</v>
      </c>
      <c r="AP1819" s="112">
        <v>0</v>
      </c>
      <c r="AQ1819" s="112">
        <v>0</v>
      </c>
      <c r="AR1819" s="112">
        <v>0</v>
      </c>
      <c r="AS1819" s="112">
        <v>0</v>
      </c>
      <c r="AT1819" s="111">
        <v>0.55000000000000004</v>
      </c>
      <c r="AU1819" s="112">
        <v>0</v>
      </c>
      <c r="AV1819" s="112">
        <v>0</v>
      </c>
      <c r="AW1819" s="112">
        <v>0</v>
      </c>
      <c r="AX1819" s="112">
        <v>0</v>
      </c>
      <c r="AY1819" s="112">
        <v>0</v>
      </c>
      <c r="AZ1819" s="112">
        <v>0</v>
      </c>
      <c r="BA1819" s="111">
        <v>0.71299999999999997</v>
      </c>
      <c r="BB1819" s="112">
        <v>0</v>
      </c>
      <c r="BC1819" s="112">
        <v>0</v>
      </c>
      <c r="BD1819" s="112">
        <v>0</v>
      </c>
      <c r="BE1819" s="112">
        <v>0</v>
      </c>
      <c r="BF1819" s="112">
        <v>0</v>
      </c>
      <c r="BG1819" s="112">
        <v>0</v>
      </c>
      <c r="BH1819" s="112">
        <v>0</v>
      </c>
      <c r="BI1819" s="112">
        <v>0</v>
      </c>
      <c r="BJ1819" s="112">
        <v>0</v>
      </c>
      <c r="BK1819" s="111">
        <v>0.71299999999999997</v>
      </c>
      <c r="BL1819" s="112">
        <v>0</v>
      </c>
      <c r="BM1819" s="112">
        <v>0</v>
      </c>
      <c r="BN1819" s="112">
        <v>0</v>
      </c>
      <c r="BO1819" s="112">
        <v>0</v>
      </c>
      <c r="BP1819" s="112">
        <v>0</v>
      </c>
      <c r="BQ1819" s="112">
        <v>0</v>
      </c>
      <c r="BR1819" s="113">
        <v>117</v>
      </c>
      <c r="BS1819" s="112">
        <v>0</v>
      </c>
    </row>
    <row r="1820" spans="1:71" hidden="1" x14ac:dyDescent="0.25">
      <c r="A1820" s="102" t="s">
        <v>9</v>
      </c>
      <c r="B1820" s="103" t="s">
        <v>197</v>
      </c>
      <c r="C1820" s="102" t="s">
        <v>198</v>
      </c>
      <c r="D1820" s="102" t="s">
        <v>624</v>
      </c>
      <c r="E1820" s="102" t="s">
        <v>625</v>
      </c>
      <c r="F1820" s="102" t="s">
        <v>152</v>
      </c>
      <c r="G1820" s="102" t="s">
        <v>223</v>
      </c>
      <c r="H1820" s="104">
        <v>271</v>
      </c>
      <c r="I1820" s="104">
        <v>300</v>
      </c>
      <c r="J1820" s="104">
        <v>123</v>
      </c>
      <c r="K1820" s="104">
        <v>369</v>
      </c>
      <c r="L1820" s="105">
        <v>231.33333333333334</v>
      </c>
      <c r="M1820" s="106">
        <v>1725</v>
      </c>
      <c r="N1820" s="106">
        <v>1757</v>
      </c>
      <c r="O1820" s="106">
        <v>8</v>
      </c>
      <c r="P1820" s="106">
        <v>32</v>
      </c>
      <c r="Q1820" s="106">
        <v>5</v>
      </c>
      <c r="R1820" s="106">
        <v>6.5</v>
      </c>
      <c r="S1820" s="106">
        <v>1833</v>
      </c>
      <c r="T1820" s="106">
        <v>1866</v>
      </c>
      <c r="U1820" s="106">
        <v>8</v>
      </c>
      <c r="V1820" s="106">
        <v>33</v>
      </c>
      <c r="W1820" s="106">
        <v>7</v>
      </c>
      <c r="X1820" s="106">
        <v>7.5</v>
      </c>
      <c r="Y1820" s="106">
        <v>123</v>
      </c>
      <c r="Z1820" s="106">
        <v>8</v>
      </c>
      <c r="AA1820" s="107">
        <v>25267</v>
      </c>
      <c r="AB1820" s="106">
        <v>1</v>
      </c>
      <c r="AC1820" s="108">
        <v>4.8</v>
      </c>
      <c r="AD1820" s="109">
        <v>1</v>
      </c>
      <c r="AE1820" s="110">
        <v>0</v>
      </c>
      <c r="AF1820" s="111">
        <v>0.54</v>
      </c>
      <c r="AG1820" s="112">
        <v>0</v>
      </c>
      <c r="AH1820" s="112">
        <v>0</v>
      </c>
      <c r="AI1820" s="112">
        <v>0</v>
      </c>
      <c r="AJ1820" s="111">
        <v>0.9</v>
      </c>
      <c r="AK1820" s="112">
        <v>0</v>
      </c>
      <c r="AL1820" s="112">
        <v>0</v>
      </c>
      <c r="AM1820" s="112">
        <v>0</v>
      </c>
      <c r="AN1820" s="112">
        <v>0</v>
      </c>
      <c r="AO1820" s="112">
        <v>0</v>
      </c>
      <c r="AP1820" s="112">
        <v>0</v>
      </c>
      <c r="AQ1820" s="112">
        <v>0</v>
      </c>
      <c r="AR1820" s="112">
        <v>0</v>
      </c>
      <c r="AS1820" s="112">
        <v>0</v>
      </c>
      <c r="AT1820" s="111">
        <v>0.55000000000000004</v>
      </c>
      <c r="AU1820" s="112">
        <v>0</v>
      </c>
      <c r="AV1820" s="112">
        <v>0</v>
      </c>
      <c r="AW1820" s="112">
        <v>0</v>
      </c>
      <c r="AX1820" s="112">
        <v>0</v>
      </c>
      <c r="AY1820" s="112">
        <v>0</v>
      </c>
      <c r="AZ1820" s="112">
        <v>0</v>
      </c>
      <c r="BA1820" s="111">
        <v>0.71299999999999997</v>
      </c>
      <c r="BB1820" s="112">
        <v>0</v>
      </c>
      <c r="BC1820" s="112">
        <v>0</v>
      </c>
      <c r="BD1820" s="112">
        <v>0</v>
      </c>
      <c r="BE1820" s="112">
        <v>0</v>
      </c>
      <c r="BF1820" s="112">
        <v>0</v>
      </c>
      <c r="BG1820" s="112">
        <v>0</v>
      </c>
      <c r="BH1820" s="112">
        <v>0</v>
      </c>
      <c r="BI1820" s="112">
        <v>0</v>
      </c>
      <c r="BJ1820" s="112">
        <v>0</v>
      </c>
      <c r="BK1820" s="111">
        <v>0.71299999999999997</v>
      </c>
      <c r="BL1820" s="112">
        <v>0</v>
      </c>
      <c r="BM1820" s="112">
        <v>0</v>
      </c>
      <c r="BN1820" s="112">
        <v>0</v>
      </c>
      <c r="BO1820" s="112">
        <v>0</v>
      </c>
      <c r="BP1820" s="112">
        <v>0</v>
      </c>
      <c r="BQ1820" s="112">
        <v>0</v>
      </c>
      <c r="BR1820" s="113">
        <v>175</v>
      </c>
      <c r="BS1820" s="112">
        <v>0</v>
      </c>
    </row>
    <row r="1821" spans="1:71" hidden="1" x14ac:dyDescent="0.25">
      <c r="A1821" s="102" t="s">
        <v>9</v>
      </c>
      <c r="B1821" s="103" t="s">
        <v>197</v>
      </c>
      <c r="C1821" s="102" t="s">
        <v>198</v>
      </c>
      <c r="D1821" s="102" t="s">
        <v>1026</v>
      </c>
      <c r="E1821" s="102" t="s">
        <v>1027</v>
      </c>
      <c r="F1821" s="102" t="s">
        <v>152</v>
      </c>
      <c r="G1821" s="102" t="s">
        <v>223</v>
      </c>
      <c r="H1821" s="104">
        <v>119</v>
      </c>
      <c r="I1821" s="104">
        <v>155</v>
      </c>
      <c r="J1821" s="104">
        <v>99</v>
      </c>
      <c r="K1821" s="104">
        <v>297</v>
      </c>
      <c r="L1821" s="105">
        <v>124.33333333333333</v>
      </c>
      <c r="M1821" s="106">
        <v>529</v>
      </c>
      <c r="N1821" s="106">
        <v>534</v>
      </c>
      <c r="O1821" s="106">
        <v>5</v>
      </c>
      <c r="P1821" s="106">
        <v>5</v>
      </c>
      <c r="Q1821" s="106">
        <v>3</v>
      </c>
      <c r="R1821" s="106">
        <v>4</v>
      </c>
      <c r="S1821" s="106">
        <v>661</v>
      </c>
      <c r="T1821" s="106">
        <v>672</v>
      </c>
      <c r="U1821" s="106">
        <v>5</v>
      </c>
      <c r="V1821" s="106">
        <v>11</v>
      </c>
      <c r="W1821" s="106">
        <v>5</v>
      </c>
      <c r="X1821" s="106">
        <v>5</v>
      </c>
      <c r="Y1821" s="106">
        <v>99</v>
      </c>
      <c r="Z1821" s="106">
        <v>8</v>
      </c>
      <c r="AA1821" s="107">
        <v>26579</v>
      </c>
      <c r="AB1821" s="106">
        <v>1</v>
      </c>
      <c r="AC1821" s="108">
        <v>3.8</v>
      </c>
      <c r="AD1821" s="109">
        <v>1</v>
      </c>
      <c r="AE1821" s="110">
        <v>0</v>
      </c>
      <c r="AF1821" s="111">
        <v>0.54</v>
      </c>
      <c r="AG1821" s="112">
        <v>0</v>
      </c>
      <c r="AH1821" s="112">
        <v>0</v>
      </c>
      <c r="AI1821" s="112">
        <v>0</v>
      </c>
      <c r="AJ1821" s="111">
        <v>0.9</v>
      </c>
      <c r="AK1821" s="112">
        <v>0</v>
      </c>
      <c r="AL1821" s="112">
        <v>0</v>
      </c>
      <c r="AM1821" s="112">
        <v>0</v>
      </c>
      <c r="AN1821" s="112">
        <v>0</v>
      </c>
      <c r="AO1821" s="112">
        <v>0</v>
      </c>
      <c r="AP1821" s="112">
        <v>0</v>
      </c>
      <c r="AQ1821" s="112">
        <v>0</v>
      </c>
      <c r="AR1821" s="112">
        <v>0</v>
      </c>
      <c r="AS1821" s="112">
        <v>0</v>
      </c>
      <c r="AT1821" s="111">
        <v>0.55000000000000004</v>
      </c>
      <c r="AU1821" s="112">
        <v>0</v>
      </c>
      <c r="AV1821" s="112">
        <v>0</v>
      </c>
      <c r="AW1821" s="112">
        <v>0</v>
      </c>
      <c r="AX1821" s="112">
        <v>0</v>
      </c>
      <c r="AY1821" s="112">
        <v>0</v>
      </c>
      <c r="AZ1821" s="112">
        <v>0</v>
      </c>
      <c r="BA1821" s="111">
        <v>0.71299999999999997</v>
      </c>
      <c r="BB1821" s="112">
        <v>0</v>
      </c>
      <c r="BC1821" s="112">
        <v>0</v>
      </c>
      <c r="BD1821" s="112">
        <v>0</v>
      </c>
      <c r="BE1821" s="112">
        <v>0</v>
      </c>
      <c r="BF1821" s="112">
        <v>0</v>
      </c>
      <c r="BG1821" s="112">
        <v>0</v>
      </c>
      <c r="BH1821" s="112">
        <v>0</v>
      </c>
      <c r="BI1821" s="112">
        <v>0</v>
      </c>
      <c r="BJ1821" s="112">
        <v>0</v>
      </c>
      <c r="BK1821" s="111">
        <v>0.71299999999999997</v>
      </c>
      <c r="BL1821" s="112">
        <v>0</v>
      </c>
      <c r="BM1821" s="112">
        <v>0</v>
      </c>
      <c r="BN1821" s="112">
        <v>0</v>
      </c>
      <c r="BO1821" s="112">
        <v>0</v>
      </c>
      <c r="BP1821" s="112">
        <v>0</v>
      </c>
      <c r="BQ1821" s="112">
        <v>0</v>
      </c>
      <c r="BR1821" s="113">
        <v>70</v>
      </c>
      <c r="BS1821" s="112">
        <v>0</v>
      </c>
    </row>
    <row r="1822" spans="1:71" hidden="1" x14ac:dyDescent="0.25">
      <c r="A1822" s="102" t="s">
        <v>9</v>
      </c>
      <c r="B1822" s="103" t="s">
        <v>199</v>
      </c>
      <c r="C1822" s="102" t="s">
        <v>200</v>
      </c>
      <c r="D1822" s="102" t="s">
        <v>477</v>
      </c>
      <c r="E1822" s="102" t="s">
        <v>478</v>
      </c>
      <c r="F1822" s="102" t="s">
        <v>151</v>
      </c>
      <c r="G1822" s="102" t="s">
        <v>223</v>
      </c>
      <c r="H1822" s="104">
        <v>34</v>
      </c>
      <c r="I1822" s="104">
        <v>35</v>
      </c>
      <c r="J1822" s="104">
        <v>28</v>
      </c>
      <c r="K1822" s="104">
        <v>84</v>
      </c>
      <c r="L1822" s="105">
        <v>32.333333333333336</v>
      </c>
      <c r="M1822" s="106">
        <v>274</v>
      </c>
      <c r="N1822" s="106">
        <v>299</v>
      </c>
      <c r="O1822" s="106">
        <v>4</v>
      </c>
      <c r="P1822" s="106">
        <v>25</v>
      </c>
      <c r="Q1822" s="106">
        <v>5</v>
      </c>
      <c r="R1822" s="106">
        <v>4.5</v>
      </c>
      <c r="S1822" s="106">
        <v>260</v>
      </c>
      <c r="T1822" s="106">
        <v>271</v>
      </c>
      <c r="U1822" s="106">
        <v>3</v>
      </c>
      <c r="V1822" s="106">
        <v>11</v>
      </c>
      <c r="W1822" s="106">
        <v>5</v>
      </c>
      <c r="X1822" s="106">
        <v>4</v>
      </c>
      <c r="Y1822" s="106">
        <v>28</v>
      </c>
      <c r="Z1822" s="106">
        <v>5</v>
      </c>
      <c r="AA1822" s="107">
        <v>51317</v>
      </c>
      <c r="AB1822" s="106">
        <v>5</v>
      </c>
      <c r="AC1822" s="108">
        <v>4.7</v>
      </c>
      <c r="AD1822" s="109">
        <v>3</v>
      </c>
      <c r="AE1822" s="110">
        <v>24.666666666666668</v>
      </c>
      <c r="AF1822" s="111">
        <v>0.54</v>
      </c>
      <c r="AG1822" s="112">
        <v>0</v>
      </c>
      <c r="AH1822" s="112">
        <v>0</v>
      </c>
      <c r="AI1822" s="112">
        <v>0</v>
      </c>
      <c r="AJ1822" s="111">
        <v>0.9</v>
      </c>
      <c r="AK1822" s="112">
        <v>23.333333333333332</v>
      </c>
      <c r="AL1822" s="112">
        <v>0</v>
      </c>
      <c r="AM1822" s="112">
        <v>0</v>
      </c>
      <c r="AN1822" s="112">
        <v>0</v>
      </c>
      <c r="AO1822" s="112">
        <v>0</v>
      </c>
      <c r="AP1822" s="112">
        <v>0</v>
      </c>
      <c r="AQ1822" s="112">
        <v>0</v>
      </c>
      <c r="AR1822" s="112">
        <v>0</v>
      </c>
      <c r="AS1822" s="112">
        <v>0</v>
      </c>
      <c r="AT1822" s="111">
        <v>0.55000000000000004</v>
      </c>
      <c r="AU1822" s="112">
        <v>0</v>
      </c>
      <c r="AV1822" s="112">
        <v>0</v>
      </c>
      <c r="AW1822" s="112">
        <v>0</v>
      </c>
      <c r="AX1822" s="112">
        <v>0</v>
      </c>
      <c r="AY1822" s="112">
        <v>0</v>
      </c>
      <c r="AZ1822" s="112">
        <v>0</v>
      </c>
      <c r="BA1822" s="111">
        <v>0.71299999999999997</v>
      </c>
      <c r="BB1822" s="112">
        <v>0</v>
      </c>
      <c r="BC1822" s="112">
        <v>0</v>
      </c>
      <c r="BD1822" s="112">
        <v>0</v>
      </c>
      <c r="BE1822" s="112">
        <v>0</v>
      </c>
      <c r="BF1822" s="112">
        <v>0</v>
      </c>
      <c r="BG1822" s="112">
        <v>0</v>
      </c>
      <c r="BH1822" s="112">
        <v>0</v>
      </c>
      <c r="BI1822" s="112">
        <v>0</v>
      </c>
      <c r="BJ1822" s="112">
        <v>0</v>
      </c>
      <c r="BK1822" s="111">
        <v>0.71299999999999997</v>
      </c>
      <c r="BL1822" s="112">
        <v>13.320000000000002</v>
      </c>
      <c r="BM1822" s="112">
        <v>12.833333333333334</v>
      </c>
      <c r="BN1822" s="112">
        <v>0</v>
      </c>
      <c r="BO1822" s="112">
        <v>0</v>
      </c>
      <c r="BP1822" s="112">
        <v>0</v>
      </c>
      <c r="BQ1822" s="112">
        <v>0</v>
      </c>
      <c r="BR1822" s="113">
        <v>90</v>
      </c>
      <c r="BS1822" s="112">
        <v>0</v>
      </c>
    </row>
    <row r="1823" spans="1:71" hidden="1" x14ac:dyDescent="0.25">
      <c r="A1823" s="102" t="s">
        <v>9</v>
      </c>
      <c r="B1823" s="103" t="s">
        <v>199</v>
      </c>
      <c r="C1823" s="102" t="s">
        <v>200</v>
      </c>
      <c r="D1823" s="102" t="s">
        <v>849</v>
      </c>
      <c r="E1823" s="102" t="s">
        <v>1074</v>
      </c>
      <c r="F1823" s="102" t="s">
        <v>151</v>
      </c>
      <c r="G1823" s="102" t="s">
        <v>223</v>
      </c>
      <c r="H1823" s="104">
        <v>50</v>
      </c>
      <c r="I1823" s="104">
        <v>53</v>
      </c>
      <c r="J1823" s="104">
        <v>28</v>
      </c>
      <c r="K1823" s="104">
        <v>84</v>
      </c>
      <c r="L1823" s="105">
        <v>43.666666666666664</v>
      </c>
      <c r="M1823" s="106">
        <v>437</v>
      </c>
      <c r="N1823" s="106">
        <v>495</v>
      </c>
      <c r="O1823" s="106">
        <v>5</v>
      </c>
      <c r="P1823" s="106">
        <v>58</v>
      </c>
      <c r="Q1823" s="106">
        <v>7</v>
      </c>
      <c r="R1823" s="106">
        <v>6</v>
      </c>
      <c r="S1823" s="106">
        <v>457</v>
      </c>
      <c r="T1823" s="106">
        <v>476</v>
      </c>
      <c r="U1823" s="106">
        <v>5</v>
      </c>
      <c r="V1823" s="106">
        <v>19</v>
      </c>
      <c r="W1823" s="106">
        <v>6</v>
      </c>
      <c r="X1823" s="106">
        <v>5.5</v>
      </c>
      <c r="Y1823" s="106">
        <v>28</v>
      </c>
      <c r="Z1823" s="106">
        <v>5</v>
      </c>
      <c r="AA1823" s="107"/>
      <c r="AB1823" s="106"/>
      <c r="AC1823" s="108">
        <v>5.5</v>
      </c>
      <c r="AD1823" s="109">
        <v>3</v>
      </c>
      <c r="AE1823" s="110">
        <v>58.333333333333336</v>
      </c>
      <c r="AF1823" s="111">
        <v>0.54</v>
      </c>
      <c r="AG1823" s="112">
        <v>0</v>
      </c>
      <c r="AH1823" s="112">
        <v>0</v>
      </c>
      <c r="AI1823" s="112">
        <v>0</v>
      </c>
      <c r="AJ1823" s="111">
        <v>0.9</v>
      </c>
      <c r="AK1823" s="112">
        <v>0</v>
      </c>
      <c r="AL1823" s="112">
        <v>0</v>
      </c>
      <c r="AM1823" s="112">
        <v>0</v>
      </c>
      <c r="AN1823" s="112">
        <v>0</v>
      </c>
      <c r="AO1823" s="112">
        <v>0</v>
      </c>
      <c r="AP1823" s="112">
        <v>0</v>
      </c>
      <c r="AQ1823" s="112">
        <v>0</v>
      </c>
      <c r="AR1823" s="112">
        <v>0</v>
      </c>
      <c r="AS1823" s="112">
        <v>0</v>
      </c>
      <c r="AT1823" s="111">
        <v>0.55000000000000004</v>
      </c>
      <c r="AU1823" s="112">
        <v>0</v>
      </c>
      <c r="AV1823" s="112">
        <v>0</v>
      </c>
      <c r="AW1823" s="112">
        <v>0</v>
      </c>
      <c r="AX1823" s="112">
        <v>0</v>
      </c>
      <c r="AY1823" s="112">
        <v>0</v>
      </c>
      <c r="AZ1823" s="112">
        <v>0</v>
      </c>
      <c r="BA1823" s="111">
        <v>0.71299999999999997</v>
      </c>
      <c r="BB1823" s="112">
        <v>0</v>
      </c>
      <c r="BC1823" s="112">
        <v>0</v>
      </c>
      <c r="BD1823" s="112">
        <v>0</v>
      </c>
      <c r="BE1823" s="112">
        <v>0</v>
      </c>
      <c r="BF1823" s="112">
        <v>0</v>
      </c>
      <c r="BG1823" s="112">
        <v>0</v>
      </c>
      <c r="BH1823" s="112">
        <v>0</v>
      </c>
      <c r="BI1823" s="112">
        <v>0</v>
      </c>
      <c r="BJ1823" s="112">
        <v>0</v>
      </c>
      <c r="BK1823" s="111">
        <v>0.71299999999999997</v>
      </c>
      <c r="BL1823" s="112">
        <v>31.500000000000004</v>
      </c>
      <c r="BM1823" s="112">
        <v>0</v>
      </c>
      <c r="BN1823" s="112">
        <v>0</v>
      </c>
      <c r="BO1823" s="112">
        <v>0</v>
      </c>
      <c r="BP1823" s="112">
        <v>0</v>
      </c>
      <c r="BQ1823" s="112">
        <v>0</v>
      </c>
      <c r="BR1823" s="113">
        <v>607</v>
      </c>
      <c r="BS1823" s="112">
        <v>0</v>
      </c>
    </row>
    <row r="1824" spans="1:71" hidden="1" x14ac:dyDescent="0.25">
      <c r="A1824" s="102" t="s">
        <v>9</v>
      </c>
      <c r="B1824" s="103" t="s">
        <v>199</v>
      </c>
      <c r="C1824" s="102" t="s">
        <v>200</v>
      </c>
      <c r="D1824" s="102" t="s">
        <v>479</v>
      </c>
      <c r="E1824" s="102" t="s">
        <v>480</v>
      </c>
      <c r="F1824" s="102" t="s">
        <v>152</v>
      </c>
      <c r="G1824" s="102" t="s">
        <v>223</v>
      </c>
      <c r="H1824" s="104">
        <v>908</v>
      </c>
      <c r="I1824" s="104">
        <v>941</v>
      </c>
      <c r="J1824" s="104">
        <v>364</v>
      </c>
      <c r="K1824" s="104">
        <v>1092</v>
      </c>
      <c r="L1824" s="105">
        <v>737.66666666666663</v>
      </c>
      <c r="M1824" s="106">
        <v>6341</v>
      </c>
      <c r="N1824" s="106">
        <v>6937</v>
      </c>
      <c r="O1824" s="106">
        <v>10</v>
      </c>
      <c r="P1824" s="106">
        <v>596</v>
      </c>
      <c r="Q1824" s="106">
        <v>10</v>
      </c>
      <c r="R1824" s="106">
        <v>10</v>
      </c>
      <c r="S1824" s="106">
        <v>6577</v>
      </c>
      <c r="T1824" s="106">
        <v>6754</v>
      </c>
      <c r="U1824" s="106">
        <v>10</v>
      </c>
      <c r="V1824" s="106">
        <v>177</v>
      </c>
      <c r="W1824" s="106">
        <v>10</v>
      </c>
      <c r="X1824" s="106">
        <v>10</v>
      </c>
      <c r="Y1824" s="106">
        <v>364</v>
      </c>
      <c r="Z1824" s="106">
        <v>10</v>
      </c>
      <c r="AA1824" s="107">
        <v>31623</v>
      </c>
      <c r="AB1824" s="106">
        <v>2</v>
      </c>
      <c r="AC1824" s="108">
        <v>6.8</v>
      </c>
      <c r="AD1824" s="109">
        <v>2</v>
      </c>
      <c r="AE1824" s="110">
        <v>0</v>
      </c>
      <c r="AF1824" s="111">
        <v>0.54</v>
      </c>
      <c r="AG1824" s="112">
        <v>0</v>
      </c>
      <c r="AH1824" s="112">
        <v>0</v>
      </c>
      <c r="AI1824" s="112">
        <v>0</v>
      </c>
      <c r="AJ1824" s="111">
        <v>0.9</v>
      </c>
      <c r="AK1824" s="112">
        <v>0</v>
      </c>
      <c r="AL1824" s="112">
        <v>0</v>
      </c>
      <c r="AM1824" s="112">
        <v>0</v>
      </c>
      <c r="AN1824" s="112">
        <v>0</v>
      </c>
      <c r="AO1824" s="112">
        <v>0</v>
      </c>
      <c r="AP1824" s="112">
        <v>0</v>
      </c>
      <c r="AQ1824" s="112">
        <v>0</v>
      </c>
      <c r="AR1824" s="112">
        <v>0</v>
      </c>
      <c r="AS1824" s="112">
        <v>0</v>
      </c>
      <c r="AT1824" s="111">
        <v>0.55000000000000004</v>
      </c>
      <c r="AU1824" s="112">
        <v>0</v>
      </c>
      <c r="AV1824" s="112">
        <v>0</v>
      </c>
      <c r="AW1824" s="112">
        <v>0</v>
      </c>
      <c r="AX1824" s="112">
        <v>0</v>
      </c>
      <c r="AY1824" s="112">
        <v>0</v>
      </c>
      <c r="AZ1824" s="112">
        <v>0</v>
      </c>
      <c r="BA1824" s="111">
        <v>0.71299999999999997</v>
      </c>
      <c r="BB1824" s="112">
        <v>0</v>
      </c>
      <c r="BC1824" s="112">
        <v>0</v>
      </c>
      <c r="BD1824" s="112">
        <v>0</v>
      </c>
      <c r="BE1824" s="112">
        <v>0</v>
      </c>
      <c r="BF1824" s="112">
        <v>0</v>
      </c>
      <c r="BG1824" s="112">
        <v>0</v>
      </c>
      <c r="BH1824" s="112">
        <v>0</v>
      </c>
      <c r="BI1824" s="112">
        <v>0</v>
      </c>
      <c r="BJ1824" s="112">
        <v>0</v>
      </c>
      <c r="BK1824" s="111">
        <v>0.71299999999999997</v>
      </c>
      <c r="BL1824" s="112">
        <v>0</v>
      </c>
      <c r="BM1824" s="112">
        <v>0</v>
      </c>
      <c r="BN1824" s="112">
        <v>0</v>
      </c>
      <c r="BO1824" s="112">
        <v>0</v>
      </c>
      <c r="BP1824" s="112">
        <v>0</v>
      </c>
      <c r="BQ1824" s="112">
        <v>0</v>
      </c>
      <c r="BR1824" s="113">
        <v>371</v>
      </c>
      <c r="BS1824" s="112">
        <v>0</v>
      </c>
    </row>
    <row r="1825" spans="1:71" hidden="1" x14ac:dyDescent="0.25">
      <c r="A1825" s="102" t="s">
        <v>9</v>
      </c>
      <c r="B1825" s="103" t="s">
        <v>199</v>
      </c>
      <c r="C1825" s="102" t="s">
        <v>200</v>
      </c>
      <c r="D1825" s="102" t="s">
        <v>59</v>
      </c>
      <c r="E1825" s="102" t="s">
        <v>60</v>
      </c>
      <c r="F1825" s="102" t="s">
        <v>152</v>
      </c>
      <c r="G1825" s="102" t="s">
        <v>223</v>
      </c>
      <c r="H1825" s="104">
        <v>157</v>
      </c>
      <c r="I1825" s="104">
        <v>120</v>
      </c>
      <c r="J1825" s="104">
        <v>287</v>
      </c>
      <c r="K1825" s="104">
        <v>861</v>
      </c>
      <c r="L1825" s="105">
        <v>188</v>
      </c>
      <c r="M1825" s="106">
        <v>1137</v>
      </c>
      <c r="N1825" s="106">
        <v>1199</v>
      </c>
      <c r="O1825" s="106">
        <v>7</v>
      </c>
      <c r="P1825" s="106">
        <v>62</v>
      </c>
      <c r="Q1825" s="106">
        <v>7</v>
      </c>
      <c r="R1825" s="106">
        <v>7</v>
      </c>
      <c r="S1825" s="106">
        <v>885</v>
      </c>
      <c r="T1825" s="106">
        <v>892</v>
      </c>
      <c r="U1825" s="106">
        <v>6</v>
      </c>
      <c r="V1825" s="106">
        <v>7</v>
      </c>
      <c r="W1825" s="106">
        <v>4</v>
      </c>
      <c r="X1825" s="106">
        <v>5</v>
      </c>
      <c r="Y1825" s="106">
        <v>287</v>
      </c>
      <c r="Z1825" s="106">
        <v>9</v>
      </c>
      <c r="AA1825" s="107">
        <v>27616</v>
      </c>
      <c r="AB1825" s="106">
        <v>1</v>
      </c>
      <c r="AC1825" s="108">
        <v>4.5999999999999996</v>
      </c>
      <c r="AD1825" s="109">
        <v>1</v>
      </c>
      <c r="AE1825" s="110">
        <v>0</v>
      </c>
      <c r="AF1825" s="111">
        <v>0.54</v>
      </c>
      <c r="AG1825" s="112">
        <v>0</v>
      </c>
      <c r="AH1825" s="112">
        <v>0</v>
      </c>
      <c r="AI1825" s="112">
        <v>0</v>
      </c>
      <c r="AJ1825" s="111">
        <v>0.9</v>
      </c>
      <c r="AK1825" s="112">
        <v>0</v>
      </c>
      <c r="AL1825" s="112">
        <v>0</v>
      </c>
      <c r="AM1825" s="112">
        <v>0</v>
      </c>
      <c r="AN1825" s="112">
        <v>0</v>
      </c>
      <c r="AO1825" s="112">
        <v>0</v>
      </c>
      <c r="AP1825" s="112">
        <v>0</v>
      </c>
      <c r="AQ1825" s="112">
        <v>0</v>
      </c>
      <c r="AR1825" s="112">
        <v>0</v>
      </c>
      <c r="AS1825" s="112">
        <v>0</v>
      </c>
      <c r="AT1825" s="111">
        <v>0.55000000000000004</v>
      </c>
      <c r="AU1825" s="112">
        <v>0</v>
      </c>
      <c r="AV1825" s="112">
        <v>0</v>
      </c>
      <c r="AW1825" s="112">
        <v>0</v>
      </c>
      <c r="AX1825" s="112">
        <v>0</v>
      </c>
      <c r="AY1825" s="112">
        <v>0</v>
      </c>
      <c r="AZ1825" s="112">
        <v>0</v>
      </c>
      <c r="BA1825" s="111">
        <v>0.71299999999999997</v>
      </c>
      <c r="BB1825" s="112">
        <v>0</v>
      </c>
      <c r="BC1825" s="112">
        <v>0</v>
      </c>
      <c r="BD1825" s="112">
        <v>0</v>
      </c>
      <c r="BE1825" s="112">
        <v>0</v>
      </c>
      <c r="BF1825" s="112">
        <v>0</v>
      </c>
      <c r="BG1825" s="112">
        <v>0</v>
      </c>
      <c r="BH1825" s="112">
        <v>0</v>
      </c>
      <c r="BI1825" s="112">
        <v>0</v>
      </c>
      <c r="BJ1825" s="112">
        <v>0</v>
      </c>
      <c r="BK1825" s="111">
        <v>0.71299999999999997</v>
      </c>
      <c r="BL1825" s="112">
        <v>0</v>
      </c>
      <c r="BM1825" s="112">
        <v>0</v>
      </c>
      <c r="BN1825" s="112">
        <v>0</v>
      </c>
      <c r="BO1825" s="112">
        <v>0</v>
      </c>
      <c r="BP1825" s="112">
        <v>0</v>
      </c>
      <c r="BQ1825" s="112">
        <v>0</v>
      </c>
      <c r="BR1825" s="113">
        <v>502</v>
      </c>
      <c r="BS1825" s="112">
        <v>0</v>
      </c>
    </row>
    <row r="1826" spans="1:71" hidden="1" x14ac:dyDescent="0.25">
      <c r="A1826" s="102" t="s">
        <v>9</v>
      </c>
      <c r="B1826" s="103" t="s">
        <v>199</v>
      </c>
      <c r="C1826" s="102" t="s">
        <v>200</v>
      </c>
      <c r="D1826" s="102" t="s">
        <v>102</v>
      </c>
      <c r="E1826" s="102" t="s">
        <v>103</v>
      </c>
      <c r="F1826" s="102" t="s">
        <v>152</v>
      </c>
      <c r="G1826" s="102" t="s">
        <v>223</v>
      </c>
      <c r="H1826" s="104">
        <v>439</v>
      </c>
      <c r="I1826" s="104">
        <v>258</v>
      </c>
      <c r="J1826" s="104">
        <v>126</v>
      </c>
      <c r="K1826" s="104">
        <v>378</v>
      </c>
      <c r="L1826" s="105">
        <v>274.33333333333331</v>
      </c>
      <c r="M1826" s="106">
        <v>3133</v>
      </c>
      <c r="N1826" s="106">
        <v>3562</v>
      </c>
      <c r="O1826" s="106">
        <v>9</v>
      </c>
      <c r="P1826" s="106">
        <v>429</v>
      </c>
      <c r="Q1826" s="106">
        <v>10</v>
      </c>
      <c r="R1826" s="106">
        <v>9.5</v>
      </c>
      <c r="S1826" s="106">
        <v>1777</v>
      </c>
      <c r="T1826" s="106">
        <v>1863</v>
      </c>
      <c r="U1826" s="106">
        <v>8</v>
      </c>
      <c r="V1826" s="106">
        <v>86</v>
      </c>
      <c r="W1826" s="106">
        <v>9</v>
      </c>
      <c r="X1826" s="106">
        <v>8.5</v>
      </c>
      <c r="Y1826" s="106">
        <v>126</v>
      </c>
      <c r="Z1826" s="106">
        <v>9</v>
      </c>
      <c r="AA1826" s="107">
        <v>34169</v>
      </c>
      <c r="AB1826" s="106">
        <v>2</v>
      </c>
      <c r="AC1826" s="108">
        <v>6.2</v>
      </c>
      <c r="AD1826" s="109">
        <v>2</v>
      </c>
      <c r="AE1826" s="110">
        <v>0</v>
      </c>
      <c r="AF1826" s="111">
        <v>0.54</v>
      </c>
      <c r="AG1826" s="112">
        <v>0</v>
      </c>
      <c r="AH1826" s="112">
        <v>0</v>
      </c>
      <c r="AI1826" s="112">
        <v>0</v>
      </c>
      <c r="AJ1826" s="111">
        <v>0.9</v>
      </c>
      <c r="AK1826" s="112">
        <v>0</v>
      </c>
      <c r="AL1826" s="112">
        <v>0</v>
      </c>
      <c r="AM1826" s="112">
        <v>0</v>
      </c>
      <c r="AN1826" s="112">
        <v>0</v>
      </c>
      <c r="AO1826" s="112">
        <v>0</v>
      </c>
      <c r="AP1826" s="112">
        <v>0</v>
      </c>
      <c r="AQ1826" s="112">
        <v>0</v>
      </c>
      <c r="AR1826" s="112">
        <v>0</v>
      </c>
      <c r="AS1826" s="112">
        <v>0</v>
      </c>
      <c r="AT1826" s="111">
        <v>0.55000000000000004</v>
      </c>
      <c r="AU1826" s="112">
        <v>0</v>
      </c>
      <c r="AV1826" s="112">
        <v>0</v>
      </c>
      <c r="AW1826" s="112">
        <v>0</v>
      </c>
      <c r="AX1826" s="112">
        <v>0</v>
      </c>
      <c r="AY1826" s="112">
        <v>0</v>
      </c>
      <c r="AZ1826" s="112">
        <v>0</v>
      </c>
      <c r="BA1826" s="111">
        <v>0.71299999999999997</v>
      </c>
      <c r="BB1826" s="112">
        <v>0</v>
      </c>
      <c r="BC1826" s="112">
        <v>0</v>
      </c>
      <c r="BD1826" s="112">
        <v>0</v>
      </c>
      <c r="BE1826" s="112">
        <v>0</v>
      </c>
      <c r="BF1826" s="112">
        <v>0</v>
      </c>
      <c r="BG1826" s="112">
        <v>0</v>
      </c>
      <c r="BH1826" s="112">
        <v>0</v>
      </c>
      <c r="BI1826" s="112">
        <v>0</v>
      </c>
      <c r="BJ1826" s="112">
        <v>0</v>
      </c>
      <c r="BK1826" s="111">
        <v>0.71299999999999997</v>
      </c>
      <c r="BL1826" s="112">
        <v>0</v>
      </c>
      <c r="BM1826" s="112">
        <v>0</v>
      </c>
      <c r="BN1826" s="112">
        <v>0</v>
      </c>
      <c r="BO1826" s="112">
        <v>0</v>
      </c>
      <c r="BP1826" s="112">
        <v>0</v>
      </c>
      <c r="BQ1826" s="112">
        <v>0</v>
      </c>
      <c r="BR1826" s="113">
        <v>3811</v>
      </c>
      <c r="BS1826" s="112">
        <v>0</v>
      </c>
    </row>
    <row r="1827" spans="1:71" hidden="1" x14ac:dyDescent="0.25">
      <c r="A1827" s="102" t="s">
        <v>9</v>
      </c>
      <c r="B1827" s="103" t="s">
        <v>201</v>
      </c>
      <c r="C1827" s="102" t="s">
        <v>202</v>
      </c>
      <c r="D1827" s="102" t="s">
        <v>626</v>
      </c>
      <c r="E1827" s="102" t="s">
        <v>627</v>
      </c>
      <c r="F1827" s="102" t="s">
        <v>151</v>
      </c>
      <c r="G1827" s="102" t="s">
        <v>223</v>
      </c>
      <c r="H1827" s="104">
        <v>138</v>
      </c>
      <c r="I1827" s="104">
        <v>162</v>
      </c>
      <c r="J1827" s="104">
        <v>23</v>
      </c>
      <c r="K1827" s="104">
        <v>69</v>
      </c>
      <c r="L1827" s="105">
        <v>107.66666666666667</v>
      </c>
      <c r="M1827" s="106">
        <v>1273</v>
      </c>
      <c r="N1827" s="106">
        <v>1419</v>
      </c>
      <c r="O1827" s="106">
        <v>7</v>
      </c>
      <c r="P1827" s="106">
        <v>146</v>
      </c>
      <c r="Q1827" s="106">
        <v>9</v>
      </c>
      <c r="R1827" s="106">
        <v>8</v>
      </c>
      <c r="S1827" s="106">
        <v>1348</v>
      </c>
      <c r="T1827" s="106">
        <v>1414</v>
      </c>
      <c r="U1827" s="106">
        <v>7</v>
      </c>
      <c r="V1827" s="106">
        <v>66</v>
      </c>
      <c r="W1827" s="106">
        <v>9</v>
      </c>
      <c r="X1827" s="106">
        <v>8</v>
      </c>
      <c r="Y1827" s="106">
        <v>23</v>
      </c>
      <c r="Z1827" s="106">
        <v>5</v>
      </c>
      <c r="AA1827" s="107">
        <v>44034</v>
      </c>
      <c r="AB1827" s="106">
        <v>4</v>
      </c>
      <c r="AC1827" s="108">
        <v>5.8</v>
      </c>
      <c r="AD1827" s="109">
        <v>3</v>
      </c>
      <c r="AE1827" s="110">
        <v>0</v>
      </c>
      <c r="AF1827" s="111">
        <v>0.54</v>
      </c>
      <c r="AG1827" s="112">
        <v>0</v>
      </c>
      <c r="AH1827" s="112">
        <v>0</v>
      </c>
      <c r="AI1827" s="112">
        <v>0</v>
      </c>
      <c r="AJ1827" s="111">
        <v>0.9</v>
      </c>
      <c r="AK1827" s="112">
        <v>0</v>
      </c>
      <c r="AL1827" s="112">
        <v>0</v>
      </c>
      <c r="AM1827" s="112">
        <v>0</v>
      </c>
      <c r="AN1827" s="112">
        <v>0</v>
      </c>
      <c r="AO1827" s="112">
        <v>0</v>
      </c>
      <c r="AP1827" s="112">
        <v>0</v>
      </c>
      <c r="AQ1827" s="112">
        <v>0</v>
      </c>
      <c r="AR1827" s="112">
        <v>0</v>
      </c>
      <c r="AS1827" s="112">
        <v>0</v>
      </c>
      <c r="AT1827" s="111">
        <v>0.55000000000000004</v>
      </c>
      <c r="AU1827" s="112">
        <v>0</v>
      </c>
      <c r="AV1827" s="112">
        <v>0</v>
      </c>
      <c r="AW1827" s="112">
        <v>0</v>
      </c>
      <c r="AX1827" s="112">
        <v>0</v>
      </c>
      <c r="AY1827" s="112">
        <v>0</v>
      </c>
      <c r="AZ1827" s="112">
        <v>0</v>
      </c>
      <c r="BA1827" s="111">
        <v>0.71299999999999997</v>
      </c>
      <c r="BB1827" s="112">
        <v>0</v>
      </c>
      <c r="BC1827" s="112">
        <v>0</v>
      </c>
      <c r="BD1827" s="112">
        <v>0</v>
      </c>
      <c r="BE1827" s="112">
        <v>0</v>
      </c>
      <c r="BF1827" s="112">
        <v>0</v>
      </c>
      <c r="BG1827" s="112">
        <v>0</v>
      </c>
      <c r="BH1827" s="112">
        <v>0</v>
      </c>
      <c r="BI1827" s="112">
        <v>0</v>
      </c>
      <c r="BJ1827" s="112">
        <v>0</v>
      </c>
      <c r="BK1827" s="111">
        <v>0.71299999999999997</v>
      </c>
      <c r="BL1827" s="112">
        <v>0</v>
      </c>
      <c r="BM1827" s="112">
        <v>0</v>
      </c>
      <c r="BN1827" s="112">
        <v>0</v>
      </c>
      <c r="BO1827" s="112">
        <v>0</v>
      </c>
      <c r="BP1827" s="112">
        <v>0</v>
      </c>
      <c r="BQ1827" s="112">
        <v>0</v>
      </c>
      <c r="BR1827" s="113">
        <v>27</v>
      </c>
      <c r="BS1827" s="112">
        <v>0</v>
      </c>
    </row>
    <row r="1828" spans="1:71" hidden="1" x14ac:dyDescent="0.25">
      <c r="A1828" s="102" t="s">
        <v>9</v>
      </c>
      <c r="B1828" s="103" t="s">
        <v>201</v>
      </c>
      <c r="C1828" s="102" t="s">
        <v>202</v>
      </c>
      <c r="D1828" s="102" t="s">
        <v>628</v>
      </c>
      <c r="E1828" s="102" t="s">
        <v>629</v>
      </c>
      <c r="F1828" s="102" t="s">
        <v>151</v>
      </c>
      <c r="G1828" s="102" t="s">
        <v>223</v>
      </c>
      <c r="H1828" s="104">
        <v>32</v>
      </c>
      <c r="I1828" s="104">
        <v>33</v>
      </c>
      <c r="J1828" s="104">
        <v>138</v>
      </c>
      <c r="K1828" s="104">
        <v>414</v>
      </c>
      <c r="L1828" s="105">
        <v>67.666666666666671</v>
      </c>
      <c r="M1828" s="106">
        <v>165</v>
      </c>
      <c r="N1828" s="106">
        <v>210</v>
      </c>
      <c r="O1828" s="106">
        <v>3</v>
      </c>
      <c r="P1828" s="106">
        <v>45</v>
      </c>
      <c r="Q1828" s="106">
        <v>6</v>
      </c>
      <c r="R1828" s="106">
        <v>4.5</v>
      </c>
      <c r="S1828" s="106">
        <v>168</v>
      </c>
      <c r="T1828" s="106">
        <v>182</v>
      </c>
      <c r="U1828" s="106">
        <v>2</v>
      </c>
      <c r="V1828" s="106">
        <v>14</v>
      </c>
      <c r="W1828" s="106">
        <v>5</v>
      </c>
      <c r="X1828" s="106">
        <v>3.5</v>
      </c>
      <c r="Y1828" s="106">
        <v>138</v>
      </c>
      <c r="Z1828" s="106">
        <v>9</v>
      </c>
      <c r="AA1828" s="107">
        <v>26927</v>
      </c>
      <c r="AB1828" s="106">
        <v>1</v>
      </c>
      <c r="AC1828" s="108">
        <v>3.8</v>
      </c>
      <c r="AD1828" s="109">
        <v>1</v>
      </c>
      <c r="AE1828" s="110">
        <v>0</v>
      </c>
      <c r="AF1828" s="111">
        <v>0.54</v>
      </c>
      <c r="AG1828" s="112">
        <v>0</v>
      </c>
      <c r="AH1828" s="112">
        <v>0</v>
      </c>
      <c r="AI1828" s="112">
        <v>0</v>
      </c>
      <c r="AJ1828" s="111">
        <v>0.9</v>
      </c>
      <c r="AK1828" s="112">
        <v>0</v>
      </c>
      <c r="AL1828" s="112">
        <v>0</v>
      </c>
      <c r="AM1828" s="112">
        <v>0</v>
      </c>
      <c r="AN1828" s="112">
        <v>0</v>
      </c>
      <c r="AO1828" s="112">
        <v>0</v>
      </c>
      <c r="AP1828" s="112">
        <v>0</v>
      </c>
      <c r="AQ1828" s="112">
        <v>0</v>
      </c>
      <c r="AR1828" s="112">
        <v>0</v>
      </c>
      <c r="AS1828" s="112">
        <v>0</v>
      </c>
      <c r="AT1828" s="111">
        <v>0.55000000000000004</v>
      </c>
      <c r="AU1828" s="112">
        <v>0</v>
      </c>
      <c r="AV1828" s="112">
        <v>0</v>
      </c>
      <c r="AW1828" s="112">
        <v>0</v>
      </c>
      <c r="AX1828" s="112">
        <v>0</v>
      </c>
      <c r="AY1828" s="112">
        <v>0</v>
      </c>
      <c r="AZ1828" s="112">
        <v>0</v>
      </c>
      <c r="BA1828" s="111">
        <v>0.71299999999999997</v>
      </c>
      <c r="BB1828" s="112">
        <v>0</v>
      </c>
      <c r="BC1828" s="112">
        <v>0</v>
      </c>
      <c r="BD1828" s="112">
        <v>0</v>
      </c>
      <c r="BE1828" s="112">
        <v>0</v>
      </c>
      <c r="BF1828" s="112">
        <v>0</v>
      </c>
      <c r="BG1828" s="112">
        <v>0</v>
      </c>
      <c r="BH1828" s="112">
        <v>0</v>
      </c>
      <c r="BI1828" s="112">
        <v>0</v>
      </c>
      <c r="BJ1828" s="112">
        <v>0</v>
      </c>
      <c r="BK1828" s="111">
        <v>0.71299999999999997</v>
      </c>
      <c r="BL1828" s="112">
        <v>0</v>
      </c>
      <c r="BM1828" s="112">
        <v>0</v>
      </c>
      <c r="BN1828" s="112">
        <v>0</v>
      </c>
      <c r="BO1828" s="112">
        <v>0</v>
      </c>
      <c r="BP1828" s="112">
        <v>0</v>
      </c>
      <c r="BQ1828" s="112">
        <v>0</v>
      </c>
      <c r="BR1828" s="113">
        <v>21</v>
      </c>
      <c r="BS1828" s="112">
        <v>0</v>
      </c>
    </row>
    <row r="1829" spans="1:71" hidden="1" x14ac:dyDescent="0.25">
      <c r="A1829" s="102" t="s">
        <v>9</v>
      </c>
      <c r="B1829" s="103" t="s">
        <v>201</v>
      </c>
      <c r="C1829" s="102" t="s">
        <v>202</v>
      </c>
      <c r="D1829" s="102" t="s">
        <v>702</v>
      </c>
      <c r="E1829" s="102" t="s">
        <v>703</v>
      </c>
      <c r="F1829" s="102" t="s">
        <v>152</v>
      </c>
      <c r="G1829" s="102" t="s">
        <v>223</v>
      </c>
      <c r="H1829" s="104"/>
      <c r="I1829" s="104">
        <v>28</v>
      </c>
      <c r="J1829" s="104">
        <v>14</v>
      </c>
      <c r="K1829" s="104">
        <v>42</v>
      </c>
      <c r="L1829" s="105">
        <v>21</v>
      </c>
      <c r="M1829" s="106"/>
      <c r="N1829" s="106"/>
      <c r="O1829" s="106"/>
      <c r="P1829" s="106"/>
      <c r="Q1829" s="106"/>
      <c r="R1829" s="106"/>
      <c r="S1829" s="106">
        <v>106</v>
      </c>
      <c r="T1829" s="106">
        <v>110</v>
      </c>
      <c r="U1829" s="106">
        <v>1</v>
      </c>
      <c r="V1829" s="106">
        <v>4</v>
      </c>
      <c r="W1829" s="106">
        <v>3</v>
      </c>
      <c r="X1829" s="106">
        <v>2</v>
      </c>
      <c r="Y1829" s="106">
        <v>14</v>
      </c>
      <c r="Z1829" s="106">
        <v>4</v>
      </c>
      <c r="AA1829" s="107">
        <v>24107</v>
      </c>
      <c r="AB1829" s="106">
        <v>1</v>
      </c>
      <c r="AC1829" s="108">
        <v>2</v>
      </c>
      <c r="AD1829" s="109">
        <v>1</v>
      </c>
      <c r="AE1829" s="110">
        <v>0</v>
      </c>
      <c r="AF1829" s="111">
        <v>0.54</v>
      </c>
      <c r="AG1829" s="112">
        <v>0</v>
      </c>
      <c r="AH1829" s="112">
        <v>0</v>
      </c>
      <c r="AI1829" s="112">
        <v>0</v>
      </c>
      <c r="AJ1829" s="111">
        <v>0.9</v>
      </c>
      <c r="AK1829" s="112">
        <v>0</v>
      </c>
      <c r="AL1829" s="112">
        <v>0</v>
      </c>
      <c r="AM1829" s="112">
        <v>0</v>
      </c>
      <c r="AN1829" s="112">
        <v>0</v>
      </c>
      <c r="AO1829" s="112">
        <v>0</v>
      </c>
      <c r="AP1829" s="112">
        <v>0</v>
      </c>
      <c r="AQ1829" s="112">
        <v>0</v>
      </c>
      <c r="AR1829" s="112">
        <v>0</v>
      </c>
      <c r="AS1829" s="112">
        <v>0</v>
      </c>
      <c r="AT1829" s="111">
        <v>0.55000000000000004</v>
      </c>
      <c r="AU1829" s="112">
        <v>0</v>
      </c>
      <c r="AV1829" s="112">
        <v>0</v>
      </c>
      <c r="AW1829" s="112">
        <v>0</v>
      </c>
      <c r="AX1829" s="112">
        <v>0</v>
      </c>
      <c r="AY1829" s="112">
        <v>0</v>
      </c>
      <c r="AZ1829" s="112">
        <v>0</v>
      </c>
      <c r="BA1829" s="111">
        <v>0.71299999999999997</v>
      </c>
      <c r="BB1829" s="112">
        <v>0</v>
      </c>
      <c r="BC1829" s="112">
        <v>0</v>
      </c>
      <c r="BD1829" s="112">
        <v>0</v>
      </c>
      <c r="BE1829" s="112">
        <v>0</v>
      </c>
      <c r="BF1829" s="112">
        <v>0</v>
      </c>
      <c r="BG1829" s="112">
        <v>0</v>
      </c>
      <c r="BH1829" s="112">
        <v>0</v>
      </c>
      <c r="BI1829" s="112">
        <v>0</v>
      </c>
      <c r="BJ1829" s="112">
        <v>0</v>
      </c>
      <c r="BK1829" s="111">
        <v>0.71299999999999997</v>
      </c>
      <c r="BL1829" s="112">
        <v>0</v>
      </c>
      <c r="BM1829" s="112">
        <v>0</v>
      </c>
      <c r="BN1829" s="112">
        <v>0</v>
      </c>
      <c r="BO1829" s="112">
        <v>0</v>
      </c>
      <c r="BP1829" s="112">
        <v>0</v>
      </c>
      <c r="BQ1829" s="112">
        <v>0</v>
      </c>
      <c r="BR1829" s="113">
        <v>8</v>
      </c>
      <c r="BS1829" s="112">
        <v>0</v>
      </c>
    </row>
    <row r="1830" spans="1:71" hidden="1" x14ac:dyDescent="0.25">
      <c r="A1830" s="102" t="s">
        <v>9</v>
      </c>
      <c r="B1830" s="103" t="s">
        <v>201</v>
      </c>
      <c r="C1830" s="102" t="s">
        <v>202</v>
      </c>
      <c r="D1830" s="102" t="s">
        <v>753</v>
      </c>
      <c r="E1830" s="102" t="s">
        <v>754</v>
      </c>
      <c r="F1830" s="102" t="s">
        <v>152</v>
      </c>
      <c r="G1830" s="102" t="s">
        <v>223</v>
      </c>
      <c r="H1830" s="104">
        <v>58</v>
      </c>
      <c r="I1830" s="104">
        <v>69</v>
      </c>
      <c r="J1830" s="104">
        <v>30</v>
      </c>
      <c r="K1830" s="104">
        <v>90</v>
      </c>
      <c r="L1830" s="105">
        <v>52.333333333333336</v>
      </c>
      <c r="M1830" s="106">
        <v>246</v>
      </c>
      <c r="N1830" s="106">
        <v>260</v>
      </c>
      <c r="O1830" s="106">
        <v>3</v>
      </c>
      <c r="P1830" s="106">
        <v>14</v>
      </c>
      <c r="Q1830" s="106">
        <v>4</v>
      </c>
      <c r="R1830" s="106">
        <v>3.5</v>
      </c>
      <c r="S1830" s="106">
        <v>281</v>
      </c>
      <c r="T1830" s="106">
        <v>291</v>
      </c>
      <c r="U1830" s="106">
        <v>4</v>
      </c>
      <c r="V1830" s="106">
        <v>10</v>
      </c>
      <c r="W1830" s="106">
        <v>5</v>
      </c>
      <c r="X1830" s="106">
        <v>4.5</v>
      </c>
      <c r="Y1830" s="106">
        <v>30</v>
      </c>
      <c r="Z1830" s="106">
        <v>5</v>
      </c>
      <c r="AA1830" s="107">
        <v>25296</v>
      </c>
      <c r="AB1830" s="106">
        <v>1</v>
      </c>
      <c r="AC1830" s="108">
        <v>3</v>
      </c>
      <c r="AD1830" s="109">
        <v>1</v>
      </c>
      <c r="AE1830" s="110">
        <v>0</v>
      </c>
      <c r="AF1830" s="111">
        <v>0.54</v>
      </c>
      <c r="AG1830" s="112">
        <v>0</v>
      </c>
      <c r="AH1830" s="112">
        <v>0</v>
      </c>
      <c r="AI1830" s="112">
        <v>0</v>
      </c>
      <c r="AJ1830" s="111">
        <v>0.9</v>
      </c>
      <c r="AK1830" s="112">
        <v>0</v>
      </c>
      <c r="AL1830" s="112">
        <v>0</v>
      </c>
      <c r="AM1830" s="112">
        <v>0</v>
      </c>
      <c r="AN1830" s="112">
        <v>0</v>
      </c>
      <c r="AO1830" s="112">
        <v>0</v>
      </c>
      <c r="AP1830" s="112">
        <v>0</v>
      </c>
      <c r="AQ1830" s="112">
        <v>0</v>
      </c>
      <c r="AR1830" s="112">
        <v>0</v>
      </c>
      <c r="AS1830" s="112">
        <v>0</v>
      </c>
      <c r="AT1830" s="111">
        <v>0.55000000000000004</v>
      </c>
      <c r="AU1830" s="112">
        <v>0</v>
      </c>
      <c r="AV1830" s="112">
        <v>0</v>
      </c>
      <c r="AW1830" s="112">
        <v>0</v>
      </c>
      <c r="AX1830" s="112">
        <v>0</v>
      </c>
      <c r="AY1830" s="112">
        <v>0</v>
      </c>
      <c r="AZ1830" s="112">
        <v>0</v>
      </c>
      <c r="BA1830" s="111">
        <v>0.71299999999999997</v>
      </c>
      <c r="BB1830" s="112">
        <v>0</v>
      </c>
      <c r="BC1830" s="112">
        <v>0</v>
      </c>
      <c r="BD1830" s="112">
        <v>0</v>
      </c>
      <c r="BE1830" s="112">
        <v>0</v>
      </c>
      <c r="BF1830" s="112">
        <v>0</v>
      </c>
      <c r="BG1830" s="112">
        <v>0</v>
      </c>
      <c r="BH1830" s="112">
        <v>0</v>
      </c>
      <c r="BI1830" s="112">
        <v>0</v>
      </c>
      <c r="BJ1830" s="112">
        <v>0</v>
      </c>
      <c r="BK1830" s="111">
        <v>0.71299999999999997</v>
      </c>
      <c r="BL1830" s="112">
        <v>0</v>
      </c>
      <c r="BM1830" s="112">
        <v>0</v>
      </c>
      <c r="BN1830" s="112">
        <v>0</v>
      </c>
      <c r="BO1830" s="112">
        <v>0</v>
      </c>
      <c r="BP1830" s="112">
        <v>0</v>
      </c>
      <c r="BQ1830" s="112">
        <v>0</v>
      </c>
      <c r="BR1830" s="113">
        <v>140</v>
      </c>
      <c r="BS1830" s="112">
        <v>0</v>
      </c>
    </row>
    <row r="1831" spans="1:71" hidden="1" x14ac:dyDescent="0.25">
      <c r="A1831" s="102" t="s">
        <v>9</v>
      </c>
      <c r="B1831" s="103" t="s">
        <v>201</v>
      </c>
      <c r="C1831" s="102" t="s">
        <v>202</v>
      </c>
      <c r="D1831" s="102" t="s">
        <v>630</v>
      </c>
      <c r="E1831" s="102" t="s">
        <v>631</v>
      </c>
      <c r="F1831" s="102" t="s">
        <v>153</v>
      </c>
      <c r="G1831" s="102" t="s">
        <v>224</v>
      </c>
      <c r="H1831" s="104">
        <v>448</v>
      </c>
      <c r="I1831" s="104">
        <v>518</v>
      </c>
      <c r="J1831" s="104">
        <v>164</v>
      </c>
      <c r="K1831" s="104">
        <v>492</v>
      </c>
      <c r="L1831" s="105">
        <v>376.66666666666669</v>
      </c>
      <c r="M1831" s="106">
        <v>3399</v>
      </c>
      <c r="N1831" s="106">
        <v>3717</v>
      </c>
      <c r="O1831" s="106">
        <v>9</v>
      </c>
      <c r="P1831" s="106">
        <v>318</v>
      </c>
      <c r="Q1831" s="106">
        <v>10</v>
      </c>
      <c r="R1831" s="106">
        <v>9.5</v>
      </c>
      <c r="S1831" s="106">
        <v>3582</v>
      </c>
      <c r="T1831" s="106">
        <v>3763</v>
      </c>
      <c r="U1831" s="106">
        <v>9</v>
      </c>
      <c r="V1831" s="106">
        <v>181</v>
      </c>
      <c r="W1831" s="106">
        <v>10</v>
      </c>
      <c r="X1831" s="106">
        <v>9.5</v>
      </c>
      <c r="Y1831" s="106">
        <v>164</v>
      </c>
      <c r="Z1831" s="106">
        <v>9</v>
      </c>
      <c r="AA1831" s="107">
        <v>35038</v>
      </c>
      <c r="AB1831" s="106">
        <v>2</v>
      </c>
      <c r="AC1831" s="108">
        <v>6.4</v>
      </c>
      <c r="AD1831" s="109">
        <v>2</v>
      </c>
      <c r="AE1831" s="110">
        <v>110.66666666666667</v>
      </c>
      <c r="AF1831" s="111">
        <v>0.54</v>
      </c>
      <c r="AG1831" s="112">
        <v>0</v>
      </c>
      <c r="AH1831" s="112">
        <v>0.66666666666666663</v>
      </c>
      <c r="AI1831" s="112">
        <v>0</v>
      </c>
      <c r="AJ1831" s="111">
        <v>0.9</v>
      </c>
      <c r="AK1831" s="112">
        <v>0</v>
      </c>
      <c r="AL1831" s="112">
        <v>70</v>
      </c>
      <c r="AM1831" s="112">
        <v>0</v>
      </c>
      <c r="AN1831" s="112">
        <v>0</v>
      </c>
      <c r="AO1831" s="112">
        <v>0</v>
      </c>
      <c r="AP1831" s="112">
        <v>0</v>
      </c>
      <c r="AQ1831" s="112">
        <v>0</v>
      </c>
      <c r="AR1831" s="112">
        <v>0</v>
      </c>
      <c r="AS1831" s="112">
        <v>0</v>
      </c>
      <c r="AT1831" s="111">
        <v>0.55000000000000004</v>
      </c>
      <c r="AU1831" s="112">
        <v>0</v>
      </c>
      <c r="AV1831" s="112">
        <v>0</v>
      </c>
      <c r="AW1831" s="112">
        <v>0</v>
      </c>
      <c r="AX1831" s="112">
        <v>0</v>
      </c>
      <c r="AY1831" s="112">
        <v>0</v>
      </c>
      <c r="AZ1831" s="112">
        <v>0</v>
      </c>
      <c r="BA1831" s="111">
        <v>0.71299999999999997</v>
      </c>
      <c r="BB1831" s="112">
        <v>0</v>
      </c>
      <c r="BC1831" s="112">
        <v>0</v>
      </c>
      <c r="BD1831" s="112">
        <v>0</v>
      </c>
      <c r="BE1831" s="112">
        <v>0</v>
      </c>
      <c r="BF1831" s="112">
        <v>0</v>
      </c>
      <c r="BG1831" s="112">
        <v>0</v>
      </c>
      <c r="BH1831" s="112">
        <v>0</v>
      </c>
      <c r="BI1831" s="112">
        <v>0</v>
      </c>
      <c r="BJ1831" s="112">
        <v>0</v>
      </c>
      <c r="BK1831" s="111">
        <v>0.71299999999999997</v>
      </c>
      <c r="BL1831" s="112">
        <v>59.760000000000005</v>
      </c>
      <c r="BM1831" s="112">
        <v>39.1</v>
      </c>
      <c r="BN1831" s="112">
        <v>0</v>
      </c>
      <c r="BO1831" s="112">
        <v>0</v>
      </c>
      <c r="BP1831" s="112">
        <v>0</v>
      </c>
      <c r="BQ1831" s="112">
        <v>0</v>
      </c>
      <c r="BR1831" s="113">
        <v>61</v>
      </c>
      <c r="BS1831" s="112">
        <v>5687</v>
      </c>
    </row>
    <row r="1832" spans="1:71" hidden="1" x14ac:dyDescent="0.25">
      <c r="A1832" s="102" t="s">
        <v>9</v>
      </c>
      <c r="B1832" s="103" t="s">
        <v>201</v>
      </c>
      <c r="C1832" s="102" t="s">
        <v>202</v>
      </c>
      <c r="D1832" s="102" t="s">
        <v>1038</v>
      </c>
      <c r="E1832" s="102" t="s">
        <v>1039</v>
      </c>
      <c r="F1832" s="102" t="s">
        <v>151</v>
      </c>
      <c r="G1832" s="102" t="s">
        <v>154</v>
      </c>
      <c r="H1832" s="104"/>
      <c r="I1832" s="104">
        <v>20</v>
      </c>
      <c r="J1832" s="104">
        <v>5</v>
      </c>
      <c r="K1832" s="104">
        <v>15</v>
      </c>
      <c r="L1832" s="105">
        <v>12.5</v>
      </c>
      <c r="M1832" s="106"/>
      <c r="N1832" s="106"/>
      <c r="O1832" s="106"/>
      <c r="P1832" s="106"/>
      <c r="Q1832" s="106"/>
      <c r="R1832" s="106"/>
      <c r="S1832" s="106">
        <v>116</v>
      </c>
      <c r="T1832" s="106">
        <v>115</v>
      </c>
      <c r="U1832" s="106">
        <v>1</v>
      </c>
      <c r="V1832" s="106">
        <v>-1</v>
      </c>
      <c r="W1832" s="106">
        <v>2</v>
      </c>
      <c r="X1832" s="106">
        <v>1.5</v>
      </c>
      <c r="Y1832" s="106">
        <v>5</v>
      </c>
      <c r="Z1832" s="106">
        <v>1</v>
      </c>
      <c r="AA1832" s="107">
        <v>29769</v>
      </c>
      <c r="AB1832" s="106">
        <v>2</v>
      </c>
      <c r="AC1832" s="108">
        <v>1.625</v>
      </c>
      <c r="AD1832" s="109">
        <v>1</v>
      </c>
      <c r="AE1832" s="110">
        <v>0</v>
      </c>
      <c r="AF1832" s="111">
        <v>0.54</v>
      </c>
      <c r="AG1832" s="112">
        <v>0</v>
      </c>
      <c r="AH1832" s="112">
        <v>0</v>
      </c>
      <c r="AI1832" s="112">
        <v>0</v>
      </c>
      <c r="AJ1832" s="111">
        <v>0.9</v>
      </c>
      <c r="AK1832" s="112">
        <v>0</v>
      </c>
      <c r="AL1832" s="112">
        <v>0</v>
      </c>
      <c r="AM1832" s="112">
        <v>0</v>
      </c>
      <c r="AN1832" s="112">
        <v>0</v>
      </c>
      <c r="AO1832" s="112">
        <v>0</v>
      </c>
      <c r="AP1832" s="112">
        <v>0</v>
      </c>
      <c r="AQ1832" s="112">
        <v>0</v>
      </c>
      <c r="AR1832" s="112">
        <v>0</v>
      </c>
      <c r="AS1832" s="112">
        <v>0</v>
      </c>
      <c r="AT1832" s="111">
        <v>0.55000000000000004</v>
      </c>
      <c r="AU1832" s="112">
        <v>0</v>
      </c>
      <c r="AV1832" s="112">
        <v>0</v>
      </c>
      <c r="AW1832" s="112">
        <v>0</v>
      </c>
      <c r="AX1832" s="112">
        <v>0</v>
      </c>
      <c r="AY1832" s="112">
        <v>0</v>
      </c>
      <c r="AZ1832" s="112">
        <v>0</v>
      </c>
      <c r="BA1832" s="111">
        <v>0.71299999999999997</v>
      </c>
      <c r="BB1832" s="112">
        <v>0</v>
      </c>
      <c r="BC1832" s="112">
        <v>0</v>
      </c>
      <c r="BD1832" s="112">
        <v>0</v>
      </c>
      <c r="BE1832" s="112">
        <v>0</v>
      </c>
      <c r="BF1832" s="112">
        <v>0</v>
      </c>
      <c r="BG1832" s="112">
        <v>0</v>
      </c>
      <c r="BH1832" s="112">
        <v>0</v>
      </c>
      <c r="BI1832" s="112">
        <v>0</v>
      </c>
      <c r="BJ1832" s="112">
        <v>0</v>
      </c>
      <c r="BK1832" s="111">
        <v>0.71299999999999997</v>
      </c>
      <c r="BL1832" s="112">
        <v>0</v>
      </c>
      <c r="BM1832" s="112">
        <v>0</v>
      </c>
      <c r="BN1832" s="112">
        <v>0</v>
      </c>
      <c r="BO1832" s="112">
        <v>0</v>
      </c>
      <c r="BP1832" s="112">
        <v>0</v>
      </c>
      <c r="BQ1832" s="112">
        <v>0</v>
      </c>
      <c r="BR1832" s="113">
        <v>54</v>
      </c>
      <c r="BS1832" s="112">
        <v>0</v>
      </c>
    </row>
    <row r="1833" spans="1:71" hidden="1" x14ac:dyDescent="0.25">
      <c r="A1833" s="102" t="s">
        <v>9</v>
      </c>
      <c r="B1833" s="103" t="s">
        <v>201</v>
      </c>
      <c r="C1833" s="102" t="s">
        <v>202</v>
      </c>
      <c r="D1833" s="102" t="s">
        <v>829</v>
      </c>
      <c r="E1833" s="102" t="s">
        <v>830</v>
      </c>
      <c r="F1833" s="102" t="s">
        <v>151</v>
      </c>
      <c r="G1833" s="102" t="s">
        <v>223</v>
      </c>
      <c r="H1833" s="104">
        <v>671</v>
      </c>
      <c r="I1833" s="104">
        <v>757</v>
      </c>
      <c r="J1833" s="104">
        <v>752</v>
      </c>
      <c r="K1833" s="104">
        <v>2256</v>
      </c>
      <c r="L1833" s="105">
        <v>726.66666666666663</v>
      </c>
      <c r="M1833" s="106">
        <v>4488</v>
      </c>
      <c r="N1833" s="106">
        <v>4645</v>
      </c>
      <c r="O1833" s="106">
        <v>10</v>
      </c>
      <c r="P1833" s="106">
        <v>157</v>
      </c>
      <c r="Q1833" s="106">
        <v>9</v>
      </c>
      <c r="R1833" s="106">
        <v>9.5</v>
      </c>
      <c r="S1833" s="106">
        <v>4669</v>
      </c>
      <c r="T1833" s="106">
        <v>4818</v>
      </c>
      <c r="U1833" s="106">
        <v>10</v>
      </c>
      <c r="V1833" s="106">
        <v>149</v>
      </c>
      <c r="W1833" s="106">
        <v>10</v>
      </c>
      <c r="X1833" s="106">
        <v>10</v>
      </c>
      <c r="Y1833" s="106">
        <v>752</v>
      </c>
      <c r="Z1833" s="106">
        <v>10</v>
      </c>
      <c r="AA1833" s="107">
        <v>25602</v>
      </c>
      <c r="AB1833" s="106">
        <v>1</v>
      </c>
      <c r="AC1833" s="108">
        <v>6.3</v>
      </c>
      <c r="AD1833" s="109">
        <v>1</v>
      </c>
      <c r="AE1833" s="110">
        <v>0</v>
      </c>
      <c r="AF1833" s="111">
        <v>0.54</v>
      </c>
      <c r="AG1833" s="112">
        <v>2</v>
      </c>
      <c r="AH1833" s="112">
        <v>13.333333333333334</v>
      </c>
      <c r="AI1833" s="112">
        <v>2</v>
      </c>
      <c r="AJ1833" s="111">
        <v>0.9</v>
      </c>
      <c r="AK1833" s="112">
        <v>0</v>
      </c>
      <c r="AL1833" s="112">
        <v>0</v>
      </c>
      <c r="AM1833" s="112">
        <v>0</v>
      </c>
      <c r="AN1833" s="112">
        <v>0</v>
      </c>
      <c r="AO1833" s="112">
        <v>0</v>
      </c>
      <c r="AP1833" s="112">
        <v>0</v>
      </c>
      <c r="AQ1833" s="112">
        <v>0</v>
      </c>
      <c r="AR1833" s="112">
        <v>0</v>
      </c>
      <c r="AS1833" s="112">
        <v>0</v>
      </c>
      <c r="AT1833" s="111">
        <v>0.55000000000000004</v>
      </c>
      <c r="AU1833" s="112">
        <v>0</v>
      </c>
      <c r="AV1833" s="112">
        <v>0</v>
      </c>
      <c r="AW1833" s="112">
        <v>0</v>
      </c>
      <c r="AX1833" s="112">
        <v>0</v>
      </c>
      <c r="AY1833" s="112">
        <v>0</v>
      </c>
      <c r="AZ1833" s="112">
        <v>0</v>
      </c>
      <c r="BA1833" s="111">
        <v>0.71299999999999997</v>
      </c>
      <c r="BB1833" s="112">
        <v>0</v>
      </c>
      <c r="BC1833" s="112">
        <v>0</v>
      </c>
      <c r="BD1833" s="112">
        <v>0</v>
      </c>
      <c r="BE1833" s="112">
        <v>0</v>
      </c>
      <c r="BF1833" s="112">
        <v>0</v>
      </c>
      <c r="BG1833" s="112">
        <v>0</v>
      </c>
      <c r="BH1833" s="112">
        <v>0</v>
      </c>
      <c r="BI1833" s="112">
        <v>0</v>
      </c>
      <c r="BJ1833" s="112">
        <v>0</v>
      </c>
      <c r="BK1833" s="111">
        <v>0.71299999999999997</v>
      </c>
      <c r="BL1833" s="112">
        <v>0</v>
      </c>
      <c r="BM1833" s="112">
        <v>13.8</v>
      </c>
      <c r="BN1833" s="112">
        <v>1.8</v>
      </c>
      <c r="BO1833" s="112">
        <v>0</v>
      </c>
      <c r="BP1833" s="112">
        <v>0</v>
      </c>
      <c r="BQ1833" s="112">
        <v>0</v>
      </c>
      <c r="BR1833" s="113">
        <v>83</v>
      </c>
      <c r="BS1833" s="112">
        <v>0</v>
      </c>
    </row>
    <row r="1834" spans="1:71" hidden="1" x14ac:dyDescent="0.25">
      <c r="A1834" s="102" t="s">
        <v>9</v>
      </c>
      <c r="B1834" s="103" t="s">
        <v>201</v>
      </c>
      <c r="C1834" s="102" t="s">
        <v>202</v>
      </c>
      <c r="D1834" s="102" t="s">
        <v>757</v>
      </c>
      <c r="E1834" s="102" t="s">
        <v>758</v>
      </c>
      <c r="F1834" s="102" t="s">
        <v>152</v>
      </c>
      <c r="G1834" s="102" t="s">
        <v>223</v>
      </c>
      <c r="H1834" s="104">
        <v>2553</v>
      </c>
      <c r="I1834" s="104">
        <v>2619</v>
      </c>
      <c r="J1834" s="104">
        <v>714</v>
      </c>
      <c r="K1834" s="104">
        <v>2142</v>
      </c>
      <c r="L1834" s="105">
        <v>1962</v>
      </c>
      <c r="M1834" s="106">
        <v>13774</v>
      </c>
      <c r="N1834" s="106">
        <v>17460</v>
      </c>
      <c r="O1834" s="106">
        <v>10</v>
      </c>
      <c r="P1834" s="106">
        <v>3686</v>
      </c>
      <c r="Q1834" s="106">
        <v>10</v>
      </c>
      <c r="R1834" s="106">
        <v>10</v>
      </c>
      <c r="S1834" s="106">
        <v>13673</v>
      </c>
      <c r="T1834" s="106">
        <v>14912</v>
      </c>
      <c r="U1834" s="106">
        <v>10</v>
      </c>
      <c r="V1834" s="106">
        <v>1239</v>
      </c>
      <c r="W1834" s="106">
        <v>10</v>
      </c>
      <c r="X1834" s="106">
        <v>10</v>
      </c>
      <c r="Y1834" s="106">
        <v>714</v>
      </c>
      <c r="Z1834" s="106">
        <v>10</v>
      </c>
      <c r="AA1834" s="107">
        <v>28740</v>
      </c>
      <c r="AB1834" s="106">
        <v>1</v>
      </c>
      <c r="AC1834" s="108">
        <v>6.4</v>
      </c>
      <c r="AD1834" s="109">
        <v>1</v>
      </c>
      <c r="AE1834" s="110">
        <v>0</v>
      </c>
      <c r="AF1834" s="111">
        <v>0.54</v>
      </c>
      <c r="AG1834" s="112">
        <v>0</v>
      </c>
      <c r="AH1834" s="112">
        <v>0</v>
      </c>
      <c r="AI1834" s="112">
        <v>0</v>
      </c>
      <c r="AJ1834" s="111">
        <v>0.9</v>
      </c>
      <c r="AK1834" s="112">
        <v>0</v>
      </c>
      <c r="AL1834" s="112">
        <v>0</v>
      </c>
      <c r="AM1834" s="112">
        <v>0</v>
      </c>
      <c r="AN1834" s="112">
        <v>0</v>
      </c>
      <c r="AO1834" s="112">
        <v>0</v>
      </c>
      <c r="AP1834" s="112">
        <v>0</v>
      </c>
      <c r="AQ1834" s="112">
        <v>0</v>
      </c>
      <c r="AR1834" s="112">
        <v>0</v>
      </c>
      <c r="AS1834" s="112">
        <v>0</v>
      </c>
      <c r="AT1834" s="111">
        <v>0.55000000000000004</v>
      </c>
      <c r="AU1834" s="112">
        <v>0</v>
      </c>
      <c r="AV1834" s="112">
        <v>0</v>
      </c>
      <c r="AW1834" s="112">
        <v>0</v>
      </c>
      <c r="AX1834" s="112">
        <v>0</v>
      </c>
      <c r="AY1834" s="112">
        <v>0</v>
      </c>
      <c r="AZ1834" s="112">
        <v>0</v>
      </c>
      <c r="BA1834" s="111">
        <v>0.71299999999999997</v>
      </c>
      <c r="BB1834" s="112">
        <v>0</v>
      </c>
      <c r="BC1834" s="112">
        <v>0</v>
      </c>
      <c r="BD1834" s="112">
        <v>0</v>
      </c>
      <c r="BE1834" s="112">
        <v>0</v>
      </c>
      <c r="BF1834" s="112">
        <v>0</v>
      </c>
      <c r="BG1834" s="112">
        <v>0</v>
      </c>
      <c r="BH1834" s="112">
        <v>0</v>
      </c>
      <c r="BI1834" s="112">
        <v>0</v>
      </c>
      <c r="BJ1834" s="112">
        <v>0</v>
      </c>
      <c r="BK1834" s="111">
        <v>0.71299999999999997</v>
      </c>
      <c r="BL1834" s="112">
        <v>0</v>
      </c>
      <c r="BM1834" s="112">
        <v>0</v>
      </c>
      <c r="BN1834" s="112">
        <v>0</v>
      </c>
      <c r="BO1834" s="112">
        <v>0</v>
      </c>
      <c r="BP1834" s="112">
        <v>0</v>
      </c>
      <c r="BQ1834" s="112">
        <v>0</v>
      </c>
      <c r="BR1834" s="113">
        <v>740</v>
      </c>
      <c r="BS1834" s="112">
        <v>0</v>
      </c>
    </row>
    <row r="1835" spans="1:71" hidden="1" x14ac:dyDescent="0.25">
      <c r="A1835" s="102" t="s">
        <v>9</v>
      </c>
      <c r="B1835" s="103" t="s">
        <v>201</v>
      </c>
      <c r="C1835" s="102" t="s">
        <v>202</v>
      </c>
      <c r="D1835" s="102" t="s">
        <v>967</v>
      </c>
      <c r="E1835" s="102" t="s">
        <v>968</v>
      </c>
      <c r="F1835" s="102" t="s">
        <v>151</v>
      </c>
      <c r="G1835" s="102" t="s">
        <v>223</v>
      </c>
      <c r="H1835" s="104">
        <v>292</v>
      </c>
      <c r="I1835" s="104">
        <v>335</v>
      </c>
      <c r="J1835" s="104">
        <v>101</v>
      </c>
      <c r="K1835" s="104">
        <v>303</v>
      </c>
      <c r="L1835" s="105">
        <v>242.66666666666666</v>
      </c>
      <c r="M1835" s="106">
        <v>1633</v>
      </c>
      <c r="N1835" s="106">
        <v>1747</v>
      </c>
      <c r="O1835" s="106">
        <v>8</v>
      </c>
      <c r="P1835" s="106">
        <v>114</v>
      </c>
      <c r="Q1835" s="106">
        <v>8</v>
      </c>
      <c r="R1835" s="106">
        <v>8</v>
      </c>
      <c r="S1835" s="106">
        <v>1804</v>
      </c>
      <c r="T1835" s="106">
        <v>1869</v>
      </c>
      <c r="U1835" s="106">
        <v>8</v>
      </c>
      <c r="V1835" s="106">
        <v>65</v>
      </c>
      <c r="W1835" s="106">
        <v>9</v>
      </c>
      <c r="X1835" s="106">
        <v>8.5</v>
      </c>
      <c r="Y1835" s="106">
        <v>101</v>
      </c>
      <c r="Z1835" s="106">
        <v>8</v>
      </c>
      <c r="AA1835" s="107">
        <v>41368</v>
      </c>
      <c r="AB1835" s="106">
        <v>4</v>
      </c>
      <c r="AC1835" s="108">
        <v>6.5</v>
      </c>
      <c r="AD1835" s="109">
        <v>4</v>
      </c>
      <c r="AE1835" s="110">
        <v>0</v>
      </c>
      <c r="AF1835" s="111">
        <v>0.54</v>
      </c>
      <c r="AG1835" s="112">
        <v>0</v>
      </c>
      <c r="AH1835" s="112">
        <v>0</v>
      </c>
      <c r="AI1835" s="112">
        <v>0</v>
      </c>
      <c r="AJ1835" s="111">
        <v>0.9</v>
      </c>
      <c r="AK1835" s="112">
        <v>0</v>
      </c>
      <c r="AL1835" s="112">
        <v>19.333333333333332</v>
      </c>
      <c r="AM1835" s="112">
        <v>0</v>
      </c>
      <c r="AN1835" s="112">
        <v>0</v>
      </c>
      <c r="AO1835" s="112">
        <v>0</v>
      </c>
      <c r="AP1835" s="112">
        <v>0</v>
      </c>
      <c r="AQ1835" s="112">
        <v>0</v>
      </c>
      <c r="AR1835" s="112">
        <v>0</v>
      </c>
      <c r="AS1835" s="112">
        <v>0</v>
      </c>
      <c r="AT1835" s="111">
        <v>0.55000000000000004</v>
      </c>
      <c r="AU1835" s="112">
        <v>0</v>
      </c>
      <c r="AV1835" s="112">
        <v>0</v>
      </c>
      <c r="AW1835" s="112">
        <v>110.33333333333333</v>
      </c>
      <c r="AX1835" s="112">
        <v>0</v>
      </c>
      <c r="AY1835" s="112">
        <v>1.3333333333333333</v>
      </c>
      <c r="AZ1835" s="112">
        <v>17.666666666666668</v>
      </c>
      <c r="BA1835" s="111">
        <v>0.71299999999999997</v>
      </c>
      <c r="BB1835" s="112">
        <v>0</v>
      </c>
      <c r="BC1835" s="112">
        <v>0</v>
      </c>
      <c r="BD1835" s="112">
        <v>0</v>
      </c>
      <c r="BE1835" s="112">
        <v>0</v>
      </c>
      <c r="BF1835" s="112">
        <v>0</v>
      </c>
      <c r="BG1835" s="112">
        <v>0</v>
      </c>
      <c r="BH1835" s="112">
        <v>0</v>
      </c>
      <c r="BI1835" s="112">
        <v>0</v>
      </c>
      <c r="BJ1835" s="112">
        <v>0</v>
      </c>
      <c r="BK1835" s="111">
        <v>0.71299999999999997</v>
      </c>
      <c r="BL1835" s="112">
        <v>0</v>
      </c>
      <c r="BM1835" s="112">
        <v>10.633333333333333</v>
      </c>
      <c r="BN1835" s="112">
        <v>0</v>
      </c>
      <c r="BO1835" s="112">
        <v>78.667666666666662</v>
      </c>
      <c r="BP1835" s="112">
        <v>13.546999999999999</v>
      </c>
      <c r="BQ1835" s="112">
        <v>0</v>
      </c>
      <c r="BR1835" s="113">
        <v>19</v>
      </c>
      <c r="BS1835" s="112">
        <v>0</v>
      </c>
    </row>
    <row r="1836" spans="1:71" hidden="1" x14ac:dyDescent="0.25">
      <c r="A1836" s="102" t="s">
        <v>9</v>
      </c>
      <c r="B1836" s="103" t="s">
        <v>201</v>
      </c>
      <c r="C1836" s="102" t="s">
        <v>202</v>
      </c>
      <c r="D1836" s="102" t="s">
        <v>969</v>
      </c>
      <c r="E1836" s="102" t="s">
        <v>970</v>
      </c>
      <c r="F1836" s="102" t="s">
        <v>151</v>
      </c>
      <c r="G1836" s="102" t="s">
        <v>223</v>
      </c>
      <c r="H1836" s="104">
        <v>295</v>
      </c>
      <c r="I1836" s="104">
        <v>309</v>
      </c>
      <c r="J1836" s="104">
        <v>116</v>
      </c>
      <c r="K1836" s="104">
        <v>348</v>
      </c>
      <c r="L1836" s="105">
        <v>240</v>
      </c>
      <c r="M1836" s="106">
        <v>1682</v>
      </c>
      <c r="N1836" s="106">
        <v>1766</v>
      </c>
      <c r="O1836" s="106">
        <v>8</v>
      </c>
      <c r="P1836" s="106">
        <v>84</v>
      </c>
      <c r="Q1836" s="106">
        <v>8</v>
      </c>
      <c r="R1836" s="106">
        <v>8</v>
      </c>
      <c r="S1836" s="106">
        <v>1740</v>
      </c>
      <c r="T1836" s="106">
        <v>1776</v>
      </c>
      <c r="U1836" s="106">
        <v>8</v>
      </c>
      <c r="V1836" s="106">
        <v>36</v>
      </c>
      <c r="W1836" s="106">
        <v>7</v>
      </c>
      <c r="X1836" s="106">
        <v>7.5</v>
      </c>
      <c r="Y1836" s="106">
        <v>116</v>
      </c>
      <c r="Z1836" s="106">
        <v>8</v>
      </c>
      <c r="AA1836" s="107">
        <v>26880</v>
      </c>
      <c r="AB1836" s="106">
        <v>1</v>
      </c>
      <c r="AC1836" s="108">
        <v>5.0999999999999996</v>
      </c>
      <c r="AD1836" s="109">
        <v>1</v>
      </c>
      <c r="AE1836" s="110">
        <v>0</v>
      </c>
      <c r="AF1836" s="111">
        <v>0.54</v>
      </c>
      <c r="AG1836" s="112">
        <v>0</v>
      </c>
      <c r="AH1836" s="112">
        <v>0</v>
      </c>
      <c r="AI1836" s="112">
        <v>0</v>
      </c>
      <c r="AJ1836" s="111">
        <v>0.9</v>
      </c>
      <c r="AK1836" s="112">
        <v>0</v>
      </c>
      <c r="AL1836" s="112">
        <v>0</v>
      </c>
      <c r="AM1836" s="112">
        <v>0</v>
      </c>
      <c r="AN1836" s="112">
        <v>0</v>
      </c>
      <c r="AO1836" s="112">
        <v>0</v>
      </c>
      <c r="AP1836" s="112">
        <v>0</v>
      </c>
      <c r="AQ1836" s="112">
        <v>0</v>
      </c>
      <c r="AR1836" s="112">
        <v>0</v>
      </c>
      <c r="AS1836" s="112">
        <v>0</v>
      </c>
      <c r="AT1836" s="111">
        <v>0.55000000000000004</v>
      </c>
      <c r="AU1836" s="112">
        <v>0</v>
      </c>
      <c r="AV1836" s="112">
        <v>0</v>
      </c>
      <c r="AW1836" s="112">
        <v>0</v>
      </c>
      <c r="AX1836" s="112">
        <v>0</v>
      </c>
      <c r="AY1836" s="112">
        <v>0</v>
      </c>
      <c r="AZ1836" s="112">
        <v>0</v>
      </c>
      <c r="BA1836" s="111">
        <v>0.71299999999999997</v>
      </c>
      <c r="BB1836" s="112">
        <v>0</v>
      </c>
      <c r="BC1836" s="112">
        <v>0</v>
      </c>
      <c r="BD1836" s="112">
        <v>0</v>
      </c>
      <c r="BE1836" s="112">
        <v>0</v>
      </c>
      <c r="BF1836" s="112">
        <v>0</v>
      </c>
      <c r="BG1836" s="112">
        <v>0</v>
      </c>
      <c r="BH1836" s="112">
        <v>0</v>
      </c>
      <c r="BI1836" s="112">
        <v>0</v>
      </c>
      <c r="BJ1836" s="112">
        <v>0</v>
      </c>
      <c r="BK1836" s="111">
        <v>0.71299999999999997</v>
      </c>
      <c r="BL1836" s="112">
        <v>0</v>
      </c>
      <c r="BM1836" s="112">
        <v>0</v>
      </c>
      <c r="BN1836" s="112">
        <v>0</v>
      </c>
      <c r="BO1836" s="112">
        <v>0</v>
      </c>
      <c r="BP1836" s="112">
        <v>0</v>
      </c>
      <c r="BQ1836" s="112">
        <v>0</v>
      </c>
      <c r="BR1836" s="113">
        <v>44</v>
      </c>
      <c r="BS1836" s="112">
        <v>0</v>
      </c>
    </row>
    <row r="1837" spans="1:71" hidden="1" x14ac:dyDescent="0.25">
      <c r="A1837" s="102" t="s">
        <v>9</v>
      </c>
      <c r="B1837" s="103" t="s">
        <v>201</v>
      </c>
      <c r="C1837" s="102" t="s">
        <v>202</v>
      </c>
      <c r="D1837" s="102" t="s">
        <v>971</v>
      </c>
      <c r="E1837" s="102" t="s">
        <v>972</v>
      </c>
      <c r="F1837" s="102" t="s">
        <v>151</v>
      </c>
      <c r="G1837" s="102" t="s">
        <v>223</v>
      </c>
      <c r="H1837" s="104">
        <v>81</v>
      </c>
      <c r="I1837" s="104">
        <v>90</v>
      </c>
      <c r="J1837" s="104">
        <v>178</v>
      </c>
      <c r="K1837" s="104">
        <v>534</v>
      </c>
      <c r="L1837" s="105">
        <v>116.33333333333333</v>
      </c>
      <c r="M1837" s="106">
        <v>446</v>
      </c>
      <c r="N1837" s="106">
        <v>487</v>
      </c>
      <c r="O1837" s="106">
        <v>4</v>
      </c>
      <c r="P1837" s="106">
        <v>41</v>
      </c>
      <c r="Q1837" s="106">
        <v>6</v>
      </c>
      <c r="R1837" s="106">
        <v>5</v>
      </c>
      <c r="S1837" s="106">
        <v>468</v>
      </c>
      <c r="T1837" s="106">
        <v>490</v>
      </c>
      <c r="U1837" s="106">
        <v>5</v>
      </c>
      <c r="V1837" s="106">
        <v>22</v>
      </c>
      <c r="W1837" s="106">
        <v>6</v>
      </c>
      <c r="X1837" s="106">
        <v>5.5</v>
      </c>
      <c r="Y1837" s="106">
        <v>178</v>
      </c>
      <c r="Z1837" s="106">
        <v>9</v>
      </c>
      <c r="AA1837" s="107">
        <v>30194</v>
      </c>
      <c r="AB1837" s="106">
        <v>2</v>
      </c>
      <c r="AC1837" s="108">
        <v>4.7</v>
      </c>
      <c r="AD1837" s="109">
        <v>2</v>
      </c>
      <c r="AE1837" s="110">
        <v>0</v>
      </c>
      <c r="AF1837" s="111">
        <v>0.54</v>
      </c>
      <c r="AG1837" s="112">
        <v>0</v>
      </c>
      <c r="AH1837" s="112">
        <v>0</v>
      </c>
      <c r="AI1837" s="112">
        <v>0</v>
      </c>
      <c r="AJ1837" s="111">
        <v>0.9</v>
      </c>
      <c r="AK1837" s="112">
        <v>0</v>
      </c>
      <c r="AL1837" s="112">
        <v>0</v>
      </c>
      <c r="AM1837" s="112">
        <v>0</v>
      </c>
      <c r="AN1837" s="112">
        <v>0</v>
      </c>
      <c r="AO1837" s="112">
        <v>0</v>
      </c>
      <c r="AP1837" s="112">
        <v>0</v>
      </c>
      <c r="AQ1837" s="112">
        <v>0</v>
      </c>
      <c r="AR1837" s="112">
        <v>0</v>
      </c>
      <c r="AS1837" s="112">
        <v>0</v>
      </c>
      <c r="AT1837" s="111">
        <v>0.55000000000000004</v>
      </c>
      <c r="AU1837" s="112">
        <v>0</v>
      </c>
      <c r="AV1837" s="112">
        <v>0</v>
      </c>
      <c r="AW1837" s="112">
        <v>0</v>
      </c>
      <c r="AX1837" s="112">
        <v>0</v>
      </c>
      <c r="AY1837" s="112">
        <v>0</v>
      </c>
      <c r="AZ1837" s="112">
        <v>0</v>
      </c>
      <c r="BA1837" s="111">
        <v>0.71299999999999997</v>
      </c>
      <c r="BB1837" s="112">
        <v>0</v>
      </c>
      <c r="BC1837" s="112">
        <v>0</v>
      </c>
      <c r="BD1837" s="112">
        <v>0</v>
      </c>
      <c r="BE1837" s="112">
        <v>0</v>
      </c>
      <c r="BF1837" s="112">
        <v>0</v>
      </c>
      <c r="BG1837" s="112">
        <v>0</v>
      </c>
      <c r="BH1837" s="112">
        <v>0</v>
      </c>
      <c r="BI1837" s="112">
        <v>0</v>
      </c>
      <c r="BJ1837" s="112">
        <v>0</v>
      </c>
      <c r="BK1837" s="111">
        <v>0.71299999999999997</v>
      </c>
      <c r="BL1837" s="112">
        <v>0</v>
      </c>
      <c r="BM1837" s="112">
        <v>0</v>
      </c>
      <c r="BN1837" s="112">
        <v>0</v>
      </c>
      <c r="BO1837" s="112">
        <v>0</v>
      </c>
      <c r="BP1837" s="112">
        <v>0</v>
      </c>
      <c r="BQ1837" s="112">
        <v>0</v>
      </c>
      <c r="BR1837" s="113">
        <v>42</v>
      </c>
      <c r="BS1837" s="112">
        <v>0</v>
      </c>
    </row>
    <row r="1838" spans="1:71" hidden="1" x14ac:dyDescent="0.25">
      <c r="A1838" s="102" t="s">
        <v>9</v>
      </c>
      <c r="B1838" s="103" t="s">
        <v>203</v>
      </c>
      <c r="C1838" s="102" t="s">
        <v>204</v>
      </c>
      <c r="D1838" s="102" t="s">
        <v>481</v>
      </c>
      <c r="E1838" s="102" t="s">
        <v>482</v>
      </c>
      <c r="F1838" s="102" t="s">
        <v>151</v>
      </c>
      <c r="G1838" s="102" t="s">
        <v>223</v>
      </c>
      <c r="H1838" s="104">
        <v>1085</v>
      </c>
      <c r="I1838" s="104">
        <v>1048</v>
      </c>
      <c r="J1838" s="104">
        <v>1335</v>
      </c>
      <c r="K1838" s="104">
        <v>4005</v>
      </c>
      <c r="L1838" s="105">
        <v>1156</v>
      </c>
      <c r="M1838" s="106">
        <v>9744</v>
      </c>
      <c r="N1838" s="106">
        <v>10197</v>
      </c>
      <c r="O1838" s="106">
        <v>10</v>
      </c>
      <c r="P1838" s="106">
        <v>453</v>
      </c>
      <c r="Q1838" s="106">
        <v>10</v>
      </c>
      <c r="R1838" s="106">
        <v>10</v>
      </c>
      <c r="S1838" s="106">
        <v>9575</v>
      </c>
      <c r="T1838" s="106">
        <v>9671</v>
      </c>
      <c r="U1838" s="106">
        <v>10</v>
      </c>
      <c r="V1838" s="106">
        <v>96</v>
      </c>
      <c r="W1838" s="106">
        <v>9</v>
      </c>
      <c r="X1838" s="106">
        <v>9.5</v>
      </c>
      <c r="Y1838" s="106">
        <v>1335</v>
      </c>
      <c r="Z1838" s="106">
        <v>10</v>
      </c>
      <c r="AA1838" s="107">
        <v>39358</v>
      </c>
      <c r="AB1838" s="106">
        <v>3</v>
      </c>
      <c r="AC1838" s="108">
        <v>7.1</v>
      </c>
      <c r="AD1838" s="109">
        <v>4</v>
      </c>
      <c r="AE1838" s="110">
        <v>239.66666666666666</v>
      </c>
      <c r="AF1838" s="111">
        <v>0.54</v>
      </c>
      <c r="AG1838" s="112">
        <v>0</v>
      </c>
      <c r="AH1838" s="112">
        <v>0</v>
      </c>
      <c r="AI1838" s="112">
        <v>0</v>
      </c>
      <c r="AJ1838" s="111">
        <v>0.9</v>
      </c>
      <c r="AK1838" s="112">
        <v>0</v>
      </c>
      <c r="AL1838" s="112">
        <v>0</v>
      </c>
      <c r="AM1838" s="112">
        <v>0</v>
      </c>
      <c r="AN1838" s="112">
        <v>0</v>
      </c>
      <c r="AO1838" s="112">
        <v>0</v>
      </c>
      <c r="AP1838" s="112">
        <v>0</v>
      </c>
      <c r="AQ1838" s="112">
        <v>0</v>
      </c>
      <c r="AR1838" s="112">
        <v>0</v>
      </c>
      <c r="AS1838" s="112">
        <v>0</v>
      </c>
      <c r="AT1838" s="111">
        <v>0.55000000000000004</v>
      </c>
      <c r="AU1838" s="112">
        <v>0</v>
      </c>
      <c r="AV1838" s="112">
        <v>0</v>
      </c>
      <c r="AW1838" s="112">
        <v>0</v>
      </c>
      <c r="AX1838" s="112">
        <v>0</v>
      </c>
      <c r="AY1838" s="112">
        <v>0</v>
      </c>
      <c r="AZ1838" s="112">
        <v>0</v>
      </c>
      <c r="BA1838" s="111">
        <v>0.71299999999999997</v>
      </c>
      <c r="BB1838" s="112">
        <v>0</v>
      </c>
      <c r="BC1838" s="112">
        <v>0</v>
      </c>
      <c r="BD1838" s="112">
        <v>0</v>
      </c>
      <c r="BE1838" s="112">
        <v>0</v>
      </c>
      <c r="BF1838" s="112">
        <v>0</v>
      </c>
      <c r="BG1838" s="112">
        <v>0</v>
      </c>
      <c r="BH1838" s="112">
        <v>0</v>
      </c>
      <c r="BI1838" s="112">
        <v>0</v>
      </c>
      <c r="BJ1838" s="112">
        <v>0</v>
      </c>
      <c r="BK1838" s="111">
        <v>0.71299999999999997</v>
      </c>
      <c r="BL1838" s="112">
        <v>129.42000000000002</v>
      </c>
      <c r="BM1838" s="112">
        <v>0</v>
      </c>
      <c r="BN1838" s="112">
        <v>0</v>
      </c>
      <c r="BO1838" s="112">
        <v>0</v>
      </c>
      <c r="BP1838" s="112">
        <v>0</v>
      </c>
      <c r="BQ1838" s="112">
        <v>0</v>
      </c>
      <c r="BR1838" s="113">
        <v>537</v>
      </c>
      <c r="BS1838" s="112">
        <v>0</v>
      </c>
    </row>
    <row r="1839" spans="1:71" hidden="1" x14ac:dyDescent="0.25">
      <c r="A1839" s="102" t="s">
        <v>9</v>
      </c>
      <c r="B1839" s="103" t="s">
        <v>203</v>
      </c>
      <c r="C1839" s="102" t="s">
        <v>204</v>
      </c>
      <c r="D1839" s="102" t="s">
        <v>483</v>
      </c>
      <c r="E1839" s="102" t="s">
        <v>484</v>
      </c>
      <c r="F1839" s="102" t="s">
        <v>151</v>
      </c>
      <c r="G1839" s="102" t="s">
        <v>223</v>
      </c>
      <c r="H1839" s="104">
        <v>86</v>
      </c>
      <c r="I1839" s="104">
        <v>93</v>
      </c>
      <c r="J1839" s="104">
        <v>112</v>
      </c>
      <c r="K1839" s="104">
        <v>336</v>
      </c>
      <c r="L1839" s="105">
        <v>97</v>
      </c>
      <c r="M1839" s="106">
        <v>916</v>
      </c>
      <c r="N1839" s="106">
        <v>932</v>
      </c>
      <c r="O1839" s="106">
        <v>6</v>
      </c>
      <c r="P1839" s="106">
        <v>16</v>
      </c>
      <c r="Q1839" s="106">
        <v>4</v>
      </c>
      <c r="R1839" s="106">
        <v>5</v>
      </c>
      <c r="S1839" s="106">
        <v>939</v>
      </c>
      <c r="T1839" s="106">
        <v>957</v>
      </c>
      <c r="U1839" s="106">
        <v>6</v>
      </c>
      <c r="V1839" s="106">
        <v>18</v>
      </c>
      <c r="W1839" s="106">
        <v>6</v>
      </c>
      <c r="X1839" s="106">
        <v>6</v>
      </c>
      <c r="Y1839" s="106">
        <v>112</v>
      </c>
      <c r="Z1839" s="106">
        <v>8</v>
      </c>
      <c r="AA1839" s="107">
        <v>72078</v>
      </c>
      <c r="AB1839" s="106">
        <v>8</v>
      </c>
      <c r="AC1839" s="108">
        <v>7</v>
      </c>
      <c r="AD1839" s="109">
        <v>4</v>
      </c>
      <c r="AE1839" s="110">
        <v>0</v>
      </c>
      <c r="AF1839" s="111">
        <v>0.54</v>
      </c>
      <c r="AG1839" s="112">
        <v>0</v>
      </c>
      <c r="AH1839" s="112">
        <v>0</v>
      </c>
      <c r="AI1839" s="112">
        <v>0</v>
      </c>
      <c r="AJ1839" s="111">
        <v>0.9</v>
      </c>
      <c r="AK1839" s="112">
        <v>0</v>
      </c>
      <c r="AL1839" s="112">
        <v>0</v>
      </c>
      <c r="AM1839" s="112">
        <v>0</v>
      </c>
      <c r="AN1839" s="112">
        <v>0</v>
      </c>
      <c r="AO1839" s="112">
        <v>0</v>
      </c>
      <c r="AP1839" s="112">
        <v>0</v>
      </c>
      <c r="AQ1839" s="112">
        <v>0</v>
      </c>
      <c r="AR1839" s="112">
        <v>0</v>
      </c>
      <c r="AS1839" s="112">
        <v>0</v>
      </c>
      <c r="AT1839" s="111">
        <v>0.55000000000000004</v>
      </c>
      <c r="AU1839" s="112">
        <v>0</v>
      </c>
      <c r="AV1839" s="112">
        <v>0</v>
      </c>
      <c r="AW1839" s="112">
        <v>0</v>
      </c>
      <c r="AX1839" s="112">
        <v>0</v>
      </c>
      <c r="AY1839" s="112">
        <v>0</v>
      </c>
      <c r="AZ1839" s="112">
        <v>0</v>
      </c>
      <c r="BA1839" s="111">
        <v>0.71299999999999997</v>
      </c>
      <c r="BB1839" s="112">
        <v>0</v>
      </c>
      <c r="BC1839" s="112">
        <v>0</v>
      </c>
      <c r="BD1839" s="112">
        <v>0</v>
      </c>
      <c r="BE1839" s="112">
        <v>0</v>
      </c>
      <c r="BF1839" s="112">
        <v>0</v>
      </c>
      <c r="BG1839" s="112">
        <v>0</v>
      </c>
      <c r="BH1839" s="112">
        <v>0</v>
      </c>
      <c r="BI1839" s="112">
        <v>0</v>
      </c>
      <c r="BJ1839" s="112">
        <v>0</v>
      </c>
      <c r="BK1839" s="111">
        <v>0.71299999999999997</v>
      </c>
      <c r="BL1839" s="112">
        <v>0</v>
      </c>
      <c r="BM1839" s="112">
        <v>0</v>
      </c>
      <c r="BN1839" s="112">
        <v>0</v>
      </c>
      <c r="BO1839" s="112">
        <v>0</v>
      </c>
      <c r="BP1839" s="112">
        <v>0</v>
      </c>
      <c r="BQ1839" s="112">
        <v>0</v>
      </c>
      <c r="BR1839" s="113">
        <v>41</v>
      </c>
      <c r="BS1839" s="112">
        <v>0</v>
      </c>
    </row>
    <row r="1840" spans="1:71" hidden="1" x14ac:dyDescent="0.25">
      <c r="A1840" s="102" t="s">
        <v>9</v>
      </c>
      <c r="B1840" s="103" t="s">
        <v>203</v>
      </c>
      <c r="C1840" s="102" t="s">
        <v>204</v>
      </c>
      <c r="D1840" s="102" t="s">
        <v>485</v>
      </c>
      <c r="E1840" s="102" t="s">
        <v>486</v>
      </c>
      <c r="F1840" s="102" t="s">
        <v>152</v>
      </c>
      <c r="G1840" s="102" t="s">
        <v>223</v>
      </c>
      <c r="H1840" s="104">
        <v>3036</v>
      </c>
      <c r="I1840" s="104">
        <v>3076</v>
      </c>
      <c r="J1840" s="104">
        <v>400</v>
      </c>
      <c r="K1840" s="104">
        <v>1200</v>
      </c>
      <c r="L1840" s="105">
        <v>2170.6666666666665</v>
      </c>
      <c r="M1840" s="106">
        <v>16648</v>
      </c>
      <c r="N1840" s="106">
        <v>16372</v>
      </c>
      <c r="O1840" s="106">
        <v>10</v>
      </c>
      <c r="P1840" s="106">
        <v>-276</v>
      </c>
      <c r="Q1840" s="106">
        <v>1</v>
      </c>
      <c r="R1840" s="106">
        <v>5.5</v>
      </c>
      <c r="S1840" s="106">
        <v>16453</v>
      </c>
      <c r="T1840" s="106">
        <v>16495</v>
      </c>
      <c r="U1840" s="106">
        <v>10</v>
      </c>
      <c r="V1840" s="106">
        <v>42</v>
      </c>
      <c r="W1840" s="106">
        <v>8</v>
      </c>
      <c r="X1840" s="106">
        <v>9</v>
      </c>
      <c r="Y1840" s="106">
        <v>400</v>
      </c>
      <c r="Z1840" s="106">
        <v>10</v>
      </c>
      <c r="AA1840" s="107">
        <v>24758</v>
      </c>
      <c r="AB1840" s="106">
        <v>1</v>
      </c>
      <c r="AC1840" s="108">
        <v>5.3</v>
      </c>
      <c r="AD1840" s="109">
        <v>1</v>
      </c>
      <c r="AE1840" s="110">
        <v>0</v>
      </c>
      <c r="AF1840" s="111">
        <v>0.54</v>
      </c>
      <c r="AG1840" s="112">
        <v>0</v>
      </c>
      <c r="AH1840" s="112">
        <v>0</v>
      </c>
      <c r="AI1840" s="112">
        <v>0</v>
      </c>
      <c r="AJ1840" s="111">
        <v>0.9</v>
      </c>
      <c r="AK1840" s="112">
        <v>0</v>
      </c>
      <c r="AL1840" s="112">
        <v>0</v>
      </c>
      <c r="AM1840" s="112">
        <v>0</v>
      </c>
      <c r="AN1840" s="112">
        <v>0</v>
      </c>
      <c r="AO1840" s="112">
        <v>0</v>
      </c>
      <c r="AP1840" s="112">
        <v>0</v>
      </c>
      <c r="AQ1840" s="112">
        <v>0</v>
      </c>
      <c r="AR1840" s="112">
        <v>0</v>
      </c>
      <c r="AS1840" s="112">
        <v>0</v>
      </c>
      <c r="AT1840" s="111">
        <v>0.55000000000000004</v>
      </c>
      <c r="AU1840" s="112">
        <v>0</v>
      </c>
      <c r="AV1840" s="112">
        <v>0</v>
      </c>
      <c r="AW1840" s="112">
        <v>0</v>
      </c>
      <c r="AX1840" s="112">
        <v>0</v>
      </c>
      <c r="AY1840" s="112">
        <v>0</v>
      </c>
      <c r="AZ1840" s="112">
        <v>0</v>
      </c>
      <c r="BA1840" s="111">
        <v>0.71299999999999997</v>
      </c>
      <c r="BB1840" s="112">
        <v>0</v>
      </c>
      <c r="BC1840" s="112">
        <v>0</v>
      </c>
      <c r="BD1840" s="112">
        <v>0</v>
      </c>
      <c r="BE1840" s="112">
        <v>0</v>
      </c>
      <c r="BF1840" s="112">
        <v>0</v>
      </c>
      <c r="BG1840" s="112">
        <v>0</v>
      </c>
      <c r="BH1840" s="112">
        <v>0</v>
      </c>
      <c r="BI1840" s="112">
        <v>0</v>
      </c>
      <c r="BJ1840" s="112">
        <v>0</v>
      </c>
      <c r="BK1840" s="111">
        <v>0.71299999999999997</v>
      </c>
      <c r="BL1840" s="112">
        <v>0</v>
      </c>
      <c r="BM1840" s="112">
        <v>0</v>
      </c>
      <c r="BN1840" s="112">
        <v>0</v>
      </c>
      <c r="BO1840" s="112">
        <v>0</v>
      </c>
      <c r="BP1840" s="112">
        <v>0</v>
      </c>
      <c r="BQ1840" s="112">
        <v>0</v>
      </c>
      <c r="BR1840" s="113">
        <v>552</v>
      </c>
      <c r="BS1840" s="112">
        <v>0</v>
      </c>
    </row>
    <row r="1841" spans="1:71" hidden="1" x14ac:dyDescent="0.25">
      <c r="A1841" s="102" t="s">
        <v>9</v>
      </c>
      <c r="B1841" s="103" t="s">
        <v>203</v>
      </c>
      <c r="C1841" s="102" t="s">
        <v>204</v>
      </c>
      <c r="D1841" s="102" t="s">
        <v>596</v>
      </c>
      <c r="E1841" s="102" t="s">
        <v>597</v>
      </c>
      <c r="F1841" s="102" t="s">
        <v>152</v>
      </c>
      <c r="G1841" s="102" t="s">
        <v>223</v>
      </c>
      <c r="H1841" s="104">
        <v>256</v>
      </c>
      <c r="I1841" s="104">
        <v>281</v>
      </c>
      <c r="J1841" s="104">
        <v>96</v>
      </c>
      <c r="K1841" s="104">
        <v>288</v>
      </c>
      <c r="L1841" s="105">
        <v>211</v>
      </c>
      <c r="M1841" s="106">
        <v>1985</v>
      </c>
      <c r="N1841" s="106">
        <v>2022</v>
      </c>
      <c r="O1841" s="106">
        <v>8</v>
      </c>
      <c r="P1841" s="106">
        <v>37</v>
      </c>
      <c r="Q1841" s="106">
        <v>6</v>
      </c>
      <c r="R1841" s="106">
        <v>7</v>
      </c>
      <c r="S1841" s="106">
        <v>2063</v>
      </c>
      <c r="T1841" s="106">
        <v>2101</v>
      </c>
      <c r="U1841" s="106">
        <v>9</v>
      </c>
      <c r="V1841" s="106">
        <v>38</v>
      </c>
      <c r="W1841" s="106">
        <v>7</v>
      </c>
      <c r="X1841" s="106">
        <v>8</v>
      </c>
      <c r="Y1841" s="106">
        <v>96</v>
      </c>
      <c r="Z1841" s="106">
        <v>8</v>
      </c>
      <c r="AA1841" s="107">
        <v>30827</v>
      </c>
      <c r="AB1841" s="106">
        <v>2</v>
      </c>
      <c r="AC1841" s="108">
        <v>5.4</v>
      </c>
      <c r="AD1841" s="109">
        <v>2</v>
      </c>
      <c r="AE1841" s="110">
        <v>0</v>
      </c>
      <c r="AF1841" s="111">
        <v>0.54</v>
      </c>
      <c r="AG1841" s="112">
        <v>0</v>
      </c>
      <c r="AH1841" s="112">
        <v>0</v>
      </c>
      <c r="AI1841" s="112">
        <v>0</v>
      </c>
      <c r="AJ1841" s="111">
        <v>0.9</v>
      </c>
      <c r="AK1841" s="112">
        <v>0</v>
      </c>
      <c r="AL1841" s="112">
        <v>0</v>
      </c>
      <c r="AM1841" s="112">
        <v>0</v>
      </c>
      <c r="AN1841" s="112">
        <v>0</v>
      </c>
      <c r="AO1841" s="112">
        <v>0</v>
      </c>
      <c r="AP1841" s="112">
        <v>0</v>
      </c>
      <c r="AQ1841" s="112">
        <v>0</v>
      </c>
      <c r="AR1841" s="112">
        <v>0</v>
      </c>
      <c r="AS1841" s="112">
        <v>0</v>
      </c>
      <c r="AT1841" s="111">
        <v>0.55000000000000004</v>
      </c>
      <c r="AU1841" s="112">
        <v>0</v>
      </c>
      <c r="AV1841" s="112">
        <v>0</v>
      </c>
      <c r="AW1841" s="112">
        <v>0</v>
      </c>
      <c r="AX1841" s="112">
        <v>0</v>
      </c>
      <c r="AY1841" s="112">
        <v>0</v>
      </c>
      <c r="AZ1841" s="112">
        <v>0</v>
      </c>
      <c r="BA1841" s="111">
        <v>0.71299999999999997</v>
      </c>
      <c r="BB1841" s="112">
        <v>0</v>
      </c>
      <c r="BC1841" s="112">
        <v>0</v>
      </c>
      <c r="BD1841" s="112">
        <v>0</v>
      </c>
      <c r="BE1841" s="112">
        <v>0</v>
      </c>
      <c r="BF1841" s="112">
        <v>0</v>
      </c>
      <c r="BG1841" s="112">
        <v>0</v>
      </c>
      <c r="BH1841" s="112">
        <v>0</v>
      </c>
      <c r="BI1841" s="112">
        <v>0</v>
      </c>
      <c r="BJ1841" s="112">
        <v>0</v>
      </c>
      <c r="BK1841" s="111">
        <v>0.71299999999999997</v>
      </c>
      <c r="BL1841" s="112">
        <v>0</v>
      </c>
      <c r="BM1841" s="112">
        <v>0</v>
      </c>
      <c r="BN1841" s="112">
        <v>0</v>
      </c>
      <c r="BO1841" s="112">
        <v>0</v>
      </c>
      <c r="BP1841" s="112">
        <v>0</v>
      </c>
      <c r="BQ1841" s="112">
        <v>0</v>
      </c>
      <c r="BR1841" s="113">
        <v>32</v>
      </c>
      <c r="BS1841" s="112">
        <v>0</v>
      </c>
    </row>
    <row r="1842" spans="1:71" hidden="1" x14ac:dyDescent="0.25">
      <c r="A1842" s="102" t="s">
        <v>9</v>
      </c>
      <c r="B1842" s="103" t="s">
        <v>203</v>
      </c>
      <c r="C1842" s="102" t="s">
        <v>204</v>
      </c>
      <c r="D1842" s="102" t="s">
        <v>1080</v>
      </c>
      <c r="E1842" s="102" t="s">
        <v>1081</v>
      </c>
      <c r="F1842" s="102" t="s">
        <v>152</v>
      </c>
      <c r="G1842" s="102" t="s">
        <v>223</v>
      </c>
      <c r="H1842" s="104">
        <v>138</v>
      </c>
      <c r="I1842" s="104">
        <v>145</v>
      </c>
      <c r="J1842" s="104">
        <v>39</v>
      </c>
      <c r="K1842" s="104">
        <v>117</v>
      </c>
      <c r="L1842" s="105">
        <v>107.33333333333333</v>
      </c>
      <c r="M1842" s="106">
        <v>1082</v>
      </c>
      <c r="N1842" s="106">
        <v>1122</v>
      </c>
      <c r="O1842" s="106">
        <v>7</v>
      </c>
      <c r="P1842" s="106">
        <v>40</v>
      </c>
      <c r="Q1842" s="106">
        <v>6</v>
      </c>
      <c r="R1842" s="106">
        <v>6.5</v>
      </c>
      <c r="S1842" s="106">
        <v>1107</v>
      </c>
      <c r="T1842" s="106">
        <v>1119</v>
      </c>
      <c r="U1842" s="106">
        <v>7</v>
      </c>
      <c r="V1842" s="106">
        <v>12</v>
      </c>
      <c r="W1842" s="106">
        <v>5</v>
      </c>
      <c r="X1842" s="106">
        <v>6</v>
      </c>
      <c r="Y1842" s="106">
        <v>39</v>
      </c>
      <c r="Z1842" s="106">
        <v>6</v>
      </c>
      <c r="AA1842" s="107">
        <v>32394</v>
      </c>
      <c r="AB1842" s="106">
        <v>2</v>
      </c>
      <c r="AC1842" s="108">
        <v>4.5</v>
      </c>
      <c r="AD1842" s="109">
        <v>2</v>
      </c>
      <c r="AE1842" s="110">
        <v>0</v>
      </c>
      <c r="AF1842" s="111">
        <v>0.54</v>
      </c>
      <c r="AG1842" s="112">
        <v>0</v>
      </c>
      <c r="AH1842" s="112">
        <v>0</v>
      </c>
      <c r="AI1842" s="112">
        <v>0</v>
      </c>
      <c r="AJ1842" s="111">
        <v>0.9</v>
      </c>
      <c r="AK1842" s="112">
        <v>0</v>
      </c>
      <c r="AL1842" s="112">
        <v>0</v>
      </c>
      <c r="AM1842" s="112">
        <v>0</v>
      </c>
      <c r="AN1842" s="112">
        <v>0</v>
      </c>
      <c r="AO1842" s="112">
        <v>0</v>
      </c>
      <c r="AP1842" s="112">
        <v>0</v>
      </c>
      <c r="AQ1842" s="112">
        <v>0</v>
      </c>
      <c r="AR1842" s="112">
        <v>0</v>
      </c>
      <c r="AS1842" s="112">
        <v>0</v>
      </c>
      <c r="AT1842" s="111">
        <v>0.55000000000000004</v>
      </c>
      <c r="AU1842" s="112">
        <v>0</v>
      </c>
      <c r="AV1842" s="112">
        <v>0</v>
      </c>
      <c r="AW1842" s="112">
        <v>0</v>
      </c>
      <c r="AX1842" s="112">
        <v>0</v>
      </c>
      <c r="AY1842" s="112">
        <v>0</v>
      </c>
      <c r="AZ1842" s="112">
        <v>0</v>
      </c>
      <c r="BA1842" s="111">
        <v>0.71299999999999997</v>
      </c>
      <c r="BB1842" s="112">
        <v>0</v>
      </c>
      <c r="BC1842" s="112">
        <v>0</v>
      </c>
      <c r="BD1842" s="112">
        <v>0</v>
      </c>
      <c r="BE1842" s="112">
        <v>0</v>
      </c>
      <c r="BF1842" s="112">
        <v>0</v>
      </c>
      <c r="BG1842" s="112">
        <v>0</v>
      </c>
      <c r="BH1842" s="112">
        <v>0</v>
      </c>
      <c r="BI1842" s="112">
        <v>0</v>
      </c>
      <c r="BJ1842" s="112">
        <v>0</v>
      </c>
      <c r="BK1842" s="111">
        <v>0.71299999999999997</v>
      </c>
      <c r="BL1842" s="112">
        <v>0</v>
      </c>
      <c r="BM1842" s="112">
        <v>0</v>
      </c>
      <c r="BN1842" s="112">
        <v>0</v>
      </c>
      <c r="BO1842" s="112">
        <v>0</v>
      </c>
      <c r="BP1842" s="112">
        <v>0</v>
      </c>
      <c r="BQ1842" s="112">
        <v>0</v>
      </c>
      <c r="BR1842" s="113">
        <v>51</v>
      </c>
      <c r="BS1842" s="112">
        <v>0</v>
      </c>
    </row>
    <row r="1843" spans="1:71" hidden="1" x14ac:dyDescent="0.25">
      <c r="A1843" s="102" t="s">
        <v>9</v>
      </c>
      <c r="B1843" s="103" t="s">
        <v>203</v>
      </c>
      <c r="C1843" s="102" t="s">
        <v>204</v>
      </c>
      <c r="D1843" s="102" t="s">
        <v>310</v>
      </c>
      <c r="E1843" s="102" t="s">
        <v>311</v>
      </c>
      <c r="F1843" s="102" t="s">
        <v>152</v>
      </c>
      <c r="G1843" s="102" t="s">
        <v>223</v>
      </c>
      <c r="H1843" s="104">
        <v>3456</v>
      </c>
      <c r="I1843" s="104">
        <v>3308</v>
      </c>
      <c r="J1843" s="104">
        <v>2994</v>
      </c>
      <c r="K1843" s="104">
        <v>8982</v>
      </c>
      <c r="L1843" s="105">
        <v>3252.6666666666665</v>
      </c>
      <c r="M1843" s="106">
        <v>23735</v>
      </c>
      <c r="N1843" s="106">
        <v>24141</v>
      </c>
      <c r="O1843" s="106">
        <v>10</v>
      </c>
      <c r="P1843" s="106">
        <v>406</v>
      </c>
      <c r="Q1843" s="106">
        <v>10</v>
      </c>
      <c r="R1843" s="106">
        <v>10</v>
      </c>
      <c r="S1843" s="106">
        <v>23229</v>
      </c>
      <c r="T1843" s="106">
        <v>23215</v>
      </c>
      <c r="U1843" s="106">
        <v>10</v>
      </c>
      <c r="V1843" s="106">
        <v>-14</v>
      </c>
      <c r="W1843" s="106">
        <v>1</v>
      </c>
      <c r="X1843" s="106">
        <v>5.5</v>
      </c>
      <c r="Y1843" s="106">
        <v>2994</v>
      </c>
      <c r="Z1843" s="106">
        <v>10</v>
      </c>
      <c r="AA1843" s="107">
        <v>25425</v>
      </c>
      <c r="AB1843" s="106">
        <v>1</v>
      </c>
      <c r="AC1843" s="108">
        <v>5.5</v>
      </c>
      <c r="AD1843" s="109">
        <v>1</v>
      </c>
      <c r="AE1843" s="110">
        <v>0</v>
      </c>
      <c r="AF1843" s="111">
        <v>0.54</v>
      </c>
      <c r="AG1843" s="112">
        <v>0</v>
      </c>
      <c r="AH1843" s="112">
        <v>0</v>
      </c>
      <c r="AI1843" s="112">
        <v>0</v>
      </c>
      <c r="AJ1843" s="111">
        <v>0.9</v>
      </c>
      <c r="AK1843" s="112">
        <v>0</v>
      </c>
      <c r="AL1843" s="112">
        <v>0</v>
      </c>
      <c r="AM1843" s="112">
        <v>0</v>
      </c>
      <c r="AN1843" s="112">
        <v>0</v>
      </c>
      <c r="AO1843" s="112">
        <v>0</v>
      </c>
      <c r="AP1843" s="112">
        <v>0</v>
      </c>
      <c r="AQ1843" s="112">
        <v>0</v>
      </c>
      <c r="AR1843" s="112">
        <v>0</v>
      </c>
      <c r="AS1843" s="112">
        <v>0</v>
      </c>
      <c r="AT1843" s="111">
        <v>0.55000000000000004</v>
      </c>
      <c r="AU1843" s="112">
        <v>0</v>
      </c>
      <c r="AV1843" s="112">
        <v>0</v>
      </c>
      <c r="AW1843" s="112">
        <v>0</v>
      </c>
      <c r="AX1843" s="112">
        <v>0</v>
      </c>
      <c r="AY1843" s="112">
        <v>0</v>
      </c>
      <c r="AZ1843" s="112">
        <v>0</v>
      </c>
      <c r="BA1843" s="111">
        <v>0.71299999999999997</v>
      </c>
      <c r="BB1843" s="112">
        <v>0</v>
      </c>
      <c r="BC1843" s="112">
        <v>0</v>
      </c>
      <c r="BD1843" s="112">
        <v>0</v>
      </c>
      <c r="BE1843" s="112">
        <v>0</v>
      </c>
      <c r="BF1843" s="112">
        <v>0</v>
      </c>
      <c r="BG1843" s="112">
        <v>0</v>
      </c>
      <c r="BH1843" s="112">
        <v>0</v>
      </c>
      <c r="BI1843" s="112">
        <v>0</v>
      </c>
      <c r="BJ1843" s="112">
        <v>0</v>
      </c>
      <c r="BK1843" s="111">
        <v>0.71299999999999997</v>
      </c>
      <c r="BL1843" s="112">
        <v>0</v>
      </c>
      <c r="BM1843" s="112">
        <v>0</v>
      </c>
      <c r="BN1843" s="112">
        <v>0</v>
      </c>
      <c r="BO1843" s="112">
        <v>0</v>
      </c>
      <c r="BP1843" s="112">
        <v>0</v>
      </c>
      <c r="BQ1843" s="112">
        <v>0</v>
      </c>
      <c r="BR1843" s="113">
        <v>832</v>
      </c>
      <c r="BS1843" s="112">
        <v>0</v>
      </c>
    </row>
    <row r="1844" spans="1:71" hidden="1" x14ac:dyDescent="0.25">
      <c r="A1844" s="102" t="s">
        <v>9</v>
      </c>
      <c r="B1844" s="103" t="s">
        <v>203</v>
      </c>
      <c r="C1844" s="102" t="s">
        <v>204</v>
      </c>
      <c r="D1844" s="102" t="s">
        <v>729</v>
      </c>
      <c r="E1844" s="102" t="s">
        <v>730</v>
      </c>
      <c r="F1844" s="102" t="s">
        <v>151</v>
      </c>
      <c r="G1844" s="102" t="s">
        <v>223</v>
      </c>
      <c r="H1844" s="104">
        <v>115</v>
      </c>
      <c r="I1844" s="104">
        <v>111</v>
      </c>
      <c r="J1844" s="104">
        <v>203</v>
      </c>
      <c r="K1844" s="104">
        <v>609</v>
      </c>
      <c r="L1844" s="105">
        <v>143</v>
      </c>
      <c r="M1844" s="106">
        <v>1058</v>
      </c>
      <c r="N1844" s="106">
        <v>1161</v>
      </c>
      <c r="O1844" s="106">
        <v>7</v>
      </c>
      <c r="P1844" s="106">
        <v>103</v>
      </c>
      <c r="Q1844" s="106">
        <v>8</v>
      </c>
      <c r="R1844" s="106">
        <v>7.5</v>
      </c>
      <c r="S1844" s="106">
        <v>1108</v>
      </c>
      <c r="T1844" s="106">
        <v>1123</v>
      </c>
      <c r="U1844" s="106">
        <v>7</v>
      </c>
      <c r="V1844" s="106">
        <v>15</v>
      </c>
      <c r="W1844" s="106">
        <v>6</v>
      </c>
      <c r="X1844" s="106">
        <v>6.5</v>
      </c>
      <c r="Y1844" s="106">
        <v>203</v>
      </c>
      <c r="Z1844" s="106">
        <v>9</v>
      </c>
      <c r="AA1844" s="107">
        <v>62776</v>
      </c>
      <c r="AB1844" s="106">
        <v>7</v>
      </c>
      <c r="AC1844" s="108">
        <v>7.4</v>
      </c>
      <c r="AD1844" s="109">
        <v>4</v>
      </c>
      <c r="AE1844" s="110">
        <v>0</v>
      </c>
      <c r="AF1844" s="111">
        <v>0.54</v>
      </c>
      <c r="AG1844" s="112">
        <v>0</v>
      </c>
      <c r="AH1844" s="112">
        <v>0</v>
      </c>
      <c r="AI1844" s="112">
        <v>0</v>
      </c>
      <c r="AJ1844" s="111">
        <v>0.9</v>
      </c>
      <c r="AK1844" s="112">
        <v>0</v>
      </c>
      <c r="AL1844" s="112">
        <v>0</v>
      </c>
      <c r="AM1844" s="112">
        <v>0</v>
      </c>
      <c r="AN1844" s="112">
        <v>0</v>
      </c>
      <c r="AO1844" s="112">
        <v>0</v>
      </c>
      <c r="AP1844" s="112">
        <v>0</v>
      </c>
      <c r="AQ1844" s="112">
        <v>0</v>
      </c>
      <c r="AR1844" s="112">
        <v>0</v>
      </c>
      <c r="AS1844" s="112">
        <v>0</v>
      </c>
      <c r="AT1844" s="111">
        <v>0.55000000000000004</v>
      </c>
      <c r="AU1844" s="112">
        <v>0</v>
      </c>
      <c r="AV1844" s="112">
        <v>0</v>
      </c>
      <c r="AW1844" s="112">
        <v>0</v>
      </c>
      <c r="AX1844" s="112">
        <v>0</v>
      </c>
      <c r="AY1844" s="112">
        <v>0</v>
      </c>
      <c r="AZ1844" s="112">
        <v>0</v>
      </c>
      <c r="BA1844" s="111">
        <v>0.71299999999999997</v>
      </c>
      <c r="BB1844" s="112">
        <v>0</v>
      </c>
      <c r="BC1844" s="112">
        <v>0</v>
      </c>
      <c r="BD1844" s="112">
        <v>0</v>
      </c>
      <c r="BE1844" s="112">
        <v>0</v>
      </c>
      <c r="BF1844" s="112">
        <v>0</v>
      </c>
      <c r="BG1844" s="112">
        <v>0</v>
      </c>
      <c r="BH1844" s="112">
        <v>0</v>
      </c>
      <c r="BI1844" s="112">
        <v>0</v>
      </c>
      <c r="BJ1844" s="112">
        <v>0</v>
      </c>
      <c r="BK1844" s="111">
        <v>0.71299999999999997</v>
      </c>
      <c r="BL1844" s="112">
        <v>0</v>
      </c>
      <c r="BM1844" s="112">
        <v>0</v>
      </c>
      <c r="BN1844" s="112">
        <v>0</v>
      </c>
      <c r="BO1844" s="112">
        <v>0</v>
      </c>
      <c r="BP1844" s="112">
        <v>0</v>
      </c>
      <c r="BQ1844" s="112">
        <v>0</v>
      </c>
      <c r="BR1844" s="113">
        <v>63</v>
      </c>
      <c r="BS1844" s="112">
        <v>0</v>
      </c>
    </row>
    <row r="1845" spans="1:71" hidden="1" x14ac:dyDescent="0.25">
      <c r="A1845" s="102" t="s">
        <v>9</v>
      </c>
      <c r="B1845" s="103" t="s">
        <v>203</v>
      </c>
      <c r="C1845" s="102" t="s">
        <v>204</v>
      </c>
      <c r="D1845" s="102" t="s">
        <v>731</v>
      </c>
      <c r="E1845" s="102" t="s">
        <v>732</v>
      </c>
      <c r="F1845" s="102" t="s">
        <v>155</v>
      </c>
      <c r="G1845" s="102" t="s">
        <v>227</v>
      </c>
      <c r="H1845" s="104">
        <v>55</v>
      </c>
      <c r="I1845" s="104">
        <v>53</v>
      </c>
      <c r="J1845" s="104">
        <v>320</v>
      </c>
      <c r="K1845" s="104">
        <v>960</v>
      </c>
      <c r="L1845" s="105">
        <v>142.66666666666666</v>
      </c>
      <c r="M1845" s="106">
        <v>569</v>
      </c>
      <c r="N1845" s="106">
        <v>584</v>
      </c>
      <c r="O1845" s="106">
        <v>5</v>
      </c>
      <c r="P1845" s="106">
        <v>15</v>
      </c>
      <c r="Q1845" s="106">
        <v>4</v>
      </c>
      <c r="R1845" s="106">
        <v>4.5</v>
      </c>
      <c r="S1845" s="106">
        <v>575</v>
      </c>
      <c r="T1845" s="106">
        <v>574</v>
      </c>
      <c r="U1845" s="106">
        <v>5</v>
      </c>
      <c r="V1845" s="106">
        <v>-1</v>
      </c>
      <c r="W1845" s="106">
        <v>2</v>
      </c>
      <c r="X1845" s="106">
        <v>3.5</v>
      </c>
      <c r="Y1845" s="106">
        <v>320</v>
      </c>
      <c r="Z1845" s="106">
        <v>10</v>
      </c>
      <c r="AA1845" s="107"/>
      <c r="AB1845" s="106"/>
      <c r="AC1845" s="108">
        <v>6</v>
      </c>
      <c r="AD1845" s="109">
        <v>3</v>
      </c>
      <c r="AE1845" s="110">
        <v>0</v>
      </c>
      <c r="AF1845" s="111">
        <v>0.54</v>
      </c>
      <c r="AG1845" s="112">
        <v>0</v>
      </c>
      <c r="AH1845" s="112">
        <v>0</v>
      </c>
      <c r="AI1845" s="112">
        <v>0</v>
      </c>
      <c r="AJ1845" s="111">
        <v>0.9</v>
      </c>
      <c r="AK1845" s="112">
        <v>0</v>
      </c>
      <c r="AL1845" s="112">
        <v>0</v>
      </c>
      <c r="AM1845" s="112">
        <v>0</v>
      </c>
      <c r="AN1845" s="112">
        <v>0</v>
      </c>
      <c r="AO1845" s="112">
        <v>0</v>
      </c>
      <c r="AP1845" s="112">
        <v>0</v>
      </c>
      <c r="AQ1845" s="112">
        <v>0</v>
      </c>
      <c r="AR1845" s="112">
        <v>0</v>
      </c>
      <c r="AS1845" s="112">
        <v>0</v>
      </c>
      <c r="AT1845" s="111">
        <v>0.55000000000000004</v>
      </c>
      <c r="AU1845" s="112">
        <v>0</v>
      </c>
      <c r="AV1845" s="112">
        <v>0</v>
      </c>
      <c r="AW1845" s="112">
        <v>0</v>
      </c>
      <c r="AX1845" s="112">
        <v>0</v>
      </c>
      <c r="AY1845" s="112">
        <v>0</v>
      </c>
      <c r="AZ1845" s="112">
        <v>0</v>
      </c>
      <c r="BA1845" s="111">
        <v>0.71299999999999997</v>
      </c>
      <c r="BB1845" s="112">
        <v>0</v>
      </c>
      <c r="BC1845" s="112">
        <v>0</v>
      </c>
      <c r="BD1845" s="112">
        <v>0</v>
      </c>
      <c r="BE1845" s="112">
        <v>0</v>
      </c>
      <c r="BF1845" s="112">
        <v>0</v>
      </c>
      <c r="BG1845" s="112">
        <v>0</v>
      </c>
      <c r="BH1845" s="112">
        <v>0</v>
      </c>
      <c r="BI1845" s="112">
        <v>0</v>
      </c>
      <c r="BJ1845" s="112">
        <v>0</v>
      </c>
      <c r="BK1845" s="111">
        <v>0.71299999999999997</v>
      </c>
      <c r="BL1845" s="112">
        <v>0</v>
      </c>
      <c r="BM1845" s="112">
        <v>0</v>
      </c>
      <c r="BN1845" s="112">
        <v>0</v>
      </c>
      <c r="BO1845" s="112">
        <v>0</v>
      </c>
      <c r="BP1845" s="112">
        <v>0</v>
      </c>
      <c r="BQ1845" s="112">
        <v>0</v>
      </c>
      <c r="BR1845" s="113">
        <v>76</v>
      </c>
      <c r="BS1845" s="112">
        <v>0</v>
      </c>
    </row>
    <row r="1846" spans="1:71" hidden="1" x14ac:dyDescent="0.25">
      <c r="A1846" s="102" t="s">
        <v>9</v>
      </c>
      <c r="B1846" s="103" t="s">
        <v>203</v>
      </c>
      <c r="C1846" s="102" t="s">
        <v>204</v>
      </c>
      <c r="D1846" s="102" t="s">
        <v>852</v>
      </c>
      <c r="E1846" s="102" t="s">
        <v>853</v>
      </c>
      <c r="F1846" s="102" t="s">
        <v>151</v>
      </c>
      <c r="G1846" s="102" t="s">
        <v>223</v>
      </c>
      <c r="H1846" s="104"/>
      <c r="I1846" s="104">
        <v>12</v>
      </c>
      <c r="J1846" s="104"/>
      <c r="K1846" s="104" t="s">
        <v>154</v>
      </c>
      <c r="L1846" s="105">
        <v>12</v>
      </c>
      <c r="M1846" s="106"/>
      <c r="N1846" s="106"/>
      <c r="O1846" s="106"/>
      <c r="P1846" s="106"/>
      <c r="Q1846" s="106"/>
      <c r="R1846" s="106"/>
      <c r="S1846" s="106">
        <v>122</v>
      </c>
      <c r="T1846" s="106">
        <v>119</v>
      </c>
      <c r="U1846" s="106">
        <v>1</v>
      </c>
      <c r="V1846" s="106">
        <v>-3</v>
      </c>
      <c r="W1846" s="106">
        <v>1</v>
      </c>
      <c r="X1846" s="106">
        <v>1</v>
      </c>
      <c r="Y1846" s="106"/>
      <c r="Z1846" s="106"/>
      <c r="AA1846" s="107">
        <v>25321</v>
      </c>
      <c r="AB1846" s="106">
        <v>1</v>
      </c>
      <c r="AC1846" s="108">
        <v>1</v>
      </c>
      <c r="AD1846" s="109">
        <v>1</v>
      </c>
      <c r="AE1846" s="110">
        <v>0</v>
      </c>
      <c r="AF1846" s="111">
        <v>0.54</v>
      </c>
      <c r="AG1846" s="112">
        <v>0</v>
      </c>
      <c r="AH1846" s="112">
        <v>0</v>
      </c>
      <c r="AI1846" s="112">
        <v>0</v>
      </c>
      <c r="AJ1846" s="111">
        <v>0.9</v>
      </c>
      <c r="AK1846" s="112">
        <v>0</v>
      </c>
      <c r="AL1846" s="112">
        <v>0</v>
      </c>
      <c r="AM1846" s="112">
        <v>0</v>
      </c>
      <c r="AN1846" s="112">
        <v>0</v>
      </c>
      <c r="AO1846" s="112">
        <v>0</v>
      </c>
      <c r="AP1846" s="112">
        <v>0</v>
      </c>
      <c r="AQ1846" s="112">
        <v>0</v>
      </c>
      <c r="AR1846" s="112">
        <v>0</v>
      </c>
      <c r="AS1846" s="112">
        <v>0</v>
      </c>
      <c r="AT1846" s="111">
        <v>0.55000000000000004</v>
      </c>
      <c r="AU1846" s="112">
        <v>0</v>
      </c>
      <c r="AV1846" s="112">
        <v>0</v>
      </c>
      <c r="AW1846" s="112">
        <v>0</v>
      </c>
      <c r="AX1846" s="112">
        <v>0</v>
      </c>
      <c r="AY1846" s="112">
        <v>0</v>
      </c>
      <c r="AZ1846" s="112">
        <v>0</v>
      </c>
      <c r="BA1846" s="111">
        <v>0.71299999999999997</v>
      </c>
      <c r="BB1846" s="112">
        <v>0</v>
      </c>
      <c r="BC1846" s="112">
        <v>0</v>
      </c>
      <c r="BD1846" s="112">
        <v>0</v>
      </c>
      <c r="BE1846" s="112">
        <v>0</v>
      </c>
      <c r="BF1846" s="112">
        <v>0</v>
      </c>
      <c r="BG1846" s="112">
        <v>0</v>
      </c>
      <c r="BH1846" s="112">
        <v>0</v>
      </c>
      <c r="BI1846" s="112">
        <v>0</v>
      </c>
      <c r="BJ1846" s="112">
        <v>0</v>
      </c>
      <c r="BK1846" s="111">
        <v>0.71299999999999997</v>
      </c>
      <c r="BL1846" s="112">
        <v>0</v>
      </c>
      <c r="BM1846" s="112">
        <v>0</v>
      </c>
      <c r="BN1846" s="112">
        <v>0</v>
      </c>
      <c r="BO1846" s="112">
        <v>0</v>
      </c>
      <c r="BP1846" s="112">
        <v>0</v>
      </c>
      <c r="BQ1846" s="112">
        <v>0</v>
      </c>
      <c r="BR1846" s="113">
        <v>14</v>
      </c>
      <c r="BS1846" s="112">
        <v>0</v>
      </c>
    </row>
    <row r="1847" spans="1:71" hidden="1" x14ac:dyDescent="0.25">
      <c r="A1847" s="102" t="s">
        <v>9</v>
      </c>
      <c r="B1847" s="103" t="s">
        <v>203</v>
      </c>
      <c r="C1847" s="102" t="s">
        <v>204</v>
      </c>
      <c r="D1847" s="102" t="s">
        <v>312</v>
      </c>
      <c r="E1847" s="102" t="s">
        <v>1082</v>
      </c>
      <c r="F1847" s="102" t="s">
        <v>155</v>
      </c>
      <c r="G1847" s="102" t="s">
        <v>227</v>
      </c>
      <c r="H1847" s="104">
        <v>180</v>
      </c>
      <c r="I1847" s="104">
        <v>222</v>
      </c>
      <c r="J1847" s="104">
        <v>92</v>
      </c>
      <c r="K1847" s="104">
        <v>276</v>
      </c>
      <c r="L1847" s="105">
        <v>164.66666666666666</v>
      </c>
      <c r="M1847" s="106">
        <v>1773</v>
      </c>
      <c r="N1847" s="106">
        <v>1789</v>
      </c>
      <c r="O1847" s="106">
        <v>8</v>
      </c>
      <c r="P1847" s="106">
        <v>16</v>
      </c>
      <c r="Q1847" s="106">
        <v>4</v>
      </c>
      <c r="R1847" s="106">
        <v>6</v>
      </c>
      <c r="S1847" s="106">
        <v>1856</v>
      </c>
      <c r="T1847" s="106">
        <v>1922</v>
      </c>
      <c r="U1847" s="106">
        <v>8</v>
      </c>
      <c r="V1847" s="106">
        <v>66</v>
      </c>
      <c r="W1847" s="106">
        <v>9</v>
      </c>
      <c r="X1847" s="106">
        <v>8.5</v>
      </c>
      <c r="Y1847" s="106">
        <v>92</v>
      </c>
      <c r="Z1847" s="106">
        <v>8</v>
      </c>
      <c r="AA1847" s="107">
        <v>80376</v>
      </c>
      <c r="AB1847" s="106">
        <v>9</v>
      </c>
      <c r="AC1847" s="108">
        <v>8.1</v>
      </c>
      <c r="AD1847" s="109">
        <v>5</v>
      </c>
      <c r="AE1847" s="110">
        <v>0</v>
      </c>
      <c r="AF1847" s="111">
        <v>0.54</v>
      </c>
      <c r="AG1847" s="112">
        <v>0</v>
      </c>
      <c r="AH1847" s="112">
        <v>0</v>
      </c>
      <c r="AI1847" s="112">
        <v>0</v>
      </c>
      <c r="AJ1847" s="111">
        <v>0.9</v>
      </c>
      <c r="AK1847" s="112">
        <v>0</v>
      </c>
      <c r="AL1847" s="112">
        <v>0</v>
      </c>
      <c r="AM1847" s="112">
        <v>0</v>
      </c>
      <c r="AN1847" s="112">
        <v>0</v>
      </c>
      <c r="AO1847" s="112">
        <v>0</v>
      </c>
      <c r="AP1847" s="112">
        <v>0</v>
      </c>
      <c r="AQ1847" s="112">
        <v>0</v>
      </c>
      <c r="AR1847" s="112">
        <v>0</v>
      </c>
      <c r="AS1847" s="112">
        <v>0</v>
      </c>
      <c r="AT1847" s="111">
        <v>0.55000000000000004</v>
      </c>
      <c r="AU1847" s="112">
        <v>0</v>
      </c>
      <c r="AV1847" s="112">
        <v>0</v>
      </c>
      <c r="AW1847" s="112">
        <v>0</v>
      </c>
      <c r="AX1847" s="112">
        <v>0</v>
      </c>
      <c r="AY1847" s="112">
        <v>0</v>
      </c>
      <c r="AZ1847" s="112">
        <v>0</v>
      </c>
      <c r="BA1847" s="111">
        <v>0.71299999999999997</v>
      </c>
      <c r="BB1847" s="112">
        <v>0</v>
      </c>
      <c r="BC1847" s="112">
        <v>0</v>
      </c>
      <c r="BD1847" s="112">
        <v>0</v>
      </c>
      <c r="BE1847" s="112">
        <v>0</v>
      </c>
      <c r="BF1847" s="112">
        <v>0</v>
      </c>
      <c r="BG1847" s="112">
        <v>0</v>
      </c>
      <c r="BH1847" s="112">
        <v>0</v>
      </c>
      <c r="BI1847" s="112">
        <v>0</v>
      </c>
      <c r="BJ1847" s="112">
        <v>0</v>
      </c>
      <c r="BK1847" s="111">
        <v>0.71299999999999997</v>
      </c>
      <c r="BL1847" s="112">
        <v>0</v>
      </c>
      <c r="BM1847" s="112">
        <v>0</v>
      </c>
      <c r="BN1847" s="112">
        <v>0</v>
      </c>
      <c r="BO1847" s="112">
        <v>0</v>
      </c>
      <c r="BP1847" s="112">
        <v>0</v>
      </c>
      <c r="BQ1847" s="112">
        <v>0</v>
      </c>
      <c r="BR1847" s="113">
        <v>218</v>
      </c>
      <c r="BS1847" s="112">
        <v>0</v>
      </c>
    </row>
    <row r="1848" spans="1:71" hidden="1" x14ac:dyDescent="0.25">
      <c r="A1848" s="102" t="s">
        <v>9</v>
      </c>
      <c r="B1848" s="103" t="s">
        <v>203</v>
      </c>
      <c r="C1848" s="102" t="s">
        <v>204</v>
      </c>
      <c r="D1848" s="102" t="s">
        <v>313</v>
      </c>
      <c r="E1848" s="102" t="s">
        <v>1075</v>
      </c>
      <c r="F1848" s="102" t="s">
        <v>151</v>
      </c>
      <c r="G1848" s="102" t="s">
        <v>223</v>
      </c>
      <c r="H1848" s="104">
        <v>504</v>
      </c>
      <c r="I1848" s="104">
        <v>496</v>
      </c>
      <c r="J1848" s="104">
        <v>1207</v>
      </c>
      <c r="K1848" s="104">
        <v>3621</v>
      </c>
      <c r="L1848" s="105">
        <v>735.66666666666663</v>
      </c>
      <c r="M1848" s="106">
        <v>4648</v>
      </c>
      <c r="N1848" s="106">
        <v>4904</v>
      </c>
      <c r="O1848" s="106">
        <v>10</v>
      </c>
      <c r="P1848" s="106">
        <v>256</v>
      </c>
      <c r="Q1848" s="106">
        <v>9</v>
      </c>
      <c r="R1848" s="106">
        <v>9.5</v>
      </c>
      <c r="S1848" s="106">
        <v>4420</v>
      </c>
      <c r="T1848" s="106">
        <v>4518</v>
      </c>
      <c r="U1848" s="106">
        <v>10</v>
      </c>
      <c r="V1848" s="106">
        <v>98</v>
      </c>
      <c r="W1848" s="106">
        <v>9</v>
      </c>
      <c r="X1848" s="106">
        <v>9.5</v>
      </c>
      <c r="Y1848" s="106">
        <v>1207</v>
      </c>
      <c r="Z1848" s="106">
        <v>10</v>
      </c>
      <c r="AA1848" s="107">
        <v>72340</v>
      </c>
      <c r="AB1848" s="106">
        <v>8</v>
      </c>
      <c r="AC1848" s="108">
        <v>9</v>
      </c>
      <c r="AD1848" s="109">
        <v>5</v>
      </c>
      <c r="AE1848" s="110">
        <v>0</v>
      </c>
      <c r="AF1848" s="111">
        <v>0.54</v>
      </c>
      <c r="AG1848" s="112">
        <v>0.66666666666666663</v>
      </c>
      <c r="AH1848" s="112">
        <v>0</v>
      </c>
      <c r="AI1848" s="112">
        <v>0.66666666666666663</v>
      </c>
      <c r="AJ1848" s="111">
        <v>0.9</v>
      </c>
      <c r="AK1848" s="112">
        <v>0</v>
      </c>
      <c r="AL1848" s="112">
        <v>0</v>
      </c>
      <c r="AM1848" s="112">
        <v>0</v>
      </c>
      <c r="AN1848" s="112">
        <v>0</v>
      </c>
      <c r="AO1848" s="112">
        <v>0</v>
      </c>
      <c r="AP1848" s="112">
        <v>0</v>
      </c>
      <c r="AQ1848" s="112">
        <v>0</v>
      </c>
      <c r="AR1848" s="112">
        <v>0</v>
      </c>
      <c r="AS1848" s="112">
        <v>0</v>
      </c>
      <c r="AT1848" s="111">
        <v>0.55000000000000004</v>
      </c>
      <c r="AU1848" s="112">
        <v>0</v>
      </c>
      <c r="AV1848" s="112">
        <v>0</v>
      </c>
      <c r="AW1848" s="112">
        <v>0</v>
      </c>
      <c r="AX1848" s="112">
        <v>0</v>
      </c>
      <c r="AY1848" s="112">
        <v>0</v>
      </c>
      <c r="AZ1848" s="112">
        <v>0</v>
      </c>
      <c r="BA1848" s="111">
        <v>0.71299999999999997</v>
      </c>
      <c r="BB1848" s="112">
        <v>0</v>
      </c>
      <c r="BC1848" s="112">
        <v>0</v>
      </c>
      <c r="BD1848" s="112">
        <v>0</v>
      </c>
      <c r="BE1848" s="112">
        <v>0</v>
      </c>
      <c r="BF1848" s="112">
        <v>0</v>
      </c>
      <c r="BG1848" s="112">
        <v>0</v>
      </c>
      <c r="BH1848" s="112">
        <v>0</v>
      </c>
      <c r="BI1848" s="112">
        <v>0</v>
      </c>
      <c r="BJ1848" s="112">
        <v>0</v>
      </c>
      <c r="BK1848" s="111">
        <v>0.71299999999999997</v>
      </c>
      <c r="BL1848" s="112">
        <v>0</v>
      </c>
      <c r="BM1848" s="112">
        <v>0.6</v>
      </c>
      <c r="BN1848" s="112">
        <v>0.6</v>
      </c>
      <c r="BO1848" s="112">
        <v>0</v>
      </c>
      <c r="BP1848" s="112">
        <v>0</v>
      </c>
      <c r="BQ1848" s="112">
        <v>0</v>
      </c>
      <c r="BR1848" s="113">
        <v>460</v>
      </c>
      <c r="BS1848" s="112">
        <v>0</v>
      </c>
    </row>
    <row r="1849" spans="1:71" hidden="1" x14ac:dyDescent="0.25">
      <c r="A1849" s="102" t="s">
        <v>9</v>
      </c>
      <c r="B1849" s="103" t="s">
        <v>203</v>
      </c>
      <c r="C1849" s="102" t="s">
        <v>204</v>
      </c>
      <c r="D1849" s="102" t="s">
        <v>487</v>
      </c>
      <c r="E1849" s="102" t="s">
        <v>488</v>
      </c>
      <c r="F1849" s="102" t="s">
        <v>155</v>
      </c>
      <c r="G1849" s="102" t="s">
        <v>227</v>
      </c>
      <c r="H1849" s="104">
        <v>24</v>
      </c>
      <c r="I1849" s="104">
        <v>28</v>
      </c>
      <c r="J1849" s="104">
        <v>16</v>
      </c>
      <c r="K1849" s="104">
        <v>48</v>
      </c>
      <c r="L1849" s="105">
        <v>22.666666666666668</v>
      </c>
      <c r="M1849" s="106">
        <v>211</v>
      </c>
      <c r="N1849" s="106">
        <v>233</v>
      </c>
      <c r="O1849" s="106">
        <v>3</v>
      </c>
      <c r="P1849" s="106">
        <v>22</v>
      </c>
      <c r="Q1849" s="106">
        <v>5</v>
      </c>
      <c r="R1849" s="106">
        <v>4</v>
      </c>
      <c r="S1849" s="106">
        <v>226</v>
      </c>
      <c r="T1849" s="106">
        <v>234</v>
      </c>
      <c r="U1849" s="106">
        <v>3</v>
      </c>
      <c r="V1849" s="106">
        <v>8</v>
      </c>
      <c r="W1849" s="106">
        <v>4</v>
      </c>
      <c r="X1849" s="106">
        <v>3.5</v>
      </c>
      <c r="Y1849" s="106">
        <v>16</v>
      </c>
      <c r="Z1849" s="106">
        <v>4</v>
      </c>
      <c r="AA1849" s="107">
        <v>96917</v>
      </c>
      <c r="AB1849" s="106">
        <v>10</v>
      </c>
      <c r="AC1849" s="108">
        <v>6.3</v>
      </c>
      <c r="AD1849" s="109">
        <v>4</v>
      </c>
      <c r="AE1849" s="110">
        <v>0</v>
      </c>
      <c r="AF1849" s="111">
        <v>0.54</v>
      </c>
      <c r="AG1849" s="112">
        <v>0</v>
      </c>
      <c r="AH1849" s="112">
        <v>0</v>
      </c>
      <c r="AI1849" s="112">
        <v>0</v>
      </c>
      <c r="AJ1849" s="111">
        <v>0.9</v>
      </c>
      <c r="AK1849" s="112">
        <v>0</v>
      </c>
      <c r="AL1849" s="112">
        <v>0</v>
      </c>
      <c r="AM1849" s="112">
        <v>0</v>
      </c>
      <c r="AN1849" s="112">
        <v>0</v>
      </c>
      <c r="AO1849" s="112">
        <v>0</v>
      </c>
      <c r="AP1849" s="112">
        <v>0</v>
      </c>
      <c r="AQ1849" s="112">
        <v>0</v>
      </c>
      <c r="AR1849" s="112">
        <v>0</v>
      </c>
      <c r="AS1849" s="112">
        <v>0</v>
      </c>
      <c r="AT1849" s="111">
        <v>0.55000000000000004</v>
      </c>
      <c r="AU1849" s="112">
        <v>0</v>
      </c>
      <c r="AV1849" s="112">
        <v>0</v>
      </c>
      <c r="AW1849" s="112">
        <v>0</v>
      </c>
      <c r="AX1849" s="112">
        <v>0</v>
      </c>
      <c r="AY1849" s="112">
        <v>0</v>
      </c>
      <c r="AZ1849" s="112">
        <v>0</v>
      </c>
      <c r="BA1849" s="111">
        <v>0.71299999999999997</v>
      </c>
      <c r="BB1849" s="112">
        <v>0</v>
      </c>
      <c r="BC1849" s="112">
        <v>0</v>
      </c>
      <c r="BD1849" s="112">
        <v>0</v>
      </c>
      <c r="BE1849" s="112">
        <v>0</v>
      </c>
      <c r="BF1849" s="112">
        <v>0</v>
      </c>
      <c r="BG1849" s="112">
        <v>0</v>
      </c>
      <c r="BH1849" s="112">
        <v>0</v>
      </c>
      <c r="BI1849" s="112">
        <v>0</v>
      </c>
      <c r="BJ1849" s="112">
        <v>0</v>
      </c>
      <c r="BK1849" s="111">
        <v>0.71299999999999997</v>
      </c>
      <c r="BL1849" s="112">
        <v>0</v>
      </c>
      <c r="BM1849" s="112">
        <v>0</v>
      </c>
      <c r="BN1849" s="112">
        <v>0</v>
      </c>
      <c r="BO1849" s="112">
        <v>0</v>
      </c>
      <c r="BP1849" s="112">
        <v>0</v>
      </c>
      <c r="BQ1849" s="112">
        <v>0</v>
      </c>
      <c r="BR1849" s="113">
        <v>31</v>
      </c>
      <c r="BS1849" s="112">
        <v>0</v>
      </c>
    </row>
    <row r="1850" spans="1:71" hidden="1" x14ac:dyDescent="0.25">
      <c r="A1850" s="102" t="s">
        <v>9</v>
      </c>
      <c r="B1850" s="103" t="s">
        <v>203</v>
      </c>
      <c r="C1850" s="102" t="s">
        <v>204</v>
      </c>
      <c r="D1850" s="102" t="s">
        <v>598</v>
      </c>
      <c r="E1850" s="102" t="s">
        <v>599</v>
      </c>
      <c r="F1850" s="102" t="s">
        <v>152</v>
      </c>
      <c r="G1850" s="102" t="s">
        <v>223</v>
      </c>
      <c r="H1850" s="104">
        <v>20</v>
      </c>
      <c r="I1850" s="104">
        <v>21</v>
      </c>
      <c r="J1850" s="104">
        <v>14</v>
      </c>
      <c r="K1850" s="104">
        <v>42</v>
      </c>
      <c r="L1850" s="105">
        <v>18.333333333333332</v>
      </c>
      <c r="M1850" s="106">
        <v>138</v>
      </c>
      <c r="N1850" s="106">
        <v>129</v>
      </c>
      <c r="O1850" s="106">
        <v>1</v>
      </c>
      <c r="P1850" s="106">
        <v>-9</v>
      </c>
      <c r="Q1850" s="106">
        <v>2</v>
      </c>
      <c r="R1850" s="106">
        <v>1.5</v>
      </c>
      <c r="S1850" s="106">
        <v>149</v>
      </c>
      <c r="T1850" s="106">
        <v>146</v>
      </c>
      <c r="U1850" s="106">
        <v>2</v>
      </c>
      <c r="V1850" s="106">
        <v>-3</v>
      </c>
      <c r="W1850" s="106">
        <v>1</v>
      </c>
      <c r="X1850" s="106">
        <v>1.5</v>
      </c>
      <c r="Y1850" s="106">
        <v>14</v>
      </c>
      <c r="Z1850" s="106">
        <v>4</v>
      </c>
      <c r="AA1850" s="107">
        <v>28614</v>
      </c>
      <c r="AB1850" s="106">
        <v>1</v>
      </c>
      <c r="AC1850" s="108">
        <v>1.8</v>
      </c>
      <c r="AD1850" s="109">
        <v>1</v>
      </c>
      <c r="AE1850" s="110">
        <v>0</v>
      </c>
      <c r="AF1850" s="111">
        <v>0.54</v>
      </c>
      <c r="AG1850" s="112">
        <v>0</v>
      </c>
      <c r="AH1850" s="112">
        <v>0</v>
      </c>
      <c r="AI1850" s="112">
        <v>0</v>
      </c>
      <c r="AJ1850" s="111">
        <v>0.9</v>
      </c>
      <c r="AK1850" s="112">
        <v>0</v>
      </c>
      <c r="AL1850" s="112">
        <v>0</v>
      </c>
      <c r="AM1850" s="112">
        <v>0</v>
      </c>
      <c r="AN1850" s="112">
        <v>0</v>
      </c>
      <c r="AO1850" s="112">
        <v>0</v>
      </c>
      <c r="AP1850" s="112">
        <v>0</v>
      </c>
      <c r="AQ1850" s="112">
        <v>0</v>
      </c>
      <c r="AR1850" s="112">
        <v>0</v>
      </c>
      <c r="AS1850" s="112">
        <v>0</v>
      </c>
      <c r="AT1850" s="111">
        <v>0.55000000000000004</v>
      </c>
      <c r="AU1850" s="112">
        <v>0</v>
      </c>
      <c r="AV1850" s="112">
        <v>0</v>
      </c>
      <c r="AW1850" s="112">
        <v>0</v>
      </c>
      <c r="AX1850" s="112">
        <v>0</v>
      </c>
      <c r="AY1850" s="112">
        <v>0</v>
      </c>
      <c r="AZ1850" s="112">
        <v>0</v>
      </c>
      <c r="BA1850" s="111">
        <v>0.71299999999999997</v>
      </c>
      <c r="BB1850" s="112">
        <v>0</v>
      </c>
      <c r="BC1850" s="112">
        <v>0</v>
      </c>
      <c r="BD1850" s="112">
        <v>0</v>
      </c>
      <c r="BE1850" s="112">
        <v>0</v>
      </c>
      <c r="BF1850" s="112">
        <v>0</v>
      </c>
      <c r="BG1850" s="112">
        <v>0</v>
      </c>
      <c r="BH1850" s="112">
        <v>0</v>
      </c>
      <c r="BI1850" s="112">
        <v>0</v>
      </c>
      <c r="BJ1850" s="112">
        <v>0</v>
      </c>
      <c r="BK1850" s="111">
        <v>0.71299999999999997</v>
      </c>
      <c r="BL1850" s="112">
        <v>0</v>
      </c>
      <c r="BM1850" s="112">
        <v>0</v>
      </c>
      <c r="BN1850" s="112">
        <v>0</v>
      </c>
      <c r="BO1850" s="112">
        <v>0</v>
      </c>
      <c r="BP1850" s="112">
        <v>0</v>
      </c>
      <c r="BQ1850" s="112">
        <v>0</v>
      </c>
      <c r="BR1850" s="113">
        <v>24</v>
      </c>
      <c r="BS1850" s="112">
        <v>0</v>
      </c>
    </row>
    <row r="1851" spans="1:71" hidden="1" x14ac:dyDescent="0.25">
      <c r="A1851" s="102" t="s">
        <v>9</v>
      </c>
      <c r="B1851" s="103" t="s">
        <v>205</v>
      </c>
      <c r="C1851" s="102" t="s">
        <v>206</v>
      </c>
      <c r="D1851" s="102" t="s">
        <v>245</v>
      </c>
      <c r="E1851" s="102" t="s">
        <v>246</v>
      </c>
      <c r="F1851" s="102" t="s">
        <v>151</v>
      </c>
      <c r="G1851" s="102" t="s">
        <v>223</v>
      </c>
      <c r="H1851" s="104">
        <v>603</v>
      </c>
      <c r="I1851" s="104">
        <v>660</v>
      </c>
      <c r="J1851" s="104">
        <v>245</v>
      </c>
      <c r="K1851" s="104">
        <v>735</v>
      </c>
      <c r="L1851" s="105">
        <v>502.66666666666669</v>
      </c>
      <c r="M1851" s="106">
        <v>6137</v>
      </c>
      <c r="N1851" s="106">
        <v>6208</v>
      </c>
      <c r="O1851" s="106">
        <v>10</v>
      </c>
      <c r="P1851" s="106">
        <v>71</v>
      </c>
      <c r="Q1851" s="106">
        <v>7</v>
      </c>
      <c r="R1851" s="106">
        <v>8.5</v>
      </c>
      <c r="S1851" s="106">
        <v>6372</v>
      </c>
      <c r="T1851" s="106">
        <v>6453</v>
      </c>
      <c r="U1851" s="106">
        <v>10</v>
      </c>
      <c r="V1851" s="106">
        <v>81</v>
      </c>
      <c r="W1851" s="106">
        <v>9</v>
      </c>
      <c r="X1851" s="106">
        <v>9.5</v>
      </c>
      <c r="Y1851" s="106">
        <v>245</v>
      </c>
      <c r="Z1851" s="106">
        <v>9</v>
      </c>
      <c r="AA1851" s="107">
        <v>59101</v>
      </c>
      <c r="AB1851" s="106">
        <v>6</v>
      </c>
      <c r="AC1851" s="108">
        <v>7.8</v>
      </c>
      <c r="AD1851" s="109">
        <v>4</v>
      </c>
      <c r="AE1851" s="110">
        <v>0</v>
      </c>
      <c r="AF1851" s="111">
        <v>0.54</v>
      </c>
      <c r="AG1851" s="112">
        <v>14.333333333333334</v>
      </c>
      <c r="AH1851" s="112">
        <v>4.666666666666667</v>
      </c>
      <c r="AI1851" s="112">
        <v>14.333333333333334</v>
      </c>
      <c r="AJ1851" s="111">
        <v>0.9</v>
      </c>
      <c r="AK1851" s="112">
        <v>0</v>
      </c>
      <c r="AL1851" s="112">
        <v>32.333333333333336</v>
      </c>
      <c r="AM1851" s="112">
        <v>0</v>
      </c>
      <c r="AN1851" s="112">
        <v>0</v>
      </c>
      <c r="AO1851" s="112">
        <v>0</v>
      </c>
      <c r="AP1851" s="112">
        <v>0</v>
      </c>
      <c r="AQ1851" s="112">
        <v>0</v>
      </c>
      <c r="AR1851" s="112">
        <v>0</v>
      </c>
      <c r="AS1851" s="112">
        <v>0</v>
      </c>
      <c r="AT1851" s="111">
        <v>0.55000000000000004</v>
      </c>
      <c r="AU1851" s="112">
        <v>0</v>
      </c>
      <c r="AV1851" s="112">
        <v>0</v>
      </c>
      <c r="AW1851" s="112">
        <v>0</v>
      </c>
      <c r="AX1851" s="112">
        <v>0</v>
      </c>
      <c r="AY1851" s="112">
        <v>0</v>
      </c>
      <c r="AZ1851" s="112">
        <v>0</v>
      </c>
      <c r="BA1851" s="111">
        <v>0.71299999999999997</v>
      </c>
      <c r="BB1851" s="112">
        <v>0</v>
      </c>
      <c r="BC1851" s="112">
        <v>0</v>
      </c>
      <c r="BD1851" s="112">
        <v>0</v>
      </c>
      <c r="BE1851" s="112">
        <v>0</v>
      </c>
      <c r="BF1851" s="112">
        <v>0</v>
      </c>
      <c r="BG1851" s="112">
        <v>0</v>
      </c>
      <c r="BH1851" s="112">
        <v>0</v>
      </c>
      <c r="BI1851" s="112">
        <v>0</v>
      </c>
      <c r="BJ1851" s="112">
        <v>0</v>
      </c>
      <c r="BK1851" s="111">
        <v>0.71299999999999997</v>
      </c>
      <c r="BL1851" s="112">
        <v>0</v>
      </c>
      <c r="BM1851" s="112">
        <v>34.88333333333334</v>
      </c>
      <c r="BN1851" s="112">
        <v>12.9</v>
      </c>
      <c r="BO1851" s="112">
        <v>0</v>
      </c>
      <c r="BP1851" s="112">
        <v>0</v>
      </c>
      <c r="BQ1851" s="112">
        <v>0</v>
      </c>
      <c r="BR1851" s="113">
        <v>323</v>
      </c>
      <c r="BS1851" s="112">
        <v>0</v>
      </c>
    </row>
    <row r="1852" spans="1:71" hidden="1" x14ac:dyDescent="0.25">
      <c r="A1852" s="102" t="s">
        <v>9</v>
      </c>
      <c r="B1852" s="103" t="s">
        <v>205</v>
      </c>
      <c r="C1852" s="102" t="s">
        <v>206</v>
      </c>
      <c r="D1852" s="102" t="s">
        <v>489</v>
      </c>
      <c r="E1852" s="102" t="s">
        <v>490</v>
      </c>
      <c r="F1852" s="102" t="s">
        <v>151</v>
      </c>
      <c r="G1852" s="102" t="s">
        <v>223</v>
      </c>
      <c r="H1852" s="104">
        <v>87</v>
      </c>
      <c r="I1852" s="104">
        <v>94</v>
      </c>
      <c r="J1852" s="104">
        <v>77</v>
      </c>
      <c r="K1852" s="104">
        <v>231</v>
      </c>
      <c r="L1852" s="105">
        <v>86</v>
      </c>
      <c r="M1852" s="106">
        <v>912</v>
      </c>
      <c r="N1852" s="106">
        <v>861</v>
      </c>
      <c r="O1852" s="106">
        <v>6</v>
      </c>
      <c r="P1852" s="106">
        <v>-51</v>
      </c>
      <c r="Q1852" s="106">
        <v>1</v>
      </c>
      <c r="R1852" s="106">
        <v>3.5</v>
      </c>
      <c r="S1852" s="106">
        <v>947</v>
      </c>
      <c r="T1852" s="106">
        <v>943</v>
      </c>
      <c r="U1852" s="106">
        <v>6</v>
      </c>
      <c r="V1852" s="106">
        <v>-4</v>
      </c>
      <c r="W1852" s="106">
        <v>1</v>
      </c>
      <c r="X1852" s="106">
        <v>3.5</v>
      </c>
      <c r="Y1852" s="106">
        <v>77</v>
      </c>
      <c r="Z1852" s="106">
        <v>8</v>
      </c>
      <c r="AA1852" s="107">
        <v>40678</v>
      </c>
      <c r="AB1852" s="106">
        <v>4</v>
      </c>
      <c r="AC1852" s="108">
        <v>4.5999999999999996</v>
      </c>
      <c r="AD1852" s="109">
        <v>3</v>
      </c>
      <c r="AE1852" s="110">
        <v>0</v>
      </c>
      <c r="AF1852" s="111">
        <v>0.54</v>
      </c>
      <c r="AG1852" s="112">
        <v>0</v>
      </c>
      <c r="AH1852" s="112">
        <v>0</v>
      </c>
      <c r="AI1852" s="112">
        <v>0</v>
      </c>
      <c r="AJ1852" s="111">
        <v>0.9</v>
      </c>
      <c r="AK1852" s="112">
        <v>0</v>
      </c>
      <c r="AL1852" s="112">
        <v>0</v>
      </c>
      <c r="AM1852" s="112">
        <v>0</v>
      </c>
      <c r="AN1852" s="112">
        <v>0</v>
      </c>
      <c r="AO1852" s="112">
        <v>0</v>
      </c>
      <c r="AP1852" s="112">
        <v>0</v>
      </c>
      <c r="AQ1852" s="112">
        <v>0</v>
      </c>
      <c r="AR1852" s="112">
        <v>0</v>
      </c>
      <c r="AS1852" s="112">
        <v>0</v>
      </c>
      <c r="AT1852" s="111">
        <v>0.55000000000000004</v>
      </c>
      <c r="AU1852" s="112">
        <v>0</v>
      </c>
      <c r="AV1852" s="112">
        <v>0</v>
      </c>
      <c r="AW1852" s="112">
        <v>0</v>
      </c>
      <c r="AX1852" s="112">
        <v>0</v>
      </c>
      <c r="AY1852" s="112">
        <v>0</v>
      </c>
      <c r="AZ1852" s="112">
        <v>0</v>
      </c>
      <c r="BA1852" s="111">
        <v>0.71299999999999997</v>
      </c>
      <c r="BB1852" s="112">
        <v>0</v>
      </c>
      <c r="BC1852" s="112">
        <v>0</v>
      </c>
      <c r="BD1852" s="112">
        <v>0</v>
      </c>
      <c r="BE1852" s="112">
        <v>0</v>
      </c>
      <c r="BF1852" s="112">
        <v>0</v>
      </c>
      <c r="BG1852" s="112">
        <v>0</v>
      </c>
      <c r="BH1852" s="112">
        <v>0</v>
      </c>
      <c r="BI1852" s="112">
        <v>0</v>
      </c>
      <c r="BJ1852" s="112">
        <v>0</v>
      </c>
      <c r="BK1852" s="111">
        <v>0.71299999999999997</v>
      </c>
      <c r="BL1852" s="112">
        <v>0</v>
      </c>
      <c r="BM1852" s="112">
        <v>0</v>
      </c>
      <c r="BN1852" s="112">
        <v>0</v>
      </c>
      <c r="BO1852" s="112">
        <v>0</v>
      </c>
      <c r="BP1852" s="112">
        <v>0</v>
      </c>
      <c r="BQ1852" s="112">
        <v>0</v>
      </c>
      <c r="BR1852" s="113">
        <v>96</v>
      </c>
      <c r="BS1852" s="112">
        <v>0</v>
      </c>
    </row>
    <row r="1853" spans="1:71" hidden="1" x14ac:dyDescent="0.25">
      <c r="A1853" s="102" t="s">
        <v>9</v>
      </c>
      <c r="B1853" s="103" t="s">
        <v>205</v>
      </c>
      <c r="C1853" s="102" t="s">
        <v>206</v>
      </c>
      <c r="D1853" s="102" t="s">
        <v>314</v>
      </c>
      <c r="E1853" s="102" t="s">
        <v>315</v>
      </c>
      <c r="F1853" s="102" t="s">
        <v>151</v>
      </c>
      <c r="G1853" s="102" t="s">
        <v>223</v>
      </c>
      <c r="H1853" s="104">
        <v>218</v>
      </c>
      <c r="I1853" s="104">
        <v>252</v>
      </c>
      <c r="J1853" s="104">
        <v>57</v>
      </c>
      <c r="K1853" s="104">
        <v>171</v>
      </c>
      <c r="L1853" s="105">
        <v>175.66666666666666</v>
      </c>
      <c r="M1853" s="106">
        <v>2034</v>
      </c>
      <c r="N1853" s="106">
        <v>2171</v>
      </c>
      <c r="O1853" s="106">
        <v>9</v>
      </c>
      <c r="P1853" s="106">
        <v>137</v>
      </c>
      <c r="Q1853" s="106">
        <v>8</v>
      </c>
      <c r="R1853" s="106">
        <v>8.5</v>
      </c>
      <c r="S1853" s="106">
        <v>2206</v>
      </c>
      <c r="T1853" s="106">
        <v>2274</v>
      </c>
      <c r="U1853" s="106">
        <v>9</v>
      </c>
      <c r="V1853" s="106">
        <v>68</v>
      </c>
      <c r="W1853" s="106">
        <v>9</v>
      </c>
      <c r="X1853" s="106">
        <v>9</v>
      </c>
      <c r="Y1853" s="106">
        <v>57</v>
      </c>
      <c r="Z1853" s="106">
        <v>7</v>
      </c>
      <c r="AA1853" s="107">
        <v>41689</v>
      </c>
      <c r="AB1853" s="106">
        <v>4</v>
      </c>
      <c r="AC1853" s="108">
        <v>6.5</v>
      </c>
      <c r="AD1853" s="109">
        <v>4</v>
      </c>
      <c r="AE1853" s="110">
        <v>0</v>
      </c>
      <c r="AF1853" s="111">
        <v>0.54</v>
      </c>
      <c r="AG1853" s="112">
        <v>0</v>
      </c>
      <c r="AH1853" s="112">
        <v>0</v>
      </c>
      <c r="AI1853" s="112">
        <v>0</v>
      </c>
      <c r="AJ1853" s="111">
        <v>0.9</v>
      </c>
      <c r="AK1853" s="112">
        <v>0</v>
      </c>
      <c r="AL1853" s="112">
        <v>0</v>
      </c>
      <c r="AM1853" s="112">
        <v>0</v>
      </c>
      <c r="AN1853" s="112">
        <v>0</v>
      </c>
      <c r="AO1853" s="112">
        <v>0</v>
      </c>
      <c r="AP1853" s="112">
        <v>0</v>
      </c>
      <c r="AQ1853" s="112">
        <v>0</v>
      </c>
      <c r="AR1853" s="112">
        <v>0</v>
      </c>
      <c r="AS1853" s="112">
        <v>0</v>
      </c>
      <c r="AT1853" s="111">
        <v>0.55000000000000004</v>
      </c>
      <c r="AU1853" s="112">
        <v>0</v>
      </c>
      <c r="AV1853" s="112">
        <v>0</v>
      </c>
      <c r="AW1853" s="112">
        <v>0</v>
      </c>
      <c r="AX1853" s="112">
        <v>0</v>
      </c>
      <c r="AY1853" s="112">
        <v>0</v>
      </c>
      <c r="AZ1853" s="112">
        <v>0</v>
      </c>
      <c r="BA1853" s="111">
        <v>0.71299999999999997</v>
      </c>
      <c r="BB1853" s="112">
        <v>0</v>
      </c>
      <c r="BC1853" s="112">
        <v>0</v>
      </c>
      <c r="BD1853" s="112">
        <v>0</v>
      </c>
      <c r="BE1853" s="112">
        <v>0</v>
      </c>
      <c r="BF1853" s="112">
        <v>0</v>
      </c>
      <c r="BG1853" s="112">
        <v>0</v>
      </c>
      <c r="BH1853" s="112">
        <v>0</v>
      </c>
      <c r="BI1853" s="112">
        <v>0</v>
      </c>
      <c r="BJ1853" s="112">
        <v>0</v>
      </c>
      <c r="BK1853" s="111">
        <v>0.71299999999999997</v>
      </c>
      <c r="BL1853" s="112">
        <v>0</v>
      </c>
      <c r="BM1853" s="112">
        <v>0</v>
      </c>
      <c r="BN1853" s="112">
        <v>0</v>
      </c>
      <c r="BO1853" s="112">
        <v>0</v>
      </c>
      <c r="BP1853" s="112">
        <v>0</v>
      </c>
      <c r="BQ1853" s="112">
        <v>0</v>
      </c>
      <c r="BR1853" s="113">
        <v>153</v>
      </c>
      <c r="BS1853" s="112">
        <v>0</v>
      </c>
    </row>
    <row r="1854" spans="1:71" hidden="1" x14ac:dyDescent="0.25">
      <c r="A1854" s="102" t="s">
        <v>9</v>
      </c>
      <c r="B1854" s="103" t="s">
        <v>205</v>
      </c>
      <c r="C1854" s="102" t="s">
        <v>206</v>
      </c>
      <c r="D1854" s="102" t="s">
        <v>247</v>
      </c>
      <c r="E1854" s="102" t="s">
        <v>248</v>
      </c>
      <c r="F1854" s="102" t="s">
        <v>156</v>
      </c>
      <c r="G1854" s="102" t="s">
        <v>224</v>
      </c>
      <c r="H1854" s="104">
        <v>893</v>
      </c>
      <c r="I1854" s="104">
        <v>1029</v>
      </c>
      <c r="J1854" s="104">
        <v>357</v>
      </c>
      <c r="K1854" s="104">
        <v>1071</v>
      </c>
      <c r="L1854" s="105">
        <v>759.66666666666663</v>
      </c>
      <c r="M1854" s="106">
        <v>8520</v>
      </c>
      <c r="N1854" s="106">
        <v>8231</v>
      </c>
      <c r="O1854" s="106">
        <v>10</v>
      </c>
      <c r="P1854" s="106">
        <v>-289</v>
      </c>
      <c r="Q1854" s="106">
        <v>1</v>
      </c>
      <c r="R1854" s="106">
        <v>5.5</v>
      </c>
      <c r="S1854" s="106">
        <v>8907</v>
      </c>
      <c r="T1854" s="106">
        <v>9000</v>
      </c>
      <c r="U1854" s="106">
        <v>10</v>
      </c>
      <c r="V1854" s="106">
        <v>93</v>
      </c>
      <c r="W1854" s="106">
        <v>9</v>
      </c>
      <c r="X1854" s="106">
        <v>9.5</v>
      </c>
      <c r="Y1854" s="106">
        <v>357</v>
      </c>
      <c r="Z1854" s="106">
        <v>10</v>
      </c>
      <c r="AA1854" s="107">
        <v>42715</v>
      </c>
      <c r="AB1854" s="106">
        <v>4</v>
      </c>
      <c r="AC1854" s="108">
        <v>6.6</v>
      </c>
      <c r="AD1854" s="109">
        <v>4</v>
      </c>
      <c r="AE1854" s="110">
        <v>0</v>
      </c>
      <c r="AF1854" s="111">
        <v>0.54</v>
      </c>
      <c r="AG1854" s="112">
        <v>4</v>
      </c>
      <c r="AH1854" s="112">
        <v>0</v>
      </c>
      <c r="AI1854" s="112">
        <v>4</v>
      </c>
      <c r="AJ1854" s="111">
        <v>0.9</v>
      </c>
      <c r="AK1854" s="112">
        <v>0</v>
      </c>
      <c r="AL1854" s="112">
        <v>0</v>
      </c>
      <c r="AM1854" s="112">
        <v>0</v>
      </c>
      <c r="AN1854" s="112">
        <v>0</v>
      </c>
      <c r="AO1854" s="112">
        <v>0</v>
      </c>
      <c r="AP1854" s="112">
        <v>0</v>
      </c>
      <c r="AQ1854" s="112">
        <v>0</v>
      </c>
      <c r="AR1854" s="112">
        <v>0</v>
      </c>
      <c r="AS1854" s="112">
        <v>0</v>
      </c>
      <c r="AT1854" s="111">
        <v>0.55000000000000004</v>
      </c>
      <c r="AU1854" s="112">
        <v>0</v>
      </c>
      <c r="AV1854" s="112">
        <v>0</v>
      </c>
      <c r="AW1854" s="112">
        <v>0</v>
      </c>
      <c r="AX1854" s="112">
        <v>0</v>
      </c>
      <c r="AY1854" s="112">
        <v>0</v>
      </c>
      <c r="AZ1854" s="112">
        <v>0</v>
      </c>
      <c r="BA1854" s="111">
        <v>0.71299999999999997</v>
      </c>
      <c r="BB1854" s="112">
        <v>0</v>
      </c>
      <c r="BC1854" s="112">
        <v>0</v>
      </c>
      <c r="BD1854" s="112">
        <v>0</v>
      </c>
      <c r="BE1854" s="112">
        <v>0</v>
      </c>
      <c r="BF1854" s="112">
        <v>0</v>
      </c>
      <c r="BG1854" s="112">
        <v>0</v>
      </c>
      <c r="BH1854" s="112">
        <v>0</v>
      </c>
      <c r="BI1854" s="112">
        <v>0</v>
      </c>
      <c r="BJ1854" s="112">
        <v>0</v>
      </c>
      <c r="BK1854" s="111">
        <v>0.71299999999999997</v>
      </c>
      <c r="BL1854" s="112">
        <v>0</v>
      </c>
      <c r="BM1854" s="112">
        <v>3.6</v>
      </c>
      <c r="BN1854" s="112">
        <v>3.6</v>
      </c>
      <c r="BO1854" s="112">
        <v>0</v>
      </c>
      <c r="BP1854" s="112">
        <v>0</v>
      </c>
      <c r="BQ1854" s="112">
        <v>0</v>
      </c>
      <c r="BR1854" s="113">
        <v>428</v>
      </c>
      <c r="BS1854" s="112">
        <v>0</v>
      </c>
    </row>
    <row r="1855" spans="1:71" hidden="1" x14ac:dyDescent="0.25">
      <c r="A1855" s="102" t="s">
        <v>9</v>
      </c>
      <c r="B1855" s="103" t="s">
        <v>205</v>
      </c>
      <c r="C1855" s="102" t="s">
        <v>206</v>
      </c>
      <c r="D1855" s="102" t="s">
        <v>316</v>
      </c>
      <c r="E1855" s="102" t="s">
        <v>317</v>
      </c>
      <c r="F1855" s="102" t="s">
        <v>151</v>
      </c>
      <c r="G1855" s="102" t="s">
        <v>223</v>
      </c>
      <c r="H1855" s="104">
        <v>70</v>
      </c>
      <c r="I1855" s="104">
        <v>89</v>
      </c>
      <c r="J1855" s="104">
        <v>72</v>
      </c>
      <c r="K1855" s="104">
        <v>216</v>
      </c>
      <c r="L1855" s="105">
        <v>77</v>
      </c>
      <c r="M1855" s="106">
        <v>767</v>
      </c>
      <c r="N1855" s="106">
        <v>737</v>
      </c>
      <c r="O1855" s="106">
        <v>6</v>
      </c>
      <c r="P1855" s="106">
        <v>-30</v>
      </c>
      <c r="Q1855" s="106">
        <v>1</v>
      </c>
      <c r="R1855" s="106">
        <v>3.5</v>
      </c>
      <c r="S1855" s="106">
        <v>825</v>
      </c>
      <c r="T1855" s="106">
        <v>840</v>
      </c>
      <c r="U1855" s="106">
        <v>6</v>
      </c>
      <c r="V1855" s="106">
        <v>15</v>
      </c>
      <c r="W1855" s="106">
        <v>6</v>
      </c>
      <c r="X1855" s="106">
        <v>6</v>
      </c>
      <c r="Y1855" s="106">
        <v>72</v>
      </c>
      <c r="Z1855" s="106">
        <v>7</v>
      </c>
      <c r="AA1855" s="107">
        <v>45247</v>
      </c>
      <c r="AB1855" s="106">
        <v>4</v>
      </c>
      <c r="AC1855" s="108">
        <v>4.9000000000000004</v>
      </c>
      <c r="AD1855" s="109">
        <v>3</v>
      </c>
      <c r="AE1855" s="110">
        <v>0</v>
      </c>
      <c r="AF1855" s="111">
        <v>0.54</v>
      </c>
      <c r="AG1855" s="112">
        <v>4</v>
      </c>
      <c r="AH1855" s="112">
        <v>0</v>
      </c>
      <c r="AI1855" s="112">
        <v>4</v>
      </c>
      <c r="AJ1855" s="111">
        <v>0.9</v>
      </c>
      <c r="AK1855" s="112">
        <v>0</v>
      </c>
      <c r="AL1855" s="112">
        <v>0</v>
      </c>
      <c r="AM1855" s="112">
        <v>0</v>
      </c>
      <c r="AN1855" s="112">
        <v>0</v>
      </c>
      <c r="AO1855" s="112">
        <v>0</v>
      </c>
      <c r="AP1855" s="112">
        <v>0</v>
      </c>
      <c r="AQ1855" s="112">
        <v>0</v>
      </c>
      <c r="AR1855" s="112">
        <v>0</v>
      </c>
      <c r="AS1855" s="112">
        <v>0</v>
      </c>
      <c r="AT1855" s="111">
        <v>0.55000000000000004</v>
      </c>
      <c r="AU1855" s="112">
        <v>0</v>
      </c>
      <c r="AV1855" s="112">
        <v>0</v>
      </c>
      <c r="AW1855" s="112">
        <v>0</v>
      </c>
      <c r="AX1855" s="112">
        <v>0</v>
      </c>
      <c r="AY1855" s="112">
        <v>0</v>
      </c>
      <c r="AZ1855" s="112">
        <v>0</v>
      </c>
      <c r="BA1855" s="111">
        <v>0.71299999999999997</v>
      </c>
      <c r="BB1855" s="112">
        <v>0</v>
      </c>
      <c r="BC1855" s="112">
        <v>0</v>
      </c>
      <c r="BD1855" s="112">
        <v>0</v>
      </c>
      <c r="BE1855" s="112">
        <v>0</v>
      </c>
      <c r="BF1855" s="112">
        <v>0</v>
      </c>
      <c r="BG1855" s="112">
        <v>0</v>
      </c>
      <c r="BH1855" s="112">
        <v>0</v>
      </c>
      <c r="BI1855" s="112">
        <v>0</v>
      </c>
      <c r="BJ1855" s="112">
        <v>0</v>
      </c>
      <c r="BK1855" s="111">
        <v>0.71299999999999997</v>
      </c>
      <c r="BL1855" s="112">
        <v>0</v>
      </c>
      <c r="BM1855" s="112">
        <v>3.6</v>
      </c>
      <c r="BN1855" s="112">
        <v>3.6</v>
      </c>
      <c r="BO1855" s="112">
        <v>0</v>
      </c>
      <c r="BP1855" s="112">
        <v>0</v>
      </c>
      <c r="BQ1855" s="112">
        <v>0</v>
      </c>
      <c r="BR1855" s="113">
        <v>57</v>
      </c>
      <c r="BS1855" s="112">
        <v>0</v>
      </c>
    </row>
    <row r="1856" spans="1:71" hidden="1" x14ac:dyDescent="0.25">
      <c r="A1856" s="102" t="s">
        <v>9</v>
      </c>
      <c r="B1856" s="103" t="s">
        <v>205</v>
      </c>
      <c r="C1856" s="102" t="s">
        <v>206</v>
      </c>
      <c r="D1856" s="102" t="s">
        <v>491</v>
      </c>
      <c r="E1856" s="102" t="s">
        <v>492</v>
      </c>
      <c r="F1856" s="102" t="s">
        <v>151</v>
      </c>
      <c r="G1856" s="102" t="s">
        <v>223</v>
      </c>
      <c r="H1856" s="104">
        <v>23</v>
      </c>
      <c r="I1856" s="104">
        <v>29</v>
      </c>
      <c r="J1856" s="104">
        <v>28</v>
      </c>
      <c r="K1856" s="104">
        <v>84</v>
      </c>
      <c r="L1856" s="105">
        <v>26.666666666666668</v>
      </c>
      <c r="M1856" s="106">
        <v>239</v>
      </c>
      <c r="N1856" s="106">
        <v>223</v>
      </c>
      <c r="O1856" s="106">
        <v>3</v>
      </c>
      <c r="P1856" s="106">
        <v>-16</v>
      </c>
      <c r="Q1856" s="106">
        <v>2</v>
      </c>
      <c r="R1856" s="106">
        <v>2.5</v>
      </c>
      <c r="S1856" s="106">
        <v>259</v>
      </c>
      <c r="T1856" s="106">
        <v>261</v>
      </c>
      <c r="U1856" s="106">
        <v>3</v>
      </c>
      <c r="V1856" s="106">
        <v>2</v>
      </c>
      <c r="W1856" s="106">
        <v>2</v>
      </c>
      <c r="X1856" s="106">
        <v>2.5</v>
      </c>
      <c r="Y1856" s="106">
        <v>28</v>
      </c>
      <c r="Z1856" s="106">
        <v>5</v>
      </c>
      <c r="AA1856" s="107">
        <v>47827</v>
      </c>
      <c r="AB1856" s="106">
        <v>5</v>
      </c>
      <c r="AC1856" s="108">
        <v>4</v>
      </c>
      <c r="AD1856" s="109">
        <v>2</v>
      </c>
      <c r="AE1856" s="110">
        <v>0</v>
      </c>
      <c r="AF1856" s="111">
        <v>0.54</v>
      </c>
      <c r="AG1856" s="112">
        <v>0</v>
      </c>
      <c r="AH1856" s="112">
        <v>0</v>
      </c>
      <c r="AI1856" s="112">
        <v>0</v>
      </c>
      <c r="AJ1856" s="111">
        <v>0.9</v>
      </c>
      <c r="AK1856" s="112">
        <v>0</v>
      </c>
      <c r="AL1856" s="112">
        <v>0</v>
      </c>
      <c r="AM1856" s="112">
        <v>0</v>
      </c>
      <c r="AN1856" s="112">
        <v>0</v>
      </c>
      <c r="AO1856" s="112">
        <v>0</v>
      </c>
      <c r="AP1856" s="112">
        <v>0</v>
      </c>
      <c r="AQ1856" s="112">
        <v>0</v>
      </c>
      <c r="AR1856" s="112">
        <v>0</v>
      </c>
      <c r="AS1856" s="112">
        <v>0</v>
      </c>
      <c r="AT1856" s="111">
        <v>0.55000000000000004</v>
      </c>
      <c r="AU1856" s="112">
        <v>0</v>
      </c>
      <c r="AV1856" s="112">
        <v>0</v>
      </c>
      <c r="AW1856" s="112">
        <v>0</v>
      </c>
      <c r="AX1856" s="112">
        <v>0</v>
      </c>
      <c r="AY1856" s="112">
        <v>0</v>
      </c>
      <c r="AZ1856" s="112">
        <v>0</v>
      </c>
      <c r="BA1856" s="111">
        <v>0.71299999999999997</v>
      </c>
      <c r="BB1856" s="112">
        <v>0</v>
      </c>
      <c r="BC1856" s="112">
        <v>0</v>
      </c>
      <c r="BD1856" s="112">
        <v>0</v>
      </c>
      <c r="BE1856" s="112">
        <v>0</v>
      </c>
      <c r="BF1856" s="112">
        <v>0</v>
      </c>
      <c r="BG1856" s="112">
        <v>0</v>
      </c>
      <c r="BH1856" s="112">
        <v>0</v>
      </c>
      <c r="BI1856" s="112">
        <v>0</v>
      </c>
      <c r="BJ1856" s="112">
        <v>0</v>
      </c>
      <c r="BK1856" s="111">
        <v>0.71299999999999997</v>
      </c>
      <c r="BL1856" s="112">
        <v>0</v>
      </c>
      <c r="BM1856" s="112">
        <v>0</v>
      </c>
      <c r="BN1856" s="112">
        <v>0</v>
      </c>
      <c r="BO1856" s="112">
        <v>0</v>
      </c>
      <c r="BP1856" s="112">
        <v>0</v>
      </c>
      <c r="BQ1856" s="112">
        <v>0</v>
      </c>
      <c r="BR1856" s="113">
        <v>12</v>
      </c>
      <c r="BS1856" s="112">
        <v>0</v>
      </c>
    </row>
    <row r="1857" spans="1:71" hidden="1" x14ac:dyDescent="0.25">
      <c r="A1857" s="102" t="s">
        <v>9</v>
      </c>
      <c r="B1857" s="103" t="s">
        <v>205</v>
      </c>
      <c r="C1857" s="102" t="s">
        <v>206</v>
      </c>
      <c r="D1857" s="102" t="s">
        <v>735</v>
      </c>
      <c r="E1857" s="102" t="s">
        <v>736</v>
      </c>
      <c r="F1857" s="102" t="s">
        <v>151</v>
      </c>
      <c r="G1857" s="102" t="s">
        <v>223</v>
      </c>
      <c r="H1857" s="104">
        <v>14</v>
      </c>
      <c r="I1857" s="104">
        <v>15</v>
      </c>
      <c r="J1857" s="104">
        <v>253</v>
      </c>
      <c r="K1857" s="104">
        <v>759</v>
      </c>
      <c r="L1857" s="105">
        <v>94</v>
      </c>
      <c r="M1857" s="106">
        <v>103</v>
      </c>
      <c r="N1857" s="106">
        <v>111</v>
      </c>
      <c r="O1857" s="106">
        <v>1</v>
      </c>
      <c r="P1857" s="106">
        <v>8</v>
      </c>
      <c r="Q1857" s="106">
        <v>3</v>
      </c>
      <c r="R1857" s="106">
        <v>2</v>
      </c>
      <c r="S1857" s="106">
        <v>108</v>
      </c>
      <c r="T1857" s="106">
        <v>112</v>
      </c>
      <c r="U1857" s="106">
        <v>1</v>
      </c>
      <c r="V1857" s="106">
        <v>4</v>
      </c>
      <c r="W1857" s="106">
        <v>3</v>
      </c>
      <c r="X1857" s="106">
        <v>2</v>
      </c>
      <c r="Y1857" s="106">
        <v>253</v>
      </c>
      <c r="Z1857" s="106">
        <v>9</v>
      </c>
      <c r="AA1857" s="107"/>
      <c r="AB1857" s="106"/>
      <c r="AC1857" s="108">
        <v>4.333333333333333</v>
      </c>
      <c r="AD1857" s="109">
        <v>3</v>
      </c>
      <c r="AE1857" s="110">
        <v>0</v>
      </c>
      <c r="AF1857" s="111">
        <v>0.54</v>
      </c>
      <c r="AG1857" s="112">
        <v>0</v>
      </c>
      <c r="AH1857" s="112">
        <v>0</v>
      </c>
      <c r="AI1857" s="112">
        <v>0</v>
      </c>
      <c r="AJ1857" s="111">
        <v>0.9</v>
      </c>
      <c r="AK1857" s="112">
        <v>0</v>
      </c>
      <c r="AL1857" s="112">
        <v>0</v>
      </c>
      <c r="AM1857" s="112">
        <v>0</v>
      </c>
      <c r="AN1857" s="112">
        <v>0</v>
      </c>
      <c r="AO1857" s="112">
        <v>0</v>
      </c>
      <c r="AP1857" s="112">
        <v>0</v>
      </c>
      <c r="AQ1857" s="112">
        <v>0</v>
      </c>
      <c r="AR1857" s="112">
        <v>0</v>
      </c>
      <c r="AS1857" s="112">
        <v>0</v>
      </c>
      <c r="AT1857" s="111">
        <v>0.55000000000000004</v>
      </c>
      <c r="AU1857" s="112">
        <v>0</v>
      </c>
      <c r="AV1857" s="112">
        <v>0</v>
      </c>
      <c r="AW1857" s="112">
        <v>0</v>
      </c>
      <c r="AX1857" s="112">
        <v>0</v>
      </c>
      <c r="AY1857" s="112">
        <v>0</v>
      </c>
      <c r="AZ1857" s="112">
        <v>0</v>
      </c>
      <c r="BA1857" s="111">
        <v>0.71299999999999997</v>
      </c>
      <c r="BB1857" s="112">
        <v>0</v>
      </c>
      <c r="BC1857" s="112">
        <v>0</v>
      </c>
      <c r="BD1857" s="112">
        <v>0</v>
      </c>
      <c r="BE1857" s="112">
        <v>0</v>
      </c>
      <c r="BF1857" s="112">
        <v>0</v>
      </c>
      <c r="BG1857" s="112">
        <v>0</v>
      </c>
      <c r="BH1857" s="112">
        <v>0</v>
      </c>
      <c r="BI1857" s="112">
        <v>0</v>
      </c>
      <c r="BJ1857" s="112">
        <v>0</v>
      </c>
      <c r="BK1857" s="111">
        <v>0.71299999999999997</v>
      </c>
      <c r="BL1857" s="112">
        <v>0</v>
      </c>
      <c r="BM1857" s="112">
        <v>0</v>
      </c>
      <c r="BN1857" s="112">
        <v>0</v>
      </c>
      <c r="BO1857" s="112">
        <v>0</v>
      </c>
      <c r="BP1857" s="112">
        <v>0</v>
      </c>
      <c r="BQ1857" s="112">
        <v>0</v>
      </c>
      <c r="BR1857" s="113">
        <v>53</v>
      </c>
      <c r="BS1857" s="112">
        <v>0</v>
      </c>
    </row>
    <row r="1858" spans="1:71" hidden="1" x14ac:dyDescent="0.25">
      <c r="A1858" s="102" t="s">
        <v>9</v>
      </c>
      <c r="B1858" s="103" t="s">
        <v>205</v>
      </c>
      <c r="C1858" s="102" t="s">
        <v>206</v>
      </c>
      <c r="D1858" s="102" t="s">
        <v>1062</v>
      </c>
      <c r="E1858" s="102" t="s">
        <v>1063</v>
      </c>
      <c r="F1858" s="102" t="s">
        <v>151</v>
      </c>
      <c r="G1858" s="102" t="s">
        <v>223</v>
      </c>
      <c r="H1858" s="104">
        <v>28</v>
      </c>
      <c r="I1858" s="104">
        <v>31</v>
      </c>
      <c r="J1858" s="104"/>
      <c r="K1858" s="104" t="s">
        <v>154</v>
      </c>
      <c r="L1858" s="105">
        <v>29.5</v>
      </c>
      <c r="M1858" s="106">
        <v>324</v>
      </c>
      <c r="N1858" s="106">
        <v>335</v>
      </c>
      <c r="O1858" s="106">
        <v>4</v>
      </c>
      <c r="P1858" s="106">
        <v>11</v>
      </c>
      <c r="Q1858" s="106">
        <v>4</v>
      </c>
      <c r="R1858" s="106">
        <v>4</v>
      </c>
      <c r="S1858" s="106">
        <v>330</v>
      </c>
      <c r="T1858" s="106">
        <v>336</v>
      </c>
      <c r="U1858" s="106">
        <v>4</v>
      </c>
      <c r="V1858" s="106">
        <v>6</v>
      </c>
      <c r="W1858" s="106">
        <v>4</v>
      </c>
      <c r="X1858" s="106">
        <v>4</v>
      </c>
      <c r="Y1858" s="106"/>
      <c r="Z1858" s="106"/>
      <c r="AA1858" s="107">
        <v>47901</v>
      </c>
      <c r="AB1858" s="106">
        <v>5</v>
      </c>
      <c r="AC1858" s="108">
        <v>4.5</v>
      </c>
      <c r="AD1858" s="109">
        <v>3</v>
      </c>
      <c r="AE1858" s="110">
        <v>0</v>
      </c>
      <c r="AF1858" s="111">
        <v>0.54</v>
      </c>
      <c r="AG1858" s="112">
        <v>0</v>
      </c>
      <c r="AH1858" s="112">
        <v>0</v>
      </c>
      <c r="AI1858" s="112">
        <v>0</v>
      </c>
      <c r="AJ1858" s="111">
        <v>0.9</v>
      </c>
      <c r="AK1858" s="112">
        <v>0</v>
      </c>
      <c r="AL1858" s="112">
        <v>0</v>
      </c>
      <c r="AM1858" s="112">
        <v>0</v>
      </c>
      <c r="AN1858" s="112">
        <v>0</v>
      </c>
      <c r="AO1858" s="112">
        <v>0</v>
      </c>
      <c r="AP1858" s="112">
        <v>0</v>
      </c>
      <c r="AQ1858" s="112">
        <v>0</v>
      </c>
      <c r="AR1858" s="112">
        <v>0</v>
      </c>
      <c r="AS1858" s="112">
        <v>0</v>
      </c>
      <c r="AT1858" s="111">
        <v>0.55000000000000004</v>
      </c>
      <c r="AU1858" s="112">
        <v>0</v>
      </c>
      <c r="AV1858" s="112">
        <v>0</v>
      </c>
      <c r="AW1858" s="112">
        <v>0</v>
      </c>
      <c r="AX1858" s="112">
        <v>0</v>
      </c>
      <c r="AY1858" s="112">
        <v>0</v>
      </c>
      <c r="AZ1858" s="112">
        <v>0</v>
      </c>
      <c r="BA1858" s="111">
        <v>0.71299999999999997</v>
      </c>
      <c r="BB1858" s="112">
        <v>0</v>
      </c>
      <c r="BC1858" s="112">
        <v>0</v>
      </c>
      <c r="BD1858" s="112">
        <v>0</v>
      </c>
      <c r="BE1858" s="112">
        <v>0</v>
      </c>
      <c r="BF1858" s="112">
        <v>0</v>
      </c>
      <c r="BG1858" s="112">
        <v>0</v>
      </c>
      <c r="BH1858" s="112">
        <v>0</v>
      </c>
      <c r="BI1858" s="112">
        <v>0</v>
      </c>
      <c r="BJ1858" s="112">
        <v>0</v>
      </c>
      <c r="BK1858" s="111">
        <v>0.71299999999999997</v>
      </c>
      <c r="BL1858" s="112">
        <v>0</v>
      </c>
      <c r="BM1858" s="112">
        <v>0</v>
      </c>
      <c r="BN1858" s="112">
        <v>0</v>
      </c>
      <c r="BO1858" s="112">
        <v>0</v>
      </c>
      <c r="BP1858" s="112">
        <v>0</v>
      </c>
      <c r="BQ1858" s="112">
        <v>0</v>
      </c>
      <c r="BR1858" s="113">
        <v>6</v>
      </c>
      <c r="BS1858" s="112">
        <v>0</v>
      </c>
    </row>
    <row r="1859" spans="1:71" hidden="1" x14ac:dyDescent="0.25">
      <c r="A1859" s="102" t="s">
        <v>9</v>
      </c>
      <c r="B1859" s="103" t="s">
        <v>205</v>
      </c>
      <c r="C1859" s="102" t="s">
        <v>206</v>
      </c>
      <c r="D1859" s="102" t="s">
        <v>249</v>
      </c>
      <c r="E1859" s="102" t="s">
        <v>250</v>
      </c>
      <c r="F1859" s="102" t="s">
        <v>151</v>
      </c>
      <c r="G1859" s="102" t="s">
        <v>223</v>
      </c>
      <c r="H1859" s="104">
        <v>1467</v>
      </c>
      <c r="I1859" s="104">
        <v>1552</v>
      </c>
      <c r="J1859" s="104">
        <v>1592</v>
      </c>
      <c r="K1859" s="104">
        <v>4776</v>
      </c>
      <c r="L1859" s="105">
        <v>1537</v>
      </c>
      <c r="M1859" s="106">
        <v>11483</v>
      </c>
      <c r="N1859" s="106">
        <v>11597</v>
      </c>
      <c r="O1859" s="106">
        <v>10</v>
      </c>
      <c r="P1859" s="106">
        <v>114</v>
      </c>
      <c r="Q1859" s="106">
        <v>8</v>
      </c>
      <c r="R1859" s="106">
        <v>9</v>
      </c>
      <c r="S1859" s="106">
        <v>11909</v>
      </c>
      <c r="T1859" s="106">
        <v>11993</v>
      </c>
      <c r="U1859" s="106">
        <v>10</v>
      </c>
      <c r="V1859" s="106">
        <v>84</v>
      </c>
      <c r="W1859" s="106">
        <v>9</v>
      </c>
      <c r="X1859" s="106">
        <v>9.5</v>
      </c>
      <c r="Y1859" s="106">
        <v>1592</v>
      </c>
      <c r="Z1859" s="106">
        <v>10</v>
      </c>
      <c r="AA1859" s="107">
        <v>37998</v>
      </c>
      <c r="AB1859" s="106">
        <v>3</v>
      </c>
      <c r="AC1859" s="108">
        <v>6.9</v>
      </c>
      <c r="AD1859" s="109">
        <v>4</v>
      </c>
      <c r="AE1859" s="110">
        <v>0</v>
      </c>
      <c r="AF1859" s="111">
        <v>0.54</v>
      </c>
      <c r="AG1859" s="112">
        <v>2.3333333333333335</v>
      </c>
      <c r="AH1859" s="112">
        <v>0</v>
      </c>
      <c r="AI1859" s="112">
        <v>2.3333333333333335</v>
      </c>
      <c r="AJ1859" s="111">
        <v>0.9</v>
      </c>
      <c r="AK1859" s="112">
        <v>0</v>
      </c>
      <c r="AL1859" s="112">
        <v>0</v>
      </c>
      <c r="AM1859" s="112">
        <v>0</v>
      </c>
      <c r="AN1859" s="112">
        <v>0</v>
      </c>
      <c r="AO1859" s="112">
        <v>0</v>
      </c>
      <c r="AP1859" s="112">
        <v>0</v>
      </c>
      <c r="AQ1859" s="112">
        <v>0</v>
      </c>
      <c r="AR1859" s="112">
        <v>0</v>
      </c>
      <c r="AS1859" s="112">
        <v>0</v>
      </c>
      <c r="AT1859" s="111">
        <v>0.55000000000000004</v>
      </c>
      <c r="AU1859" s="112">
        <v>0</v>
      </c>
      <c r="AV1859" s="112">
        <v>0</v>
      </c>
      <c r="AW1859" s="112">
        <v>0</v>
      </c>
      <c r="AX1859" s="112">
        <v>0</v>
      </c>
      <c r="AY1859" s="112">
        <v>0</v>
      </c>
      <c r="AZ1859" s="112">
        <v>0</v>
      </c>
      <c r="BA1859" s="111">
        <v>0.71299999999999997</v>
      </c>
      <c r="BB1859" s="112">
        <v>0</v>
      </c>
      <c r="BC1859" s="112">
        <v>0</v>
      </c>
      <c r="BD1859" s="112">
        <v>0</v>
      </c>
      <c r="BE1859" s="112">
        <v>0</v>
      </c>
      <c r="BF1859" s="112">
        <v>0</v>
      </c>
      <c r="BG1859" s="112">
        <v>0</v>
      </c>
      <c r="BH1859" s="112">
        <v>0</v>
      </c>
      <c r="BI1859" s="112">
        <v>0</v>
      </c>
      <c r="BJ1859" s="112">
        <v>0</v>
      </c>
      <c r="BK1859" s="111">
        <v>0.71299999999999997</v>
      </c>
      <c r="BL1859" s="112">
        <v>0</v>
      </c>
      <c r="BM1859" s="112">
        <v>2.1</v>
      </c>
      <c r="BN1859" s="112">
        <v>2.1</v>
      </c>
      <c r="BO1859" s="112">
        <v>0</v>
      </c>
      <c r="BP1859" s="112">
        <v>0</v>
      </c>
      <c r="BQ1859" s="112">
        <v>0</v>
      </c>
      <c r="BR1859" s="113">
        <v>1275</v>
      </c>
      <c r="BS1859" s="112">
        <v>0</v>
      </c>
    </row>
    <row r="1860" spans="1:71" hidden="1" x14ac:dyDescent="0.25">
      <c r="A1860" s="102" t="s">
        <v>9</v>
      </c>
      <c r="B1860" s="103" t="s">
        <v>205</v>
      </c>
      <c r="C1860" s="102" t="s">
        <v>206</v>
      </c>
      <c r="D1860" s="102" t="s">
        <v>1028</v>
      </c>
      <c r="E1860" s="102" t="s">
        <v>1029</v>
      </c>
      <c r="F1860" s="102" t="s">
        <v>151</v>
      </c>
      <c r="G1860" s="102" t="s">
        <v>223</v>
      </c>
      <c r="H1860" s="104">
        <v>12</v>
      </c>
      <c r="I1860" s="104">
        <v>15</v>
      </c>
      <c r="J1860" s="104">
        <v>5</v>
      </c>
      <c r="K1860" s="104">
        <v>15</v>
      </c>
      <c r="L1860" s="105">
        <v>10.666666666666666</v>
      </c>
      <c r="M1860" s="106">
        <v>128</v>
      </c>
      <c r="N1860" s="106">
        <v>137</v>
      </c>
      <c r="O1860" s="106">
        <v>2</v>
      </c>
      <c r="P1860" s="106">
        <v>9</v>
      </c>
      <c r="Q1860" s="106">
        <v>3</v>
      </c>
      <c r="R1860" s="106">
        <v>2.5</v>
      </c>
      <c r="S1860" s="106">
        <v>132</v>
      </c>
      <c r="T1860" s="106">
        <v>138</v>
      </c>
      <c r="U1860" s="106">
        <v>2</v>
      </c>
      <c r="V1860" s="106">
        <v>6</v>
      </c>
      <c r="W1860" s="106">
        <v>4</v>
      </c>
      <c r="X1860" s="106">
        <v>3</v>
      </c>
      <c r="Y1860" s="106">
        <v>5</v>
      </c>
      <c r="Z1860" s="106">
        <v>1</v>
      </c>
      <c r="AA1860" s="107">
        <v>49782</v>
      </c>
      <c r="AB1860" s="106">
        <v>5</v>
      </c>
      <c r="AC1860" s="108">
        <v>3.3</v>
      </c>
      <c r="AD1860" s="109">
        <v>2</v>
      </c>
      <c r="AE1860" s="110">
        <v>0</v>
      </c>
      <c r="AF1860" s="111">
        <v>0.54</v>
      </c>
      <c r="AG1860" s="112">
        <v>0</v>
      </c>
      <c r="AH1860" s="112">
        <v>0</v>
      </c>
      <c r="AI1860" s="112">
        <v>0</v>
      </c>
      <c r="AJ1860" s="111">
        <v>0.9</v>
      </c>
      <c r="AK1860" s="112">
        <v>0</v>
      </c>
      <c r="AL1860" s="112">
        <v>0</v>
      </c>
      <c r="AM1860" s="112">
        <v>0</v>
      </c>
      <c r="AN1860" s="112">
        <v>0</v>
      </c>
      <c r="AO1860" s="112">
        <v>0</v>
      </c>
      <c r="AP1860" s="112">
        <v>0</v>
      </c>
      <c r="AQ1860" s="112">
        <v>0</v>
      </c>
      <c r="AR1860" s="112">
        <v>0</v>
      </c>
      <c r="AS1860" s="112">
        <v>0</v>
      </c>
      <c r="AT1860" s="111">
        <v>0.55000000000000004</v>
      </c>
      <c r="AU1860" s="112">
        <v>0</v>
      </c>
      <c r="AV1860" s="112">
        <v>0</v>
      </c>
      <c r="AW1860" s="112">
        <v>0</v>
      </c>
      <c r="AX1860" s="112">
        <v>0</v>
      </c>
      <c r="AY1860" s="112">
        <v>0</v>
      </c>
      <c r="AZ1860" s="112">
        <v>0</v>
      </c>
      <c r="BA1860" s="111">
        <v>0.71299999999999997</v>
      </c>
      <c r="BB1860" s="112">
        <v>0</v>
      </c>
      <c r="BC1860" s="112">
        <v>0</v>
      </c>
      <c r="BD1860" s="112">
        <v>0</v>
      </c>
      <c r="BE1860" s="112">
        <v>0</v>
      </c>
      <c r="BF1860" s="112">
        <v>0</v>
      </c>
      <c r="BG1860" s="112">
        <v>0</v>
      </c>
      <c r="BH1860" s="112">
        <v>0</v>
      </c>
      <c r="BI1860" s="112">
        <v>0</v>
      </c>
      <c r="BJ1860" s="112">
        <v>0</v>
      </c>
      <c r="BK1860" s="111">
        <v>0.71299999999999997</v>
      </c>
      <c r="BL1860" s="112">
        <v>0</v>
      </c>
      <c r="BM1860" s="112">
        <v>0</v>
      </c>
      <c r="BN1860" s="112">
        <v>0</v>
      </c>
      <c r="BO1860" s="112">
        <v>0</v>
      </c>
      <c r="BP1860" s="112">
        <v>0</v>
      </c>
      <c r="BQ1860" s="112">
        <v>0</v>
      </c>
      <c r="BR1860" s="113">
        <v>10</v>
      </c>
      <c r="BS1860" s="112">
        <v>0</v>
      </c>
    </row>
    <row r="1861" spans="1:71" hidden="1" x14ac:dyDescent="0.25">
      <c r="A1861" s="102" t="s">
        <v>9</v>
      </c>
      <c r="B1861" s="103" t="s">
        <v>205</v>
      </c>
      <c r="C1861" s="102" t="s">
        <v>206</v>
      </c>
      <c r="D1861" s="102" t="s">
        <v>807</v>
      </c>
      <c r="E1861" s="102" t="s">
        <v>808</v>
      </c>
      <c r="F1861" s="102" t="s">
        <v>151</v>
      </c>
      <c r="G1861" s="102" t="s">
        <v>223</v>
      </c>
      <c r="H1861" s="104">
        <v>13</v>
      </c>
      <c r="I1861" s="104">
        <v>13</v>
      </c>
      <c r="J1861" s="104">
        <v>30</v>
      </c>
      <c r="K1861" s="104">
        <v>90</v>
      </c>
      <c r="L1861" s="105">
        <v>18.666666666666668</v>
      </c>
      <c r="M1861" s="106">
        <v>110</v>
      </c>
      <c r="N1861" s="106">
        <v>107</v>
      </c>
      <c r="O1861" s="106">
        <v>1</v>
      </c>
      <c r="P1861" s="106">
        <v>-3</v>
      </c>
      <c r="Q1861" s="106">
        <v>2</v>
      </c>
      <c r="R1861" s="106">
        <v>1.5</v>
      </c>
      <c r="S1861" s="106">
        <v>108</v>
      </c>
      <c r="T1861" s="106">
        <v>109</v>
      </c>
      <c r="U1861" s="106">
        <v>1</v>
      </c>
      <c r="V1861" s="106">
        <v>1</v>
      </c>
      <c r="W1861" s="106">
        <v>2</v>
      </c>
      <c r="X1861" s="106">
        <v>1.5</v>
      </c>
      <c r="Y1861" s="106">
        <v>30</v>
      </c>
      <c r="Z1861" s="106">
        <v>5</v>
      </c>
      <c r="AA1861" s="107"/>
      <c r="AB1861" s="106"/>
      <c r="AC1861" s="108">
        <v>2.6666666666666665</v>
      </c>
      <c r="AD1861" s="109">
        <v>2</v>
      </c>
      <c r="AE1861" s="110">
        <v>0</v>
      </c>
      <c r="AF1861" s="111">
        <v>0.54</v>
      </c>
      <c r="AG1861" s="112">
        <v>0</v>
      </c>
      <c r="AH1861" s="112">
        <v>0</v>
      </c>
      <c r="AI1861" s="112">
        <v>0</v>
      </c>
      <c r="AJ1861" s="111">
        <v>0.9</v>
      </c>
      <c r="AK1861" s="112">
        <v>0</v>
      </c>
      <c r="AL1861" s="112">
        <v>0</v>
      </c>
      <c r="AM1861" s="112">
        <v>0</v>
      </c>
      <c r="AN1861" s="112">
        <v>0</v>
      </c>
      <c r="AO1861" s="112">
        <v>0</v>
      </c>
      <c r="AP1861" s="112">
        <v>0</v>
      </c>
      <c r="AQ1861" s="112">
        <v>0</v>
      </c>
      <c r="AR1861" s="112">
        <v>0</v>
      </c>
      <c r="AS1861" s="112">
        <v>0</v>
      </c>
      <c r="AT1861" s="111">
        <v>0.55000000000000004</v>
      </c>
      <c r="AU1861" s="112">
        <v>0</v>
      </c>
      <c r="AV1861" s="112">
        <v>0</v>
      </c>
      <c r="AW1861" s="112">
        <v>0</v>
      </c>
      <c r="AX1861" s="112">
        <v>0</v>
      </c>
      <c r="AY1861" s="112">
        <v>0</v>
      </c>
      <c r="AZ1861" s="112">
        <v>0</v>
      </c>
      <c r="BA1861" s="111">
        <v>0.71299999999999997</v>
      </c>
      <c r="BB1861" s="112">
        <v>0</v>
      </c>
      <c r="BC1861" s="112">
        <v>0</v>
      </c>
      <c r="BD1861" s="112">
        <v>0</v>
      </c>
      <c r="BE1861" s="112">
        <v>0</v>
      </c>
      <c r="BF1861" s="112">
        <v>0</v>
      </c>
      <c r="BG1861" s="112">
        <v>0</v>
      </c>
      <c r="BH1861" s="112">
        <v>0</v>
      </c>
      <c r="BI1861" s="112">
        <v>0</v>
      </c>
      <c r="BJ1861" s="112">
        <v>0</v>
      </c>
      <c r="BK1861" s="111">
        <v>0.71299999999999997</v>
      </c>
      <c r="BL1861" s="112">
        <v>0</v>
      </c>
      <c r="BM1861" s="112">
        <v>0</v>
      </c>
      <c r="BN1861" s="112">
        <v>0</v>
      </c>
      <c r="BO1861" s="112">
        <v>0</v>
      </c>
      <c r="BP1861" s="112">
        <v>0</v>
      </c>
      <c r="BQ1861" s="112">
        <v>0</v>
      </c>
      <c r="BR1861" s="113">
        <v>21</v>
      </c>
      <c r="BS1861" s="112">
        <v>0</v>
      </c>
    </row>
    <row r="1862" spans="1:71" hidden="1" x14ac:dyDescent="0.25">
      <c r="A1862" s="102" t="s">
        <v>9</v>
      </c>
      <c r="B1862" s="103" t="s">
        <v>205</v>
      </c>
      <c r="C1862" s="102" t="s">
        <v>206</v>
      </c>
      <c r="D1862" s="102" t="s">
        <v>706</v>
      </c>
      <c r="E1862" s="102" t="s">
        <v>707</v>
      </c>
      <c r="F1862" s="102" t="s">
        <v>151</v>
      </c>
      <c r="G1862" s="102" t="s">
        <v>223</v>
      </c>
      <c r="H1862" s="104">
        <v>17</v>
      </c>
      <c r="I1862" s="104">
        <v>17</v>
      </c>
      <c r="J1862" s="104">
        <v>19</v>
      </c>
      <c r="K1862" s="104">
        <v>57</v>
      </c>
      <c r="L1862" s="105">
        <v>17.666666666666668</v>
      </c>
      <c r="M1862" s="106">
        <v>114</v>
      </c>
      <c r="N1862" s="106">
        <v>123</v>
      </c>
      <c r="O1862" s="106">
        <v>1</v>
      </c>
      <c r="P1862" s="106">
        <v>9</v>
      </c>
      <c r="Q1862" s="106">
        <v>3</v>
      </c>
      <c r="R1862" s="106">
        <v>2</v>
      </c>
      <c r="S1862" s="106">
        <v>114</v>
      </c>
      <c r="T1862" s="106">
        <v>116</v>
      </c>
      <c r="U1862" s="106">
        <v>1</v>
      </c>
      <c r="V1862" s="106">
        <v>2</v>
      </c>
      <c r="W1862" s="106">
        <v>2</v>
      </c>
      <c r="X1862" s="106">
        <v>1.5</v>
      </c>
      <c r="Y1862" s="106">
        <v>19</v>
      </c>
      <c r="Z1862" s="106">
        <v>4</v>
      </c>
      <c r="AA1862" s="107">
        <v>29517</v>
      </c>
      <c r="AB1862" s="106">
        <v>1</v>
      </c>
      <c r="AC1862" s="108">
        <v>1.9</v>
      </c>
      <c r="AD1862" s="109">
        <v>1</v>
      </c>
      <c r="AE1862" s="110">
        <v>0</v>
      </c>
      <c r="AF1862" s="111">
        <v>0.54</v>
      </c>
      <c r="AG1862" s="112">
        <v>0</v>
      </c>
      <c r="AH1862" s="112">
        <v>0</v>
      </c>
      <c r="AI1862" s="112">
        <v>0</v>
      </c>
      <c r="AJ1862" s="111">
        <v>0.9</v>
      </c>
      <c r="AK1862" s="112">
        <v>0</v>
      </c>
      <c r="AL1862" s="112">
        <v>0</v>
      </c>
      <c r="AM1862" s="112">
        <v>0</v>
      </c>
      <c r="AN1862" s="112">
        <v>0</v>
      </c>
      <c r="AO1862" s="112">
        <v>0</v>
      </c>
      <c r="AP1862" s="112">
        <v>0</v>
      </c>
      <c r="AQ1862" s="112">
        <v>0</v>
      </c>
      <c r="AR1862" s="112">
        <v>0</v>
      </c>
      <c r="AS1862" s="112">
        <v>0</v>
      </c>
      <c r="AT1862" s="111">
        <v>0.55000000000000004</v>
      </c>
      <c r="AU1862" s="112">
        <v>0</v>
      </c>
      <c r="AV1862" s="112">
        <v>0</v>
      </c>
      <c r="AW1862" s="112">
        <v>0</v>
      </c>
      <c r="AX1862" s="112">
        <v>0</v>
      </c>
      <c r="AY1862" s="112">
        <v>0</v>
      </c>
      <c r="AZ1862" s="112">
        <v>0</v>
      </c>
      <c r="BA1862" s="111">
        <v>0.71299999999999997</v>
      </c>
      <c r="BB1862" s="112">
        <v>0</v>
      </c>
      <c r="BC1862" s="112">
        <v>0</v>
      </c>
      <c r="BD1862" s="112">
        <v>0</v>
      </c>
      <c r="BE1862" s="112">
        <v>0</v>
      </c>
      <c r="BF1862" s="112">
        <v>0</v>
      </c>
      <c r="BG1862" s="112">
        <v>0</v>
      </c>
      <c r="BH1862" s="112">
        <v>0</v>
      </c>
      <c r="BI1862" s="112">
        <v>0</v>
      </c>
      <c r="BJ1862" s="112">
        <v>0</v>
      </c>
      <c r="BK1862" s="111">
        <v>0.71299999999999997</v>
      </c>
      <c r="BL1862" s="112">
        <v>0</v>
      </c>
      <c r="BM1862" s="112">
        <v>0</v>
      </c>
      <c r="BN1862" s="112">
        <v>0</v>
      </c>
      <c r="BO1862" s="112">
        <v>0</v>
      </c>
      <c r="BP1862" s="112">
        <v>0</v>
      </c>
      <c r="BQ1862" s="112">
        <v>0</v>
      </c>
      <c r="BR1862" s="113">
        <v>4</v>
      </c>
      <c r="BS1862" s="112">
        <v>0</v>
      </c>
    </row>
    <row r="1863" spans="1:71" hidden="1" x14ac:dyDescent="0.25">
      <c r="A1863" s="102" t="s">
        <v>9</v>
      </c>
      <c r="B1863" s="103" t="s">
        <v>205</v>
      </c>
      <c r="C1863" s="102" t="s">
        <v>206</v>
      </c>
      <c r="D1863" s="102" t="s">
        <v>739</v>
      </c>
      <c r="E1863" s="102" t="s">
        <v>740</v>
      </c>
      <c r="F1863" s="102" t="s">
        <v>151</v>
      </c>
      <c r="G1863" s="102" t="s">
        <v>223</v>
      </c>
      <c r="H1863" s="104">
        <v>148</v>
      </c>
      <c r="I1863" s="104">
        <v>154</v>
      </c>
      <c r="J1863" s="104">
        <v>39</v>
      </c>
      <c r="K1863" s="104">
        <v>117</v>
      </c>
      <c r="L1863" s="105">
        <v>113.66666666666667</v>
      </c>
      <c r="M1863" s="106">
        <v>1386</v>
      </c>
      <c r="N1863" s="106">
        <v>1512</v>
      </c>
      <c r="O1863" s="106">
        <v>8</v>
      </c>
      <c r="P1863" s="106">
        <v>126</v>
      </c>
      <c r="Q1863" s="106">
        <v>8</v>
      </c>
      <c r="R1863" s="106">
        <v>8</v>
      </c>
      <c r="S1863" s="106">
        <v>1504</v>
      </c>
      <c r="T1863" s="106">
        <v>1528</v>
      </c>
      <c r="U1863" s="106">
        <v>8</v>
      </c>
      <c r="V1863" s="106">
        <v>24</v>
      </c>
      <c r="W1863" s="106">
        <v>6</v>
      </c>
      <c r="X1863" s="106">
        <v>7</v>
      </c>
      <c r="Y1863" s="106">
        <v>39</v>
      </c>
      <c r="Z1863" s="106">
        <v>6</v>
      </c>
      <c r="AA1863" s="107">
        <v>39124</v>
      </c>
      <c r="AB1863" s="106">
        <v>3</v>
      </c>
      <c r="AC1863" s="108">
        <v>5.4</v>
      </c>
      <c r="AD1863" s="109">
        <v>3</v>
      </c>
      <c r="AE1863" s="110">
        <v>0</v>
      </c>
      <c r="AF1863" s="111">
        <v>0.54</v>
      </c>
      <c r="AG1863" s="112">
        <v>0</v>
      </c>
      <c r="AH1863" s="112">
        <v>0</v>
      </c>
      <c r="AI1863" s="112">
        <v>0</v>
      </c>
      <c r="AJ1863" s="111">
        <v>0.9</v>
      </c>
      <c r="AK1863" s="112">
        <v>0</v>
      </c>
      <c r="AL1863" s="112">
        <v>0</v>
      </c>
      <c r="AM1863" s="112">
        <v>0</v>
      </c>
      <c r="AN1863" s="112">
        <v>0</v>
      </c>
      <c r="AO1863" s="112">
        <v>0</v>
      </c>
      <c r="AP1863" s="112">
        <v>0</v>
      </c>
      <c r="AQ1863" s="112">
        <v>0</v>
      </c>
      <c r="AR1863" s="112">
        <v>0</v>
      </c>
      <c r="AS1863" s="112">
        <v>0</v>
      </c>
      <c r="AT1863" s="111">
        <v>0.55000000000000004</v>
      </c>
      <c r="AU1863" s="112">
        <v>0</v>
      </c>
      <c r="AV1863" s="112">
        <v>0</v>
      </c>
      <c r="AW1863" s="112">
        <v>0</v>
      </c>
      <c r="AX1863" s="112">
        <v>0</v>
      </c>
      <c r="AY1863" s="112">
        <v>0</v>
      </c>
      <c r="AZ1863" s="112">
        <v>0</v>
      </c>
      <c r="BA1863" s="111">
        <v>0.71299999999999997</v>
      </c>
      <c r="BB1863" s="112">
        <v>0</v>
      </c>
      <c r="BC1863" s="112">
        <v>0</v>
      </c>
      <c r="BD1863" s="112">
        <v>0</v>
      </c>
      <c r="BE1863" s="112">
        <v>0</v>
      </c>
      <c r="BF1863" s="112">
        <v>0</v>
      </c>
      <c r="BG1863" s="112">
        <v>0</v>
      </c>
      <c r="BH1863" s="112">
        <v>0</v>
      </c>
      <c r="BI1863" s="112">
        <v>0</v>
      </c>
      <c r="BJ1863" s="112">
        <v>0</v>
      </c>
      <c r="BK1863" s="111">
        <v>0.71299999999999997</v>
      </c>
      <c r="BL1863" s="112">
        <v>0</v>
      </c>
      <c r="BM1863" s="112">
        <v>0</v>
      </c>
      <c r="BN1863" s="112">
        <v>0</v>
      </c>
      <c r="BO1863" s="112">
        <v>0</v>
      </c>
      <c r="BP1863" s="112">
        <v>0</v>
      </c>
      <c r="BQ1863" s="112">
        <v>0</v>
      </c>
      <c r="BR1863" s="113">
        <v>42</v>
      </c>
      <c r="BS1863" s="112">
        <v>0</v>
      </c>
    </row>
    <row r="1864" spans="1:71" hidden="1" x14ac:dyDescent="0.25">
      <c r="A1864" s="102" t="s">
        <v>9</v>
      </c>
      <c r="B1864" s="103" t="s">
        <v>205</v>
      </c>
      <c r="C1864" s="102" t="s">
        <v>206</v>
      </c>
      <c r="D1864" s="102" t="s">
        <v>497</v>
      </c>
      <c r="E1864" s="102" t="s">
        <v>498</v>
      </c>
      <c r="F1864" s="102" t="s">
        <v>151</v>
      </c>
      <c r="G1864" s="102" t="s">
        <v>223</v>
      </c>
      <c r="H1864" s="104">
        <v>19</v>
      </c>
      <c r="I1864" s="104">
        <v>33</v>
      </c>
      <c r="J1864" s="104">
        <v>32</v>
      </c>
      <c r="K1864" s="104">
        <v>96</v>
      </c>
      <c r="L1864" s="105">
        <v>28</v>
      </c>
      <c r="M1864" s="106">
        <v>163</v>
      </c>
      <c r="N1864" s="106">
        <v>162</v>
      </c>
      <c r="O1864" s="106">
        <v>2</v>
      </c>
      <c r="P1864" s="106">
        <v>-1</v>
      </c>
      <c r="Q1864" s="106">
        <v>2</v>
      </c>
      <c r="R1864" s="106">
        <v>2</v>
      </c>
      <c r="S1864" s="106">
        <v>272</v>
      </c>
      <c r="T1864" s="106">
        <v>274</v>
      </c>
      <c r="U1864" s="106">
        <v>3</v>
      </c>
      <c r="V1864" s="106">
        <v>2</v>
      </c>
      <c r="W1864" s="106">
        <v>2</v>
      </c>
      <c r="X1864" s="106">
        <v>2.5</v>
      </c>
      <c r="Y1864" s="106">
        <v>32</v>
      </c>
      <c r="Z1864" s="106">
        <v>6</v>
      </c>
      <c r="AA1864" s="107">
        <v>37660</v>
      </c>
      <c r="AB1864" s="106">
        <v>3</v>
      </c>
      <c r="AC1864" s="108">
        <v>3.3</v>
      </c>
      <c r="AD1864" s="109">
        <v>2</v>
      </c>
      <c r="AE1864" s="110">
        <v>0</v>
      </c>
      <c r="AF1864" s="111">
        <v>0.54</v>
      </c>
      <c r="AG1864" s="112">
        <v>0</v>
      </c>
      <c r="AH1864" s="112">
        <v>0</v>
      </c>
      <c r="AI1864" s="112">
        <v>0</v>
      </c>
      <c r="AJ1864" s="111">
        <v>0.9</v>
      </c>
      <c r="AK1864" s="112">
        <v>0</v>
      </c>
      <c r="AL1864" s="112">
        <v>0</v>
      </c>
      <c r="AM1864" s="112">
        <v>0</v>
      </c>
      <c r="AN1864" s="112">
        <v>0</v>
      </c>
      <c r="AO1864" s="112">
        <v>0</v>
      </c>
      <c r="AP1864" s="112">
        <v>0</v>
      </c>
      <c r="AQ1864" s="112">
        <v>0</v>
      </c>
      <c r="AR1864" s="112">
        <v>0</v>
      </c>
      <c r="AS1864" s="112">
        <v>0</v>
      </c>
      <c r="AT1864" s="111">
        <v>0.55000000000000004</v>
      </c>
      <c r="AU1864" s="112">
        <v>0</v>
      </c>
      <c r="AV1864" s="112">
        <v>0</v>
      </c>
      <c r="AW1864" s="112">
        <v>0</v>
      </c>
      <c r="AX1864" s="112">
        <v>0</v>
      </c>
      <c r="AY1864" s="112">
        <v>0</v>
      </c>
      <c r="AZ1864" s="112">
        <v>0</v>
      </c>
      <c r="BA1864" s="111">
        <v>0.71299999999999997</v>
      </c>
      <c r="BB1864" s="112">
        <v>0</v>
      </c>
      <c r="BC1864" s="112">
        <v>0</v>
      </c>
      <c r="BD1864" s="112">
        <v>0</v>
      </c>
      <c r="BE1864" s="112">
        <v>0</v>
      </c>
      <c r="BF1864" s="112">
        <v>0</v>
      </c>
      <c r="BG1864" s="112">
        <v>0</v>
      </c>
      <c r="BH1864" s="112">
        <v>0</v>
      </c>
      <c r="BI1864" s="112">
        <v>0</v>
      </c>
      <c r="BJ1864" s="112">
        <v>0</v>
      </c>
      <c r="BK1864" s="111">
        <v>0.71299999999999997</v>
      </c>
      <c r="BL1864" s="112">
        <v>0</v>
      </c>
      <c r="BM1864" s="112">
        <v>0</v>
      </c>
      <c r="BN1864" s="112">
        <v>0</v>
      </c>
      <c r="BO1864" s="112">
        <v>0</v>
      </c>
      <c r="BP1864" s="112">
        <v>0</v>
      </c>
      <c r="BQ1864" s="112">
        <v>0</v>
      </c>
      <c r="BR1864" s="113">
        <v>18</v>
      </c>
      <c r="BS1864" s="112">
        <v>0</v>
      </c>
    </row>
    <row r="1865" spans="1:71" hidden="1" x14ac:dyDescent="0.25">
      <c r="A1865" s="102" t="s">
        <v>9</v>
      </c>
      <c r="B1865" s="103" t="s">
        <v>205</v>
      </c>
      <c r="C1865" s="102" t="s">
        <v>206</v>
      </c>
      <c r="D1865" s="102" t="s">
        <v>499</v>
      </c>
      <c r="E1865" s="102" t="s">
        <v>500</v>
      </c>
      <c r="F1865" s="102" t="s">
        <v>244</v>
      </c>
      <c r="G1865" s="102" t="s">
        <v>224</v>
      </c>
      <c r="H1865" s="104">
        <v>14</v>
      </c>
      <c r="I1865" s="104">
        <v>27</v>
      </c>
      <c r="J1865" s="104">
        <v>71</v>
      </c>
      <c r="K1865" s="104">
        <v>213</v>
      </c>
      <c r="L1865" s="105">
        <v>37.333333333333336</v>
      </c>
      <c r="M1865" s="106">
        <v>141</v>
      </c>
      <c r="N1865" s="106">
        <v>132</v>
      </c>
      <c r="O1865" s="106">
        <v>1</v>
      </c>
      <c r="P1865" s="106">
        <v>-9</v>
      </c>
      <c r="Q1865" s="106">
        <v>2</v>
      </c>
      <c r="R1865" s="106">
        <v>1.5</v>
      </c>
      <c r="S1865" s="106">
        <v>249</v>
      </c>
      <c r="T1865" s="106">
        <v>251</v>
      </c>
      <c r="U1865" s="106">
        <v>3</v>
      </c>
      <c r="V1865" s="106">
        <v>2</v>
      </c>
      <c r="W1865" s="106">
        <v>2</v>
      </c>
      <c r="X1865" s="106">
        <v>2.5</v>
      </c>
      <c r="Y1865" s="106">
        <v>71</v>
      </c>
      <c r="Z1865" s="106">
        <v>7</v>
      </c>
      <c r="AA1865" s="107">
        <v>45131</v>
      </c>
      <c r="AB1865" s="106">
        <v>4</v>
      </c>
      <c r="AC1865" s="108">
        <v>3.8</v>
      </c>
      <c r="AD1865" s="109">
        <v>2</v>
      </c>
      <c r="AE1865" s="110">
        <v>0</v>
      </c>
      <c r="AF1865" s="111">
        <v>0.54</v>
      </c>
      <c r="AG1865" s="112">
        <v>0</v>
      </c>
      <c r="AH1865" s="112">
        <v>0</v>
      </c>
      <c r="AI1865" s="112">
        <v>0</v>
      </c>
      <c r="AJ1865" s="111">
        <v>0.9</v>
      </c>
      <c r="AK1865" s="112">
        <v>0</v>
      </c>
      <c r="AL1865" s="112">
        <v>0</v>
      </c>
      <c r="AM1865" s="112">
        <v>0</v>
      </c>
      <c r="AN1865" s="112">
        <v>0</v>
      </c>
      <c r="AO1865" s="112">
        <v>0</v>
      </c>
      <c r="AP1865" s="112">
        <v>0</v>
      </c>
      <c r="AQ1865" s="112">
        <v>0</v>
      </c>
      <c r="AR1865" s="112">
        <v>0</v>
      </c>
      <c r="AS1865" s="112">
        <v>0</v>
      </c>
      <c r="AT1865" s="111">
        <v>0.55000000000000004</v>
      </c>
      <c r="AU1865" s="112">
        <v>0</v>
      </c>
      <c r="AV1865" s="112">
        <v>0</v>
      </c>
      <c r="AW1865" s="112">
        <v>0</v>
      </c>
      <c r="AX1865" s="112">
        <v>0</v>
      </c>
      <c r="AY1865" s="112">
        <v>0</v>
      </c>
      <c r="AZ1865" s="112">
        <v>0</v>
      </c>
      <c r="BA1865" s="111">
        <v>0.71299999999999997</v>
      </c>
      <c r="BB1865" s="112">
        <v>0</v>
      </c>
      <c r="BC1865" s="112">
        <v>0</v>
      </c>
      <c r="BD1865" s="112">
        <v>0</v>
      </c>
      <c r="BE1865" s="112">
        <v>0</v>
      </c>
      <c r="BF1865" s="112">
        <v>0</v>
      </c>
      <c r="BG1865" s="112">
        <v>0</v>
      </c>
      <c r="BH1865" s="112">
        <v>0</v>
      </c>
      <c r="BI1865" s="112">
        <v>0</v>
      </c>
      <c r="BJ1865" s="112">
        <v>0</v>
      </c>
      <c r="BK1865" s="111">
        <v>0.71299999999999997</v>
      </c>
      <c r="BL1865" s="112">
        <v>0</v>
      </c>
      <c r="BM1865" s="112">
        <v>0</v>
      </c>
      <c r="BN1865" s="112">
        <v>0</v>
      </c>
      <c r="BO1865" s="112">
        <v>0</v>
      </c>
      <c r="BP1865" s="112">
        <v>0</v>
      </c>
      <c r="BQ1865" s="112">
        <v>0</v>
      </c>
      <c r="BR1865" s="113">
        <v>58</v>
      </c>
      <c r="BS1865" s="112">
        <v>0</v>
      </c>
    </row>
    <row r="1866" spans="1:71" hidden="1" x14ac:dyDescent="0.25">
      <c r="A1866" s="102" t="s">
        <v>9</v>
      </c>
      <c r="B1866" s="103" t="s">
        <v>205</v>
      </c>
      <c r="C1866" s="102" t="s">
        <v>206</v>
      </c>
      <c r="D1866" s="102" t="s">
        <v>120</v>
      </c>
      <c r="E1866" s="102" t="s">
        <v>121</v>
      </c>
      <c r="F1866" s="102" t="s">
        <v>151</v>
      </c>
      <c r="G1866" s="102" t="s">
        <v>223</v>
      </c>
      <c r="H1866" s="104">
        <v>505</v>
      </c>
      <c r="I1866" s="104">
        <v>576</v>
      </c>
      <c r="J1866" s="104">
        <v>257</v>
      </c>
      <c r="K1866" s="104">
        <v>771</v>
      </c>
      <c r="L1866" s="105">
        <v>446</v>
      </c>
      <c r="M1866" s="106">
        <v>3883</v>
      </c>
      <c r="N1866" s="106">
        <v>3927</v>
      </c>
      <c r="O1866" s="106">
        <v>9</v>
      </c>
      <c r="P1866" s="106">
        <v>44</v>
      </c>
      <c r="Q1866" s="106">
        <v>6</v>
      </c>
      <c r="R1866" s="106">
        <v>7.5</v>
      </c>
      <c r="S1866" s="106">
        <v>4089</v>
      </c>
      <c r="T1866" s="106">
        <v>4178</v>
      </c>
      <c r="U1866" s="106">
        <v>10</v>
      </c>
      <c r="V1866" s="106">
        <v>89</v>
      </c>
      <c r="W1866" s="106">
        <v>9</v>
      </c>
      <c r="X1866" s="106">
        <v>9.5</v>
      </c>
      <c r="Y1866" s="106">
        <v>257</v>
      </c>
      <c r="Z1866" s="106">
        <v>9</v>
      </c>
      <c r="AA1866" s="107">
        <v>28812</v>
      </c>
      <c r="AB1866" s="106">
        <v>1</v>
      </c>
      <c r="AC1866" s="108">
        <v>5.6</v>
      </c>
      <c r="AD1866" s="109">
        <v>1</v>
      </c>
      <c r="AE1866" s="110">
        <v>0</v>
      </c>
      <c r="AF1866" s="111">
        <v>0.54</v>
      </c>
      <c r="AG1866" s="112">
        <v>0</v>
      </c>
      <c r="AH1866" s="112">
        <v>0</v>
      </c>
      <c r="AI1866" s="112">
        <v>0</v>
      </c>
      <c r="AJ1866" s="111">
        <v>0.9</v>
      </c>
      <c r="AK1866" s="112">
        <v>0</v>
      </c>
      <c r="AL1866" s="112">
        <v>0</v>
      </c>
      <c r="AM1866" s="112">
        <v>0</v>
      </c>
      <c r="AN1866" s="112">
        <v>0</v>
      </c>
      <c r="AO1866" s="112">
        <v>0</v>
      </c>
      <c r="AP1866" s="112">
        <v>0</v>
      </c>
      <c r="AQ1866" s="112">
        <v>0</v>
      </c>
      <c r="AR1866" s="112">
        <v>0</v>
      </c>
      <c r="AS1866" s="112">
        <v>0</v>
      </c>
      <c r="AT1866" s="111">
        <v>0.55000000000000004</v>
      </c>
      <c r="AU1866" s="112">
        <v>0</v>
      </c>
      <c r="AV1866" s="112">
        <v>0</v>
      </c>
      <c r="AW1866" s="112">
        <v>0</v>
      </c>
      <c r="AX1866" s="112">
        <v>0</v>
      </c>
      <c r="AY1866" s="112">
        <v>0</v>
      </c>
      <c r="AZ1866" s="112">
        <v>0</v>
      </c>
      <c r="BA1866" s="111">
        <v>0.71299999999999997</v>
      </c>
      <c r="BB1866" s="112">
        <v>0</v>
      </c>
      <c r="BC1866" s="112">
        <v>0</v>
      </c>
      <c r="BD1866" s="112">
        <v>0</v>
      </c>
      <c r="BE1866" s="112">
        <v>0</v>
      </c>
      <c r="BF1866" s="112">
        <v>0</v>
      </c>
      <c r="BG1866" s="112">
        <v>0</v>
      </c>
      <c r="BH1866" s="112">
        <v>0</v>
      </c>
      <c r="BI1866" s="112">
        <v>0</v>
      </c>
      <c r="BJ1866" s="112">
        <v>0</v>
      </c>
      <c r="BK1866" s="111">
        <v>0.71299999999999997</v>
      </c>
      <c r="BL1866" s="112">
        <v>0</v>
      </c>
      <c r="BM1866" s="112">
        <v>0</v>
      </c>
      <c r="BN1866" s="112">
        <v>0</v>
      </c>
      <c r="BO1866" s="112">
        <v>0</v>
      </c>
      <c r="BP1866" s="112">
        <v>0</v>
      </c>
      <c r="BQ1866" s="112">
        <v>0</v>
      </c>
      <c r="BR1866" s="113">
        <v>228</v>
      </c>
      <c r="BS1866" s="112">
        <v>0</v>
      </c>
    </row>
    <row r="1867" spans="1:71" hidden="1" x14ac:dyDescent="0.25">
      <c r="A1867" s="102" t="s">
        <v>9</v>
      </c>
      <c r="B1867" s="103" t="s">
        <v>205</v>
      </c>
      <c r="C1867" s="102" t="s">
        <v>206</v>
      </c>
      <c r="D1867" s="102" t="s">
        <v>656</v>
      </c>
      <c r="E1867" s="102" t="s">
        <v>657</v>
      </c>
      <c r="F1867" s="102" t="s">
        <v>151</v>
      </c>
      <c r="G1867" s="102" t="s">
        <v>223</v>
      </c>
      <c r="H1867" s="104">
        <v>16</v>
      </c>
      <c r="I1867" s="104">
        <v>18</v>
      </c>
      <c r="J1867" s="104">
        <v>6</v>
      </c>
      <c r="K1867" s="104">
        <v>18</v>
      </c>
      <c r="L1867" s="105">
        <v>13.333333333333334</v>
      </c>
      <c r="M1867" s="106">
        <v>169</v>
      </c>
      <c r="N1867" s="106">
        <v>155</v>
      </c>
      <c r="O1867" s="106">
        <v>2</v>
      </c>
      <c r="P1867" s="106">
        <v>-14</v>
      </c>
      <c r="Q1867" s="106">
        <v>2</v>
      </c>
      <c r="R1867" s="106">
        <v>2</v>
      </c>
      <c r="S1867" s="106">
        <v>175</v>
      </c>
      <c r="T1867" s="106">
        <v>176</v>
      </c>
      <c r="U1867" s="106">
        <v>2</v>
      </c>
      <c r="V1867" s="106">
        <v>1</v>
      </c>
      <c r="W1867" s="106">
        <v>2</v>
      </c>
      <c r="X1867" s="106">
        <v>2</v>
      </c>
      <c r="Y1867" s="106">
        <v>6</v>
      </c>
      <c r="Z1867" s="106">
        <v>1</v>
      </c>
      <c r="AA1867" s="107"/>
      <c r="AB1867" s="106"/>
      <c r="AC1867" s="108">
        <v>1.6666666666666667</v>
      </c>
      <c r="AD1867" s="109">
        <v>1</v>
      </c>
      <c r="AE1867" s="110">
        <v>0</v>
      </c>
      <c r="AF1867" s="111">
        <v>0.54</v>
      </c>
      <c r="AG1867" s="112">
        <v>0</v>
      </c>
      <c r="AH1867" s="112">
        <v>0</v>
      </c>
      <c r="AI1867" s="112">
        <v>0</v>
      </c>
      <c r="AJ1867" s="111">
        <v>0.9</v>
      </c>
      <c r="AK1867" s="112">
        <v>0</v>
      </c>
      <c r="AL1867" s="112">
        <v>0</v>
      </c>
      <c r="AM1867" s="112">
        <v>0</v>
      </c>
      <c r="AN1867" s="112">
        <v>0</v>
      </c>
      <c r="AO1867" s="112">
        <v>0</v>
      </c>
      <c r="AP1867" s="112">
        <v>0</v>
      </c>
      <c r="AQ1867" s="112">
        <v>0</v>
      </c>
      <c r="AR1867" s="112">
        <v>0</v>
      </c>
      <c r="AS1867" s="112">
        <v>0</v>
      </c>
      <c r="AT1867" s="111">
        <v>0.55000000000000004</v>
      </c>
      <c r="AU1867" s="112">
        <v>0</v>
      </c>
      <c r="AV1867" s="112">
        <v>0</v>
      </c>
      <c r="AW1867" s="112">
        <v>0</v>
      </c>
      <c r="AX1867" s="112">
        <v>0</v>
      </c>
      <c r="AY1867" s="112">
        <v>0</v>
      </c>
      <c r="AZ1867" s="112">
        <v>0</v>
      </c>
      <c r="BA1867" s="111">
        <v>0.71299999999999997</v>
      </c>
      <c r="BB1867" s="112">
        <v>0</v>
      </c>
      <c r="BC1867" s="112">
        <v>0</v>
      </c>
      <c r="BD1867" s="112">
        <v>0</v>
      </c>
      <c r="BE1867" s="112">
        <v>0</v>
      </c>
      <c r="BF1867" s="112">
        <v>0</v>
      </c>
      <c r="BG1867" s="112">
        <v>0</v>
      </c>
      <c r="BH1867" s="112">
        <v>0</v>
      </c>
      <c r="BI1867" s="112">
        <v>0</v>
      </c>
      <c r="BJ1867" s="112">
        <v>0</v>
      </c>
      <c r="BK1867" s="111">
        <v>0.71299999999999997</v>
      </c>
      <c r="BL1867" s="112">
        <v>0</v>
      </c>
      <c r="BM1867" s="112">
        <v>0</v>
      </c>
      <c r="BN1867" s="112">
        <v>0</v>
      </c>
      <c r="BO1867" s="112">
        <v>0</v>
      </c>
      <c r="BP1867" s="112">
        <v>0</v>
      </c>
      <c r="BQ1867" s="112">
        <v>0</v>
      </c>
      <c r="BR1867" s="113">
        <v>74</v>
      </c>
      <c r="BS1867" s="112">
        <v>0</v>
      </c>
    </row>
    <row r="1868" spans="1:71" hidden="1" x14ac:dyDescent="0.25">
      <c r="A1868" s="102" t="s">
        <v>9</v>
      </c>
      <c r="B1868" s="103" t="s">
        <v>205</v>
      </c>
      <c r="C1868" s="102" t="s">
        <v>206</v>
      </c>
      <c r="D1868" s="102" t="s">
        <v>636</v>
      </c>
      <c r="E1868" s="102" t="s">
        <v>637</v>
      </c>
      <c r="F1868" s="102" t="s">
        <v>151</v>
      </c>
      <c r="G1868" s="102" t="s">
        <v>223</v>
      </c>
      <c r="H1868" s="104">
        <v>31</v>
      </c>
      <c r="I1868" s="104">
        <v>50</v>
      </c>
      <c r="J1868" s="104">
        <v>19</v>
      </c>
      <c r="K1868" s="104">
        <v>57</v>
      </c>
      <c r="L1868" s="105">
        <v>33.333333333333336</v>
      </c>
      <c r="M1868" s="106">
        <v>293</v>
      </c>
      <c r="N1868" s="106">
        <v>328</v>
      </c>
      <c r="O1868" s="106">
        <v>4</v>
      </c>
      <c r="P1868" s="106">
        <v>35</v>
      </c>
      <c r="Q1868" s="106">
        <v>6</v>
      </c>
      <c r="R1868" s="106">
        <v>5</v>
      </c>
      <c r="S1868" s="106">
        <v>420</v>
      </c>
      <c r="T1868" s="106">
        <v>441</v>
      </c>
      <c r="U1868" s="106">
        <v>4</v>
      </c>
      <c r="V1868" s="106">
        <v>21</v>
      </c>
      <c r="W1868" s="106">
        <v>6</v>
      </c>
      <c r="X1868" s="106">
        <v>5</v>
      </c>
      <c r="Y1868" s="106">
        <v>19</v>
      </c>
      <c r="Z1868" s="106">
        <v>4</v>
      </c>
      <c r="AA1868" s="107"/>
      <c r="AB1868" s="106"/>
      <c r="AC1868" s="108">
        <v>4.666666666666667</v>
      </c>
      <c r="AD1868" s="109">
        <v>3</v>
      </c>
      <c r="AE1868" s="110">
        <v>0</v>
      </c>
      <c r="AF1868" s="111">
        <v>0.54</v>
      </c>
      <c r="AG1868" s="112">
        <v>0</v>
      </c>
      <c r="AH1868" s="112">
        <v>0</v>
      </c>
      <c r="AI1868" s="112">
        <v>0</v>
      </c>
      <c r="AJ1868" s="111">
        <v>0.9</v>
      </c>
      <c r="AK1868" s="112">
        <v>0</v>
      </c>
      <c r="AL1868" s="112">
        <v>0</v>
      </c>
      <c r="AM1868" s="112">
        <v>0</v>
      </c>
      <c r="AN1868" s="112">
        <v>0</v>
      </c>
      <c r="AO1868" s="112">
        <v>0</v>
      </c>
      <c r="AP1868" s="112">
        <v>0</v>
      </c>
      <c r="AQ1868" s="112">
        <v>0</v>
      </c>
      <c r="AR1868" s="112">
        <v>0</v>
      </c>
      <c r="AS1868" s="112">
        <v>0</v>
      </c>
      <c r="AT1868" s="111">
        <v>0.55000000000000004</v>
      </c>
      <c r="AU1868" s="112">
        <v>0</v>
      </c>
      <c r="AV1868" s="112">
        <v>0</v>
      </c>
      <c r="AW1868" s="112">
        <v>0</v>
      </c>
      <c r="AX1868" s="112">
        <v>0</v>
      </c>
      <c r="AY1868" s="112">
        <v>0</v>
      </c>
      <c r="AZ1868" s="112">
        <v>0</v>
      </c>
      <c r="BA1868" s="111">
        <v>0.71299999999999997</v>
      </c>
      <c r="BB1868" s="112">
        <v>0</v>
      </c>
      <c r="BC1868" s="112">
        <v>0</v>
      </c>
      <c r="BD1868" s="112">
        <v>0</v>
      </c>
      <c r="BE1868" s="112">
        <v>0</v>
      </c>
      <c r="BF1868" s="112">
        <v>0</v>
      </c>
      <c r="BG1868" s="112">
        <v>0</v>
      </c>
      <c r="BH1868" s="112">
        <v>0</v>
      </c>
      <c r="BI1868" s="112">
        <v>0</v>
      </c>
      <c r="BJ1868" s="112">
        <v>0</v>
      </c>
      <c r="BK1868" s="111">
        <v>0.71299999999999997</v>
      </c>
      <c r="BL1868" s="112">
        <v>0</v>
      </c>
      <c r="BM1868" s="112">
        <v>0</v>
      </c>
      <c r="BN1868" s="112">
        <v>0</v>
      </c>
      <c r="BO1868" s="112">
        <v>0</v>
      </c>
      <c r="BP1868" s="112">
        <v>0</v>
      </c>
      <c r="BQ1868" s="112">
        <v>0</v>
      </c>
      <c r="BR1868" s="113">
        <v>21</v>
      </c>
      <c r="BS1868" s="112">
        <v>0</v>
      </c>
    </row>
    <row r="1869" spans="1:71" hidden="1" x14ac:dyDescent="0.25">
      <c r="A1869" s="102" t="s">
        <v>9</v>
      </c>
      <c r="B1869" s="103" t="s">
        <v>205</v>
      </c>
      <c r="C1869" s="102" t="s">
        <v>206</v>
      </c>
      <c r="D1869" s="102" t="s">
        <v>973</v>
      </c>
      <c r="E1869" s="102" t="s">
        <v>974</v>
      </c>
      <c r="F1869" s="102" t="s">
        <v>151</v>
      </c>
      <c r="G1869" s="102" t="s">
        <v>223</v>
      </c>
      <c r="H1869" s="104">
        <v>40</v>
      </c>
      <c r="I1869" s="104">
        <v>43</v>
      </c>
      <c r="J1869" s="104">
        <v>21</v>
      </c>
      <c r="K1869" s="104">
        <v>63</v>
      </c>
      <c r="L1869" s="105">
        <v>34.666666666666664</v>
      </c>
      <c r="M1869" s="106">
        <v>421</v>
      </c>
      <c r="N1869" s="106">
        <v>434</v>
      </c>
      <c r="O1869" s="106">
        <v>4</v>
      </c>
      <c r="P1869" s="106">
        <v>13</v>
      </c>
      <c r="Q1869" s="106">
        <v>4</v>
      </c>
      <c r="R1869" s="106">
        <v>4</v>
      </c>
      <c r="S1869" s="106">
        <v>434</v>
      </c>
      <c r="T1869" s="106">
        <v>440</v>
      </c>
      <c r="U1869" s="106">
        <v>4</v>
      </c>
      <c r="V1869" s="106">
        <v>6</v>
      </c>
      <c r="W1869" s="106">
        <v>4</v>
      </c>
      <c r="X1869" s="106">
        <v>4</v>
      </c>
      <c r="Y1869" s="106">
        <v>21</v>
      </c>
      <c r="Z1869" s="106">
        <v>5</v>
      </c>
      <c r="AA1869" s="107">
        <v>46657</v>
      </c>
      <c r="AB1869" s="106">
        <v>5</v>
      </c>
      <c r="AC1869" s="108">
        <v>4.5999999999999996</v>
      </c>
      <c r="AD1869" s="109">
        <v>3</v>
      </c>
      <c r="AE1869" s="110">
        <v>0</v>
      </c>
      <c r="AF1869" s="111">
        <v>0.54</v>
      </c>
      <c r="AG1869" s="112">
        <v>0</v>
      </c>
      <c r="AH1869" s="112">
        <v>0</v>
      </c>
      <c r="AI1869" s="112">
        <v>0</v>
      </c>
      <c r="AJ1869" s="111">
        <v>0.9</v>
      </c>
      <c r="AK1869" s="112">
        <v>0</v>
      </c>
      <c r="AL1869" s="112">
        <v>0</v>
      </c>
      <c r="AM1869" s="112">
        <v>0</v>
      </c>
      <c r="AN1869" s="112">
        <v>0</v>
      </c>
      <c r="AO1869" s="112">
        <v>0</v>
      </c>
      <c r="AP1869" s="112">
        <v>0</v>
      </c>
      <c r="AQ1869" s="112">
        <v>0</v>
      </c>
      <c r="AR1869" s="112">
        <v>0</v>
      </c>
      <c r="AS1869" s="112">
        <v>0</v>
      </c>
      <c r="AT1869" s="111">
        <v>0.55000000000000004</v>
      </c>
      <c r="AU1869" s="112">
        <v>0</v>
      </c>
      <c r="AV1869" s="112">
        <v>0</v>
      </c>
      <c r="AW1869" s="112">
        <v>0</v>
      </c>
      <c r="AX1869" s="112">
        <v>0</v>
      </c>
      <c r="AY1869" s="112">
        <v>0</v>
      </c>
      <c r="AZ1869" s="112">
        <v>0</v>
      </c>
      <c r="BA1869" s="111">
        <v>0.71299999999999997</v>
      </c>
      <c r="BB1869" s="112">
        <v>0</v>
      </c>
      <c r="BC1869" s="112">
        <v>0</v>
      </c>
      <c r="BD1869" s="112">
        <v>0</v>
      </c>
      <c r="BE1869" s="112">
        <v>0</v>
      </c>
      <c r="BF1869" s="112">
        <v>0</v>
      </c>
      <c r="BG1869" s="112">
        <v>0</v>
      </c>
      <c r="BH1869" s="112">
        <v>0</v>
      </c>
      <c r="BI1869" s="112">
        <v>0</v>
      </c>
      <c r="BJ1869" s="112">
        <v>0</v>
      </c>
      <c r="BK1869" s="111">
        <v>0.71299999999999997</v>
      </c>
      <c r="BL1869" s="112">
        <v>0</v>
      </c>
      <c r="BM1869" s="112">
        <v>0</v>
      </c>
      <c r="BN1869" s="112">
        <v>0</v>
      </c>
      <c r="BO1869" s="112">
        <v>0</v>
      </c>
      <c r="BP1869" s="112">
        <v>0</v>
      </c>
      <c r="BQ1869" s="112">
        <v>0</v>
      </c>
      <c r="BR1869" s="113">
        <v>25</v>
      </c>
      <c r="BS1869" s="112">
        <v>0</v>
      </c>
    </row>
    <row r="1870" spans="1:71" hidden="1" x14ac:dyDescent="0.25">
      <c r="A1870" s="102" t="s">
        <v>9</v>
      </c>
      <c r="B1870" s="103" t="s">
        <v>205</v>
      </c>
      <c r="C1870" s="102" t="s">
        <v>206</v>
      </c>
      <c r="D1870" s="102" t="s">
        <v>251</v>
      </c>
      <c r="E1870" s="102" t="s">
        <v>252</v>
      </c>
      <c r="F1870" s="102" t="s">
        <v>151</v>
      </c>
      <c r="G1870" s="102" t="s">
        <v>223</v>
      </c>
      <c r="H1870" s="104">
        <v>54</v>
      </c>
      <c r="I1870" s="104">
        <v>61</v>
      </c>
      <c r="J1870" s="104">
        <v>25</v>
      </c>
      <c r="K1870" s="104">
        <v>75</v>
      </c>
      <c r="L1870" s="105">
        <v>46.666666666666664</v>
      </c>
      <c r="M1870" s="106">
        <v>631</v>
      </c>
      <c r="N1870" s="106">
        <v>610</v>
      </c>
      <c r="O1870" s="106">
        <v>5</v>
      </c>
      <c r="P1870" s="106">
        <v>-21</v>
      </c>
      <c r="Q1870" s="106">
        <v>2</v>
      </c>
      <c r="R1870" s="106">
        <v>3.5</v>
      </c>
      <c r="S1870" s="106">
        <v>660</v>
      </c>
      <c r="T1870" s="106">
        <v>665</v>
      </c>
      <c r="U1870" s="106">
        <v>5</v>
      </c>
      <c r="V1870" s="106">
        <v>5</v>
      </c>
      <c r="W1870" s="106">
        <v>3</v>
      </c>
      <c r="X1870" s="106">
        <v>4</v>
      </c>
      <c r="Y1870" s="106">
        <v>25</v>
      </c>
      <c r="Z1870" s="106">
        <v>5</v>
      </c>
      <c r="AA1870" s="107">
        <v>45866</v>
      </c>
      <c r="AB1870" s="106">
        <v>4</v>
      </c>
      <c r="AC1870" s="108">
        <v>4.0999999999999996</v>
      </c>
      <c r="AD1870" s="109">
        <v>3</v>
      </c>
      <c r="AE1870" s="110">
        <v>0</v>
      </c>
      <c r="AF1870" s="111">
        <v>0.54</v>
      </c>
      <c r="AG1870" s="112">
        <v>0</v>
      </c>
      <c r="AH1870" s="112">
        <v>0</v>
      </c>
      <c r="AI1870" s="112">
        <v>0</v>
      </c>
      <c r="AJ1870" s="111">
        <v>0.9</v>
      </c>
      <c r="AK1870" s="112">
        <v>0</v>
      </c>
      <c r="AL1870" s="112">
        <v>0</v>
      </c>
      <c r="AM1870" s="112">
        <v>0</v>
      </c>
      <c r="AN1870" s="112">
        <v>0</v>
      </c>
      <c r="AO1870" s="112">
        <v>0</v>
      </c>
      <c r="AP1870" s="112">
        <v>0</v>
      </c>
      <c r="AQ1870" s="112">
        <v>0</v>
      </c>
      <c r="AR1870" s="112">
        <v>0</v>
      </c>
      <c r="AS1870" s="112">
        <v>0</v>
      </c>
      <c r="AT1870" s="111">
        <v>0.55000000000000004</v>
      </c>
      <c r="AU1870" s="112">
        <v>0</v>
      </c>
      <c r="AV1870" s="112">
        <v>0</v>
      </c>
      <c r="AW1870" s="112">
        <v>0</v>
      </c>
      <c r="AX1870" s="112">
        <v>0</v>
      </c>
      <c r="AY1870" s="112">
        <v>0</v>
      </c>
      <c r="AZ1870" s="112">
        <v>0</v>
      </c>
      <c r="BA1870" s="111">
        <v>0.71299999999999997</v>
      </c>
      <c r="BB1870" s="112">
        <v>0</v>
      </c>
      <c r="BC1870" s="112">
        <v>0</v>
      </c>
      <c r="BD1870" s="112">
        <v>0</v>
      </c>
      <c r="BE1870" s="112">
        <v>0</v>
      </c>
      <c r="BF1870" s="112">
        <v>0</v>
      </c>
      <c r="BG1870" s="112">
        <v>0</v>
      </c>
      <c r="BH1870" s="112">
        <v>0</v>
      </c>
      <c r="BI1870" s="112">
        <v>0</v>
      </c>
      <c r="BJ1870" s="112">
        <v>0</v>
      </c>
      <c r="BK1870" s="111">
        <v>0.71299999999999997</v>
      </c>
      <c r="BL1870" s="112">
        <v>0</v>
      </c>
      <c r="BM1870" s="112">
        <v>0</v>
      </c>
      <c r="BN1870" s="112">
        <v>0</v>
      </c>
      <c r="BO1870" s="112">
        <v>0</v>
      </c>
      <c r="BP1870" s="112">
        <v>0</v>
      </c>
      <c r="BQ1870" s="112">
        <v>0</v>
      </c>
      <c r="BR1870" s="113">
        <v>65</v>
      </c>
      <c r="BS1870" s="112">
        <v>0</v>
      </c>
    </row>
    <row r="1871" spans="1:71" hidden="1" x14ac:dyDescent="0.25">
      <c r="A1871" s="102" t="s">
        <v>9</v>
      </c>
      <c r="B1871" s="103" t="s">
        <v>205</v>
      </c>
      <c r="C1871" s="102" t="s">
        <v>206</v>
      </c>
      <c r="D1871" s="102" t="s">
        <v>660</v>
      </c>
      <c r="E1871" s="102" t="s">
        <v>661</v>
      </c>
      <c r="F1871" s="102" t="s">
        <v>151</v>
      </c>
      <c r="G1871" s="102" t="s">
        <v>223</v>
      </c>
      <c r="H1871" s="104">
        <v>11</v>
      </c>
      <c r="I1871" s="104">
        <v>20</v>
      </c>
      <c r="J1871" s="104">
        <v>33</v>
      </c>
      <c r="K1871" s="104">
        <v>99</v>
      </c>
      <c r="L1871" s="105">
        <v>21.333333333333332</v>
      </c>
      <c r="M1871" s="106">
        <v>166</v>
      </c>
      <c r="N1871" s="106">
        <v>158</v>
      </c>
      <c r="O1871" s="106">
        <v>2</v>
      </c>
      <c r="P1871" s="106">
        <v>-8</v>
      </c>
      <c r="Q1871" s="106">
        <v>2</v>
      </c>
      <c r="R1871" s="106">
        <v>2</v>
      </c>
      <c r="S1871" s="106">
        <v>269</v>
      </c>
      <c r="T1871" s="106">
        <v>268</v>
      </c>
      <c r="U1871" s="106">
        <v>3</v>
      </c>
      <c r="V1871" s="106">
        <v>-1</v>
      </c>
      <c r="W1871" s="106">
        <v>2</v>
      </c>
      <c r="X1871" s="106">
        <v>2.5</v>
      </c>
      <c r="Y1871" s="106">
        <v>33</v>
      </c>
      <c r="Z1871" s="106">
        <v>6</v>
      </c>
      <c r="AA1871" s="107">
        <v>60097</v>
      </c>
      <c r="AB1871" s="106">
        <v>7</v>
      </c>
      <c r="AC1871" s="108">
        <v>4.9000000000000004</v>
      </c>
      <c r="AD1871" s="109">
        <v>3</v>
      </c>
      <c r="AE1871" s="110">
        <v>0</v>
      </c>
      <c r="AF1871" s="111">
        <v>0.54</v>
      </c>
      <c r="AG1871" s="112">
        <v>0</v>
      </c>
      <c r="AH1871" s="112">
        <v>0</v>
      </c>
      <c r="AI1871" s="112">
        <v>0</v>
      </c>
      <c r="AJ1871" s="111">
        <v>0.9</v>
      </c>
      <c r="AK1871" s="112">
        <v>0</v>
      </c>
      <c r="AL1871" s="112">
        <v>0</v>
      </c>
      <c r="AM1871" s="112">
        <v>0</v>
      </c>
      <c r="AN1871" s="112">
        <v>0</v>
      </c>
      <c r="AO1871" s="112">
        <v>0</v>
      </c>
      <c r="AP1871" s="112">
        <v>0</v>
      </c>
      <c r="AQ1871" s="112">
        <v>0</v>
      </c>
      <c r="AR1871" s="112">
        <v>0</v>
      </c>
      <c r="AS1871" s="112">
        <v>0</v>
      </c>
      <c r="AT1871" s="111">
        <v>0.55000000000000004</v>
      </c>
      <c r="AU1871" s="112">
        <v>0</v>
      </c>
      <c r="AV1871" s="112">
        <v>0</v>
      </c>
      <c r="AW1871" s="112">
        <v>0</v>
      </c>
      <c r="AX1871" s="112">
        <v>0</v>
      </c>
      <c r="AY1871" s="112">
        <v>0</v>
      </c>
      <c r="AZ1871" s="112">
        <v>0</v>
      </c>
      <c r="BA1871" s="111">
        <v>0.71299999999999997</v>
      </c>
      <c r="BB1871" s="112">
        <v>0</v>
      </c>
      <c r="BC1871" s="112">
        <v>0</v>
      </c>
      <c r="BD1871" s="112">
        <v>0</v>
      </c>
      <c r="BE1871" s="112">
        <v>0</v>
      </c>
      <c r="BF1871" s="112">
        <v>0</v>
      </c>
      <c r="BG1871" s="112">
        <v>0</v>
      </c>
      <c r="BH1871" s="112">
        <v>0</v>
      </c>
      <c r="BI1871" s="112">
        <v>0</v>
      </c>
      <c r="BJ1871" s="112">
        <v>0</v>
      </c>
      <c r="BK1871" s="111">
        <v>0.71299999999999997</v>
      </c>
      <c r="BL1871" s="112">
        <v>0</v>
      </c>
      <c r="BM1871" s="112">
        <v>0</v>
      </c>
      <c r="BN1871" s="112">
        <v>0</v>
      </c>
      <c r="BO1871" s="112">
        <v>0</v>
      </c>
      <c r="BP1871" s="112">
        <v>0</v>
      </c>
      <c r="BQ1871" s="112">
        <v>0</v>
      </c>
      <c r="BR1871" s="113">
        <v>3</v>
      </c>
      <c r="BS1871" s="112">
        <v>0</v>
      </c>
    </row>
    <row r="1872" spans="1:71" hidden="1" x14ac:dyDescent="0.25">
      <c r="A1872" s="102" t="s">
        <v>9</v>
      </c>
      <c r="B1872" s="103" t="s">
        <v>205</v>
      </c>
      <c r="C1872" s="102" t="s">
        <v>206</v>
      </c>
      <c r="D1872" s="102" t="s">
        <v>662</v>
      </c>
      <c r="E1872" s="102" t="s">
        <v>663</v>
      </c>
      <c r="F1872" s="102" t="s">
        <v>151</v>
      </c>
      <c r="G1872" s="102" t="s">
        <v>223</v>
      </c>
      <c r="H1872" s="104">
        <v>94</v>
      </c>
      <c r="I1872" s="104">
        <v>96</v>
      </c>
      <c r="J1872" s="104"/>
      <c r="K1872" s="104" t="s">
        <v>154</v>
      </c>
      <c r="L1872" s="105">
        <v>95</v>
      </c>
      <c r="M1872" s="106">
        <v>1532</v>
      </c>
      <c r="N1872" s="106">
        <v>1455</v>
      </c>
      <c r="O1872" s="106">
        <v>8</v>
      </c>
      <c r="P1872" s="106">
        <v>-77</v>
      </c>
      <c r="Q1872" s="106">
        <v>1</v>
      </c>
      <c r="R1872" s="106">
        <v>4.5</v>
      </c>
      <c r="S1872" s="106">
        <v>1528</v>
      </c>
      <c r="T1872" s="106">
        <v>1517</v>
      </c>
      <c r="U1872" s="106">
        <v>8</v>
      </c>
      <c r="V1872" s="106">
        <v>-11</v>
      </c>
      <c r="W1872" s="106">
        <v>1</v>
      </c>
      <c r="X1872" s="106">
        <v>4.5</v>
      </c>
      <c r="Y1872" s="106"/>
      <c r="Z1872" s="106"/>
      <c r="AA1872" s="107">
        <v>62026</v>
      </c>
      <c r="AB1872" s="106">
        <v>7</v>
      </c>
      <c r="AC1872" s="108">
        <v>5.75</v>
      </c>
      <c r="AD1872" s="109">
        <v>3</v>
      </c>
      <c r="AE1872" s="110">
        <v>0</v>
      </c>
      <c r="AF1872" s="111">
        <v>0.54</v>
      </c>
      <c r="AG1872" s="112">
        <v>0</v>
      </c>
      <c r="AH1872" s="112">
        <v>0</v>
      </c>
      <c r="AI1872" s="112">
        <v>0</v>
      </c>
      <c r="AJ1872" s="111">
        <v>0.9</v>
      </c>
      <c r="AK1872" s="112">
        <v>0</v>
      </c>
      <c r="AL1872" s="112">
        <v>0</v>
      </c>
      <c r="AM1872" s="112">
        <v>0</v>
      </c>
      <c r="AN1872" s="112">
        <v>0</v>
      </c>
      <c r="AO1872" s="112">
        <v>0</v>
      </c>
      <c r="AP1872" s="112">
        <v>0</v>
      </c>
      <c r="AQ1872" s="112">
        <v>0</v>
      </c>
      <c r="AR1872" s="112">
        <v>0</v>
      </c>
      <c r="AS1872" s="112">
        <v>0</v>
      </c>
      <c r="AT1872" s="111">
        <v>0.55000000000000004</v>
      </c>
      <c r="AU1872" s="112">
        <v>0</v>
      </c>
      <c r="AV1872" s="112">
        <v>0</v>
      </c>
      <c r="AW1872" s="112">
        <v>0</v>
      </c>
      <c r="AX1872" s="112">
        <v>0</v>
      </c>
      <c r="AY1872" s="112">
        <v>0</v>
      </c>
      <c r="AZ1872" s="112">
        <v>0</v>
      </c>
      <c r="BA1872" s="111">
        <v>0.71299999999999997</v>
      </c>
      <c r="BB1872" s="112">
        <v>0</v>
      </c>
      <c r="BC1872" s="112">
        <v>0</v>
      </c>
      <c r="BD1872" s="112">
        <v>0</v>
      </c>
      <c r="BE1872" s="112">
        <v>0</v>
      </c>
      <c r="BF1872" s="112">
        <v>0</v>
      </c>
      <c r="BG1872" s="112">
        <v>0</v>
      </c>
      <c r="BH1872" s="112">
        <v>0</v>
      </c>
      <c r="BI1872" s="112">
        <v>0</v>
      </c>
      <c r="BJ1872" s="112">
        <v>0</v>
      </c>
      <c r="BK1872" s="111">
        <v>0.71299999999999997</v>
      </c>
      <c r="BL1872" s="112">
        <v>0</v>
      </c>
      <c r="BM1872" s="112">
        <v>0</v>
      </c>
      <c r="BN1872" s="112">
        <v>0</v>
      </c>
      <c r="BO1872" s="112">
        <v>0</v>
      </c>
      <c r="BP1872" s="112">
        <v>0</v>
      </c>
      <c r="BQ1872" s="112">
        <v>0</v>
      </c>
      <c r="BR1872" s="113">
        <v>20</v>
      </c>
      <c r="BS1872" s="112">
        <v>0</v>
      </c>
    </row>
    <row r="1873" spans="1:71" hidden="1" x14ac:dyDescent="0.25">
      <c r="A1873" s="102" t="s">
        <v>9</v>
      </c>
      <c r="B1873" s="103" t="s">
        <v>205</v>
      </c>
      <c r="C1873" s="102" t="s">
        <v>206</v>
      </c>
      <c r="D1873" s="102" t="s">
        <v>664</v>
      </c>
      <c r="E1873" s="102" t="s">
        <v>665</v>
      </c>
      <c r="F1873" s="102" t="s">
        <v>151</v>
      </c>
      <c r="G1873" s="102" t="s">
        <v>223</v>
      </c>
      <c r="H1873" s="104">
        <v>14</v>
      </c>
      <c r="I1873" s="104">
        <v>14</v>
      </c>
      <c r="J1873" s="104"/>
      <c r="K1873" s="104" t="s">
        <v>154</v>
      </c>
      <c r="L1873" s="105">
        <v>14</v>
      </c>
      <c r="M1873" s="106">
        <v>280</v>
      </c>
      <c r="N1873" s="106">
        <v>241</v>
      </c>
      <c r="O1873" s="106">
        <v>3</v>
      </c>
      <c r="P1873" s="106">
        <v>-39</v>
      </c>
      <c r="Q1873" s="106">
        <v>1</v>
      </c>
      <c r="R1873" s="106">
        <v>2</v>
      </c>
      <c r="S1873" s="106">
        <v>279</v>
      </c>
      <c r="T1873" s="106">
        <v>268</v>
      </c>
      <c r="U1873" s="106">
        <v>3</v>
      </c>
      <c r="V1873" s="106">
        <v>-11</v>
      </c>
      <c r="W1873" s="106">
        <v>1</v>
      </c>
      <c r="X1873" s="106">
        <v>2</v>
      </c>
      <c r="Y1873" s="106"/>
      <c r="Z1873" s="106"/>
      <c r="AA1873" s="107"/>
      <c r="AB1873" s="106"/>
      <c r="AC1873" s="108">
        <v>2</v>
      </c>
      <c r="AD1873" s="109">
        <v>1</v>
      </c>
      <c r="AE1873" s="110">
        <v>0</v>
      </c>
      <c r="AF1873" s="111">
        <v>0.54</v>
      </c>
      <c r="AG1873" s="112">
        <v>0</v>
      </c>
      <c r="AH1873" s="112">
        <v>0</v>
      </c>
      <c r="AI1873" s="112">
        <v>0</v>
      </c>
      <c r="AJ1873" s="111">
        <v>0.9</v>
      </c>
      <c r="AK1873" s="112">
        <v>0</v>
      </c>
      <c r="AL1873" s="112">
        <v>0</v>
      </c>
      <c r="AM1873" s="112">
        <v>0</v>
      </c>
      <c r="AN1873" s="112">
        <v>0</v>
      </c>
      <c r="AO1873" s="112">
        <v>0</v>
      </c>
      <c r="AP1873" s="112">
        <v>0</v>
      </c>
      <c r="AQ1873" s="112">
        <v>0</v>
      </c>
      <c r="AR1873" s="112">
        <v>0</v>
      </c>
      <c r="AS1873" s="112">
        <v>0</v>
      </c>
      <c r="AT1873" s="111">
        <v>0.55000000000000004</v>
      </c>
      <c r="AU1873" s="112">
        <v>0</v>
      </c>
      <c r="AV1873" s="112">
        <v>0</v>
      </c>
      <c r="AW1873" s="112">
        <v>0</v>
      </c>
      <c r="AX1873" s="112">
        <v>0</v>
      </c>
      <c r="AY1873" s="112">
        <v>0</v>
      </c>
      <c r="AZ1873" s="112">
        <v>0</v>
      </c>
      <c r="BA1873" s="111">
        <v>0.71299999999999997</v>
      </c>
      <c r="BB1873" s="112">
        <v>0</v>
      </c>
      <c r="BC1873" s="112">
        <v>0</v>
      </c>
      <c r="BD1873" s="112">
        <v>0</v>
      </c>
      <c r="BE1873" s="112">
        <v>0</v>
      </c>
      <c r="BF1873" s="112">
        <v>0</v>
      </c>
      <c r="BG1873" s="112">
        <v>0</v>
      </c>
      <c r="BH1873" s="112">
        <v>0</v>
      </c>
      <c r="BI1873" s="112">
        <v>0</v>
      </c>
      <c r="BJ1873" s="112">
        <v>0</v>
      </c>
      <c r="BK1873" s="111">
        <v>0.71299999999999997</v>
      </c>
      <c r="BL1873" s="112">
        <v>0</v>
      </c>
      <c r="BM1873" s="112">
        <v>0</v>
      </c>
      <c r="BN1873" s="112">
        <v>0</v>
      </c>
      <c r="BO1873" s="112">
        <v>0</v>
      </c>
      <c r="BP1873" s="112">
        <v>0</v>
      </c>
      <c r="BQ1873" s="112">
        <v>0</v>
      </c>
      <c r="BR1873" s="113">
        <v>9</v>
      </c>
      <c r="BS1873" s="112">
        <v>0</v>
      </c>
    </row>
    <row r="1874" spans="1:71" hidden="1" x14ac:dyDescent="0.25">
      <c r="A1874" s="102" t="s">
        <v>9</v>
      </c>
      <c r="B1874" s="103" t="s">
        <v>205</v>
      </c>
      <c r="C1874" s="102" t="s">
        <v>206</v>
      </c>
      <c r="D1874" s="102" t="s">
        <v>255</v>
      </c>
      <c r="E1874" s="102" t="s">
        <v>256</v>
      </c>
      <c r="F1874" s="102" t="s">
        <v>151</v>
      </c>
      <c r="G1874" s="102" t="s">
        <v>223</v>
      </c>
      <c r="H1874" s="104">
        <v>153</v>
      </c>
      <c r="I1874" s="104">
        <v>177</v>
      </c>
      <c r="J1874" s="104">
        <v>117</v>
      </c>
      <c r="K1874" s="104">
        <v>351</v>
      </c>
      <c r="L1874" s="105">
        <v>149</v>
      </c>
      <c r="M1874" s="106">
        <v>1428</v>
      </c>
      <c r="N1874" s="106">
        <v>1488</v>
      </c>
      <c r="O1874" s="106">
        <v>8</v>
      </c>
      <c r="P1874" s="106">
        <v>60</v>
      </c>
      <c r="Q1874" s="106">
        <v>7</v>
      </c>
      <c r="R1874" s="106">
        <v>7.5</v>
      </c>
      <c r="S1874" s="106">
        <v>1562</v>
      </c>
      <c r="T1874" s="106">
        <v>1601</v>
      </c>
      <c r="U1874" s="106">
        <v>8</v>
      </c>
      <c r="V1874" s="106">
        <v>39</v>
      </c>
      <c r="W1874" s="106">
        <v>7</v>
      </c>
      <c r="X1874" s="106">
        <v>7.5</v>
      </c>
      <c r="Y1874" s="106">
        <v>117</v>
      </c>
      <c r="Z1874" s="106">
        <v>8</v>
      </c>
      <c r="AA1874" s="107">
        <v>50661</v>
      </c>
      <c r="AB1874" s="106">
        <v>5</v>
      </c>
      <c r="AC1874" s="108">
        <v>6.6</v>
      </c>
      <c r="AD1874" s="109">
        <v>4</v>
      </c>
      <c r="AE1874" s="110">
        <v>0</v>
      </c>
      <c r="AF1874" s="111">
        <v>0.54</v>
      </c>
      <c r="AG1874" s="112">
        <v>9.6666666666666661</v>
      </c>
      <c r="AH1874" s="112">
        <v>0</v>
      </c>
      <c r="AI1874" s="112">
        <v>9.6666666666666661</v>
      </c>
      <c r="AJ1874" s="111">
        <v>0.9</v>
      </c>
      <c r="AK1874" s="112">
        <v>0</v>
      </c>
      <c r="AL1874" s="112">
        <v>0</v>
      </c>
      <c r="AM1874" s="112">
        <v>0</v>
      </c>
      <c r="AN1874" s="112">
        <v>0</v>
      </c>
      <c r="AO1874" s="112">
        <v>0</v>
      </c>
      <c r="AP1874" s="112">
        <v>0</v>
      </c>
      <c r="AQ1874" s="112">
        <v>0</v>
      </c>
      <c r="AR1874" s="112">
        <v>0</v>
      </c>
      <c r="AS1874" s="112">
        <v>0</v>
      </c>
      <c r="AT1874" s="111">
        <v>0.55000000000000004</v>
      </c>
      <c r="AU1874" s="112">
        <v>0</v>
      </c>
      <c r="AV1874" s="112">
        <v>0</v>
      </c>
      <c r="AW1874" s="112">
        <v>0</v>
      </c>
      <c r="AX1874" s="112">
        <v>0</v>
      </c>
      <c r="AY1874" s="112">
        <v>0</v>
      </c>
      <c r="AZ1874" s="112">
        <v>0</v>
      </c>
      <c r="BA1874" s="111">
        <v>0.71299999999999997</v>
      </c>
      <c r="BB1874" s="112">
        <v>0</v>
      </c>
      <c r="BC1874" s="112">
        <v>0</v>
      </c>
      <c r="BD1874" s="112">
        <v>0</v>
      </c>
      <c r="BE1874" s="112">
        <v>0</v>
      </c>
      <c r="BF1874" s="112">
        <v>0</v>
      </c>
      <c r="BG1874" s="112">
        <v>0</v>
      </c>
      <c r="BH1874" s="112">
        <v>0</v>
      </c>
      <c r="BI1874" s="112">
        <v>0</v>
      </c>
      <c r="BJ1874" s="112">
        <v>0</v>
      </c>
      <c r="BK1874" s="111">
        <v>0.71299999999999997</v>
      </c>
      <c r="BL1874" s="112">
        <v>0</v>
      </c>
      <c r="BM1874" s="112">
        <v>8.6999999999999993</v>
      </c>
      <c r="BN1874" s="112">
        <v>8.6999999999999993</v>
      </c>
      <c r="BO1874" s="112">
        <v>0</v>
      </c>
      <c r="BP1874" s="112">
        <v>0</v>
      </c>
      <c r="BQ1874" s="112">
        <v>0</v>
      </c>
      <c r="BR1874" s="113">
        <v>91</v>
      </c>
      <c r="BS1874" s="112">
        <v>0</v>
      </c>
    </row>
    <row r="1875" spans="1:71" hidden="1" x14ac:dyDescent="0.25">
      <c r="A1875" s="102" t="s">
        <v>9</v>
      </c>
      <c r="B1875" s="103" t="s">
        <v>205</v>
      </c>
      <c r="C1875" s="102" t="s">
        <v>206</v>
      </c>
      <c r="D1875" s="102" t="s">
        <v>318</v>
      </c>
      <c r="E1875" s="102" t="s">
        <v>319</v>
      </c>
      <c r="F1875" s="102" t="s">
        <v>151</v>
      </c>
      <c r="G1875" s="102" t="s">
        <v>223</v>
      </c>
      <c r="H1875" s="104">
        <v>351</v>
      </c>
      <c r="I1875" s="104">
        <v>403</v>
      </c>
      <c r="J1875" s="104">
        <v>202</v>
      </c>
      <c r="K1875" s="104">
        <v>606</v>
      </c>
      <c r="L1875" s="105">
        <v>318.66666666666669</v>
      </c>
      <c r="M1875" s="106">
        <v>3684</v>
      </c>
      <c r="N1875" s="106">
        <v>3599</v>
      </c>
      <c r="O1875" s="106">
        <v>9</v>
      </c>
      <c r="P1875" s="106">
        <v>-85</v>
      </c>
      <c r="Q1875" s="106">
        <v>1</v>
      </c>
      <c r="R1875" s="106">
        <v>5</v>
      </c>
      <c r="S1875" s="106">
        <v>3897</v>
      </c>
      <c r="T1875" s="106">
        <v>3928</v>
      </c>
      <c r="U1875" s="106">
        <v>9</v>
      </c>
      <c r="V1875" s="106">
        <v>31</v>
      </c>
      <c r="W1875" s="106">
        <v>7</v>
      </c>
      <c r="X1875" s="106">
        <v>8</v>
      </c>
      <c r="Y1875" s="106">
        <v>202</v>
      </c>
      <c r="Z1875" s="106">
        <v>9</v>
      </c>
      <c r="AA1875" s="107">
        <v>38518</v>
      </c>
      <c r="AB1875" s="106">
        <v>3</v>
      </c>
      <c r="AC1875" s="108">
        <v>5.6</v>
      </c>
      <c r="AD1875" s="109">
        <v>3</v>
      </c>
      <c r="AE1875" s="110">
        <v>0</v>
      </c>
      <c r="AF1875" s="111">
        <v>0.54</v>
      </c>
      <c r="AG1875" s="112">
        <v>0</v>
      </c>
      <c r="AH1875" s="112">
        <v>0</v>
      </c>
      <c r="AI1875" s="112">
        <v>0</v>
      </c>
      <c r="AJ1875" s="111">
        <v>0.9</v>
      </c>
      <c r="AK1875" s="112">
        <v>0</v>
      </c>
      <c r="AL1875" s="112">
        <v>0</v>
      </c>
      <c r="AM1875" s="112">
        <v>0</v>
      </c>
      <c r="AN1875" s="112">
        <v>0</v>
      </c>
      <c r="AO1875" s="112">
        <v>0</v>
      </c>
      <c r="AP1875" s="112">
        <v>0</v>
      </c>
      <c r="AQ1875" s="112">
        <v>0</v>
      </c>
      <c r="AR1875" s="112">
        <v>0</v>
      </c>
      <c r="AS1875" s="112">
        <v>0</v>
      </c>
      <c r="AT1875" s="111">
        <v>0.55000000000000004</v>
      </c>
      <c r="AU1875" s="112">
        <v>0</v>
      </c>
      <c r="AV1875" s="112">
        <v>0</v>
      </c>
      <c r="AW1875" s="112">
        <v>0</v>
      </c>
      <c r="AX1875" s="112">
        <v>0</v>
      </c>
      <c r="AY1875" s="112">
        <v>0</v>
      </c>
      <c r="AZ1875" s="112">
        <v>0</v>
      </c>
      <c r="BA1875" s="111">
        <v>0.71299999999999997</v>
      </c>
      <c r="BB1875" s="112">
        <v>0</v>
      </c>
      <c r="BC1875" s="112">
        <v>0</v>
      </c>
      <c r="BD1875" s="112">
        <v>0</v>
      </c>
      <c r="BE1875" s="112">
        <v>0</v>
      </c>
      <c r="BF1875" s="112">
        <v>0</v>
      </c>
      <c r="BG1875" s="112">
        <v>0</v>
      </c>
      <c r="BH1875" s="112">
        <v>0</v>
      </c>
      <c r="BI1875" s="112">
        <v>0</v>
      </c>
      <c r="BJ1875" s="112">
        <v>0</v>
      </c>
      <c r="BK1875" s="111">
        <v>0.71299999999999997</v>
      </c>
      <c r="BL1875" s="112">
        <v>0</v>
      </c>
      <c r="BM1875" s="112">
        <v>0</v>
      </c>
      <c r="BN1875" s="112">
        <v>0</v>
      </c>
      <c r="BO1875" s="112">
        <v>0</v>
      </c>
      <c r="BP1875" s="112">
        <v>0</v>
      </c>
      <c r="BQ1875" s="112">
        <v>0</v>
      </c>
      <c r="BR1875" s="113">
        <v>326</v>
      </c>
      <c r="BS1875" s="112">
        <v>0</v>
      </c>
    </row>
    <row r="1876" spans="1:71" hidden="1" x14ac:dyDescent="0.25">
      <c r="A1876" s="102" t="s">
        <v>9</v>
      </c>
      <c r="B1876" s="103" t="s">
        <v>205</v>
      </c>
      <c r="C1876" s="102" t="s">
        <v>206</v>
      </c>
      <c r="D1876" s="102" t="s">
        <v>320</v>
      </c>
      <c r="E1876" s="102" t="s">
        <v>321</v>
      </c>
      <c r="F1876" s="102" t="s">
        <v>152</v>
      </c>
      <c r="G1876" s="102" t="s">
        <v>223</v>
      </c>
      <c r="H1876" s="104">
        <v>1197</v>
      </c>
      <c r="I1876" s="104">
        <v>1187</v>
      </c>
      <c r="J1876" s="104">
        <v>745</v>
      </c>
      <c r="K1876" s="104">
        <v>2235</v>
      </c>
      <c r="L1876" s="105">
        <v>1043</v>
      </c>
      <c r="M1876" s="106">
        <v>9016</v>
      </c>
      <c r="N1876" s="106">
        <v>9390</v>
      </c>
      <c r="O1876" s="106">
        <v>10</v>
      </c>
      <c r="P1876" s="106">
        <v>374</v>
      </c>
      <c r="Q1876" s="106">
        <v>10</v>
      </c>
      <c r="R1876" s="106">
        <v>10</v>
      </c>
      <c r="S1876" s="106">
        <v>9113</v>
      </c>
      <c r="T1876" s="106">
        <v>9184</v>
      </c>
      <c r="U1876" s="106">
        <v>10</v>
      </c>
      <c r="V1876" s="106">
        <v>71</v>
      </c>
      <c r="W1876" s="106">
        <v>9</v>
      </c>
      <c r="X1876" s="106">
        <v>9.5</v>
      </c>
      <c r="Y1876" s="106">
        <v>745</v>
      </c>
      <c r="Z1876" s="106">
        <v>10</v>
      </c>
      <c r="AA1876" s="107">
        <v>27437</v>
      </c>
      <c r="AB1876" s="106">
        <v>1</v>
      </c>
      <c r="AC1876" s="108">
        <v>6.3</v>
      </c>
      <c r="AD1876" s="109">
        <v>1</v>
      </c>
      <c r="AE1876" s="110">
        <v>0</v>
      </c>
      <c r="AF1876" s="111">
        <v>0.54</v>
      </c>
      <c r="AG1876" s="112">
        <v>0</v>
      </c>
      <c r="AH1876" s="112">
        <v>0</v>
      </c>
      <c r="AI1876" s="112">
        <v>0</v>
      </c>
      <c r="AJ1876" s="111">
        <v>0.9</v>
      </c>
      <c r="AK1876" s="112">
        <v>0</v>
      </c>
      <c r="AL1876" s="112">
        <v>0</v>
      </c>
      <c r="AM1876" s="112">
        <v>0</v>
      </c>
      <c r="AN1876" s="112">
        <v>0</v>
      </c>
      <c r="AO1876" s="112">
        <v>0</v>
      </c>
      <c r="AP1876" s="112">
        <v>0</v>
      </c>
      <c r="AQ1876" s="112">
        <v>0</v>
      </c>
      <c r="AR1876" s="112">
        <v>0</v>
      </c>
      <c r="AS1876" s="112">
        <v>0</v>
      </c>
      <c r="AT1876" s="111">
        <v>0.55000000000000004</v>
      </c>
      <c r="AU1876" s="112">
        <v>0</v>
      </c>
      <c r="AV1876" s="112">
        <v>0</v>
      </c>
      <c r="AW1876" s="112">
        <v>0</v>
      </c>
      <c r="AX1876" s="112">
        <v>0</v>
      </c>
      <c r="AY1876" s="112">
        <v>0</v>
      </c>
      <c r="AZ1876" s="112">
        <v>0</v>
      </c>
      <c r="BA1876" s="111">
        <v>0.71299999999999997</v>
      </c>
      <c r="BB1876" s="112">
        <v>0</v>
      </c>
      <c r="BC1876" s="112">
        <v>0</v>
      </c>
      <c r="BD1876" s="112">
        <v>0</v>
      </c>
      <c r="BE1876" s="112">
        <v>0</v>
      </c>
      <c r="BF1876" s="112">
        <v>0</v>
      </c>
      <c r="BG1876" s="112">
        <v>0</v>
      </c>
      <c r="BH1876" s="112">
        <v>0</v>
      </c>
      <c r="BI1876" s="112">
        <v>0</v>
      </c>
      <c r="BJ1876" s="112">
        <v>0</v>
      </c>
      <c r="BK1876" s="111">
        <v>0.71299999999999997</v>
      </c>
      <c r="BL1876" s="112">
        <v>0</v>
      </c>
      <c r="BM1876" s="112">
        <v>0</v>
      </c>
      <c r="BN1876" s="112">
        <v>0</v>
      </c>
      <c r="BO1876" s="112">
        <v>0</v>
      </c>
      <c r="BP1876" s="112">
        <v>0</v>
      </c>
      <c r="BQ1876" s="112">
        <v>0</v>
      </c>
      <c r="BR1876" s="113">
        <v>419</v>
      </c>
      <c r="BS1876" s="112">
        <v>0</v>
      </c>
    </row>
    <row r="1877" spans="1:71" hidden="1" x14ac:dyDescent="0.25">
      <c r="A1877" s="102" t="s">
        <v>9</v>
      </c>
      <c r="B1877" s="103" t="s">
        <v>205</v>
      </c>
      <c r="C1877" s="102" t="s">
        <v>206</v>
      </c>
      <c r="D1877" s="102" t="s">
        <v>257</v>
      </c>
      <c r="E1877" s="102" t="s">
        <v>258</v>
      </c>
      <c r="F1877" s="102" t="s">
        <v>151</v>
      </c>
      <c r="G1877" s="102" t="s">
        <v>223</v>
      </c>
      <c r="H1877" s="104">
        <v>88</v>
      </c>
      <c r="I1877" s="104">
        <v>104</v>
      </c>
      <c r="J1877" s="104">
        <v>58</v>
      </c>
      <c r="K1877" s="104">
        <v>174</v>
      </c>
      <c r="L1877" s="105">
        <v>83.333333333333329</v>
      </c>
      <c r="M1877" s="106">
        <v>1119</v>
      </c>
      <c r="N1877" s="106">
        <v>917</v>
      </c>
      <c r="O1877" s="106">
        <v>6</v>
      </c>
      <c r="P1877" s="106">
        <v>-202</v>
      </c>
      <c r="Q1877" s="106">
        <v>1</v>
      </c>
      <c r="R1877" s="106">
        <v>3.5</v>
      </c>
      <c r="S1877" s="106">
        <v>1165</v>
      </c>
      <c r="T1877" s="106">
        <v>1130</v>
      </c>
      <c r="U1877" s="106">
        <v>7</v>
      </c>
      <c r="V1877" s="106">
        <v>-35</v>
      </c>
      <c r="W1877" s="106">
        <v>1</v>
      </c>
      <c r="X1877" s="106">
        <v>4</v>
      </c>
      <c r="Y1877" s="106">
        <v>58</v>
      </c>
      <c r="Z1877" s="106">
        <v>7</v>
      </c>
      <c r="AA1877" s="107">
        <v>55983</v>
      </c>
      <c r="AB1877" s="106">
        <v>6</v>
      </c>
      <c r="AC1877" s="108">
        <v>5.3</v>
      </c>
      <c r="AD1877" s="109">
        <v>3</v>
      </c>
      <c r="AE1877" s="110">
        <v>0</v>
      </c>
      <c r="AF1877" s="111">
        <v>0.54</v>
      </c>
      <c r="AG1877" s="112">
        <v>0</v>
      </c>
      <c r="AH1877" s="112">
        <v>0</v>
      </c>
      <c r="AI1877" s="112">
        <v>0</v>
      </c>
      <c r="AJ1877" s="111">
        <v>0.9</v>
      </c>
      <c r="AK1877" s="112">
        <v>0</v>
      </c>
      <c r="AL1877" s="112">
        <v>0</v>
      </c>
      <c r="AM1877" s="112">
        <v>0</v>
      </c>
      <c r="AN1877" s="112">
        <v>0</v>
      </c>
      <c r="AO1877" s="112">
        <v>0</v>
      </c>
      <c r="AP1877" s="112">
        <v>0</v>
      </c>
      <c r="AQ1877" s="112">
        <v>0</v>
      </c>
      <c r="AR1877" s="112">
        <v>0</v>
      </c>
      <c r="AS1877" s="112">
        <v>0</v>
      </c>
      <c r="AT1877" s="111">
        <v>0.55000000000000004</v>
      </c>
      <c r="AU1877" s="112">
        <v>0</v>
      </c>
      <c r="AV1877" s="112">
        <v>0</v>
      </c>
      <c r="AW1877" s="112">
        <v>0</v>
      </c>
      <c r="AX1877" s="112">
        <v>0</v>
      </c>
      <c r="AY1877" s="112">
        <v>0</v>
      </c>
      <c r="AZ1877" s="112">
        <v>0</v>
      </c>
      <c r="BA1877" s="111">
        <v>0.71299999999999997</v>
      </c>
      <c r="BB1877" s="112">
        <v>0</v>
      </c>
      <c r="BC1877" s="112">
        <v>0</v>
      </c>
      <c r="BD1877" s="112">
        <v>0</v>
      </c>
      <c r="BE1877" s="112">
        <v>0</v>
      </c>
      <c r="BF1877" s="112">
        <v>0</v>
      </c>
      <c r="BG1877" s="112">
        <v>0</v>
      </c>
      <c r="BH1877" s="112">
        <v>0</v>
      </c>
      <c r="BI1877" s="112">
        <v>0</v>
      </c>
      <c r="BJ1877" s="112">
        <v>0</v>
      </c>
      <c r="BK1877" s="111">
        <v>0.71299999999999997</v>
      </c>
      <c r="BL1877" s="112">
        <v>0</v>
      </c>
      <c r="BM1877" s="112">
        <v>0</v>
      </c>
      <c r="BN1877" s="112">
        <v>0</v>
      </c>
      <c r="BO1877" s="112">
        <v>0</v>
      </c>
      <c r="BP1877" s="112">
        <v>0</v>
      </c>
      <c r="BQ1877" s="112">
        <v>0</v>
      </c>
      <c r="BR1877" s="113">
        <v>368</v>
      </c>
      <c r="BS1877" s="112">
        <v>0</v>
      </c>
    </row>
    <row r="1878" spans="1:71" hidden="1" x14ac:dyDescent="0.25">
      <c r="A1878" s="102" t="s">
        <v>9</v>
      </c>
      <c r="B1878" s="103" t="s">
        <v>205</v>
      </c>
      <c r="C1878" s="102" t="s">
        <v>206</v>
      </c>
      <c r="D1878" s="102" t="s">
        <v>809</v>
      </c>
      <c r="E1878" s="102" t="s">
        <v>810</v>
      </c>
      <c r="F1878" s="102" t="s">
        <v>151</v>
      </c>
      <c r="G1878" s="102" t="s">
        <v>223</v>
      </c>
      <c r="H1878" s="104">
        <v>14</v>
      </c>
      <c r="I1878" s="104">
        <v>20</v>
      </c>
      <c r="J1878" s="104">
        <v>6</v>
      </c>
      <c r="K1878" s="104">
        <v>18</v>
      </c>
      <c r="L1878" s="105">
        <v>13.333333333333334</v>
      </c>
      <c r="M1878" s="106">
        <v>174</v>
      </c>
      <c r="N1878" s="106">
        <v>145</v>
      </c>
      <c r="O1878" s="106">
        <v>2</v>
      </c>
      <c r="P1878" s="106">
        <v>-29</v>
      </c>
      <c r="Q1878" s="106">
        <v>1</v>
      </c>
      <c r="R1878" s="106">
        <v>1.5</v>
      </c>
      <c r="S1878" s="106">
        <v>179</v>
      </c>
      <c r="T1878" s="106">
        <v>180</v>
      </c>
      <c r="U1878" s="106">
        <v>2</v>
      </c>
      <c r="V1878" s="106">
        <v>1</v>
      </c>
      <c r="W1878" s="106">
        <v>2</v>
      </c>
      <c r="X1878" s="106">
        <v>2</v>
      </c>
      <c r="Y1878" s="106">
        <v>6</v>
      </c>
      <c r="Z1878" s="106">
        <v>1</v>
      </c>
      <c r="AA1878" s="107"/>
      <c r="AB1878" s="106"/>
      <c r="AC1878" s="108">
        <v>1.5</v>
      </c>
      <c r="AD1878" s="109">
        <v>1</v>
      </c>
      <c r="AE1878" s="110">
        <v>0</v>
      </c>
      <c r="AF1878" s="111">
        <v>0.54</v>
      </c>
      <c r="AG1878" s="112">
        <v>1.6666666666666667</v>
      </c>
      <c r="AH1878" s="112">
        <v>0</v>
      </c>
      <c r="AI1878" s="112">
        <v>1.6666666666666667</v>
      </c>
      <c r="AJ1878" s="111">
        <v>0.9</v>
      </c>
      <c r="AK1878" s="112">
        <v>0</v>
      </c>
      <c r="AL1878" s="112">
        <v>0</v>
      </c>
      <c r="AM1878" s="112">
        <v>0</v>
      </c>
      <c r="AN1878" s="112">
        <v>0</v>
      </c>
      <c r="AO1878" s="112">
        <v>0</v>
      </c>
      <c r="AP1878" s="112">
        <v>0</v>
      </c>
      <c r="AQ1878" s="112">
        <v>0</v>
      </c>
      <c r="AR1878" s="112">
        <v>0</v>
      </c>
      <c r="AS1878" s="112">
        <v>0</v>
      </c>
      <c r="AT1878" s="111">
        <v>0.55000000000000004</v>
      </c>
      <c r="AU1878" s="112">
        <v>0</v>
      </c>
      <c r="AV1878" s="112">
        <v>0</v>
      </c>
      <c r="AW1878" s="112">
        <v>0</v>
      </c>
      <c r="AX1878" s="112">
        <v>0</v>
      </c>
      <c r="AY1878" s="112">
        <v>0</v>
      </c>
      <c r="AZ1878" s="112">
        <v>0</v>
      </c>
      <c r="BA1878" s="111">
        <v>0.71299999999999997</v>
      </c>
      <c r="BB1878" s="112">
        <v>0</v>
      </c>
      <c r="BC1878" s="112">
        <v>0</v>
      </c>
      <c r="BD1878" s="112">
        <v>0</v>
      </c>
      <c r="BE1878" s="112">
        <v>0</v>
      </c>
      <c r="BF1878" s="112">
        <v>0</v>
      </c>
      <c r="BG1878" s="112">
        <v>0</v>
      </c>
      <c r="BH1878" s="112">
        <v>0</v>
      </c>
      <c r="BI1878" s="112">
        <v>0</v>
      </c>
      <c r="BJ1878" s="112">
        <v>0</v>
      </c>
      <c r="BK1878" s="111">
        <v>0.71299999999999997</v>
      </c>
      <c r="BL1878" s="112">
        <v>0</v>
      </c>
      <c r="BM1878" s="112">
        <v>1.5</v>
      </c>
      <c r="BN1878" s="112">
        <v>1.5</v>
      </c>
      <c r="BO1878" s="112">
        <v>0</v>
      </c>
      <c r="BP1878" s="112">
        <v>0</v>
      </c>
      <c r="BQ1878" s="112">
        <v>0</v>
      </c>
      <c r="BR1878" s="113">
        <v>45</v>
      </c>
      <c r="BS1878" s="112">
        <v>0</v>
      </c>
    </row>
    <row r="1879" spans="1:71" hidden="1" x14ac:dyDescent="0.25">
      <c r="A1879" s="102" t="s">
        <v>9</v>
      </c>
      <c r="B1879" s="103" t="s">
        <v>205</v>
      </c>
      <c r="C1879" s="102" t="s">
        <v>206</v>
      </c>
      <c r="D1879" s="102" t="s">
        <v>811</v>
      </c>
      <c r="E1879" s="102" t="s">
        <v>812</v>
      </c>
      <c r="F1879" s="102" t="s">
        <v>151</v>
      </c>
      <c r="G1879" s="102" t="s">
        <v>223</v>
      </c>
      <c r="H1879" s="104">
        <v>396</v>
      </c>
      <c r="I1879" s="104">
        <v>425</v>
      </c>
      <c r="J1879" s="104">
        <v>266</v>
      </c>
      <c r="K1879" s="104">
        <v>798</v>
      </c>
      <c r="L1879" s="105">
        <v>362.33333333333331</v>
      </c>
      <c r="M1879" s="106">
        <v>3141</v>
      </c>
      <c r="N1879" s="106">
        <v>3550</v>
      </c>
      <c r="O1879" s="106">
        <v>9</v>
      </c>
      <c r="P1879" s="106">
        <v>409</v>
      </c>
      <c r="Q1879" s="106">
        <v>10</v>
      </c>
      <c r="R1879" s="106">
        <v>9.5</v>
      </c>
      <c r="S1879" s="106">
        <v>3326</v>
      </c>
      <c r="T1879" s="106">
        <v>3455</v>
      </c>
      <c r="U1879" s="106">
        <v>9</v>
      </c>
      <c r="V1879" s="106">
        <v>129</v>
      </c>
      <c r="W1879" s="106">
        <v>10</v>
      </c>
      <c r="X1879" s="106">
        <v>9.5</v>
      </c>
      <c r="Y1879" s="106">
        <v>266</v>
      </c>
      <c r="Z1879" s="106">
        <v>9</v>
      </c>
      <c r="AA1879" s="107">
        <v>39782</v>
      </c>
      <c r="AB1879" s="106">
        <v>3</v>
      </c>
      <c r="AC1879" s="108">
        <v>6.8</v>
      </c>
      <c r="AD1879" s="109">
        <v>4</v>
      </c>
      <c r="AE1879" s="110">
        <v>0</v>
      </c>
      <c r="AF1879" s="111">
        <v>0.54</v>
      </c>
      <c r="AG1879" s="112">
        <v>12.666666666666666</v>
      </c>
      <c r="AH1879" s="112">
        <v>0</v>
      </c>
      <c r="AI1879" s="112">
        <v>12.666666666666666</v>
      </c>
      <c r="AJ1879" s="111">
        <v>0.9</v>
      </c>
      <c r="AK1879" s="112">
        <v>0</v>
      </c>
      <c r="AL1879" s="112">
        <v>20.666666666666668</v>
      </c>
      <c r="AM1879" s="112">
        <v>0</v>
      </c>
      <c r="AN1879" s="112">
        <v>0</v>
      </c>
      <c r="AO1879" s="112">
        <v>0</v>
      </c>
      <c r="AP1879" s="112">
        <v>0</v>
      </c>
      <c r="AQ1879" s="112">
        <v>0</v>
      </c>
      <c r="AR1879" s="112">
        <v>0</v>
      </c>
      <c r="AS1879" s="112">
        <v>0</v>
      </c>
      <c r="AT1879" s="111">
        <v>0.55000000000000004</v>
      </c>
      <c r="AU1879" s="112">
        <v>0</v>
      </c>
      <c r="AV1879" s="112">
        <v>0</v>
      </c>
      <c r="AW1879" s="112">
        <v>0</v>
      </c>
      <c r="AX1879" s="112">
        <v>0</v>
      </c>
      <c r="AY1879" s="112">
        <v>0</v>
      </c>
      <c r="AZ1879" s="112">
        <v>0</v>
      </c>
      <c r="BA1879" s="111">
        <v>0.71299999999999997</v>
      </c>
      <c r="BB1879" s="112">
        <v>0</v>
      </c>
      <c r="BC1879" s="112">
        <v>0</v>
      </c>
      <c r="BD1879" s="112">
        <v>0</v>
      </c>
      <c r="BE1879" s="112">
        <v>0</v>
      </c>
      <c r="BF1879" s="112">
        <v>0</v>
      </c>
      <c r="BG1879" s="112">
        <v>0</v>
      </c>
      <c r="BH1879" s="112">
        <v>0</v>
      </c>
      <c r="BI1879" s="112">
        <v>0</v>
      </c>
      <c r="BJ1879" s="112">
        <v>0</v>
      </c>
      <c r="BK1879" s="111">
        <v>0.71299999999999997</v>
      </c>
      <c r="BL1879" s="112">
        <v>0</v>
      </c>
      <c r="BM1879" s="112">
        <v>22.766666666666669</v>
      </c>
      <c r="BN1879" s="112">
        <v>11.4</v>
      </c>
      <c r="BO1879" s="112">
        <v>0</v>
      </c>
      <c r="BP1879" s="112">
        <v>0</v>
      </c>
      <c r="BQ1879" s="112">
        <v>0</v>
      </c>
      <c r="BR1879" s="113">
        <v>262</v>
      </c>
      <c r="BS1879" s="112">
        <v>0</v>
      </c>
    </row>
    <row r="1880" spans="1:71" hidden="1" x14ac:dyDescent="0.25">
      <c r="A1880" s="102" t="s">
        <v>9</v>
      </c>
      <c r="B1880" s="103" t="s">
        <v>205</v>
      </c>
      <c r="C1880" s="102" t="s">
        <v>206</v>
      </c>
      <c r="D1880" s="102" t="s">
        <v>259</v>
      </c>
      <c r="E1880" s="102" t="s">
        <v>1078</v>
      </c>
      <c r="F1880" s="102" t="s">
        <v>151</v>
      </c>
      <c r="G1880" s="102" t="s">
        <v>223</v>
      </c>
      <c r="H1880" s="104">
        <v>640</v>
      </c>
      <c r="I1880" s="104">
        <v>753</v>
      </c>
      <c r="J1880" s="104">
        <v>708</v>
      </c>
      <c r="K1880" s="104">
        <v>2124</v>
      </c>
      <c r="L1880" s="105">
        <v>700.33333333333337</v>
      </c>
      <c r="M1880" s="106">
        <v>6683</v>
      </c>
      <c r="N1880" s="106">
        <v>6223</v>
      </c>
      <c r="O1880" s="106">
        <v>10</v>
      </c>
      <c r="P1880" s="106">
        <v>-460</v>
      </c>
      <c r="Q1880" s="106">
        <v>1</v>
      </c>
      <c r="R1880" s="106">
        <v>5.5</v>
      </c>
      <c r="S1880" s="106">
        <v>6949</v>
      </c>
      <c r="T1880" s="106">
        <v>6981</v>
      </c>
      <c r="U1880" s="106">
        <v>10</v>
      </c>
      <c r="V1880" s="106">
        <v>32</v>
      </c>
      <c r="W1880" s="106">
        <v>7</v>
      </c>
      <c r="X1880" s="106">
        <v>8.5</v>
      </c>
      <c r="Y1880" s="106">
        <v>708</v>
      </c>
      <c r="Z1880" s="106">
        <v>10</v>
      </c>
      <c r="AA1880" s="107">
        <v>43886</v>
      </c>
      <c r="AB1880" s="106">
        <v>4</v>
      </c>
      <c r="AC1880" s="108">
        <v>6.4</v>
      </c>
      <c r="AD1880" s="109">
        <v>4</v>
      </c>
      <c r="AE1880" s="110">
        <v>0</v>
      </c>
      <c r="AF1880" s="111">
        <v>0.54</v>
      </c>
      <c r="AG1880" s="112">
        <v>0</v>
      </c>
      <c r="AH1880" s="112">
        <v>0</v>
      </c>
      <c r="AI1880" s="112">
        <v>0</v>
      </c>
      <c r="AJ1880" s="111">
        <v>0.9</v>
      </c>
      <c r="AK1880" s="112">
        <v>0</v>
      </c>
      <c r="AL1880" s="112">
        <v>0</v>
      </c>
      <c r="AM1880" s="112">
        <v>0</v>
      </c>
      <c r="AN1880" s="112">
        <v>0</v>
      </c>
      <c r="AO1880" s="112">
        <v>0</v>
      </c>
      <c r="AP1880" s="112">
        <v>0</v>
      </c>
      <c r="AQ1880" s="112">
        <v>0</v>
      </c>
      <c r="AR1880" s="112">
        <v>0</v>
      </c>
      <c r="AS1880" s="112">
        <v>0</v>
      </c>
      <c r="AT1880" s="111">
        <v>0.55000000000000004</v>
      </c>
      <c r="AU1880" s="112">
        <v>0</v>
      </c>
      <c r="AV1880" s="112">
        <v>0</v>
      </c>
      <c r="AW1880" s="112">
        <v>0</v>
      </c>
      <c r="AX1880" s="112">
        <v>0</v>
      </c>
      <c r="AY1880" s="112">
        <v>0</v>
      </c>
      <c r="AZ1880" s="112">
        <v>0</v>
      </c>
      <c r="BA1880" s="111">
        <v>0.71299999999999997</v>
      </c>
      <c r="BB1880" s="112">
        <v>0</v>
      </c>
      <c r="BC1880" s="112">
        <v>0</v>
      </c>
      <c r="BD1880" s="112">
        <v>0</v>
      </c>
      <c r="BE1880" s="112">
        <v>0</v>
      </c>
      <c r="BF1880" s="112">
        <v>0</v>
      </c>
      <c r="BG1880" s="112">
        <v>0</v>
      </c>
      <c r="BH1880" s="112">
        <v>0</v>
      </c>
      <c r="BI1880" s="112">
        <v>0</v>
      </c>
      <c r="BJ1880" s="112">
        <v>0</v>
      </c>
      <c r="BK1880" s="111">
        <v>0.71299999999999997</v>
      </c>
      <c r="BL1880" s="112">
        <v>0</v>
      </c>
      <c r="BM1880" s="112">
        <v>0</v>
      </c>
      <c r="BN1880" s="112">
        <v>0</v>
      </c>
      <c r="BO1880" s="112">
        <v>0</v>
      </c>
      <c r="BP1880" s="112">
        <v>0</v>
      </c>
      <c r="BQ1880" s="112">
        <v>0</v>
      </c>
      <c r="BR1880" s="113">
        <v>526</v>
      </c>
      <c r="BS1880" s="112">
        <v>0</v>
      </c>
    </row>
    <row r="1881" spans="1:71" hidden="1" x14ac:dyDescent="0.25">
      <c r="A1881" s="102" t="s">
        <v>9</v>
      </c>
      <c r="B1881" s="103" t="s">
        <v>205</v>
      </c>
      <c r="C1881" s="102" t="s">
        <v>206</v>
      </c>
      <c r="D1881" s="102" t="s">
        <v>602</v>
      </c>
      <c r="E1881" s="102" t="s">
        <v>603</v>
      </c>
      <c r="F1881" s="102" t="s">
        <v>151</v>
      </c>
      <c r="G1881" s="102" t="s">
        <v>223</v>
      </c>
      <c r="H1881" s="104"/>
      <c r="I1881" s="104">
        <v>9</v>
      </c>
      <c r="J1881" s="104">
        <v>10</v>
      </c>
      <c r="K1881" s="104">
        <v>30</v>
      </c>
      <c r="L1881" s="105">
        <v>9.5</v>
      </c>
      <c r="M1881" s="106"/>
      <c r="N1881" s="106"/>
      <c r="O1881" s="106"/>
      <c r="P1881" s="106"/>
      <c r="Q1881" s="106"/>
      <c r="R1881" s="106"/>
      <c r="S1881" s="106">
        <v>130</v>
      </c>
      <c r="T1881" s="106">
        <v>123</v>
      </c>
      <c r="U1881" s="106">
        <v>1</v>
      </c>
      <c r="V1881" s="106">
        <v>-7</v>
      </c>
      <c r="W1881" s="106">
        <v>1</v>
      </c>
      <c r="X1881" s="106">
        <v>1</v>
      </c>
      <c r="Y1881" s="106">
        <v>10</v>
      </c>
      <c r="Z1881" s="106">
        <v>3</v>
      </c>
      <c r="AA1881" s="107"/>
      <c r="AB1881" s="106"/>
      <c r="AC1881" s="108">
        <v>2</v>
      </c>
      <c r="AD1881" s="109">
        <v>1</v>
      </c>
      <c r="AE1881" s="110">
        <v>0</v>
      </c>
      <c r="AF1881" s="111">
        <v>0.54</v>
      </c>
      <c r="AG1881" s="112">
        <v>0</v>
      </c>
      <c r="AH1881" s="112">
        <v>0</v>
      </c>
      <c r="AI1881" s="112">
        <v>0</v>
      </c>
      <c r="AJ1881" s="111">
        <v>0.9</v>
      </c>
      <c r="AK1881" s="112">
        <v>0</v>
      </c>
      <c r="AL1881" s="112">
        <v>0</v>
      </c>
      <c r="AM1881" s="112">
        <v>0</v>
      </c>
      <c r="AN1881" s="112">
        <v>0</v>
      </c>
      <c r="AO1881" s="112">
        <v>0</v>
      </c>
      <c r="AP1881" s="112">
        <v>0</v>
      </c>
      <c r="AQ1881" s="112">
        <v>0</v>
      </c>
      <c r="AR1881" s="112">
        <v>0</v>
      </c>
      <c r="AS1881" s="112">
        <v>0</v>
      </c>
      <c r="AT1881" s="111">
        <v>0.55000000000000004</v>
      </c>
      <c r="AU1881" s="112">
        <v>0</v>
      </c>
      <c r="AV1881" s="112">
        <v>0</v>
      </c>
      <c r="AW1881" s="112">
        <v>0</v>
      </c>
      <c r="AX1881" s="112">
        <v>0</v>
      </c>
      <c r="AY1881" s="112">
        <v>0</v>
      </c>
      <c r="AZ1881" s="112">
        <v>0</v>
      </c>
      <c r="BA1881" s="111">
        <v>0.71299999999999997</v>
      </c>
      <c r="BB1881" s="112">
        <v>0</v>
      </c>
      <c r="BC1881" s="112">
        <v>0</v>
      </c>
      <c r="BD1881" s="112">
        <v>0</v>
      </c>
      <c r="BE1881" s="112">
        <v>0</v>
      </c>
      <c r="BF1881" s="112">
        <v>0</v>
      </c>
      <c r="BG1881" s="112">
        <v>0</v>
      </c>
      <c r="BH1881" s="112">
        <v>0</v>
      </c>
      <c r="BI1881" s="112">
        <v>0</v>
      </c>
      <c r="BJ1881" s="112">
        <v>0</v>
      </c>
      <c r="BK1881" s="111">
        <v>0.71299999999999997</v>
      </c>
      <c r="BL1881" s="112">
        <v>0</v>
      </c>
      <c r="BM1881" s="112">
        <v>0</v>
      </c>
      <c r="BN1881" s="112">
        <v>0</v>
      </c>
      <c r="BO1881" s="112">
        <v>0</v>
      </c>
      <c r="BP1881" s="112">
        <v>0</v>
      </c>
      <c r="BQ1881" s="112">
        <v>0</v>
      </c>
      <c r="BR1881" s="113">
        <v>22</v>
      </c>
      <c r="BS1881" s="112">
        <v>0</v>
      </c>
    </row>
    <row r="1882" spans="1:71" hidden="1" x14ac:dyDescent="0.25">
      <c r="A1882" s="102" t="s">
        <v>9</v>
      </c>
      <c r="B1882" s="103" t="s">
        <v>205</v>
      </c>
      <c r="C1882" s="102" t="s">
        <v>206</v>
      </c>
      <c r="D1882" s="102" t="s">
        <v>503</v>
      </c>
      <c r="E1882" s="102" t="s">
        <v>504</v>
      </c>
      <c r="F1882" s="102" t="s">
        <v>151</v>
      </c>
      <c r="G1882" s="102" t="s">
        <v>223</v>
      </c>
      <c r="H1882" s="104"/>
      <c r="I1882" s="104">
        <v>12</v>
      </c>
      <c r="J1882" s="104">
        <v>76</v>
      </c>
      <c r="K1882" s="104">
        <v>228</v>
      </c>
      <c r="L1882" s="105">
        <v>44</v>
      </c>
      <c r="M1882" s="106"/>
      <c r="N1882" s="106"/>
      <c r="O1882" s="106"/>
      <c r="P1882" s="106"/>
      <c r="Q1882" s="106"/>
      <c r="R1882" s="106"/>
      <c r="S1882" s="106">
        <v>119</v>
      </c>
      <c r="T1882" s="106">
        <v>114</v>
      </c>
      <c r="U1882" s="106">
        <v>1</v>
      </c>
      <c r="V1882" s="106">
        <v>-5</v>
      </c>
      <c r="W1882" s="106">
        <v>1</v>
      </c>
      <c r="X1882" s="106">
        <v>1</v>
      </c>
      <c r="Y1882" s="106">
        <v>76</v>
      </c>
      <c r="Z1882" s="106">
        <v>7</v>
      </c>
      <c r="AA1882" s="107">
        <v>36183</v>
      </c>
      <c r="AB1882" s="106">
        <v>3</v>
      </c>
      <c r="AC1882" s="108">
        <v>3.5</v>
      </c>
      <c r="AD1882" s="109">
        <v>2</v>
      </c>
      <c r="AE1882" s="110">
        <v>65.666666666666671</v>
      </c>
      <c r="AF1882" s="111">
        <v>0.54</v>
      </c>
      <c r="AG1882" s="112">
        <v>6.666666666666667</v>
      </c>
      <c r="AH1882" s="112">
        <v>0</v>
      </c>
      <c r="AI1882" s="112">
        <v>6.666666666666667</v>
      </c>
      <c r="AJ1882" s="111">
        <v>0.9</v>
      </c>
      <c r="AK1882" s="112">
        <v>0</v>
      </c>
      <c r="AL1882" s="112">
        <v>0</v>
      </c>
      <c r="AM1882" s="112">
        <v>0</v>
      </c>
      <c r="AN1882" s="112">
        <v>0</v>
      </c>
      <c r="AO1882" s="112">
        <v>0</v>
      </c>
      <c r="AP1882" s="112">
        <v>0</v>
      </c>
      <c r="AQ1882" s="112">
        <v>0</v>
      </c>
      <c r="AR1882" s="112">
        <v>0</v>
      </c>
      <c r="AS1882" s="112">
        <v>0</v>
      </c>
      <c r="AT1882" s="111">
        <v>0.55000000000000004</v>
      </c>
      <c r="AU1882" s="112">
        <v>0</v>
      </c>
      <c r="AV1882" s="112">
        <v>0</v>
      </c>
      <c r="AW1882" s="112">
        <v>0</v>
      </c>
      <c r="AX1882" s="112">
        <v>0</v>
      </c>
      <c r="AY1882" s="112">
        <v>0</v>
      </c>
      <c r="AZ1882" s="112">
        <v>0</v>
      </c>
      <c r="BA1882" s="111">
        <v>0.71299999999999997</v>
      </c>
      <c r="BB1882" s="112">
        <v>0</v>
      </c>
      <c r="BC1882" s="112">
        <v>0</v>
      </c>
      <c r="BD1882" s="112">
        <v>0</v>
      </c>
      <c r="BE1882" s="112">
        <v>0</v>
      </c>
      <c r="BF1882" s="112">
        <v>0</v>
      </c>
      <c r="BG1882" s="112">
        <v>0</v>
      </c>
      <c r="BH1882" s="112">
        <v>0</v>
      </c>
      <c r="BI1882" s="112">
        <v>0</v>
      </c>
      <c r="BJ1882" s="112">
        <v>0</v>
      </c>
      <c r="BK1882" s="111">
        <v>0.71299999999999997</v>
      </c>
      <c r="BL1882" s="112">
        <v>35.460000000000008</v>
      </c>
      <c r="BM1882" s="112">
        <v>6</v>
      </c>
      <c r="BN1882" s="112">
        <v>6</v>
      </c>
      <c r="BO1882" s="112">
        <v>0</v>
      </c>
      <c r="BP1882" s="112">
        <v>0</v>
      </c>
      <c r="BQ1882" s="112">
        <v>0</v>
      </c>
      <c r="BR1882" s="113">
        <v>62</v>
      </c>
      <c r="BS1882" s="112">
        <v>0</v>
      </c>
    </row>
    <row r="1883" spans="1:71" hidden="1" x14ac:dyDescent="0.25">
      <c r="A1883" s="102" t="s">
        <v>9</v>
      </c>
      <c r="B1883" s="103" t="s">
        <v>205</v>
      </c>
      <c r="C1883" s="102" t="s">
        <v>206</v>
      </c>
      <c r="D1883" s="102" t="s">
        <v>743</v>
      </c>
      <c r="E1883" s="102" t="s">
        <v>744</v>
      </c>
      <c r="F1883" s="102" t="s">
        <v>151</v>
      </c>
      <c r="G1883" s="102" t="s">
        <v>223</v>
      </c>
      <c r="H1883" s="104">
        <v>101</v>
      </c>
      <c r="I1883" s="104">
        <v>98</v>
      </c>
      <c r="J1883" s="104">
        <v>44</v>
      </c>
      <c r="K1883" s="104">
        <v>132</v>
      </c>
      <c r="L1883" s="105">
        <v>81</v>
      </c>
      <c r="M1883" s="106">
        <v>888</v>
      </c>
      <c r="N1883" s="106">
        <v>973</v>
      </c>
      <c r="O1883" s="106">
        <v>6</v>
      </c>
      <c r="P1883" s="106">
        <v>85</v>
      </c>
      <c r="Q1883" s="106">
        <v>8</v>
      </c>
      <c r="R1883" s="106">
        <v>7</v>
      </c>
      <c r="S1883" s="106">
        <v>916</v>
      </c>
      <c r="T1883" s="106">
        <v>929</v>
      </c>
      <c r="U1883" s="106">
        <v>6</v>
      </c>
      <c r="V1883" s="106">
        <v>13</v>
      </c>
      <c r="W1883" s="106">
        <v>5</v>
      </c>
      <c r="X1883" s="106">
        <v>5.5</v>
      </c>
      <c r="Y1883" s="106">
        <v>44</v>
      </c>
      <c r="Z1883" s="106">
        <v>6</v>
      </c>
      <c r="AA1883" s="107">
        <v>45425</v>
      </c>
      <c r="AB1883" s="106">
        <v>4</v>
      </c>
      <c r="AC1883" s="108">
        <v>5.3</v>
      </c>
      <c r="AD1883" s="109">
        <v>3</v>
      </c>
      <c r="AE1883" s="110">
        <v>0</v>
      </c>
      <c r="AF1883" s="111">
        <v>0.54</v>
      </c>
      <c r="AG1883" s="112">
        <v>0</v>
      </c>
      <c r="AH1883" s="112">
        <v>0</v>
      </c>
      <c r="AI1883" s="112">
        <v>0</v>
      </c>
      <c r="AJ1883" s="111">
        <v>0.9</v>
      </c>
      <c r="AK1883" s="112">
        <v>0</v>
      </c>
      <c r="AL1883" s="112">
        <v>0</v>
      </c>
      <c r="AM1883" s="112">
        <v>0</v>
      </c>
      <c r="AN1883" s="112">
        <v>0</v>
      </c>
      <c r="AO1883" s="112">
        <v>0</v>
      </c>
      <c r="AP1883" s="112">
        <v>0</v>
      </c>
      <c r="AQ1883" s="112">
        <v>0</v>
      </c>
      <c r="AR1883" s="112">
        <v>0</v>
      </c>
      <c r="AS1883" s="112">
        <v>0</v>
      </c>
      <c r="AT1883" s="111">
        <v>0.55000000000000004</v>
      </c>
      <c r="AU1883" s="112">
        <v>0</v>
      </c>
      <c r="AV1883" s="112">
        <v>0</v>
      </c>
      <c r="AW1883" s="112">
        <v>0</v>
      </c>
      <c r="AX1883" s="112">
        <v>0</v>
      </c>
      <c r="AY1883" s="112">
        <v>0</v>
      </c>
      <c r="AZ1883" s="112">
        <v>0</v>
      </c>
      <c r="BA1883" s="111">
        <v>0.71299999999999997</v>
      </c>
      <c r="BB1883" s="112">
        <v>0</v>
      </c>
      <c r="BC1883" s="112">
        <v>0</v>
      </c>
      <c r="BD1883" s="112">
        <v>0</v>
      </c>
      <c r="BE1883" s="112">
        <v>0</v>
      </c>
      <c r="BF1883" s="112">
        <v>0</v>
      </c>
      <c r="BG1883" s="112">
        <v>0</v>
      </c>
      <c r="BH1883" s="112">
        <v>0</v>
      </c>
      <c r="BI1883" s="112">
        <v>0</v>
      </c>
      <c r="BJ1883" s="112">
        <v>0</v>
      </c>
      <c r="BK1883" s="111">
        <v>0.71299999999999997</v>
      </c>
      <c r="BL1883" s="112">
        <v>0</v>
      </c>
      <c r="BM1883" s="112">
        <v>0</v>
      </c>
      <c r="BN1883" s="112">
        <v>0</v>
      </c>
      <c r="BO1883" s="112">
        <v>0</v>
      </c>
      <c r="BP1883" s="112">
        <v>0</v>
      </c>
      <c r="BQ1883" s="112">
        <v>0</v>
      </c>
      <c r="BR1883" s="113">
        <v>53</v>
      </c>
      <c r="BS1883" s="112">
        <v>0</v>
      </c>
    </row>
    <row r="1884" spans="1:71" hidden="1" x14ac:dyDescent="0.25">
      <c r="A1884" s="102" t="s">
        <v>9</v>
      </c>
      <c r="B1884" s="103" t="s">
        <v>205</v>
      </c>
      <c r="C1884" s="102" t="s">
        <v>206</v>
      </c>
      <c r="D1884" s="102" t="s">
        <v>221</v>
      </c>
      <c r="E1884" s="102" t="s">
        <v>222</v>
      </c>
      <c r="F1884" s="102" t="s">
        <v>151</v>
      </c>
      <c r="G1884" s="102" t="s">
        <v>223</v>
      </c>
      <c r="H1884" s="104">
        <v>1197</v>
      </c>
      <c r="I1884" s="104">
        <v>1369</v>
      </c>
      <c r="J1884" s="104">
        <v>352</v>
      </c>
      <c r="K1884" s="104">
        <v>1056</v>
      </c>
      <c r="L1884" s="105">
        <v>972.66666666666663</v>
      </c>
      <c r="M1884" s="106">
        <v>10858</v>
      </c>
      <c r="N1884" s="106">
        <v>10478</v>
      </c>
      <c r="O1884" s="106">
        <v>10</v>
      </c>
      <c r="P1884" s="106">
        <v>-380</v>
      </c>
      <c r="Q1884" s="106">
        <v>1</v>
      </c>
      <c r="R1884" s="106">
        <v>5.5</v>
      </c>
      <c r="S1884" s="106">
        <v>11270</v>
      </c>
      <c r="T1884" s="106">
        <v>11382</v>
      </c>
      <c r="U1884" s="106">
        <v>10</v>
      </c>
      <c r="V1884" s="106">
        <v>112</v>
      </c>
      <c r="W1884" s="106">
        <v>9</v>
      </c>
      <c r="X1884" s="106">
        <v>9.5</v>
      </c>
      <c r="Y1884" s="106">
        <v>352</v>
      </c>
      <c r="Z1884" s="106">
        <v>10</v>
      </c>
      <c r="AA1884" s="107">
        <v>35830</v>
      </c>
      <c r="AB1884" s="106">
        <v>3</v>
      </c>
      <c r="AC1884" s="108">
        <v>6.2</v>
      </c>
      <c r="AD1884" s="109">
        <v>4</v>
      </c>
      <c r="AE1884" s="110">
        <v>0</v>
      </c>
      <c r="AF1884" s="111">
        <v>0.54</v>
      </c>
      <c r="AG1884" s="112">
        <v>0</v>
      </c>
      <c r="AH1884" s="112">
        <v>0</v>
      </c>
      <c r="AI1884" s="112">
        <v>0</v>
      </c>
      <c r="AJ1884" s="111">
        <v>0.9</v>
      </c>
      <c r="AK1884" s="112">
        <v>0</v>
      </c>
      <c r="AL1884" s="112">
        <v>0</v>
      </c>
      <c r="AM1884" s="112">
        <v>0</v>
      </c>
      <c r="AN1884" s="112">
        <v>0</v>
      </c>
      <c r="AO1884" s="112">
        <v>0</v>
      </c>
      <c r="AP1884" s="112">
        <v>0</v>
      </c>
      <c r="AQ1884" s="112">
        <v>0</v>
      </c>
      <c r="AR1884" s="112">
        <v>0</v>
      </c>
      <c r="AS1884" s="112">
        <v>0</v>
      </c>
      <c r="AT1884" s="111">
        <v>0.55000000000000004</v>
      </c>
      <c r="AU1884" s="112">
        <v>0</v>
      </c>
      <c r="AV1884" s="112">
        <v>0</v>
      </c>
      <c r="AW1884" s="112">
        <v>0</v>
      </c>
      <c r="AX1884" s="112">
        <v>0</v>
      </c>
      <c r="AY1884" s="112">
        <v>0</v>
      </c>
      <c r="AZ1884" s="112">
        <v>0</v>
      </c>
      <c r="BA1884" s="111">
        <v>0.71299999999999997</v>
      </c>
      <c r="BB1884" s="112">
        <v>0</v>
      </c>
      <c r="BC1884" s="112">
        <v>0</v>
      </c>
      <c r="BD1884" s="112">
        <v>0</v>
      </c>
      <c r="BE1884" s="112">
        <v>0</v>
      </c>
      <c r="BF1884" s="112">
        <v>0</v>
      </c>
      <c r="BG1884" s="112">
        <v>0</v>
      </c>
      <c r="BH1884" s="112">
        <v>0</v>
      </c>
      <c r="BI1884" s="112">
        <v>0</v>
      </c>
      <c r="BJ1884" s="112">
        <v>0</v>
      </c>
      <c r="BK1884" s="111">
        <v>0.71299999999999997</v>
      </c>
      <c r="BL1884" s="112">
        <v>0</v>
      </c>
      <c r="BM1884" s="112">
        <v>0</v>
      </c>
      <c r="BN1884" s="112">
        <v>0</v>
      </c>
      <c r="BO1884" s="112">
        <v>0</v>
      </c>
      <c r="BP1884" s="112">
        <v>0</v>
      </c>
      <c r="BQ1884" s="112">
        <v>0</v>
      </c>
      <c r="BR1884" s="113">
        <v>455</v>
      </c>
      <c r="BS1884" s="112">
        <v>0</v>
      </c>
    </row>
    <row r="1885" spans="1:71" hidden="1" x14ac:dyDescent="0.25">
      <c r="A1885" s="102" t="s">
        <v>9</v>
      </c>
      <c r="B1885" s="103" t="s">
        <v>207</v>
      </c>
      <c r="C1885" s="102" t="s">
        <v>208</v>
      </c>
      <c r="D1885" s="102" t="s">
        <v>604</v>
      </c>
      <c r="E1885" s="102" t="s">
        <v>605</v>
      </c>
      <c r="F1885" s="102" t="s">
        <v>152</v>
      </c>
      <c r="G1885" s="102" t="s">
        <v>223</v>
      </c>
      <c r="H1885" s="104">
        <v>33</v>
      </c>
      <c r="I1885" s="104">
        <v>30</v>
      </c>
      <c r="J1885" s="104">
        <v>10</v>
      </c>
      <c r="K1885" s="104">
        <v>30</v>
      </c>
      <c r="L1885" s="105">
        <v>24.333333333333332</v>
      </c>
      <c r="M1885" s="106">
        <v>185</v>
      </c>
      <c r="N1885" s="106">
        <v>216</v>
      </c>
      <c r="O1885" s="106">
        <v>3</v>
      </c>
      <c r="P1885" s="106">
        <v>31</v>
      </c>
      <c r="Q1885" s="106">
        <v>5</v>
      </c>
      <c r="R1885" s="106">
        <v>4</v>
      </c>
      <c r="S1885" s="106">
        <v>199</v>
      </c>
      <c r="T1885" s="106">
        <v>200</v>
      </c>
      <c r="U1885" s="106">
        <v>3</v>
      </c>
      <c r="V1885" s="106">
        <v>1</v>
      </c>
      <c r="W1885" s="106">
        <v>2</v>
      </c>
      <c r="X1885" s="106">
        <v>2.5</v>
      </c>
      <c r="Y1885" s="106">
        <v>10</v>
      </c>
      <c r="Z1885" s="106">
        <v>3</v>
      </c>
      <c r="AA1885" s="107">
        <v>27501</v>
      </c>
      <c r="AB1885" s="106">
        <v>1</v>
      </c>
      <c r="AC1885" s="108">
        <v>2.2999999999999998</v>
      </c>
      <c r="AD1885" s="109">
        <v>1</v>
      </c>
      <c r="AE1885" s="110">
        <v>0</v>
      </c>
      <c r="AF1885" s="111">
        <v>0.54</v>
      </c>
      <c r="AG1885" s="112">
        <v>0</v>
      </c>
      <c r="AH1885" s="112">
        <v>0</v>
      </c>
      <c r="AI1885" s="112">
        <v>0</v>
      </c>
      <c r="AJ1885" s="111">
        <v>0.9</v>
      </c>
      <c r="AK1885" s="112">
        <v>0</v>
      </c>
      <c r="AL1885" s="112">
        <v>0</v>
      </c>
      <c r="AM1885" s="112">
        <v>0</v>
      </c>
      <c r="AN1885" s="112">
        <v>0</v>
      </c>
      <c r="AO1885" s="112">
        <v>0</v>
      </c>
      <c r="AP1885" s="112">
        <v>0</v>
      </c>
      <c r="AQ1885" s="112">
        <v>0</v>
      </c>
      <c r="AR1885" s="112">
        <v>0</v>
      </c>
      <c r="AS1885" s="112">
        <v>0</v>
      </c>
      <c r="AT1885" s="111">
        <v>0.55000000000000004</v>
      </c>
      <c r="AU1885" s="112">
        <v>0</v>
      </c>
      <c r="AV1885" s="112">
        <v>0</v>
      </c>
      <c r="AW1885" s="112">
        <v>0</v>
      </c>
      <c r="AX1885" s="112">
        <v>0</v>
      </c>
      <c r="AY1885" s="112">
        <v>0</v>
      </c>
      <c r="AZ1885" s="112">
        <v>0</v>
      </c>
      <c r="BA1885" s="111">
        <v>0.71299999999999997</v>
      </c>
      <c r="BB1885" s="112">
        <v>0</v>
      </c>
      <c r="BC1885" s="112">
        <v>0</v>
      </c>
      <c r="BD1885" s="112">
        <v>0</v>
      </c>
      <c r="BE1885" s="112">
        <v>0</v>
      </c>
      <c r="BF1885" s="112">
        <v>0</v>
      </c>
      <c r="BG1885" s="112">
        <v>0</v>
      </c>
      <c r="BH1885" s="112">
        <v>0</v>
      </c>
      <c r="BI1885" s="112">
        <v>0</v>
      </c>
      <c r="BJ1885" s="112">
        <v>0</v>
      </c>
      <c r="BK1885" s="111">
        <v>0.71299999999999997</v>
      </c>
      <c r="BL1885" s="112">
        <v>0</v>
      </c>
      <c r="BM1885" s="112">
        <v>0</v>
      </c>
      <c r="BN1885" s="112">
        <v>0</v>
      </c>
      <c r="BO1885" s="112">
        <v>0</v>
      </c>
      <c r="BP1885" s="112">
        <v>0</v>
      </c>
      <c r="BQ1885" s="112">
        <v>0</v>
      </c>
      <c r="BR1885" s="113">
        <v>277</v>
      </c>
      <c r="BS1885" s="112">
        <v>0</v>
      </c>
    </row>
    <row r="1886" spans="1:71" hidden="1" x14ac:dyDescent="0.25">
      <c r="A1886" s="102" t="s">
        <v>9</v>
      </c>
      <c r="B1886" s="103" t="s">
        <v>209</v>
      </c>
      <c r="C1886" s="102" t="s">
        <v>210</v>
      </c>
      <c r="D1886" s="102" t="s">
        <v>260</v>
      </c>
      <c r="E1886" s="102" t="s">
        <v>261</v>
      </c>
      <c r="F1886" s="102" t="s">
        <v>151</v>
      </c>
      <c r="G1886" s="102" t="s">
        <v>223</v>
      </c>
      <c r="H1886" s="104">
        <v>321</v>
      </c>
      <c r="I1886" s="104">
        <v>388</v>
      </c>
      <c r="J1886" s="104">
        <v>48</v>
      </c>
      <c r="K1886" s="104">
        <v>144</v>
      </c>
      <c r="L1886" s="105">
        <v>252.33333333333334</v>
      </c>
      <c r="M1886" s="106">
        <v>2886</v>
      </c>
      <c r="N1886" s="106">
        <v>3203</v>
      </c>
      <c r="O1886" s="106">
        <v>9</v>
      </c>
      <c r="P1886" s="106">
        <v>317</v>
      </c>
      <c r="Q1886" s="106">
        <v>10</v>
      </c>
      <c r="R1886" s="106">
        <v>9.5</v>
      </c>
      <c r="S1886" s="106">
        <v>2989</v>
      </c>
      <c r="T1886" s="106">
        <v>3177</v>
      </c>
      <c r="U1886" s="106">
        <v>9</v>
      </c>
      <c r="V1886" s="106">
        <v>188</v>
      </c>
      <c r="W1886" s="106">
        <v>10</v>
      </c>
      <c r="X1886" s="106">
        <v>9.5</v>
      </c>
      <c r="Y1886" s="106">
        <v>48</v>
      </c>
      <c r="Z1886" s="106">
        <v>6</v>
      </c>
      <c r="AA1886" s="107">
        <v>79722</v>
      </c>
      <c r="AB1886" s="106">
        <v>9</v>
      </c>
      <c r="AC1886" s="108">
        <v>8.6</v>
      </c>
      <c r="AD1886" s="109">
        <v>5</v>
      </c>
      <c r="AE1886" s="110">
        <v>439.66666666666669</v>
      </c>
      <c r="AF1886" s="111">
        <v>0.54</v>
      </c>
      <c r="AG1886" s="112">
        <v>0</v>
      </c>
      <c r="AH1886" s="112">
        <v>0</v>
      </c>
      <c r="AI1886" s="112">
        <v>0</v>
      </c>
      <c r="AJ1886" s="111">
        <v>0.9</v>
      </c>
      <c r="AK1886" s="112">
        <v>23.333333333333332</v>
      </c>
      <c r="AL1886" s="112">
        <v>0</v>
      </c>
      <c r="AM1886" s="112">
        <v>0</v>
      </c>
      <c r="AN1886" s="112">
        <v>0</v>
      </c>
      <c r="AO1886" s="112">
        <v>0</v>
      </c>
      <c r="AP1886" s="112">
        <v>0</v>
      </c>
      <c r="AQ1886" s="112">
        <v>0</v>
      </c>
      <c r="AR1886" s="112">
        <v>0</v>
      </c>
      <c r="AS1886" s="112">
        <v>0</v>
      </c>
      <c r="AT1886" s="111">
        <v>0.55000000000000004</v>
      </c>
      <c r="AU1886" s="112">
        <v>0</v>
      </c>
      <c r="AV1886" s="112">
        <v>0</v>
      </c>
      <c r="AW1886" s="112">
        <v>0</v>
      </c>
      <c r="AX1886" s="112">
        <v>0</v>
      </c>
      <c r="AY1886" s="112">
        <v>0</v>
      </c>
      <c r="AZ1886" s="112">
        <v>0</v>
      </c>
      <c r="BA1886" s="111">
        <v>0.71299999999999997</v>
      </c>
      <c r="BB1886" s="112">
        <v>0</v>
      </c>
      <c r="BC1886" s="112">
        <v>0</v>
      </c>
      <c r="BD1886" s="112">
        <v>0</v>
      </c>
      <c r="BE1886" s="112">
        <v>0</v>
      </c>
      <c r="BF1886" s="112">
        <v>0</v>
      </c>
      <c r="BG1886" s="112">
        <v>0</v>
      </c>
      <c r="BH1886" s="112">
        <v>0</v>
      </c>
      <c r="BI1886" s="112">
        <v>0</v>
      </c>
      <c r="BJ1886" s="112">
        <v>0</v>
      </c>
      <c r="BK1886" s="111">
        <v>0.71299999999999997</v>
      </c>
      <c r="BL1886" s="112">
        <v>237.42000000000002</v>
      </c>
      <c r="BM1886" s="112">
        <v>12.833333333333334</v>
      </c>
      <c r="BN1886" s="112">
        <v>0</v>
      </c>
      <c r="BO1886" s="112">
        <v>0</v>
      </c>
      <c r="BP1886" s="112">
        <v>0</v>
      </c>
      <c r="BQ1886" s="112">
        <v>0</v>
      </c>
      <c r="BR1886" s="113">
        <v>614</v>
      </c>
      <c r="BS1886" s="112">
        <v>0</v>
      </c>
    </row>
    <row r="1887" spans="1:71" hidden="1" x14ac:dyDescent="0.25">
      <c r="A1887" s="102" t="s">
        <v>9</v>
      </c>
      <c r="B1887" s="103" t="s">
        <v>209</v>
      </c>
      <c r="C1887" s="102" t="s">
        <v>210</v>
      </c>
      <c r="D1887" s="102" t="s">
        <v>28</v>
      </c>
      <c r="E1887" s="102" t="s">
        <v>29</v>
      </c>
      <c r="F1887" s="102" t="s">
        <v>151</v>
      </c>
      <c r="G1887" s="102" t="s">
        <v>223</v>
      </c>
      <c r="H1887" s="104">
        <v>29</v>
      </c>
      <c r="I1887" s="104">
        <v>40</v>
      </c>
      <c r="J1887" s="104">
        <v>4</v>
      </c>
      <c r="K1887" s="104">
        <v>12</v>
      </c>
      <c r="L1887" s="105">
        <v>24.333333333333332</v>
      </c>
      <c r="M1887" s="106">
        <v>285</v>
      </c>
      <c r="N1887" s="106">
        <v>317</v>
      </c>
      <c r="O1887" s="106">
        <v>4</v>
      </c>
      <c r="P1887" s="106">
        <v>32</v>
      </c>
      <c r="Q1887" s="106">
        <v>5</v>
      </c>
      <c r="R1887" s="106">
        <v>4.5</v>
      </c>
      <c r="S1887" s="106">
        <v>309</v>
      </c>
      <c r="T1887" s="106">
        <v>333</v>
      </c>
      <c r="U1887" s="106">
        <v>4</v>
      </c>
      <c r="V1887" s="106">
        <v>24</v>
      </c>
      <c r="W1887" s="106">
        <v>6</v>
      </c>
      <c r="X1887" s="106">
        <v>5</v>
      </c>
      <c r="Y1887" s="106">
        <v>4</v>
      </c>
      <c r="Z1887" s="106">
        <v>1</v>
      </c>
      <c r="AA1887" s="107"/>
      <c r="AB1887" s="106"/>
      <c r="AC1887" s="108">
        <v>3.5</v>
      </c>
      <c r="AD1887" s="109">
        <v>2</v>
      </c>
      <c r="AE1887" s="110">
        <v>0</v>
      </c>
      <c r="AF1887" s="111">
        <v>0.54</v>
      </c>
      <c r="AG1887" s="112">
        <v>0</v>
      </c>
      <c r="AH1887" s="112">
        <v>0</v>
      </c>
      <c r="AI1887" s="112">
        <v>0</v>
      </c>
      <c r="AJ1887" s="111">
        <v>0.9</v>
      </c>
      <c r="AK1887" s="112">
        <v>0</v>
      </c>
      <c r="AL1887" s="112">
        <v>0</v>
      </c>
      <c r="AM1887" s="112">
        <v>0</v>
      </c>
      <c r="AN1887" s="112">
        <v>0</v>
      </c>
      <c r="AO1887" s="112">
        <v>0</v>
      </c>
      <c r="AP1887" s="112">
        <v>0</v>
      </c>
      <c r="AQ1887" s="112">
        <v>0</v>
      </c>
      <c r="AR1887" s="112">
        <v>0</v>
      </c>
      <c r="AS1887" s="112">
        <v>0</v>
      </c>
      <c r="AT1887" s="111">
        <v>0.55000000000000004</v>
      </c>
      <c r="AU1887" s="112">
        <v>0</v>
      </c>
      <c r="AV1887" s="112">
        <v>0</v>
      </c>
      <c r="AW1887" s="112">
        <v>0</v>
      </c>
      <c r="AX1887" s="112">
        <v>0</v>
      </c>
      <c r="AY1887" s="112">
        <v>0</v>
      </c>
      <c r="AZ1887" s="112">
        <v>0</v>
      </c>
      <c r="BA1887" s="111">
        <v>0.71299999999999997</v>
      </c>
      <c r="BB1887" s="112">
        <v>0</v>
      </c>
      <c r="BC1887" s="112">
        <v>0</v>
      </c>
      <c r="BD1887" s="112">
        <v>0</v>
      </c>
      <c r="BE1887" s="112">
        <v>0</v>
      </c>
      <c r="BF1887" s="112">
        <v>0</v>
      </c>
      <c r="BG1887" s="112">
        <v>0</v>
      </c>
      <c r="BH1887" s="112">
        <v>0</v>
      </c>
      <c r="BI1887" s="112">
        <v>0</v>
      </c>
      <c r="BJ1887" s="112">
        <v>0</v>
      </c>
      <c r="BK1887" s="111">
        <v>0.71299999999999997</v>
      </c>
      <c r="BL1887" s="112">
        <v>0</v>
      </c>
      <c r="BM1887" s="112">
        <v>0</v>
      </c>
      <c r="BN1887" s="112">
        <v>0</v>
      </c>
      <c r="BO1887" s="112">
        <v>0</v>
      </c>
      <c r="BP1887" s="112">
        <v>0</v>
      </c>
      <c r="BQ1887" s="112">
        <v>0</v>
      </c>
      <c r="BR1887" s="113">
        <v>406</v>
      </c>
      <c r="BS1887" s="112">
        <v>0</v>
      </c>
    </row>
    <row r="1888" spans="1:71" hidden="1" x14ac:dyDescent="0.25">
      <c r="A1888" s="102" t="s">
        <v>9</v>
      </c>
      <c r="B1888" s="103" t="s">
        <v>209</v>
      </c>
      <c r="C1888" s="102" t="s">
        <v>210</v>
      </c>
      <c r="D1888" s="102" t="s">
        <v>7</v>
      </c>
      <c r="E1888" s="102" t="s">
        <v>8</v>
      </c>
      <c r="F1888" s="102" t="s">
        <v>151</v>
      </c>
      <c r="G1888" s="102" t="s">
        <v>223</v>
      </c>
      <c r="H1888" s="104">
        <v>493</v>
      </c>
      <c r="I1888" s="104">
        <v>656</v>
      </c>
      <c r="J1888" s="104">
        <v>71</v>
      </c>
      <c r="K1888" s="104">
        <v>213</v>
      </c>
      <c r="L1888" s="105">
        <v>406.66666666666669</v>
      </c>
      <c r="M1888" s="106">
        <v>4835</v>
      </c>
      <c r="N1888" s="106">
        <v>5240</v>
      </c>
      <c r="O1888" s="106">
        <v>10</v>
      </c>
      <c r="P1888" s="106">
        <v>405</v>
      </c>
      <c r="Q1888" s="106">
        <v>10</v>
      </c>
      <c r="R1888" s="106">
        <v>10</v>
      </c>
      <c r="S1888" s="106">
        <v>5217</v>
      </c>
      <c r="T1888" s="106">
        <v>5562</v>
      </c>
      <c r="U1888" s="106">
        <v>10</v>
      </c>
      <c r="V1888" s="106">
        <v>345</v>
      </c>
      <c r="W1888" s="106">
        <v>10</v>
      </c>
      <c r="X1888" s="106">
        <v>10</v>
      </c>
      <c r="Y1888" s="106">
        <v>71</v>
      </c>
      <c r="Z1888" s="106">
        <v>7</v>
      </c>
      <c r="AA1888" s="107">
        <v>53274</v>
      </c>
      <c r="AB1888" s="106">
        <v>6</v>
      </c>
      <c r="AC1888" s="108">
        <v>7.8</v>
      </c>
      <c r="AD1888" s="109">
        <v>4</v>
      </c>
      <c r="AE1888" s="110">
        <v>157.33333333333334</v>
      </c>
      <c r="AF1888" s="111">
        <v>0.54</v>
      </c>
      <c r="AG1888" s="112">
        <v>0</v>
      </c>
      <c r="AH1888" s="112">
        <v>0</v>
      </c>
      <c r="AI1888" s="112">
        <v>0</v>
      </c>
      <c r="AJ1888" s="111">
        <v>0.9</v>
      </c>
      <c r="AK1888" s="112">
        <v>0</v>
      </c>
      <c r="AL1888" s="112">
        <v>0</v>
      </c>
      <c r="AM1888" s="112">
        <v>0</v>
      </c>
      <c r="AN1888" s="112">
        <v>0</v>
      </c>
      <c r="AO1888" s="112">
        <v>0</v>
      </c>
      <c r="AP1888" s="112">
        <v>0</v>
      </c>
      <c r="AQ1888" s="112">
        <v>0</v>
      </c>
      <c r="AR1888" s="112">
        <v>0</v>
      </c>
      <c r="AS1888" s="112">
        <v>0</v>
      </c>
      <c r="AT1888" s="111">
        <v>0.55000000000000004</v>
      </c>
      <c r="AU1888" s="112">
        <v>0</v>
      </c>
      <c r="AV1888" s="112">
        <v>0</v>
      </c>
      <c r="AW1888" s="112">
        <v>0</v>
      </c>
      <c r="AX1888" s="112">
        <v>0</v>
      </c>
      <c r="AY1888" s="112">
        <v>0</v>
      </c>
      <c r="AZ1888" s="112">
        <v>0</v>
      </c>
      <c r="BA1888" s="111">
        <v>0.71299999999999997</v>
      </c>
      <c r="BB1888" s="112">
        <v>0</v>
      </c>
      <c r="BC1888" s="112">
        <v>0</v>
      </c>
      <c r="BD1888" s="112">
        <v>0</v>
      </c>
      <c r="BE1888" s="112">
        <v>0</v>
      </c>
      <c r="BF1888" s="112">
        <v>0</v>
      </c>
      <c r="BG1888" s="112">
        <v>0</v>
      </c>
      <c r="BH1888" s="112">
        <v>0</v>
      </c>
      <c r="BI1888" s="112">
        <v>0</v>
      </c>
      <c r="BJ1888" s="112">
        <v>0</v>
      </c>
      <c r="BK1888" s="111">
        <v>0.71299999999999997</v>
      </c>
      <c r="BL1888" s="112">
        <v>84.960000000000008</v>
      </c>
      <c r="BM1888" s="112">
        <v>0</v>
      </c>
      <c r="BN1888" s="112">
        <v>0</v>
      </c>
      <c r="BO1888" s="112">
        <v>0</v>
      </c>
      <c r="BP1888" s="112">
        <v>0</v>
      </c>
      <c r="BQ1888" s="112">
        <v>0</v>
      </c>
      <c r="BR1888" s="113">
        <v>1537</v>
      </c>
      <c r="BS1888" s="112">
        <v>0</v>
      </c>
    </row>
    <row r="1889" spans="1:71" hidden="1" x14ac:dyDescent="0.25">
      <c r="A1889" s="102" t="s">
        <v>9</v>
      </c>
      <c r="B1889" s="103" t="s">
        <v>209</v>
      </c>
      <c r="C1889" s="102" t="s">
        <v>210</v>
      </c>
      <c r="D1889" s="102" t="s">
        <v>86</v>
      </c>
      <c r="E1889" s="102" t="s">
        <v>87</v>
      </c>
      <c r="F1889" s="102" t="s">
        <v>152</v>
      </c>
      <c r="G1889" s="102" t="s">
        <v>223</v>
      </c>
      <c r="H1889" s="104">
        <v>61</v>
      </c>
      <c r="I1889" s="104">
        <v>70</v>
      </c>
      <c r="J1889" s="104">
        <v>12</v>
      </c>
      <c r="K1889" s="104">
        <v>36</v>
      </c>
      <c r="L1889" s="105">
        <v>47.666666666666664</v>
      </c>
      <c r="M1889" s="106">
        <v>503</v>
      </c>
      <c r="N1889" s="106">
        <v>556</v>
      </c>
      <c r="O1889" s="106">
        <v>5</v>
      </c>
      <c r="P1889" s="106">
        <v>53</v>
      </c>
      <c r="Q1889" s="106">
        <v>6</v>
      </c>
      <c r="R1889" s="106">
        <v>5.5</v>
      </c>
      <c r="S1889" s="106">
        <v>495</v>
      </c>
      <c r="T1889" s="106">
        <v>526</v>
      </c>
      <c r="U1889" s="106">
        <v>5</v>
      </c>
      <c r="V1889" s="106">
        <v>31</v>
      </c>
      <c r="W1889" s="106">
        <v>7</v>
      </c>
      <c r="X1889" s="106">
        <v>6</v>
      </c>
      <c r="Y1889" s="106">
        <v>12</v>
      </c>
      <c r="Z1889" s="106">
        <v>3</v>
      </c>
      <c r="AA1889" s="107">
        <v>61804</v>
      </c>
      <c r="AB1889" s="106">
        <v>7</v>
      </c>
      <c r="AC1889" s="108">
        <v>5.7</v>
      </c>
      <c r="AD1889" s="109">
        <v>3</v>
      </c>
      <c r="AE1889" s="110">
        <v>0</v>
      </c>
      <c r="AF1889" s="111">
        <v>0.54</v>
      </c>
      <c r="AG1889" s="112">
        <v>0</v>
      </c>
      <c r="AH1889" s="112">
        <v>0</v>
      </c>
      <c r="AI1889" s="112">
        <v>0</v>
      </c>
      <c r="AJ1889" s="111">
        <v>0.9</v>
      </c>
      <c r="AK1889" s="112">
        <v>0</v>
      </c>
      <c r="AL1889" s="112">
        <v>0</v>
      </c>
      <c r="AM1889" s="112">
        <v>0</v>
      </c>
      <c r="AN1889" s="112">
        <v>0</v>
      </c>
      <c r="AO1889" s="112">
        <v>0</v>
      </c>
      <c r="AP1889" s="112">
        <v>0</v>
      </c>
      <c r="AQ1889" s="112">
        <v>0</v>
      </c>
      <c r="AR1889" s="112">
        <v>0</v>
      </c>
      <c r="AS1889" s="112">
        <v>0</v>
      </c>
      <c r="AT1889" s="111">
        <v>0.55000000000000004</v>
      </c>
      <c r="AU1889" s="112">
        <v>0</v>
      </c>
      <c r="AV1889" s="112">
        <v>0</v>
      </c>
      <c r="AW1889" s="112">
        <v>0</v>
      </c>
      <c r="AX1889" s="112">
        <v>0</v>
      </c>
      <c r="AY1889" s="112">
        <v>0</v>
      </c>
      <c r="AZ1889" s="112">
        <v>0</v>
      </c>
      <c r="BA1889" s="111">
        <v>0.71299999999999997</v>
      </c>
      <c r="BB1889" s="112">
        <v>0</v>
      </c>
      <c r="BC1889" s="112">
        <v>0</v>
      </c>
      <c r="BD1889" s="112">
        <v>0</v>
      </c>
      <c r="BE1889" s="112">
        <v>0</v>
      </c>
      <c r="BF1889" s="112">
        <v>0</v>
      </c>
      <c r="BG1889" s="112">
        <v>0</v>
      </c>
      <c r="BH1889" s="112">
        <v>0</v>
      </c>
      <c r="BI1889" s="112">
        <v>0</v>
      </c>
      <c r="BJ1889" s="112">
        <v>0</v>
      </c>
      <c r="BK1889" s="111">
        <v>0.71299999999999997</v>
      </c>
      <c r="BL1889" s="112">
        <v>0</v>
      </c>
      <c r="BM1889" s="112">
        <v>0</v>
      </c>
      <c r="BN1889" s="112">
        <v>0</v>
      </c>
      <c r="BO1889" s="112">
        <v>0</v>
      </c>
      <c r="BP1889" s="112">
        <v>0</v>
      </c>
      <c r="BQ1889" s="112">
        <v>0</v>
      </c>
      <c r="BR1889" s="113">
        <v>150</v>
      </c>
      <c r="BS1889" s="112">
        <v>0</v>
      </c>
    </row>
    <row r="1890" spans="1:71" hidden="1" x14ac:dyDescent="0.25">
      <c r="A1890" s="102" t="s">
        <v>9</v>
      </c>
      <c r="B1890" s="103" t="s">
        <v>209</v>
      </c>
      <c r="C1890" s="102" t="s">
        <v>210</v>
      </c>
      <c r="D1890" s="102" t="s">
        <v>12</v>
      </c>
      <c r="E1890" s="102" t="s">
        <v>13</v>
      </c>
      <c r="F1890" s="102" t="s">
        <v>152</v>
      </c>
      <c r="G1890" s="102" t="s">
        <v>223</v>
      </c>
      <c r="H1890" s="104">
        <v>619</v>
      </c>
      <c r="I1890" s="104">
        <v>705</v>
      </c>
      <c r="J1890" s="104">
        <v>154</v>
      </c>
      <c r="K1890" s="104">
        <v>462</v>
      </c>
      <c r="L1890" s="105">
        <v>492.66666666666669</v>
      </c>
      <c r="M1890" s="106">
        <v>5490</v>
      </c>
      <c r="N1890" s="106">
        <v>5926</v>
      </c>
      <c r="O1890" s="106">
        <v>10</v>
      </c>
      <c r="P1890" s="106">
        <v>436</v>
      </c>
      <c r="Q1890" s="106">
        <v>10</v>
      </c>
      <c r="R1890" s="106">
        <v>10</v>
      </c>
      <c r="S1890" s="106">
        <v>5507</v>
      </c>
      <c r="T1890" s="106">
        <v>5776</v>
      </c>
      <c r="U1890" s="106">
        <v>10</v>
      </c>
      <c r="V1890" s="106">
        <v>269</v>
      </c>
      <c r="W1890" s="106">
        <v>10</v>
      </c>
      <c r="X1890" s="106">
        <v>10</v>
      </c>
      <c r="Y1890" s="106">
        <v>154</v>
      </c>
      <c r="Z1890" s="106">
        <v>9</v>
      </c>
      <c r="AA1890" s="107">
        <v>49890</v>
      </c>
      <c r="AB1890" s="106">
        <v>5</v>
      </c>
      <c r="AC1890" s="108">
        <v>7.8</v>
      </c>
      <c r="AD1890" s="109">
        <v>4</v>
      </c>
      <c r="AE1890" s="110">
        <v>0</v>
      </c>
      <c r="AF1890" s="111">
        <v>0.54</v>
      </c>
      <c r="AG1890" s="112">
        <v>0</v>
      </c>
      <c r="AH1890" s="112">
        <v>0</v>
      </c>
      <c r="AI1890" s="112">
        <v>0</v>
      </c>
      <c r="AJ1890" s="111">
        <v>0.9</v>
      </c>
      <c r="AK1890" s="112">
        <v>0</v>
      </c>
      <c r="AL1890" s="112">
        <v>0</v>
      </c>
      <c r="AM1890" s="112">
        <v>0</v>
      </c>
      <c r="AN1890" s="112">
        <v>0</v>
      </c>
      <c r="AO1890" s="112">
        <v>0</v>
      </c>
      <c r="AP1890" s="112">
        <v>0</v>
      </c>
      <c r="AQ1890" s="112">
        <v>0</v>
      </c>
      <c r="AR1890" s="112">
        <v>0</v>
      </c>
      <c r="AS1890" s="112">
        <v>0</v>
      </c>
      <c r="AT1890" s="111">
        <v>0.55000000000000004</v>
      </c>
      <c r="AU1890" s="112">
        <v>0</v>
      </c>
      <c r="AV1890" s="112">
        <v>0</v>
      </c>
      <c r="AW1890" s="112">
        <v>0</v>
      </c>
      <c r="AX1890" s="112">
        <v>0</v>
      </c>
      <c r="AY1890" s="112">
        <v>0</v>
      </c>
      <c r="AZ1890" s="112">
        <v>0</v>
      </c>
      <c r="BA1890" s="111">
        <v>0.71299999999999997</v>
      </c>
      <c r="BB1890" s="112">
        <v>0</v>
      </c>
      <c r="BC1890" s="112">
        <v>0</v>
      </c>
      <c r="BD1890" s="112">
        <v>0</v>
      </c>
      <c r="BE1890" s="112">
        <v>0</v>
      </c>
      <c r="BF1890" s="112">
        <v>0</v>
      </c>
      <c r="BG1890" s="112">
        <v>0</v>
      </c>
      <c r="BH1890" s="112">
        <v>0</v>
      </c>
      <c r="BI1890" s="112">
        <v>0</v>
      </c>
      <c r="BJ1890" s="112">
        <v>0</v>
      </c>
      <c r="BK1890" s="111">
        <v>0.71299999999999997</v>
      </c>
      <c r="BL1890" s="112">
        <v>0</v>
      </c>
      <c r="BM1890" s="112">
        <v>0</v>
      </c>
      <c r="BN1890" s="112">
        <v>0</v>
      </c>
      <c r="BO1890" s="112">
        <v>0</v>
      </c>
      <c r="BP1890" s="112">
        <v>0</v>
      </c>
      <c r="BQ1890" s="112">
        <v>0</v>
      </c>
      <c r="BR1890" s="113">
        <v>3714</v>
      </c>
      <c r="BS1890" s="112">
        <v>0</v>
      </c>
    </row>
    <row r="1891" spans="1:71" hidden="1" x14ac:dyDescent="0.25">
      <c r="A1891" s="102" t="s">
        <v>9</v>
      </c>
      <c r="B1891" s="103" t="s">
        <v>209</v>
      </c>
      <c r="C1891" s="102" t="s">
        <v>210</v>
      </c>
      <c r="D1891" s="102" t="s">
        <v>30</v>
      </c>
      <c r="E1891" s="102" t="s">
        <v>31</v>
      </c>
      <c r="F1891" s="102" t="s">
        <v>151</v>
      </c>
      <c r="G1891" s="102" t="s">
        <v>223</v>
      </c>
      <c r="H1891" s="104">
        <v>230</v>
      </c>
      <c r="I1891" s="104">
        <v>259</v>
      </c>
      <c r="J1891" s="104">
        <v>28</v>
      </c>
      <c r="K1891" s="104">
        <v>84</v>
      </c>
      <c r="L1891" s="105">
        <v>172.33333333333334</v>
      </c>
      <c r="M1891" s="106">
        <v>1917</v>
      </c>
      <c r="N1891" s="106">
        <v>2057</v>
      </c>
      <c r="O1891" s="106">
        <v>8</v>
      </c>
      <c r="P1891" s="106">
        <v>140</v>
      </c>
      <c r="Q1891" s="106">
        <v>8</v>
      </c>
      <c r="R1891" s="106">
        <v>8</v>
      </c>
      <c r="S1891" s="106">
        <v>1952</v>
      </c>
      <c r="T1891" s="106">
        <v>2038</v>
      </c>
      <c r="U1891" s="106">
        <v>8</v>
      </c>
      <c r="V1891" s="106">
        <v>86</v>
      </c>
      <c r="W1891" s="106">
        <v>9</v>
      </c>
      <c r="X1891" s="106">
        <v>8.5</v>
      </c>
      <c r="Y1891" s="106">
        <v>28</v>
      </c>
      <c r="Z1891" s="106">
        <v>5</v>
      </c>
      <c r="AA1891" s="107"/>
      <c r="AB1891" s="106"/>
      <c r="AC1891" s="108">
        <v>7.166666666666667</v>
      </c>
      <c r="AD1891" s="109">
        <v>4</v>
      </c>
      <c r="AE1891" s="110">
        <v>0</v>
      </c>
      <c r="AF1891" s="111">
        <v>0.54</v>
      </c>
      <c r="AG1891" s="112">
        <v>0</v>
      </c>
      <c r="AH1891" s="112">
        <v>0</v>
      </c>
      <c r="AI1891" s="112">
        <v>0</v>
      </c>
      <c r="AJ1891" s="111">
        <v>0.9</v>
      </c>
      <c r="AK1891" s="112">
        <v>0</v>
      </c>
      <c r="AL1891" s="112">
        <v>0</v>
      </c>
      <c r="AM1891" s="112">
        <v>0</v>
      </c>
      <c r="AN1891" s="112">
        <v>0</v>
      </c>
      <c r="AO1891" s="112">
        <v>0</v>
      </c>
      <c r="AP1891" s="112">
        <v>0</v>
      </c>
      <c r="AQ1891" s="112">
        <v>0</v>
      </c>
      <c r="AR1891" s="112">
        <v>0</v>
      </c>
      <c r="AS1891" s="112">
        <v>0</v>
      </c>
      <c r="AT1891" s="111">
        <v>0.55000000000000004</v>
      </c>
      <c r="AU1891" s="112">
        <v>0</v>
      </c>
      <c r="AV1891" s="112">
        <v>0</v>
      </c>
      <c r="AW1891" s="112">
        <v>0</v>
      </c>
      <c r="AX1891" s="112">
        <v>0</v>
      </c>
      <c r="AY1891" s="112">
        <v>0</v>
      </c>
      <c r="AZ1891" s="112">
        <v>0</v>
      </c>
      <c r="BA1891" s="111">
        <v>0.71299999999999997</v>
      </c>
      <c r="BB1891" s="112">
        <v>0</v>
      </c>
      <c r="BC1891" s="112">
        <v>0</v>
      </c>
      <c r="BD1891" s="112">
        <v>0</v>
      </c>
      <c r="BE1891" s="112">
        <v>0</v>
      </c>
      <c r="BF1891" s="112">
        <v>0</v>
      </c>
      <c r="BG1891" s="112">
        <v>0</v>
      </c>
      <c r="BH1891" s="112">
        <v>0</v>
      </c>
      <c r="BI1891" s="112">
        <v>0</v>
      </c>
      <c r="BJ1891" s="112">
        <v>0</v>
      </c>
      <c r="BK1891" s="111">
        <v>0.71299999999999997</v>
      </c>
      <c r="BL1891" s="112">
        <v>0</v>
      </c>
      <c r="BM1891" s="112">
        <v>0</v>
      </c>
      <c r="BN1891" s="112">
        <v>0</v>
      </c>
      <c r="BO1891" s="112">
        <v>0</v>
      </c>
      <c r="BP1891" s="112">
        <v>0</v>
      </c>
      <c r="BQ1891" s="112">
        <v>0</v>
      </c>
      <c r="BR1891" s="113">
        <v>857</v>
      </c>
      <c r="BS1891" s="112">
        <v>0</v>
      </c>
    </row>
    <row r="1892" spans="1:71" hidden="1" x14ac:dyDescent="0.25">
      <c r="A1892" s="102" t="s">
        <v>9</v>
      </c>
      <c r="B1892" s="103" t="s">
        <v>209</v>
      </c>
      <c r="C1892" s="102" t="s">
        <v>210</v>
      </c>
      <c r="D1892" s="102" t="s">
        <v>326</v>
      </c>
      <c r="E1892" s="102" t="s">
        <v>327</v>
      </c>
      <c r="F1892" s="102" t="s">
        <v>152</v>
      </c>
      <c r="G1892" s="102" t="s">
        <v>223</v>
      </c>
      <c r="H1892" s="104"/>
      <c r="I1892" s="104">
        <v>14</v>
      </c>
      <c r="J1892" s="104">
        <v>18</v>
      </c>
      <c r="K1892" s="104">
        <v>54</v>
      </c>
      <c r="L1892" s="105">
        <v>16</v>
      </c>
      <c r="M1892" s="106"/>
      <c r="N1892" s="106"/>
      <c r="O1892" s="106"/>
      <c r="P1892" s="106"/>
      <c r="Q1892" s="106"/>
      <c r="R1892" s="106"/>
      <c r="S1892" s="106">
        <v>107</v>
      </c>
      <c r="T1892" s="106">
        <v>114</v>
      </c>
      <c r="U1892" s="106">
        <v>1</v>
      </c>
      <c r="V1892" s="106">
        <v>7</v>
      </c>
      <c r="W1892" s="106">
        <v>4</v>
      </c>
      <c r="X1892" s="106">
        <v>2.5</v>
      </c>
      <c r="Y1892" s="106">
        <v>18</v>
      </c>
      <c r="Z1892" s="106">
        <v>4</v>
      </c>
      <c r="AA1892" s="107">
        <v>53304</v>
      </c>
      <c r="AB1892" s="106">
        <v>6</v>
      </c>
      <c r="AC1892" s="108">
        <v>4.625</v>
      </c>
      <c r="AD1892" s="109">
        <v>3</v>
      </c>
      <c r="AE1892" s="110">
        <v>0</v>
      </c>
      <c r="AF1892" s="111">
        <v>0.54</v>
      </c>
      <c r="AG1892" s="112">
        <v>0</v>
      </c>
      <c r="AH1892" s="112">
        <v>0</v>
      </c>
      <c r="AI1892" s="112">
        <v>0</v>
      </c>
      <c r="AJ1892" s="111">
        <v>0.9</v>
      </c>
      <c r="AK1892" s="112">
        <v>0</v>
      </c>
      <c r="AL1892" s="112">
        <v>0</v>
      </c>
      <c r="AM1892" s="112">
        <v>0</v>
      </c>
      <c r="AN1892" s="112">
        <v>0</v>
      </c>
      <c r="AO1892" s="112">
        <v>0</v>
      </c>
      <c r="AP1892" s="112">
        <v>0</v>
      </c>
      <c r="AQ1892" s="112">
        <v>0</v>
      </c>
      <c r="AR1892" s="112">
        <v>0</v>
      </c>
      <c r="AS1892" s="112">
        <v>0</v>
      </c>
      <c r="AT1892" s="111">
        <v>0.55000000000000004</v>
      </c>
      <c r="AU1892" s="112">
        <v>0</v>
      </c>
      <c r="AV1892" s="112">
        <v>0</v>
      </c>
      <c r="AW1892" s="112">
        <v>0</v>
      </c>
      <c r="AX1892" s="112">
        <v>0</v>
      </c>
      <c r="AY1892" s="112">
        <v>0</v>
      </c>
      <c r="AZ1892" s="112">
        <v>0</v>
      </c>
      <c r="BA1892" s="111">
        <v>0.71299999999999997</v>
      </c>
      <c r="BB1892" s="112">
        <v>0</v>
      </c>
      <c r="BC1892" s="112">
        <v>0</v>
      </c>
      <c r="BD1892" s="112">
        <v>0</v>
      </c>
      <c r="BE1892" s="112">
        <v>0</v>
      </c>
      <c r="BF1892" s="112">
        <v>0</v>
      </c>
      <c r="BG1892" s="112">
        <v>0</v>
      </c>
      <c r="BH1892" s="112">
        <v>0</v>
      </c>
      <c r="BI1892" s="112">
        <v>0</v>
      </c>
      <c r="BJ1892" s="112">
        <v>0</v>
      </c>
      <c r="BK1892" s="111">
        <v>0.71299999999999997</v>
      </c>
      <c r="BL1892" s="112">
        <v>0</v>
      </c>
      <c r="BM1892" s="112">
        <v>0</v>
      </c>
      <c r="BN1892" s="112">
        <v>0</v>
      </c>
      <c r="BO1892" s="112">
        <v>0</v>
      </c>
      <c r="BP1892" s="112">
        <v>0</v>
      </c>
      <c r="BQ1892" s="112">
        <v>0</v>
      </c>
      <c r="BR1892" s="113">
        <v>64</v>
      </c>
      <c r="BS1892" s="112">
        <v>0</v>
      </c>
    </row>
    <row r="1893" spans="1:71" hidden="1" x14ac:dyDescent="0.25">
      <c r="A1893" s="102" t="s">
        <v>9</v>
      </c>
      <c r="B1893" s="103" t="s">
        <v>209</v>
      </c>
      <c r="C1893" s="102" t="s">
        <v>210</v>
      </c>
      <c r="D1893" s="102" t="s">
        <v>10</v>
      </c>
      <c r="E1893" s="102" t="s">
        <v>11</v>
      </c>
      <c r="F1893" s="102" t="s">
        <v>151</v>
      </c>
      <c r="G1893" s="102" t="s">
        <v>223</v>
      </c>
      <c r="H1893" s="104">
        <v>406</v>
      </c>
      <c r="I1893" s="104">
        <v>508</v>
      </c>
      <c r="J1893" s="104">
        <v>90</v>
      </c>
      <c r="K1893" s="104">
        <v>270</v>
      </c>
      <c r="L1893" s="105">
        <v>334.66666666666669</v>
      </c>
      <c r="M1893" s="106">
        <v>3289</v>
      </c>
      <c r="N1893" s="106">
        <v>3596</v>
      </c>
      <c r="O1893" s="106">
        <v>9</v>
      </c>
      <c r="P1893" s="106">
        <v>307</v>
      </c>
      <c r="Q1893" s="106">
        <v>10</v>
      </c>
      <c r="R1893" s="106">
        <v>9.5</v>
      </c>
      <c r="S1893" s="106">
        <v>3517</v>
      </c>
      <c r="T1893" s="106">
        <v>3746</v>
      </c>
      <c r="U1893" s="106">
        <v>9</v>
      </c>
      <c r="V1893" s="106">
        <v>229</v>
      </c>
      <c r="W1893" s="106">
        <v>10</v>
      </c>
      <c r="X1893" s="106">
        <v>9.5</v>
      </c>
      <c r="Y1893" s="106">
        <v>90</v>
      </c>
      <c r="Z1893" s="106">
        <v>8</v>
      </c>
      <c r="AA1893" s="107">
        <v>57481</v>
      </c>
      <c r="AB1893" s="106">
        <v>6</v>
      </c>
      <c r="AC1893" s="108">
        <v>7.8</v>
      </c>
      <c r="AD1893" s="109">
        <v>4</v>
      </c>
      <c r="AE1893" s="110">
        <v>163.66666666666666</v>
      </c>
      <c r="AF1893" s="111">
        <v>0.54</v>
      </c>
      <c r="AG1893" s="112">
        <v>0</v>
      </c>
      <c r="AH1893" s="112">
        <v>0</v>
      </c>
      <c r="AI1893" s="112">
        <v>0</v>
      </c>
      <c r="AJ1893" s="111">
        <v>0.9</v>
      </c>
      <c r="AK1893" s="112">
        <v>0</v>
      </c>
      <c r="AL1893" s="112">
        <v>0</v>
      </c>
      <c r="AM1893" s="112">
        <v>0</v>
      </c>
      <c r="AN1893" s="112">
        <v>0</v>
      </c>
      <c r="AO1893" s="112">
        <v>0</v>
      </c>
      <c r="AP1893" s="112">
        <v>0</v>
      </c>
      <c r="AQ1893" s="112">
        <v>0</v>
      </c>
      <c r="AR1893" s="112">
        <v>0</v>
      </c>
      <c r="AS1893" s="112">
        <v>0</v>
      </c>
      <c r="AT1893" s="111">
        <v>0.55000000000000004</v>
      </c>
      <c r="AU1893" s="112">
        <v>0</v>
      </c>
      <c r="AV1893" s="112">
        <v>0</v>
      </c>
      <c r="AW1893" s="112">
        <v>0</v>
      </c>
      <c r="AX1893" s="112">
        <v>0</v>
      </c>
      <c r="AY1893" s="112">
        <v>0</v>
      </c>
      <c r="AZ1893" s="112">
        <v>0</v>
      </c>
      <c r="BA1893" s="111">
        <v>0.71299999999999997</v>
      </c>
      <c r="BB1893" s="112">
        <v>0</v>
      </c>
      <c r="BC1893" s="112">
        <v>0</v>
      </c>
      <c r="BD1893" s="112">
        <v>0</v>
      </c>
      <c r="BE1893" s="112">
        <v>0</v>
      </c>
      <c r="BF1893" s="112">
        <v>0</v>
      </c>
      <c r="BG1893" s="112">
        <v>0</v>
      </c>
      <c r="BH1893" s="112">
        <v>0</v>
      </c>
      <c r="BI1893" s="112">
        <v>0</v>
      </c>
      <c r="BJ1893" s="112">
        <v>0</v>
      </c>
      <c r="BK1893" s="111">
        <v>0.71299999999999997</v>
      </c>
      <c r="BL1893" s="112">
        <v>88.38</v>
      </c>
      <c r="BM1893" s="112">
        <v>0</v>
      </c>
      <c r="BN1893" s="112">
        <v>0</v>
      </c>
      <c r="BO1893" s="112">
        <v>0</v>
      </c>
      <c r="BP1893" s="112">
        <v>0</v>
      </c>
      <c r="BQ1893" s="112">
        <v>0</v>
      </c>
      <c r="BR1893" s="113">
        <v>658</v>
      </c>
      <c r="BS1893" s="112">
        <v>3620</v>
      </c>
    </row>
    <row r="1894" spans="1:71" hidden="1" x14ac:dyDescent="0.25">
      <c r="A1894" s="102" t="s">
        <v>9</v>
      </c>
      <c r="B1894" s="103" t="s">
        <v>209</v>
      </c>
      <c r="C1894" s="102" t="s">
        <v>210</v>
      </c>
      <c r="D1894" s="102" t="s">
        <v>64</v>
      </c>
      <c r="E1894" s="102" t="s">
        <v>65</v>
      </c>
      <c r="F1894" s="102" t="s">
        <v>152</v>
      </c>
      <c r="G1894" s="102" t="s">
        <v>223</v>
      </c>
      <c r="H1894" s="104">
        <v>69</v>
      </c>
      <c r="I1894" s="104">
        <v>101</v>
      </c>
      <c r="J1894" s="104">
        <v>40</v>
      </c>
      <c r="K1894" s="104">
        <v>120</v>
      </c>
      <c r="L1894" s="105">
        <v>70</v>
      </c>
      <c r="M1894" s="106">
        <v>787</v>
      </c>
      <c r="N1894" s="106">
        <v>818</v>
      </c>
      <c r="O1894" s="106">
        <v>6</v>
      </c>
      <c r="P1894" s="106">
        <v>31</v>
      </c>
      <c r="Q1894" s="106">
        <v>5</v>
      </c>
      <c r="R1894" s="106">
        <v>5.5</v>
      </c>
      <c r="S1894" s="106">
        <v>855</v>
      </c>
      <c r="T1894" s="106">
        <v>908</v>
      </c>
      <c r="U1894" s="106">
        <v>6</v>
      </c>
      <c r="V1894" s="106">
        <v>53</v>
      </c>
      <c r="W1894" s="106">
        <v>8</v>
      </c>
      <c r="X1894" s="106">
        <v>7</v>
      </c>
      <c r="Y1894" s="106">
        <v>40</v>
      </c>
      <c r="Z1894" s="106">
        <v>6</v>
      </c>
      <c r="AA1894" s="107">
        <v>41868</v>
      </c>
      <c r="AB1894" s="106">
        <v>4</v>
      </c>
      <c r="AC1894" s="108">
        <v>5.3</v>
      </c>
      <c r="AD1894" s="109">
        <v>3</v>
      </c>
      <c r="AE1894" s="110">
        <v>0</v>
      </c>
      <c r="AF1894" s="111">
        <v>0.54</v>
      </c>
      <c r="AG1894" s="112">
        <v>0</v>
      </c>
      <c r="AH1894" s="112">
        <v>0</v>
      </c>
      <c r="AI1894" s="112">
        <v>0</v>
      </c>
      <c r="AJ1894" s="111">
        <v>0.9</v>
      </c>
      <c r="AK1894" s="112">
        <v>0</v>
      </c>
      <c r="AL1894" s="112">
        <v>0</v>
      </c>
      <c r="AM1894" s="112">
        <v>0</v>
      </c>
      <c r="AN1894" s="112">
        <v>0</v>
      </c>
      <c r="AO1894" s="112">
        <v>0</v>
      </c>
      <c r="AP1894" s="112">
        <v>0</v>
      </c>
      <c r="AQ1894" s="112">
        <v>0</v>
      </c>
      <c r="AR1894" s="112">
        <v>0</v>
      </c>
      <c r="AS1894" s="112">
        <v>0</v>
      </c>
      <c r="AT1894" s="111">
        <v>0.55000000000000004</v>
      </c>
      <c r="AU1894" s="112">
        <v>0</v>
      </c>
      <c r="AV1894" s="112">
        <v>0</v>
      </c>
      <c r="AW1894" s="112">
        <v>0</v>
      </c>
      <c r="AX1894" s="112">
        <v>0</v>
      </c>
      <c r="AY1894" s="112">
        <v>0</v>
      </c>
      <c r="AZ1894" s="112">
        <v>0</v>
      </c>
      <c r="BA1894" s="111">
        <v>0.71299999999999997</v>
      </c>
      <c r="BB1894" s="112">
        <v>0</v>
      </c>
      <c r="BC1894" s="112">
        <v>0</v>
      </c>
      <c r="BD1894" s="112">
        <v>0</v>
      </c>
      <c r="BE1894" s="112">
        <v>0</v>
      </c>
      <c r="BF1894" s="112">
        <v>0</v>
      </c>
      <c r="BG1894" s="112">
        <v>0</v>
      </c>
      <c r="BH1894" s="112">
        <v>0</v>
      </c>
      <c r="BI1894" s="112">
        <v>0</v>
      </c>
      <c r="BJ1894" s="112">
        <v>0</v>
      </c>
      <c r="BK1894" s="111">
        <v>0.71299999999999997</v>
      </c>
      <c r="BL1894" s="112">
        <v>0</v>
      </c>
      <c r="BM1894" s="112">
        <v>0</v>
      </c>
      <c r="BN1894" s="112">
        <v>0</v>
      </c>
      <c r="BO1894" s="112">
        <v>0</v>
      </c>
      <c r="BP1894" s="112">
        <v>0</v>
      </c>
      <c r="BQ1894" s="112">
        <v>0</v>
      </c>
      <c r="BR1894" s="113">
        <v>464</v>
      </c>
      <c r="BS1894" s="112">
        <v>0</v>
      </c>
    </row>
    <row r="1895" spans="1:71" hidden="1" x14ac:dyDescent="0.25">
      <c r="A1895" s="102" t="s">
        <v>9</v>
      </c>
      <c r="B1895" s="103" t="s">
        <v>209</v>
      </c>
      <c r="C1895" s="102" t="s">
        <v>210</v>
      </c>
      <c r="D1895" s="102" t="s">
        <v>5</v>
      </c>
      <c r="E1895" s="102" t="s">
        <v>6</v>
      </c>
      <c r="F1895" s="102" t="s">
        <v>151</v>
      </c>
      <c r="G1895" s="102" t="s">
        <v>223</v>
      </c>
      <c r="H1895" s="104">
        <v>428</v>
      </c>
      <c r="I1895" s="104">
        <v>535</v>
      </c>
      <c r="J1895" s="104">
        <v>64</v>
      </c>
      <c r="K1895" s="104">
        <v>192</v>
      </c>
      <c r="L1895" s="105">
        <v>342.33333333333331</v>
      </c>
      <c r="M1895" s="106">
        <v>3340</v>
      </c>
      <c r="N1895" s="106">
        <v>3879</v>
      </c>
      <c r="O1895" s="106">
        <v>9</v>
      </c>
      <c r="P1895" s="106">
        <v>539</v>
      </c>
      <c r="Q1895" s="106">
        <v>10</v>
      </c>
      <c r="R1895" s="106">
        <v>9.5</v>
      </c>
      <c r="S1895" s="106">
        <v>3590</v>
      </c>
      <c r="T1895" s="106">
        <v>3887</v>
      </c>
      <c r="U1895" s="106">
        <v>9</v>
      </c>
      <c r="V1895" s="106">
        <v>297</v>
      </c>
      <c r="W1895" s="106">
        <v>10</v>
      </c>
      <c r="X1895" s="106">
        <v>9.5</v>
      </c>
      <c r="Y1895" s="106">
        <v>64</v>
      </c>
      <c r="Z1895" s="106">
        <v>7</v>
      </c>
      <c r="AA1895" s="107">
        <v>68142</v>
      </c>
      <c r="AB1895" s="106">
        <v>7</v>
      </c>
      <c r="AC1895" s="108">
        <v>8</v>
      </c>
      <c r="AD1895" s="109">
        <v>4</v>
      </c>
      <c r="AE1895" s="110">
        <v>94</v>
      </c>
      <c r="AF1895" s="111">
        <v>0.54</v>
      </c>
      <c r="AG1895" s="112">
        <v>0</v>
      </c>
      <c r="AH1895" s="112">
        <v>0</v>
      </c>
      <c r="AI1895" s="112">
        <v>0</v>
      </c>
      <c r="AJ1895" s="111">
        <v>0.9</v>
      </c>
      <c r="AK1895" s="112">
        <v>0</v>
      </c>
      <c r="AL1895" s="112">
        <v>0</v>
      </c>
      <c r="AM1895" s="112">
        <v>0</v>
      </c>
      <c r="AN1895" s="112">
        <v>0</v>
      </c>
      <c r="AO1895" s="112">
        <v>0</v>
      </c>
      <c r="AP1895" s="112">
        <v>0</v>
      </c>
      <c r="AQ1895" s="112">
        <v>0</v>
      </c>
      <c r="AR1895" s="112">
        <v>0</v>
      </c>
      <c r="AS1895" s="112">
        <v>0</v>
      </c>
      <c r="AT1895" s="111">
        <v>0.55000000000000004</v>
      </c>
      <c r="AU1895" s="112">
        <v>0</v>
      </c>
      <c r="AV1895" s="112">
        <v>0</v>
      </c>
      <c r="AW1895" s="112">
        <v>0</v>
      </c>
      <c r="AX1895" s="112">
        <v>0</v>
      </c>
      <c r="AY1895" s="112">
        <v>0</v>
      </c>
      <c r="AZ1895" s="112">
        <v>0</v>
      </c>
      <c r="BA1895" s="111">
        <v>0.71299999999999997</v>
      </c>
      <c r="BB1895" s="112">
        <v>0</v>
      </c>
      <c r="BC1895" s="112">
        <v>0</v>
      </c>
      <c r="BD1895" s="112">
        <v>0</v>
      </c>
      <c r="BE1895" s="112">
        <v>0</v>
      </c>
      <c r="BF1895" s="112">
        <v>0</v>
      </c>
      <c r="BG1895" s="112">
        <v>0</v>
      </c>
      <c r="BH1895" s="112">
        <v>0</v>
      </c>
      <c r="BI1895" s="112">
        <v>0</v>
      </c>
      <c r="BJ1895" s="112">
        <v>0</v>
      </c>
      <c r="BK1895" s="111">
        <v>0.71299999999999997</v>
      </c>
      <c r="BL1895" s="112">
        <v>50.760000000000005</v>
      </c>
      <c r="BM1895" s="112">
        <v>0</v>
      </c>
      <c r="BN1895" s="112">
        <v>0</v>
      </c>
      <c r="BO1895" s="112">
        <v>0</v>
      </c>
      <c r="BP1895" s="112">
        <v>0</v>
      </c>
      <c r="BQ1895" s="112">
        <v>0</v>
      </c>
      <c r="BR1895" s="113">
        <v>537</v>
      </c>
      <c r="BS1895" s="112">
        <v>3266</v>
      </c>
    </row>
    <row r="1896" spans="1:71" hidden="1" x14ac:dyDescent="0.25">
      <c r="A1896" s="102" t="s">
        <v>9</v>
      </c>
      <c r="B1896" s="103" t="s">
        <v>209</v>
      </c>
      <c r="C1896" s="102" t="s">
        <v>210</v>
      </c>
      <c r="D1896" s="102" t="s">
        <v>14</v>
      </c>
      <c r="E1896" s="102" t="s">
        <v>15</v>
      </c>
      <c r="F1896" s="102" t="s">
        <v>151</v>
      </c>
      <c r="G1896" s="102" t="s">
        <v>223</v>
      </c>
      <c r="H1896" s="104">
        <v>191</v>
      </c>
      <c r="I1896" s="104">
        <v>246</v>
      </c>
      <c r="J1896" s="104">
        <v>23</v>
      </c>
      <c r="K1896" s="104">
        <v>69</v>
      </c>
      <c r="L1896" s="105">
        <v>153.33333333333334</v>
      </c>
      <c r="M1896" s="106">
        <v>1577</v>
      </c>
      <c r="N1896" s="106">
        <v>1757</v>
      </c>
      <c r="O1896" s="106">
        <v>8</v>
      </c>
      <c r="P1896" s="106">
        <v>180</v>
      </c>
      <c r="Q1896" s="106">
        <v>9</v>
      </c>
      <c r="R1896" s="106">
        <v>8.5</v>
      </c>
      <c r="S1896" s="106">
        <v>1727</v>
      </c>
      <c r="T1896" s="106">
        <v>1852</v>
      </c>
      <c r="U1896" s="106">
        <v>8</v>
      </c>
      <c r="V1896" s="106">
        <v>125</v>
      </c>
      <c r="W1896" s="106">
        <v>10</v>
      </c>
      <c r="X1896" s="106">
        <v>9</v>
      </c>
      <c r="Y1896" s="106">
        <v>23</v>
      </c>
      <c r="Z1896" s="106">
        <v>5</v>
      </c>
      <c r="AA1896" s="107">
        <v>66177</v>
      </c>
      <c r="AB1896" s="106">
        <v>7</v>
      </c>
      <c r="AC1896" s="108">
        <v>7.3</v>
      </c>
      <c r="AD1896" s="109">
        <v>4</v>
      </c>
      <c r="AE1896" s="110">
        <v>0</v>
      </c>
      <c r="AF1896" s="111">
        <v>0.54</v>
      </c>
      <c r="AG1896" s="112">
        <v>0</v>
      </c>
      <c r="AH1896" s="112">
        <v>0</v>
      </c>
      <c r="AI1896" s="112">
        <v>0</v>
      </c>
      <c r="AJ1896" s="111">
        <v>0.9</v>
      </c>
      <c r="AK1896" s="112">
        <v>0</v>
      </c>
      <c r="AL1896" s="112">
        <v>0</v>
      </c>
      <c r="AM1896" s="112">
        <v>0</v>
      </c>
      <c r="AN1896" s="112">
        <v>0</v>
      </c>
      <c r="AO1896" s="112">
        <v>0</v>
      </c>
      <c r="AP1896" s="112">
        <v>0</v>
      </c>
      <c r="AQ1896" s="112">
        <v>0</v>
      </c>
      <c r="AR1896" s="112">
        <v>0</v>
      </c>
      <c r="AS1896" s="112">
        <v>0</v>
      </c>
      <c r="AT1896" s="111">
        <v>0.55000000000000004</v>
      </c>
      <c r="AU1896" s="112">
        <v>0</v>
      </c>
      <c r="AV1896" s="112">
        <v>0</v>
      </c>
      <c r="AW1896" s="112">
        <v>0</v>
      </c>
      <c r="AX1896" s="112">
        <v>0</v>
      </c>
      <c r="AY1896" s="112">
        <v>0</v>
      </c>
      <c r="AZ1896" s="112">
        <v>0</v>
      </c>
      <c r="BA1896" s="111">
        <v>0.71299999999999997</v>
      </c>
      <c r="BB1896" s="112">
        <v>0</v>
      </c>
      <c r="BC1896" s="112">
        <v>0</v>
      </c>
      <c r="BD1896" s="112">
        <v>0</v>
      </c>
      <c r="BE1896" s="112">
        <v>0</v>
      </c>
      <c r="BF1896" s="112">
        <v>0</v>
      </c>
      <c r="BG1896" s="112">
        <v>0</v>
      </c>
      <c r="BH1896" s="112">
        <v>0</v>
      </c>
      <c r="BI1896" s="112">
        <v>0</v>
      </c>
      <c r="BJ1896" s="112">
        <v>0</v>
      </c>
      <c r="BK1896" s="111">
        <v>0.71299999999999997</v>
      </c>
      <c r="BL1896" s="112">
        <v>0</v>
      </c>
      <c r="BM1896" s="112">
        <v>0</v>
      </c>
      <c r="BN1896" s="112">
        <v>0</v>
      </c>
      <c r="BO1896" s="112">
        <v>0</v>
      </c>
      <c r="BP1896" s="112">
        <v>0</v>
      </c>
      <c r="BQ1896" s="112">
        <v>0</v>
      </c>
      <c r="BR1896" s="113">
        <v>161</v>
      </c>
      <c r="BS1896" s="112">
        <v>0</v>
      </c>
    </row>
    <row r="1897" spans="1:71" hidden="1" x14ac:dyDescent="0.25">
      <c r="A1897" s="102" t="s">
        <v>9</v>
      </c>
      <c r="B1897" s="103" t="s">
        <v>209</v>
      </c>
      <c r="C1897" s="102" t="s">
        <v>210</v>
      </c>
      <c r="D1897" s="102" t="s">
        <v>57</v>
      </c>
      <c r="E1897" s="102" t="s">
        <v>58</v>
      </c>
      <c r="F1897" s="102" t="s">
        <v>152</v>
      </c>
      <c r="G1897" s="102" t="s">
        <v>223</v>
      </c>
      <c r="H1897" s="104">
        <v>33</v>
      </c>
      <c r="I1897" s="104">
        <v>42</v>
      </c>
      <c r="J1897" s="104"/>
      <c r="K1897" s="104" t="s">
        <v>154</v>
      </c>
      <c r="L1897" s="105">
        <v>37.5</v>
      </c>
      <c r="M1897" s="106">
        <v>205</v>
      </c>
      <c r="N1897" s="106">
        <v>231</v>
      </c>
      <c r="O1897" s="106">
        <v>3</v>
      </c>
      <c r="P1897" s="106">
        <v>26</v>
      </c>
      <c r="Q1897" s="106">
        <v>5</v>
      </c>
      <c r="R1897" s="106">
        <v>4</v>
      </c>
      <c r="S1897" s="106">
        <v>225</v>
      </c>
      <c r="T1897" s="106">
        <v>244</v>
      </c>
      <c r="U1897" s="106">
        <v>3</v>
      </c>
      <c r="V1897" s="106">
        <v>19</v>
      </c>
      <c r="W1897" s="106">
        <v>6</v>
      </c>
      <c r="X1897" s="106">
        <v>4.5</v>
      </c>
      <c r="Y1897" s="106"/>
      <c r="Z1897" s="106"/>
      <c r="AA1897" s="107">
        <v>44701</v>
      </c>
      <c r="AB1897" s="106">
        <v>4</v>
      </c>
      <c r="AC1897" s="108">
        <v>4.125</v>
      </c>
      <c r="AD1897" s="109">
        <v>3</v>
      </c>
      <c r="AE1897" s="110">
        <v>0</v>
      </c>
      <c r="AF1897" s="111">
        <v>0.54</v>
      </c>
      <c r="AG1897" s="112">
        <v>0</v>
      </c>
      <c r="AH1897" s="112">
        <v>0</v>
      </c>
      <c r="AI1897" s="112">
        <v>0</v>
      </c>
      <c r="AJ1897" s="111">
        <v>0.9</v>
      </c>
      <c r="AK1897" s="112">
        <v>0</v>
      </c>
      <c r="AL1897" s="112">
        <v>0</v>
      </c>
      <c r="AM1897" s="112">
        <v>0</v>
      </c>
      <c r="AN1897" s="112">
        <v>0</v>
      </c>
      <c r="AO1897" s="112">
        <v>0</v>
      </c>
      <c r="AP1897" s="112">
        <v>0</v>
      </c>
      <c r="AQ1897" s="112">
        <v>0</v>
      </c>
      <c r="AR1897" s="112">
        <v>0</v>
      </c>
      <c r="AS1897" s="112">
        <v>0</v>
      </c>
      <c r="AT1897" s="111">
        <v>0.55000000000000004</v>
      </c>
      <c r="AU1897" s="112">
        <v>0</v>
      </c>
      <c r="AV1897" s="112">
        <v>0</v>
      </c>
      <c r="AW1897" s="112">
        <v>0</v>
      </c>
      <c r="AX1897" s="112">
        <v>0</v>
      </c>
      <c r="AY1897" s="112">
        <v>0</v>
      </c>
      <c r="AZ1897" s="112">
        <v>0</v>
      </c>
      <c r="BA1897" s="111">
        <v>0.71299999999999997</v>
      </c>
      <c r="BB1897" s="112">
        <v>0</v>
      </c>
      <c r="BC1897" s="112">
        <v>0</v>
      </c>
      <c r="BD1897" s="112">
        <v>0</v>
      </c>
      <c r="BE1897" s="112">
        <v>0</v>
      </c>
      <c r="BF1897" s="112">
        <v>0</v>
      </c>
      <c r="BG1897" s="112">
        <v>0</v>
      </c>
      <c r="BH1897" s="112">
        <v>0</v>
      </c>
      <c r="BI1897" s="112">
        <v>0</v>
      </c>
      <c r="BJ1897" s="112">
        <v>0</v>
      </c>
      <c r="BK1897" s="111">
        <v>0.71299999999999997</v>
      </c>
      <c r="BL1897" s="112">
        <v>0</v>
      </c>
      <c r="BM1897" s="112">
        <v>0</v>
      </c>
      <c r="BN1897" s="112">
        <v>0</v>
      </c>
      <c r="BO1897" s="112">
        <v>0</v>
      </c>
      <c r="BP1897" s="112">
        <v>0</v>
      </c>
      <c r="BQ1897" s="112">
        <v>0</v>
      </c>
      <c r="BR1897" s="113">
        <v>107</v>
      </c>
      <c r="BS1897" s="112">
        <v>0</v>
      </c>
    </row>
    <row r="1898" spans="1:71" hidden="1" x14ac:dyDescent="0.25">
      <c r="A1898" s="102" t="s">
        <v>9</v>
      </c>
      <c r="B1898" s="103" t="s">
        <v>209</v>
      </c>
      <c r="C1898" s="102" t="s">
        <v>210</v>
      </c>
      <c r="D1898" s="102" t="s">
        <v>262</v>
      </c>
      <c r="E1898" s="102" t="s">
        <v>263</v>
      </c>
      <c r="F1898" s="102" t="s">
        <v>151</v>
      </c>
      <c r="G1898" s="102" t="s">
        <v>223</v>
      </c>
      <c r="H1898" s="104">
        <v>20</v>
      </c>
      <c r="I1898" s="104">
        <v>21</v>
      </c>
      <c r="J1898" s="104">
        <v>14</v>
      </c>
      <c r="K1898" s="104">
        <v>42</v>
      </c>
      <c r="L1898" s="105">
        <v>18.333333333333332</v>
      </c>
      <c r="M1898" s="106">
        <v>178</v>
      </c>
      <c r="N1898" s="106">
        <v>187</v>
      </c>
      <c r="O1898" s="106">
        <v>2</v>
      </c>
      <c r="P1898" s="106">
        <v>9</v>
      </c>
      <c r="Q1898" s="106">
        <v>3</v>
      </c>
      <c r="R1898" s="106">
        <v>2.5</v>
      </c>
      <c r="S1898" s="106">
        <v>176</v>
      </c>
      <c r="T1898" s="106">
        <v>181</v>
      </c>
      <c r="U1898" s="106">
        <v>2</v>
      </c>
      <c r="V1898" s="106">
        <v>5</v>
      </c>
      <c r="W1898" s="106">
        <v>3</v>
      </c>
      <c r="X1898" s="106">
        <v>2.5</v>
      </c>
      <c r="Y1898" s="106">
        <v>14</v>
      </c>
      <c r="Z1898" s="106">
        <v>4</v>
      </c>
      <c r="AA1898" s="107">
        <v>62647</v>
      </c>
      <c r="AB1898" s="106">
        <v>7</v>
      </c>
      <c r="AC1898" s="108">
        <v>4.5999999999999996</v>
      </c>
      <c r="AD1898" s="109">
        <v>3</v>
      </c>
      <c r="AE1898" s="110">
        <v>0</v>
      </c>
      <c r="AF1898" s="111">
        <v>0.54</v>
      </c>
      <c r="AG1898" s="112">
        <v>0</v>
      </c>
      <c r="AH1898" s="112">
        <v>0</v>
      </c>
      <c r="AI1898" s="112">
        <v>0</v>
      </c>
      <c r="AJ1898" s="111">
        <v>0.9</v>
      </c>
      <c r="AK1898" s="112">
        <v>0</v>
      </c>
      <c r="AL1898" s="112">
        <v>0</v>
      </c>
      <c r="AM1898" s="112">
        <v>0</v>
      </c>
      <c r="AN1898" s="112">
        <v>0</v>
      </c>
      <c r="AO1898" s="112">
        <v>0</v>
      </c>
      <c r="AP1898" s="112">
        <v>0</v>
      </c>
      <c r="AQ1898" s="112">
        <v>0</v>
      </c>
      <c r="AR1898" s="112">
        <v>0</v>
      </c>
      <c r="AS1898" s="112">
        <v>0</v>
      </c>
      <c r="AT1898" s="111">
        <v>0.55000000000000004</v>
      </c>
      <c r="AU1898" s="112">
        <v>0</v>
      </c>
      <c r="AV1898" s="112">
        <v>0</v>
      </c>
      <c r="AW1898" s="112">
        <v>0</v>
      </c>
      <c r="AX1898" s="112">
        <v>0</v>
      </c>
      <c r="AY1898" s="112">
        <v>0</v>
      </c>
      <c r="AZ1898" s="112">
        <v>0</v>
      </c>
      <c r="BA1898" s="111">
        <v>0.71299999999999997</v>
      </c>
      <c r="BB1898" s="112">
        <v>0</v>
      </c>
      <c r="BC1898" s="112">
        <v>0</v>
      </c>
      <c r="BD1898" s="112">
        <v>0</v>
      </c>
      <c r="BE1898" s="112">
        <v>0</v>
      </c>
      <c r="BF1898" s="112">
        <v>0</v>
      </c>
      <c r="BG1898" s="112">
        <v>0</v>
      </c>
      <c r="BH1898" s="112">
        <v>0</v>
      </c>
      <c r="BI1898" s="112">
        <v>0</v>
      </c>
      <c r="BJ1898" s="112">
        <v>0</v>
      </c>
      <c r="BK1898" s="111">
        <v>0.71299999999999997</v>
      </c>
      <c r="BL1898" s="112">
        <v>0</v>
      </c>
      <c r="BM1898" s="112">
        <v>0</v>
      </c>
      <c r="BN1898" s="112">
        <v>0</v>
      </c>
      <c r="BO1898" s="112">
        <v>0</v>
      </c>
      <c r="BP1898" s="112">
        <v>0</v>
      </c>
      <c r="BQ1898" s="112">
        <v>0</v>
      </c>
      <c r="BR1898" s="113">
        <v>28</v>
      </c>
      <c r="BS1898" s="112">
        <v>0</v>
      </c>
    </row>
    <row r="1899" spans="1:71" hidden="1" x14ac:dyDescent="0.25">
      <c r="A1899" s="102" t="s">
        <v>9</v>
      </c>
      <c r="B1899" s="103" t="s">
        <v>209</v>
      </c>
      <c r="C1899" s="102" t="s">
        <v>210</v>
      </c>
      <c r="D1899" s="102" t="s">
        <v>334</v>
      </c>
      <c r="E1899" s="102" t="s">
        <v>335</v>
      </c>
      <c r="F1899" s="102" t="s">
        <v>152</v>
      </c>
      <c r="G1899" s="102" t="s">
        <v>223</v>
      </c>
      <c r="H1899" s="104">
        <v>14</v>
      </c>
      <c r="I1899" s="104">
        <v>18</v>
      </c>
      <c r="J1899" s="104">
        <v>9</v>
      </c>
      <c r="K1899" s="104">
        <v>27</v>
      </c>
      <c r="L1899" s="105">
        <v>13.666666666666666</v>
      </c>
      <c r="M1899" s="106">
        <v>118</v>
      </c>
      <c r="N1899" s="106">
        <v>127</v>
      </c>
      <c r="O1899" s="106">
        <v>1</v>
      </c>
      <c r="P1899" s="106">
        <v>9</v>
      </c>
      <c r="Q1899" s="106">
        <v>3</v>
      </c>
      <c r="R1899" s="106">
        <v>2</v>
      </c>
      <c r="S1899" s="106">
        <v>128</v>
      </c>
      <c r="T1899" s="106">
        <v>135</v>
      </c>
      <c r="U1899" s="106">
        <v>1</v>
      </c>
      <c r="V1899" s="106">
        <v>7</v>
      </c>
      <c r="W1899" s="106">
        <v>4</v>
      </c>
      <c r="X1899" s="106">
        <v>2.5</v>
      </c>
      <c r="Y1899" s="106">
        <v>9</v>
      </c>
      <c r="Z1899" s="106">
        <v>3</v>
      </c>
      <c r="AA1899" s="107">
        <v>52744</v>
      </c>
      <c r="AB1899" s="106">
        <v>6</v>
      </c>
      <c r="AC1899" s="108">
        <v>3.9</v>
      </c>
      <c r="AD1899" s="109">
        <v>2</v>
      </c>
      <c r="AE1899" s="110">
        <v>0</v>
      </c>
      <c r="AF1899" s="111">
        <v>0.54</v>
      </c>
      <c r="AG1899" s="112">
        <v>0</v>
      </c>
      <c r="AH1899" s="112">
        <v>0</v>
      </c>
      <c r="AI1899" s="112">
        <v>0</v>
      </c>
      <c r="AJ1899" s="111">
        <v>0.9</v>
      </c>
      <c r="AK1899" s="112">
        <v>0</v>
      </c>
      <c r="AL1899" s="112">
        <v>0</v>
      </c>
      <c r="AM1899" s="112">
        <v>0</v>
      </c>
      <c r="AN1899" s="112">
        <v>0</v>
      </c>
      <c r="AO1899" s="112">
        <v>0</v>
      </c>
      <c r="AP1899" s="112">
        <v>0</v>
      </c>
      <c r="AQ1899" s="112">
        <v>0</v>
      </c>
      <c r="AR1899" s="112">
        <v>0</v>
      </c>
      <c r="AS1899" s="112">
        <v>0</v>
      </c>
      <c r="AT1899" s="111">
        <v>0.55000000000000004</v>
      </c>
      <c r="AU1899" s="112">
        <v>0</v>
      </c>
      <c r="AV1899" s="112">
        <v>0</v>
      </c>
      <c r="AW1899" s="112">
        <v>0</v>
      </c>
      <c r="AX1899" s="112">
        <v>0</v>
      </c>
      <c r="AY1899" s="112">
        <v>0</v>
      </c>
      <c r="AZ1899" s="112">
        <v>0</v>
      </c>
      <c r="BA1899" s="111">
        <v>0.71299999999999997</v>
      </c>
      <c r="BB1899" s="112">
        <v>0</v>
      </c>
      <c r="BC1899" s="112">
        <v>0</v>
      </c>
      <c r="BD1899" s="112">
        <v>0</v>
      </c>
      <c r="BE1899" s="112">
        <v>0</v>
      </c>
      <c r="BF1899" s="112">
        <v>0</v>
      </c>
      <c r="BG1899" s="112">
        <v>0</v>
      </c>
      <c r="BH1899" s="112">
        <v>0</v>
      </c>
      <c r="BI1899" s="112">
        <v>0</v>
      </c>
      <c r="BJ1899" s="112">
        <v>0</v>
      </c>
      <c r="BK1899" s="111">
        <v>0.71299999999999997</v>
      </c>
      <c r="BL1899" s="112">
        <v>0</v>
      </c>
      <c r="BM1899" s="112">
        <v>0</v>
      </c>
      <c r="BN1899" s="112">
        <v>0</v>
      </c>
      <c r="BO1899" s="112">
        <v>0</v>
      </c>
      <c r="BP1899" s="112">
        <v>0</v>
      </c>
      <c r="BQ1899" s="112">
        <v>0</v>
      </c>
      <c r="BR1899" s="113">
        <v>118</v>
      </c>
      <c r="BS1899" s="112">
        <v>0</v>
      </c>
    </row>
    <row r="1900" spans="1:71" hidden="1" x14ac:dyDescent="0.25">
      <c r="A1900" s="102" t="s">
        <v>9</v>
      </c>
      <c r="B1900" s="103" t="s">
        <v>209</v>
      </c>
      <c r="C1900" s="102" t="s">
        <v>210</v>
      </c>
      <c r="D1900" s="102" t="s">
        <v>336</v>
      </c>
      <c r="E1900" s="102" t="s">
        <v>337</v>
      </c>
      <c r="F1900" s="102" t="s">
        <v>151</v>
      </c>
      <c r="G1900" s="102" t="s">
        <v>223</v>
      </c>
      <c r="H1900" s="104">
        <v>28</v>
      </c>
      <c r="I1900" s="104">
        <v>32</v>
      </c>
      <c r="J1900" s="104"/>
      <c r="K1900" s="104" t="s">
        <v>154</v>
      </c>
      <c r="L1900" s="105">
        <v>30</v>
      </c>
      <c r="M1900" s="106">
        <v>200</v>
      </c>
      <c r="N1900" s="106">
        <v>227</v>
      </c>
      <c r="O1900" s="106">
        <v>3</v>
      </c>
      <c r="P1900" s="106">
        <v>27</v>
      </c>
      <c r="Q1900" s="106">
        <v>5</v>
      </c>
      <c r="R1900" s="106">
        <v>4</v>
      </c>
      <c r="S1900" s="106">
        <v>194</v>
      </c>
      <c r="T1900" s="106">
        <v>211</v>
      </c>
      <c r="U1900" s="106">
        <v>3</v>
      </c>
      <c r="V1900" s="106">
        <v>17</v>
      </c>
      <c r="W1900" s="106">
        <v>6</v>
      </c>
      <c r="X1900" s="106">
        <v>4.5</v>
      </c>
      <c r="Y1900" s="106"/>
      <c r="Z1900" s="106"/>
      <c r="AA1900" s="107">
        <v>39494</v>
      </c>
      <c r="AB1900" s="106">
        <v>3</v>
      </c>
      <c r="AC1900" s="108">
        <v>3.625</v>
      </c>
      <c r="AD1900" s="109">
        <v>2</v>
      </c>
      <c r="AE1900" s="110">
        <v>0</v>
      </c>
      <c r="AF1900" s="111">
        <v>0.54</v>
      </c>
      <c r="AG1900" s="112">
        <v>0.33333333333333331</v>
      </c>
      <c r="AH1900" s="112">
        <v>0</v>
      </c>
      <c r="AI1900" s="112">
        <v>0.33333333333333331</v>
      </c>
      <c r="AJ1900" s="111">
        <v>0.9</v>
      </c>
      <c r="AK1900" s="112">
        <v>0</v>
      </c>
      <c r="AL1900" s="112">
        <v>0</v>
      </c>
      <c r="AM1900" s="112">
        <v>0</v>
      </c>
      <c r="AN1900" s="112">
        <v>0</v>
      </c>
      <c r="AO1900" s="112">
        <v>0</v>
      </c>
      <c r="AP1900" s="112">
        <v>0</v>
      </c>
      <c r="AQ1900" s="112">
        <v>0</v>
      </c>
      <c r="AR1900" s="112">
        <v>0</v>
      </c>
      <c r="AS1900" s="112">
        <v>0</v>
      </c>
      <c r="AT1900" s="111">
        <v>0.55000000000000004</v>
      </c>
      <c r="AU1900" s="112">
        <v>0</v>
      </c>
      <c r="AV1900" s="112">
        <v>0</v>
      </c>
      <c r="AW1900" s="112">
        <v>0</v>
      </c>
      <c r="AX1900" s="112">
        <v>0</v>
      </c>
      <c r="AY1900" s="112">
        <v>0</v>
      </c>
      <c r="AZ1900" s="112">
        <v>0</v>
      </c>
      <c r="BA1900" s="111">
        <v>0.71299999999999997</v>
      </c>
      <c r="BB1900" s="112">
        <v>0</v>
      </c>
      <c r="BC1900" s="112">
        <v>0</v>
      </c>
      <c r="BD1900" s="112">
        <v>0</v>
      </c>
      <c r="BE1900" s="112">
        <v>0</v>
      </c>
      <c r="BF1900" s="112">
        <v>0</v>
      </c>
      <c r="BG1900" s="112">
        <v>0</v>
      </c>
      <c r="BH1900" s="112">
        <v>0</v>
      </c>
      <c r="BI1900" s="112">
        <v>0</v>
      </c>
      <c r="BJ1900" s="112">
        <v>0</v>
      </c>
      <c r="BK1900" s="111">
        <v>0.71299999999999997</v>
      </c>
      <c r="BL1900" s="112">
        <v>0</v>
      </c>
      <c r="BM1900" s="112">
        <v>0.3</v>
      </c>
      <c r="BN1900" s="112">
        <v>0.3</v>
      </c>
      <c r="BO1900" s="112">
        <v>0</v>
      </c>
      <c r="BP1900" s="112">
        <v>0</v>
      </c>
      <c r="BQ1900" s="112">
        <v>0</v>
      </c>
      <c r="BR1900" s="113">
        <v>31</v>
      </c>
      <c r="BS1900" s="112">
        <v>0</v>
      </c>
    </row>
    <row r="1901" spans="1:71" hidden="1" x14ac:dyDescent="0.25">
      <c r="A1901" s="102" t="s">
        <v>9</v>
      </c>
      <c r="B1901" s="103" t="s">
        <v>209</v>
      </c>
      <c r="C1901" s="102" t="s">
        <v>210</v>
      </c>
      <c r="D1901" s="102" t="s">
        <v>1064</v>
      </c>
      <c r="E1901" s="102" t="s">
        <v>1065</v>
      </c>
      <c r="F1901" s="102" t="s">
        <v>151</v>
      </c>
      <c r="G1901" s="102" t="s">
        <v>223</v>
      </c>
      <c r="H1901" s="104">
        <v>24</v>
      </c>
      <c r="I1901" s="104">
        <v>23</v>
      </c>
      <c r="J1901" s="104"/>
      <c r="K1901" s="104" t="s">
        <v>154</v>
      </c>
      <c r="L1901" s="105">
        <v>23.5</v>
      </c>
      <c r="M1901" s="106">
        <v>221</v>
      </c>
      <c r="N1901" s="106">
        <v>232</v>
      </c>
      <c r="O1901" s="106">
        <v>3</v>
      </c>
      <c r="P1901" s="106">
        <v>11</v>
      </c>
      <c r="Q1901" s="106">
        <v>4</v>
      </c>
      <c r="R1901" s="106">
        <v>3.5</v>
      </c>
      <c r="S1901" s="106">
        <v>214</v>
      </c>
      <c r="T1901" s="106">
        <v>217</v>
      </c>
      <c r="U1901" s="106">
        <v>3</v>
      </c>
      <c r="V1901" s="106">
        <v>3</v>
      </c>
      <c r="W1901" s="106">
        <v>3</v>
      </c>
      <c r="X1901" s="106">
        <v>3</v>
      </c>
      <c r="Y1901" s="106"/>
      <c r="Z1901" s="106"/>
      <c r="AA1901" s="107">
        <v>49512</v>
      </c>
      <c r="AB1901" s="106">
        <v>5</v>
      </c>
      <c r="AC1901" s="108">
        <v>4.125</v>
      </c>
      <c r="AD1901" s="109">
        <v>3</v>
      </c>
      <c r="AE1901" s="110">
        <v>0</v>
      </c>
      <c r="AF1901" s="111">
        <v>0.54</v>
      </c>
      <c r="AG1901" s="112">
        <v>0</v>
      </c>
      <c r="AH1901" s="112">
        <v>0</v>
      </c>
      <c r="AI1901" s="112">
        <v>0</v>
      </c>
      <c r="AJ1901" s="111">
        <v>0.9</v>
      </c>
      <c r="AK1901" s="112">
        <v>0</v>
      </c>
      <c r="AL1901" s="112">
        <v>0</v>
      </c>
      <c r="AM1901" s="112">
        <v>0</v>
      </c>
      <c r="AN1901" s="112">
        <v>0</v>
      </c>
      <c r="AO1901" s="112">
        <v>0</v>
      </c>
      <c r="AP1901" s="112">
        <v>0</v>
      </c>
      <c r="AQ1901" s="112">
        <v>0</v>
      </c>
      <c r="AR1901" s="112">
        <v>0</v>
      </c>
      <c r="AS1901" s="112">
        <v>0</v>
      </c>
      <c r="AT1901" s="111">
        <v>0.55000000000000004</v>
      </c>
      <c r="AU1901" s="112">
        <v>0</v>
      </c>
      <c r="AV1901" s="112">
        <v>0</v>
      </c>
      <c r="AW1901" s="112">
        <v>0</v>
      </c>
      <c r="AX1901" s="112">
        <v>0</v>
      </c>
      <c r="AY1901" s="112">
        <v>0</v>
      </c>
      <c r="AZ1901" s="112">
        <v>0</v>
      </c>
      <c r="BA1901" s="111">
        <v>0.71299999999999997</v>
      </c>
      <c r="BB1901" s="112">
        <v>0</v>
      </c>
      <c r="BC1901" s="112">
        <v>0</v>
      </c>
      <c r="BD1901" s="112">
        <v>0</v>
      </c>
      <c r="BE1901" s="112">
        <v>0</v>
      </c>
      <c r="BF1901" s="112">
        <v>0</v>
      </c>
      <c r="BG1901" s="112">
        <v>0</v>
      </c>
      <c r="BH1901" s="112">
        <v>0</v>
      </c>
      <c r="BI1901" s="112">
        <v>0</v>
      </c>
      <c r="BJ1901" s="112">
        <v>0</v>
      </c>
      <c r="BK1901" s="111">
        <v>0.71299999999999997</v>
      </c>
      <c r="BL1901" s="112">
        <v>0</v>
      </c>
      <c r="BM1901" s="112">
        <v>0</v>
      </c>
      <c r="BN1901" s="112">
        <v>0</v>
      </c>
      <c r="BO1901" s="112">
        <v>0</v>
      </c>
      <c r="BP1901" s="112">
        <v>0</v>
      </c>
      <c r="BQ1901" s="112">
        <v>0</v>
      </c>
      <c r="BR1901" s="113">
        <v>36</v>
      </c>
      <c r="BS1901" s="112">
        <v>0</v>
      </c>
    </row>
    <row r="1902" spans="1:71" hidden="1" x14ac:dyDescent="0.25">
      <c r="A1902" s="102" t="s">
        <v>9</v>
      </c>
      <c r="B1902" s="103" t="s">
        <v>211</v>
      </c>
      <c r="C1902" s="102" t="s">
        <v>212</v>
      </c>
      <c r="D1902" s="102" t="s">
        <v>264</v>
      </c>
      <c r="E1902" s="102" t="s">
        <v>265</v>
      </c>
      <c r="F1902" s="102" t="s">
        <v>151</v>
      </c>
      <c r="G1902" s="102" t="s">
        <v>223</v>
      </c>
      <c r="H1902" s="104">
        <v>140</v>
      </c>
      <c r="I1902" s="104">
        <v>121</v>
      </c>
      <c r="J1902" s="104">
        <v>142</v>
      </c>
      <c r="K1902" s="104">
        <v>426</v>
      </c>
      <c r="L1902" s="105">
        <v>134.33333333333334</v>
      </c>
      <c r="M1902" s="106">
        <v>1469</v>
      </c>
      <c r="N1902" s="106">
        <v>1585</v>
      </c>
      <c r="O1902" s="106">
        <v>8</v>
      </c>
      <c r="P1902" s="106">
        <v>116</v>
      </c>
      <c r="Q1902" s="106">
        <v>8</v>
      </c>
      <c r="R1902" s="106">
        <v>8</v>
      </c>
      <c r="S1902" s="106">
        <v>1216</v>
      </c>
      <c r="T1902" s="106">
        <v>1249</v>
      </c>
      <c r="U1902" s="106">
        <v>7</v>
      </c>
      <c r="V1902" s="106">
        <v>33</v>
      </c>
      <c r="W1902" s="106">
        <v>7</v>
      </c>
      <c r="X1902" s="106">
        <v>7</v>
      </c>
      <c r="Y1902" s="106">
        <v>142</v>
      </c>
      <c r="Z1902" s="106">
        <v>9</v>
      </c>
      <c r="AA1902" s="107">
        <v>72034</v>
      </c>
      <c r="AB1902" s="106">
        <v>8</v>
      </c>
      <c r="AC1902" s="108">
        <v>8</v>
      </c>
      <c r="AD1902" s="109">
        <v>4</v>
      </c>
      <c r="AE1902" s="110">
        <v>0</v>
      </c>
      <c r="AF1902" s="111">
        <v>0.54</v>
      </c>
      <c r="AG1902" s="112">
        <v>0</v>
      </c>
      <c r="AH1902" s="112">
        <v>0</v>
      </c>
      <c r="AI1902" s="112">
        <v>0</v>
      </c>
      <c r="AJ1902" s="111">
        <v>0.9</v>
      </c>
      <c r="AK1902" s="112">
        <v>0</v>
      </c>
      <c r="AL1902" s="112">
        <v>0</v>
      </c>
      <c r="AM1902" s="112">
        <v>0</v>
      </c>
      <c r="AN1902" s="112">
        <v>0</v>
      </c>
      <c r="AO1902" s="112">
        <v>0</v>
      </c>
      <c r="AP1902" s="112">
        <v>0</v>
      </c>
      <c r="AQ1902" s="112">
        <v>0</v>
      </c>
      <c r="AR1902" s="112">
        <v>0</v>
      </c>
      <c r="AS1902" s="112">
        <v>0</v>
      </c>
      <c r="AT1902" s="111">
        <v>0.55000000000000004</v>
      </c>
      <c r="AU1902" s="112">
        <v>0</v>
      </c>
      <c r="AV1902" s="112">
        <v>0</v>
      </c>
      <c r="AW1902" s="112">
        <v>0</v>
      </c>
      <c r="AX1902" s="112">
        <v>0</v>
      </c>
      <c r="AY1902" s="112">
        <v>0</v>
      </c>
      <c r="AZ1902" s="112">
        <v>0</v>
      </c>
      <c r="BA1902" s="111">
        <v>0.71299999999999997</v>
      </c>
      <c r="BB1902" s="112">
        <v>0</v>
      </c>
      <c r="BC1902" s="112">
        <v>0</v>
      </c>
      <c r="BD1902" s="112">
        <v>0</v>
      </c>
      <c r="BE1902" s="112">
        <v>0</v>
      </c>
      <c r="BF1902" s="112">
        <v>35</v>
      </c>
      <c r="BG1902" s="112">
        <v>0</v>
      </c>
      <c r="BH1902" s="112">
        <v>0.66666666666666663</v>
      </c>
      <c r="BI1902" s="112">
        <v>0</v>
      </c>
      <c r="BJ1902" s="112">
        <v>0</v>
      </c>
      <c r="BK1902" s="111">
        <v>0.71299999999999997</v>
      </c>
      <c r="BL1902" s="112">
        <v>0</v>
      </c>
      <c r="BM1902" s="112">
        <v>0</v>
      </c>
      <c r="BN1902" s="112">
        <v>0</v>
      </c>
      <c r="BO1902" s="112">
        <v>24.954999999999998</v>
      </c>
      <c r="BP1902" s="112">
        <v>0.47533333333333327</v>
      </c>
      <c r="BQ1902" s="112">
        <v>0</v>
      </c>
      <c r="BR1902" s="113">
        <v>145</v>
      </c>
      <c r="BS1902" s="112">
        <v>0</v>
      </c>
    </row>
    <row r="1903" spans="1:71" hidden="1" x14ac:dyDescent="0.25">
      <c r="A1903" s="102" t="s">
        <v>9</v>
      </c>
      <c r="B1903" s="103" t="s">
        <v>211</v>
      </c>
      <c r="C1903" s="102" t="s">
        <v>212</v>
      </c>
      <c r="D1903" s="102" t="s">
        <v>32</v>
      </c>
      <c r="E1903" s="102" t="s">
        <v>33</v>
      </c>
      <c r="F1903" s="102" t="s">
        <v>153</v>
      </c>
      <c r="G1903" s="102" t="s">
        <v>224</v>
      </c>
      <c r="H1903" s="104">
        <v>33</v>
      </c>
      <c r="I1903" s="104">
        <v>49</v>
      </c>
      <c r="J1903" s="104">
        <v>54</v>
      </c>
      <c r="K1903" s="104">
        <v>162</v>
      </c>
      <c r="L1903" s="105">
        <v>45.333333333333336</v>
      </c>
      <c r="M1903" s="106">
        <v>281</v>
      </c>
      <c r="N1903" s="106">
        <v>304</v>
      </c>
      <c r="O1903" s="106">
        <v>4</v>
      </c>
      <c r="P1903" s="106">
        <v>23</v>
      </c>
      <c r="Q1903" s="106">
        <v>5</v>
      </c>
      <c r="R1903" s="106">
        <v>4.5</v>
      </c>
      <c r="S1903" s="106">
        <v>403</v>
      </c>
      <c r="T1903" s="106">
        <v>414</v>
      </c>
      <c r="U1903" s="106">
        <v>4</v>
      </c>
      <c r="V1903" s="106">
        <v>11</v>
      </c>
      <c r="W1903" s="106">
        <v>5</v>
      </c>
      <c r="X1903" s="106">
        <v>4.5</v>
      </c>
      <c r="Y1903" s="106">
        <v>54</v>
      </c>
      <c r="Z1903" s="106">
        <v>7</v>
      </c>
      <c r="AA1903" s="107"/>
      <c r="AB1903" s="106"/>
      <c r="AC1903" s="108">
        <v>5.333333333333333</v>
      </c>
      <c r="AD1903" s="109">
        <v>3</v>
      </c>
      <c r="AE1903" s="110">
        <v>0</v>
      </c>
      <c r="AF1903" s="111">
        <v>0.54</v>
      </c>
      <c r="AG1903" s="112">
        <v>0</v>
      </c>
      <c r="AH1903" s="112">
        <v>0</v>
      </c>
      <c r="AI1903" s="112">
        <v>0</v>
      </c>
      <c r="AJ1903" s="111">
        <v>0.9</v>
      </c>
      <c r="AK1903" s="112">
        <v>0</v>
      </c>
      <c r="AL1903" s="112">
        <v>0</v>
      </c>
      <c r="AM1903" s="112">
        <v>0</v>
      </c>
      <c r="AN1903" s="112">
        <v>0</v>
      </c>
      <c r="AO1903" s="112">
        <v>0</v>
      </c>
      <c r="AP1903" s="112">
        <v>0</v>
      </c>
      <c r="AQ1903" s="112">
        <v>0</v>
      </c>
      <c r="AR1903" s="112">
        <v>0</v>
      </c>
      <c r="AS1903" s="112">
        <v>0</v>
      </c>
      <c r="AT1903" s="111">
        <v>0.55000000000000004</v>
      </c>
      <c r="AU1903" s="112">
        <v>0</v>
      </c>
      <c r="AV1903" s="112">
        <v>0</v>
      </c>
      <c r="AW1903" s="112">
        <v>0</v>
      </c>
      <c r="AX1903" s="112">
        <v>0</v>
      </c>
      <c r="AY1903" s="112">
        <v>0</v>
      </c>
      <c r="AZ1903" s="112">
        <v>0</v>
      </c>
      <c r="BA1903" s="111">
        <v>0.71299999999999997</v>
      </c>
      <c r="BB1903" s="112">
        <v>0</v>
      </c>
      <c r="BC1903" s="112">
        <v>0</v>
      </c>
      <c r="BD1903" s="112">
        <v>0</v>
      </c>
      <c r="BE1903" s="112">
        <v>0</v>
      </c>
      <c r="BF1903" s="112">
        <v>0</v>
      </c>
      <c r="BG1903" s="112">
        <v>0</v>
      </c>
      <c r="BH1903" s="112">
        <v>0</v>
      </c>
      <c r="BI1903" s="112">
        <v>0</v>
      </c>
      <c r="BJ1903" s="112">
        <v>0</v>
      </c>
      <c r="BK1903" s="111">
        <v>0.71299999999999997</v>
      </c>
      <c r="BL1903" s="112">
        <v>0</v>
      </c>
      <c r="BM1903" s="112">
        <v>0</v>
      </c>
      <c r="BN1903" s="112">
        <v>0</v>
      </c>
      <c r="BO1903" s="112">
        <v>0</v>
      </c>
      <c r="BP1903" s="112">
        <v>0</v>
      </c>
      <c r="BQ1903" s="112">
        <v>0</v>
      </c>
      <c r="BR1903" s="113">
        <v>93</v>
      </c>
      <c r="BS1903" s="112">
        <v>0</v>
      </c>
    </row>
    <row r="1904" spans="1:71" hidden="1" x14ac:dyDescent="0.25">
      <c r="A1904" s="102" t="s">
        <v>9</v>
      </c>
      <c r="B1904" s="103" t="s">
        <v>211</v>
      </c>
      <c r="C1904" s="102" t="s">
        <v>212</v>
      </c>
      <c r="D1904" s="102" t="s">
        <v>638</v>
      </c>
      <c r="E1904" s="102" t="s">
        <v>639</v>
      </c>
      <c r="F1904" s="102" t="s">
        <v>151</v>
      </c>
      <c r="G1904" s="102" t="s">
        <v>223</v>
      </c>
      <c r="H1904" s="104">
        <v>107</v>
      </c>
      <c r="I1904" s="104">
        <v>121</v>
      </c>
      <c r="J1904" s="104">
        <v>31</v>
      </c>
      <c r="K1904" s="104">
        <v>93</v>
      </c>
      <c r="L1904" s="105">
        <v>86.333333333333329</v>
      </c>
      <c r="M1904" s="106">
        <v>1020</v>
      </c>
      <c r="N1904" s="106">
        <v>1093</v>
      </c>
      <c r="O1904" s="106">
        <v>7</v>
      </c>
      <c r="P1904" s="106">
        <v>73</v>
      </c>
      <c r="Q1904" s="106">
        <v>7</v>
      </c>
      <c r="R1904" s="106">
        <v>7</v>
      </c>
      <c r="S1904" s="106">
        <v>1058</v>
      </c>
      <c r="T1904" s="106">
        <v>1100</v>
      </c>
      <c r="U1904" s="106">
        <v>7</v>
      </c>
      <c r="V1904" s="106">
        <v>42</v>
      </c>
      <c r="W1904" s="106">
        <v>8</v>
      </c>
      <c r="X1904" s="106">
        <v>7.5</v>
      </c>
      <c r="Y1904" s="106">
        <v>31</v>
      </c>
      <c r="Z1904" s="106">
        <v>6</v>
      </c>
      <c r="AA1904" s="107">
        <v>52260</v>
      </c>
      <c r="AB1904" s="106">
        <v>5</v>
      </c>
      <c r="AC1904" s="108">
        <v>6.1</v>
      </c>
      <c r="AD1904" s="109">
        <v>4</v>
      </c>
      <c r="AE1904" s="110">
        <v>58.666666666666664</v>
      </c>
      <c r="AF1904" s="111">
        <v>0.54</v>
      </c>
      <c r="AG1904" s="112">
        <v>0</v>
      </c>
      <c r="AH1904" s="112">
        <v>0</v>
      </c>
      <c r="AI1904" s="112">
        <v>0</v>
      </c>
      <c r="AJ1904" s="111">
        <v>0.9</v>
      </c>
      <c r="AK1904" s="112">
        <v>0</v>
      </c>
      <c r="AL1904" s="112">
        <v>0</v>
      </c>
      <c r="AM1904" s="112">
        <v>0</v>
      </c>
      <c r="AN1904" s="112">
        <v>0</v>
      </c>
      <c r="AO1904" s="112">
        <v>0</v>
      </c>
      <c r="AP1904" s="112">
        <v>0</v>
      </c>
      <c r="AQ1904" s="112">
        <v>0</v>
      </c>
      <c r="AR1904" s="112">
        <v>0</v>
      </c>
      <c r="AS1904" s="112">
        <v>0</v>
      </c>
      <c r="AT1904" s="111">
        <v>0.55000000000000004</v>
      </c>
      <c r="AU1904" s="112">
        <v>0</v>
      </c>
      <c r="AV1904" s="112">
        <v>0</v>
      </c>
      <c r="AW1904" s="112">
        <v>0</v>
      </c>
      <c r="AX1904" s="112">
        <v>0</v>
      </c>
      <c r="AY1904" s="112">
        <v>0</v>
      </c>
      <c r="AZ1904" s="112">
        <v>0</v>
      </c>
      <c r="BA1904" s="111">
        <v>0.71299999999999997</v>
      </c>
      <c r="BB1904" s="112">
        <v>0</v>
      </c>
      <c r="BC1904" s="112">
        <v>0</v>
      </c>
      <c r="BD1904" s="112">
        <v>0</v>
      </c>
      <c r="BE1904" s="112">
        <v>0</v>
      </c>
      <c r="BF1904" s="112">
        <v>0</v>
      </c>
      <c r="BG1904" s="112">
        <v>0</v>
      </c>
      <c r="BH1904" s="112">
        <v>0</v>
      </c>
      <c r="BI1904" s="112">
        <v>0</v>
      </c>
      <c r="BJ1904" s="112">
        <v>0</v>
      </c>
      <c r="BK1904" s="111">
        <v>0.71299999999999997</v>
      </c>
      <c r="BL1904" s="112">
        <v>31.68</v>
      </c>
      <c r="BM1904" s="112">
        <v>0</v>
      </c>
      <c r="BN1904" s="112">
        <v>0</v>
      </c>
      <c r="BO1904" s="112">
        <v>0</v>
      </c>
      <c r="BP1904" s="112">
        <v>0</v>
      </c>
      <c r="BQ1904" s="112">
        <v>0</v>
      </c>
      <c r="BR1904" s="113">
        <v>65</v>
      </c>
      <c r="BS1904" s="112">
        <v>0</v>
      </c>
    </row>
    <row r="1905" spans="1:71" hidden="1" x14ac:dyDescent="0.25">
      <c r="A1905" s="102" t="s">
        <v>9</v>
      </c>
      <c r="B1905" s="103" t="s">
        <v>211</v>
      </c>
      <c r="C1905" s="102" t="s">
        <v>212</v>
      </c>
      <c r="D1905" s="102" t="s">
        <v>92</v>
      </c>
      <c r="E1905" s="102" t="s">
        <v>93</v>
      </c>
      <c r="F1905" s="102" t="s">
        <v>153</v>
      </c>
      <c r="G1905" s="102" t="s">
        <v>224</v>
      </c>
      <c r="H1905" s="104">
        <v>345</v>
      </c>
      <c r="I1905" s="104">
        <v>365</v>
      </c>
      <c r="J1905" s="104">
        <v>365</v>
      </c>
      <c r="K1905" s="104">
        <v>1095</v>
      </c>
      <c r="L1905" s="105">
        <v>358.33333333333331</v>
      </c>
      <c r="M1905" s="106">
        <v>3566</v>
      </c>
      <c r="N1905" s="106">
        <v>3685</v>
      </c>
      <c r="O1905" s="106">
        <v>9</v>
      </c>
      <c r="P1905" s="106">
        <v>119</v>
      </c>
      <c r="Q1905" s="106">
        <v>8</v>
      </c>
      <c r="R1905" s="106">
        <v>8.5</v>
      </c>
      <c r="S1905" s="106">
        <v>3618</v>
      </c>
      <c r="T1905" s="106">
        <v>3678</v>
      </c>
      <c r="U1905" s="106">
        <v>9</v>
      </c>
      <c r="V1905" s="106">
        <v>60</v>
      </c>
      <c r="W1905" s="106">
        <v>8</v>
      </c>
      <c r="X1905" s="106">
        <v>8.5</v>
      </c>
      <c r="Y1905" s="106">
        <v>365</v>
      </c>
      <c r="Z1905" s="106">
        <v>10</v>
      </c>
      <c r="AA1905" s="107">
        <v>39934</v>
      </c>
      <c r="AB1905" s="106">
        <v>3</v>
      </c>
      <c r="AC1905" s="108">
        <v>6.6</v>
      </c>
      <c r="AD1905" s="109">
        <v>4</v>
      </c>
      <c r="AE1905" s="110">
        <v>191.66666666666666</v>
      </c>
      <c r="AF1905" s="111">
        <v>0.54</v>
      </c>
      <c r="AG1905" s="112">
        <v>0</v>
      </c>
      <c r="AH1905" s="112">
        <v>0</v>
      </c>
      <c r="AI1905" s="112">
        <v>0</v>
      </c>
      <c r="AJ1905" s="111">
        <v>0.9</v>
      </c>
      <c r="AK1905" s="112">
        <v>61.333333333333336</v>
      </c>
      <c r="AL1905" s="112">
        <v>0</v>
      </c>
      <c r="AM1905" s="112">
        <v>0</v>
      </c>
      <c r="AN1905" s="112">
        <v>0</v>
      </c>
      <c r="AO1905" s="112">
        <v>0</v>
      </c>
      <c r="AP1905" s="112">
        <v>0</v>
      </c>
      <c r="AQ1905" s="112">
        <v>0</v>
      </c>
      <c r="AR1905" s="112">
        <v>0</v>
      </c>
      <c r="AS1905" s="112">
        <v>0</v>
      </c>
      <c r="AT1905" s="111">
        <v>0.55000000000000004</v>
      </c>
      <c r="AU1905" s="112">
        <v>0</v>
      </c>
      <c r="AV1905" s="112">
        <v>0</v>
      </c>
      <c r="AW1905" s="112">
        <v>0</v>
      </c>
      <c r="AX1905" s="112">
        <v>0</v>
      </c>
      <c r="AY1905" s="112">
        <v>0</v>
      </c>
      <c r="AZ1905" s="112">
        <v>0</v>
      </c>
      <c r="BA1905" s="111">
        <v>0.71299999999999997</v>
      </c>
      <c r="BB1905" s="112">
        <v>0</v>
      </c>
      <c r="BC1905" s="112">
        <v>0</v>
      </c>
      <c r="BD1905" s="112">
        <v>0</v>
      </c>
      <c r="BE1905" s="112">
        <v>0</v>
      </c>
      <c r="BF1905" s="112">
        <v>0</v>
      </c>
      <c r="BG1905" s="112">
        <v>0</v>
      </c>
      <c r="BH1905" s="112">
        <v>0</v>
      </c>
      <c r="BI1905" s="112">
        <v>0</v>
      </c>
      <c r="BJ1905" s="112">
        <v>0</v>
      </c>
      <c r="BK1905" s="111">
        <v>0.71299999999999997</v>
      </c>
      <c r="BL1905" s="112">
        <v>103.5</v>
      </c>
      <c r="BM1905" s="112">
        <v>33.733333333333334</v>
      </c>
      <c r="BN1905" s="112">
        <v>0</v>
      </c>
      <c r="BO1905" s="112">
        <v>0</v>
      </c>
      <c r="BP1905" s="112">
        <v>0</v>
      </c>
      <c r="BQ1905" s="112">
        <v>0</v>
      </c>
      <c r="BR1905" s="113">
        <v>212</v>
      </c>
      <c r="BS1905" s="112">
        <v>0</v>
      </c>
    </row>
    <row r="1906" spans="1:71" hidden="1" x14ac:dyDescent="0.25">
      <c r="A1906" s="102" t="s">
        <v>9</v>
      </c>
      <c r="B1906" s="103" t="s">
        <v>211</v>
      </c>
      <c r="C1906" s="102" t="s">
        <v>212</v>
      </c>
      <c r="D1906" s="102" t="s">
        <v>108</v>
      </c>
      <c r="E1906" s="102" t="s">
        <v>109</v>
      </c>
      <c r="F1906" s="102" t="s">
        <v>151</v>
      </c>
      <c r="G1906" s="102" t="s">
        <v>223</v>
      </c>
      <c r="H1906" s="104">
        <v>120</v>
      </c>
      <c r="I1906" s="104">
        <v>134</v>
      </c>
      <c r="J1906" s="104">
        <v>94</v>
      </c>
      <c r="K1906" s="104">
        <v>282</v>
      </c>
      <c r="L1906" s="105">
        <v>116</v>
      </c>
      <c r="M1906" s="106">
        <v>1179</v>
      </c>
      <c r="N1906" s="106">
        <v>1283</v>
      </c>
      <c r="O1906" s="106">
        <v>7</v>
      </c>
      <c r="P1906" s="106">
        <v>104</v>
      </c>
      <c r="Q1906" s="106">
        <v>8</v>
      </c>
      <c r="R1906" s="106">
        <v>7.5</v>
      </c>
      <c r="S1906" s="106">
        <v>1224</v>
      </c>
      <c r="T1906" s="106">
        <v>1273</v>
      </c>
      <c r="U1906" s="106">
        <v>7</v>
      </c>
      <c r="V1906" s="106">
        <v>49</v>
      </c>
      <c r="W1906" s="106">
        <v>8</v>
      </c>
      <c r="X1906" s="106">
        <v>7.5</v>
      </c>
      <c r="Y1906" s="106">
        <v>94</v>
      </c>
      <c r="Z1906" s="106">
        <v>8</v>
      </c>
      <c r="AA1906" s="107">
        <v>57558</v>
      </c>
      <c r="AB1906" s="106">
        <v>6</v>
      </c>
      <c r="AC1906" s="108">
        <v>7</v>
      </c>
      <c r="AD1906" s="109">
        <v>4</v>
      </c>
      <c r="AE1906" s="110">
        <v>13</v>
      </c>
      <c r="AF1906" s="111">
        <v>0.54</v>
      </c>
      <c r="AG1906" s="112">
        <v>0</v>
      </c>
      <c r="AH1906" s="112">
        <v>5.666666666666667</v>
      </c>
      <c r="AI1906" s="112">
        <v>0</v>
      </c>
      <c r="AJ1906" s="111">
        <v>0.9</v>
      </c>
      <c r="AK1906" s="112">
        <v>0</v>
      </c>
      <c r="AL1906" s="112">
        <v>0</v>
      </c>
      <c r="AM1906" s="112">
        <v>0</v>
      </c>
      <c r="AN1906" s="112">
        <v>0</v>
      </c>
      <c r="AO1906" s="112">
        <v>0</v>
      </c>
      <c r="AP1906" s="112">
        <v>0</v>
      </c>
      <c r="AQ1906" s="112">
        <v>0</v>
      </c>
      <c r="AR1906" s="112">
        <v>0</v>
      </c>
      <c r="AS1906" s="112">
        <v>0</v>
      </c>
      <c r="AT1906" s="111">
        <v>0.55000000000000004</v>
      </c>
      <c r="AU1906" s="112">
        <v>0</v>
      </c>
      <c r="AV1906" s="112">
        <v>0</v>
      </c>
      <c r="AW1906" s="112">
        <v>0</v>
      </c>
      <c r="AX1906" s="112">
        <v>0</v>
      </c>
      <c r="AY1906" s="112">
        <v>0</v>
      </c>
      <c r="AZ1906" s="112">
        <v>0</v>
      </c>
      <c r="BA1906" s="111">
        <v>0.71299999999999997</v>
      </c>
      <c r="BB1906" s="112">
        <v>0</v>
      </c>
      <c r="BC1906" s="112">
        <v>0</v>
      </c>
      <c r="BD1906" s="112">
        <v>0</v>
      </c>
      <c r="BE1906" s="112">
        <v>0</v>
      </c>
      <c r="BF1906" s="112">
        <v>0</v>
      </c>
      <c r="BG1906" s="112">
        <v>0</v>
      </c>
      <c r="BH1906" s="112">
        <v>0</v>
      </c>
      <c r="BI1906" s="112">
        <v>0</v>
      </c>
      <c r="BJ1906" s="112">
        <v>0</v>
      </c>
      <c r="BK1906" s="111">
        <v>0.71299999999999997</v>
      </c>
      <c r="BL1906" s="112">
        <v>7.0200000000000005</v>
      </c>
      <c r="BM1906" s="112">
        <v>5.1000000000000005</v>
      </c>
      <c r="BN1906" s="112">
        <v>0</v>
      </c>
      <c r="BO1906" s="112">
        <v>0</v>
      </c>
      <c r="BP1906" s="112">
        <v>0</v>
      </c>
      <c r="BQ1906" s="112">
        <v>0</v>
      </c>
      <c r="BR1906" s="113">
        <v>59</v>
      </c>
      <c r="BS1906" s="112">
        <v>0</v>
      </c>
    </row>
    <row r="1907" spans="1:71" hidden="1" x14ac:dyDescent="0.25">
      <c r="A1907" s="102" t="s">
        <v>9</v>
      </c>
      <c r="B1907" s="103" t="s">
        <v>211</v>
      </c>
      <c r="C1907" s="102" t="s">
        <v>212</v>
      </c>
      <c r="D1907" s="102" t="s">
        <v>640</v>
      </c>
      <c r="E1907" s="102" t="s">
        <v>641</v>
      </c>
      <c r="F1907" s="102" t="s">
        <v>151</v>
      </c>
      <c r="G1907" s="102" t="s">
        <v>223</v>
      </c>
      <c r="H1907" s="104">
        <v>16</v>
      </c>
      <c r="I1907" s="104">
        <v>19</v>
      </c>
      <c r="J1907" s="104"/>
      <c r="K1907" s="104" t="s">
        <v>154</v>
      </c>
      <c r="L1907" s="105">
        <v>17.5</v>
      </c>
      <c r="M1907" s="106">
        <v>160</v>
      </c>
      <c r="N1907" s="106">
        <v>159</v>
      </c>
      <c r="O1907" s="106">
        <v>2</v>
      </c>
      <c r="P1907" s="106">
        <v>-1</v>
      </c>
      <c r="Q1907" s="106">
        <v>2</v>
      </c>
      <c r="R1907" s="106">
        <v>2</v>
      </c>
      <c r="S1907" s="106">
        <v>172</v>
      </c>
      <c r="T1907" s="106">
        <v>175</v>
      </c>
      <c r="U1907" s="106">
        <v>2</v>
      </c>
      <c r="V1907" s="106">
        <v>3</v>
      </c>
      <c r="W1907" s="106">
        <v>3</v>
      </c>
      <c r="X1907" s="106">
        <v>2.5</v>
      </c>
      <c r="Y1907" s="106"/>
      <c r="Z1907" s="106"/>
      <c r="AA1907" s="107">
        <v>46199</v>
      </c>
      <c r="AB1907" s="106">
        <v>4</v>
      </c>
      <c r="AC1907" s="108">
        <v>3.125</v>
      </c>
      <c r="AD1907" s="109">
        <v>2</v>
      </c>
      <c r="AE1907" s="110">
        <v>0</v>
      </c>
      <c r="AF1907" s="111">
        <v>0.54</v>
      </c>
      <c r="AG1907" s="112">
        <v>0</v>
      </c>
      <c r="AH1907" s="112">
        <v>0</v>
      </c>
      <c r="AI1907" s="112">
        <v>0</v>
      </c>
      <c r="AJ1907" s="111">
        <v>0.9</v>
      </c>
      <c r="AK1907" s="112">
        <v>0</v>
      </c>
      <c r="AL1907" s="112">
        <v>0</v>
      </c>
      <c r="AM1907" s="112">
        <v>0</v>
      </c>
      <c r="AN1907" s="112">
        <v>0</v>
      </c>
      <c r="AO1907" s="112">
        <v>0</v>
      </c>
      <c r="AP1907" s="112">
        <v>0</v>
      </c>
      <c r="AQ1907" s="112">
        <v>0</v>
      </c>
      <c r="AR1907" s="112">
        <v>0</v>
      </c>
      <c r="AS1907" s="112">
        <v>0</v>
      </c>
      <c r="AT1907" s="111">
        <v>0.55000000000000004</v>
      </c>
      <c r="AU1907" s="112">
        <v>0</v>
      </c>
      <c r="AV1907" s="112">
        <v>0</v>
      </c>
      <c r="AW1907" s="112">
        <v>0</v>
      </c>
      <c r="AX1907" s="112">
        <v>0</v>
      </c>
      <c r="AY1907" s="112">
        <v>0</v>
      </c>
      <c r="AZ1907" s="112">
        <v>0</v>
      </c>
      <c r="BA1907" s="111">
        <v>0.71299999999999997</v>
      </c>
      <c r="BB1907" s="112">
        <v>0</v>
      </c>
      <c r="BC1907" s="112">
        <v>0</v>
      </c>
      <c r="BD1907" s="112">
        <v>0</v>
      </c>
      <c r="BE1907" s="112">
        <v>0</v>
      </c>
      <c r="BF1907" s="112">
        <v>0</v>
      </c>
      <c r="BG1907" s="112">
        <v>0</v>
      </c>
      <c r="BH1907" s="112">
        <v>0</v>
      </c>
      <c r="BI1907" s="112">
        <v>0</v>
      </c>
      <c r="BJ1907" s="112">
        <v>0</v>
      </c>
      <c r="BK1907" s="111">
        <v>0.71299999999999997</v>
      </c>
      <c r="BL1907" s="112">
        <v>0</v>
      </c>
      <c r="BM1907" s="112">
        <v>0</v>
      </c>
      <c r="BN1907" s="112">
        <v>0</v>
      </c>
      <c r="BO1907" s="112">
        <v>0</v>
      </c>
      <c r="BP1907" s="112">
        <v>0</v>
      </c>
      <c r="BQ1907" s="112">
        <v>0</v>
      </c>
      <c r="BR1907" s="113">
        <v>51</v>
      </c>
      <c r="BS1907" s="112">
        <v>0</v>
      </c>
    </row>
    <row r="1908" spans="1:71" hidden="1" x14ac:dyDescent="0.25">
      <c r="A1908" s="102" t="s">
        <v>9</v>
      </c>
      <c r="B1908" s="103" t="s">
        <v>211</v>
      </c>
      <c r="C1908" s="102" t="s">
        <v>212</v>
      </c>
      <c r="D1908" s="102" t="s">
        <v>644</v>
      </c>
      <c r="E1908" s="102" t="s">
        <v>645</v>
      </c>
      <c r="F1908" s="102" t="s">
        <v>151</v>
      </c>
      <c r="G1908" s="102" t="s">
        <v>223</v>
      </c>
      <c r="H1908" s="104">
        <v>20</v>
      </c>
      <c r="I1908" s="104">
        <v>18</v>
      </c>
      <c r="J1908" s="104">
        <v>50</v>
      </c>
      <c r="K1908" s="104">
        <v>150</v>
      </c>
      <c r="L1908" s="105">
        <v>29.333333333333332</v>
      </c>
      <c r="M1908" s="106">
        <v>158</v>
      </c>
      <c r="N1908" s="106">
        <v>157</v>
      </c>
      <c r="O1908" s="106">
        <v>2</v>
      </c>
      <c r="P1908" s="106">
        <v>-1</v>
      </c>
      <c r="Q1908" s="106">
        <v>2</v>
      </c>
      <c r="R1908" s="106">
        <v>2</v>
      </c>
      <c r="S1908" s="106">
        <v>147</v>
      </c>
      <c r="T1908" s="106">
        <v>147</v>
      </c>
      <c r="U1908" s="106">
        <v>2</v>
      </c>
      <c r="V1908" s="106">
        <v>0</v>
      </c>
      <c r="W1908" s="106">
        <v>2</v>
      </c>
      <c r="X1908" s="106">
        <v>2</v>
      </c>
      <c r="Y1908" s="106">
        <v>50</v>
      </c>
      <c r="Z1908" s="106">
        <v>7</v>
      </c>
      <c r="AA1908" s="107"/>
      <c r="AB1908" s="106"/>
      <c r="AC1908" s="108">
        <v>3.6666666666666665</v>
      </c>
      <c r="AD1908" s="109">
        <v>2</v>
      </c>
      <c r="AE1908" s="110">
        <v>0</v>
      </c>
      <c r="AF1908" s="111">
        <v>0.54</v>
      </c>
      <c r="AG1908" s="112">
        <v>0</v>
      </c>
      <c r="AH1908" s="112">
        <v>0</v>
      </c>
      <c r="AI1908" s="112">
        <v>0</v>
      </c>
      <c r="AJ1908" s="111">
        <v>0.9</v>
      </c>
      <c r="AK1908" s="112">
        <v>0</v>
      </c>
      <c r="AL1908" s="112">
        <v>0</v>
      </c>
      <c r="AM1908" s="112">
        <v>0</v>
      </c>
      <c r="AN1908" s="112">
        <v>0</v>
      </c>
      <c r="AO1908" s="112">
        <v>0</v>
      </c>
      <c r="AP1908" s="112">
        <v>0</v>
      </c>
      <c r="AQ1908" s="112">
        <v>0</v>
      </c>
      <c r="AR1908" s="112">
        <v>0</v>
      </c>
      <c r="AS1908" s="112">
        <v>0</v>
      </c>
      <c r="AT1908" s="111">
        <v>0.55000000000000004</v>
      </c>
      <c r="AU1908" s="112">
        <v>0</v>
      </c>
      <c r="AV1908" s="112">
        <v>0</v>
      </c>
      <c r="AW1908" s="112">
        <v>0</v>
      </c>
      <c r="AX1908" s="112">
        <v>0</v>
      </c>
      <c r="AY1908" s="112">
        <v>0</v>
      </c>
      <c r="AZ1908" s="112">
        <v>0</v>
      </c>
      <c r="BA1908" s="111">
        <v>0.71299999999999997</v>
      </c>
      <c r="BB1908" s="112">
        <v>0</v>
      </c>
      <c r="BC1908" s="112">
        <v>0</v>
      </c>
      <c r="BD1908" s="112">
        <v>0</v>
      </c>
      <c r="BE1908" s="112">
        <v>0</v>
      </c>
      <c r="BF1908" s="112">
        <v>0</v>
      </c>
      <c r="BG1908" s="112">
        <v>0</v>
      </c>
      <c r="BH1908" s="112">
        <v>0</v>
      </c>
      <c r="BI1908" s="112">
        <v>0</v>
      </c>
      <c r="BJ1908" s="112">
        <v>0</v>
      </c>
      <c r="BK1908" s="111">
        <v>0.71299999999999997</v>
      </c>
      <c r="BL1908" s="112">
        <v>0</v>
      </c>
      <c r="BM1908" s="112">
        <v>0</v>
      </c>
      <c r="BN1908" s="112">
        <v>0</v>
      </c>
      <c r="BO1908" s="112">
        <v>0</v>
      </c>
      <c r="BP1908" s="112">
        <v>0</v>
      </c>
      <c r="BQ1908" s="112">
        <v>0</v>
      </c>
      <c r="BR1908" s="113">
        <v>10</v>
      </c>
      <c r="BS1908" s="112">
        <v>0</v>
      </c>
    </row>
    <row r="1909" spans="1:71" hidden="1" x14ac:dyDescent="0.25">
      <c r="A1909" s="102" t="s">
        <v>9</v>
      </c>
      <c r="B1909" s="103" t="s">
        <v>211</v>
      </c>
      <c r="C1909" s="102" t="s">
        <v>212</v>
      </c>
      <c r="D1909" s="102" t="s">
        <v>130</v>
      </c>
      <c r="E1909" s="102" t="s">
        <v>131</v>
      </c>
      <c r="F1909" s="102" t="s">
        <v>151</v>
      </c>
      <c r="G1909" s="102" t="s">
        <v>223</v>
      </c>
      <c r="H1909" s="104">
        <v>16</v>
      </c>
      <c r="I1909" s="104">
        <v>20</v>
      </c>
      <c r="J1909" s="104">
        <v>7</v>
      </c>
      <c r="K1909" s="104">
        <v>21</v>
      </c>
      <c r="L1909" s="105">
        <v>14.333333333333334</v>
      </c>
      <c r="M1909" s="106">
        <v>195</v>
      </c>
      <c r="N1909" s="106">
        <v>204</v>
      </c>
      <c r="O1909" s="106">
        <v>3</v>
      </c>
      <c r="P1909" s="106">
        <v>9</v>
      </c>
      <c r="Q1909" s="106">
        <v>3</v>
      </c>
      <c r="R1909" s="106">
        <v>3</v>
      </c>
      <c r="S1909" s="106">
        <v>189</v>
      </c>
      <c r="T1909" s="106">
        <v>199</v>
      </c>
      <c r="U1909" s="106">
        <v>2</v>
      </c>
      <c r="V1909" s="106">
        <v>10</v>
      </c>
      <c r="W1909" s="106">
        <v>5</v>
      </c>
      <c r="X1909" s="106">
        <v>3.5</v>
      </c>
      <c r="Y1909" s="106">
        <v>7</v>
      </c>
      <c r="Z1909" s="106">
        <v>2</v>
      </c>
      <c r="AA1909" s="107">
        <v>76371</v>
      </c>
      <c r="AB1909" s="106">
        <v>8</v>
      </c>
      <c r="AC1909" s="108">
        <v>4.9000000000000004</v>
      </c>
      <c r="AD1909" s="109">
        <v>3</v>
      </c>
      <c r="AE1909" s="110">
        <v>0</v>
      </c>
      <c r="AF1909" s="111">
        <v>0.54</v>
      </c>
      <c r="AG1909" s="112">
        <v>0</v>
      </c>
      <c r="AH1909" s="112">
        <v>0</v>
      </c>
      <c r="AI1909" s="112">
        <v>0</v>
      </c>
      <c r="AJ1909" s="111">
        <v>0.9</v>
      </c>
      <c r="AK1909" s="112">
        <v>0</v>
      </c>
      <c r="AL1909" s="112">
        <v>0</v>
      </c>
      <c r="AM1909" s="112">
        <v>0</v>
      </c>
      <c r="AN1909" s="112">
        <v>0</v>
      </c>
      <c r="AO1909" s="112">
        <v>0</v>
      </c>
      <c r="AP1909" s="112">
        <v>0</v>
      </c>
      <c r="AQ1909" s="112">
        <v>0</v>
      </c>
      <c r="AR1909" s="112">
        <v>0</v>
      </c>
      <c r="AS1909" s="112">
        <v>0</v>
      </c>
      <c r="AT1909" s="111">
        <v>0.55000000000000004</v>
      </c>
      <c r="AU1909" s="112">
        <v>0</v>
      </c>
      <c r="AV1909" s="112">
        <v>0</v>
      </c>
      <c r="AW1909" s="112">
        <v>0</v>
      </c>
      <c r="AX1909" s="112">
        <v>0</v>
      </c>
      <c r="AY1909" s="112">
        <v>0</v>
      </c>
      <c r="AZ1909" s="112">
        <v>0</v>
      </c>
      <c r="BA1909" s="111">
        <v>0.71299999999999997</v>
      </c>
      <c r="BB1909" s="112">
        <v>0</v>
      </c>
      <c r="BC1909" s="112">
        <v>0</v>
      </c>
      <c r="BD1909" s="112">
        <v>0</v>
      </c>
      <c r="BE1909" s="112">
        <v>0</v>
      </c>
      <c r="BF1909" s="112">
        <v>0</v>
      </c>
      <c r="BG1909" s="112">
        <v>0</v>
      </c>
      <c r="BH1909" s="112">
        <v>0</v>
      </c>
      <c r="BI1909" s="112">
        <v>0</v>
      </c>
      <c r="BJ1909" s="112">
        <v>0</v>
      </c>
      <c r="BK1909" s="111">
        <v>0.71299999999999997</v>
      </c>
      <c r="BL1909" s="112">
        <v>0</v>
      </c>
      <c r="BM1909" s="112">
        <v>0</v>
      </c>
      <c r="BN1909" s="112">
        <v>0</v>
      </c>
      <c r="BO1909" s="112">
        <v>0</v>
      </c>
      <c r="BP1909" s="112">
        <v>0</v>
      </c>
      <c r="BQ1909" s="112">
        <v>0</v>
      </c>
      <c r="BR1909" s="113">
        <v>23</v>
      </c>
      <c r="BS1909" s="112">
        <v>0</v>
      </c>
    </row>
    <row r="1910" spans="1:71" hidden="1" x14ac:dyDescent="0.25">
      <c r="A1910" s="102" t="s">
        <v>9</v>
      </c>
      <c r="B1910" s="103" t="s">
        <v>211</v>
      </c>
      <c r="C1910" s="102" t="s">
        <v>212</v>
      </c>
      <c r="D1910" s="102" t="s">
        <v>24</v>
      </c>
      <c r="E1910" s="102" t="s">
        <v>25</v>
      </c>
      <c r="F1910" s="102" t="s">
        <v>153</v>
      </c>
      <c r="G1910" s="102" t="s">
        <v>224</v>
      </c>
      <c r="H1910" s="104">
        <v>188</v>
      </c>
      <c r="I1910" s="104">
        <v>234</v>
      </c>
      <c r="J1910" s="104">
        <v>104</v>
      </c>
      <c r="K1910" s="104">
        <v>312</v>
      </c>
      <c r="L1910" s="105">
        <v>175.33333333333334</v>
      </c>
      <c r="M1910" s="106">
        <v>1641</v>
      </c>
      <c r="N1910" s="106">
        <v>1860</v>
      </c>
      <c r="O1910" s="106">
        <v>8</v>
      </c>
      <c r="P1910" s="106">
        <v>219</v>
      </c>
      <c r="Q1910" s="106">
        <v>9</v>
      </c>
      <c r="R1910" s="106">
        <v>8.5</v>
      </c>
      <c r="S1910" s="106">
        <v>1764</v>
      </c>
      <c r="T1910" s="106">
        <v>1887</v>
      </c>
      <c r="U1910" s="106">
        <v>8</v>
      </c>
      <c r="V1910" s="106">
        <v>123</v>
      </c>
      <c r="W1910" s="106">
        <v>10</v>
      </c>
      <c r="X1910" s="106">
        <v>9</v>
      </c>
      <c r="Y1910" s="106">
        <v>104</v>
      </c>
      <c r="Z1910" s="106">
        <v>8</v>
      </c>
      <c r="AA1910" s="107"/>
      <c r="AB1910" s="106"/>
      <c r="AC1910" s="108">
        <v>8.5</v>
      </c>
      <c r="AD1910" s="109">
        <v>5</v>
      </c>
      <c r="AE1910" s="110">
        <v>87</v>
      </c>
      <c r="AF1910" s="111">
        <v>0.54</v>
      </c>
      <c r="AG1910" s="112">
        <v>0.33333333333333331</v>
      </c>
      <c r="AH1910" s="112">
        <v>7.333333333333333</v>
      </c>
      <c r="AI1910" s="112">
        <v>0.33333333333333331</v>
      </c>
      <c r="AJ1910" s="111">
        <v>0.9</v>
      </c>
      <c r="AK1910" s="112">
        <v>7.666666666666667</v>
      </c>
      <c r="AL1910" s="112">
        <v>58</v>
      </c>
      <c r="AM1910" s="112">
        <v>0</v>
      </c>
      <c r="AN1910" s="112">
        <v>0</v>
      </c>
      <c r="AO1910" s="112">
        <v>0</v>
      </c>
      <c r="AP1910" s="112">
        <v>0</v>
      </c>
      <c r="AQ1910" s="112">
        <v>0</v>
      </c>
      <c r="AR1910" s="112">
        <v>0</v>
      </c>
      <c r="AS1910" s="112">
        <v>0</v>
      </c>
      <c r="AT1910" s="111">
        <v>0.55000000000000004</v>
      </c>
      <c r="AU1910" s="112">
        <v>0</v>
      </c>
      <c r="AV1910" s="112">
        <v>0</v>
      </c>
      <c r="AW1910" s="112">
        <v>0</v>
      </c>
      <c r="AX1910" s="112">
        <v>0</v>
      </c>
      <c r="AY1910" s="112">
        <v>0</v>
      </c>
      <c r="AZ1910" s="112">
        <v>0</v>
      </c>
      <c r="BA1910" s="111">
        <v>0.71299999999999997</v>
      </c>
      <c r="BB1910" s="112">
        <v>0</v>
      </c>
      <c r="BC1910" s="112">
        <v>0</v>
      </c>
      <c r="BD1910" s="112">
        <v>0</v>
      </c>
      <c r="BE1910" s="112">
        <v>0</v>
      </c>
      <c r="BF1910" s="112">
        <v>0</v>
      </c>
      <c r="BG1910" s="112">
        <v>0</v>
      </c>
      <c r="BH1910" s="112">
        <v>0</v>
      </c>
      <c r="BI1910" s="112">
        <v>0</v>
      </c>
      <c r="BJ1910" s="112">
        <v>0</v>
      </c>
      <c r="BK1910" s="111">
        <v>0.71299999999999997</v>
      </c>
      <c r="BL1910" s="112">
        <v>46.980000000000004</v>
      </c>
      <c r="BM1910" s="112">
        <v>43.016666666666673</v>
      </c>
      <c r="BN1910" s="112">
        <v>0.3</v>
      </c>
      <c r="BO1910" s="112">
        <v>0</v>
      </c>
      <c r="BP1910" s="112">
        <v>0</v>
      </c>
      <c r="BQ1910" s="112">
        <v>0</v>
      </c>
      <c r="BR1910" s="113">
        <v>170</v>
      </c>
      <c r="BS1910" s="112">
        <v>0</v>
      </c>
    </row>
    <row r="1911" spans="1:71" hidden="1" x14ac:dyDescent="0.25">
      <c r="A1911" s="102" t="s">
        <v>9</v>
      </c>
      <c r="B1911" s="103" t="s">
        <v>211</v>
      </c>
      <c r="C1911" s="102" t="s">
        <v>212</v>
      </c>
      <c r="D1911" s="102" t="s">
        <v>112</v>
      </c>
      <c r="E1911" s="102" t="s">
        <v>113</v>
      </c>
      <c r="F1911" s="102" t="s">
        <v>151</v>
      </c>
      <c r="G1911" s="102" t="s">
        <v>223</v>
      </c>
      <c r="H1911" s="104">
        <v>67</v>
      </c>
      <c r="I1911" s="104">
        <v>81</v>
      </c>
      <c r="J1911" s="104">
        <v>42</v>
      </c>
      <c r="K1911" s="104">
        <v>126</v>
      </c>
      <c r="L1911" s="105">
        <v>63.333333333333336</v>
      </c>
      <c r="M1911" s="106">
        <v>704</v>
      </c>
      <c r="N1911" s="106">
        <v>741</v>
      </c>
      <c r="O1911" s="106">
        <v>6</v>
      </c>
      <c r="P1911" s="106">
        <v>37</v>
      </c>
      <c r="Q1911" s="106">
        <v>6</v>
      </c>
      <c r="R1911" s="106">
        <v>6</v>
      </c>
      <c r="S1911" s="106">
        <v>740</v>
      </c>
      <c r="T1911" s="106">
        <v>771</v>
      </c>
      <c r="U1911" s="106">
        <v>6</v>
      </c>
      <c r="V1911" s="106">
        <v>31</v>
      </c>
      <c r="W1911" s="106">
        <v>7</v>
      </c>
      <c r="X1911" s="106">
        <v>6.5</v>
      </c>
      <c r="Y1911" s="106">
        <v>42</v>
      </c>
      <c r="Z1911" s="106">
        <v>6</v>
      </c>
      <c r="AA1911" s="107">
        <v>52064</v>
      </c>
      <c r="AB1911" s="106">
        <v>5</v>
      </c>
      <c r="AC1911" s="108">
        <v>5.7</v>
      </c>
      <c r="AD1911" s="109">
        <v>3</v>
      </c>
      <c r="AE1911" s="110">
        <v>0</v>
      </c>
      <c r="AF1911" s="111">
        <v>0.54</v>
      </c>
      <c r="AG1911" s="112">
        <v>0</v>
      </c>
      <c r="AH1911" s="112">
        <v>0</v>
      </c>
      <c r="AI1911" s="112">
        <v>0</v>
      </c>
      <c r="AJ1911" s="111">
        <v>0.9</v>
      </c>
      <c r="AK1911" s="112">
        <v>0</v>
      </c>
      <c r="AL1911" s="112">
        <v>0</v>
      </c>
      <c r="AM1911" s="112">
        <v>0</v>
      </c>
      <c r="AN1911" s="112">
        <v>0</v>
      </c>
      <c r="AO1911" s="112">
        <v>0</v>
      </c>
      <c r="AP1911" s="112">
        <v>0</v>
      </c>
      <c r="AQ1911" s="112">
        <v>0</v>
      </c>
      <c r="AR1911" s="112">
        <v>0</v>
      </c>
      <c r="AS1911" s="112">
        <v>0</v>
      </c>
      <c r="AT1911" s="111">
        <v>0.55000000000000004</v>
      </c>
      <c r="AU1911" s="112">
        <v>0</v>
      </c>
      <c r="AV1911" s="112">
        <v>0</v>
      </c>
      <c r="AW1911" s="112">
        <v>0</v>
      </c>
      <c r="AX1911" s="112">
        <v>0</v>
      </c>
      <c r="AY1911" s="112">
        <v>0</v>
      </c>
      <c r="AZ1911" s="112">
        <v>0</v>
      </c>
      <c r="BA1911" s="111">
        <v>0.71299999999999997</v>
      </c>
      <c r="BB1911" s="112">
        <v>0</v>
      </c>
      <c r="BC1911" s="112">
        <v>0</v>
      </c>
      <c r="BD1911" s="112">
        <v>0</v>
      </c>
      <c r="BE1911" s="112">
        <v>0</v>
      </c>
      <c r="BF1911" s="112">
        <v>0</v>
      </c>
      <c r="BG1911" s="112">
        <v>0</v>
      </c>
      <c r="BH1911" s="112">
        <v>0</v>
      </c>
      <c r="BI1911" s="112">
        <v>0</v>
      </c>
      <c r="BJ1911" s="112">
        <v>0</v>
      </c>
      <c r="BK1911" s="111">
        <v>0.71299999999999997</v>
      </c>
      <c r="BL1911" s="112">
        <v>0</v>
      </c>
      <c r="BM1911" s="112">
        <v>0</v>
      </c>
      <c r="BN1911" s="112">
        <v>0</v>
      </c>
      <c r="BO1911" s="112">
        <v>0</v>
      </c>
      <c r="BP1911" s="112">
        <v>0</v>
      </c>
      <c r="BQ1911" s="112">
        <v>0</v>
      </c>
      <c r="BR1911" s="113">
        <v>47</v>
      </c>
      <c r="BS1911" s="112">
        <v>0</v>
      </c>
    </row>
    <row r="1912" spans="1:71" hidden="1" x14ac:dyDescent="0.25">
      <c r="A1912" s="102" t="s">
        <v>9</v>
      </c>
      <c r="B1912" s="103" t="s">
        <v>211</v>
      </c>
      <c r="C1912" s="102" t="s">
        <v>212</v>
      </c>
      <c r="D1912" s="102" t="s">
        <v>26</v>
      </c>
      <c r="E1912" s="102" t="s">
        <v>27</v>
      </c>
      <c r="F1912" s="102" t="s">
        <v>151</v>
      </c>
      <c r="G1912" s="102" t="s">
        <v>223</v>
      </c>
      <c r="H1912" s="104">
        <v>14</v>
      </c>
      <c r="I1912" s="104">
        <v>12</v>
      </c>
      <c r="J1912" s="104">
        <v>7</v>
      </c>
      <c r="K1912" s="104">
        <v>21</v>
      </c>
      <c r="L1912" s="105">
        <v>11</v>
      </c>
      <c r="M1912" s="106">
        <v>165</v>
      </c>
      <c r="N1912" s="106">
        <v>179</v>
      </c>
      <c r="O1912" s="106">
        <v>2</v>
      </c>
      <c r="P1912" s="106">
        <v>14</v>
      </c>
      <c r="Q1912" s="106">
        <v>4</v>
      </c>
      <c r="R1912" s="106">
        <v>3</v>
      </c>
      <c r="S1912" s="106">
        <v>144</v>
      </c>
      <c r="T1912" s="106">
        <v>143</v>
      </c>
      <c r="U1912" s="106">
        <v>2</v>
      </c>
      <c r="V1912" s="106">
        <v>-1</v>
      </c>
      <c r="W1912" s="106">
        <v>2</v>
      </c>
      <c r="X1912" s="106">
        <v>2</v>
      </c>
      <c r="Y1912" s="106">
        <v>7</v>
      </c>
      <c r="Z1912" s="106">
        <v>2</v>
      </c>
      <c r="AA1912" s="107"/>
      <c r="AB1912" s="106"/>
      <c r="AC1912" s="108">
        <v>2.3333333333333335</v>
      </c>
      <c r="AD1912" s="109">
        <v>2</v>
      </c>
      <c r="AE1912" s="110">
        <v>0</v>
      </c>
      <c r="AF1912" s="111">
        <v>0.54</v>
      </c>
      <c r="AG1912" s="112">
        <v>0</v>
      </c>
      <c r="AH1912" s="112">
        <v>0</v>
      </c>
      <c r="AI1912" s="112">
        <v>0</v>
      </c>
      <c r="AJ1912" s="111">
        <v>0.9</v>
      </c>
      <c r="AK1912" s="112">
        <v>0</v>
      </c>
      <c r="AL1912" s="112">
        <v>0</v>
      </c>
      <c r="AM1912" s="112">
        <v>0</v>
      </c>
      <c r="AN1912" s="112">
        <v>0</v>
      </c>
      <c r="AO1912" s="112">
        <v>0</v>
      </c>
      <c r="AP1912" s="112">
        <v>0</v>
      </c>
      <c r="AQ1912" s="112">
        <v>0</v>
      </c>
      <c r="AR1912" s="112">
        <v>0</v>
      </c>
      <c r="AS1912" s="112">
        <v>0</v>
      </c>
      <c r="AT1912" s="111">
        <v>0.55000000000000004</v>
      </c>
      <c r="AU1912" s="112">
        <v>0</v>
      </c>
      <c r="AV1912" s="112">
        <v>0</v>
      </c>
      <c r="AW1912" s="112">
        <v>0</v>
      </c>
      <c r="AX1912" s="112">
        <v>0</v>
      </c>
      <c r="AY1912" s="112">
        <v>0</v>
      </c>
      <c r="AZ1912" s="112">
        <v>0</v>
      </c>
      <c r="BA1912" s="111">
        <v>0.71299999999999997</v>
      </c>
      <c r="BB1912" s="112">
        <v>0</v>
      </c>
      <c r="BC1912" s="112">
        <v>0</v>
      </c>
      <c r="BD1912" s="112">
        <v>0</v>
      </c>
      <c r="BE1912" s="112">
        <v>0</v>
      </c>
      <c r="BF1912" s="112">
        <v>0</v>
      </c>
      <c r="BG1912" s="112">
        <v>0</v>
      </c>
      <c r="BH1912" s="112">
        <v>0</v>
      </c>
      <c r="BI1912" s="112">
        <v>0</v>
      </c>
      <c r="BJ1912" s="112">
        <v>0</v>
      </c>
      <c r="BK1912" s="111">
        <v>0.71299999999999997</v>
      </c>
      <c r="BL1912" s="112">
        <v>0</v>
      </c>
      <c r="BM1912" s="112">
        <v>0</v>
      </c>
      <c r="BN1912" s="112">
        <v>0</v>
      </c>
      <c r="BO1912" s="112">
        <v>0</v>
      </c>
      <c r="BP1912" s="112">
        <v>0</v>
      </c>
      <c r="BQ1912" s="112">
        <v>0</v>
      </c>
      <c r="BR1912" s="113">
        <v>55</v>
      </c>
      <c r="BS1912" s="112">
        <v>0</v>
      </c>
    </row>
    <row r="1913" spans="1:71" hidden="1" x14ac:dyDescent="0.25">
      <c r="A1913" s="102" t="s">
        <v>9</v>
      </c>
      <c r="B1913" s="103" t="s">
        <v>211</v>
      </c>
      <c r="C1913" s="102" t="s">
        <v>212</v>
      </c>
      <c r="D1913" s="102" t="s">
        <v>100</v>
      </c>
      <c r="E1913" s="102" t="s">
        <v>101</v>
      </c>
      <c r="F1913" s="102" t="s">
        <v>151</v>
      </c>
      <c r="G1913" s="102" t="s">
        <v>223</v>
      </c>
      <c r="H1913" s="104">
        <v>41</v>
      </c>
      <c r="I1913" s="104">
        <v>46</v>
      </c>
      <c r="J1913" s="104">
        <v>18</v>
      </c>
      <c r="K1913" s="104">
        <v>54</v>
      </c>
      <c r="L1913" s="105">
        <v>35</v>
      </c>
      <c r="M1913" s="106">
        <v>403</v>
      </c>
      <c r="N1913" s="106">
        <v>416</v>
      </c>
      <c r="O1913" s="106">
        <v>4</v>
      </c>
      <c r="P1913" s="106">
        <v>13</v>
      </c>
      <c r="Q1913" s="106">
        <v>4</v>
      </c>
      <c r="R1913" s="106">
        <v>4</v>
      </c>
      <c r="S1913" s="106">
        <v>428</v>
      </c>
      <c r="T1913" s="106">
        <v>435</v>
      </c>
      <c r="U1913" s="106">
        <v>4</v>
      </c>
      <c r="V1913" s="106">
        <v>7</v>
      </c>
      <c r="W1913" s="106">
        <v>4</v>
      </c>
      <c r="X1913" s="106">
        <v>4</v>
      </c>
      <c r="Y1913" s="106">
        <v>18</v>
      </c>
      <c r="Z1913" s="106">
        <v>4</v>
      </c>
      <c r="AA1913" s="107">
        <v>89900</v>
      </c>
      <c r="AB1913" s="106">
        <v>9</v>
      </c>
      <c r="AC1913" s="108">
        <v>6</v>
      </c>
      <c r="AD1913" s="109">
        <v>3</v>
      </c>
      <c r="AE1913" s="110">
        <v>0</v>
      </c>
      <c r="AF1913" s="111">
        <v>0.54</v>
      </c>
      <c r="AG1913" s="112">
        <v>0</v>
      </c>
      <c r="AH1913" s="112">
        <v>0</v>
      </c>
      <c r="AI1913" s="112">
        <v>0</v>
      </c>
      <c r="AJ1913" s="111">
        <v>0.9</v>
      </c>
      <c r="AK1913" s="112">
        <v>0</v>
      </c>
      <c r="AL1913" s="112">
        <v>0</v>
      </c>
      <c r="AM1913" s="112">
        <v>0</v>
      </c>
      <c r="AN1913" s="112">
        <v>0</v>
      </c>
      <c r="AO1913" s="112">
        <v>0</v>
      </c>
      <c r="AP1913" s="112">
        <v>0</v>
      </c>
      <c r="AQ1913" s="112">
        <v>0</v>
      </c>
      <c r="AR1913" s="112">
        <v>0</v>
      </c>
      <c r="AS1913" s="112">
        <v>0</v>
      </c>
      <c r="AT1913" s="111">
        <v>0.55000000000000004</v>
      </c>
      <c r="AU1913" s="112">
        <v>0</v>
      </c>
      <c r="AV1913" s="112">
        <v>0</v>
      </c>
      <c r="AW1913" s="112">
        <v>0</v>
      </c>
      <c r="AX1913" s="112">
        <v>0</v>
      </c>
      <c r="AY1913" s="112">
        <v>0</v>
      </c>
      <c r="AZ1913" s="112">
        <v>0</v>
      </c>
      <c r="BA1913" s="111">
        <v>0.71299999999999997</v>
      </c>
      <c r="BB1913" s="112">
        <v>0</v>
      </c>
      <c r="BC1913" s="112">
        <v>0</v>
      </c>
      <c r="BD1913" s="112">
        <v>0</v>
      </c>
      <c r="BE1913" s="112">
        <v>0</v>
      </c>
      <c r="BF1913" s="112">
        <v>0</v>
      </c>
      <c r="BG1913" s="112">
        <v>0</v>
      </c>
      <c r="BH1913" s="112">
        <v>0</v>
      </c>
      <c r="BI1913" s="112">
        <v>0</v>
      </c>
      <c r="BJ1913" s="112">
        <v>0</v>
      </c>
      <c r="BK1913" s="111">
        <v>0.71299999999999997</v>
      </c>
      <c r="BL1913" s="112">
        <v>0</v>
      </c>
      <c r="BM1913" s="112">
        <v>0</v>
      </c>
      <c r="BN1913" s="112">
        <v>0</v>
      </c>
      <c r="BO1913" s="112">
        <v>0</v>
      </c>
      <c r="BP1913" s="112">
        <v>0</v>
      </c>
      <c r="BQ1913" s="112">
        <v>0</v>
      </c>
      <c r="BR1913" s="113">
        <v>57</v>
      </c>
      <c r="BS1913" s="112">
        <v>0</v>
      </c>
    </row>
    <row r="1914" spans="1:71" hidden="1" x14ac:dyDescent="0.25">
      <c r="A1914" s="102" t="s">
        <v>9</v>
      </c>
      <c r="B1914" s="103" t="s">
        <v>211</v>
      </c>
      <c r="C1914" s="102" t="s">
        <v>212</v>
      </c>
      <c r="D1914" s="102" t="s">
        <v>608</v>
      </c>
      <c r="E1914" s="102" t="s">
        <v>609</v>
      </c>
      <c r="F1914" s="102" t="s">
        <v>244</v>
      </c>
      <c r="G1914" s="102" t="s">
        <v>224</v>
      </c>
      <c r="H1914" s="104">
        <v>11</v>
      </c>
      <c r="I1914" s="104">
        <v>12</v>
      </c>
      <c r="J1914" s="104">
        <v>26</v>
      </c>
      <c r="K1914" s="104">
        <v>78</v>
      </c>
      <c r="L1914" s="105">
        <v>16.333333333333332</v>
      </c>
      <c r="M1914" s="106">
        <v>120</v>
      </c>
      <c r="N1914" s="106">
        <v>121</v>
      </c>
      <c r="O1914" s="106">
        <v>1</v>
      </c>
      <c r="P1914" s="106">
        <v>1</v>
      </c>
      <c r="Q1914" s="106">
        <v>3</v>
      </c>
      <c r="R1914" s="106">
        <v>2</v>
      </c>
      <c r="S1914" s="106">
        <v>121</v>
      </c>
      <c r="T1914" s="106">
        <v>124</v>
      </c>
      <c r="U1914" s="106">
        <v>1</v>
      </c>
      <c r="V1914" s="106">
        <v>3</v>
      </c>
      <c r="W1914" s="106">
        <v>3</v>
      </c>
      <c r="X1914" s="106">
        <v>2</v>
      </c>
      <c r="Y1914" s="106">
        <v>26</v>
      </c>
      <c r="Z1914" s="106">
        <v>5</v>
      </c>
      <c r="AA1914" s="107">
        <v>58927</v>
      </c>
      <c r="AB1914" s="106">
        <v>6</v>
      </c>
      <c r="AC1914" s="108">
        <v>4.2</v>
      </c>
      <c r="AD1914" s="109">
        <v>3</v>
      </c>
      <c r="AE1914" s="110">
        <v>10</v>
      </c>
      <c r="AF1914" s="111">
        <v>0.54</v>
      </c>
      <c r="AG1914" s="112">
        <v>0</v>
      </c>
      <c r="AH1914" s="112">
        <v>0</v>
      </c>
      <c r="AI1914" s="112">
        <v>0</v>
      </c>
      <c r="AJ1914" s="111">
        <v>0.9</v>
      </c>
      <c r="AK1914" s="112">
        <v>0</v>
      </c>
      <c r="AL1914" s="112">
        <v>0</v>
      </c>
      <c r="AM1914" s="112">
        <v>0</v>
      </c>
      <c r="AN1914" s="112">
        <v>0</v>
      </c>
      <c r="AO1914" s="112">
        <v>0</v>
      </c>
      <c r="AP1914" s="112">
        <v>0</v>
      </c>
      <c r="AQ1914" s="112">
        <v>0</v>
      </c>
      <c r="AR1914" s="112">
        <v>0</v>
      </c>
      <c r="AS1914" s="112">
        <v>0</v>
      </c>
      <c r="AT1914" s="111">
        <v>0.55000000000000004</v>
      </c>
      <c r="AU1914" s="112">
        <v>0</v>
      </c>
      <c r="AV1914" s="112">
        <v>0</v>
      </c>
      <c r="AW1914" s="112">
        <v>0</v>
      </c>
      <c r="AX1914" s="112">
        <v>0</v>
      </c>
      <c r="AY1914" s="112">
        <v>0</v>
      </c>
      <c r="AZ1914" s="112">
        <v>0</v>
      </c>
      <c r="BA1914" s="111">
        <v>0.71299999999999997</v>
      </c>
      <c r="BB1914" s="112">
        <v>0</v>
      </c>
      <c r="BC1914" s="112">
        <v>0</v>
      </c>
      <c r="BD1914" s="112">
        <v>0</v>
      </c>
      <c r="BE1914" s="112">
        <v>0</v>
      </c>
      <c r="BF1914" s="112">
        <v>0</v>
      </c>
      <c r="BG1914" s="112">
        <v>0</v>
      </c>
      <c r="BH1914" s="112">
        <v>0</v>
      </c>
      <c r="BI1914" s="112">
        <v>0</v>
      </c>
      <c r="BJ1914" s="112">
        <v>0</v>
      </c>
      <c r="BK1914" s="111">
        <v>0.71299999999999997</v>
      </c>
      <c r="BL1914" s="112">
        <v>5.4</v>
      </c>
      <c r="BM1914" s="112">
        <v>0</v>
      </c>
      <c r="BN1914" s="112">
        <v>0</v>
      </c>
      <c r="BO1914" s="112">
        <v>0</v>
      </c>
      <c r="BP1914" s="112">
        <v>0</v>
      </c>
      <c r="BQ1914" s="112">
        <v>0</v>
      </c>
      <c r="BR1914" s="113">
        <v>7</v>
      </c>
      <c r="BS1914" s="112">
        <v>0</v>
      </c>
    </row>
    <row r="1915" spans="1:71" hidden="1" x14ac:dyDescent="0.25">
      <c r="A1915" s="102" t="s">
        <v>9</v>
      </c>
      <c r="B1915" s="103" t="s">
        <v>211</v>
      </c>
      <c r="C1915" s="102" t="s">
        <v>212</v>
      </c>
      <c r="D1915" s="102" t="s">
        <v>128</v>
      </c>
      <c r="E1915" s="102" t="s">
        <v>129</v>
      </c>
      <c r="F1915" s="102" t="s">
        <v>151</v>
      </c>
      <c r="G1915" s="102" t="s">
        <v>223</v>
      </c>
      <c r="H1915" s="104">
        <v>421</v>
      </c>
      <c r="I1915" s="104">
        <v>465</v>
      </c>
      <c r="J1915" s="104">
        <v>387</v>
      </c>
      <c r="K1915" s="104">
        <v>1161</v>
      </c>
      <c r="L1915" s="105">
        <v>424.33333333333331</v>
      </c>
      <c r="M1915" s="106">
        <v>3928</v>
      </c>
      <c r="N1915" s="106">
        <v>4218</v>
      </c>
      <c r="O1915" s="106">
        <v>10</v>
      </c>
      <c r="P1915" s="106">
        <v>290</v>
      </c>
      <c r="Q1915" s="106">
        <v>9</v>
      </c>
      <c r="R1915" s="106">
        <v>9.5</v>
      </c>
      <c r="S1915" s="106">
        <v>4129</v>
      </c>
      <c r="T1915" s="106">
        <v>4248</v>
      </c>
      <c r="U1915" s="106">
        <v>10</v>
      </c>
      <c r="V1915" s="106">
        <v>119</v>
      </c>
      <c r="W1915" s="106">
        <v>10</v>
      </c>
      <c r="X1915" s="106">
        <v>10</v>
      </c>
      <c r="Y1915" s="106">
        <v>387</v>
      </c>
      <c r="Z1915" s="106">
        <v>10</v>
      </c>
      <c r="AA1915" s="107">
        <v>46123</v>
      </c>
      <c r="AB1915" s="106">
        <v>4</v>
      </c>
      <c r="AC1915" s="108">
        <v>7.5</v>
      </c>
      <c r="AD1915" s="109">
        <v>4</v>
      </c>
      <c r="AE1915" s="110">
        <v>24.666666666666668</v>
      </c>
      <c r="AF1915" s="111">
        <v>0.54</v>
      </c>
      <c r="AG1915" s="112">
        <v>0</v>
      </c>
      <c r="AH1915" s="112">
        <v>0</v>
      </c>
      <c r="AI1915" s="112">
        <v>0</v>
      </c>
      <c r="AJ1915" s="111">
        <v>0.9</v>
      </c>
      <c r="AK1915" s="112">
        <v>23.333333333333332</v>
      </c>
      <c r="AL1915" s="112">
        <v>0</v>
      </c>
      <c r="AM1915" s="112">
        <v>0</v>
      </c>
      <c r="AN1915" s="112">
        <v>0</v>
      </c>
      <c r="AO1915" s="112">
        <v>0</v>
      </c>
      <c r="AP1915" s="112">
        <v>0</v>
      </c>
      <c r="AQ1915" s="112">
        <v>0</v>
      </c>
      <c r="AR1915" s="112">
        <v>0</v>
      </c>
      <c r="AS1915" s="112">
        <v>0</v>
      </c>
      <c r="AT1915" s="111">
        <v>0.55000000000000004</v>
      </c>
      <c r="AU1915" s="112">
        <v>0</v>
      </c>
      <c r="AV1915" s="112">
        <v>0</v>
      </c>
      <c r="AW1915" s="112">
        <v>0</v>
      </c>
      <c r="AX1915" s="112">
        <v>0</v>
      </c>
      <c r="AY1915" s="112">
        <v>0</v>
      </c>
      <c r="AZ1915" s="112">
        <v>0</v>
      </c>
      <c r="BA1915" s="111">
        <v>0.71299999999999997</v>
      </c>
      <c r="BB1915" s="112">
        <v>0</v>
      </c>
      <c r="BC1915" s="112">
        <v>0</v>
      </c>
      <c r="BD1915" s="112">
        <v>0</v>
      </c>
      <c r="BE1915" s="112">
        <v>0</v>
      </c>
      <c r="BF1915" s="112">
        <v>0</v>
      </c>
      <c r="BG1915" s="112">
        <v>0</v>
      </c>
      <c r="BH1915" s="112">
        <v>0</v>
      </c>
      <c r="BI1915" s="112">
        <v>0</v>
      </c>
      <c r="BJ1915" s="112">
        <v>0</v>
      </c>
      <c r="BK1915" s="111">
        <v>0.71299999999999997</v>
      </c>
      <c r="BL1915" s="112">
        <v>13.320000000000002</v>
      </c>
      <c r="BM1915" s="112">
        <v>12.833333333333334</v>
      </c>
      <c r="BN1915" s="112">
        <v>0</v>
      </c>
      <c r="BO1915" s="112">
        <v>0</v>
      </c>
      <c r="BP1915" s="112">
        <v>0</v>
      </c>
      <c r="BQ1915" s="112">
        <v>0</v>
      </c>
      <c r="BR1915" s="113">
        <v>465</v>
      </c>
      <c r="BS1915" s="112">
        <v>0</v>
      </c>
    </row>
    <row r="1916" spans="1:71" hidden="1" x14ac:dyDescent="0.25">
      <c r="A1916" s="102" t="s">
        <v>9</v>
      </c>
      <c r="B1916" s="103" t="s">
        <v>211</v>
      </c>
      <c r="C1916" s="102" t="s">
        <v>212</v>
      </c>
      <c r="D1916" s="102" t="s">
        <v>342</v>
      </c>
      <c r="E1916" s="102" t="s">
        <v>343</v>
      </c>
      <c r="F1916" s="102" t="s">
        <v>151</v>
      </c>
      <c r="G1916" s="102" t="s">
        <v>223</v>
      </c>
      <c r="H1916" s="104">
        <v>16</v>
      </c>
      <c r="I1916" s="104">
        <v>17</v>
      </c>
      <c r="J1916" s="104">
        <v>22</v>
      </c>
      <c r="K1916" s="104">
        <v>66</v>
      </c>
      <c r="L1916" s="105">
        <v>18.333333333333332</v>
      </c>
      <c r="M1916" s="106">
        <v>116</v>
      </c>
      <c r="N1916" s="106">
        <v>129</v>
      </c>
      <c r="O1916" s="106">
        <v>1</v>
      </c>
      <c r="P1916" s="106">
        <v>13</v>
      </c>
      <c r="Q1916" s="106">
        <v>4</v>
      </c>
      <c r="R1916" s="106">
        <v>2.5</v>
      </c>
      <c r="S1916" s="106">
        <v>118</v>
      </c>
      <c r="T1916" s="106">
        <v>121</v>
      </c>
      <c r="U1916" s="106">
        <v>1</v>
      </c>
      <c r="V1916" s="106">
        <v>3</v>
      </c>
      <c r="W1916" s="106">
        <v>3</v>
      </c>
      <c r="X1916" s="106">
        <v>2</v>
      </c>
      <c r="Y1916" s="106">
        <v>22</v>
      </c>
      <c r="Z1916" s="106">
        <v>5</v>
      </c>
      <c r="AA1916" s="107"/>
      <c r="AB1916" s="106"/>
      <c r="AC1916" s="108">
        <v>3.1666666666666665</v>
      </c>
      <c r="AD1916" s="109">
        <v>2</v>
      </c>
      <c r="AE1916" s="110">
        <v>0</v>
      </c>
      <c r="AF1916" s="111">
        <v>0.54</v>
      </c>
      <c r="AG1916" s="112">
        <v>0</v>
      </c>
      <c r="AH1916" s="112">
        <v>0</v>
      </c>
      <c r="AI1916" s="112">
        <v>0</v>
      </c>
      <c r="AJ1916" s="111">
        <v>0.9</v>
      </c>
      <c r="AK1916" s="112">
        <v>0</v>
      </c>
      <c r="AL1916" s="112">
        <v>0</v>
      </c>
      <c r="AM1916" s="112">
        <v>0</v>
      </c>
      <c r="AN1916" s="112">
        <v>0</v>
      </c>
      <c r="AO1916" s="112">
        <v>0</v>
      </c>
      <c r="AP1916" s="112">
        <v>0</v>
      </c>
      <c r="AQ1916" s="112">
        <v>0</v>
      </c>
      <c r="AR1916" s="112">
        <v>0</v>
      </c>
      <c r="AS1916" s="112">
        <v>0</v>
      </c>
      <c r="AT1916" s="111">
        <v>0.55000000000000004</v>
      </c>
      <c r="AU1916" s="112">
        <v>0</v>
      </c>
      <c r="AV1916" s="112">
        <v>0</v>
      </c>
      <c r="AW1916" s="112">
        <v>0</v>
      </c>
      <c r="AX1916" s="112">
        <v>0</v>
      </c>
      <c r="AY1916" s="112">
        <v>0</v>
      </c>
      <c r="AZ1916" s="112">
        <v>0</v>
      </c>
      <c r="BA1916" s="111">
        <v>0.71299999999999997</v>
      </c>
      <c r="BB1916" s="112">
        <v>0</v>
      </c>
      <c r="BC1916" s="112">
        <v>0</v>
      </c>
      <c r="BD1916" s="112">
        <v>0</v>
      </c>
      <c r="BE1916" s="112">
        <v>0</v>
      </c>
      <c r="BF1916" s="112">
        <v>0</v>
      </c>
      <c r="BG1916" s="112">
        <v>0</v>
      </c>
      <c r="BH1916" s="112">
        <v>0</v>
      </c>
      <c r="BI1916" s="112">
        <v>0</v>
      </c>
      <c r="BJ1916" s="112">
        <v>0</v>
      </c>
      <c r="BK1916" s="111">
        <v>0.71299999999999997</v>
      </c>
      <c r="BL1916" s="112">
        <v>0</v>
      </c>
      <c r="BM1916" s="112">
        <v>0</v>
      </c>
      <c r="BN1916" s="112">
        <v>0</v>
      </c>
      <c r="BO1916" s="112">
        <v>0</v>
      </c>
      <c r="BP1916" s="112">
        <v>0</v>
      </c>
      <c r="BQ1916" s="112">
        <v>0</v>
      </c>
      <c r="BR1916" s="113">
        <v>34</v>
      </c>
      <c r="BS1916" s="112">
        <v>0</v>
      </c>
    </row>
    <row r="1917" spans="1:71" hidden="1" x14ac:dyDescent="0.25">
      <c r="A1917" s="102" t="s">
        <v>9</v>
      </c>
      <c r="B1917" s="103" t="s">
        <v>213</v>
      </c>
      <c r="C1917" s="102" t="s">
        <v>214</v>
      </c>
      <c r="D1917" s="102" t="s">
        <v>48</v>
      </c>
      <c r="E1917" s="102" t="s">
        <v>49</v>
      </c>
      <c r="F1917" s="102" t="s">
        <v>151</v>
      </c>
      <c r="G1917" s="102" t="s">
        <v>223</v>
      </c>
      <c r="H1917" s="104">
        <v>214</v>
      </c>
      <c r="I1917" s="104">
        <v>234</v>
      </c>
      <c r="J1917" s="104">
        <v>131</v>
      </c>
      <c r="K1917" s="104">
        <v>393</v>
      </c>
      <c r="L1917" s="105">
        <v>193</v>
      </c>
      <c r="M1917" s="106">
        <v>2204</v>
      </c>
      <c r="N1917" s="106">
        <v>2224</v>
      </c>
      <c r="O1917" s="106">
        <v>9</v>
      </c>
      <c r="P1917" s="106">
        <v>20</v>
      </c>
      <c r="Q1917" s="106">
        <v>4</v>
      </c>
      <c r="R1917" s="106">
        <v>6.5</v>
      </c>
      <c r="S1917" s="106">
        <v>2280</v>
      </c>
      <c r="T1917" s="106">
        <v>2306</v>
      </c>
      <c r="U1917" s="106">
        <v>9</v>
      </c>
      <c r="V1917" s="106">
        <v>26</v>
      </c>
      <c r="W1917" s="106">
        <v>7</v>
      </c>
      <c r="X1917" s="106">
        <v>8</v>
      </c>
      <c r="Y1917" s="106">
        <v>131</v>
      </c>
      <c r="Z1917" s="106">
        <v>9</v>
      </c>
      <c r="AA1917" s="107">
        <v>65148</v>
      </c>
      <c r="AB1917" s="106">
        <v>7</v>
      </c>
      <c r="AC1917" s="108">
        <v>7.5</v>
      </c>
      <c r="AD1917" s="109">
        <v>4</v>
      </c>
      <c r="AE1917" s="110">
        <v>0</v>
      </c>
      <c r="AF1917" s="111">
        <v>0.54</v>
      </c>
      <c r="AG1917" s="112">
        <v>0</v>
      </c>
      <c r="AH1917" s="112">
        <v>0</v>
      </c>
      <c r="AI1917" s="112">
        <v>0</v>
      </c>
      <c r="AJ1917" s="111">
        <v>0.9</v>
      </c>
      <c r="AK1917" s="112">
        <v>0</v>
      </c>
      <c r="AL1917" s="112">
        <v>0</v>
      </c>
      <c r="AM1917" s="112">
        <v>0</v>
      </c>
      <c r="AN1917" s="112">
        <v>0</v>
      </c>
      <c r="AO1917" s="112">
        <v>0</v>
      </c>
      <c r="AP1917" s="112">
        <v>0</v>
      </c>
      <c r="AQ1917" s="112">
        <v>0</v>
      </c>
      <c r="AR1917" s="112">
        <v>0</v>
      </c>
      <c r="AS1917" s="112">
        <v>0</v>
      </c>
      <c r="AT1917" s="111">
        <v>0.55000000000000004</v>
      </c>
      <c r="AU1917" s="112">
        <v>0</v>
      </c>
      <c r="AV1917" s="112">
        <v>0</v>
      </c>
      <c r="AW1917" s="112">
        <v>0</v>
      </c>
      <c r="AX1917" s="112">
        <v>0</v>
      </c>
      <c r="AY1917" s="112">
        <v>0</v>
      </c>
      <c r="AZ1917" s="112">
        <v>0</v>
      </c>
      <c r="BA1917" s="111">
        <v>0.71299999999999997</v>
      </c>
      <c r="BB1917" s="112">
        <v>0</v>
      </c>
      <c r="BC1917" s="112">
        <v>0</v>
      </c>
      <c r="BD1917" s="112">
        <v>0</v>
      </c>
      <c r="BE1917" s="112">
        <v>0</v>
      </c>
      <c r="BF1917" s="112">
        <v>35</v>
      </c>
      <c r="BG1917" s="112">
        <v>0</v>
      </c>
      <c r="BH1917" s="112">
        <v>0.66666666666666663</v>
      </c>
      <c r="BI1917" s="112">
        <v>0</v>
      </c>
      <c r="BJ1917" s="112">
        <v>0</v>
      </c>
      <c r="BK1917" s="111">
        <v>0.71299999999999997</v>
      </c>
      <c r="BL1917" s="112">
        <v>0</v>
      </c>
      <c r="BM1917" s="112">
        <v>0</v>
      </c>
      <c r="BN1917" s="112">
        <v>0</v>
      </c>
      <c r="BO1917" s="112">
        <v>24.954999999999998</v>
      </c>
      <c r="BP1917" s="112">
        <v>0.47533333333333327</v>
      </c>
      <c r="BQ1917" s="112">
        <v>0</v>
      </c>
      <c r="BR1917" s="113">
        <v>269</v>
      </c>
      <c r="BS1917" s="112">
        <v>0</v>
      </c>
    </row>
    <row r="1918" spans="1:71" hidden="1" x14ac:dyDescent="0.25">
      <c r="A1918" s="102" t="s">
        <v>9</v>
      </c>
      <c r="B1918" s="103" t="s">
        <v>213</v>
      </c>
      <c r="C1918" s="102" t="s">
        <v>214</v>
      </c>
      <c r="D1918" s="102" t="s">
        <v>509</v>
      </c>
      <c r="E1918" s="102" t="s">
        <v>510</v>
      </c>
      <c r="F1918" s="102" t="s">
        <v>151</v>
      </c>
      <c r="G1918" s="102" t="s">
        <v>154</v>
      </c>
      <c r="H1918" s="104">
        <v>24</v>
      </c>
      <c r="I1918" s="104">
        <v>22</v>
      </c>
      <c r="J1918" s="104">
        <v>34</v>
      </c>
      <c r="K1918" s="104">
        <v>102</v>
      </c>
      <c r="L1918" s="105">
        <v>26.666666666666668</v>
      </c>
      <c r="M1918" s="106">
        <v>308</v>
      </c>
      <c r="N1918" s="106">
        <v>232</v>
      </c>
      <c r="O1918" s="106">
        <v>3</v>
      </c>
      <c r="P1918" s="106">
        <v>-76</v>
      </c>
      <c r="Q1918" s="106">
        <v>1</v>
      </c>
      <c r="R1918" s="106">
        <v>2</v>
      </c>
      <c r="S1918" s="106">
        <v>296</v>
      </c>
      <c r="T1918" s="106">
        <v>275</v>
      </c>
      <c r="U1918" s="106">
        <v>4</v>
      </c>
      <c r="V1918" s="106">
        <v>-21</v>
      </c>
      <c r="W1918" s="106">
        <v>1</v>
      </c>
      <c r="X1918" s="106">
        <v>2.5</v>
      </c>
      <c r="Y1918" s="106">
        <v>34</v>
      </c>
      <c r="Z1918" s="106">
        <v>6</v>
      </c>
      <c r="AA1918" s="107"/>
      <c r="AB1918" s="106"/>
      <c r="AC1918" s="108">
        <v>3.5</v>
      </c>
      <c r="AD1918" s="109">
        <v>2</v>
      </c>
      <c r="AE1918" s="110">
        <v>0</v>
      </c>
      <c r="AF1918" s="111">
        <v>0.54</v>
      </c>
      <c r="AG1918" s="112">
        <v>0</v>
      </c>
      <c r="AH1918" s="112">
        <v>0</v>
      </c>
      <c r="AI1918" s="112">
        <v>0</v>
      </c>
      <c r="AJ1918" s="111">
        <v>0.9</v>
      </c>
      <c r="AK1918" s="112">
        <v>0</v>
      </c>
      <c r="AL1918" s="112">
        <v>0</v>
      </c>
      <c r="AM1918" s="112">
        <v>0</v>
      </c>
      <c r="AN1918" s="112">
        <v>0</v>
      </c>
      <c r="AO1918" s="112">
        <v>0</v>
      </c>
      <c r="AP1918" s="112">
        <v>0</v>
      </c>
      <c r="AQ1918" s="112">
        <v>0</v>
      </c>
      <c r="AR1918" s="112">
        <v>0</v>
      </c>
      <c r="AS1918" s="112">
        <v>0</v>
      </c>
      <c r="AT1918" s="111">
        <v>0.55000000000000004</v>
      </c>
      <c r="AU1918" s="112">
        <v>0</v>
      </c>
      <c r="AV1918" s="112">
        <v>0</v>
      </c>
      <c r="AW1918" s="112">
        <v>0</v>
      </c>
      <c r="AX1918" s="112">
        <v>0</v>
      </c>
      <c r="AY1918" s="112">
        <v>0</v>
      </c>
      <c r="AZ1918" s="112">
        <v>0</v>
      </c>
      <c r="BA1918" s="111">
        <v>0.71299999999999997</v>
      </c>
      <c r="BB1918" s="112">
        <v>0</v>
      </c>
      <c r="BC1918" s="112">
        <v>0</v>
      </c>
      <c r="BD1918" s="112">
        <v>0</v>
      </c>
      <c r="BE1918" s="112">
        <v>0</v>
      </c>
      <c r="BF1918" s="112">
        <v>0</v>
      </c>
      <c r="BG1918" s="112">
        <v>0</v>
      </c>
      <c r="BH1918" s="112">
        <v>0</v>
      </c>
      <c r="BI1918" s="112">
        <v>0</v>
      </c>
      <c r="BJ1918" s="112">
        <v>0</v>
      </c>
      <c r="BK1918" s="111">
        <v>0.71299999999999997</v>
      </c>
      <c r="BL1918" s="112">
        <v>0</v>
      </c>
      <c r="BM1918" s="112">
        <v>0</v>
      </c>
      <c r="BN1918" s="112">
        <v>0</v>
      </c>
      <c r="BO1918" s="112">
        <v>0</v>
      </c>
      <c r="BP1918" s="112">
        <v>0</v>
      </c>
      <c r="BQ1918" s="112">
        <v>0</v>
      </c>
      <c r="BR1918" s="113">
        <v>34</v>
      </c>
      <c r="BS1918" s="112">
        <v>0</v>
      </c>
    </row>
    <row r="1919" spans="1:71" hidden="1" x14ac:dyDescent="0.25">
      <c r="A1919" s="102" t="s">
        <v>9</v>
      </c>
      <c r="B1919" s="103" t="s">
        <v>213</v>
      </c>
      <c r="C1919" s="102" t="s">
        <v>214</v>
      </c>
      <c r="D1919" s="102" t="s">
        <v>515</v>
      </c>
      <c r="E1919" s="102" t="s">
        <v>516</v>
      </c>
      <c r="F1919" s="102" t="s">
        <v>151</v>
      </c>
      <c r="G1919" s="102" t="s">
        <v>154</v>
      </c>
      <c r="H1919" s="104">
        <v>341</v>
      </c>
      <c r="I1919" s="104">
        <v>376</v>
      </c>
      <c r="J1919" s="104">
        <v>131</v>
      </c>
      <c r="K1919" s="104">
        <v>393</v>
      </c>
      <c r="L1919" s="105">
        <v>282.66666666666669</v>
      </c>
      <c r="M1919" s="106">
        <v>3421</v>
      </c>
      <c r="N1919" s="106">
        <v>3090</v>
      </c>
      <c r="O1919" s="106">
        <v>9</v>
      </c>
      <c r="P1919" s="106">
        <v>-331</v>
      </c>
      <c r="Q1919" s="106">
        <v>1</v>
      </c>
      <c r="R1919" s="106">
        <v>5</v>
      </c>
      <c r="S1919" s="106">
        <v>3421</v>
      </c>
      <c r="T1919" s="106">
        <v>3388</v>
      </c>
      <c r="U1919" s="106">
        <v>9</v>
      </c>
      <c r="V1919" s="106">
        <v>-33</v>
      </c>
      <c r="W1919" s="106">
        <v>1</v>
      </c>
      <c r="X1919" s="106">
        <v>5</v>
      </c>
      <c r="Y1919" s="106">
        <v>131</v>
      </c>
      <c r="Z1919" s="106">
        <v>9</v>
      </c>
      <c r="AA1919" s="107">
        <v>30367</v>
      </c>
      <c r="AB1919" s="106">
        <v>2</v>
      </c>
      <c r="AC1919" s="108">
        <v>4.5999999999999996</v>
      </c>
      <c r="AD1919" s="109">
        <v>2</v>
      </c>
      <c r="AE1919" s="110">
        <v>0</v>
      </c>
      <c r="AF1919" s="111">
        <v>0.54</v>
      </c>
      <c r="AG1919" s="112">
        <v>0</v>
      </c>
      <c r="AH1919" s="112">
        <v>0</v>
      </c>
      <c r="AI1919" s="112">
        <v>0</v>
      </c>
      <c r="AJ1919" s="111">
        <v>0.9</v>
      </c>
      <c r="AK1919" s="112">
        <v>0</v>
      </c>
      <c r="AL1919" s="112">
        <v>0</v>
      </c>
      <c r="AM1919" s="112">
        <v>0</v>
      </c>
      <c r="AN1919" s="112">
        <v>0</v>
      </c>
      <c r="AO1919" s="112">
        <v>0</v>
      </c>
      <c r="AP1919" s="112">
        <v>0</v>
      </c>
      <c r="AQ1919" s="112">
        <v>0</v>
      </c>
      <c r="AR1919" s="112">
        <v>0</v>
      </c>
      <c r="AS1919" s="112">
        <v>0</v>
      </c>
      <c r="AT1919" s="111">
        <v>0.55000000000000004</v>
      </c>
      <c r="AU1919" s="112">
        <v>0</v>
      </c>
      <c r="AV1919" s="112">
        <v>0</v>
      </c>
      <c r="AW1919" s="112">
        <v>0</v>
      </c>
      <c r="AX1919" s="112">
        <v>0</v>
      </c>
      <c r="AY1919" s="112">
        <v>0</v>
      </c>
      <c r="AZ1919" s="112">
        <v>0</v>
      </c>
      <c r="BA1919" s="111">
        <v>0.71299999999999997</v>
      </c>
      <c r="BB1919" s="112">
        <v>0</v>
      </c>
      <c r="BC1919" s="112">
        <v>0</v>
      </c>
      <c r="BD1919" s="112">
        <v>0</v>
      </c>
      <c r="BE1919" s="112">
        <v>0</v>
      </c>
      <c r="BF1919" s="112">
        <v>0</v>
      </c>
      <c r="BG1919" s="112">
        <v>0</v>
      </c>
      <c r="BH1919" s="112">
        <v>0</v>
      </c>
      <c r="BI1919" s="112">
        <v>0</v>
      </c>
      <c r="BJ1919" s="112">
        <v>0</v>
      </c>
      <c r="BK1919" s="111">
        <v>0.71299999999999997</v>
      </c>
      <c r="BL1919" s="112">
        <v>0</v>
      </c>
      <c r="BM1919" s="112">
        <v>0</v>
      </c>
      <c r="BN1919" s="112">
        <v>0</v>
      </c>
      <c r="BO1919" s="112">
        <v>0</v>
      </c>
      <c r="BP1919" s="112">
        <v>0</v>
      </c>
      <c r="BQ1919" s="112">
        <v>0</v>
      </c>
      <c r="BR1919" s="113">
        <v>195</v>
      </c>
      <c r="BS1919" s="112">
        <v>0</v>
      </c>
    </row>
    <row r="1920" spans="1:71" hidden="1" x14ac:dyDescent="0.25">
      <c r="A1920" s="102" t="s">
        <v>9</v>
      </c>
      <c r="B1920" s="103" t="s">
        <v>213</v>
      </c>
      <c r="C1920" s="102" t="s">
        <v>214</v>
      </c>
      <c r="D1920" s="102" t="s">
        <v>517</v>
      </c>
      <c r="E1920" s="102" t="s">
        <v>518</v>
      </c>
      <c r="F1920" s="102" t="s">
        <v>152</v>
      </c>
      <c r="G1920" s="102" t="s">
        <v>223</v>
      </c>
      <c r="H1920" s="104">
        <v>92</v>
      </c>
      <c r="I1920" s="104">
        <v>100</v>
      </c>
      <c r="J1920" s="104">
        <v>83</v>
      </c>
      <c r="K1920" s="104">
        <v>249</v>
      </c>
      <c r="L1920" s="105">
        <v>91.666666666666671</v>
      </c>
      <c r="M1920" s="106">
        <v>590</v>
      </c>
      <c r="N1920" s="106">
        <v>644</v>
      </c>
      <c r="O1920" s="106">
        <v>5</v>
      </c>
      <c r="P1920" s="106">
        <v>54</v>
      </c>
      <c r="Q1920" s="106">
        <v>7</v>
      </c>
      <c r="R1920" s="106">
        <v>6</v>
      </c>
      <c r="S1920" s="106">
        <v>618</v>
      </c>
      <c r="T1920" s="106">
        <v>642</v>
      </c>
      <c r="U1920" s="106">
        <v>5</v>
      </c>
      <c r="V1920" s="106">
        <v>24</v>
      </c>
      <c r="W1920" s="106">
        <v>6</v>
      </c>
      <c r="X1920" s="106">
        <v>5.5</v>
      </c>
      <c r="Y1920" s="106">
        <v>83</v>
      </c>
      <c r="Z1920" s="106">
        <v>8</v>
      </c>
      <c r="AA1920" s="107"/>
      <c r="AB1920" s="106"/>
      <c r="AC1920" s="108">
        <v>6.5</v>
      </c>
      <c r="AD1920" s="109">
        <v>4</v>
      </c>
      <c r="AE1920" s="110">
        <v>0</v>
      </c>
      <c r="AF1920" s="111">
        <v>0.54</v>
      </c>
      <c r="AG1920" s="112">
        <v>6.333333333333333</v>
      </c>
      <c r="AH1920" s="112">
        <v>0</v>
      </c>
      <c r="AI1920" s="112">
        <v>6.333333333333333</v>
      </c>
      <c r="AJ1920" s="111">
        <v>0.9</v>
      </c>
      <c r="AK1920" s="112">
        <v>0</v>
      </c>
      <c r="AL1920" s="112">
        <v>0</v>
      </c>
      <c r="AM1920" s="112">
        <v>0</v>
      </c>
      <c r="AN1920" s="112">
        <v>0</v>
      </c>
      <c r="AO1920" s="112">
        <v>0</v>
      </c>
      <c r="AP1920" s="112">
        <v>0</v>
      </c>
      <c r="AQ1920" s="112">
        <v>0</v>
      </c>
      <c r="AR1920" s="112">
        <v>0</v>
      </c>
      <c r="AS1920" s="112">
        <v>0</v>
      </c>
      <c r="AT1920" s="111">
        <v>0.55000000000000004</v>
      </c>
      <c r="AU1920" s="112">
        <v>0</v>
      </c>
      <c r="AV1920" s="112">
        <v>0</v>
      </c>
      <c r="AW1920" s="112">
        <v>0</v>
      </c>
      <c r="AX1920" s="112">
        <v>0</v>
      </c>
      <c r="AY1920" s="112">
        <v>0</v>
      </c>
      <c r="AZ1920" s="112">
        <v>0</v>
      </c>
      <c r="BA1920" s="111">
        <v>0.71299999999999997</v>
      </c>
      <c r="BB1920" s="112">
        <v>0</v>
      </c>
      <c r="BC1920" s="112">
        <v>0</v>
      </c>
      <c r="BD1920" s="112">
        <v>0</v>
      </c>
      <c r="BE1920" s="112">
        <v>0</v>
      </c>
      <c r="BF1920" s="112">
        <v>0</v>
      </c>
      <c r="BG1920" s="112">
        <v>0</v>
      </c>
      <c r="BH1920" s="112">
        <v>0</v>
      </c>
      <c r="BI1920" s="112">
        <v>0</v>
      </c>
      <c r="BJ1920" s="112">
        <v>0</v>
      </c>
      <c r="BK1920" s="111">
        <v>0.71299999999999997</v>
      </c>
      <c r="BL1920" s="112">
        <v>0</v>
      </c>
      <c r="BM1920" s="112">
        <v>5.7</v>
      </c>
      <c r="BN1920" s="112">
        <v>5.7</v>
      </c>
      <c r="BO1920" s="112">
        <v>0</v>
      </c>
      <c r="BP1920" s="112">
        <v>0</v>
      </c>
      <c r="BQ1920" s="112">
        <v>0</v>
      </c>
      <c r="BR1920" s="113">
        <v>83</v>
      </c>
      <c r="BS1920" s="112">
        <v>0</v>
      </c>
    </row>
    <row r="1921" spans="1:71" hidden="1" x14ac:dyDescent="0.25">
      <c r="A1921" s="102" t="s">
        <v>9</v>
      </c>
      <c r="B1921" s="103" t="s">
        <v>213</v>
      </c>
      <c r="C1921" s="102" t="s">
        <v>214</v>
      </c>
      <c r="D1921" s="102" t="s">
        <v>519</v>
      </c>
      <c r="E1921" s="102" t="s">
        <v>520</v>
      </c>
      <c r="F1921" s="102" t="s">
        <v>151</v>
      </c>
      <c r="G1921" s="102" t="s">
        <v>223</v>
      </c>
      <c r="H1921" s="104">
        <v>17</v>
      </c>
      <c r="I1921" s="104">
        <v>20</v>
      </c>
      <c r="J1921" s="104">
        <v>11</v>
      </c>
      <c r="K1921" s="104">
        <v>33</v>
      </c>
      <c r="L1921" s="105">
        <v>16</v>
      </c>
      <c r="M1921" s="106">
        <v>121</v>
      </c>
      <c r="N1921" s="106">
        <v>125</v>
      </c>
      <c r="O1921" s="106">
        <v>1</v>
      </c>
      <c r="P1921" s="106">
        <v>4</v>
      </c>
      <c r="Q1921" s="106">
        <v>3</v>
      </c>
      <c r="R1921" s="106">
        <v>2</v>
      </c>
      <c r="S1921" s="106">
        <v>129</v>
      </c>
      <c r="T1921" s="106">
        <v>133</v>
      </c>
      <c r="U1921" s="106">
        <v>1</v>
      </c>
      <c r="V1921" s="106">
        <v>4</v>
      </c>
      <c r="W1921" s="106">
        <v>3</v>
      </c>
      <c r="X1921" s="106">
        <v>2</v>
      </c>
      <c r="Y1921" s="106">
        <v>11</v>
      </c>
      <c r="Z1921" s="106">
        <v>3</v>
      </c>
      <c r="AA1921" s="107"/>
      <c r="AB1921" s="106"/>
      <c r="AC1921" s="108">
        <v>2.3333333333333335</v>
      </c>
      <c r="AD1921" s="109">
        <v>2</v>
      </c>
      <c r="AE1921" s="110">
        <v>0</v>
      </c>
      <c r="AF1921" s="111">
        <v>0.54</v>
      </c>
      <c r="AG1921" s="112">
        <v>0</v>
      </c>
      <c r="AH1921" s="112">
        <v>0</v>
      </c>
      <c r="AI1921" s="112">
        <v>0</v>
      </c>
      <c r="AJ1921" s="111">
        <v>0.9</v>
      </c>
      <c r="AK1921" s="112">
        <v>0</v>
      </c>
      <c r="AL1921" s="112">
        <v>0</v>
      </c>
      <c r="AM1921" s="112">
        <v>0</v>
      </c>
      <c r="AN1921" s="112">
        <v>0</v>
      </c>
      <c r="AO1921" s="112">
        <v>0</v>
      </c>
      <c r="AP1921" s="112">
        <v>0</v>
      </c>
      <c r="AQ1921" s="112">
        <v>0</v>
      </c>
      <c r="AR1921" s="112">
        <v>0</v>
      </c>
      <c r="AS1921" s="112">
        <v>0</v>
      </c>
      <c r="AT1921" s="111">
        <v>0.55000000000000004</v>
      </c>
      <c r="AU1921" s="112">
        <v>0</v>
      </c>
      <c r="AV1921" s="112">
        <v>0</v>
      </c>
      <c r="AW1921" s="112">
        <v>0</v>
      </c>
      <c r="AX1921" s="112">
        <v>0</v>
      </c>
      <c r="AY1921" s="112">
        <v>0</v>
      </c>
      <c r="AZ1921" s="112">
        <v>0</v>
      </c>
      <c r="BA1921" s="111">
        <v>0.71299999999999997</v>
      </c>
      <c r="BB1921" s="112">
        <v>0</v>
      </c>
      <c r="BC1921" s="112">
        <v>0</v>
      </c>
      <c r="BD1921" s="112">
        <v>0</v>
      </c>
      <c r="BE1921" s="112">
        <v>0</v>
      </c>
      <c r="BF1921" s="112">
        <v>0</v>
      </c>
      <c r="BG1921" s="112">
        <v>0</v>
      </c>
      <c r="BH1921" s="112">
        <v>0</v>
      </c>
      <c r="BI1921" s="112">
        <v>0</v>
      </c>
      <c r="BJ1921" s="112">
        <v>0</v>
      </c>
      <c r="BK1921" s="111">
        <v>0.71299999999999997</v>
      </c>
      <c r="BL1921" s="112">
        <v>0</v>
      </c>
      <c r="BM1921" s="112">
        <v>0</v>
      </c>
      <c r="BN1921" s="112">
        <v>0</v>
      </c>
      <c r="BO1921" s="112">
        <v>0</v>
      </c>
      <c r="BP1921" s="112">
        <v>0</v>
      </c>
      <c r="BQ1921" s="112">
        <v>0</v>
      </c>
      <c r="BR1921" s="113">
        <v>17</v>
      </c>
      <c r="BS1921" s="112">
        <v>0</v>
      </c>
    </row>
    <row r="1922" spans="1:71" hidden="1" x14ac:dyDescent="0.25">
      <c r="A1922" s="102" t="s">
        <v>9</v>
      </c>
      <c r="B1922" s="103" t="s">
        <v>213</v>
      </c>
      <c r="C1922" s="102" t="s">
        <v>214</v>
      </c>
      <c r="D1922" s="102" t="s">
        <v>523</v>
      </c>
      <c r="E1922" s="102" t="s">
        <v>524</v>
      </c>
      <c r="F1922" s="102" t="s">
        <v>151</v>
      </c>
      <c r="G1922" s="102" t="s">
        <v>223</v>
      </c>
      <c r="H1922" s="104">
        <v>20</v>
      </c>
      <c r="I1922" s="104">
        <v>22</v>
      </c>
      <c r="J1922" s="104">
        <v>49</v>
      </c>
      <c r="K1922" s="104">
        <v>147</v>
      </c>
      <c r="L1922" s="105">
        <v>30.333333333333332</v>
      </c>
      <c r="M1922" s="106">
        <v>180</v>
      </c>
      <c r="N1922" s="106">
        <v>200</v>
      </c>
      <c r="O1922" s="106">
        <v>2</v>
      </c>
      <c r="P1922" s="106">
        <v>20</v>
      </c>
      <c r="Q1922" s="106">
        <v>4</v>
      </c>
      <c r="R1922" s="106">
        <v>3</v>
      </c>
      <c r="S1922" s="106">
        <v>194</v>
      </c>
      <c r="T1922" s="106">
        <v>198</v>
      </c>
      <c r="U1922" s="106">
        <v>2</v>
      </c>
      <c r="V1922" s="106">
        <v>4</v>
      </c>
      <c r="W1922" s="106">
        <v>3</v>
      </c>
      <c r="X1922" s="106">
        <v>2.5</v>
      </c>
      <c r="Y1922" s="106">
        <v>49</v>
      </c>
      <c r="Z1922" s="106">
        <v>7</v>
      </c>
      <c r="AA1922" s="107"/>
      <c r="AB1922" s="106"/>
      <c r="AC1922" s="108">
        <v>4.166666666666667</v>
      </c>
      <c r="AD1922" s="109">
        <v>3</v>
      </c>
      <c r="AE1922" s="110">
        <v>0</v>
      </c>
      <c r="AF1922" s="111">
        <v>0.54</v>
      </c>
      <c r="AG1922" s="112">
        <v>1.3333333333333333</v>
      </c>
      <c r="AH1922" s="112">
        <v>0</v>
      </c>
      <c r="AI1922" s="112">
        <v>1.3333333333333333</v>
      </c>
      <c r="AJ1922" s="111">
        <v>0.9</v>
      </c>
      <c r="AK1922" s="112">
        <v>0</v>
      </c>
      <c r="AL1922" s="112">
        <v>0</v>
      </c>
      <c r="AM1922" s="112">
        <v>0</v>
      </c>
      <c r="AN1922" s="112">
        <v>0</v>
      </c>
      <c r="AO1922" s="112">
        <v>0</v>
      </c>
      <c r="AP1922" s="112">
        <v>0</v>
      </c>
      <c r="AQ1922" s="112">
        <v>0</v>
      </c>
      <c r="AR1922" s="112">
        <v>0</v>
      </c>
      <c r="AS1922" s="112">
        <v>0</v>
      </c>
      <c r="AT1922" s="111">
        <v>0.55000000000000004</v>
      </c>
      <c r="AU1922" s="112">
        <v>0</v>
      </c>
      <c r="AV1922" s="112">
        <v>0</v>
      </c>
      <c r="AW1922" s="112">
        <v>0</v>
      </c>
      <c r="AX1922" s="112">
        <v>0</v>
      </c>
      <c r="AY1922" s="112">
        <v>0</v>
      </c>
      <c r="AZ1922" s="112">
        <v>0</v>
      </c>
      <c r="BA1922" s="111">
        <v>0.71299999999999997</v>
      </c>
      <c r="BB1922" s="112">
        <v>0</v>
      </c>
      <c r="BC1922" s="112">
        <v>0</v>
      </c>
      <c r="BD1922" s="112">
        <v>0</v>
      </c>
      <c r="BE1922" s="112">
        <v>0</v>
      </c>
      <c r="BF1922" s="112">
        <v>0</v>
      </c>
      <c r="BG1922" s="112">
        <v>0</v>
      </c>
      <c r="BH1922" s="112">
        <v>0</v>
      </c>
      <c r="BI1922" s="112">
        <v>0</v>
      </c>
      <c r="BJ1922" s="112">
        <v>0</v>
      </c>
      <c r="BK1922" s="111">
        <v>0.71299999999999997</v>
      </c>
      <c r="BL1922" s="112">
        <v>0</v>
      </c>
      <c r="BM1922" s="112">
        <v>1.2</v>
      </c>
      <c r="BN1922" s="112">
        <v>1.2</v>
      </c>
      <c r="BO1922" s="112">
        <v>0</v>
      </c>
      <c r="BP1922" s="112">
        <v>0</v>
      </c>
      <c r="BQ1922" s="112">
        <v>0</v>
      </c>
      <c r="BR1922" s="113">
        <v>66</v>
      </c>
      <c r="BS1922" s="112">
        <v>0</v>
      </c>
    </row>
    <row r="1923" spans="1:71" hidden="1" x14ac:dyDescent="0.25">
      <c r="A1923" s="102" t="s">
        <v>9</v>
      </c>
      <c r="B1923" s="103" t="s">
        <v>213</v>
      </c>
      <c r="C1923" s="102" t="s">
        <v>214</v>
      </c>
      <c r="D1923" s="102" t="s">
        <v>525</v>
      </c>
      <c r="E1923" s="102" t="s">
        <v>1085</v>
      </c>
      <c r="F1923" s="102" t="s">
        <v>151</v>
      </c>
      <c r="G1923" s="102" t="s">
        <v>223</v>
      </c>
      <c r="H1923" s="104">
        <v>14</v>
      </c>
      <c r="I1923" s="104">
        <v>17</v>
      </c>
      <c r="J1923" s="104">
        <v>5</v>
      </c>
      <c r="K1923" s="104">
        <v>15</v>
      </c>
      <c r="L1923" s="105">
        <v>12</v>
      </c>
      <c r="M1923" s="106">
        <v>213</v>
      </c>
      <c r="N1923" s="106">
        <v>166</v>
      </c>
      <c r="O1923" s="106">
        <v>2</v>
      </c>
      <c r="P1923" s="106">
        <v>-47</v>
      </c>
      <c r="Q1923" s="106">
        <v>1</v>
      </c>
      <c r="R1923" s="106">
        <v>1.5</v>
      </c>
      <c r="S1923" s="106">
        <v>213</v>
      </c>
      <c r="T1923" s="106">
        <v>205</v>
      </c>
      <c r="U1923" s="106">
        <v>3</v>
      </c>
      <c r="V1923" s="106">
        <v>-8</v>
      </c>
      <c r="W1923" s="106">
        <v>1</v>
      </c>
      <c r="X1923" s="106">
        <v>2</v>
      </c>
      <c r="Y1923" s="106">
        <v>5</v>
      </c>
      <c r="Z1923" s="106">
        <v>1</v>
      </c>
      <c r="AA1923" s="107">
        <v>39175</v>
      </c>
      <c r="AB1923" s="106">
        <v>3</v>
      </c>
      <c r="AC1923" s="108">
        <v>2.1</v>
      </c>
      <c r="AD1923" s="109">
        <v>2</v>
      </c>
      <c r="AE1923" s="110">
        <v>72.666666666666671</v>
      </c>
      <c r="AF1923" s="111">
        <v>0.54</v>
      </c>
      <c r="AG1923" s="112">
        <v>0</v>
      </c>
      <c r="AH1923" s="112">
        <v>0</v>
      </c>
      <c r="AI1923" s="112">
        <v>0</v>
      </c>
      <c r="AJ1923" s="111">
        <v>0.9</v>
      </c>
      <c r="AK1923" s="112">
        <v>0</v>
      </c>
      <c r="AL1923" s="112">
        <v>0</v>
      </c>
      <c r="AM1923" s="112">
        <v>0</v>
      </c>
      <c r="AN1923" s="112">
        <v>0</v>
      </c>
      <c r="AO1923" s="112">
        <v>0</v>
      </c>
      <c r="AP1923" s="112">
        <v>0</v>
      </c>
      <c r="AQ1923" s="112">
        <v>0</v>
      </c>
      <c r="AR1923" s="112">
        <v>0</v>
      </c>
      <c r="AS1923" s="112">
        <v>0</v>
      </c>
      <c r="AT1923" s="111">
        <v>0.55000000000000004</v>
      </c>
      <c r="AU1923" s="112">
        <v>0</v>
      </c>
      <c r="AV1923" s="112">
        <v>0</v>
      </c>
      <c r="AW1923" s="112">
        <v>0</v>
      </c>
      <c r="AX1923" s="112">
        <v>0</v>
      </c>
      <c r="AY1923" s="112">
        <v>0</v>
      </c>
      <c r="AZ1923" s="112">
        <v>0</v>
      </c>
      <c r="BA1923" s="111">
        <v>0.71299999999999997</v>
      </c>
      <c r="BB1923" s="112">
        <v>0</v>
      </c>
      <c r="BC1923" s="112">
        <v>0</v>
      </c>
      <c r="BD1923" s="112">
        <v>0</v>
      </c>
      <c r="BE1923" s="112">
        <v>0</v>
      </c>
      <c r="BF1923" s="112">
        <v>0</v>
      </c>
      <c r="BG1923" s="112">
        <v>0</v>
      </c>
      <c r="BH1923" s="112">
        <v>0</v>
      </c>
      <c r="BI1923" s="112">
        <v>0</v>
      </c>
      <c r="BJ1923" s="112">
        <v>0</v>
      </c>
      <c r="BK1923" s="111">
        <v>0.71299999999999997</v>
      </c>
      <c r="BL1923" s="112">
        <v>39.24</v>
      </c>
      <c r="BM1923" s="112">
        <v>0</v>
      </c>
      <c r="BN1923" s="112">
        <v>0</v>
      </c>
      <c r="BO1923" s="112">
        <v>0</v>
      </c>
      <c r="BP1923" s="112">
        <v>0</v>
      </c>
      <c r="BQ1923" s="112">
        <v>0</v>
      </c>
      <c r="BR1923" s="113">
        <v>7</v>
      </c>
      <c r="BS1923" s="112">
        <v>0</v>
      </c>
    </row>
    <row r="1924" spans="1:71" hidden="1" x14ac:dyDescent="0.25">
      <c r="A1924" s="102" t="s">
        <v>9</v>
      </c>
      <c r="B1924" s="103" t="s">
        <v>213</v>
      </c>
      <c r="C1924" s="102" t="s">
        <v>214</v>
      </c>
      <c r="D1924" s="102" t="s">
        <v>528</v>
      </c>
      <c r="E1924" s="102" t="s">
        <v>1086</v>
      </c>
      <c r="F1924" s="102" t="s">
        <v>151</v>
      </c>
      <c r="G1924" s="102" t="s">
        <v>223</v>
      </c>
      <c r="H1924" s="104">
        <v>35</v>
      </c>
      <c r="I1924" s="104">
        <v>34</v>
      </c>
      <c r="J1924" s="104">
        <v>30</v>
      </c>
      <c r="K1924" s="104">
        <v>90</v>
      </c>
      <c r="L1924" s="105">
        <v>33</v>
      </c>
      <c r="M1924" s="106">
        <v>361</v>
      </c>
      <c r="N1924" s="106">
        <v>321</v>
      </c>
      <c r="O1924" s="106">
        <v>4</v>
      </c>
      <c r="P1924" s="106">
        <v>-40</v>
      </c>
      <c r="Q1924" s="106">
        <v>1</v>
      </c>
      <c r="R1924" s="106">
        <v>2.5</v>
      </c>
      <c r="S1924" s="106">
        <v>344</v>
      </c>
      <c r="T1924" s="106">
        <v>333</v>
      </c>
      <c r="U1924" s="106">
        <v>4</v>
      </c>
      <c r="V1924" s="106">
        <v>-11</v>
      </c>
      <c r="W1924" s="106">
        <v>1</v>
      </c>
      <c r="X1924" s="106">
        <v>2.5</v>
      </c>
      <c r="Y1924" s="106">
        <v>30</v>
      </c>
      <c r="Z1924" s="106">
        <v>5</v>
      </c>
      <c r="AA1924" s="107">
        <v>36903</v>
      </c>
      <c r="AB1924" s="106">
        <v>3</v>
      </c>
      <c r="AC1924" s="108">
        <v>3.2</v>
      </c>
      <c r="AD1924" s="109">
        <v>2</v>
      </c>
      <c r="AE1924" s="110">
        <v>72.666666666666671</v>
      </c>
      <c r="AF1924" s="111">
        <v>0.54</v>
      </c>
      <c r="AG1924" s="112">
        <v>0</v>
      </c>
      <c r="AH1924" s="112">
        <v>0</v>
      </c>
      <c r="AI1924" s="112">
        <v>0</v>
      </c>
      <c r="AJ1924" s="111">
        <v>0.9</v>
      </c>
      <c r="AK1924" s="112">
        <v>0</v>
      </c>
      <c r="AL1924" s="112">
        <v>0</v>
      </c>
      <c r="AM1924" s="112">
        <v>0</v>
      </c>
      <c r="AN1924" s="112">
        <v>0</v>
      </c>
      <c r="AO1924" s="112">
        <v>0</v>
      </c>
      <c r="AP1924" s="112">
        <v>0</v>
      </c>
      <c r="AQ1924" s="112">
        <v>0</v>
      </c>
      <c r="AR1924" s="112">
        <v>0</v>
      </c>
      <c r="AS1924" s="112">
        <v>0</v>
      </c>
      <c r="AT1924" s="111">
        <v>0.55000000000000004</v>
      </c>
      <c r="AU1924" s="112">
        <v>0</v>
      </c>
      <c r="AV1924" s="112">
        <v>0</v>
      </c>
      <c r="AW1924" s="112">
        <v>0</v>
      </c>
      <c r="AX1924" s="112">
        <v>0</v>
      </c>
      <c r="AY1924" s="112">
        <v>0</v>
      </c>
      <c r="AZ1924" s="112">
        <v>0</v>
      </c>
      <c r="BA1924" s="111">
        <v>0.71299999999999997</v>
      </c>
      <c r="BB1924" s="112">
        <v>0</v>
      </c>
      <c r="BC1924" s="112">
        <v>0</v>
      </c>
      <c r="BD1924" s="112">
        <v>0</v>
      </c>
      <c r="BE1924" s="112">
        <v>0</v>
      </c>
      <c r="BF1924" s="112">
        <v>0</v>
      </c>
      <c r="BG1924" s="112">
        <v>0</v>
      </c>
      <c r="BH1924" s="112">
        <v>0</v>
      </c>
      <c r="BI1924" s="112">
        <v>0</v>
      </c>
      <c r="BJ1924" s="112">
        <v>0</v>
      </c>
      <c r="BK1924" s="111">
        <v>0.71299999999999997</v>
      </c>
      <c r="BL1924" s="112">
        <v>39.24</v>
      </c>
      <c r="BM1924" s="112">
        <v>0</v>
      </c>
      <c r="BN1924" s="112">
        <v>0</v>
      </c>
      <c r="BO1924" s="112">
        <v>0</v>
      </c>
      <c r="BP1924" s="112">
        <v>0</v>
      </c>
      <c r="BQ1924" s="112">
        <v>0</v>
      </c>
      <c r="BR1924" s="113">
        <v>27</v>
      </c>
      <c r="BS1924" s="112">
        <v>0</v>
      </c>
    </row>
    <row r="1925" spans="1:71" hidden="1" x14ac:dyDescent="0.25">
      <c r="A1925" s="102" t="s">
        <v>9</v>
      </c>
      <c r="B1925" s="103" t="s">
        <v>213</v>
      </c>
      <c r="C1925" s="102" t="s">
        <v>214</v>
      </c>
      <c r="D1925" s="102" t="s">
        <v>94</v>
      </c>
      <c r="E1925" s="102" t="s">
        <v>95</v>
      </c>
      <c r="F1925" s="102" t="s">
        <v>151</v>
      </c>
      <c r="G1925" s="102" t="s">
        <v>223</v>
      </c>
      <c r="H1925" s="104">
        <v>202</v>
      </c>
      <c r="I1925" s="104">
        <v>236</v>
      </c>
      <c r="J1925" s="104">
        <v>76</v>
      </c>
      <c r="K1925" s="104">
        <v>228</v>
      </c>
      <c r="L1925" s="105">
        <v>171.33333333333334</v>
      </c>
      <c r="M1925" s="106">
        <v>2017</v>
      </c>
      <c r="N1925" s="106">
        <v>2022</v>
      </c>
      <c r="O1925" s="106">
        <v>8</v>
      </c>
      <c r="P1925" s="106">
        <v>5</v>
      </c>
      <c r="Q1925" s="106">
        <v>3</v>
      </c>
      <c r="R1925" s="106">
        <v>5.5</v>
      </c>
      <c r="S1925" s="106">
        <v>2136</v>
      </c>
      <c r="T1925" s="106">
        <v>2174</v>
      </c>
      <c r="U1925" s="106">
        <v>9</v>
      </c>
      <c r="V1925" s="106">
        <v>38</v>
      </c>
      <c r="W1925" s="106">
        <v>7</v>
      </c>
      <c r="X1925" s="106">
        <v>8</v>
      </c>
      <c r="Y1925" s="106">
        <v>76</v>
      </c>
      <c r="Z1925" s="106">
        <v>7</v>
      </c>
      <c r="AA1925" s="107">
        <v>48561</v>
      </c>
      <c r="AB1925" s="106">
        <v>5</v>
      </c>
      <c r="AC1925" s="108">
        <v>6.1</v>
      </c>
      <c r="AD1925" s="109">
        <v>4</v>
      </c>
      <c r="AE1925" s="110">
        <v>72.666666666666671</v>
      </c>
      <c r="AF1925" s="111">
        <v>0.54</v>
      </c>
      <c r="AG1925" s="112">
        <v>0</v>
      </c>
      <c r="AH1925" s="112">
        <v>0</v>
      </c>
      <c r="AI1925" s="112">
        <v>0</v>
      </c>
      <c r="AJ1925" s="111">
        <v>0.9</v>
      </c>
      <c r="AK1925" s="112">
        <v>0</v>
      </c>
      <c r="AL1925" s="112">
        <v>0</v>
      </c>
      <c r="AM1925" s="112">
        <v>0</v>
      </c>
      <c r="AN1925" s="112">
        <v>0</v>
      </c>
      <c r="AO1925" s="112">
        <v>0</v>
      </c>
      <c r="AP1925" s="112">
        <v>0</v>
      </c>
      <c r="AQ1925" s="112">
        <v>0</v>
      </c>
      <c r="AR1925" s="112">
        <v>0</v>
      </c>
      <c r="AS1925" s="112">
        <v>0</v>
      </c>
      <c r="AT1925" s="111">
        <v>0.55000000000000004</v>
      </c>
      <c r="AU1925" s="112">
        <v>0</v>
      </c>
      <c r="AV1925" s="112">
        <v>0</v>
      </c>
      <c r="AW1925" s="112">
        <v>0</v>
      </c>
      <c r="AX1925" s="112">
        <v>0</v>
      </c>
      <c r="AY1925" s="112">
        <v>0</v>
      </c>
      <c r="AZ1925" s="112">
        <v>0</v>
      </c>
      <c r="BA1925" s="111">
        <v>0.71299999999999997</v>
      </c>
      <c r="BB1925" s="112">
        <v>0</v>
      </c>
      <c r="BC1925" s="112">
        <v>0</v>
      </c>
      <c r="BD1925" s="112">
        <v>0</v>
      </c>
      <c r="BE1925" s="112">
        <v>0</v>
      </c>
      <c r="BF1925" s="112">
        <v>0</v>
      </c>
      <c r="BG1925" s="112">
        <v>0</v>
      </c>
      <c r="BH1925" s="112">
        <v>0</v>
      </c>
      <c r="BI1925" s="112">
        <v>0</v>
      </c>
      <c r="BJ1925" s="112">
        <v>0</v>
      </c>
      <c r="BK1925" s="111">
        <v>0.71299999999999997</v>
      </c>
      <c r="BL1925" s="112">
        <v>39.24</v>
      </c>
      <c r="BM1925" s="112">
        <v>0</v>
      </c>
      <c r="BN1925" s="112">
        <v>0</v>
      </c>
      <c r="BO1925" s="112">
        <v>0</v>
      </c>
      <c r="BP1925" s="112">
        <v>0</v>
      </c>
      <c r="BQ1925" s="112">
        <v>0</v>
      </c>
      <c r="BR1925" s="113">
        <v>124</v>
      </c>
      <c r="BS1925" s="112">
        <v>0</v>
      </c>
    </row>
    <row r="1926" spans="1:71" hidden="1" x14ac:dyDescent="0.25">
      <c r="A1926" s="102" t="s">
        <v>9</v>
      </c>
      <c r="B1926" s="103" t="s">
        <v>213</v>
      </c>
      <c r="C1926" s="102" t="s">
        <v>214</v>
      </c>
      <c r="D1926" s="102" t="s">
        <v>126</v>
      </c>
      <c r="E1926" s="102" t="s">
        <v>127</v>
      </c>
      <c r="F1926" s="102" t="s">
        <v>151</v>
      </c>
      <c r="G1926" s="102" t="s">
        <v>223</v>
      </c>
      <c r="H1926" s="104">
        <v>62</v>
      </c>
      <c r="I1926" s="104">
        <v>55</v>
      </c>
      <c r="J1926" s="104"/>
      <c r="K1926" s="104" t="s">
        <v>154</v>
      </c>
      <c r="L1926" s="105">
        <v>58.5</v>
      </c>
      <c r="M1926" s="106">
        <v>642</v>
      </c>
      <c r="N1926" s="106">
        <v>606</v>
      </c>
      <c r="O1926" s="106">
        <v>5</v>
      </c>
      <c r="P1926" s="106">
        <v>-36</v>
      </c>
      <c r="Q1926" s="106">
        <v>1</v>
      </c>
      <c r="R1926" s="106">
        <v>3</v>
      </c>
      <c r="S1926" s="106">
        <v>608</v>
      </c>
      <c r="T1926" s="106">
        <v>590</v>
      </c>
      <c r="U1926" s="106">
        <v>5</v>
      </c>
      <c r="V1926" s="106">
        <v>-18</v>
      </c>
      <c r="W1926" s="106">
        <v>1</v>
      </c>
      <c r="X1926" s="106">
        <v>3</v>
      </c>
      <c r="Y1926" s="106"/>
      <c r="Z1926" s="106"/>
      <c r="AA1926" s="107">
        <v>36902</v>
      </c>
      <c r="AB1926" s="106">
        <v>3</v>
      </c>
      <c r="AC1926" s="108">
        <v>3</v>
      </c>
      <c r="AD1926" s="109">
        <v>2</v>
      </c>
      <c r="AE1926" s="110">
        <v>72.666666666666671</v>
      </c>
      <c r="AF1926" s="111">
        <v>0.54</v>
      </c>
      <c r="AG1926" s="112">
        <v>0</v>
      </c>
      <c r="AH1926" s="112">
        <v>0</v>
      </c>
      <c r="AI1926" s="112">
        <v>0</v>
      </c>
      <c r="AJ1926" s="111">
        <v>0.9</v>
      </c>
      <c r="AK1926" s="112">
        <v>0</v>
      </c>
      <c r="AL1926" s="112">
        <v>0</v>
      </c>
      <c r="AM1926" s="112">
        <v>0</v>
      </c>
      <c r="AN1926" s="112">
        <v>0</v>
      </c>
      <c r="AO1926" s="112">
        <v>0</v>
      </c>
      <c r="AP1926" s="112">
        <v>0</v>
      </c>
      <c r="AQ1926" s="112">
        <v>0</v>
      </c>
      <c r="AR1926" s="112">
        <v>0</v>
      </c>
      <c r="AS1926" s="112">
        <v>0</v>
      </c>
      <c r="AT1926" s="111">
        <v>0.55000000000000004</v>
      </c>
      <c r="AU1926" s="112">
        <v>0</v>
      </c>
      <c r="AV1926" s="112">
        <v>0</v>
      </c>
      <c r="AW1926" s="112">
        <v>0</v>
      </c>
      <c r="AX1926" s="112">
        <v>0</v>
      </c>
      <c r="AY1926" s="112">
        <v>0</v>
      </c>
      <c r="AZ1926" s="112">
        <v>0</v>
      </c>
      <c r="BA1926" s="111">
        <v>0.71299999999999997</v>
      </c>
      <c r="BB1926" s="112">
        <v>0</v>
      </c>
      <c r="BC1926" s="112">
        <v>0</v>
      </c>
      <c r="BD1926" s="112">
        <v>0</v>
      </c>
      <c r="BE1926" s="112">
        <v>0</v>
      </c>
      <c r="BF1926" s="112">
        <v>0</v>
      </c>
      <c r="BG1926" s="112">
        <v>0</v>
      </c>
      <c r="BH1926" s="112">
        <v>0</v>
      </c>
      <c r="BI1926" s="112">
        <v>0</v>
      </c>
      <c r="BJ1926" s="112">
        <v>0</v>
      </c>
      <c r="BK1926" s="111">
        <v>0.71299999999999997</v>
      </c>
      <c r="BL1926" s="112">
        <v>39.24</v>
      </c>
      <c r="BM1926" s="112">
        <v>0</v>
      </c>
      <c r="BN1926" s="112">
        <v>0</v>
      </c>
      <c r="BO1926" s="112">
        <v>0</v>
      </c>
      <c r="BP1926" s="112">
        <v>0</v>
      </c>
      <c r="BQ1926" s="112">
        <v>0</v>
      </c>
      <c r="BR1926" s="113">
        <v>9</v>
      </c>
      <c r="BS1926" s="112">
        <v>0</v>
      </c>
    </row>
    <row r="1927" spans="1:71" hidden="1" x14ac:dyDescent="0.25">
      <c r="A1927" s="102" t="s">
        <v>9</v>
      </c>
      <c r="B1927" s="103" t="s">
        <v>213</v>
      </c>
      <c r="C1927" s="102" t="s">
        <v>214</v>
      </c>
      <c r="D1927" s="102" t="s">
        <v>116</v>
      </c>
      <c r="E1927" s="102" t="s">
        <v>117</v>
      </c>
      <c r="F1927" s="102" t="s">
        <v>151</v>
      </c>
      <c r="G1927" s="102" t="s">
        <v>223</v>
      </c>
      <c r="H1927" s="104">
        <v>9</v>
      </c>
      <c r="I1927" s="104">
        <v>8</v>
      </c>
      <c r="J1927" s="104">
        <v>7</v>
      </c>
      <c r="K1927" s="104">
        <v>21</v>
      </c>
      <c r="L1927" s="105">
        <v>8</v>
      </c>
      <c r="M1927" s="106">
        <v>116</v>
      </c>
      <c r="N1927" s="106">
        <v>102</v>
      </c>
      <c r="O1927" s="106">
        <v>1</v>
      </c>
      <c r="P1927" s="106">
        <v>-14</v>
      </c>
      <c r="Q1927" s="106">
        <v>2</v>
      </c>
      <c r="R1927" s="106">
        <v>1.5</v>
      </c>
      <c r="S1927" s="106">
        <v>118</v>
      </c>
      <c r="T1927" s="106">
        <v>115</v>
      </c>
      <c r="U1927" s="106">
        <v>1</v>
      </c>
      <c r="V1927" s="106">
        <v>-3</v>
      </c>
      <c r="W1927" s="106">
        <v>1</v>
      </c>
      <c r="X1927" s="106">
        <v>1</v>
      </c>
      <c r="Y1927" s="106">
        <v>7</v>
      </c>
      <c r="Z1927" s="106">
        <v>2</v>
      </c>
      <c r="AA1927" s="107"/>
      <c r="AB1927" s="106"/>
      <c r="AC1927" s="108">
        <v>1.5</v>
      </c>
      <c r="AD1927" s="109">
        <v>1</v>
      </c>
      <c r="AE1927" s="110">
        <v>0</v>
      </c>
      <c r="AF1927" s="111">
        <v>0.54</v>
      </c>
      <c r="AG1927" s="112">
        <v>0</v>
      </c>
      <c r="AH1927" s="112">
        <v>0</v>
      </c>
      <c r="AI1927" s="112">
        <v>0</v>
      </c>
      <c r="AJ1927" s="111">
        <v>0.9</v>
      </c>
      <c r="AK1927" s="112">
        <v>0</v>
      </c>
      <c r="AL1927" s="112">
        <v>0</v>
      </c>
      <c r="AM1927" s="112">
        <v>0</v>
      </c>
      <c r="AN1927" s="112">
        <v>0</v>
      </c>
      <c r="AO1927" s="112">
        <v>0</v>
      </c>
      <c r="AP1927" s="112">
        <v>0</v>
      </c>
      <c r="AQ1927" s="112">
        <v>0</v>
      </c>
      <c r="AR1927" s="112">
        <v>0</v>
      </c>
      <c r="AS1927" s="112">
        <v>0</v>
      </c>
      <c r="AT1927" s="111">
        <v>0.55000000000000004</v>
      </c>
      <c r="AU1927" s="112">
        <v>0</v>
      </c>
      <c r="AV1927" s="112">
        <v>0</v>
      </c>
      <c r="AW1927" s="112">
        <v>0</v>
      </c>
      <c r="AX1927" s="112">
        <v>0</v>
      </c>
      <c r="AY1927" s="112">
        <v>0</v>
      </c>
      <c r="AZ1927" s="112">
        <v>0</v>
      </c>
      <c r="BA1927" s="111">
        <v>0.71299999999999997</v>
      </c>
      <c r="BB1927" s="112">
        <v>0</v>
      </c>
      <c r="BC1927" s="112">
        <v>0</v>
      </c>
      <c r="BD1927" s="112">
        <v>0</v>
      </c>
      <c r="BE1927" s="112">
        <v>0</v>
      </c>
      <c r="BF1927" s="112">
        <v>0</v>
      </c>
      <c r="BG1927" s="112">
        <v>0</v>
      </c>
      <c r="BH1927" s="112">
        <v>0</v>
      </c>
      <c r="BI1927" s="112">
        <v>0</v>
      </c>
      <c r="BJ1927" s="112">
        <v>0</v>
      </c>
      <c r="BK1927" s="111">
        <v>0.71299999999999997</v>
      </c>
      <c r="BL1927" s="112">
        <v>0</v>
      </c>
      <c r="BM1927" s="112">
        <v>0</v>
      </c>
      <c r="BN1927" s="112">
        <v>0</v>
      </c>
      <c r="BO1927" s="112">
        <v>0</v>
      </c>
      <c r="BP1927" s="112">
        <v>0</v>
      </c>
      <c r="BQ1927" s="112">
        <v>0</v>
      </c>
      <c r="BR1927" s="113">
        <v>14</v>
      </c>
      <c r="BS1927" s="112">
        <v>0</v>
      </c>
    </row>
    <row r="1928" spans="1:71" hidden="1" x14ac:dyDescent="0.25">
      <c r="A1928" s="102" t="s">
        <v>9</v>
      </c>
      <c r="B1928" s="103" t="s">
        <v>213</v>
      </c>
      <c r="C1928" s="102" t="s">
        <v>214</v>
      </c>
      <c r="D1928" s="102" t="s">
        <v>344</v>
      </c>
      <c r="E1928" s="102" t="s">
        <v>345</v>
      </c>
      <c r="F1928" s="102" t="s">
        <v>151</v>
      </c>
      <c r="G1928" s="102" t="s">
        <v>223</v>
      </c>
      <c r="H1928" s="104">
        <v>49</v>
      </c>
      <c r="I1928" s="104">
        <v>53</v>
      </c>
      <c r="J1928" s="104">
        <v>46</v>
      </c>
      <c r="K1928" s="104">
        <v>138</v>
      </c>
      <c r="L1928" s="105">
        <v>49.333333333333336</v>
      </c>
      <c r="M1928" s="106">
        <v>426</v>
      </c>
      <c r="N1928" s="106">
        <v>453</v>
      </c>
      <c r="O1928" s="106">
        <v>4</v>
      </c>
      <c r="P1928" s="106">
        <v>27</v>
      </c>
      <c r="Q1928" s="106">
        <v>5</v>
      </c>
      <c r="R1928" s="106">
        <v>4.5</v>
      </c>
      <c r="S1928" s="106">
        <v>437</v>
      </c>
      <c r="T1928" s="106">
        <v>446</v>
      </c>
      <c r="U1928" s="106">
        <v>4</v>
      </c>
      <c r="V1928" s="106">
        <v>9</v>
      </c>
      <c r="W1928" s="106">
        <v>5</v>
      </c>
      <c r="X1928" s="106">
        <v>4.5</v>
      </c>
      <c r="Y1928" s="106">
        <v>46</v>
      </c>
      <c r="Z1928" s="106">
        <v>6</v>
      </c>
      <c r="AA1928" s="107">
        <v>46902</v>
      </c>
      <c r="AB1928" s="106">
        <v>5</v>
      </c>
      <c r="AC1928" s="108">
        <v>5</v>
      </c>
      <c r="AD1928" s="109">
        <v>3</v>
      </c>
      <c r="AE1928" s="110">
        <v>0</v>
      </c>
      <c r="AF1928" s="111">
        <v>0.54</v>
      </c>
      <c r="AG1928" s="112">
        <v>0</v>
      </c>
      <c r="AH1928" s="112">
        <v>0</v>
      </c>
      <c r="AI1928" s="112">
        <v>0</v>
      </c>
      <c r="AJ1928" s="111">
        <v>0.9</v>
      </c>
      <c r="AK1928" s="112">
        <v>0</v>
      </c>
      <c r="AL1928" s="112">
        <v>0</v>
      </c>
      <c r="AM1928" s="112">
        <v>0</v>
      </c>
      <c r="AN1928" s="112">
        <v>0</v>
      </c>
      <c r="AO1928" s="112">
        <v>0</v>
      </c>
      <c r="AP1928" s="112">
        <v>0</v>
      </c>
      <c r="AQ1928" s="112">
        <v>0</v>
      </c>
      <c r="AR1928" s="112">
        <v>0</v>
      </c>
      <c r="AS1928" s="112">
        <v>0</v>
      </c>
      <c r="AT1928" s="111">
        <v>0.55000000000000004</v>
      </c>
      <c r="AU1928" s="112">
        <v>0</v>
      </c>
      <c r="AV1928" s="112">
        <v>0</v>
      </c>
      <c r="AW1928" s="112">
        <v>0</v>
      </c>
      <c r="AX1928" s="112">
        <v>0</v>
      </c>
      <c r="AY1928" s="112">
        <v>0</v>
      </c>
      <c r="AZ1928" s="112">
        <v>0</v>
      </c>
      <c r="BA1928" s="111">
        <v>0.71299999999999997</v>
      </c>
      <c r="BB1928" s="112">
        <v>0</v>
      </c>
      <c r="BC1928" s="112">
        <v>0</v>
      </c>
      <c r="BD1928" s="112">
        <v>0</v>
      </c>
      <c r="BE1928" s="112">
        <v>0</v>
      </c>
      <c r="BF1928" s="112">
        <v>0</v>
      </c>
      <c r="BG1928" s="112">
        <v>0</v>
      </c>
      <c r="BH1928" s="112">
        <v>0</v>
      </c>
      <c r="BI1928" s="112">
        <v>0</v>
      </c>
      <c r="BJ1928" s="112">
        <v>0</v>
      </c>
      <c r="BK1928" s="111">
        <v>0.71299999999999997</v>
      </c>
      <c r="BL1928" s="112">
        <v>0</v>
      </c>
      <c r="BM1928" s="112">
        <v>0</v>
      </c>
      <c r="BN1928" s="112">
        <v>0</v>
      </c>
      <c r="BO1928" s="112">
        <v>0</v>
      </c>
      <c r="BP1928" s="112">
        <v>0</v>
      </c>
      <c r="BQ1928" s="112">
        <v>0</v>
      </c>
      <c r="BR1928" s="113">
        <v>138</v>
      </c>
      <c r="BS1928" s="112">
        <v>0</v>
      </c>
    </row>
    <row r="1929" spans="1:71" hidden="1" x14ac:dyDescent="0.25">
      <c r="A1929" s="102" t="s">
        <v>9</v>
      </c>
      <c r="B1929" s="103" t="s">
        <v>213</v>
      </c>
      <c r="C1929" s="102" t="s">
        <v>214</v>
      </c>
      <c r="D1929" s="102" t="s">
        <v>534</v>
      </c>
      <c r="E1929" s="102" t="s">
        <v>1098</v>
      </c>
      <c r="F1929" s="102" t="s">
        <v>151</v>
      </c>
      <c r="G1929" s="102" t="s">
        <v>223</v>
      </c>
      <c r="H1929" s="104">
        <v>26</v>
      </c>
      <c r="I1929" s="104">
        <v>42</v>
      </c>
      <c r="J1929" s="104"/>
      <c r="K1929" s="104" t="s">
        <v>154</v>
      </c>
      <c r="L1929" s="105">
        <v>34</v>
      </c>
      <c r="M1929" s="106">
        <v>363</v>
      </c>
      <c r="N1929" s="106">
        <v>301</v>
      </c>
      <c r="O1929" s="106">
        <v>4</v>
      </c>
      <c r="P1929" s="106">
        <v>-62</v>
      </c>
      <c r="Q1929" s="106">
        <v>1</v>
      </c>
      <c r="R1929" s="106">
        <v>2.5</v>
      </c>
      <c r="S1929" s="106">
        <v>480</v>
      </c>
      <c r="T1929" s="106">
        <v>471</v>
      </c>
      <c r="U1929" s="106">
        <v>5</v>
      </c>
      <c r="V1929" s="106">
        <v>-9</v>
      </c>
      <c r="W1929" s="106">
        <v>1</v>
      </c>
      <c r="X1929" s="106">
        <v>3</v>
      </c>
      <c r="Y1929" s="106"/>
      <c r="Z1929" s="106"/>
      <c r="AA1929" s="107">
        <v>41529</v>
      </c>
      <c r="AB1929" s="106">
        <v>4</v>
      </c>
      <c r="AC1929" s="108">
        <v>3.375</v>
      </c>
      <c r="AD1929" s="109">
        <v>2</v>
      </c>
      <c r="AE1929" s="110">
        <v>0</v>
      </c>
      <c r="AF1929" s="111">
        <v>0.54</v>
      </c>
      <c r="AG1929" s="112">
        <v>0</v>
      </c>
      <c r="AH1929" s="112">
        <v>0</v>
      </c>
      <c r="AI1929" s="112">
        <v>0</v>
      </c>
      <c r="AJ1929" s="111">
        <v>0.9</v>
      </c>
      <c r="AK1929" s="112">
        <v>0</v>
      </c>
      <c r="AL1929" s="112">
        <v>0</v>
      </c>
      <c r="AM1929" s="112">
        <v>0</v>
      </c>
      <c r="AN1929" s="112">
        <v>0</v>
      </c>
      <c r="AO1929" s="112">
        <v>0</v>
      </c>
      <c r="AP1929" s="112">
        <v>0</v>
      </c>
      <c r="AQ1929" s="112">
        <v>0</v>
      </c>
      <c r="AR1929" s="112">
        <v>0</v>
      </c>
      <c r="AS1929" s="112">
        <v>0</v>
      </c>
      <c r="AT1929" s="111">
        <v>0.55000000000000004</v>
      </c>
      <c r="AU1929" s="112">
        <v>0</v>
      </c>
      <c r="AV1929" s="112">
        <v>0</v>
      </c>
      <c r="AW1929" s="112">
        <v>0</v>
      </c>
      <c r="AX1929" s="112">
        <v>0</v>
      </c>
      <c r="AY1929" s="112">
        <v>0</v>
      </c>
      <c r="AZ1929" s="112">
        <v>0</v>
      </c>
      <c r="BA1929" s="111">
        <v>0.71299999999999997</v>
      </c>
      <c r="BB1929" s="112">
        <v>0</v>
      </c>
      <c r="BC1929" s="112">
        <v>0</v>
      </c>
      <c r="BD1929" s="112">
        <v>0</v>
      </c>
      <c r="BE1929" s="112">
        <v>0</v>
      </c>
      <c r="BF1929" s="112">
        <v>0</v>
      </c>
      <c r="BG1929" s="112">
        <v>0</v>
      </c>
      <c r="BH1929" s="112">
        <v>0</v>
      </c>
      <c r="BI1929" s="112">
        <v>0</v>
      </c>
      <c r="BJ1929" s="112">
        <v>0</v>
      </c>
      <c r="BK1929" s="111">
        <v>0.71299999999999997</v>
      </c>
      <c r="BL1929" s="112">
        <v>0</v>
      </c>
      <c r="BM1929" s="112">
        <v>0</v>
      </c>
      <c r="BN1929" s="112">
        <v>0</v>
      </c>
      <c r="BO1929" s="112">
        <v>0</v>
      </c>
      <c r="BP1929" s="112">
        <v>0</v>
      </c>
      <c r="BQ1929" s="112">
        <v>0</v>
      </c>
      <c r="BR1929" s="113">
        <v>12</v>
      </c>
      <c r="BS1929" s="112">
        <v>0</v>
      </c>
    </row>
    <row r="1930" spans="1:71" hidden="1" x14ac:dyDescent="0.25">
      <c r="A1930" s="102" t="s">
        <v>9</v>
      </c>
      <c r="B1930" s="103" t="s">
        <v>213</v>
      </c>
      <c r="C1930" s="102" t="s">
        <v>214</v>
      </c>
      <c r="D1930" s="102" t="s">
        <v>106</v>
      </c>
      <c r="E1930" s="102" t="s">
        <v>107</v>
      </c>
      <c r="F1930" s="102" t="s">
        <v>151</v>
      </c>
      <c r="G1930" s="102" t="s">
        <v>223</v>
      </c>
      <c r="H1930" s="104">
        <v>87</v>
      </c>
      <c r="I1930" s="104">
        <v>54</v>
      </c>
      <c r="J1930" s="104">
        <v>31</v>
      </c>
      <c r="K1930" s="104">
        <v>93</v>
      </c>
      <c r="L1930" s="105">
        <v>57.333333333333336</v>
      </c>
      <c r="M1930" s="106">
        <v>910</v>
      </c>
      <c r="N1930" s="106">
        <v>847</v>
      </c>
      <c r="O1930" s="106">
        <v>6</v>
      </c>
      <c r="P1930" s="106">
        <v>-63</v>
      </c>
      <c r="Q1930" s="106">
        <v>1</v>
      </c>
      <c r="R1930" s="106">
        <v>3.5</v>
      </c>
      <c r="S1930" s="106">
        <v>845</v>
      </c>
      <c r="T1930" s="106">
        <v>785</v>
      </c>
      <c r="U1930" s="106">
        <v>6</v>
      </c>
      <c r="V1930" s="106">
        <v>-60</v>
      </c>
      <c r="W1930" s="106">
        <v>1</v>
      </c>
      <c r="X1930" s="106">
        <v>3.5</v>
      </c>
      <c r="Y1930" s="106">
        <v>31</v>
      </c>
      <c r="Z1930" s="106">
        <v>6</v>
      </c>
      <c r="AA1930" s="107">
        <v>43163</v>
      </c>
      <c r="AB1930" s="106">
        <v>4</v>
      </c>
      <c r="AC1930" s="108">
        <v>4.2</v>
      </c>
      <c r="AD1930" s="109">
        <v>3</v>
      </c>
      <c r="AE1930" s="110">
        <v>0</v>
      </c>
      <c r="AF1930" s="111">
        <v>0.54</v>
      </c>
      <c r="AG1930" s="112">
        <v>0</v>
      </c>
      <c r="AH1930" s="112">
        <v>0</v>
      </c>
      <c r="AI1930" s="112">
        <v>0</v>
      </c>
      <c r="AJ1930" s="111">
        <v>0.9</v>
      </c>
      <c r="AK1930" s="112">
        <v>0</v>
      </c>
      <c r="AL1930" s="112">
        <v>0</v>
      </c>
      <c r="AM1930" s="112">
        <v>0</v>
      </c>
      <c r="AN1930" s="112">
        <v>0</v>
      </c>
      <c r="AO1930" s="112">
        <v>0</v>
      </c>
      <c r="AP1930" s="112">
        <v>0</v>
      </c>
      <c r="AQ1930" s="112">
        <v>0</v>
      </c>
      <c r="AR1930" s="112">
        <v>0</v>
      </c>
      <c r="AS1930" s="112">
        <v>0</v>
      </c>
      <c r="AT1930" s="111">
        <v>0.55000000000000004</v>
      </c>
      <c r="AU1930" s="112">
        <v>0</v>
      </c>
      <c r="AV1930" s="112">
        <v>0</v>
      </c>
      <c r="AW1930" s="112">
        <v>0</v>
      </c>
      <c r="AX1930" s="112">
        <v>0</v>
      </c>
      <c r="AY1930" s="112">
        <v>0</v>
      </c>
      <c r="AZ1930" s="112">
        <v>0</v>
      </c>
      <c r="BA1930" s="111">
        <v>0.71299999999999997</v>
      </c>
      <c r="BB1930" s="112">
        <v>0</v>
      </c>
      <c r="BC1930" s="112">
        <v>0</v>
      </c>
      <c r="BD1930" s="112">
        <v>0</v>
      </c>
      <c r="BE1930" s="112">
        <v>0</v>
      </c>
      <c r="BF1930" s="112">
        <v>0</v>
      </c>
      <c r="BG1930" s="112">
        <v>0</v>
      </c>
      <c r="BH1930" s="112">
        <v>0</v>
      </c>
      <c r="BI1930" s="112">
        <v>0</v>
      </c>
      <c r="BJ1930" s="112">
        <v>0</v>
      </c>
      <c r="BK1930" s="111">
        <v>0.71299999999999997</v>
      </c>
      <c r="BL1930" s="112">
        <v>0</v>
      </c>
      <c r="BM1930" s="112">
        <v>0</v>
      </c>
      <c r="BN1930" s="112">
        <v>0</v>
      </c>
      <c r="BO1930" s="112">
        <v>0</v>
      </c>
      <c r="BP1930" s="112">
        <v>0</v>
      </c>
      <c r="BQ1930" s="112">
        <v>0</v>
      </c>
      <c r="BR1930" s="113">
        <v>168</v>
      </c>
      <c r="BS1930" s="112">
        <v>0</v>
      </c>
    </row>
    <row r="1931" spans="1:71" hidden="1" x14ac:dyDescent="0.25">
      <c r="A1931" s="102" t="s">
        <v>9</v>
      </c>
      <c r="B1931" s="103" t="s">
        <v>213</v>
      </c>
      <c r="C1931" s="102" t="s">
        <v>214</v>
      </c>
      <c r="D1931" s="102" t="s">
        <v>854</v>
      </c>
      <c r="E1931" s="102" t="s">
        <v>855</v>
      </c>
      <c r="F1931" s="102" t="s">
        <v>152</v>
      </c>
      <c r="G1931" s="102" t="s">
        <v>223</v>
      </c>
      <c r="H1931" s="104">
        <v>147</v>
      </c>
      <c r="I1931" s="104">
        <v>179</v>
      </c>
      <c r="J1931" s="104">
        <v>31</v>
      </c>
      <c r="K1931" s="104">
        <v>93</v>
      </c>
      <c r="L1931" s="105">
        <v>119</v>
      </c>
      <c r="M1931" s="106">
        <v>1121</v>
      </c>
      <c r="N1931" s="106">
        <v>1085</v>
      </c>
      <c r="O1931" s="106">
        <v>6</v>
      </c>
      <c r="P1931" s="106">
        <v>-36</v>
      </c>
      <c r="Q1931" s="106">
        <v>1</v>
      </c>
      <c r="R1931" s="106">
        <v>3.5</v>
      </c>
      <c r="S1931" s="106">
        <v>1185</v>
      </c>
      <c r="T1931" s="106">
        <v>1217</v>
      </c>
      <c r="U1931" s="106">
        <v>7</v>
      </c>
      <c r="V1931" s="106">
        <v>32</v>
      </c>
      <c r="W1931" s="106">
        <v>7</v>
      </c>
      <c r="X1931" s="106">
        <v>7</v>
      </c>
      <c r="Y1931" s="106">
        <v>31</v>
      </c>
      <c r="Z1931" s="106">
        <v>6</v>
      </c>
      <c r="AA1931" s="107"/>
      <c r="AB1931" s="106"/>
      <c r="AC1931" s="108">
        <v>5.5</v>
      </c>
      <c r="AD1931" s="109">
        <v>3</v>
      </c>
      <c r="AE1931" s="110">
        <v>0</v>
      </c>
      <c r="AF1931" s="111">
        <v>0.54</v>
      </c>
      <c r="AG1931" s="112">
        <v>0</v>
      </c>
      <c r="AH1931" s="112">
        <v>0</v>
      </c>
      <c r="AI1931" s="112">
        <v>0</v>
      </c>
      <c r="AJ1931" s="111">
        <v>0.9</v>
      </c>
      <c r="AK1931" s="112">
        <v>0</v>
      </c>
      <c r="AL1931" s="112">
        <v>0</v>
      </c>
      <c r="AM1931" s="112">
        <v>0</v>
      </c>
      <c r="AN1931" s="112">
        <v>0</v>
      </c>
      <c r="AO1931" s="112">
        <v>0</v>
      </c>
      <c r="AP1931" s="112">
        <v>0</v>
      </c>
      <c r="AQ1931" s="112">
        <v>0</v>
      </c>
      <c r="AR1931" s="112">
        <v>0</v>
      </c>
      <c r="AS1931" s="112">
        <v>0</v>
      </c>
      <c r="AT1931" s="111">
        <v>0.55000000000000004</v>
      </c>
      <c r="AU1931" s="112">
        <v>0</v>
      </c>
      <c r="AV1931" s="112">
        <v>0</v>
      </c>
      <c r="AW1931" s="112">
        <v>0</v>
      </c>
      <c r="AX1931" s="112">
        <v>0</v>
      </c>
      <c r="AY1931" s="112">
        <v>0</v>
      </c>
      <c r="AZ1931" s="112">
        <v>0</v>
      </c>
      <c r="BA1931" s="111">
        <v>0.71299999999999997</v>
      </c>
      <c r="BB1931" s="112">
        <v>0</v>
      </c>
      <c r="BC1931" s="112">
        <v>0</v>
      </c>
      <c r="BD1931" s="112">
        <v>0</v>
      </c>
      <c r="BE1931" s="112">
        <v>0</v>
      </c>
      <c r="BF1931" s="112">
        <v>0</v>
      </c>
      <c r="BG1931" s="112">
        <v>0</v>
      </c>
      <c r="BH1931" s="112">
        <v>0</v>
      </c>
      <c r="BI1931" s="112">
        <v>0</v>
      </c>
      <c r="BJ1931" s="112">
        <v>0</v>
      </c>
      <c r="BK1931" s="111">
        <v>0.71299999999999997</v>
      </c>
      <c r="BL1931" s="112">
        <v>0</v>
      </c>
      <c r="BM1931" s="112">
        <v>0</v>
      </c>
      <c r="BN1931" s="112">
        <v>0</v>
      </c>
      <c r="BO1931" s="112">
        <v>0</v>
      </c>
      <c r="BP1931" s="112">
        <v>0</v>
      </c>
      <c r="BQ1931" s="112">
        <v>0</v>
      </c>
      <c r="BR1931" s="113">
        <v>79</v>
      </c>
      <c r="BS1931" s="112">
        <v>0</v>
      </c>
    </row>
    <row r="1932" spans="1:71" hidden="1" x14ac:dyDescent="0.25">
      <c r="A1932" s="102" t="s">
        <v>9</v>
      </c>
      <c r="B1932" s="103" t="s">
        <v>213</v>
      </c>
      <c r="C1932" s="102" t="s">
        <v>214</v>
      </c>
      <c r="D1932" s="102" t="s">
        <v>537</v>
      </c>
      <c r="E1932" s="102" t="s">
        <v>538</v>
      </c>
      <c r="F1932" s="102" t="s">
        <v>152</v>
      </c>
      <c r="G1932" s="102" t="s">
        <v>223</v>
      </c>
      <c r="H1932" s="104">
        <v>33</v>
      </c>
      <c r="I1932" s="104">
        <v>42</v>
      </c>
      <c r="J1932" s="104"/>
      <c r="K1932" s="104" t="s">
        <v>154</v>
      </c>
      <c r="L1932" s="105">
        <v>37.5</v>
      </c>
      <c r="M1932" s="106">
        <v>278</v>
      </c>
      <c r="N1932" s="106">
        <v>273</v>
      </c>
      <c r="O1932" s="106">
        <v>3</v>
      </c>
      <c r="P1932" s="106">
        <v>-5</v>
      </c>
      <c r="Q1932" s="106">
        <v>2</v>
      </c>
      <c r="R1932" s="106">
        <v>2.5</v>
      </c>
      <c r="S1932" s="106">
        <v>325</v>
      </c>
      <c r="T1932" s="106">
        <v>329</v>
      </c>
      <c r="U1932" s="106">
        <v>4</v>
      </c>
      <c r="V1932" s="106">
        <v>4</v>
      </c>
      <c r="W1932" s="106">
        <v>3</v>
      </c>
      <c r="X1932" s="106">
        <v>3.5</v>
      </c>
      <c r="Y1932" s="106"/>
      <c r="Z1932" s="106"/>
      <c r="AA1932" s="107">
        <v>36312</v>
      </c>
      <c r="AB1932" s="106">
        <v>3</v>
      </c>
      <c r="AC1932" s="108">
        <v>3</v>
      </c>
      <c r="AD1932" s="109">
        <v>2</v>
      </c>
      <c r="AE1932" s="110">
        <v>0</v>
      </c>
      <c r="AF1932" s="111">
        <v>0.54</v>
      </c>
      <c r="AG1932" s="112">
        <v>0</v>
      </c>
      <c r="AH1932" s="112">
        <v>0</v>
      </c>
      <c r="AI1932" s="112">
        <v>0</v>
      </c>
      <c r="AJ1932" s="111">
        <v>0.9</v>
      </c>
      <c r="AK1932" s="112">
        <v>0</v>
      </c>
      <c r="AL1932" s="112">
        <v>0</v>
      </c>
      <c r="AM1932" s="112">
        <v>0</v>
      </c>
      <c r="AN1932" s="112">
        <v>0</v>
      </c>
      <c r="AO1932" s="112">
        <v>0</v>
      </c>
      <c r="AP1932" s="112">
        <v>0</v>
      </c>
      <c r="AQ1932" s="112">
        <v>0</v>
      </c>
      <c r="AR1932" s="112">
        <v>0</v>
      </c>
      <c r="AS1932" s="112">
        <v>0</v>
      </c>
      <c r="AT1932" s="111">
        <v>0.55000000000000004</v>
      </c>
      <c r="AU1932" s="112">
        <v>0</v>
      </c>
      <c r="AV1932" s="112">
        <v>0</v>
      </c>
      <c r="AW1932" s="112">
        <v>0</v>
      </c>
      <c r="AX1932" s="112">
        <v>0</v>
      </c>
      <c r="AY1932" s="112">
        <v>0</v>
      </c>
      <c r="AZ1932" s="112">
        <v>0</v>
      </c>
      <c r="BA1932" s="111">
        <v>0.71299999999999997</v>
      </c>
      <c r="BB1932" s="112">
        <v>0</v>
      </c>
      <c r="BC1932" s="112">
        <v>0</v>
      </c>
      <c r="BD1932" s="112">
        <v>0</v>
      </c>
      <c r="BE1932" s="112">
        <v>0</v>
      </c>
      <c r="BF1932" s="112">
        <v>0</v>
      </c>
      <c r="BG1932" s="112">
        <v>0</v>
      </c>
      <c r="BH1932" s="112">
        <v>0</v>
      </c>
      <c r="BI1932" s="112">
        <v>0</v>
      </c>
      <c r="BJ1932" s="112">
        <v>0</v>
      </c>
      <c r="BK1932" s="111">
        <v>0.71299999999999997</v>
      </c>
      <c r="BL1932" s="112">
        <v>0</v>
      </c>
      <c r="BM1932" s="112">
        <v>0</v>
      </c>
      <c r="BN1932" s="112">
        <v>0</v>
      </c>
      <c r="BO1932" s="112">
        <v>0</v>
      </c>
      <c r="BP1932" s="112">
        <v>0</v>
      </c>
      <c r="BQ1932" s="112">
        <v>0</v>
      </c>
      <c r="BR1932" s="113">
        <v>28</v>
      </c>
      <c r="BS1932" s="112">
        <v>0</v>
      </c>
    </row>
    <row r="1933" spans="1:71" hidden="1" x14ac:dyDescent="0.25">
      <c r="A1933" s="102" t="s">
        <v>9</v>
      </c>
      <c r="B1933" s="103" t="s">
        <v>213</v>
      </c>
      <c r="C1933" s="102" t="s">
        <v>214</v>
      </c>
      <c r="D1933" s="102" t="s">
        <v>539</v>
      </c>
      <c r="E1933" s="102" t="s">
        <v>540</v>
      </c>
      <c r="F1933" s="102" t="s">
        <v>152</v>
      </c>
      <c r="G1933" s="102" t="s">
        <v>223</v>
      </c>
      <c r="H1933" s="104">
        <v>211</v>
      </c>
      <c r="I1933" s="104">
        <v>190</v>
      </c>
      <c r="J1933" s="104">
        <v>23</v>
      </c>
      <c r="K1933" s="104">
        <v>69</v>
      </c>
      <c r="L1933" s="105">
        <v>141.33333333333334</v>
      </c>
      <c r="M1933" s="106">
        <v>1901</v>
      </c>
      <c r="N1933" s="106">
        <v>1976</v>
      </c>
      <c r="O1933" s="106">
        <v>8</v>
      </c>
      <c r="P1933" s="106">
        <v>75</v>
      </c>
      <c r="Q1933" s="106">
        <v>7</v>
      </c>
      <c r="R1933" s="106">
        <v>7.5</v>
      </c>
      <c r="S1933" s="106">
        <v>1900</v>
      </c>
      <c r="T1933" s="106">
        <v>1880</v>
      </c>
      <c r="U1933" s="106">
        <v>8</v>
      </c>
      <c r="V1933" s="106">
        <v>-20</v>
      </c>
      <c r="W1933" s="106">
        <v>1</v>
      </c>
      <c r="X1933" s="106">
        <v>4.5</v>
      </c>
      <c r="Y1933" s="106">
        <v>23</v>
      </c>
      <c r="Z1933" s="106">
        <v>5</v>
      </c>
      <c r="AA1933" s="107">
        <v>32295</v>
      </c>
      <c r="AB1933" s="106">
        <v>2</v>
      </c>
      <c r="AC1933" s="108">
        <v>4.2</v>
      </c>
      <c r="AD1933" s="109">
        <v>2</v>
      </c>
      <c r="AE1933" s="110">
        <v>0</v>
      </c>
      <c r="AF1933" s="111">
        <v>0.54</v>
      </c>
      <c r="AG1933" s="112">
        <v>0</v>
      </c>
      <c r="AH1933" s="112">
        <v>0</v>
      </c>
      <c r="AI1933" s="112">
        <v>0</v>
      </c>
      <c r="AJ1933" s="111">
        <v>0.9</v>
      </c>
      <c r="AK1933" s="112">
        <v>0</v>
      </c>
      <c r="AL1933" s="112">
        <v>0</v>
      </c>
      <c r="AM1933" s="112">
        <v>0</v>
      </c>
      <c r="AN1933" s="112">
        <v>0</v>
      </c>
      <c r="AO1933" s="112">
        <v>0</v>
      </c>
      <c r="AP1933" s="112">
        <v>0</v>
      </c>
      <c r="AQ1933" s="112">
        <v>0</v>
      </c>
      <c r="AR1933" s="112">
        <v>0</v>
      </c>
      <c r="AS1933" s="112">
        <v>0</v>
      </c>
      <c r="AT1933" s="111">
        <v>0.55000000000000004</v>
      </c>
      <c r="AU1933" s="112">
        <v>0</v>
      </c>
      <c r="AV1933" s="112">
        <v>0</v>
      </c>
      <c r="AW1933" s="112">
        <v>0</v>
      </c>
      <c r="AX1933" s="112">
        <v>0</v>
      </c>
      <c r="AY1933" s="112">
        <v>0</v>
      </c>
      <c r="AZ1933" s="112">
        <v>0</v>
      </c>
      <c r="BA1933" s="111">
        <v>0.71299999999999997</v>
      </c>
      <c r="BB1933" s="112">
        <v>0</v>
      </c>
      <c r="BC1933" s="112">
        <v>0</v>
      </c>
      <c r="BD1933" s="112">
        <v>0</v>
      </c>
      <c r="BE1933" s="112">
        <v>0</v>
      </c>
      <c r="BF1933" s="112">
        <v>0</v>
      </c>
      <c r="BG1933" s="112">
        <v>0</v>
      </c>
      <c r="BH1933" s="112">
        <v>0</v>
      </c>
      <c r="BI1933" s="112">
        <v>0</v>
      </c>
      <c r="BJ1933" s="112">
        <v>0</v>
      </c>
      <c r="BK1933" s="111">
        <v>0.71299999999999997</v>
      </c>
      <c r="BL1933" s="112">
        <v>0</v>
      </c>
      <c r="BM1933" s="112">
        <v>0</v>
      </c>
      <c r="BN1933" s="112">
        <v>0</v>
      </c>
      <c r="BO1933" s="112">
        <v>0</v>
      </c>
      <c r="BP1933" s="112">
        <v>0</v>
      </c>
      <c r="BQ1933" s="112">
        <v>0</v>
      </c>
      <c r="BR1933" s="113">
        <v>159</v>
      </c>
      <c r="BS1933" s="112">
        <v>0</v>
      </c>
    </row>
    <row r="1934" spans="1:71" hidden="1" x14ac:dyDescent="0.25">
      <c r="A1934" s="102" t="s">
        <v>9</v>
      </c>
      <c r="B1934" s="103" t="s">
        <v>213</v>
      </c>
      <c r="C1934" s="102" t="s">
        <v>214</v>
      </c>
      <c r="D1934" s="102" t="s">
        <v>543</v>
      </c>
      <c r="E1934" s="102" t="s">
        <v>544</v>
      </c>
      <c r="F1934" s="102" t="s">
        <v>151</v>
      </c>
      <c r="G1934" s="102" t="s">
        <v>223</v>
      </c>
      <c r="H1934" s="104">
        <v>16</v>
      </c>
      <c r="I1934" s="104"/>
      <c r="J1934" s="104"/>
      <c r="K1934" s="104" t="s">
        <v>154</v>
      </c>
      <c r="L1934" s="105">
        <v>16</v>
      </c>
      <c r="M1934" s="106">
        <v>123</v>
      </c>
      <c r="N1934" s="106">
        <v>131</v>
      </c>
      <c r="O1934" s="106">
        <v>1</v>
      </c>
      <c r="P1934" s="106">
        <v>8</v>
      </c>
      <c r="Q1934" s="106">
        <v>3</v>
      </c>
      <c r="R1934" s="106">
        <v>2</v>
      </c>
      <c r="S1934" s="106"/>
      <c r="T1934" s="106"/>
      <c r="U1934" s="106"/>
      <c r="V1934" s="106"/>
      <c r="W1934" s="106"/>
      <c r="X1934" s="106"/>
      <c r="Y1934" s="106"/>
      <c r="Z1934" s="106"/>
      <c r="AA1934" s="107">
        <v>29638</v>
      </c>
      <c r="AB1934" s="106">
        <v>2</v>
      </c>
      <c r="AC1934" s="108">
        <v>2</v>
      </c>
      <c r="AD1934" s="109">
        <v>1</v>
      </c>
      <c r="AE1934" s="110">
        <v>0</v>
      </c>
      <c r="AF1934" s="111">
        <v>0.54</v>
      </c>
      <c r="AG1934" s="112">
        <v>0</v>
      </c>
      <c r="AH1934" s="112">
        <v>0</v>
      </c>
      <c r="AI1934" s="112">
        <v>0</v>
      </c>
      <c r="AJ1934" s="111">
        <v>0.9</v>
      </c>
      <c r="AK1934" s="112">
        <v>0</v>
      </c>
      <c r="AL1934" s="112">
        <v>0</v>
      </c>
      <c r="AM1934" s="112">
        <v>0</v>
      </c>
      <c r="AN1934" s="112">
        <v>0</v>
      </c>
      <c r="AO1934" s="112">
        <v>0</v>
      </c>
      <c r="AP1934" s="112">
        <v>0</v>
      </c>
      <c r="AQ1934" s="112">
        <v>0</v>
      </c>
      <c r="AR1934" s="112">
        <v>0</v>
      </c>
      <c r="AS1934" s="112">
        <v>0</v>
      </c>
      <c r="AT1934" s="111">
        <v>0.55000000000000004</v>
      </c>
      <c r="AU1934" s="112">
        <v>0</v>
      </c>
      <c r="AV1934" s="112">
        <v>0</v>
      </c>
      <c r="AW1934" s="112">
        <v>0</v>
      </c>
      <c r="AX1934" s="112">
        <v>0</v>
      </c>
      <c r="AY1934" s="112">
        <v>0</v>
      </c>
      <c r="AZ1934" s="112">
        <v>0</v>
      </c>
      <c r="BA1934" s="111">
        <v>0.71299999999999997</v>
      </c>
      <c r="BB1934" s="112">
        <v>0</v>
      </c>
      <c r="BC1934" s="112">
        <v>0</v>
      </c>
      <c r="BD1934" s="112">
        <v>0</v>
      </c>
      <c r="BE1934" s="112">
        <v>0</v>
      </c>
      <c r="BF1934" s="112">
        <v>0</v>
      </c>
      <c r="BG1934" s="112">
        <v>0</v>
      </c>
      <c r="BH1934" s="112">
        <v>0</v>
      </c>
      <c r="BI1934" s="112">
        <v>0</v>
      </c>
      <c r="BJ1934" s="112">
        <v>0</v>
      </c>
      <c r="BK1934" s="111">
        <v>0.71299999999999997</v>
      </c>
      <c r="BL1934" s="112">
        <v>0</v>
      </c>
      <c r="BM1934" s="112">
        <v>0</v>
      </c>
      <c r="BN1934" s="112">
        <v>0</v>
      </c>
      <c r="BO1934" s="112">
        <v>0</v>
      </c>
      <c r="BP1934" s="112">
        <v>0</v>
      </c>
      <c r="BQ1934" s="112">
        <v>0</v>
      </c>
      <c r="BR1934" s="113">
        <v>12</v>
      </c>
      <c r="BS1934" s="112">
        <v>0</v>
      </c>
    </row>
    <row r="1935" spans="1:71" hidden="1" x14ac:dyDescent="0.25">
      <c r="A1935" s="102" t="s">
        <v>9</v>
      </c>
      <c r="B1935" s="103" t="s">
        <v>213</v>
      </c>
      <c r="C1935" s="102" t="s">
        <v>214</v>
      </c>
      <c r="D1935" s="102" t="s">
        <v>545</v>
      </c>
      <c r="E1935" s="102" t="s">
        <v>1099</v>
      </c>
      <c r="F1935" s="102" t="s">
        <v>151</v>
      </c>
      <c r="G1935" s="102" t="s">
        <v>223</v>
      </c>
      <c r="H1935" s="104">
        <v>10</v>
      </c>
      <c r="I1935" s="104"/>
      <c r="J1935" s="104"/>
      <c r="K1935" s="104" t="s">
        <v>154</v>
      </c>
      <c r="L1935" s="105">
        <v>10</v>
      </c>
      <c r="M1935" s="106">
        <v>131</v>
      </c>
      <c r="N1935" s="106">
        <v>105</v>
      </c>
      <c r="O1935" s="106">
        <v>1</v>
      </c>
      <c r="P1935" s="106">
        <v>-26</v>
      </c>
      <c r="Q1935" s="106">
        <v>1</v>
      </c>
      <c r="R1935" s="106">
        <v>1</v>
      </c>
      <c r="S1935" s="106"/>
      <c r="T1935" s="106"/>
      <c r="U1935" s="106"/>
      <c r="V1935" s="106"/>
      <c r="W1935" s="106"/>
      <c r="X1935" s="106"/>
      <c r="Y1935" s="106"/>
      <c r="Z1935" s="106"/>
      <c r="AA1935" s="107"/>
      <c r="AB1935" s="106"/>
      <c r="AC1935" s="108">
        <v>1</v>
      </c>
      <c r="AD1935" s="109">
        <v>1</v>
      </c>
      <c r="AE1935" s="110">
        <v>0</v>
      </c>
      <c r="AF1935" s="111">
        <v>0.54</v>
      </c>
      <c r="AG1935" s="112">
        <v>0</v>
      </c>
      <c r="AH1935" s="112">
        <v>0</v>
      </c>
      <c r="AI1935" s="112">
        <v>0</v>
      </c>
      <c r="AJ1935" s="111">
        <v>0.9</v>
      </c>
      <c r="AK1935" s="112">
        <v>0</v>
      </c>
      <c r="AL1935" s="112">
        <v>0</v>
      </c>
      <c r="AM1935" s="112">
        <v>0</v>
      </c>
      <c r="AN1935" s="112">
        <v>0</v>
      </c>
      <c r="AO1935" s="112">
        <v>0</v>
      </c>
      <c r="AP1935" s="112">
        <v>0</v>
      </c>
      <c r="AQ1935" s="112">
        <v>0</v>
      </c>
      <c r="AR1935" s="112">
        <v>0</v>
      </c>
      <c r="AS1935" s="112">
        <v>0</v>
      </c>
      <c r="AT1935" s="111">
        <v>0.55000000000000004</v>
      </c>
      <c r="AU1935" s="112">
        <v>0</v>
      </c>
      <c r="AV1935" s="112">
        <v>0</v>
      </c>
      <c r="AW1935" s="112">
        <v>0</v>
      </c>
      <c r="AX1935" s="112">
        <v>0</v>
      </c>
      <c r="AY1935" s="112">
        <v>0</v>
      </c>
      <c r="AZ1935" s="112">
        <v>0</v>
      </c>
      <c r="BA1935" s="111">
        <v>0.71299999999999997</v>
      </c>
      <c r="BB1935" s="112">
        <v>0</v>
      </c>
      <c r="BC1935" s="112">
        <v>0</v>
      </c>
      <c r="BD1935" s="112">
        <v>0</v>
      </c>
      <c r="BE1935" s="112">
        <v>0</v>
      </c>
      <c r="BF1935" s="112">
        <v>0</v>
      </c>
      <c r="BG1935" s="112">
        <v>0</v>
      </c>
      <c r="BH1935" s="112">
        <v>0</v>
      </c>
      <c r="BI1935" s="112">
        <v>0</v>
      </c>
      <c r="BJ1935" s="112">
        <v>0</v>
      </c>
      <c r="BK1935" s="111">
        <v>0.71299999999999997</v>
      </c>
      <c r="BL1935" s="112">
        <v>0</v>
      </c>
      <c r="BM1935" s="112">
        <v>0</v>
      </c>
      <c r="BN1935" s="112">
        <v>0</v>
      </c>
      <c r="BO1935" s="112">
        <v>0</v>
      </c>
      <c r="BP1935" s="112">
        <v>0</v>
      </c>
      <c r="BQ1935" s="112">
        <v>0</v>
      </c>
      <c r="BR1935" s="113">
        <v>12</v>
      </c>
      <c r="BS1935" s="112">
        <v>0</v>
      </c>
    </row>
    <row r="1936" spans="1:71" hidden="1" x14ac:dyDescent="0.25">
      <c r="A1936" s="102" t="s">
        <v>9</v>
      </c>
      <c r="B1936" s="103" t="s">
        <v>213</v>
      </c>
      <c r="C1936" s="102" t="s">
        <v>214</v>
      </c>
      <c r="D1936" s="102" t="s">
        <v>268</v>
      </c>
      <c r="E1936" s="102" t="s">
        <v>269</v>
      </c>
      <c r="F1936" s="102" t="s">
        <v>151</v>
      </c>
      <c r="G1936" s="102" t="s">
        <v>223</v>
      </c>
      <c r="H1936" s="104">
        <v>21</v>
      </c>
      <c r="I1936" s="104">
        <v>18</v>
      </c>
      <c r="J1936" s="104">
        <v>31</v>
      </c>
      <c r="K1936" s="104">
        <v>93</v>
      </c>
      <c r="L1936" s="105">
        <v>23.333333333333332</v>
      </c>
      <c r="M1936" s="106">
        <v>279</v>
      </c>
      <c r="N1936" s="106">
        <v>266</v>
      </c>
      <c r="O1936" s="106">
        <v>3</v>
      </c>
      <c r="P1936" s="106">
        <v>-13</v>
      </c>
      <c r="Q1936" s="106">
        <v>2</v>
      </c>
      <c r="R1936" s="106">
        <v>2.5</v>
      </c>
      <c r="S1936" s="106">
        <v>259</v>
      </c>
      <c r="T1936" s="106">
        <v>252</v>
      </c>
      <c r="U1936" s="106">
        <v>3</v>
      </c>
      <c r="V1936" s="106">
        <v>-7</v>
      </c>
      <c r="W1936" s="106">
        <v>1</v>
      </c>
      <c r="X1936" s="106">
        <v>2</v>
      </c>
      <c r="Y1936" s="106">
        <v>31</v>
      </c>
      <c r="Z1936" s="106">
        <v>6</v>
      </c>
      <c r="AA1936" s="107">
        <v>56891</v>
      </c>
      <c r="AB1936" s="106">
        <v>6</v>
      </c>
      <c r="AC1936" s="108">
        <v>4.5</v>
      </c>
      <c r="AD1936" s="109">
        <v>3</v>
      </c>
      <c r="AE1936" s="110">
        <v>0</v>
      </c>
      <c r="AF1936" s="111">
        <v>0.54</v>
      </c>
      <c r="AG1936" s="112">
        <v>0</v>
      </c>
      <c r="AH1936" s="112">
        <v>0</v>
      </c>
      <c r="AI1936" s="112">
        <v>0</v>
      </c>
      <c r="AJ1936" s="111">
        <v>0.9</v>
      </c>
      <c r="AK1936" s="112">
        <v>0</v>
      </c>
      <c r="AL1936" s="112">
        <v>0</v>
      </c>
      <c r="AM1936" s="112">
        <v>0</v>
      </c>
      <c r="AN1936" s="112">
        <v>0</v>
      </c>
      <c r="AO1936" s="112">
        <v>0</v>
      </c>
      <c r="AP1936" s="112">
        <v>0</v>
      </c>
      <c r="AQ1936" s="112">
        <v>0</v>
      </c>
      <c r="AR1936" s="112">
        <v>0</v>
      </c>
      <c r="AS1936" s="112">
        <v>0</v>
      </c>
      <c r="AT1936" s="111">
        <v>0.55000000000000004</v>
      </c>
      <c r="AU1936" s="112">
        <v>0</v>
      </c>
      <c r="AV1936" s="112">
        <v>0</v>
      </c>
      <c r="AW1936" s="112">
        <v>0</v>
      </c>
      <c r="AX1936" s="112">
        <v>0</v>
      </c>
      <c r="AY1936" s="112">
        <v>0</v>
      </c>
      <c r="AZ1936" s="112">
        <v>0</v>
      </c>
      <c r="BA1936" s="111">
        <v>0.71299999999999997</v>
      </c>
      <c r="BB1936" s="112">
        <v>0</v>
      </c>
      <c r="BC1936" s="112">
        <v>0</v>
      </c>
      <c r="BD1936" s="112">
        <v>0</v>
      </c>
      <c r="BE1936" s="112">
        <v>0</v>
      </c>
      <c r="BF1936" s="112">
        <v>0</v>
      </c>
      <c r="BG1936" s="112">
        <v>0</v>
      </c>
      <c r="BH1936" s="112">
        <v>0</v>
      </c>
      <c r="BI1936" s="112">
        <v>0</v>
      </c>
      <c r="BJ1936" s="112">
        <v>0</v>
      </c>
      <c r="BK1936" s="111">
        <v>0.71299999999999997</v>
      </c>
      <c r="BL1936" s="112">
        <v>0</v>
      </c>
      <c r="BM1936" s="112">
        <v>0</v>
      </c>
      <c r="BN1936" s="112">
        <v>0</v>
      </c>
      <c r="BO1936" s="112">
        <v>0</v>
      </c>
      <c r="BP1936" s="112">
        <v>0</v>
      </c>
      <c r="BQ1936" s="112">
        <v>0</v>
      </c>
      <c r="BR1936" s="113">
        <v>19</v>
      </c>
      <c r="BS1936" s="112">
        <v>999</v>
      </c>
    </row>
    <row r="1937" spans="1:71" hidden="1" x14ac:dyDescent="0.25">
      <c r="A1937" s="102" t="s">
        <v>9</v>
      </c>
      <c r="B1937" s="103" t="s">
        <v>213</v>
      </c>
      <c r="C1937" s="102" t="s">
        <v>214</v>
      </c>
      <c r="D1937" s="102" t="s">
        <v>553</v>
      </c>
      <c r="E1937" s="102" t="s">
        <v>554</v>
      </c>
      <c r="F1937" s="102" t="s">
        <v>152</v>
      </c>
      <c r="G1937" s="102" t="s">
        <v>223</v>
      </c>
      <c r="H1937" s="104"/>
      <c r="I1937" s="104">
        <v>10</v>
      </c>
      <c r="J1937" s="104"/>
      <c r="K1937" s="104" t="s">
        <v>154</v>
      </c>
      <c r="L1937" s="105">
        <v>10</v>
      </c>
      <c r="M1937" s="106"/>
      <c r="N1937" s="106"/>
      <c r="O1937" s="106"/>
      <c r="P1937" s="106"/>
      <c r="Q1937" s="106"/>
      <c r="R1937" s="106"/>
      <c r="S1937" s="106">
        <v>108</v>
      </c>
      <c r="T1937" s="106">
        <v>103</v>
      </c>
      <c r="U1937" s="106">
        <v>1</v>
      </c>
      <c r="V1937" s="106">
        <v>-5</v>
      </c>
      <c r="W1937" s="106">
        <v>1</v>
      </c>
      <c r="X1937" s="106">
        <v>1</v>
      </c>
      <c r="Y1937" s="106"/>
      <c r="Z1937" s="106"/>
      <c r="AA1937" s="107">
        <v>36566</v>
      </c>
      <c r="AB1937" s="106">
        <v>3</v>
      </c>
      <c r="AC1937" s="108">
        <v>2.3333333333333335</v>
      </c>
      <c r="AD1937" s="109">
        <v>2</v>
      </c>
      <c r="AE1937" s="110">
        <v>0</v>
      </c>
      <c r="AF1937" s="111">
        <v>0.54</v>
      </c>
      <c r="AG1937" s="112">
        <v>0</v>
      </c>
      <c r="AH1937" s="112">
        <v>0</v>
      </c>
      <c r="AI1937" s="112">
        <v>0</v>
      </c>
      <c r="AJ1937" s="111">
        <v>0.9</v>
      </c>
      <c r="AK1937" s="112">
        <v>0</v>
      </c>
      <c r="AL1937" s="112">
        <v>0</v>
      </c>
      <c r="AM1937" s="112">
        <v>0</v>
      </c>
      <c r="AN1937" s="112">
        <v>0</v>
      </c>
      <c r="AO1937" s="112">
        <v>0</v>
      </c>
      <c r="AP1937" s="112">
        <v>0</v>
      </c>
      <c r="AQ1937" s="112">
        <v>0</v>
      </c>
      <c r="AR1937" s="112">
        <v>0</v>
      </c>
      <c r="AS1937" s="112">
        <v>0</v>
      </c>
      <c r="AT1937" s="111">
        <v>0.55000000000000004</v>
      </c>
      <c r="AU1937" s="112">
        <v>0</v>
      </c>
      <c r="AV1937" s="112">
        <v>0</v>
      </c>
      <c r="AW1937" s="112">
        <v>0</v>
      </c>
      <c r="AX1937" s="112">
        <v>0</v>
      </c>
      <c r="AY1937" s="112">
        <v>0</v>
      </c>
      <c r="AZ1937" s="112">
        <v>0</v>
      </c>
      <c r="BA1937" s="111">
        <v>0.71299999999999997</v>
      </c>
      <c r="BB1937" s="112">
        <v>0</v>
      </c>
      <c r="BC1937" s="112">
        <v>0</v>
      </c>
      <c r="BD1937" s="112">
        <v>0</v>
      </c>
      <c r="BE1937" s="112">
        <v>0</v>
      </c>
      <c r="BF1937" s="112">
        <v>0</v>
      </c>
      <c r="BG1937" s="112">
        <v>0</v>
      </c>
      <c r="BH1937" s="112">
        <v>0</v>
      </c>
      <c r="BI1937" s="112">
        <v>0</v>
      </c>
      <c r="BJ1937" s="112">
        <v>0</v>
      </c>
      <c r="BK1937" s="111">
        <v>0.71299999999999997</v>
      </c>
      <c r="BL1937" s="112">
        <v>0</v>
      </c>
      <c r="BM1937" s="112">
        <v>0</v>
      </c>
      <c r="BN1937" s="112">
        <v>0</v>
      </c>
      <c r="BO1937" s="112">
        <v>0</v>
      </c>
      <c r="BP1937" s="112">
        <v>0</v>
      </c>
      <c r="BQ1937" s="112">
        <v>0</v>
      </c>
      <c r="BR1937" s="113">
        <v>10</v>
      </c>
      <c r="BS1937" s="112">
        <v>0</v>
      </c>
    </row>
    <row r="1938" spans="1:71" hidden="1" x14ac:dyDescent="0.25">
      <c r="A1938" s="102" t="s">
        <v>9</v>
      </c>
      <c r="B1938" s="103" t="s">
        <v>213</v>
      </c>
      <c r="C1938" s="102" t="s">
        <v>214</v>
      </c>
      <c r="D1938" s="102" t="s">
        <v>557</v>
      </c>
      <c r="E1938" s="102" t="s">
        <v>558</v>
      </c>
      <c r="F1938" s="102" t="s">
        <v>151</v>
      </c>
      <c r="G1938" s="102" t="s">
        <v>223</v>
      </c>
      <c r="H1938" s="104">
        <v>17</v>
      </c>
      <c r="I1938" s="104">
        <v>14</v>
      </c>
      <c r="J1938" s="104">
        <v>4</v>
      </c>
      <c r="K1938" s="104">
        <v>12</v>
      </c>
      <c r="L1938" s="105">
        <v>11.666666666666666</v>
      </c>
      <c r="M1938" s="106">
        <v>155</v>
      </c>
      <c r="N1938" s="106">
        <v>148</v>
      </c>
      <c r="O1938" s="106">
        <v>2</v>
      </c>
      <c r="P1938" s="106">
        <v>-7</v>
      </c>
      <c r="Q1938" s="106">
        <v>2</v>
      </c>
      <c r="R1938" s="106">
        <v>2</v>
      </c>
      <c r="S1938" s="106">
        <v>144</v>
      </c>
      <c r="T1938" s="106">
        <v>140</v>
      </c>
      <c r="U1938" s="106">
        <v>2</v>
      </c>
      <c r="V1938" s="106">
        <v>-4</v>
      </c>
      <c r="W1938" s="106">
        <v>1</v>
      </c>
      <c r="X1938" s="106">
        <v>1.5</v>
      </c>
      <c r="Y1938" s="106">
        <v>4</v>
      </c>
      <c r="Z1938" s="106">
        <v>1</v>
      </c>
      <c r="AA1938" s="107"/>
      <c r="AB1938" s="106"/>
      <c r="AC1938" s="108">
        <v>1.5</v>
      </c>
      <c r="AD1938" s="109">
        <v>1</v>
      </c>
      <c r="AE1938" s="110">
        <v>0</v>
      </c>
      <c r="AF1938" s="111">
        <v>0.54</v>
      </c>
      <c r="AG1938" s="112">
        <v>0</v>
      </c>
      <c r="AH1938" s="112">
        <v>0</v>
      </c>
      <c r="AI1938" s="112">
        <v>0</v>
      </c>
      <c r="AJ1938" s="111">
        <v>0.9</v>
      </c>
      <c r="AK1938" s="112">
        <v>0</v>
      </c>
      <c r="AL1938" s="112">
        <v>0</v>
      </c>
      <c r="AM1938" s="112">
        <v>0</v>
      </c>
      <c r="AN1938" s="112">
        <v>0</v>
      </c>
      <c r="AO1938" s="112">
        <v>0</v>
      </c>
      <c r="AP1938" s="112">
        <v>0</v>
      </c>
      <c r="AQ1938" s="112">
        <v>0</v>
      </c>
      <c r="AR1938" s="112">
        <v>0</v>
      </c>
      <c r="AS1938" s="112">
        <v>0</v>
      </c>
      <c r="AT1938" s="111">
        <v>0.55000000000000004</v>
      </c>
      <c r="AU1938" s="112">
        <v>0</v>
      </c>
      <c r="AV1938" s="112">
        <v>0</v>
      </c>
      <c r="AW1938" s="112">
        <v>0</v>
      </c>
      <c r="AX1938" s="112">
        <v>0</v>
      </c>
      <c r="AY1938" s="112">
        <v>0</v>
      </c>
      <c r="AZ1938" s="112">
        <v>0</v>
      </c>
      <c r="BA1938" s="111">
        <v>0.71299999999999997</v>
      </c>
      <c r="BB1938" s="112">
        <v>0</v>
      </c>
      <c r="BC1938" s="112">
        <v>0</v>
      </c>
      <c r="BD1938" s="112">
        <v>0</v>
      </c>
      <c r="BE1938" s="112">
        <v>0</v>
      </c>
      <c r="BF1938" s="112">
        <v>0</v>
      </c>
      <c r="BG1938" s="112">
        <v>0</v>
      </c>
      <c r="BH1938" s="112">
        <v>0</v>
      </c>
      <c r="BI1938" s="112">
        <v>0</v>
      </c>
      <c r="BJ1938" s="112">
        <v>0</v>
      </c>
      <c r="BK1938" s="111">
        <v>0.71299999999999997</v>
      </c>
      <c r="BL1938" s="112">
        <v>0</v>
      </c>
      <c r="BM1938" s="112">
        <v>0</v>
      </c>
      <c r="BN1938" s="112">
        <v>0</v>
      </c>
      <c r="BO1938" s="112">
        <v>0</v>
      </c>
      <c r="BP1938" s="112">
        <v>0</v>
      </c>
      <c r="BQ1938" s="112">
        <v>0</v>
      </c>
      <c r="BR1938" s="113">
        <v>19</v>
      </c>
      <c r="BS1938" s="112">
        <v>0</v>
      </c>
    </row>
    <row r="1939" spans="1:71" hidden="1" x14ac:dyDescent="0.25">
      <c r="A1939" s="102" t="s">
        <v>9</v>
      </c>
      <c r="B1939" s="103" t="s">
        <v>213</v>
      </c>
      <c r="C1939" s="102" t="s">
        <v>214</v>
      </c>
      <c r="D1939" s="102" t="s">
        <v>560</v>
      </c>
      <c r="E1939" s="102" t="s">
        <v>561</v>
      </c>
      <c r="F1939" s="102" t="s">
        <v>151</v>
      </c>
      <c r="G1939" s="102" t="s">
        <v>223</v>
      </c>
      <c r="H1939" s="104">
        <v>13</v>
      </c>
      <c r="I1939" s="104">
        <v>16</v>
      </c>
      <c r="J1939" s="104"/>
      <c r="K1939" s="104" t="s">
        <v>154</v>
      </c>
      <c r="L1939" s="105">
        <v>14.5</v>
      </c>
      <c r="M1939" s="106">
        <v>132</v>
      </c>
      <c r="N1939" s="106">
        <v>128</v>
      </c>
      <c r="O1939" s="106">
        <v>1</v>
      </c>
      <c r="P1939" s="106">
        <v>-4</v>
      </c>
      <c r="Q1939" s="106">
        <v>2</v>
      </c>
      <c r="R1939" s="106">
        <v>1.5</v>
      </c>
      <c r="S1939" s="106">
        <v>140</v>
      </c>
      <c r="T1939" s="106">
        <v>143</v>
      </c>
      <c r="U1939" s="106">
        <v>2</v>
      </c>
      <c r="V1939" s="106">
        <v>3</v>
      </c>
      <c r="W1939" s="106">
        <v>3</v>
      </c>
      <c r="X1939" s="106">
        <v>2.5</v>
      </c>
      <c r="Y1939" s="106"/>
      <c r="Z1939" s="106"/>
      <c r="AA1939" s="107">
        <v>27937</v>
      </c>
      <c r="AB1939" s="106">
        <v>1</v>
      </c>
      <c r="AC1939" s="108">
        <v>1.5</v>
      </c>
      <c r="AD1939" s="109">
        <v>1</v>
      </c>
      <c r="AE1939" s="110">
        <v>0</v>
      </c>
      <c r="AF1939" s="111">
        <v>0.54</v>
      </c>
      <c r="AG1939" s="112">
        <v>0</v>
      </c>
      <c r="AH1939" s="112">
        <v>0</v>
      </c>
      <c r="AI1939" s="112">
        <v>0</v>
      </c>
      <c r="AJ1939" s="111">
        <v>0.9</v>
      </c>
      <c r="AK1939" s="112">
        <v>0</v>
      </c>
      <c r="AL1939" s="112">
        <v>0</v>
      </c>
      <c r="AM1939" s="112">
        <v>0</v>
      </c>
      <c r="AN1939" s="112">
        <v>0</v>
      </c>
      <c r="AO1939" s="112">
        <v>0</v>
      </c>
      <c r="AP1939" s="112">
        <v>0</v>
      </c>
      <c r="AQ1939" s="112">
        <v>0</v>
      </c>
      <c r="AR1939" s="112">
        <v>0</v>
      </c>
      <c r="AS1939" s="112">
        <v>0</v>
      </c>
      <c r="AT1939" s="111">
        <v>0.55000000000000004</v>
      </c>
      <c r="AU1939" s="112">
        <v>0</v>
      </c>
      <c r="AV1939" s="112">
        <v>0</v>
      </c>
      <c r="AW1939" s="112">
        <v>0</v>
      </c>
      <c r="AX1939" s="112">
        <v>0</v>
      </c>
      <c r="AY1939" s="112">
        <v>0</v>
      </c>
      <c r="AZ1939" s="112">
        <v>0</v>
      </c>
      <c r="BA1939" s="111">
        <v>0.71299999999999997</v>
      </c>
      <c r="BB1939" s="112">
        <v>0</v>
      </c>
      <c r="BC1939" s="112">
        <v>0</v>
      </c>
      <c r="BD1939" s="112">
        <v>0</v>
      </c>
      <c r="BE1939" s="112">
        <v>0</v>
      </c>
      <c r="BF1939" s="112">
        <v>0</v>
      </c>
      <c r="BG1939" s="112">
        <v>0</v>
      </c>
      <c r="BH1939" s="112">
        <v>0</v>
      </c>
      <c r="BI1939" s="112">
        <v>0</v>
      </c>
      <c r="BJ1939" s="112">
        <v>0</v>
      </c>
      <c r="BK1939" s="111">
        <v>0.71299999999999997</v>
      </c>
      <c r="BL1939" s="112">
        <v>0</v>
      </c>
      <c r="BM1939" s="112">
        <v>0</v>
      </c>
      <c r="BN1939" s="112">
        <v>0</v>
      </c>
      <c r="BO1939" s="112">
        <v>0</v>
      </c>
      <c r="BP1939" s="112">
        <v>0</v>
      </c>
      <c r="BQ1939" s="112">
        <v>0</v>
      </c>
      <c r="BR1939" s="113">
        <v>12</v>
      </c>
      <c r="BS1939" s="112">
        <v>0</v>
      </c>
    </row>
    <row r="1940" spans="1:71" hidden="1" x14ac:dyDescent="0.25">
      <c r="A1940" s="102" t="s">
        <v>9</v>
      </c>
      <c r="B1940" s="103" t="s">
        <v>213</v>
      </c>
      <c r="C1940" s="102" t="s">
        <v>214</v>
      </c>
      <c r="D1940" s="102" t="s">
        <v>42</v>
      </c>
      <c r="E1940" s="102" t="s">
        <v>43</v>
      </c>
      <c r="F1940" s="102" t="s">
        <v>151</v>
      </c>
      <c r="G1940" s="102" t="s">
        <v>223</v>
      </c>
      <c r="H1940" s="104">
        <v>161</v>
      </c>
      <c r="I1940" s="104">
        <v>197</v>
      </c>
      <c r="J1940" s="104">
        <v>131</v>
      </c>
      <c r="K1940" s="104">
        <v>393</v>
      </c>
      <c r="L1940" s="105">
        <v>163</v>
      </c>
      <c r="M1940" s="106">
        <v>1678</v>
      </c>
      <c r="N1940" s="106">
        <v>1448</v>
      </c>
      <c r="O1940" s="106">
        <v>7</v>
      </c>
      <c r="P1940" s="106">
        <v>-230</v>
      </c>
      <c r="Q1940" s="106">
        <v>1</v>
      </c>
      <c r="R1940" s="106">
        <v>4</v>
      </c>
      <c r="S1940" s="106">
        <v>1758</v>
      </c>
      <c r="T1940" s="106">
        <v>1738</v>
      </c>
      <c r="U1940" s="106">
        <v>8</v>
      </c>
      <c r="V1940" s="106">
        <v>-20</v>
      </c>
      <c r="W1940" s="106">
        <v>1</v>
      </c>
      <c r="X1940" s="106">
        <v>4.5</v>
      </c>
      <c r="Y1940" s="106">
        <v>131</v>
      </c>
      <c r="Z1940" s="106">
        <v>9</v>
      </c>
      <c r="AA1940" s="107">
        <v>38570</v>
      </c>
      <c r="AB1940" s="106">
        <v>3</v>
      </c>
      <c r="AC1940" s="108">
        <v>4.7</v>
      </c>
      <c r="AD1940" s="109">
        <v>3</v>
      </c>
      <c r="AE1940" s="110">
        <v>0</v>
      </c>
      <c r="AF1940" s="111">
        <v>0.54</v>
      </c>
      <c r="AG1940" s="112">
        <v>0</v>
      </c>
      <c r="AH1940" s="112">
        <v>0</v>
      </c>
      <c r="AI1940" s="112">
        <v>0</v>
      </c>
      <c r="AJ1940" s="111">
        <v>0.9</v>
      </c>
      <c r="AK1940" s="112">
        <v>0</v>
      </c>
      <c r="AL1940" s="112">
        <v>0</v>
      </c>
      <c r="AM1940" s="112">
        <v>0</v>
      </c>
      <c r="AN1940" s="112">
        <v>0</v>
      </c>
      <c r="AO1940" s="112">
        <v>0</v>
      </c>
      <c r="AP1940" s="112">
        <v>0</v>
      </c>
      <c r="AQ1940" s="112">
        <v>0</v>
      </c>
      <c r="AR1940" s="112">
        <v>0</v>
      </c>
      <c r="AS1940" s="112">
        <v>0</v>
      </c>
      <c r="AT1940" s="111">
        <v>0.55000000000000004</v>
      </c>
      <c r="AU1940" s="112">
        <v>0</v>
      </c>
      <c r="AV1940" s="112">
        <v>0</v>
      </c>
      <c r="AW1940" s="112">
        <v>0</v>
      </c>
      <c r="AX1940" s="112">
        <v>0</v>
      </c>
      <c r="AY1940" s="112">
        <v>0</v>
      </c>
      <c r="AZ1940" s="112">
        <v>0</v>
      </c>
      <c r="BA1940" s="111">
        <v>0.71299999999999997</v>
      </c>
      <c r="BB1940" s="112">
        <v>0</v>
      </c>
      <c r="BC1940" s="112">
        <v>0</v>
      </c>
      <c r="BD1940" s="112">
        <v>0</v>
      </c>
      <c r="BE1940" s="112">
        <v>0</v>
      </c>
      <c r="BF1940" s="112">
        <v>0</v>
      </c>
      <c r="BG1940" s="112">
        <v>0</v>
      </c>
      <c r="BH1940" s="112">
        <v>0</v>
      </c>
      <c r="BI1940" s="112">
        <v>0</v>
      </c>
      <c r="BJ1940" s="112">
        <v>0</v>
      </c>
      <c r="BK1940" s="111">
        <v>0.71299999999999997</v>
      </c>
      <c r="BL1940" s="112">
        <v>0</v>
      </c>
      <c r="BM1940" s="112">
        <v>0</v>
      </c>
      <c r="BN1940" s="112">
        <v>0</v>
      </c>
      <c r="BO1940" s="112">
        <v>0</v>
      </c>
      <c r="BP1940" s="112">
        <v>0</v>
      </c>
      <c r="BQ1940" s="112">
        <v>0</v>
      </c>
      <c r="BR1940" s="113">
        <v>187</v>
      </c>
      <c r="BS1940" s="112">
        <v>0</v>
      </c>
    </row>
    <row r="1941" spans="1:71" hidden="1" x14ac:dyDescent="0.25">
      <c r="A1941" s="102" t="s">
        <v>9</v>
      </c>
      <c r="B1941" s="103" t="s">
        <v>213</v>
      </c>
      <c r="C1941" s="102" t="s">
        <v>214</v>
      </c>
      <c r="D1941" s="102" t="s">
        <v>562</v>
      </c>
      <c r="E1941" s="102" t="s">
        <v>563</v>
      </c>
      <c r="F1941" s="102" t="s">
        <v>151</v>
      </c>
      <c r="G1941" s="102" t="s">
        <v>223</v>
      </c>
      <c r="H1941" s="104">
        <v>13</v>
      </c>
      <c r="I1941" s="104">
        <v>12</v>
      </c>
      <c r="J1941" s="104"/>
      <c r="K1941" s="104" t="s">
        <v>154</v>
      </c>
      <c r="L1941" s="105">
        <v>12.5</v>
      </c>
      <c r="M1941" s="106">
        <v>202</v>
      </c>
      <c r="N1941" s="106">
        <v>149</v>
      </c>
      <c r="O1941" s="106">
        <v>2</v>
      </c>
      <c r="P1941" s="106">
        <v>-53</v>
      </c>
      <c r="Q1941" s="106">
        <v>1</v>
      </c>
      <c r="R1941" s="106">
        <v>1.5</v>
      </c>
      <c r="S1941" s="106">
        <v>189</v>
      </c>
      <c r="T1941" s="106">
        <v>175</v>
      </c>
      <c r="U1941" s="106">
        <v>2</v>
      </c>
      <c r="V1941" s="106">
        <v>-14</v>
      </c>
      <c r="W1941" s="106">
        <v>1</v>
      </c>
      <c r="X1941" s="106">
        <v>1.5</v>
      </c>
      <c r="Y1941" s="106"/>
      <c r="Z1941" s="106"/>
      <c r="AA1941" s="107">
        <v>38467</v>
      </c>
      <c r="AB1941" s="106">
        <v>3</v>
      </c>
      <c r="AC1941" s="108">
        <v>2.25</v>
      </c>
      <c r="AD1941" s="109">
        <v>2</v>
      </c>
      <c r="AE1941" s="110">
        <v>0</v>
      </c>
      <c r="AF1941" s="111">
        <v>0.54</v>
      </c>
      <c r="AG1941" s="112">
        <v>0</v>
      </c>
      <c r="AH1941" s="112">
        <v>0</v>
      </c>
      <c r="AI1941" s="112">
        <v>0</v>
      </c>
      <c r="AJ1941" s="111">
        <v>0.9</v>
      </c>
      <c r="AK1941" s="112">
        <v>0</v>
      </c>
      <c r="AL1941" s="112">
        <v>0</v>
      </c>
      <c r="AM1941" s="112">
        <v>0</v>
      </c>
      <c r="AN1941" s="112">
        <v>0</v>
      </c>
      <c r="AO1941" s="112">
        <v>0</v>
      </c>
      <c r="AP1941" s="112">
        <v>0</v>
      </c>
      <c r="AQ1941" s="112">
        <v>0</v>
      </c>
      <c r="AR1941" s="112">
        <v>0</v>
      </c>
      <c r="AS1941" s="112">
        <v>0</v>
      </c>
      <c r="AT1941" s="111">
        <v>0.55000000000000004</v>
      </c>
      <c r="AU1941" s="112">
        <v>0</v>
      </c>
      <c r="AV1941" s="112">
        <v>0</v>
      </c>
      <c r="AW1941" s="112">
        <v>0</v>
      </c>
      <c r="AX1941" s="112">
        <v>0</v>
      </c>
      <c r="AY1941" s="112">
        <v>0</v>
      </c>
      <c r="AZ1941" s="112">
        <v>0</v>
      </c>
      <c r="BA1941" s="111">
        <v>0.71299999999999997</v>
      </c>
      <c r="BB1941" s="112">
        <v>0</v>
      </c>
      <c r="BC1941" s="112">
        <v>0</v>
      </c>
      <c r="BD1941" s="112">
        <v>0</v>
      </c>
      <c r="BE1941" s="112">
        <v>0</v>
      </c>
      <c r="BF1941" s="112">
        <v>1.6666666666666667</v>
      </c>
      <c r="BG1941" s="112">
        <v>0</v>
      </c>
      <c r="BH1941" s="112">
        <v>0</v>
      </c>
      <c r="BI1941" s="112">
        <v>1.6666666666666667</v>
      </c>
      <c r="BJ1941" s="112">
        <v>0</v>
      </c>
      <c r="BK1941" s="111">
        <v>0.71299999999999997</v>
      </c>
      <c r="BL1941" s="112">
        <v>0</v>
      </c>
      <c r="BM1941" s="112">
        <v>0</v>
      </c>
      <c r="BN1941" s="112">
        <v>0</v>
      </c>
      <c r="BO1941" s="112">
        <v>1.1883333333333332</v>
      </c>
      <c r="BP1941" s="112">
        <v>1.1883333333333332</v>
      </c>
      <c r="BQ1941" s="112">
        <v>0</v>
      </c>
      <c r="BR1941" s="113">
        <v>22</v>
      </c>
      <c r="BS1941" s="112">
        <v>0</v>
      </c>
    </row>
    <row r="1942" spans="1:71" hidden="1" x14ac:dyDescent="0.25">
      <c r="A1942" s="102" t="s">
        <v>9</v>
      </c>
      <c r="B1942" s="103" t="s">
        <v>213</v>
      </c>
      <c r="C1942" s="102" t="s">
        <v>214</v>
      </c>
      <c r="D1942" s="102" t="s">
        <v>570</v>
      </c>
      <c r="E1942" s="102" t="s">
        <v>571</v>
      </c>
      <c r="F1942" s="102" t="s">
        <v>151</v>
      </c>
      <c r="G1942" s="102" t="s">
        <v>223</v>
      </c>
      <c r="H1942" s="104">
        <v>146</v>
      </c>
      <c r="I1942" s="104">
        <v>215</v>
      </c>
      <c r="J1942" s="104">
        <v>16</v>
      </c>
      <c r="K1942" s="104">
        <v>48</v>
      </c>
      <c r="L1942" s="105">
        <v>125.66666666666667</v>
      </c>
      <c r="M1942" s="106">
        <v>1216</v>
      </c>
      <c r="N1942" s="106">
        <v>1270</v>
      </c>
      <c r="O1942" s="106">
        <v>7</v>
      </c>
      <c r="P1942" s="106">
        <v>54</v>
      </c>
      <c r="Q1942" s="106">
        <v>7</v>
      </c>
      <c r="R1942" s="106">
        <v>7</v>
      </c>
      <c r="S1942" s="106">
        <v>1550</v>
      </c>
      <c r="T1942" s="106">
        <v>1621</v>
      </c>
      <c r="U1942" s="106">
        <v>8</v>
      </c>
      <c r="V1942" s="106">
        <v>71</v>
      </c>
      <c r="W1942" s="106">
        <v>9</v>
      </c>
      <c r="X1942" s="106">
        <v>8.5</v>
      </c>
      <c r="Y1942" s="106">
        <v>16</v>
      </c>
      <c r="Z1942" s="106">
        <v>4</v>
      </c>
      <c r="AA1942" s="107">
        <v>29358</v>
      </c>
      <c r="AB1942" s="106">
        <v>1</v>
      </c>
      <c r="AC1942" s="108">
        <v>4.3</v>
      </c>
      <c r="AD1942" s="109">
        <v>1</v>
      </c>
      <c r="AE1942" s="110">
        <v>0</v>
      </c>
      <c r="AF1942" s="111">
        <v>0.54</v>
      </c>
      <c r="AG1942" s="112">
        <v>0</v>
      </c>
      <c r="AH1942" s="112">
        <v>0</v>
      </c>
      <c r="AI1942" s="112">
        <v>0</v>
      </c>
      <c r="AJ1942" s="111">
        <v>0.9</v>
      </c>
      <c r="AK1942" s="112">
        <v>0</v>
      </c>
      <c r="AL1942" s="112">
        <v>0</v>
      </c>
      <c r="AM1942" s="112">
        <v>0</v>
      </c>
      <c r="AN1942" s="112">
        <v>0</v>
      </c>
      <c r="AO1942" s="112">
        <v>0</v>
      </c>
      <c r="AP1942" s="112">
        <v>0</v>
      </c>
      <c r="AQ1942" s="112">
        <v>0</v>
      </c>
      <c r="AR1942" s="112">
        <v>0</v>
      </c>
      <c r="AS1942" s="112">
        <v>0</v>
      </c>
      <c r="AT1942" s="111">
        <v>0.55000000000000004</v>
      </c>
      <c r="AU1942" s="112">
        <v>0</v>
      </c>
      <c r="AV1942" s="112">
        <v>0</v>
      </c>
      <c r="AW1942" s="112">
        <v>0</v>
      </c>
      <c r="AX1942" s="112">
        <v>0</v>
      </c>
      <c r="AY1942" s="112">
        <v>0</v>
      </c>
      <c r="AZ1942" s="112">
        <v>0</v>
      </c>
      <c r="BA1942" s="111">
        <v>0.71299999999999997</v>
      </c>
      <c r="BB1942" s="112">
        <v>0</v>
      </c>
      <c r="BC1942" s="112">
        <v>0</v>
      </c>
      <c r="BD1942" s="112">
        <v>0</v>
      </c>
      <c r="BE1942" s="112">
        <v>0</v>
      </c>
      <c r="BF1942" s="112">
        <v>0</v>
      </c>
      <c r="BG1942" s="112">
        <v>0</v>
      </c>
      <c r="BH1942" s="112">
        <v>0</v>
      </c>
      <c r="BI1942" s="112">
        <v>0</v>
      </c>
      <c r="BJ1942" s="112">
        <v>0</v>
      </c>
      <c r="BK1942" s="111">
        <v>0.71299999999999997</v>
      </c>
      <c r="BL1942" s="112">
        <v>0</v>
      </c>
      <c r="BM1942" s="112">
        <v>0</v>
      </c>
      <c r="BN1942" s="112">
        <v>0</v>
      </c>
      <c r="BO1942" s="112">
        <v>0</v>
      </c>
      <c r="BP1942" s="112">
        <v>0</v>
      </c>
      <c r="BQ1942" s="112">
        <v>0</v>
      </c>
      <c r="BR1942" s="113">
        <v>180</v>
      </c>
      <c r="BS1942" s="112">
        <v>0</v>
      </c>
    </row>
    <row r="1943" spans="1:71" hidden="1" x14ac:dyDescent="0.25">
      <c r="A1943" s="102" t="s">
        <v>9</v>
      </c>
      <c r="B1943" s="103" t="s">
        <v>213</v>
      </c>
      <c r="C1943" s="102" t="s">
        <v>214</v>
      </c>
      <c r="D1943" s="102" t="s">
        <v>135</v>
      </c>
      <c r="E1943" s="102" t="s">
        <v>134</v>
      </c>
      <c r="F1943" s="102" t="s">
        <v>151</v>
      </c>
      <c r="G1943" s="102" t="s">
        <v>223</v>
      </c>
      <c r="H1943" s="104">
        <v>19</v>
      </c>
      <c r="I1943" s="104">
        <v>19</v>
      </c>
      <c r="J1943" s="104"/>
      <c r="K1943" s="104" t="s">
        <v>154</v>
      </c>
      <c r="L1943" s="105">
        <v>19</v>
      </c>
      <c r="M1943" s="106">
        <v>192</v>
      </c>
      <c r="N1943" s="106">
        <v>188</v>
      </c>
      <c r="O1943" s="106">
        <v>2</v>
      </c>
      <c r="P1943" s="106">
        <v>-4</v>
      </c>
      <c r="Q1943" s="106">
        <v>2</v>
      </c>
      <c r="R1943" s="106">
        <v>2</v>
      </c>
      <c r="S1943" s="106">
        <v>198</v>
      </c>
      <c r="T1943" s="106">
        <v>196</v>
      </c>
      <c r="U1943" s="106">
        <v>2</v>
      </c>
      <c r="V1943" s="106">
        <v>-2</v>
      </c>
      <c r="W1943" s="106">
        <v>1</v>
      </c>
      <c r="X1943" s="106">
        <v>1.5</v>
      </c>
      <c r="Y1943" s="106"/>
      <c r="Z1943" s="106"/>
      <c r="AA1943" s="107">
        <v>36959</v>
      </c>
      <c r="AB1943" s="106">
        <v>3</v>
      </c>
      <c r="AC1943" s="108">
        <v>2.375</v>
      </c>
      <c r="AD1943" s="109">
        <v>2</v>
      </c>
      <c r="AE1943" s="110">
        <v>0</v>
      </c>
      <c r="AF1943" s="111">
        <v>0.54</v>
      </c>
      <c r="AG1943" s="112">
        <v>0</v>
      </c>
      <c r="AH1943" s="112">
        <v>0</v>
      </c>
      <c r="AI1943" s="112">
        <v>0</v>
      </c>
      <c r="AJ1943" s="111">
        <v>0.9</v>
      </c>
      <c r="AK1943" s="112">
        <v>0</v>
      </c>
      <c r="AL1943" s="112">
        <v>0</v>
      </c>
      <c r="AM1943" s="112">
        <v>0</v>
      </c>
      <c r="AN1943" s="112">
        <v>0</v>
      </c>
      <c r="AO1943" s="112">
        <v>0</v>
      </c>
      <c r="AP1943" s="112">
        <v>0</v>
      </c>
      <c r="AQ1943" s="112">
        <v>0</v>
      </c>
      <c r="AR1943" s="112">
        <v>0</v>
      </c>
      <c r="AS1943" s="112">
        <v>0</v>
      </c>
      <c r="AT1943" s="111">
        <v>0.55000000000000004</v>
      </c>
      <c r="AU1943" s="112">
        <v>0</v>
      </c>
      <c r="AV1943" s="112">
        <v>0</v>
      </c>
      <c r="AW1943" s="112">
        <v>0</v>
      </c>
      <c r="AX1943" s="112">
        <v>0</v>
      </c>
      <c r="AY1943" s="112">
        <v>0</v>
      </c>
      <c r="AZ1943" s="112">
        <v>0</v>
      </c>
      <c r="BA1943" s="111">
        <v>0.71299999999999997</v>
      </c>
      <c r="BB1943" s="112">
        <v>0</v>
      </c>
      <c r="BC1943" s="112">
        <v>0</v>
      </c>
      <c r="BD1943" s="112">
        <v>0</v>
      </c>
      <c r="BE1943" s="112">
        <v>0</v>
      </c>
      <c r="BF1943" s="112">
        <v>0</v>
      </c>
      <c r="BG1943" s="112">
        <v>0</v>
      </c>
      <c r="BH1943" s="112">
        <v>0</v>
      </c>
      <c r="BI1943" s="112">
        <v>0</v>
      </c>
      <c r="BJ1943" s="112">
        <v>0</v>
      </c>
      <c r="BK1943" s="111">
        <v>0.71299999999999997</v>
      </c>
      <c r="BL1943" s="112">
        <v>0</v>
      </c>
      <c r="BM1943" s="112">
        <v>0</v>
      </c>
      <c r="BN1943" s="112">
        <v>0</v>
      </c>
      <c r="BO1943" s="112">
        <v>0</v>
      </c>
      <c r="BP1943" s="112">
        <v>0</v>
      </c>
      <c r="BQ1943" s="112">
        <v>0</v>
      </c>
      <c r="BR1943" s="113">
        <v>25</v>
      </c>
      <c r="BS1943" s="112">
        <v>0</v>
      </c>
    </row>
    <row r="1944" spans="1:71" hidden="1" x14ac:dyDescent="0.25">
      <c r="A1944" s="102" t="s">
        <v>9</v>
      </c>
      <c r="B1944" s="103" t="s">
        <v>213</v>
      </c>
      <c r="C1944" s="102" t="s">
        <v>214</v>
      </c>
      <c r="D1944" s="102" t="s">
        <v>576</v>
      </c>
      <c r="E1944" s="102" t="s">
        <v>577</v>
      </c>
      <c r="F1944" s="102" t="s">
        <v>151</v>
      </c>
      <c r="G1944" s="102" t="s">
        <v>223</v>
      </c>
      <c r="H1944" s="104">
        <v>20</v>
      </c>
      <c r="I1944" s="104">
        <v>26</v>
      </c>
      <c r="J1944" s="104"/>
      <c r="K1944" s="104" t="s">
        <v>154</v>
      </c>
      <c r="L1944" s="105">
        <v>23</v>
      </c>
      <c r="M1944" s="106">
        <v>162</v>
      </c>
      <c r="N1944" s="106">
        <v>163</v>
      </c>
      <c r="O1944" s="106">
        <v>2</v>
      </c>
      <c r="P1944" s="106">
        <v>1</v>
      </c>
      <c r="Q1944" s="106">
        <v>3</v>
      </c>
      <c r="R1944" s="106">
        <v>2.5</v>
      </c>
      <c r="S1944" s="106">
        <v>187</v>
      </c>
      <c r="T1944" s="106">
        <v>193</v>
      </c>
      <c r="U1944" s="106">
        <v>2</v>
      </c>
      <c r="V1944" s="106">
        <v>6</v>
      </c>
      <c r="W1944" s="106">
        <v>4</v>
      </c>
      <c r="X1944" s="106">
        <v>3</v>
      </c>
      <c r="Y1944" s="106"/>
      <c r="Z1944" s="106"/>
      <c r="AA1944" s="107">
        <v>38471</v>
      </c>
      <c r="AB1944" s="106">
        <v>3</v>
      </c>
      <c r="AC1944" s="108">
        <v>2.875</v>
      </c>
      <c r="AD1944" s="109">
        <v>2</v>
      </c>
      <c r="AE1944" s="110">
        <v>0</v>
      </c>
      <c r="AF1944" s="111">
        <v>0.54</v>
      </c>
      <c r="AG1944" s="112">
        <v>0</v>
      </c>
      <c r="AH1944" s="112">
        <v>0</v>
      </c>
      <c r="AI1944" s="112">
        <v>0</v>
      </c>
      <c r="AJ1944" s="111">
        <v>0.9</v>
      </c>
      <c r="AK1944" s="112">
        <v>0</v>
      </c>
      <c r="AL1944" s="112">
        <v>0</v>
      </c>
      <c r="AM1944" s="112">
        <v>0</v>
      </c>
      <c r="AN1944" s="112">
        <v>0</v>
      </c>
      <c r="AO1944" s="112">
        <v>0</v>
      </c>
      <c r="AP1944" s="112">
        <v>0</v>
      </c>
      <c r="AQ1944" s="112">
        <v>0</v>
      </c>
      <c r="AR1944" s="112">
        <v>0</v>
      </c>
      <c r="AS1944" s="112">
        <v>0</v>
      </c>
      <c r="AT1944" s="111">
        <v>0.55000000000000004</v>
      </c>
      <c r="AU1944" s="112">
        <v>0</v>
      </c>
      <c r="AV1944" s="112">
        <v>0</v>
      </c>
      <c r="AW1944" s="112">
        <v>0</v>
      </c>
      <c r="AX1944" s="112">
        <v>0</v>
      </c>
      <c r="AY1944" s="112">
        <v>0</v>
      </c>
      <c r="AZ1944" s="112">
        <v>0</v>
      </c>
      <c r="BA1944" s="111">
        <v>0.71299999999999997</v>
      </c>
      <c r="BB1944" s="112">
        <v>0</v>
      </c>
      <c r="BC1944" s="112">
        <v>0</v>
      </c>
      <c r="BD1944" s="112">
        <v>0</v>
      </c>
      <c r="BE1944" s="112">
        <v>0</v>
      </c>
      <c r="BF1944" s="112">
        <v>0</v>
      </c>
      <c r="BG1944" s="112">
        <v>0</v>
      </c>
      <c r="BH1944" s="112">
        <v>0</v>
      </c>
      <c r="BI1944" s="112">
        <v>0</v>
      </c>
      <c r="BJ1944" s="112">
        <v>0</v>
      </c>
      <c r="BK1944" s="111">
        <v>0.71299999999999997</v>
      </c>
      <c r="BL1944" s="112">
        <v>0</v>
      </c>
      <c r="BM1944" s="112">
        <v>0</v>
      </c>
      <c r="BN1944" s="112">
        <v>0</v>
      </c>
      <c r="BO1944" s="112">
        <v>0</v>
      </c>
      <c r="BP1944" s="112">
        <v>0</v>
      </c>
      <c r="BQ1944" s="112">
        <v>0</v>
      </c>
      <c r="BR1944" s="113">
        <v>8</v>
      </c>
      <c r="BS1944" s="112">
        <v>0</v>
      </c>
    </row>
    <row r="1945" spans="1:71" hidden="1" x14ac:dyDescent="0.25">
      <c r="A1945" s="102" t="s">
        <v>9</v>
      </c>
      <c r="B1945" s="103" t="s">
        <v>213</v>
      </c>
      <c r="C1945" s="102" t="s">
        <v>214</v>
      </c>
      <c r="D1945" s="102" t="s">
        <v>350</v>
      </c>
      <c r="E1945" s="102" t="s">
        <v>351</v>
      </c>
      <c r="F1945" s="102" t="s">
        <v>151</v>
      </c>
      <c r="G1945" s="102" t="s">
        <v>223</v>
      </c>
      <c r="H1945" s="104">
        <v>13</v>
      </c>
      <c r="I1945" s="104">
        <v>14</v>
      </c>
      <c r="J1945" s="104">
        <v>6</v>
      </c>
      <c r="K1945" s="104">
        <v>18</v>
      </c>
      <c r="L1945" s="105">
        <v>11</v>
      </c>
      <c r="M1945" s="106">
        <v>127</v>
      </c>
      <c r="N1945" s="106">
        <v>126</v>
      </c>
      <c r="O1945" s="106">
        <v>1</v>
      </c>
      <c r="P1945" s="106">
        <v>-1</v>
      </c>
      <c r="Q1945" s="106">
        <v>2</v>
      </c>
      <c r="R1945" s="106">
        <v>1.5</v>
      </c>
      <c r="S1945" s="106">
        <v>128</v>
      </c>
      <c r="T1945" s="106">
        <v>130</v>
      </c>
      <c r="U1945" s="106">
        <v>1</v>
      </c>
      <c r="V1945" s="106">
        <v>2</v>
      </c>
      <c r="W1945" s="106">
        <v>2</v>
      </c>
      <c r="X1945" s="106">
        <v>1.5</v>
      </c>
      <c r="Y1945" s="106">
        <v>6</v>
      </c>
      <c r="Z1945" s="106">
        <v>1</v>
      </c>
      <c r="AA1945" s="107"/>
      <c r="AB1945" s="106"/>
      <c r="AC1945" s="108">
        <v>1.3333333333333333</v>
      </c>
      <c r="AD1945" s="109">
        <v>1</v>
      </c>
      <c r="AE1945" s="110">
        <v>0</v>
      </c>
      <c r="AF1945" s="111">
        <v>0.54</v>
      </c>
      <c r="AG1945" s="112">
        <v>0</v>
      </c>
      <c r="AH1945" s="112">
        <v>0</v>
      </c>
      <c r="AI1945" s="112">
        <v>0</v>
      </c>
      <c r="AJ1945" s="111">
        <v>0.9</v>
      </c>
      <c r="AK1945" s="112">
        <v>0</v>
      </c>
      <c r="AL1945" s="112">
        <v>0</v>
      </c>
      <c r="AM1945" s="112">
        <v>0</v>
      </c>
      <c r="AN1945" s="112">
        <v>0</v>
      </c>
      <c r="AO1945" s="112">
        <v>0</v>
      </c>
      <c r="AP1945" s="112">
        <v>0</v>
      </c>
      <c r="AQ1945" s="112">
        <v>0</v>
      </c>
      <c r="AR1945" s="112">
        <v>0</v>
      </c>
      <c r="AS1945" s="112">
        <v>0</v>
      </c>
      <c r="AT1945" s="111">
        <v>0.55000000000000004</v>
      </c>
      <c r="AU1945" s="112">
        <v>0</v>
      </c>
      <c r="AV1945" s="112">
        <v>0</v>
      </c>
      <c r="AW1945" s="112">
        <v>0</v>
      </c>
      <c r="AX1945" s="112">
        <v>0</v>
      </c>
      <c r="AY1945" s="112">
        <v>0</v>
      </c>
      <c r="AZ1945" s="112">
        <v>0</v>
      </c>
      <c r="BA1945" s="111">
        <v>0.71299999999999997</v>
      </c>
      <c r="BB1945" s="112">
        <v>0</v>
      </c>
      <c r="BC1945" s="112">
        <v>0</v>
      </c>
      <c r="BD1945" s="112">
        <v>0</v>
      </c>
      <c r="BE1945" s="112">
        <v>0</v>
      </c>
      <c r="BF1945" s="112">
        <v>0</v>
      </c>
      <c r="BG1945" s="112">
        <v>0</v>
      </c>
      <c r="BH1945" s="112">
        <v>0</v>
      </c>
      <c r="BI1945" s="112">
        <v>0</v>
      </c>
      <c r="BJ1945" s="112">
        <v>0</v>
      </c>
      <c r="BK1945" s="111">
        <v>0.71299999999999997</v>
      </c>
      <c r="BL1945" s="112">
        <v>0</v>
      </c>
      <c r="BM1945" s="112">
        <v>0</v>
      </c>
      <c r="BN1945" s="112">
        <v>0</v>
      </c>
      <c r="BO1945" s="112">
        <v>0</v>
      </c>
      <c r="BP1945" s="112">
        <v>0</v>
      </c>
      <c r="BQ1945" s="112">
        <v>0</v>
      </c>
      <c r="BR1945" s="113">
        <v>20</v>
      </c>
      <c r="BS1945" s="112">
        <v>0</v>
      </c>
    </row>
    <row r="1946" spans="1:71" hidden="1" x14ac:dyDescent="0.25">
      <c r="A1946" s="102" t="s">
        <v>9</v>
      </c>
      <c r="B1946" s="103" t="s">
        <v>213</v>
      </c>
      <c r="C1946" s="102" t="s">
        <v>214</v>
      </c>
      <c r="D1946" s="102" t="s">
        <v>580</v>
      </c>
      <c r="E1946" s="102" t="s">
        <v>581</v>
      </c>
      <c r="F1946" s="102" t="s">
        <v>152</v>
      </c>
      <c r="G1946" s="102" t="s">
        <v>223</v>
      </c>
      <c r="H1946" s="104">
        <v>89</v>
      </c>
      <c r="I1946" s="104">
        <v>86</v>
      </c>
      <c r="J1946" s="104">
        <v>57</v>
      </c>
      <c r="K1946" s="104">
        <v>171</v>
      </c>
      <c r="L1946" s="105">
        <v>77.333333333333329</v>
      </c>
      <c r="M1946" s="106">
        <v>506</v>
      </c>
      <c r="N1946" s="106">
        <v>583</v>
      </c>
      <c r="O1946" s="106">
        <v>5</v>
      </c>
      <c r="P1946" s="106">
        <v>77</v>
      </c>
      <c r="Q1946" s="106">
        <v>7</v>
      </c>
      <c r="R1946" s="106">
        <v>6</v>
      </c>
      <c r="S1946" s="106">
        <v>516</v>
      </c>
      <c r="T1946" s="106">
        <v>532</v>
      </c>
      <c r="U1946" s="106">
        <v>5</v>
      </c>
      <c r="V1946" s="106">
        <v>16</v>
      </c>
      <c r="W1946" s="106">
        <v>6</v>
      </c>
      <c r="X1946" s="106">
        <v>5.5</v>
      </c>
      <c r="Y1946" s="106">
        <v>57</v>
      </c>
      <c r="Z1946" s="106">
        <v>7</v>
      </c>
      <c r="AA1946" s="107">
        <v>30438</v>
      </c>
      <c r="AB1946" s="106">
        <v>2</v>
      </c>
      <c r="AC1946" s="108">
        <v>4.5</v>
      </c>
      <c r="AD1946" s="109">
        <v>2</v>
      </c>
      <c r="AE1946" s="110">
        <v>0</v>
      </c>
      <c r="AF1946" s="111">
        <v>0.54</v>
      </c>
      <c r="AG1946" s="112">
        <v>0</v>
      </c>
      <c r="AH1946" s="112">
        <v>0</v>
      </c>
      <c r="AI1946" s="112">
        <v>0</v>
      </c>
      <c r="AJ1946" s="111">
        <v>0.9</v>
      </c>
      <c r="AK1946" s="112">
        <v>0</v>
      </c>
      <c r="AL1946" s="112">
        <v>0</v>
      </c>
      <c r="AM1946" s="112">
        <v>0</v>
      </c>
      <c r="AN1946" s="112">
        <v>0</v>
      </c>
      <c r="AO1946" s="112">
        <v>0</v>
      </c>
      <c r="AP1946" s="112">
        <v>0</v>
      </c>
      <c r="AQ1946" s="112">
        <v>0</v>
      </c>
      <c r="AR1946" s="112">
        <v>0</v>
      </c>
      <c r="AS1946" s="112">
        <v>0</v>
      </c>
      <c r="AT1946" s="111">
        <v>0.55000000000000004</v>
      </c>
      <c r="AU1946" s="112">
        <v>0</v>
      </c>
      <c r="AV1946" s="112">
        <v>0</v>
      </c>
      <c r="AW1946" s="112">
        <v>0</v>
      </c>
      <c r="AX1946" s="112">
        <v>0</v>
      </c>
      <c r="AY1946" s="112">
        <v>0</v>
      </c>
      <c r="AZ1946" s="112">
        <v>0</v>
      </c>
      <c r="BA1946" s="111">
        <v>0.71299999999999997</v>
      </c>
      <c r="BB1946" s="112">
        <v>0</v>
      </c>
      <c r="BC1946" s="112">
        <v>0</v>
      </c>
      <c r="BD1946" s="112">
        <v>0</v>
      </c>
      <c r="BE1946" s="112">
        <v>0</v>
      </c>
      <c r="BF1946" s="112">
        <v>0</v>
      </c>
      <c r="BG1946" s="112">
        <v>0</v>
      </c>
      <c r="BH1946" s="112">
        <v>0</v>
      </c>
      <c r="BI1946" s="112">
        <v>0</v>
      </c>
      <c r="BJ1946" s="112">
        <v>0</v>
      </c>
      <c r="BK1946" s="111">
        <v>0.71299999999999997</v>
      </c>
      <c r="BL1946" s="112">
        <v>0</v>
      </c>
      <c r="BM1946" s="112">
        <v>0</v>
      </c>
      <c r="BN1946" s="112">
        <v>0</v>
      </c>
      <c r="BO1946" s="112">
        <v>0</v>
      </c>
      <c r="BP1946" s="112">
        <v>0</v>
      </c>
      <c r="BQ1946" s="112">
        <v>0</v>
      </c>
      <c r="BR1946" s="113">
        <v>265</v>
      </c>
      <c r="BS1946" s="112">
        <v>0</v>
      </c>
    </row>
    <row r="1947" spans="1:71" hidden="1" x14ac:dyDescent="0.25">
      <c r="A1947" s="102" t="s">
        <v>9</v>
      </c>
      <c r="B1947" s="103" t="s">
        <v>215</v>
      </c>
      <c r="C1947" s="102" t="s">
        <v>216</v>
      </c>
      <c r="D1947" s="102" t="s">
        <v>352</v>
      </c>
      <c r="E1947" s="102" t="s">
        <v>353</v>
      </c>
      <c r="F1947" s="102" t="s">
        <v>151</v>
      </c>
      <c r="G1947" s="102" t="s">
        <v>154</v>
      </c>
      <c r="H1947" s="104">
        <v>27</v>
      </c>
      <c r="I1947" s="104">
        <v>37</v>
      </c>
      <c r="J1947" s="104">
        <v>37</v>
      </c>
      <c r="K1947" s="104">
        <v>111</v>
      </c>
      <c r="L1947" s="105">
        <v>33.666666666666664</v>
      </c>
      <c r="M1947" s="106">
        <v>262</v>
      </c>
      <c r="N1947" s="106">
        <v>274</v>
      </c>
      <c r="O1947" s="106">
        <v>3</v>
      </c>
      <c r="P1947" s="106">
        <v>12</v>
      </c>
      <c r="Q1947" s="106">
        <v>4</v>
      </c>
      <c r="R1947" s="106">
        <v>3.5</v>
      </c>
      <c r="S1947" s="106">
        <v>314</v>
      </c>
      <c r="T1947" s="106">
        <v>324</v>
      </c>
      <c r="U1947" s="106">
        <v>4</v>
      </c>
      <c r="V1947" s="106">
        <v>10</v>
      </c>
      <c r="W1947" s="106">
        <v>5</v>
      </c>
      <c r="X1947" s="106">
        <v>4.5</v>
      </c>
      <c r="Y1947" s="106">
        <v>37</v>
      </c>
      <c r="Z1947" s="106">
        <v>6</v>
      </c>
      <c r="AA1947" s="107"/>
      <c r="AB1947" s="106"/>
      <c r="AC1947" s="108">
        <v>4.666666666666667</v>
      </c>
      <c r="AD1947" s="109">
        <v>3</v>
      </c>
      <c r="AE1947" s="110">
        <v>0</v>
      </c>
      <c r="AF1947" s="111">
        <v>0.54</v>
      </c>
      <c r="AG1947" s="112">
        <v>0</v>
      </c>
      <c r="AH1947" s="112">
        <v>0</v>
      </c>
      <c r="AI1947" s="112">
        <v>0</v>
      </c>
      <c r="AJ1947" s="111">
        <v>0.9</v>
      </c>
      <c r="AK1947" s="112">
        <v>0</v>
      </c>
      <c r="AL1947" s="112">
        <v>0</v>
      </c>
      <c r="AM1947" s="112">
        <v>0</v>
      </c>
      <c r="AN1947" s="112">
        <v>0</v>
      </c>
      <c r="AO1947" s="112">
        <v>0</v>
      </c>
      <c r="AP1947" s="112">
        <v>0</v>
      </c>
      <c r="AQ1947" s="112">
        <v>0</v>
      </c>
      <c r="AR1947" s="112">
        <v>0</v>
      </c>
      <c r="AS1947" s="112">
        <v>0</v>
      </c>
      <c r="AT1947" s="111">
        <v>0.55000000000000004</v>
      </c>
      <c r="AU1947" s="112">
        <v>0</v>
      </c>
      <c r="AV1947" s="112">
        <v>0</v>
      </c>
      <c r="AW1947" s="112">
        <v>0</v>
      </c>
      <c r="AX1947" s="112">
        <v>0</v>
      </c>
      <c r="AY1947" s="112">
        <v>0</v>
      </c>
      <c r="AZ1947" s="112">
        <v>0</v>
      </c>
      <c r="BA1947" s="111">
        <v>0.71299999999999997</v>
      </c>
      <c r="BB1947" s="112">
        <v>0</v>
      </c>
      <c r="BC1947" s="112">
        <v>0</v>
      </c>
      <c r="BD1947" s="112">
        <v>0</v>
      </c>
      <c r="BE1947" s="112">
        <v>0</v>
      </c>
      <c r="BF1947" s="112">
        <v>0</v>
      </c>
      <c r="BG1947" s="112">
        <v>0</v>
      </c>
      <c r="BH1947" s="112">
        <v>0</v>
      </c>
      <c r="BI1947" s="112">
        <v>0</v>
      </c>
      <c r="BJ1947" s="112">
        <v>0</v>
      </c>
      <c r="BK1947" s="111">
        <v>0.71299999999999997</v>
      </c>
      <c r="BL1947" s="112">
        <v>0</v>
      </c>
      <c r="BM1947" s="112">
        <v>0</v>
      </c>
      <c r="BN1947" s="112">
        <v>0</v>
      </c>
      <c r="BO1947" s="112">
        <v>0</v>
      </c>
      <c r="BP1947" s="112">
        <v>0</v>
      </c>
      <c r="BQ1947" s="112">
        <v>0</v>
      </c>
      <c r="BR1947" s="113">
        <v>60</v>
      </c>
      <c r="BS1947" s="112">
        <v>0</v>
      </c>
    </row>
    <row r="1948" spans="1:71" hidden="1" x14ac:dyDescent="0.25">
      <c r="A1948" s="102" t="s">
        <v>9</v>
      </c>
      <c r="B1948" s="103" t="s">
        <v>215</v>
      </c>
      <c r="C1948" s="102" t="s">
        <v>216</v>
      </c>
      <c r="D1948" s="102" t="s">
        <v>354</v>
      </c>
      <c r="E1948" s="102" t="s">
        <v>1089</v>
      </c>
      <c r="F1948" s="102" t="s">
        <v>151</v>
      </c>
      <c r="G1948" s="102" t="s">
        <v>154</v>
      </c>
      <c r="H1948" s="104">
        <v>31</v>
      </c>
      <c r="I1948" s="104">
        <v>43</v>
      </c>
      <c r="J1948" s="104">
        <v>34</v>
      </c>
      <c r="K1948" s="104">
        <v>102</v>
      </c>
      <c r="L1948" s="105">
        <v>36</v>
      </c>
      <c r="M1948" s="106">
        <v>289</v>
      </c>
      <c r="N1948" s="106">
        <v>307</v>
      </c>
      <c r="O1948" s="106">
        <v>4</v>
      </c>
      <c r="P1948" s="106">
        <v>18</v>
      </c>
      <c r="Q1948" s="106">
        <v>4</v>
      </c>
      <c r="R1948" s="106">
        <v>4</v>
      </c>
      <c r="S1948" s="106">
        <v>384</v>
      </c>
      <c r="T1948" s="106">
        <v>392</v>
      </c>
      <c r="U1948" s="106">
        <v>4</v>
      </c>
      <c r="V1948" s="106">
        <v>8</v>
      </c>
      <c r="W1948" s="106">
        <v>4</v>
      </c>
      <c r="X1948" s="106">
        <v>4</v>
      </c>
      <c r="Y1948" s="106">
        <v>34</v>
      </c>
      <c r="Z1948" s="106">
        <v>6</v>
      </c>
      <c r="AA1948" s="107"/>
      <c r="AB1948" s="106"/>
      <c r="AC1948" s="108">
        <v>4.666666666666667</v>
      </c>
      <c r="AD1948" s="109">
        <v>3</v>
      </c>
      <c r="AE1948" s="110">
        <v>0</v>
      </c>
      <c r="AF1948" s="111">
        <v>0.54</v>
      </c>
      <c r="AG1948" s="112">
        <v>0</v>
      </c>
      <c r="AH1948" s="112">
        <v>0</v>
      </c>
      <c r="AI1948" s="112">
        <v>0</v>
      </c>
      <c r="AJ1948" s="111">
        <v>0.9</v>
      </c>
      <c r="AK1948" s="112">
        <v>0</v>
      </c>
      <c r="AL1948" s="112">
        <v>0</v>
      </c>
      <c r="AM1948" s="112">
        <v>0</v>
      </c>
      <c r="AN1948" s="112">
        <v>0</v>
      </c>
      <c r="AO1948" s="112">
        <v>0</v>
      </c>
      <c r="AP1948" s="112">
        <v>0</v>
      </c>
      <c r="AQ1948" s="112">
        <v>0</v>
      </c>
      <c r="AR1948" s="112">
        <v>0</v>
      </c>
      <c r="AS1948" s="112">
        <v>0</v>
      </c>
      <c r="AT1948" s="111">
        <v>0.55000000000000004</v>
      </c>
      <c r="AU1948" s="112">
        <v>0</v>
      </c>
      <c r="AV1948" s="112">
        <v>0</v>
      </c>
      <c r="AW1948" s="112">
        <v>0</v>
      </c>
      <c r="AX1948" s="112">
        <v>0</v>
      </c>
      <c r="AY1948" s="112">
        <v>0</v>
      </c>
      <c r="AZ1948" s="112">
        <v>0</v>
      </c>
      <c r="BA1948" s="111">
        <v>0.71299999999999997</v>
      </c>
      <c r="BB1948" s="112">
        <v>0</v>
      </c>
      <c r="BC1948" s="112">
        <v>0</v>
      </c>
      <c r="BD1948" s="112">
        <v>0</v>
      </c>
      <c r="BE1948" s="112">
        <v>0</v>
      </c>
      <c r="BF1948" s="112">
        <v>0</v>
      </c>
      <c r="BG1948" s="112">
        <v>0</v>
      </c>
      <c r="BH1948" s="112">
        <v>0</v>
      </c>
      <c r="BI1948" s="112">
        <v>0</v>
      </c>
      <c r="BJ1948" s="112">
        <v>0</v>
      </c>
      <c r="BK1948" s="111">
        <v>0.71299999999999997</v>
      </c>
      <c r="BL1948" s="112">
        <v>0</v>
      </c>
      <c r="BM1948" s="112">
        <v>0</v>
      </c>
      <c r="BN1948" s="112">
        <v>0</v>
      </c>
      <c r="BO1948" s="112">
        <v>0</v>
      </c>
      <c r="BP1948" s="112">
        <v>0</v>
      </c>
      <c r="BQ1948" s="112">
        <v>0</v>
      </c>
      <c r="BR1948" s="113">
        <v>115</v>
      </c>
      <c r="BS1948" s="112">
        <v>0</v>
      </c>
    </row>
    <row r="1949" spans="1:71" hidden="1" x14ac:dyDescent="0.25">
      <c r="A1949" s="102" t="s">
        <v>9</v>
      </c>
      <c r="B1949" s="103" t="s">
        <v>215</v>
      </c>
      <c r="C1949" s="102" t="s">
        <v>216</v>
      </c>
      <c r="D1949" s="102" t="s">
        <v>670</v>
      </c>
      <c r="E1949" s="102" t="s">
        <v>1090</v>
      </c>
      <c r="F1949" s="102" t="s">
        <v>151</v>
      </c>
      <c r="G1949" s="102" t="s">
        <v>223</v>
      </c>
      <c r="H1949" s="104">
        <v>81</v>
      </c>
      <c r="I1949" s="104">
        <v>87</v>
      </c>
      <c r="J1949" s="104">
        <v>40</v>
      </c>
      <c r="K1949" s="104">
        <v>120</v>
      </c>
      <c r="L1949" s="105">
        <v>69.333333333333329</v>
      </c>
      <c r="M1949" s="106">
        <v>595</v>
      </c>
      <c r="N1949" s="106">
        <v>653</v>
      </c>
      <c r="O1949" s="106">
        <v>5</v>
      </c>
      <c r="P1949" s="106">
        <v>58</v>
      </c>
      <c r="Q1949" s="106">
        <v>7</v>
      </c>
      <c r="R1949" s="106">
        <v>6</v>
      </c>
      <c r="S1949" s="106">
        <v>613</v>
      </c>
      <c r="T1949" s="106">
        <v>640</v>
      </c>
      <c r="U1949" s="106">
        <v>5</v>
      </c>
      <c r="V1949" s="106">
        <v>27</v>
      </c>
      <c r="W1949" s="106">
        <v>7</v>
      </c>
      <c r="X1949" s="106">
        <v>6</v>
      </c>
      <c r="Y1949" s="106">
        <v>40</v>
      </c>
      <c r="Z1949" s="106">
        <v>6</v>
      </c>
      <c r="AA1949" s="107">
        <v>52128</v>
      </c>
      <c r="AB1949" s="106">
        <v>5</v>
      </c>
      <c r="AC1949" s="108">
        <v>5.6</v>
      </c>
      <c r="AD1949" s="109">
        <v>3</v>
      </c>
      <c r="AE1949" s="110">
        <v>0</v>
      </c>
      <c r="AF1949" s="111">
        <v>0.54</v>
      </c>
      <c r="AG1949" s="112">
        <v>0</v>
      </c>
      <c r="AH1949" s="112">
        <v>0</v>
      </c>
      <c r="AI1949" s="112">
        <v>0</v>
      </c>
      <c r="AJ1949" s="111">
        <v>0.9</v>
      </c>
      <c r="AK1949" s="112">
        <v>0</v>
      </c>
      <c r="AL1949" s="112">
        <v>0</v>
      </c>
      <c r="AM1949" s="112">
        <v>0</v>
      </c>
      <c r="AN1949" s="112">
        <v>0</v>
      </c>
      <c r="AO1949" s="112">
        <v>0</v>
      </c>
      <c r="AP1949" s="112">
        <v>0</v>
      </c>
      <c r="AQ1949" s="112">
        <v>0</v>
      </c>
      <c r="AR1949" s="112">
        <v>0</v>
      </c>
      <c r="AS1949" s="112">
        <v>0</v>
      </c>
      <c r="AT1949" s="111">
        <v>0.55000000000000004</v>
      </c>
      <c r="AU1949" s="112">
        <v>0</v>
      </c>
      <c r="AV1949" s="112">
        <v>0</v>
      </c>
      <c r="AW1949" s="112">
        <v>0</v>
      </c>
      <c r="AX1949" s="112">
        <v>0</v>
      </c>
      <c r="AY1949" s="112">
        <v>0</v>
      </c>
      <c r="AZ1949" s="112">
        <v>0</v>
      </c>
      <c r="BA1949" s="111">
        <v>0.71299999999999997</v>
      </c>
      <c r="BB1949" s="112">
        <v>0</v>
      </c>
      <c r="BC1949" s="112">
        <v>0</v>
      </c>
      <c r="BD1949" s="112">
        <v>0</v>
      </c>
      <c r="BE1949" s="112">
        <v>0</v>
      </c>
      <c r="BF1949" s="112">
        <v>0</v>
      </c>
      <c r="BG1949" s="112">
        <v>0</v>
      </c>
      <c r="BH1949" s="112">
        <v>0</v>
      </c>
      <c r="BI1949" s="112">
        <v>0</v>
      </c>
      <c r="BJ1949" s="112">
        <v>0</v>
      </c>
      <c r="BK1949" s="111">
        <v>0.71299999999999997</v>
      </c>
      <c r="BL1949" s="112">
        <v>0</v>
      </c>
      <c r="BM1949" s="112">
        <v>0</v>
      </c>
      <c r="BN1949" s="112">
        <v>0</v>
      </c>
      <c r="BO1949" s="112">
        <v>0</v>
      </c>
      <c r="BP1949" s="112">
        <v>0</v>
      </c>
      <c r="BQ1949" s="112">
        <v>0</v>
      </c>
      <c r="BR1949" s="113">
        <v>117</v>
      </c>
      <c r="BS1949" s="112">
        <v>0</v>
      </c>
    </row>
    <row r="1950" spans="1:71" hidden="1" x14ac:dyDescent="0.25">
      <c r="A1950" s="102" t="s">
        <v>9</v>
      </c>
      <c r="B1950" s="103" t="s">
        <v>215</v>
      </c>
      <c r="C1950" s="102" t="s">
        <v>216</v>
      </c>
      <c r="D1950" s="102" t="s">
        <v>671</v>
      </c>
      <c r="E1950" s="102" t="s">
        <v>1079</v>
      </c>
      <c r="F1950" s="102" t="s">
        <v>151</v>
      </c>
      <c r="G1950" s="102" t="s">
        <v>223</v>
      </c>
      <c r="H1950" s="104">
        <v>360</v>
      </c>
      <c r="I1950" s="104">
        <v>383</v>
      </c>
      <c r="J1950" s="104">
        <v>17</v>
      </c>
      <c r="K1950" s="104">
        <v>51</v>
      </c>
      <c r="L1950" s="105">
        <v>253.33333333333334</v>
      </c>
      <c r="M1950" s="106">
        <v>2612</v>
      </c>
      <c r="N1950" s="106">
        <v>2907</v>
      </c>
      <c r="O1950" s="106">
        <v>9</v>
      </c>
      <c r="P1950" s="106">
        <v>295</v>
      </c>
      <c r="Q1950" s="106">
        <v>9</v>
      </c>
      <c r="R1950" s="106">
        <v>9</v>
      </c>
      <c r="S1950" s="106">
        <v>2658</v>
      </c>
      <c r="T1950" s="106">
        <v>2776</v>
      </c>
      <c r="U1950" s="106">
        <v>9</v>
      </c>
      <c r="V1950" s="106">
        <v>118</v>
      </c>
      <c r="W1950" s="106">
        <v>10</v>
      </c>
      <c r="X1950" s="106">
        <v>9.5</v>
      </c>
      <c r="Y1950" s="106">
        <v>17</v>
      </c>
      <c r="Z1950" s="106">
        <v>4</v>
      </c>
      <c r="AA1950" s="107">
        <v>40263</v>
      </c>
      <c r="AB1950" s="106">
        <v>3</v>
      </c>
      <c r="AC1950" s="108">
        <v>5.7</v>
      </c>
      <c r="AD1950" s="109">
        <v>3</v>
      </c>
      <c r="AE1950" s="110">
        <v>0</v>
      </c>
      <c r="AF1950" s="111">
        <v>0.54</v>
      </c>
      <c r="AG1950" s="112">
        <v>0</v>
      </c>
      <c r="AH1950" s="112">
        <v>0</v>
      </c>
      <c r="AI1950" s="112">
        <v>0</v>
      </c>
      <c r="AJ1950" s="111">
        <v>0.9</v>
      </c>
      <c r="AK1950" s="112">
        <v>0</v>
      </c>
      <c r="AL1950" s="112">
        <v>0</v>
      </c>
      <c r="AM1950" s="112">
        <v>0</v>
      </c>
      <c r="AN1950" s="112">
        <v>0</v>
      </c>
      <c r="AO1950" s="112">
        <v>0</v>
      </c>
      <c r="AP1950" s="112">
        <v>0</v>
      </c>
      <c r="AQ1950" s="112">
        <v>0</v>
      </c>
      <c r="AR1950" s="112">
        <v>0</v>
      </c>
      <c r="AS1950" s="112">
        <v>0</v>
      </c>
      <c r="AT1950" s="111">
        <v>0.55000000000000004</v>
      </c>
      <c r="AU1950" s="112">
        <v>0</v>
      </c>
      <c r="AV1950" s="112">
        <v>0</v>
      </c>
      <c r="AW1950" s="112">
        <v>0</v>
      </c>
      <c r="AX1950" s="112">
        <v>0</v>
      </c>
      <c r="AY1950" s="112">
        <v>0</v>
      </c>
      <c r="AZ1950" s="112">
        <v>0</v>
      </c>
      <c r="BA1950" s="111">
        <v>0.71299999999999997</v>
      </c>
      <c r="BB1950" s="112">
        <v>0</v>
      </c>
      <c r="BC1950" s="112">
        <v>0</v>
      </c>
      <c r="BD1950" s="112">
        <v>0</v>
      </c>
      <c r="BE1950" s="112">
        <v>0</v>
      </c>
      <c r="BF1950" s="112">
        <v>0</v>
      </c>
      <c r="BG1950" s="112">
        <v>0</v>
      </c>
      <c r="BH1950" s="112">
        <v>0</v>
      </c>
      <c r="BI1950" s="112">
        <v>0</v>
      </c>
      <c r="BJ1950" s="112">
        <v>0</v>
      </c>
      <c r="BK1950" s="111">
        <v>0.71299999999999997</v>
      </c>
      <c r="BL1950" s="112">
        <v>0</v>
      </c>
      <c r="BM1950" s="112">
        <v>0</v>
      </c>
      <c r="BN1950" s="112">
        <v>0</v>
      </c>
      <c r="BO1950" s="112">
        <v>0</v>
      </c>
      <c r="BP1950" s="112">
        <v>0</v>
      </c>
      <c r="BQ1950" s="112">
        <v>0</v>
      </c>
      <c r="BR1950" s="113">
        <v>2053</v>
      </c>
      <c r="BS1950" s="112">
        <v>0</v>
      </c>
    </row>
    <row r="1951" spans="1:71" hidden="1" x14ac:dyDescent="0.25">
      <c r="A1951" s="102" t="s">
        <v>9</v>
      </c>
      <c r="B1951" s="103" t="s">
        <v>215</v>
      </c>
      <c r="C1951" s="102" t="s">
        <v>216</v>
      </c>
      <c r="D1951" s="102" t="s">
        <v>122</v>
      </c>
      <c r="E1951" s="102" t="s">
        <v>123</v>
      </c>
      <c r="F1951" s="102" t="s">
        <v>151</v>
      </c>
      <c r="G1951" s="102" t="s">
        <v>223</v>
      </c>
      <c r="H1951" s="104">
        <v>113</v>
      </c>
      <c r="I1951" s="104">
        <v>147</v>
      </c>
      <c r="J1951" s="104">
        <v>467</v>
      </c>
      <c r="K1951" s="104">
        <v>1401</v>
      </c>
      <c r="L1951" s="105">
        <v>242.33333333333334</v>
      </c>
      <c r="M1951" s="106">
        <v>1147</v>
      </c>
      <c r="N1951" s="106">
        <v>1099</v>
      </c>
      <c r="O1951" s="106">
        <v>7</v>
      </c>
      <c r="P1951" s="106">
        <v>-48</v>
      </c>
      <c r="Q1951" s="106">
        <v>1</v>
      </c>
      <c r="R1951" s="106">
        <v>4</v>
      </c>
      <c r="S1951" s="106">
        <v>1219</v>
      </c>
      <c r="T1951" s="106">
        <v>1253</v>
      </c>
      <c r="U1951" s="106">
        <v>7</v>
      </c>
      <c r="V1951" s="106">
        <v>34</v>
      </c>
      <c r="W1951" s="106">
        <v>7</v>
      </c>
      <c r="X1951" s="106">
        <v>7</v>
      </c>
      <c r="Y1951" s="106">
        <v>467</v>
      </c>
      <c r="Z1951" s="106">
        <v>10</v>
      </c>
      <c r="AA1951" s="107">
        <v>32008</v>
      </c>
      <c r="AB1951" s="106">
        <v>2</v>
      </c>
      <c r="AC1951" s="108">
        <v>5</v>
      </c>
      <c r="AD1951" s="109">
        <v>2</v>
      </c>
      <c r="AE1951" s="110">
        <v>0</v>
      </c>
      <c r="AF1951" s="111">
        <v>0.54</v>
      </c>
      <c r="AG1951" s="112">
        <v>0</v>
      </c>
      <c r="AH1951" s="112">
        <v>0</v>
      </c>
      <c r="AI1951" s="112">
        <v>0</v>
      </c>
      <c r="AJ1951" s="111">
        <v>0.9</v>
      </c>
      <c r="AK1951" s="112">
        <v>0</v>
      </c>
      <c r="AL1951" s="112">
        <v>0</v>
      </c>
      <c r="AM1951" s="112">
        <v>0</v>
      </c>
      <c r="AN1951" s="112">
        <v>0</v>
      </c>
      <c r="AO1951" s="112">
        <v>0</v>
      </c>
      <c r="AP1951" s="112">
        <v>0</v>
      </c>
      <c r="AQ1951" s="112">
        <v>0</v>
      </c>
      <c r="AR1951" s="112">
        <v>0</v>
      </c>
      <c r="AS1951" s="112">
        <v>0</v>
      </c>
      <c r="AT1951" s="111">
        <v>0.55000000000000004</v>
      </c>
      <c r="AU1951" s="112">
        <v>0</v>
      </c>
      <c r="AV1951" s="112">
        <v>0</v>
      </c>
      <c r="AW1951" s="112">
        <v>0</v>
      </c>
      <c r="AX1951" s="112">
        <v>0</v>
      </c>
      <c r="AY1951" s="112">
        <v>0</v>
      </c>
      <c r="AZ1951" s="112">
        <v>0</v>
      </c>
      <c r="BA1951" s="111">
        <v>0.71299999999999997</v>
      </c>
      <c r="BB1951" s="112">
        <v>0</v>
      </c>
      <c r="BC1951" s="112">
        <v>0</v>
      </c>
      <c r="BD1951" s="112">
        <v>0</v>
      </c>
      <c r="BE1951" s="112">
        <v>0</v>
      </c>
      <c r="BF1951" s="112">
        <v>0</v>
      </c>
      <c r="BG1951" s="112">
        <v>0</v>
      </c>
      <c r="BH1951" s="112">
        <v>0</v>
      </c>
      <c r="BI1951" s="112">
        <v>0</v>
      </c>
      <c r="BJ1951" s="112">
        <v>0</v>
      </c>
      <c r="BK1951" s="111">
        <v>0.71299999999999997</v>
      </c>
      <c r="BL1951" s="112">
        <v>0</v>
      </c>
      <c r="BM1951" s="112">
        <v>0</v>
      </c>
      <c r="BN1951" s="112">
        <v>0</v>
      </c>
      <c r="BO1951" s="112">
        <v>0</v>
      </c>
      <c r="BP1951" s="112">
        <v>0</v>
      </c>
      <c r="BQ1951" s="112">
        <v>0</v>
      </c>
      <c r="BR1951" s="113">
        <v>103</v>
      </c>
      <c r="BS1951" s="112">
        <v>0</v>
      </c>
    </row>
    <row r="1952" spans="1:71" hidden="1" x14ac:dyDescent="0.25">
      <c r="A1952" s="102" t="s">
        <v>9</v>
      </c>
      <c r="B1952" s="103" t="s">
        <v>215</v>
      </c>
      <c r="C1952" s="102" t="s">
        <v>216</v>
      </c>
      <c r="D1952" s="102" t="s">
        <v>78</v>
      </c>
      <c r="E1952" s="102" t="s">
        <v>79</v>
      </c>
      <c r="F1952" s="102" t="s">
        <v>153</v>
      </c>
      <c r="G1952" s="102" t="s">
        <v>224</v>
      </c>
      <c r="H1952" s="104">
        <v>526</v>
      </c>
      <c r="I1952" s="104">
        <v>603</v>
      </c>
      <c r="J1952" s="104">
        <v>2088</v>
      </c>
      <c r="K1952" s="104">
        <v>6264</v>
      </c>
      <c r="L1952" s="105">
        <v>1072.3333333333333</v>
      </c>
      <c r="M1952" s="106">
        <v>4545</v>
      </c>
      <c r="N1952" s="106">
        <v>4861</v>
      </c>
      <c r="O1952" s="106">
        <v>10</v>
      </c>
      <c r="P1952" s="106">
        <v>316</v>
      </c>
      <c r="Q1952" s="106">
        <v>10</v>
      </c>
      <c r="R1952" s="106">
        <v>10</v>
      </c>
      <c r="S1952" s="106">
        <v>4815</v>
      </c>
      <c r="T1952" s="106">
        <v>4989</v>
      </c>
      <c r="U1952" s="106">
        <v>10</v>
      </c>
      <c r="V1952" s="106">
        <v>174</v>
      </c>
      <c r="W1952" s="106">
        <v>10</v>
      </c>
      <c r="X1952" s="106">
        <v>10</v>
      </c>
      <c r="Y1952" s="106">
        <v>2088</v>
      </c>
      <c r="Z1952" s="106">
        <v>10</v>
      </c>
      <c r="AA1952" s="107">
        <v>46453</v>
      </c>
      <c r="AB1952" s="106">
        <v>5</v>
      </c>
      <c r="AC1952" s="108">
        <v>8</v>
      </c>
      <c r="AD1952" s="109">
        <v>4</v>
      </c>
      <c r="AE1952" s="110">
        <v>0</v>
      </c>
      <c r="AF1952" s="111">
        <v>0.54</v>
      </c>
      <c r="AG1952" s="112">
        <v>0</v>
      </c>
      <c r="AH1952" s="112">
        <v>0</v>
      </c>
      <c r="AI1952" s="112">
        <v>0</v>
      </c>
      <c r="AJ1952" s="111">
        <v>0.9</v>
      </c>
      <c r="AK1952" s="112">
        <v>0</v>
      </c>
      <c r="AL1952" s="112">
        <v>0</v>
      </c>
      <c r="AM1952" s="112">
        <v>0</v>
      </c>
      <c r="AN1952" s="112">
        <v>0</v>
      </c>
      <c r="AO1952" s="112">
        <v>0</v>
      </c>
      <c r="AP1952" s="112">
        <v>0</v>
      </c>
      <c r="AQ1952" s="112">
        <v>0</v>
      </c>
      <c r="AR1952" s="112">
        <v>0</v>
      </c>
      <c r="AS1952" s="112">
        <v>0</v>
      </c>
      <c r="AT1952" s="111">
        <v>0.55000000000000004</v>
      </c>
      <c r="AU1952" s="112">
        <v>0</v>
      </c>
      <c r="AV1952" s="112">
        <v>0</v>
      </c>
      <c r="AW1952" s="112">
        <v>0</v>
      </c>
      <c r="AX1952" s="112">
        <v>0</v>
      </c>
      <c r="AY1952" s="112">
        <v>0</v>
      </c>
      <c r="AZ1952" s="112">
        <v>0</v>
      </c>
      <c r="BA1952" s="111">
        <v>0.71299999999999997</v>
      </c>
      <c r="BB1952" s="112">
        <v>0</v>
      </c>
      <c r="BC1952" s="112">
        <v>0</v>
      </c>
      <c r="BD1952" s="112">
        <v>0</v>
      </c>
      <c r="BE1952" s="112">
        <v>0</v>
      </c>
      <c r="BF1952" s="112">
        <v>0</v>
      </c>
      <c r="BG1952" s="112">
        <v>0</v>
      </c>
      <c r="BH1952" s="112">
        <v>0</v>
      </c>
      <c r="BI1952" s="112">
        <v>0</v>
      </c>
      <c r="BJ1952" s="112">
        <v>0</v>
      </c>
      <c r="BK1952" s="111">
        <v>0.71299999999999997</v>
      </c>
      <c r="BL1952" s="112">
        <v>0</v>
      </c>
      <c r="BM1952" s="112">
        <v>0</v>
      </c>
      <c r="BN1952" s="112">
        <v>0</v>
      </c>
      <c r="BO1952" s="112">
        <v>0</v>
      </c>
      <c r="BP1952" s="112">
        <v>0</v>
      </c>
      <c r="BQ1952" s="112">
        <v>0</v>
      </c>
      <c r="BR1952" s="113">
        <v>1385</v>
      </c>
      <c r="BS1952" s="112">
        <v>0</v>
      </c>
    </row>
    <row r="1953" spans="1:71" hidden="1" x14ac:dyDescent="0.25">
      <c r="A1953" s="102" t="s">
        <v>9</v>
      </c>
      <c r="B1953" s="103" t="s">
        <v>215</v>
      </c>
      <c r="C1953" s="102" t="s">
        <v>216</v>
      </c>
      <c r="D1953" s="102" t="s">
        <v>355</v>
      </c>
      <c r="E1953" s="102" t="s">
        <v>356</v>
      </c>
      <c r="F1953" s="102" t="s">
        <v>151</v>
      </c>
      <c r="G1953" s="102" t="s">
        <v>223</v>
      </c>
      <c r="H1953" s="104">
        <v>468</v>
      </c>
      <c r="I1953" s="104">
        <v>543</v>
      </c>
      <c r="J1953" s="104">
        <v>412</v>
      </c>
      <c r="K1953" s="104">
        <v>1236</v>
      </c>
      <c r="L1953" s="105">
        <v>474.33333333333331</v>
      </c>
      <c r="M1953" s="106">
        <v>4167</v>
      </c>
      <c r="N1953" s="106">
        <v>4363</v>
      </c>
      <c r="O1953" s="106">
        <v>10</v>
      </c>
      <c r="P1953" s="106">
        <v>196</v>
      </c>
      <c r="Q1953" s="106">
        <v>9</v>
      </c>
      <c r="R1953" s="106">
        <v>9.5</v>
      </c>
      <c r="S1953" s="106">
        <v>4444</v>
      </c>
      <c r="T1953" s="106">
        <v>4582</v>
      </c>
      <c r="U1953" s="106">
        <v>10</v>
      </c>
      <c r="V1953" s="106">
        <v>138</v>
      </c>
      <c r="W1953" s="106">
        <v>10</v>
      </c>
      <c r="X1953" s="106">
        <v>10</v>
      </c>
      <c r="Y1953" s="106">
        <v>412</v>
      </c>
      <c r="Z1953" s="106">
        <v>10</v>
      </c>
      <c r="AA1953" s="107">
        <v>34630</v>
      </c>
      <c r="AB1953" s="106">
        <v>2</v>
      </c>
      <c r="AC1953" s="108">
        <v>6.7</v>
      </c>
      <c r="AD1953" s="109">
        <v>2</v>
      </c>
      <c r="AE1953" s="110">
        <v>0</v>
      </c>
      <c r="AF1953" s="111">
        <v>0.54</v>
      </c>
      <c r="AG1953" s="112">
        <v>0</v>
      </c>
      <c r="AH1953" s="112">
        <v>0</v>
      </c>
      <c r="AI1953" s="112">
        <v>0</v>
      </c>
      <c r="AJ1953" s="111">
        <v>0.9</v>
      </c>
      <c r="AK1953" s="112">
        <v>0</v>
      </c>
      <c r="AL1953" s="112">
        <v>0</v>
      </c>
      <c r="AM1953" s="112">
        <v>0</v>
      </c>
      <c r="AN1953" s="112">
        <v>0</v>
      </c>
      <c r="AO1953" s="112">
        <v>0</v>
      </c>
      <c r="AP1953" s="112">
        <v>0</v>
      </c>
      <c r="AQ1953" s="112">
        <v>0</v>
      </c>
      <c r="AR1953" s="112">
        <v>0</v>
      </c>
      <c r="AS1953" s="112">
        <v>0</v>
      </c>
      <c r="AT1953" s="111">
        <v>0.55000000000000004</v>
      </c>
      <c r="AU1953" s="112">
        <v>0</v>
      </c>
      <c r="AV1953" s="112">
        <v>0</v>
      </c>
      <c r="AW1953" s="112">
        <v>0</v>
      </c>
      <c r="AX1953" s="112">
        <v>0</v>
      </c>
      <c r="AY1953" s="112">
        <v>0</v>
      </c>
      <c r="AZ1953" s="112">
        <v>0</v>
      </c>
      <c r="BA1953" s="111">
        <v>0.71299999999999997</v>
      </c>
      <c r="BB1953" s="112">
        <v>0</v>
      </c>
      <c r="BC1953" s="112">
        <v>0</v>
      </c>
      <c r="BD1953" s="112">
        <v>0</v>
      </c>
      <c r="BE1953" s="112">
        <v>0</v>
      </c>
      <c r="BF1953" s="112">
        <v>0</v>
      </c>
      <c r="BG1953" s="112">
        <v>0</v>
      </c>
      <c r="BH1953" s="112">
        <v>0</v>
      </c>
      <c r="BI1953" s="112">
        <v>0</v>
      </c>
      <c r="BJ1953" s="112">
        <v>0</v>
      </c>
      <c r="BK1953" s="111">
        <v>0.71299999999999997</v>
      </c>
      <c r="BL1953" s="112">
        <v>0</v>
      </c>
      <c r="BM1953" s="112">
        <v>0</v>
      </c>
      <c r="BN1953" s="112">
        <v>0</v>
      </c>
      <c r="BO1953" s="112">
        <v>0</v>
      </c>
      <c r="BP1953" s="112">
        <v>0</v>
      </c>
      <c r="BQ1953" s="112">
        <v>0</v>
      </c>
      <c r="BR1953" s="113">
        <v>580</v>
      </c>
      <c r="BS1953" s="112">
        <v>0</v>
      </c>
    </row>
    <row r="1954" spans="1:71" hidden="1" x14ac:dyDescent="0.25">
      <c r="A1954" s="102" t="s">
        <v>9</v>
      </c>
      <c r="B1954" s="103" t="s">
        <v>215</v>
      </c>
      <c r="C1954" s="102" t="s">
        <v>216</v>
      </c>
      <c r="D1954" s="102" t="s">
        <v>646</v>
      </c>
      <c r="E1954" s="102" t="s">
        <v>647</v>
      </c>
      <c r="F1954" s="102" t="s">
        <v>152</v>
      </c>
      <c r="G1954" s="102" t="s">
        <v>223</v>
      </c>
      <c r="H1954" s="104">
        <v>134</v>
      </c>
      <c r="I1954" s="104">
        <v>165</v>
      </c>
      <c r="J1954" s="104">
        <v>89</v>
      </c>
      <c r="K1954" s="104">
        <v>267</v>
      </c>
      <c r="L1954" s="105">
        <v>129.33333333333334</v>
      </c>
      <c r="M1954" s="106">
        <v>1308</v>
      </c>
      <c r="N1954" s="106">
        <v>1328</v>
      </c>
      <c r="O1954" s="106">
        <v>7</v>
      </c>
      <c r="P1954" s="106">
        <v>20</v>
      </c>
      <c r="Q1954" s="106">
        <v>4</v>
      </c>
      <c r="R1954" s="106">
        <v>5.5</v>
      </c>
      <c r="S1954" s="106">
        <v>1434</v>
      </c>
      <c r="T1954" s="106">
        <v>1473</v>
      </c>
      <c r="U1954" s="106">
        <v>8</v>
      </c>
      <c r="V1954" s="106">
        <v>39</v>
      </c>
      <c r="W1954" s="106">
        <v>7</v>
      </c>
      <c r="X1954" s="106">
        <v>7.5</v>
      </c>
      <c r="Y1954" s="106">
        <v>89</v>
      </c>
      <c r="Z1954" s="106">
        <v>8</v>
      </c>
      <c r="AA1954" s="107">
        <v>29459</v>
      </c>
      <c r="AB1954" s="106">
        <v>1</v>
      </c>
      <c r="AC1954" s="108">
        <v>4.5999999999999996</v>
      </c>
      <c r="AD1954" s="109">
        <v>1</v>
      </c>
      <c r="AE1954" s="110">
        <v>0</v>
      </c>
      <c r="AF1954" s="111">
        <v>0.54</v>
      </c>
      <c r="AG1954" s="112">
        <v>0</v>
      </c>
      <c r="AH1954" s="112">
        <v>0</v>
      </c>
      <c r="AI1954" s="112">
        <v>0</v>
      </c>
      <c r="AJ1954" s="111">
        <v>0.9</v>
      </c>
      <c r="AK1954" s="112">
        <v>0</v>
      </c>
      <c r="AL1954" s="112">
        <v>0</v>
      </c>
      <c r="AM1954" s="112">
        <v>0</v>
      </c>
      <c r="AN1954" s="112">
        <v>0</v>
      </c>
      <c r="AO1954" s="112">
        <v>0</v>
      </c>
      <c r="AP1954" s="112">
        <v>0</v>
      </c>
      <c r="AQ1954" s="112">
        <v>0</v>
      </c>
      <c r="AR1954" s="112">
        <v>0</v>
      </c>
      <c r="AS1954" s="112">
        <v>0</v>
      </c>
      <c r="AT1954" s="111">
        <v>0.55000000000000004</v>
      </c>
      <c r="AU1954" s="112">
        <v>0</v>
      </c>
      <c r="AV1954" s="112">
        <v>0</v>
      </c>
      <c r="AW1954" s="112">
        <v>0</v>
      </c>
      <c r="AX1954" s="112">
        <v>0</v>
      </c>
      <c r="AY1954" s="112">
        <v>0</v>
      </c>
      <c r="AZ1954" s="112">
        <v>0</v>
      </c>
      <c r="BA1954" s="111">
        <v>0.71299999999999997</v>
      </c>
      <c r="BB1954" s="112">
        <v>0</v>
      </c>
      <c r="BC1954" s="112">
        <v>0</v>
      </c>
      <c r="BD1954" s="112">
        <v>0</v>
      </c>
      <c r="BE1954" s="112">
        <v>0</v>
      </c>
      <c r="BF1954" s="112">
        <v>0</v>
      </c>
      <c r="BG1954" s="112">
        <v>0</v>
      </c>
      <c r="BH1954" s="112">
        <v>0</v>
      </c>
      <c r="BI1954" s="112">
        <v>0</v>
      </c>
      <c r="BJ1954" s="112">
        <v>0</v>
      </c>
      <c r="BK1954" s="111">
        <v>0.71299999999999997</v>
      </c>
      <c r="BL1954" s="112">
        <v>0</v>
      </c>
      <c r="BM1954" s="112">
        <v>0</v>
      </c>
      <c r="BN1954" s="112">
        <v>0</v>
      </c>
      <c r="BO1954" s="112">
        <v>0</v>
      </c>
      <c r="BP1954" s="112">
        <v>0</v>
      </c>
      <c r="BQ1954" s="112">
        <v>0</v>
      </c>
      <c r="BR1954" s="113">
        <v>87</v>
      </c>
      <c r="BS1954" s="112">
        <v>0</v>
      </c>
    </row>
    <row r="1955" spans="1:71" hidden="1" x14ac:dyDescent="0.25">
      <c r="A1955" s="102" t="s">
        <v>9</v>
      </c>
      <c r="B1955" s="103" t="s">
        <v>215</v>
      </c>
      <c r="C1955" s="102" t="s">
        <v>216</v>
      </c>
      <c r="D1955" s="102" t="s">
        <v>648</v>
      </c>
      <c r="E1955" s="102" t="s">
        <v>649</v>
      </c>
      <c r="F1955" s="102" t="s">
        <v>152</v>
      </c>
      <c r="G1955" s="102" t="s">
        <v>223</v>
      </c>
      <c r="H1955" s="104">
        <v>42</v>
      </c>
      <c r="I1955" s="104">
        <v>49</v>
      </c>
      <c r="J1955" s="104">
        <v>58</v>
      </c>
      <c r="K1955" s="104">
        <v>174</v>
      </c>
      <c r="L1955" s="105">
        <v>49.666666666666664</v>
      </c>
      <c r="M1955" s="106">
        <v>267</v>
      </c>
      <c r="N1955" s="106">
        <v>285</v>
      </c>
      <c r="O1955" s="106">
        <v>4</v>
      </c>
      <c r="P1955" s="106">
        <v>18</v>
      </c>
      <c r="Q1955" s="106">
        <v>4</v>
      </c>
      <c r="R1955" s="106">
        <v>4</v>
      </c>
      <c r="S1955" s="106">
        <v>285</v>
      </c>
      <c r="T1955" s="106">
        <v>298</v>
      </c>
      <c r="U1955" s="106">
        <v>4</v>
      </c>
      <c r="V1955" s="106">
        <v>13</v>
      </c>
      <c r="W1955" s="106">
        <v>5</v>
      </c>
      <c r="X1955" s="106">
        <v>4.5</v>
      </c>
      <c r="Y1955" s="106">
        <v>58</v>
      </c>
      <c r="Z1955" s="106">
        <v>7</v>
      </c>
      <c r="AA1955" s="107"/>
      <c r="AB1955" s="106"/>
      <c r="AC1955" s="108">
        <v>5.166666666666667</v>
      </c>
      <c r="AD1955" s="109">
        <v>3</v>
      </c>
      <c r="AE1955" s="110">
        <v>0</v>
      </c>
      <c r="AF1955" s="111">
        <v>0.54</v>
      </c>
      <c r="AG1955" s="112">
        <v>0</v>
      </c>
      <c r="AH1955" s="112">
        <v>0</v>
      </c>
      <c r="AI1955" s="112">
        <v>0</v>
      </c>
      <c r="AJ1955" s="111">
        <v>0.9</v>
      </c>
      <c r="AK1955" s="112">
        <v>0</v>
      </c>
      <c r="AL1955" s="112">
        <v>0</v>
      </c>
      <c r="AM1955" s="112">
        <v>0</v>
      </c>
      <c r="AN1955" s="112">
        <v>0</v>
      </c>
      <c r="AO1955" s="112">
        <v>0</v>
      </c>
      <c r="AP1955" s="112">
        <v>0</v>
      </c>
      <c r="AQ1955" s="112">
        <v>0</v>
      </c>
      <c r="AR1955" s="112">
        <v>0</v>
      </c>
      <c r="AS1955" s="112">
        <v>0</v>
      </c>
      <c r="AT1955" s="111">
        <v>0.55000000000000004</v>
      </c>
      <c r="AU1955" s="112">
        <v>0</v>
      </c>
      <c r="AV1955" s="112">
        <v>0</v>
      </c>
      <c r="AW1955" s="112">
        <v>0</v>
      </c>
      <c r="AX1955" s="112">
        <v>0</v>
      </c>
      <c r="AY1955" s="112">
        <v>0</v>
      </c>
      <c r="AZ1955" s="112">
        <v>0</v>
      </c>
      <c r="BA1955" s="111">
        <v>0.71299999999999997</v>
      </c>
      <c r="BB1955" s="112">
        <v>0</v>
      </c>
      <c r="BC1955" s="112">
        <v>0</v>
      </c>
      <c r="BD1955" s="112">
        <v>0</v>
      </c>
      <c r="BE1955" s="112">
        <v>0</v>
      </c>
      <c r="BF1955" s="112">
        <v>0</v>
      </c>
      <c r="BG1955" s="112">
        <v>0</v>
      </c>
      <c r="BH1955" s="112">
        <v>0</v>
      </c>
      <c r="BI1955" s="112">
        <v>0</v>
      </c>
      <c r="BJ1955" s="112">
        <v>0</v>
      </c>
      <c r="BK1955" s="111">
        <v>0.71299999999999997</v>
      </c>
      <c r="BL1955" s="112">
        <v>0</v>
      </c>
      <c r="BM1955" s="112">
        <v>0</v>
      </c>
      <c r="BN1955" s="112">
        <v>0</v>
      </c>
      <c r="BO1955" s="112">
        <v>0</v>
      </c>
      <c r="BP1955" s="112">
        <v>0</v>
      </c>
      <c r="BQ1955" s="112">
        <v>0</v>
      </c>
      <c r="BR1955" s="113">
        <v>79</v>
      </c>
      <c r="BS1955" s="112">
        <v>0</v>
      </c>
    </row>
    <row r="1956" spans="1:71" hidden="1" x14ac:dyDescent="0.25">
      <c r="A1956" s="102" t="s">
        <v>9</v>
      </c>
      <c r="B1956" s="103" t="s">
        <v>215</v>
      </c>
      <c r="C1956" s="102" t="s">
        <v>216</v>
      </c>
      <c r="D1956" s="102" t="s">
        <v>650</v>
      </c>
      <c r="E1956" s="102" t="s">
        <v>651</v>
      </c>
      <c r="F1956" s="102" t="s">
        <v>152</v>
      </c>
      <c r="G1956" s="102" t="s">
        <v>223</v>
      </c>
      <c r="H1956" s="104">
        <v>139</v>
      </c>
      <c r="I1956" s="104">
        <v>136</v>
      </c>
      <c r="J1956" s="104">
        <v>9</v>
      </c>
      <c r="K1956" s="104">
        <v>27</v>
      </c>
      <c r="L1956" s="105">
        <v>94.666666666666671</v>
      </c>
      <c r="M1956" s="106">
        <v>765</v>
      </c>
      <c r="N1956" s="106">
        <v>845</v>
      </c>
      <c r="O1956" s="106">
        <v>6</v>
      </c>
      <c r="P1956" s="106">
        <v>80</v>
      </c>
      <c r="Q1956" s="106">
        <v>7</v>
      </c>
      <c r="R1956" s="106">
        <v>6.5</v>
      </c>
      <c r="S1956" s="106">
        <v>797</v>
      </c>
      <c r="T1956" s="106">
        <v>809</v>
      </c>
      <c r="U1956" s="106">
        <v>6</v>
      </c>
      <c r="V1956" s="106">
        <v>12</v>
      </c>
      <c r="W1956" s="106">
        <v>5</v>
      </c>
      <c r="X1956" s="106">
        <v>5.5</v>
      </c>
      <c r="Y1956" s="106">
        <v>9</v>
      </c>
      <c r="Z1956" s="106">
        <v>3</v>
      </c>
      <c r="AA1956" s="107">
        <v>25302</v>
      </c>
      <c r="AB1956" s="106">
        <v>1</v>
      </c>
      <c r="AC1956" s="108">
        <v>3.4</v>
      </c>
      <c r="AD1956" s="109">
        <v>1</v>
      </c>
      <c r="AE1956" s="110">
        <v>0</v>
      </c>
      <c r="AF1956" s="111">
        <v>0.54</v>
      </c>
      <c r="AG1956" s="112">
        <v>0</v>
      </c>
      <c r="AH1956" s="112">
        <v>0</v>
      </c>
      <c r="AI1956" s="112">
        <v>0</v>
      </c>
      <c r="AJ1956" s="111">
        <v>0.9</v>
      </c>
      <c r="AK1956" s="112">
        <v>0</v>
      </c>
      <c r="AL1956" s="112">
        <v>0</v>
      </c>
      <c r="AM1956" s="112">
        <v>0</v>
      </c>
      <c r="AN1956" s="112">
        <v>0</v>
      </c>
      <c r="AO1956" s="112">
        <v>0</v>
      </c>
      <c r="AP1956" s="112">
        <v>0</v>
      </c>
      <c r="AQ1956" s="112">
        <v>0</v>
      </c>
      <c r="AR1956" s="112">
        <v>0</v>
      </c>
      <c r="AS1956" s="112">
        <v>0</v>
      </c>
      <c r="AT1956" s="111">
        <v>0.55000000000000004</v>
      </c>
      <c r="AU1956" s="112">
        <v>0</v>
      </c>
      <c r="AV1956" s="112">
        <v>0</v>
      </c>
      <c r="AW1956" s="112">
        <v>0</v>
      </c>
      <c r="AX1956" s="112">
        <v>0</v>
      </c>
      <c r="AY1956" s="112">
        <v>0</v>
      </c>
      <c r="AZ1956" s="112">
        <v>0</v>
      </c>
      <c r="BA1956" s="111">
        <v>0.71299999999999997</v>
      </c>
      <c r="BB1956" s="112">
        <v>0</v>
      </c>
      <c r="BC1956" s="112">
        <v>0</v>
      </c>
      <c r="BD1956" s="112">
        <v>0</v>
      </c>
      <c r="BE1956" s="112">
        <v>0</v>
      </c>
      <c r="BF1956" s="112">
        <v>0</v>
      </c>
      <c r="BG1956" s="112">
        <v>0</v>
      </c>
      <c r="BH1956" s="112">
        <v>0</v>
      </c>
      <c r="BI1956" s="112">
        <v>0</v>
      </c>
      <c r="BJ1956" s="112">
        <v>0</v>
      </c>
      <c r="BK1956" s="111">
        <v>0.71299999999999997</v>
      </c>
      <c r="BL1956" s="112">
        <v>0</v>
      </c>
      <c r="BM1956" s="112">
        <v>0</v>
      </c>
      <c r="BN1956" s="112">
        <v>0</v>
      </c>
      <c r="BO1956" s="112">
        <v>0</v>
      </c>
      <c r="BP1956" s="112">
        <v>0</v>
      </c>
      <c r="BQ1956" s="112">
        <v>0</v>
      </c>
      <c r="BR1956" s="113">
        <v>13</v>
      </c>
      <c r="BS1956" s="112">
        <v>0</v>
      </c>
    </row>
    <row r="1957" spans="1:71" hidden="1" x14ac:dyDescent="0.25">
      <c r="A1957" s="102" t="s">
        <v>9</v>
      </c>
      <c r="B1957" s="103" t="s">
        <v>215</v>
      </c>
      <c r="C1957" s="102" t="s">
        <v>216</v>
      </c>
      <c r="D1957" s="102" t="s">
        <v>357</v>
      </c>
      <c r="E1957" s="102" t="s">
        <v>358</v>
      </c>
      <c r="F1957" s="102" t="s">
        <v>151</v>
      </c>
      <c r="G1957" s="102" t="s">
        <v>223</v>
      </c>
      <c r="H1957" s="104">
        <v>16</v>
      </c>
      <c r="I1957" s="104"/>
      <c r="J1957" s="104"/>
      <c r="K1957" s="104" t="s">
        <v>154</v>
      </c>
      <c r="L1957" s="105">
        <v>16</v>
      </c>
      <c r="M1957" s="106">
        <v>132</v>
      </c>
      <c r="N1957" s="106">
        <v>145</v>
      </c>
      <c r="O1957" s="106">
        <v>2</v>
      </c>
      <c r="P1957" s="106">
        <v>13</v>
      </c>
      <c r="Q1957" s="106">
        <v>4</v>
      </c>
      <c r="R1957" s="106">
        <v>3</v>
      </c>
      <c r="S1957" s="106"/>
      <c r="T1957" s="106"/>
      <c r="U1957" s="106"/>
      <c r="V1957" s="106"/>
      <c r="W1957" s="106"/>
      <c r="X1957" s="106"/>
      <c r="Y1957" s="106"/>
      <c r="Z1957" s="106"/>
      <c r="AA1957" s="107">
        <v>61568</v>
      </c>
      <c r="AB1957" s="106">
        <v>7</v>
      </c>
      <c r="AC1957" s="108">
        <v>5.666666666666667</v>
      </c>
      <c r="AD1957" s="109">
        <v>3</v>
      </c>
      <c r="AE1957" s="110">
        <v>0</v>
      </c>
      <c r="AF1957" s="111">
        <v>0.54</v>
      </c>
      <c r="AG1957" s="112">
        <v>0</v>
      </c>
      <c r="AH1957" s="112">
        <v>0</v>
      </c>
      <c r="AI1957" s="112">
        <v>0</v>
      </c>
      <c r="AJ1957" s="111">
        <v>0.9</v>
      </c>
      <c r="AK1957" s="112">
        <v>0</v>
      </c>
      <c r="AL1957" s="112">
        <v>0</v>
      </c>
      <c r="AM1957" s="112">
        <v>0</v>
      </c>
      <c r="AN1957" s="112">
        <v>0</v>
      </c>
      <c r="AO1957" s="112">
        <v>0</v>
      </c>
      <c r="AP1957" s="112">
        <v>0</v>
      </c>
      <c r="AQ1957" s="112">
        <v>0</v>
      </c>
      <c r="AR1957" s="112">
        <v>0</v>
      </c>
      <c r="AS1957" s="112">
        <v>0</v>
      </c>
      <c r="AT1957" s="111">
        <v>0.55000000000000004</v>
      </c>
      <c r="AU1957" s="112">
        <v>0</v>
      </c>
      <c r="AV1957" s="112">
        <v>0</v>
      </c>
      <c r="AW1957" s="112">
        <v>0</v>
      </c>
      <c r="AX1957" s="112">
        <v>0</v>
      </c>
      <c r="AY1957" s="112">
        <v>0</v>
      </c>
      <c r="AZ1957" s="112">
        <v>0</v>
      </c>
      <c r="BA1957" s="111">
        <v>0.71299999999999997</v>
      </c>
      <c r="BB1957" s="112">
        <v>0</v>
      </c>
      <c r="BC1957" s="112">
        <v>0</v>
      </c>
      <c r="BD1957" s="112">
        <v>0</v>
      </c>
      <c r="BE1957" s="112">
        <v>0</v>
      </c>
      <c r="BF1957" s="112">
        <v>0</v>
      </c>
      <c r="BG1957" s="112">
        <v>0</v>
      </c>
      <c r="BH1957" s="112">
        <v>0</v>
      </c>
      <c r="BI1957" s="112">
        <v>0</v>
      </c>
      <c r="BJ1957" s="112">
        <v>0</v>
      </c>
      <c r="BK1957" s="111">
        <v>0.71299999999999997</v>
      </c>
      <c r="BL1957" s="112">
        <v>0</v>
      </c>
      <c r="BM1957" s="112">
        <v>0</v>
      </c>
      <c r="BN1957" s="112">
        <v>0</v>
      </c>
      <c r="BO1957" s="112">
        <v>0</v>
      </c>
      <c r="BP1957" s="112">
        <v>0</v>
      </c>
      <c r="BQ1957" s="112">
        <v>0</v>
      </c>
      <c r="BR1957" s="113">
        <v>87</v>
      </c>
      <c r="BS1957" s="112">
        <v>0</v>
      </c>
    </row>
    <row r="1958" spans="1:71" hidden="1" x14ac:dyDescent="0.25">
      <c r="A1958" s="102" t="s">
        <v>9</v>
      </c>
      <c r="B1958" s="103" t="s">
        <v>215</v>
      </c>
      <c r="C1958" s="102" t="s">
        <v>216</v>
      </c>
      <c r="D1958" s="102" t="s">
        <v>359</v>
      </c>
      <c r="E1958" s="102" t="s">
        <v>360</v>
      </c>
      <c r="F1958" s="102" t="s">
        <v>152</v>
      </c>
      <c r="G1958" s="102" t="s">
        <v>223</v>
      </c>
      <c r="H1958" s="104">
        <v>104</v>
      </c>
      <c r="I1958" s="104">
        <v>141</v>
      </c>
      <c r="J1958" s="104">
        <v>115</v>
      </c>
      <c r="K1958" s="104">
        <v>345</v>
      </c>
      <c r="L1958" s="105">
        <v>120</v>
      </c>
      <c r="M1958" s="106">
        <v>910</v>
      </c>
      <c r="N1958" s="106">
        <v>924</v>
      </c>
      <c r="O1958" s="106">
        <v>6</v>
      </c>
      <c r="P1958" s="106">
        <v>14</v>
      </c>
      <c r="Q1958" s="106">
        <v>4</v>
      </c>
      <c r="R1958" s="106">
        <v>5</v>
      </c>
      <c r="S1958" s="106">
        <v>1101</v>
      </c>
      <c r="T1958" s="106">
        <v>1139</v>
      </c>
      <c r="U1958" s="106">
        <v>7</v>
      </c>
      <c r="V1958" s="106">
        <v>38</v>
      </c>
      <c r="W1958" s="106">
        <v>7</v>
      </c>
      <c r="X1958" s="106">
        <v>7</v>
      </c>
      <c r="Y1958" s="106">
        <v>115</v>
      </c>
      <c r="Z1958" s="106">
        <v>8</v>
      </c>
      <c r="AA1958" s="107">
        <v>37589</v>
      </c>
      <c r="AB1958" s="106">
        <v>3</v>
      </c>
      <c r="AC1958" s="108">
        <v>5.2</v>
      </c>
      <c r="AD1958" s="109">
        <v>3</v>
      </c>
      <c r="AE1958" s="110">
        <v>0</v>
      </c>
      <c r="AF1958" s="111">
        <v>0.54</v>
      </c>
      <c r="AG1958" s="112">
        <v>0</v>
      </c>
      <c r="AH1958" s="112">
        <v>0</v>
      </c>
      <c r="AI1958" s="112">
        <v>0</v>
      </c>
      <c r="AJ1958" s="111">
        <v>0.9</v>
      </c>
      <c r="AK1958" s="112">
        <v>0</v>
      </c>
      <c r="AL1958" s="112">
        <v>0</v>
      </c>
      <c r="AM1958" s="112">
        <v>0</v>
      </c>
      <c r="AN1958" s="112">
        <v>0</v>
      </c>
      <c r="AO1958" s="112">
        <v>0</v>
      </c>
      <c r="AP1958" s="112">
        <v>0</v>
      </c>
      <c r="AQ1958" s="112">
        <v>0</v>
      </c>
      <c r="AR1958" s="112">
        <v>0</v>
      </c>
      <c r="AS1958" s="112">
        <v>0</v>
      </c>
      <c r="AT1958" s="111">
        <v>0.55000000000000004</v>
      </c>
      <c r="AU1958" s="112">
        <v>0</v>
      </c>
      <c r="AV1958" s="112">
        <v>0</v>
      </c>
      <c r="AW1958" s="112">
        <v>0</v>
      </c>
      <c r="AX1958" s="112">
        <v>0</v>
      </c>
      <c r="AY1958" s="112">
        <v>0</v>
      </c>
      <c r="AZ1958" s="112">
        <v>0</v>
      </c>
      <c r="BA1958" s="111">
        <v>0.71299999999999997</v>
      </c>
      <c r="BB1958" s="112">
        <v>0</v>
      </c>
      <c r="BC1958" s="112">
        <v>0</v>
      </c>
      <c r="BD1958" s="112">
        <v>0</v>
      </c>
      <c r="BE1958" s="112">
        <v>0</v>
      </c>
      <c r="BF1958" s="112">
        <v>0</v>
      </c>
      <c r="BG1958" s="112">
        <v>0</v>
      </c>
      <c r="BH1958" s="112">
        <v>0</v>
      </c>
      <c r="BI1958" s="112">
        <v>0</v>
      </c>
      <c r="BJ1958" s="112">
        <v>0</v>
      </c>
      <c r="BK1958" s="111">
        <v>0.71299999999999997</v>
      </c>
      <c r="BL1958" s="112">
        <v>0</v>
      </c>
      <c r="BM1958" s="112">
        <v>0</v>
      </c>
      <c r="BN1958" s="112">
        <v>0</v>
      </c>
      <c r="BO1958" s="112">
        <v>0</v>
      </c>
      <c r="BP1958" s="112">
        <v>0</v>
      </c>
      <c r="BQ1958" s="112">
        <v>0</v>
      </c>
      <c r="BR1958" s="113">
        <v>224</v>
      </c>
      <c r="BS1958" s="112">
        <v>0</v>
      </c>
    </row>
    <row r="1959" spans="1:71" hidden="1" x14ac:dyDescent="0.25">
      <c r="A1959" s="102" t="s">
        <v>9</v>
      </c>
      <c r="B1959" s="103" t="s">
        <v>215</v>
      </c>
      <c r="C1959" s="102" t="s">
        <v>216</v>
      </c>
      <c r="D1959" s="102" t="s">
        <v>582</v>
      </c>
      <c r="E1959" s="102" t="s">
        <v>583</v>
      </c>
      <c r="F1959" s="102" t="s">
        <v>152</v>
      </c>
      <c r="G1959" s="102" t="s">
        <v>223</v>
      </c>
      <c r="H1959" s="104">
        <v>173</v>
      </c>
      <c r="I1959" s="104">
        <v>169</v>
      </c>
      <c r="J1959" s="104">
        <v>21</v>
      </c>
      <c r="K1959" s="104">
        <v>63</v>
      </c>
      <c r="L1959" s="105">
        <v>121</v>
      </c>
      <c r="M1959" s="106">
        <v>1169</v>
      </c>
      <c r="N1959" s="106">
        <v>1226</v>
      </c>
      <c r="O1959" s="106">
        <v>7</v>
      </c>
      <c r="P1959" s="106">
        <v>57</v>
      </c>
      <c r="Q1959" s="106">
        <v>7</v>
      </c>
      <c r="R1959" s="106">
        <v>7</v>
      </c>
      <c r="S1959" s="106">
        <v>1128</v>
      </c>
      <c r="T1959" s="106">
        <v>1151</v>
      </c>
      <c r="U1959" s="106">
        <v>7</v>
      </c>
      <c r="V1959" s="106">
        <v>23</v>
      </c>
      <c r="W1959" s="106">
        <v>6</v>
      </c>
      <c r="X1959" s="106">
        <v>6.5</v>
      </c>
      <c r="Y1959" s="106">
        <v>21</v>
      </c>
      <c r="Z1959" s="106">
        <v>5</v>
      </c>
      <c r="AA1959" s="107">
        <v>27718</v>
      </c>
      <c r="AB1959" s="106">
        <v>1</v>
      </c>
      <c r="AC1959" s="108">
        <v>4.0999999999999996</v>
      </c>
      <c r="AD1959" s="109">
        <v>1</v>
      </c>
      <c r="AE1959" s="110">
        <v>0</v>
      </c>
      <c r="AF1959" s="111">
        <v>0.54</v>
      </c>
      <c r="AG1959" s="112">
        <v>0</v>
      </c>
      <c r="AH1959" s="112">
        <v>0</v>
      </c>
      <c r="AI1959" s="112">
        <v>0</v>
      </c>
      <c r="AJ1959" s="111">
        <v>0.9</v>
      </c>
      <c r="AK1959" s="112">
        <v>0</v>
      </c>
      <c r="AL1959" s="112">
        <v>0</v>
      </c>
      <c r="AM1959" s="112">
        <v>0</v>
      </c>
      <c r="AN1959" s="112">
        <v>0</v>
      </c>
      <c r="AO1959" s="112">
        <v>0</v>
      </c>
      <c r="AP1959" s="112">
        <v>0</v>
      </c>
      <c r="AQ1959" s="112">
        <v>0</v>
      </c>
      <c r="AR1959" s="112">
        <v>0</v>
      </c>
      <c r="AS1959" s="112">
        <v>0</v>
      </c>
      <c r="AT1959" s="111">
        <v>0.55000000000000004</v>
      </c>
      <c r="AU1959" s="112">
        <v>0</v>
      </c>
      <c r="AV1959" s="112">
        <v>0</v>
      </c>
      <c r="AW1959" s="112">
        <v>0</v>
      </c>
      <c r="AX1959" s="112">
        <v>0</v>
      </c>
      <c r="AY1959" s="112">
        <v>0</v>
      </c>
      <c r="AZ1959" s="112">
        <v>0</v>
      </c>
      <c r="BA1959" s="111">
        <v>0.71299999999999997</v>
      </c>
      <c r="BB1959" s="112">
        <v>0</v>
      </c>
      <c r="BC1959" s="112">
        <v>0</v>
      </c>
      <c r="BD1959" s="112">
        <v>0</v>
      </c>
      <c r="BE1959" s="112">
        <v>0</v>
      </c>
      <c r="BF1959" s="112">
        <v>0</v>
      </c>
      <c r="BG1959" s="112">
        <v>0</v>
      </c>
      <c r="BH1959" s="112">
        <v>0</v>
      </c>
      <c r="BI1959" s="112">
        <v>0</v>
      </c>
      <c r="BJ1959" s="112">
        <v>0</v>
      </c>
      <c r="BK1959" s="111">
        <v>0.71299999999999997</v>
      </c>
      <c r="BL1959" s="112">
        <v>0</v>
      </c>
      <c r="BM1959" s="112">
        <v>0</v>
      </c>
      <c r="BN1959" s="112">
        <v>0</v>
      </c>
      <c r="BO1959" s="112">
        <v>0</v>
      </c>
      <c r="BP1959" s="112">
        <v>0</v>
      </c>
      <c r="BQ1959" s="112">
        <v>0</v>
      </c>
      <c r="BR1959" s="113">
        <v>58</v>
      </c>
      <c r="BS1959" s="112">
        <v>0</v>
      </c>
    </row>
    <row r="1960" spans="1:71" hidden="1" x14ac:dyDescent="0.25">
      <c r="A1960" s="102" t="s">
        <v>9</v>
      </c>
      <c r="B1960" s="103" t="s">
        <v>215</v>
      </c>
      <c r="C1960" s="102" t="s">
        <v>216</v>
      </c>
      <c r="D1960" s="102" t="s">
        <v>361</v>
      </c>
      <c r="E1960" s="102" t="s">
        <v>362</v>
      </c>
      <c r="F1960" s="102" t="s">
        <v>152</v>
      </c>
      <c r="G1960" s="102" t="s">
        <v>223</v>
      </c>
      <c r="H1960" s="104">
        <v>891</v>
      </c>
      <c r="I1960" s="104">
        <v>995</v>
      </c>
      <c r="J1960" s="104">
        <v>873</v>
      </c>
      <c r="K1960" s="104">
        <v>2619</v>
      </c>
      <c r="L1960" s="105">
        <v>919.66666666666663</v>
      </c>
      <c r="M1960" s="106">
        <v>6274</v>
      </c>
      <c r="N1960" s="106">
        <v>6539</v>
      </c>
      <c r="O1960" s="106">
        <v>10</v>
      </c>
      <c r="P1960" s="106">
        <v>265</v>
      </c>
      <c r="Q1960" s="106">
        <v>9</v>
      </c>
      <c r="R1960" s="106">
        <v>9.5</v>
      </c>
      <c r="S1960" s="106">
        <v>6734</v>
      </c>
      <c r="T1960" s="106">
        <v>6883</v>
      </c>
      <c r="U1960" s="106">
        <v>10</v>
      </c>
      <c r="V1960" s="106">
        <v>149</v>
      </c>
      <c r="W1960" s="106">
        <v>10</v>
      </c>
      <c r="X1960" s="106">
        <v>10</v>
      </c>
      <c r="Y1960" s="106">
        <v>873</v>
      </c>
      <c r="Z1960" s="106">
        <v>10</v>
      </c>
      <c r="AA1960" s="107">
        <v>30777</v>
      </c>
      <c r="AB1960" s="106">
        <v>2</v>
      </c>
      <c r="AC1960" s="108">
        <v>6.7</v>
      </c>
      <c r="AD1960" s="109">
        <v>2</v>
      </c>
      <c r="AE1960" s="110">
        <v>0</v>
      </c>
      <c r="AF1960" s="111">
        <v>0.54</v>
      </c>
      <c r="AG1960" s="112">
        <v>0</v>
      </c>
      <c r="AH1960" s="112">
        <v>0</v>
      </c>
      <c r="AI1960" s="112">
        <v>0</v>
      </c>
      <c r="AJ1960" s="111">
        <v>0.9</v>
      </c>
      <c r="AK1960" s="112">
        <v>0</v>
      </c>
      <c r="AL1960" s="112">
        <v>0</v>
      </c>
      <c r="AM1960" s="112">
        <v>0</v>
      </c>
      <c r="AN1960" s="112">
        <v>0</v>
      </c>
      <c r="AO1960" s="112">
        <v>0</v>
      </c>
      <c r="AP1960" s="112">
        <v>0</v>
      </c>
      <c r="AQ1960" s="112">
        <v>0</v>
      </c>
      <c r="AR1960" s="112">
        <v>0</v>
      </c>
      <c r="AS1960" s="112">
        <v>0</v>
      </c>
      <c r="AT1960" s="111">
        <v>0.55000000000000004</v>
      </c>
      <c r="AU1960" s="112">
        <v>0</v>
      </c>
      <c r="AV1960" s="112">
        <v>0</v>
      </c>
      <c r="AW1960" s="112">
        <v>0</v>
      </c>
      <c r="AX1960" s="112">
        <v>0</v>
      </c>
      <c r="AY1960" s="112">
        <v>0</v>
      </c>
      <c r="AZ1960" s="112">
        <v>0</v>
      </c>
      <c r="BA1960" s="111">
        <v>0.71299999999999997</v>
      </c>
      <c r="BB1960" s="112">
        <v>0</v>
      </c>
      <c r="BC1960" s="112">
        <v>0</v>
      </c>
      <c r="BD1960" s="112">
        <v>0</v>
      </c>
      <c r="BE1960" s="112">
        <v>0</v>
      </c>
      <c r="BF1960" s="112">
        <v>0</v>
      </c>
      <c r="BG1960" s="112">
        <v>0</v>
      </c>
      <c r="BH1960" s="112">
        <v>0</v>
      </c>
      <c r="BI1960" s="112">
        <v>0</v>
      </c>
      <c r="BJ1960" s="112">
        <v>0</v>
      </c>
      <c r="BK1960" s="111">
        <v>0.71299999999999997</v>
      </c>
      <c r="BL1960" s="112">
        <v>0</v>
      </c>
      <c r="BM1960" s="112">
        <v>0</v>
      </c>
      <c r="BN1960" s="112">
        <v>0</v>
      </c>
      <c r="BO1960" s="112">
        <v>0</v>
      </c>
      <c r="BP1960" s="112">
        <v>0</v>
      </c>
      <c r="BQ1960" s="112">
        <v>0</v>
      </c>
      <c r="BR1960" s="113">
        <v>618</v>
      </c>
      <c r="BS1960" s="112">
        <v>0</v>
      </c>
    </row>
    <row r="1961" spans="1:71" hidden="1" x14ac:dyDescent="0.25">
      <c r="A1961" s="102" t="s">
        <v>9</v>
      </c>
      <c r="B1961" s="103" t="s">
        <v>215</v>
      </c>
      <c r="C1961" s="102" t="s">
        <v>216</v>
      </c>
      <c r="D1961" s="102" t="s">
        <v>584</v>
      </c>
      <c r="E1961" s="102" t="s">
        <v>585</v>
      </c>
      <c r="F1961" s="102" t="s">
        <v>152</v>
      </c>
      <c r="G1961" s="102" t="s">
        <v>223</v>
      </c>
      <c r="H1961" s="104">
        <v>25</v>
      </c>
      <c r="I1961" s="104">
        <v>24</v>
      </c>
      <c r="J1961" s="104"/>
      <c r="K1961" s="104" t="s">
        <v>154</v>
      </c>
      <c r="L1961" s="105">
        <v>24.5</v>
      </c>
      <c r="M1961" s="106">
        <v>222</v>
      </c>
      <c r="N1961" s="106">
        <v>194</v>
      </c>
      <c r="O1961" s="106">
        <v>2</v>
      </c>
      <c r="P1961" s="106">
        <v>-28</v>
      </c>
      <c r="Q1961" s="106">
        <v>1</v>
      </c>
      <c r="R1961" s="106">
        <v>1.5</v>
      </c>
      <c r="S1961" s="106">
        <v>228</v>
      </c>
      <c r="T1961" s="106">
        <v>216</v>
      </c>
      <c r="U1961" s="106">
        <v>3</v>
      </c>
      <c r="V1961" s="106">
        <v>-12</v>
      </c>
      <c r="W1961" s="106">
        <v>1</v>
      </c>
      <c r="X1961" s="106">
        <v>2</v>
      </c>
      <c r="Y1961" s="106"/>
      <c r="Z1961" s="106"/>
      <c r="AA1961" s="107">
        <v>29260</v>
      </c>
      <c r="AB1961" s="106">
        <v>1</v>
      </c>
      <c r="AC1961" s="108">
        <v>1.375</v>
      </c>
      <c r="AD1961" s="109">
        <v>1</v>
      </c>
      <c r="AE1961" s="110">
        <v>0</v>
      </c>
      <c r="AF1961" s="111">
        <v>0.54</v>
      </c>
      <c r="AG1961" s="112">
        <v>0</v>
      </c>
      <c r="AH1961" s="112">
        <v>0</v>
      </c>
      <c r="AI1961" s="112">
        <v>0</v>
      </c>
      <c r="AJ1961" s="111">
        <v>0.9</v>
      </c>
      <c r="AK1961" s="112">
        <v>0</v>
      </c>
      <c r="AL1961" s="112">
        <v>0</v>
      </c>
      <c r="AM1961" s="112">
        <v>0</v>
      </c>
      <c r="AN1961" s="112">
        <v>0</v>
      </c>
      <c r="AO1961" s="112">
        <v>0</v>
      </c>
      <c r="AP1961" s="112">
        <v>0</v>
      </c>
      <c r="AQ1961" s="112">
        <v>0</v>
      </c>
      <c r="AR1961" s="112">
        <v>0</v>
      </c>
      <c r="AS1961" s="112">
        <v>0</v>
      </c>
      <c r="AT1961" s="111">
        <v>0.55000000000000004</v>
      </c>
      <c r="AU1961" s="112">
        <v>0</v>
      </c>
      <c r="AV1961" s="112">
        <v>0</v>
      </c>
      <c r="AW1961" s="112">
        <v>0</v>
      </c>
      <c r="AX1961" s="112">
        <v>0</v>
      </c>
      <c r="AY1961" s="112">
        <v>0</v>
      </c>
      <c r="AZ1961" s="112">
        <v>0</v>
      </c>
      <c r="BA1961" s="111">
        <v>0.71299999999999997</v>
      </c>
      <c r="BB1961" s="112">
        <v>0</v>
      </c>
      <c r="BC1961" s="112">
        <v>0</v>
      </c>
      <c r="BD1961" s="112">
        <v>0</v>
      </c>
      <c r="BE1961" s="112">
        <v>0</v>
      </c>
      <c r="BF1961" s="112">
        <v>0</v>
      </c>
      <c r="BG1961" s="112">
        <v>0</v>
      </c>
      <c r="BH1961" s="112">
        <v>0</v>
      </c>
      <c r="BI1961" s="112">
        <v>0</v>
      </c>
      <c r="BJ1961" s="112">
        <v>0</v>
      </c>
      <c r="BK1961" s="111">
        <v>0.71299999999999997</v>
      </c>
      <c r="BL1961" s="112">
        <v>0</v>
      </c>
      <c r="BM1961" s="112">
        <v>0</v>
      </c>
      <c r="BN1961" s="112">
        <v>0</v>
      </c>
      <c r="BO1961" s="112">
        <v>0</v>
      </c>
      <c r="BP1961" s="112">
        <v>0</v>
      </c>
      <c r="BQ1961" s="112">
        <v>0</v>
      </c>
      <c r="BR1961" s="113">
        <v>11</v>
      </c>
      <c r="BS1961" s="112">
        <v>0</v>
      </c>
    </row>
    <row r="1962" spans="1:71" hidden="1" x14ac:dyDescent="0.25">
      <c r="A1962" s="102" t="s">
        <v>9</v>
      </c>
      <c r="B1962" s="103" t="s">
        <v>215</v>
      </c>
      <c r="C1962" s="102" t="s">
        <v>216</v>
      </c>
      <c r="D1962" s="102" t="s">
        <v>586</v>
      </c>
      <c r="E1962" s="102" t="s">
        <v>587</v>
      </c>
      <c r="F1962" s="102" t="s">
        <v>152</v>
      </c>
      <c r="G1962" s="102" t="s">
        <v>223</v>
      </c>
      <c r="H1962" s="104">
        <v>527</v>
      </c>
      <c r="I1962" s="104">
        <v>551</v>
      </c>
      <c r="J1962" s="104">
        <v>39</v>
      </c>
      <c r="K1962" s="104">
        <v>117</v>
      </c>
      <c r="L1962" s="105">
        <v>372.33333333333331</v>
      </c>
      <c r="M1962" s="106">
        <v>3102</v>
      </c>
      <c r="N1962" s="106">
        <v>3475</v>
      </c>
      <c r="O1962" s="106">
        <v>9</v>
      </c>
      <c r="P1962" s="106">
        <v>373</v>
      </c>
      <c r="Q1962" s="106">
        <v>10</v>
      </c>
      <c r="R1962" s="106">
        <v>9.5</v>
      </c>
      <c r="S1962" s="106">
        <v>3115</v>
      </c>
      <c r="T1962" s="106">
        <v>3265</v>
      </c>
      <c r="U1962" s="106">
        <v>9</v>
      </c>
      <c r="V1962" s="106">
        <v>150</v>
      </c>
      <c r="W1962" s="106">
        <v>10</v>
      </c>
      <c r="X1962" s="106">
        <v>9.5</v>
      </c>
      <c r="Y1962" s="106">
        <v>39</v>
      </c>
      <c r="Z1962" s="106">
        <v>6</v>
      </c>
      <c r="AA1962" s="107"/>
      <c r="AB1962" s="106"/>
      <c r="AC1962" s="108">
        <v>8.3333333333333339</v>
      </c>
      <c r="AD1962" s="109">
        <v>5</v>
      </c>
      <c r="AE1962" s="110">
        <v>0</v>
      </c>
      <c r="AF1962" s="111">
        <v>0.54</v>
      </c>
      <c r="AG1962" s="112">
        <v>0</v>
      </c>
      <c r="AH1962" s="112">
        <v>0</v>
      </c>
      <c r="AI1962" s="112">
        <v>0</v>
      </c>
      <c r="AJ1962" s="111">
        <v>0.9</v>
      </c>
      <c r="AK1962" s="112">
        <v>0</v>
      </c>
      <c r="AL1962" s="112">
        <v>0</v>
      </c>
      <c r="AM1962" s="112">
        <v>0</v>
      </c>
      <c r="AN1962" s="112">
        <v>0</v>
      </c>
      <c r="AO1962" s="112">
        <v>0</v>
      </c>
      <c r="AP1962" s="112">
        <v>0</v>
      </c>
      <c r="AQ1962" s="112">
        <v>0</v>
      </c>
      <c r="AR1962" s="112">
        <v>0</v>
      </c>
      <c r="AS1962" s="112">
        <v>0</v>
      </c>
      <c r="AT1962" s="111">
        <v>0.55000000000000004</v>
      </c>
      <c r="AU1962" s="112">
        <v>0</v>
      </c>
      <c r="AV1962" s="112">
        <v>0</v>
      </c>
      <c r="AW1962" s="112">
        <v>0</v>
      </c>
      <c r="AX1962" s="112">
        <v>0</v>
      </c>
      <c r="AY1962" s="112">
        <v>0</v>
      </c>
      <c r="AZ1962" s="112">
        <v>0</v>
      </c>
      <c r="BA1962" s="111">
        <v>0.71299999999999997</v>
      </c>
      <c r="BB1962" s="112">
        <v>0</v>
      </c>
      <c r="BC1962" s="112">
        <v>0</v>
      </c>
      <c r="BD1962" s="112">
        <v>0</v>
      </c>
      <c r="BE1962" s="112">
        <v>0</v>
      </c>
      <c r="BF1962" s="112">
        <v>0</v>
      </c>
      <c r="BG1962" s="112">
        <v>0</v>
      </c>
      <c r="BH1962" s="112">
        <v>0</v>
      </c>
      <c r="BI1962" s="112">
        <v>0</v>
      </c>
      <c r="BJ1962" s="112">
        <v>0</v>
      </c>
      <c r="BK1962" s="111">
        <v>0.71299999999999997</v>
      </c>
      <c r="BL1962" s="112">
        <v>0</v>
      </c>
      <c r="BM1962" s="112">
        <v>0</v>
      </c>
      <c r="BN1962" s="112">
        <v>0</v>
      </c>
      <c r="BO1962" s="112">
        <v>0</v>
      </c>
      <c r="BP1962" s="112">
        <v>0</v>
      </c>
      <c r="BQ1962" s="112">
        <v>0</v>
      </c>
      <c r="BR1962" s="113">
        <v>377</v>
      </c>
      <c r="BS1962" s="112">
        <v>0</v>
      </c>
    </row>
    <row r="1963" spans="1:71" hidden="1" x14ac:dyDescent="0.25">
      <c r="A1963" s="102" t="s">
        <v>9</v>
      </c>
      <c r="B1963" s="103" t="s">
        <v>215</v>
      </c>
      <c r="C1963" s="102" t="s">
        <v>216</v>
      </c>
      <c r="D1963" s="102" t="s">
        <v>856</v>
      </c>
      <c r="E1963" s="102" t="s">
        <v>857</v>
      </c>
      <c r="F1963" s="102" t="s">
        <v>152</v>
      </c>
      <c r="G1963" s="102" t="s">
        <v>223</v>
      </c>
      <c r="H1963" s="104">
        <v>41</v>
      </c>
      <c r="I1963" s="104">
        <v>46</v>
      </c>
      <c r="J1963" s="104"/>
      <c r="K1963" s="104" t="s">
        <v>154</v>
      </c>
      <c r="L1963" s="105">
        <v>43.5</v>
      </c>
      <c r="M1963" s="106">
        <v>304</v>
      </c>
      <c r="N1963" s="106">
        <v>339</v>
      </c>
      <c r="O1963" s="106">
        <v>4</v>
      </c>
      <c r="P1963" s="106">
        <v>35</v>
      </c>
      <c r="Q1963" s="106">
        <v>6</v>
      </c>
      <c r="R1963" s="106">
        <v>5</v>
      </c>
      <c r="S1963" s="106">
        <v>305</v>
      </c>
      <c r="T1963" s="106">
        <v>321</v>
      </c>
      <c r="U1963" s="106">
        <v>4</v>
      </c>
      <c r="V1963" s="106">
        <v>16</v>
      </c>
      <c r="W1963" s="106">
        <v>6</v>
      </c>
      <c r="X1963" s="106">
        <v>5</v>
      </c>
      <c r="Y1963" s="106"/>
      <c r="Z1963" s="106"/>
      <c r="AA1963" s="107">
        <v>39440</v>
      </c>
      <c r="AB1963" s="106">
        <v>3</v>
      </c>
      <c r="AC1963" s="108">
        <v>4</v>
      </c>
      <c r="AD1963" s="109">
        <v>2</v>
      </c>
      <c r="AE1963" s="110">
        <v>0</v>
      </c>
      <c r="AF1963" s="111">
        <v>0.54</v>
      </c>
      <c r="AG1963" s="112">
        <v>0</v>
      </c>
      <c r="AH1963" s="112">
        <v>0</v>
      </c>
      <c r="AI1963" s="112">
        <v>0</v>
      </c>
      <c r="AJ1963" s="111">
        <v>0.9</v>
      </c>
      <c r="AK1963" s="112">
        <v>0</v>
      </c>
      <c r="AL1963" s="112">
        <v>0</v>
      </c>
      <c r="AM1963" s="112">
        <v>0</v>
      </c>
      <c r="AN1963" s="112">
        <v>0</v>
      </c>
      <c r="AO1963" s="112">
        <v>0</v>
      </c>
      <c r="AP1963" s="112">
        <v>0</v>
      </c>
      <c r="AQ1963" s="112">
        <v>0</v>
      </c>
      <c r="AR1963" s="112">
        <v>0</v>
      </c>
      <c r="AS1963" s="112">
        <v>0</v>
      </c>
      <c r="AT1963" s="111">
        <v>0.55000000000000004</v>
      </c>
      <c r="AU1963" s="112">
        <v>0</v>
      </c>
      <c r="AV1963" s="112">
        <v>0</v>
      </c>
      <c r="AW1963" s="112">
        <v>0</v>
      </c>
      <c r="AX1963" s="112">
        <v>0</v>
      </c>
      <c r="AY1963" s="112">
        <v>0</v>
      </c>
      <c r="AZ1963" s="112">
        <v>0</v>
      </c>
      <c r="BA1963" s="111">
        <v>0.71299999999999997</v>
      </c>
      <c r="BB1963" s="112">
        <v>0</v>
      </c>
      <c r="BC1963" s="112">
        <v>0</v>
      </c>
      <c r="BD1963" s="112">
        <v>0</v>
      </c>
      <c r="BE1963" s="112">
        <v>0</v>
      </c>
      <c r="BF1963" s="112">
        <v>0</v>
      </c>
      <c r="BG1963" s="112">
        <v>0</v>
      </c>
      <c r="BH1963" s="112">
        <v>0</v>
      </c>
      <c r="BI1963" s="112">
        <v>0</v>
      </c>
      <c r="BJ1963" s="112">
        <v>0</v>
      </c>
      <c r="BK1963" s="111">
        <v>0.71299999999999997</v>
      </c>
      <c r="BL1963" s="112">
        <v>0</v>
      </c>
      <c r="BM1963" s="112">
        <v>0</v>
      </c>
      <c r="BN1963" s="112">
        <v>0</v>
      </c>
      <c r="BO1963" s="112">
        <v>0</v>
      </c>
      <c r="BP1963" s="112">
        <v>0</v>
      </c>
      <c r="BQ1963" s="112">
        <v>0</v>
      </c>
      <c r="BR1963" s="113">
        <v>39</v>
      </c>
      <c r="BS1963" s="115">
        <v>0</v>
      </c>
    </row>
  </sheetData>
  <pageMargins left="0.7" right="0.7" top="0.75" bottom="0.75" header="0.3" footer="0.3"/>
  <pageSetup orientation="portrait" horizontalDpi="4294967295"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7"/>
  <sheetViews>
    <sheetView zoomScale="90" zoomScaleNormal="90" workbookViewId="0">
      <selection activeCell="E8" sqref="E8"/>
    </sheetView>
  </sheetViews>
  <sheetFormatPr defaultRowHeight="15" x14ac:dyDescent="0.25"/>
  <cols>
    <col min="1" max="1" width="11.7109375" customWidth="1"/>
    <col min="2" max="2" width="54.28515625" customWidth="1"/>
    <col min="3" max="5" width="20.85546875" customWidth="1"/>
    <col min="6" max="6" width="21.7109375" customWidth="1"/>
    <col min="7" max="7" width="15" customWidth="1"/>
    <col min="8" max="8" width="25" customWidth="1"/>
    <col min="9" max="9" width="15.85546875" customWidth="1"/>
    <col min="10" max="10" width="14.140625" customWidth="1"/>
    <col min="11" max="11" width="13.42578125" customWidth="1"/>
    <col min="12" max="12" width="11.28515625" customWidth="1"/>
    <col min="13" max="13" width="30.140625" customWidth="1"/>
  </cols>
  <sheetData>
    <row r="1" spans="1:13" ht="16.5" thickBot="1" x14ac:dyDescent="0.3">
      <c r="A1" s="4"/>
      <c r="B1" s="4"/>
      <c r="C1" s="4"/>
      <c r="D1" s="4"/>
      <c r="E1" s="4"/>
      <c r="F1" s="163" t="s">
        <v>139</v>
      </c>
      <c r="G1" s="163"/>
      <c r="H1" s="163"/>
      <c r="I1" s="163"/>
      <c r="J1" s="5" t="s">
        <v>140</v>
      </c>
      <c r="K1" s="4"/>
      <c r="L1" s="4"/>
      <c r="M1" s="4"/>
    </row>
    <row r="2" spans="1:13" ht="35.25" customHeight="1" thickTop="1" thickBot="1" x14ac:dyDescent="0.3">
      <c r="A2" s="6" t="s">
        <v>2</v>
      </c>
      <c r="B2" s="6" t="s">
        <v>3</v>
      </c>
      <c r="C2" s="6" t="s">
        <v>141</v>
      </c>
      <c r="D2" s="6" t="s">
        <v>142</v>
      </c>
      <c r="E2" s="6" t="s">
        <v>159</v>
      </c>
      <c r="F2" s="7" t="s">
        <v>143</v>
      </c>
      <c r="G2" s="8" t="s">
        <v>144</v>
      </c>
      <c r="H2" s="8" t="s">
        <v>145</v>
      </c>
      <c r="I2" s="8" t="s">
        <v>146</v>
      </c>
      <c r="J2" s="9" t="s">
        <v>147</v>
      </c>
      <c r="K2" s="10" t="s">
        <v>148</v>
      </c>
      <c r="L2" s="10" t="s">
        <v>149</v>
      </c>
      <c r="M2" s="6" t="s">
        <v>150</v>
      </c>
    </row>
    <row r="3" spans="1:13" ht="15.75" thickTop="1" x14ac:dyDescent="0.25">
      <c r="A3" t="s">
        <v>68</v>
      </c>
      <c r="B3" t="s">
        <v>69</v>
      </c>
      <c r="C3" s="3">
        <v>9</v>
      </c>
      <c r="D3" s="3" t="s">
        <v>151</v>
      </c>
      <c r="E3" s="3">
        <v>4.1428571428571432</v>
      </c>
      <c r="F3" s="11">
        <v>10159</v>
      </c>
      <c r="G3" s="12">
        <v>5.6000000000000001E-2</v>
      </c>
      <c r="H3" s="11">
        <v>2536.3333333333335</v>
      </c>
      <c r="I3" s="13">
        <f>IFERROR((State[[#This Row],[2018 Employment]]*State[[#This Row],[% Apprentices]])+State[[#This Row],[New Occupation Demand]],"")</f>
        <v>3105.2373333333335</v>
      </c>
      <c r="J3" s="3">
        <f>State[[#This Row],[Number of Apprentices]]</f>
        <v>9</v>
      </c>
      <c r="K3" s="3">
        <f>IFERROR(State[[#This Row],[Apprentices]]-State[[#This Row],[Total Demand]],"")</f>
        <v>-3096.2373333333335</v>
      </c>
      <c r="L3" s="14">
        <f>IFERROR(State[[#This Row],[Apprentices]]/State[[#This Row],[Total Demand]],"")</f>
        <v>2.8983291883647754E-3</v>
      </c>
      <c r="M3" s="3" t="str">
        <f>IF(State[[#This Row],[Ratio]]="","",IF(State[[#This Row],[Ratio]]&gt;1.2,"More Qualified Than Openings",IF(State[[#This Row],[Ratio]]&gt;0.8,"Balanced","More Openings Than Qualified")))</f>
        <v>More Openings Than Qualified</v>
      </c>
    </row>
    <row r="4" spans="1:13" x14ac:dyDescent="0.25">
      <c r="A4" t="s">
        <v>72</v>
      </c>
      <c r="B4" t="s">
        <v>73</v>
      </c>
      <c r="C4" s="3">
        <v>1</v>
      </c>
      <c r="D4" s="3" t="s">
        <v>155</v>
      </c>
      <c r="E4" s="3">
        <v>4.1428571428571432</v>
      </c>
      <c r="F4" s="11">
        <v>16639</v>
      </c>
      <c r="G4" s="12">
        <v>5.6000000000000001E-2</v>
      </c>
      <c r="H4" s="11">
        <v>4952</v>
      </c>
      <c r="I4" s="13">
        <f>IFERROR((State[[#This Row],[2018 Employment]]*State[[#This Row],[% Apprentices]])+State[[#This Row],[New Occupation Demand]],"")</f>
        <v>5883.7839999999997</v>
      </c>
      <c r="J4" s="3">
        <f>State[[#This Row],[Number of Apprentices]]</f>
        <v>1</v>
      </c>
      <c r="K4" s="3">
        <f>IFERROR(State[[#This Row],[Apprentices]]-State[[#This Row],[Total Demand]],"")</f>
        <v>-5882.7839999999997</v>
      </c>
      <c r="L4" s="14">
        <f>IFERROR(State[[#This Row],[Apprentices]]/State[[#This Row],[Total Demand]],"")</f>
        <v>1.6995865245902979E-4</v>
      </c>
      <c r="M4" s="3" t="str">
        <f>IF(State[[#This Row],[Ratio]]="","",IF(State[[#This Row],[Ratio]]&gt;1.2,"More Qualified Than Openings",IF(State[[#This Row],[Ratio]]&gt;0.8,"Balanced","More Openings Than Qualified")))</f>
        <v>More Openings Than Qualified</v>
      </c>
    </row>
    <row r="5" spans="1:13" x14ac:dyDescent="0.25">
      <c r="A5" t="s">
        <v>104</v>
      </c>
      <c r="B5" t="s">
        <v>105</v>
      </c>
      <c r="C5" s="3">
        <v>14</v>
      </c>
      <c r="D5" s="3" t="s">
        <v>155</v>
      </c>
      <c r="E5" s="3">
        <v>4.5999999999999996</v>
      </c>
      <c r="F5" s="11">
        <v>15161</v>
      </c>
      <c r="G5" s="12">
        <v>5.6000000000000001E-2</v>
      </c>
      <c r="H5" s="11">
        <v>2667</v>
      </c>
      <c r="I5" s="13">
        <f>IFERROR((State[[#This Row],[2018 Employment]]*State[[#This Row],[% Apprentices]])+State[[#This Row],[New Occupation Demand]],"")</f>
        <v>3516.0160000000001</v>
      </c>
      <c r="J5" s="3">
        <f>State[[#This Row],[Number of Apprentices]]</f>
        <v>14</v>
      </c>
      <c r="K5" s="3">
        <f>IFERROR(State[[#This Row],[Apprentices]]-State[[#This Row],[Total Demand]],"")</f>
        <v>-3502.0160000000001</v>
      </c>
      <c r="L5" s="14">
        <f>IFERROR(State[[#This Row],[Apprentices]]/State[[#This Row],[Total Demand]],"")</f>
        <v>3.9817793775682479E-3</v>
      </c>
      <c r="M5" s="3" t="str">
        <f>IF(State[[#This Row],[Ratio]]="","",IF(State[[#This Row],[Ratio]]&gt;1.2,"More Qualified Than Openings",IF(State[[#This Row],[Ratio]]&gt;0.8,"Balanced","More Openings Than Qualified")))</f>
        <v>More Openings Than Qualified</v>
      </c>
    </row>
    <row r="6" spans="1:13" x14ac:dyDescent="0.25">
      <c r="A6" t="s">
        <v>82</v>
      </c>
      <c r="B6" t="s">
        <v>83</v>
      </c>
      <c r="C6" s="3">
        <v>13</v>
      </c>
      <c r="D6" s="3" t="s">
        <v>156</v>
      </c>
      <c r="E6" s="3">
        <v>2.2857142857142856</v>
      </c>
      <c r="F6" s="11">
        <v>36542</v>
      </c>
      <c r="G6" s="12">
        <v>5.6000000000000001E-2</v>
      </c>
      <c r="H6" s="11">
        <v>4605.333333333333</v>
      </c>
      <c r="I6" s="13">
        <f>IFERROR((State[[#This Row],[2018 Employment]]*State[[#This Row],[% Apprentices]])+State[[#This Row],[New Occupation Demand]],"")</f>
        <v>6651.6853333333329</v>
      </c>
      <c r="J6" s="3">
        <f>State[[#This Row],[Number of Apprentices]]</f>
        <v>13</v>
      </c>
      <c r="K6" s="3">
        <f>IFERROR(State[[#This Row],[Apprentices]]-State[[#This Row],[Total Demand]],"")</f>
        <v>-6638.6853333333329</v>
      </c>
      <c r="L6" s="14">
        <f>IFERROR(State[[#This Row],[Apprentices]]/State[[#This Row],[Total Demand]],"")</f>
        <v>1.9543919094990262E-3</v>
      </c>
      <c r="M6" s="3" t="str">
        <f>IF(State[[#This Row],[Ratio]]="","",IF(State[[#This Row],[Ratio]]&gt;1.2,"More Qualified Than Openings",IF(State[[#This Row],[Ratio]]&gt;0.8,"Balanced","More Openings Than Qualified")))</f>
        <v>More Openings Than Qualified</v>
      </c>
    </row>
    <row r="7" spans="1:13" x14ac:dyDescent="0.25">
      <c r="A7" t="s">
        <v>98</v>
      </c>
      <c r="B7" t="s">
        <v>99</v>
      </c>
      <c r="C7" s="3">
        <v>10</v>
      </c>
      <c r="D7" s="3" t="s">
        <v>151</v>
      </c>
      <c r="E7" s="3">
        <v>2.1428571428571428</v>
      </c>
      <c r="F7" s="11">
        <v>7623</v>
      </c>
      <c r="G7" s="12">
        <v>5.6000000000000001E-2</v>
      </c>
      <c r="H7" s="11">
        <v>1526</v>
      </c>
      <c r="I7" s="13">
        <f>IFERROR((State[[#This Row],[2018 Employment]]*State[[#This Row],[% Apprentices]])+State[[#This Row],[New Occupation Demand]],"")</f>
        <v>1952.8879999999999</v>
      </c>
      <c r="J7" s="3">
        <f>State[[#This Row],[Number of Apprentices]]</f>
        <v>10</v>
      </c>
      <c r="K7" s="3">
        <f>IFERROR(State[[#This Row],[Apprentices]]-State[[#This Row],[Total Demand]],"")</f>
        <v>-1942.8879999999999</v>
      </c>
      <c r="L7" s="14">
        <f>IFERROR(State[[#This Row],[Apprentices]]/State[[#This Row],[Total Demand]],"")</f>
        <v>5.1206213566779048E-3</v>
      </c>
      <c r="M7" s="3" t="str">
        <f>IF(State[[#This Row],[Ratio]]="","",IF(State[[#This Row],[Ratio]]&gt;1.2,"More Qualified Than Openings",IF(State[[#This Row],[Ratio]]&gt;0.8,"Balanced","More Openings Than Qualified")))</f>
        <v>More Openings Than Qualified</v>
      </c>
    </row>
    <row r="8" spans="1:13" x14ac:dyDescent="0.25">
      <c r="A8" t="s">
        <v>36</v>
      </c>
      <c r="B8" t="s">
        <v>37</v>
      </c>
      <c r="C8" s="3">
        <v>23</v>
      </c>
      <c r="D8" s="3" t="s">
        <v>153</v>
      </c>
      <c r="E8" s="3">
        <v>3.7142857142857144</v>
      </c>
      <c r="F8" s="11">
        <v>5757</v>
      </c>
      <c r="G8" s="12">
        <v>5.6000000000000001E-2</v>
      </c>
      <c r="H8" s="11">
        <v>1475</v>
      </c>
      <c r="I8" s="13">
        <f>IFERROR((State[[#This Row],[2018 Employment]]*State[[#This Row],[% Apprentices]])+State[[#This Row],[New Occupation Demand]],"")</f>
        <v>1797.3920000000001</v>
      </c>
      <c r="J8" s="3">
        <f>State[[#This Row],[Number of Apprentices]]</f>
        <v>23</v>
      </c>
      <c r="K8" s="3">
        <f>IFERROR(State[[#This Row],[Apprentices]]-State[[#This Row],[Total Demand]],"")</f>
        <v>-1774.3920000000001</v>
      </c>
      <c r="L8" s="14">
        <f>IFERROR(State[[#This Row],[Apprentices]]/State[[#This Row],[Total Demand]],"")</f>
        <v>1.2796318221066968E-2</v>
      </c>
      <c r="M8" s="3" t="str">
        <f>IF(State[[#This Row],[Ratio]]="","",IF(State[[#This Row],[Ratio]]&gt;1.2,"More Qualified Than Openings",IF(State[[#This Row],[Ratio]]&gt;0.8,"Balanced","More Openings Than Qualified")))</f>
        <v>More Openings Than Qualified</v>
      </c>
    </row>
    <row r="9" spans="1:13" x14ac:dyDescent="0.25">
      <c r="A9" t="s">
        <v>44</v>
      </c>
      <c r="B9" t="s">
        <v>45</v>
      </c>
      <c r="C9" s="3">
        <v>249</v>
      </c>
      <c r="D9" s="3" t="s">
        <v>151</v>
      </c>
      <c r="E9" s="3">
        <v>2</v>
      </c>
      <c r="F9" s="11">
        <v>1787</v>
      </c>
      <c r="G9" s="12">
        <v>5.6000000000000001E-2</v>
      </c>
      <c r="H9" s="11">
        <v>43</v>
      </c>
      <c r="I9" s="13">
        <f>IFERROR((State[[#This Row],[2018 Employment]]*State[[#This Row],[% Apprentices]])+State[[#This Row],[New Occupation Demand]],"")</f>
        <v>143.072</v>
      </c>
      <c r="J9" s="3">
        <f>State[[#This Row],[Number of Apprentices]]</f>
        <v>249</v>
      </c>
      <c r="K9" s="3">
        <f>IFERROR(State[[#This Row],[Apprentices]]-State[[#This Row],[Total Demand]],"")</f>
        <v>105.928</v>
      </c>
      <c r="L9" s="14">
        <f>IFERROR(State[[#This Row],[Apprentices]]/State[[#This Row],[Total Demand]],"")</f>
        <v>1.7403824647729813</v>
      </c>
      <c r="M9" s="3" t="str">
        <f>IF(State[[#This Row],[Ratio]]="","",IF(State[[#This Row],[Ratio]]&gt;1.2,"More Qualified Than Openings",IF(State[[#This Row],[Ratio]]&gt;0.8,"Balanced","More Openings Than Qualified")))</f>
        <v>More Qualified Than Openings</v>
      </c>
    </row>
    <row r="10" spans="1:13" x14ac:dyDescent="0.25">
      <c r="A10" t="s">
        <v>88</v>
      </c>
      <c r="B10" t="s">
        <v>89</v>
      </c>
      <c r="C10" s="3">
        <v>1</v>
      </c>
      <c r="D10" s="3" t="s">
        <v>154</v>
      </c>
      <c r="E10" s="3" t="s">
        <v>154</v>
      </c>
      <c r="F10" s="11">
        <v>2111</v>
      </c>
      <c r="G10" s="12">
        <v>5.6000000000000001E-2</v>
      </c>
      <c r="H10" s="11">
        <v>0</v>
      </c>
      <c r="I10" s="13">
        <f>IFERROR((State[[#This Row],[2018 Employment]]*State[[#This Row],[% Apprentices]])+State[[#This Row],[New Occupation Demand]],"")</f>
        <v>118.21600000000001</v>
      </c>
      <c r="J10" s="3">
        <f>State[[#This Row],[Number of Apprentices]]</f>
        <v>1</v>
      </c>
      <c r="K10" s="3">
        <f>IFERROR(State[[#This Row],[Apprentices]]-State[[#This Row],[Total Demand]],"")</f>
        <v>-117.21600000000001</v>
      </c>
      <c r="L10" s="14">
        <f>IFERROR(State[[#This Row],[Apprentices]]/State[[#This Row],[Total Demand]],"")</f>
        <v>8.4590918319009268E-3</v>
      </c>
      <c r="M10" s="3" t="str">
        <f>IF(State[[#This Row],[Ratio]]="","",IF(State[[#This Row],[Ratio]]&gt;1.2,"More Qualified Than Openings",IF(State[[#This Row],[Ratio]]&gt;0.8,"Balanced","More Openings Than Qualified")))</f>
        <v>More Openings Than Qualified</v>
      </c>
    </row>
    <row r="11" spans="1:13" x14ac:dyDescent="0.25">
      <c r="A11" t="s">
        <v>40</v>
      </c>
      <c r="B11" t="s">
        <v>41</v>
      </c>
      <c r="C11" s="3">
        <v>101</v>
      </c>
      <c r="D11" s="3" t="s">
        <v>153</v>
      </c>
      <c r="E11" s="3">
        <v>3.6666666666666665</v>
      </c>
      <c r="F11" s="11">
        <v>12044</v>
      </c>
      <c r="G11" s="12">
        <v>5.6000000000000001E-2</v>
      </c>
      <c r="H11" s="11">
        <v>378.33333333333331</v>
      </c>
      <c r="I11" s="13">
        <f>IFERROR((State[[#This Row],[2018 Employment]]*State[[#This Row],[% Apprentices]])+State[[#This Row],[New Occupation Demand]],"")</f>
        <v>1052.7973333333334</v>
      </c>
      <c r="J11" s="3">
        <f>State[[#This Row],[Number of Apprentices]]</f>
        <v>101</v>
      </c>
      <c r="K11" s="3">
        <f>IFERROR(State[[#This Row],[Apprentices]]-State[[#This Row],[Total Demand]],"")</f>
        <v>-951.79733333333343</v>
      </c>
      <c r="L11" s="14">
        <f>IFERROR(State[[#This Row],[Apprentices]]/State[[#This Row],[Total Demand]],"")</f>
        <v>9.5934893452111064E-2</v>
      </c>
      <c r="M11" s="3" t="str">
        <f>IF(State[[#This Row],[Ratio]]="","",IF(State[[#This Row],[Ratio]]&gt;1.2,"More Qualified Than Openings",IF(State[[#This Row],[Ratio]]&gt;0.8,"Balanced","More Openings Than Qualified")))</f>
        <v>More Openings Than Qualified</v>
      </c>
    </row>
    <row r="12" spans="1:13" x14ac:dyDescent="0.25">
      <c r="A12" t="s">
        <v>51</v>
      </c>
      <c r="B12" t="s">
        <v>52</v>
      </c>
      <c r="C12" s="3">
        <v>21</v>
      </c>
      <c r="D12" s="3" t="s">
        <v>151</v>
      </c>
      <c r="E12" s="3">
        <v>2.6666666666666665</v>
      </c>
      <c r="F12" s="11">
        <v>6241</v>
      </c>
      <c r="G12" s="12">
        <v>5.6000000000000001E-2</v>
      </c>
      <c r="H12" s="11">
        <v>91.666666666666671</v>
      </c>
      <c r="I12" s="13">
        <f>IFERROR((State[[#This Row],[2018 Employment]]*State[[#This Row],[% Apprentices]])+State[[#This Row],[New Occupation Demand]],"")</f>
        <v>441.16266666666667</v>
      </c>
      <c r="J12" s="3">
        <f>State[[#This Row],[Number of Apprentices]]</f>
        <v>21</v>
      </c>
      <c r="K12" s="3">
        <f>IFERROR(State[[#This Row],[Apprentices]]-State[[#This Row],[Total Demand]],"")</f>
        <v>-420.16266666666667</v>
      </c>
      <c r="L12" s="14">
        <f>IFERROR(State[[#This Row],[Apprentices]]/State[[#This Row],[Total Demand]],"")</f>
        <v>4.7601489397712714E-2</v>
      </c>
      <c r="M12" s="3" t="str">
        <f>IF(State[[#This Row],[Ratio]]="","",IF(State[[#This Row],[Ratio]]&gt;1.2,"More Qualified Than Openings",IF(State[[#This Row],[Ratio]]&gt;0.8,"Balanced","More Openings Than Qualified")))</f>
        <v>More Openings Than Qualified</v>
      </c>
    </row>
    <row r="13" spans="1:13" x14ac:dyDescent="0.25">
      <c r="A13" t="s">
        <v>62</v>
      </c>
      <c r="B13" t="s">
        <v>63</v>
      </c>
      <c r="C13" s="3">
        <v>140</v>
      </c>
      <c r="D13" s="3" t="s">
        <v>151</v>
      </c>
      <c r="E13" s="3">
        <v>3.8571428571428572</v>
      </c>
      <c r="F13" s="11">
        <v>17737</v>
      </c>
      <c r="G13" s="12">
        <v>5.6000000000000001E-2</v>
      </c>
      <c r="H13" s="11">
        <v>992.66666666666663</v>
      </c>
      <c r="I13" s="13">
        <f>IFERROR((State[[#This Row],[2018 Employment]]*State[[#This Row],[% Apprentices]])+State[[#This Row],[New Occupation Demand]],"")</f>
        <v>1985.9386666666667</v>
      </c>
      <c r="J13" s="3">
        <f>State[[#This Row],[Number of Apprentices]]</f>
        <v>140</v>
      </c>
      <c r="K13" s="3">
        <f>IFERROR(State[[#This Row],[Apprentices]]-State[[#This Row],[Total Demand]],"")</f>
        <v>-1845.9386666666667</v>
      </c>
      <c r="L13" s="14">
        <f>IFERROR(State[[#This Row],[Apprentices]]/State[[#This Row],[Total Demand]],"")</f>
        <v>7.0495631285021218E-2</v>
      </c>
      <c r="M13" s="3" t="str">
        <f>IF(State[[#This Row],[Ratio]]="","",IF(State[[#This Row],[Ratio]]&gt;1.2,"More Qualified Than Openings",IF(State[[#This Row],[Ratio]]&gt;0.8,"Balanced","More Openings Than Qualified")))</f>
        <v>More Openings Than Qualified</v>
      </c>
    </row>
    <row r="14" spans="1:13" x14ac:dyDescent="0.25">
      <c r="A14" t="s">
        <v>96</v>
      </c>
      <c r="B14" t="s">
        <v>97</v>
      </c>
      <c r="C14" s="3">
        <v>5</v>
      </c>
      <c r="D14" s="3" t="s">
        <v>152</v>
      </c>
      <c r="E14" s="3">
        <v>2</v>
      </c>
      <c r="F14" s="11">
        <v>29802</v>
      </c>
      <c r="G14" s="12">
        <v>5.6000000000000001E-2</v>
      </c>
      <c r="H14" s="11">
        <v>4457.333333333333</v>
      </c>
      <c r="I14" s="13">
        <f>IFERROR((State[[#This Row],[2018 Employment]]*State[[#This Row],[% Apprentices]])+State[[#This Row],[New Occupation Demand]],"")</f>
        <v>6126.2453333333333</v>
      </c>
      <c r="J14" s="3">
        <f>State[[#This Row],[Number of Apprentices]]</f>
        <v>5</v>
      </c>
      <c r="K14" s="3">
        <f>IFERROR(State[[#This Row],[Apprentices]]-State[[#This Row],[Total Demand]],"")</f>
        <v>-6121.2453333333333</v>
      </c>
      <c r="L14" s="14">
        <f>IFERROR(State[[#This Row],[Apprentices]]/State[[#This Row],[Total Demand]],"")</f>
        <v>8.1616058906336104E-4</v>
      </c>
      <c r="M14" s="3" t="str">
        <f>IF(State[[#This Row],[Ratio]]="","",IF(State[[#This Row],[Ratio]]&gt;1.2,"More Qualified Than Openings",IF(State[[#This Row],[Ratio]]&gt;0.8,"Balanced","More Openings Than Qualified")))</f>
        <v>More Openings Than Qualified</v>
      </c>
    </row>
    <row r="15" spans="1:13" x14ac:dyDescent="0.25">
      <c r="A15" t="s">
        <v>59</v>
      </c>
      <c r="B15" t="s">
        <v>60</v>
      </c>
      <c r="C15" s="3">
        <v>34</v>
      </c>
      <c r="D15" s="3" t="s">
        <v>152</v>
      </c>
      <c r="E15" s="3">
        <v>1.2857142857142858</v>
      </c>
      <c r="F15" s="11">
        <v>25129</v>
      </c>
      <c r="G15" s="12">
        <v>5.6000000000000001E-2</v>
      </c>
      <c r="H15" s="11">
        <v>3657</v>
      </c>
      <c r="I15" s="13">
        <f>IFERROR((State[[#This Row],[2018 Employment]]*State[[#This Row],[% Apprentices]])+State[[#This Row],[New Occupation Demand]],"")</f>
        <v>5064.2240000000002</v>
      </c>
      <c r="J15" s="3">
        <f>State[[#This Row],[Number of Apprentices]]</f>
        <v>34</v>
      </c>
      <c r="K15" s="3">
        <f>IFERROR(State[[#This Row],[Apprentices]]-State[[#This Row],[Total Demand]],"")</f>
        <v>-5030.2240000000002</v>
      </c>
      <c r="L15" s="14">
        <f>IFERROR(State[[#This Row],[Apprentices]]/State[[#This Row],[Total Demand]],"")</f>
        <v>6.7137630562945083E-3</v>
      </c>
      <c r="M15" s="3" t="str">
        <f>IF(State[[#This Row],[Ratio]]="","",IF(State[[#This Row],[Ratio]]&gt;1.2,"More Qualified Than Openings",IF(State[[#This Row],[Ratio]]&gt;0.8,"Balanced","More Openings Than Qualified")))</f>
        <v>More Openings Than Qualified</v>
      </c>
    </row>
    <row r="16" spans="1:13" x14ac:dyDescent="0.25">
      <c r="A16" t="s">
        <v>102</v>
      </c>
      <c r="B16" t="s">
        <v>103</v>
      </c>
      <c r="C16" s="3">
        <v>5</v>
      </c>
      <c r="D16" s="3" t="s">
        <v>152</v>
      </c>
      <c r="E16" s="3">
        <v>2.8571428571428572</v>
      </c>
      <c r="F16" s="11">
        <v>28417</v>
      </c>
      <c r="G16" s="12">
        <v>5.6000000000000001E-2</v>
      </c>
      <c r="H16" s="11">
        <v>2579.3333333333335</v>
      </c>
      <c r="I16" s="13">
        <f>IFERROR((State[[#This Row],[2018 Employment]]*State[[#This Row],[% Apprentices]])+State[[#This Row],[New Occupation Demand]],"")</f>
        <v>4170.6853333333338</v>
      </c>
      <c r="J16" s="3">
        <f>State[[#This Row],[Number of Apprentices]]</f>
        <v>5</v>
      </c>
      <c r="K16" s="3">
        <f>IFERROR(State[[#This Row],[Apprentices]]-State[[#This Row],[Total Demand]],"")</f>
        <v>-4165.6853333333338</v>
      </c>
      <c r="L16" s="14">
        <f>IFERROR(State[[#This Row],[Apprentices]]/State[[#This Row],[Total Demand]],"")</f>
        <v>1.1988437391904254E-3</v>
      </c>
      <c r="M16" s="3" t="str">
        <f>IF(State[[#This Row],[Ratio]]="","",IF(State[[#This Row],[Ratio]]&gt;1.2,"More Qualified Than Openings",IF(State[[#This Row],[Ratio]]&gt;0.8,"Balanced","More Openings Than Qualified")))</f>
        <v>More Openings Than Qualified</v>
      </c>
    </row>
    <row r="17" spans="1:13" x14ac:dyDescent="0.25">
      <c r="A17" t="s">
        <v>120</v>
      </c>
      <c r="B17" t="s">
        <v>121</v>
      </c>
      <c r="C17" s="3">
        <v>1</v>
      </c>
      <c r="D17" s="3" t="s">
        <v>151</v>
      </c>
      <c r="E17" s="3">
        <v>1.8571428571428572</v>
      </c>
      <c r="F17" s="11">
        <v>22357</v>
      </c>
      <c r="G17" s="12">
        <v>5.6000000000000001E-2</v>
      </c>
      <c r="H17" s="11">
        <v>3142</v>
      </c>
      <c r="I17" s="13">
        <f>IFERROR((State[[#This Row],[2018 Employment]]*State[[#This Row],[% Apprentices]])+State[[#This Row],[New Occupation Demand]],"")</f>
        <v>4393.9920000000002</v>
      </c>
      <c r="J17" s="3">
        <f>State[[#This Row],[Number of Apprentices]]</f>
        <v>1</v>
      </c>
      <c r="K17" s="3">
        <f>IFERROR(State[[#This Row],[Apprentices]]-State[[#This Row],[Total Demand]],"")</f>
        <v>-4392.9920000000002</v>
      </c>
      <c r="L17" s="14">
        <f>IFERROR(State[[#This Row],[Apprentices]]/State[[#This Row],[Total Demand]],"")</f>
        <v>2.2758348217293066E-4</v>
      </c>
      <c r="M17" s="3" t="str">
        <f>IF(State[[#This Row],[Ratio]]="","",IF(State[[#This Row],[Ratio]]&gt;1.2,"More Qualified Than Openings",IF(State[[#This Row],[Ratio]]&gt;0.8,"Balanced","More Openings Than Qualified")))</f>
        <v>More Openings Than Qualified</v>
      </c>
    </row>
    <row r="18" spans="1:13" x14ac:dyDescent="0.25">
      <c r="A18" t="s">
        <v>28</v>
      </c>
      <c r="B18" t="s">
        <v>29</v>
      </c>
      <c r="C18" s="3">
        <v>124</v>
      </c>
      <c r="D18" s="3" t="s">
        <v>151</v>
      </c>
      <c r="E18" s="3">
        <v>2.3333333333333335</v>
      </c>
      <c r="F18" s="11">
        <v>2158</v>
      </c>
      <c r="G18" s="12">
        <v>5.6000000000000001E-2</v>
      </c>
      <c r="H18" s="11">
        <v>60</v>
      </c>
      <c r="I18" s="13">
        <f>IFERROR((State[[#This Row],[2018 Employment]]*State[[#This Row],[% Apprentices]])+State[[#This Row],[New Occupation Demand]],"")</f>
        <v>180.84800000000001</v>
      </c>
      <c r="J18" s="3">
        <f>State[[#This Row],[Number of Apprentices]]</f>
        <v>124</v>
      </c>
      <c r="K18" s="3">
        <f>IFERROR(State[[#This Row],[Apprentices]]-State[[#This Row],[Total Demand]],"")</f>
        <v>-56.848000000000013</v>
      </c>
      <c r="L18" s="14">
        <f>IFERROR(State[[#This Row],[Apprentices]]/State[[#This Row],[Total Demand]],"")</f>
        <v>0.68565867468813579</v>
      </c>
      <c r="M18" s="3" t="str">
        <f>IF(State[[#This Row],[Ratio]]="","",IF(State[[#This Row],[Ratio]]&gt;1.2,"More Qualified Than Openings",IF(State[[#This Row],[Ratio]]&gt;0.8,"Balanced","More Openings Than Qualified")))</f>
        <v>More Openings Than Qualified</v>
      </c>
    </row>
    <row r="19" spans="1:13" x14ac:dyDescent="0.25">
      <c r="A19" t="s">
        <v>7</v>
      </c>
      <c r="B19" t="s">
        <v>8</v>
      </c>
      <c r="C19" s="3">
        <v>1311</v>
      </c>
      <c r="D19" s="3" t="s">
        <v>151</v>
      </c>
      <c r="E19" s="3">
        <v>4</v>
      </c>
      <c r="F19" s="11">
        <v>28476</v>
      </c>
      <c r="G19" s="12">
        <v>5.6000000000000001E-2</v>
      </c>
      <c r="H19" s="11">
        <v>2166.6666666666665</v>
      </c>
      <c r="I19" s="13">
        <f>IFERROR((State[[#This Row],[2018 Employment]]*State[[#This Row],[% Apprentices]])+State[[#This Row],[New Occupation Demand]],"")</f>
        <v>3761.3226666666665</v>
      </c>
      <c r="J19" s="3">
        <f>State[[#This Row],[Number of Apprentices]]</f>
        <v>1311</v>
      </c>
      <c r="K19" s="3">
        <f>IFERROR(State[[#This Row],[Apprentices]]-State[[#This Row],[Total Demand]],"")</f>
        <v>-2450.3226666666665</v>
      </c>
      <c r="L19" s="14">
        <f>IFERROR(State[[#This Row],[Apprentices]]/State[[#This Row],[Total Demand]],"")</f>
        <v>0.34854760311266392</v>
      </c>
      <c r="M19" s="3" t="str">
        <f>IF(State[[#This Row],[Ratio]]="","",IF(State[[#This Row],[Ratio]]&gt;1.2,"More Qualified Than Openings",IF(State[[#This Row],[Ratio]]&gt;0.8,"Balanced","More Openings Than Qualified")))</f>
        <v>More Openings Than Qualified</v>
      </c>
    </row>
    <row r="20" spans="1:13" x14ac:dyDescent="0.25">
      <c r="A20" t="s">
        <v>38</v>
      </c>
      <c r="B20" t="s">
        <v>39</v>
      </c>
      <c r="C20" s="3">
        <v>131</v>
      </c>
      <c r="D20" s="3" t="s">
        <v>154</v>
      </c>
      <c r="E20" s="3" t="s">
        <v>154</v>
      </c>
      <c r="F20" s="11">
        <v>314</v>
      </c>
      <c r="G20" s="12">
        <v>5.6000000000000001E-2</v>
      </c>
      <c r="H20" s="11">
        <v>0</v>
      </c>
      <c r="I20" s="13">
        <f>IFERROR((State[[#This Row],[2018 Employment]]*State[[#This Row],[% Apprentices]])+State[[#This Row],[New Occupation Demand]],"")</f>
        <v>17.584</v>
      </c>
      <c r="J20" s="3">
        <f>State[[#This Row],[Number of Apprentices]]</f>
        <v>131</v>
      </c>
      <c r="K20" s="3">
        <f>IFERROR(State[[#This Row],[Apprentices]]-State[[#This Row],[Total Demand]],"")</f>
        <v>113.416</v>
      </c>
      <c r="L20" s="14">
        <f>IFERROR(State[[#This Row],[Apprentices]]/State[[#This Row],[Total Demand]],"")</f>
        <v>7.4499545040946318</v>
      </c>
      <c r="M20" s="3" t="str">
        <f>IF(State[[#This Row],[Ratio]]="","",IF(State[[#This Row],[Ratio]]&gt;1.2,"More Qualified Than Openings",IF(State[[#This Row],[Ratio]]&gt;0.8,"Balanced","More Openings Than Qualified")))</f>
        <v>More Qualified Than Openings</v>
      </c>
    </row>
    <row r="21" spans="1:13" x14ac:dyDescent="0.25">
      <c r="A21" t="s">
        <v>84</v>
      </c>
      <c r="B21" t="s">
        <v>85</v>
      </c>
      <c r="C21" s="3">
        <v>8</v>
      </c>
      <c r="D21" s="3" t="s">
        <v>152</v>
      </c>
      <c r="E21" s="3">
        <v>3</v>
      </c>
      <c r="F21" s="11">
        <v>1505</v>
      </c>
      <c r="G21" s="12">
        <v>5.6000000000000001E-2</v>
      </c>
      <c r="H21" s="11">
        <v>25.333333333333332</v>
      </c>
      <c r="I21" s="13">
        <f>IFERROR((State[[#This Row],[2018 Employment]]*State[[#This Row],[% Apprentices]])+State[[#This Row],[New Occupation Demand]],"")</f>
        <v>109.61333333333333</v>
      </c>
      <c r="J21" s="3">
        <f>State[[#This Row],[Number of Apprentices]]</f>
        <v>8</v>
      </c>
      <c r="K21" s="3">
        <f>IFERROR(State[[#This Row],[Apprentices]]-State[[#This Row],[Total Demand]],"")</f>
        <v>-101.61333333333333</v>
      </c>
      <c r="L21" s="14">
        <f>IFERROR(State[[#This Row],[Apprentices]]/State[[#This Row],[Total Demand]],"")</f>
        <v>7.2983821919474515E-2</v>
      </c>
      <c r="M21" s="3" t="str">
        <f>IF(State[[#This Row],[Ratio]]="","",IF(State[[#This Row],[Ratio]]&gt;1.2,"More Qualified Than Openings",IF(State[[#This Row],[Ratio]]&gt;0.8,"Balanced","More Openings Than Qualified")))</f>
        <v>More Openings Than Qualified</v>
      </c>
    </row>
    <row r="22" spans="1:13" x14ac:dyDescent="0.25">
      <c r="A22" t="s">
        <v>86</v>
      </c>
      <c r="B22" t="s">
        <v>87</v>
      </c>
      <c r="C22" s="3">
        <v>16</v>
      </c>
      <c r="D22" s="3" t="s">
        <v>152</v>
      </c>
      <c r="E22" s="3">
        <v>3</v>
      </c>
      <c r="F22" s="11">
        <v>2109</v>
      </c>
      <c r="G22" s="12">
        <v>5.6000000000000001E-2</v>
      </c>
      <c r="H22" s="11">
        <v>134</v>
      </c>
      <c r="I22" s="13">
        <f>IFERROR((State[[#This Row],[2018 Employment]]*State[[#This Row],[% Apprentices]])+State[[#This Row],[New Occupation Demand]],"")</f>
        <v>252.10399999999998</v>
      </c>
      <c r="J22" s="3">
        <f>State[[#This Row],[Number of Apprentices]]</f>
        <v>16</v>
      </c>
      <c r="K22" s="3">
        <f>IFERROR(State[[#This Row],[Apprentices]]-State[[#This Row],[Total Demand]],"")</f>
        <v>-236.10399999999998</v>
      </c>
      <c r="L22" s="14">
        <f>IFERROR(State[[#This Row],[Apprentices]]/State[[#This Row],[Total Demand]],"")</f>
        <v>6.3465871227747286E-2</v>
      </c>
      <c r="M22" s="3" t="str">
        <f>IF(State[[#This Row],[Ratio]]="","",IF(State[[#This Row],[Ratio]]&gt;1.2,"More Qualified Than Openings",IF(State[[#This Row],[Ratio]]&gt;0.8,"Balanced","More Openings Than Qualified")))</f>
        <v>More Openings Than Qualified</v>
      </c>
    </row>
    <row r="23" spans="1:13" x14ac:dyDescent="0.25">
      <c r="A23" t="s">
        <v>12</v>
      </c>
      <c r="B23" t="s">
        <v>13</v>
      </c>
      <c r="C23" s="3">
        <v>636</v>
      </c>
      <c r="D23" s="3" t="s">
        <v>152</v>
      </c>
      <c r="E23" s="3">
        <v>4</v>
      </c>
      <c r="F23" s="11">
        <v>26857</v>
      </c>
      <c r="G23" s="12">
        <v>5.6000000000000001E-2</v>
      </c>
      <c r="H23" s="11">
        <v>2469.6666666666665</v>
      </c>
      <c r="I23" s="13">
        <f>IFERROR((State[[#This Row],[2018 Employment]]*State[[#This Row],[% Apprentices]])+State[[#This Row],[New Occupation Demand]],"")</f>
        <v>3973.6586666666662</v>
      </c>
      <c r="J23" s="3">
        <f>State[[#This Row],[Number of Apprentices]]</f>
        <v>636</v>
      </c>
      <c r="K23" s="3">
        <f>IFERROR(State[[#This Row],[Apprentices]]-State[[#This Row],[Total Demand]],"")</f>
        <v>-3337.6586666666662</v>
      </c>
      <c r="L23" s="14">
        <f>IFERROR(State[[#This Row],[Apprentices]]/State[[#This Row],[Total Demand]],"")</f>
        <v>0.16005400900060535</v>
      </c>
      <c r="M23" s="3" t="str">
        <f>IF(State[[#This Row],[Ratio]]="","",IF(State[[#This Row],[Ratio]]&gt;1.2,"More Qualified Than Openings",IF(State[[#This Row],[Ratio]]&gt;0.8,"Balanced","More Openings Than Qualified")))</f>
        <v>More Openings Than Qualified</v>
      </c>
    </row>
    <row r="24" spans="1:13" x14ac:dyDescent="0.25">
      <c r="A24" t="s">
        <v>30</v>
      </c>
      <c r="B24" t="s">
        <v>31</v>
      </c>
      <c r="C24" s="3">
        <v>96</v>
      </c>
      <c r="D24" s="3" t="s">
        <v>151</v>
      </c>
      <c r="E24" s="3">
        <v>3.8333333333333335</v>
      </c>
      <c r="F24" s="11">
        <v>7053</v>
      </c>
      <c r="G24" s="12">
        <v>5.6000000000000001E-2</v>
      </c>
      <c r="H24" s="11">
        <v>618.33333333333337</v>
      </c>
      <c r="I24" s="13">
        <f>IFERROR((State[[#This Row],[2018 Employment]]*State[[#This Row],[% Apprentices]])+State[[#This Row],[New Occupation Demand]],"")</f>
        <v>1013.3013333333333</v>
      </c>
      <c r="J24" s="3">
        <f>State[[#This Row],[Number of Apprentices]]</f>
        <v>96</v>
      </c>
      <c r="K24" s="3">
        <f>IFERROR(State[[#This Row],[Apprentices]]-State[[#This Row],[Total Demand]],"")</f>
        <v>-917.30133333333333</v>
      </c>
      <c r="L24" s="14">
        <f>IFERROR(State[[#This Row],[Apprentices]]/State[[#This Row],[Total Demand]],"")</f>
        <v>9.4739833889491254E-2</v>
      </c>
      <c r="M24" s="3" t="str">
        <f>IF(State[[#This Row],[Ratio]]="","",IF(State[[#This Row],[Ratio]]&gt;1.2,"More Qualified Than Openings",IF(State[[#This Row],[Ratio]]&gt;0.8,"Balanced","More Openings Than Qualified")))</f>
        <v>More Openings Than Qualified</v>
      </c>
    </row>
    <row r="25" spans="1:13" x14ac:dyDescent="0.25">
      <c r="A25" t="s">
        <v>74</v>
      </c>
      <c r="B25" t="s">
        <v>75</v>
      </c>
      <c r="C25" s="3">
        <v>28</v>
      </c>
      <c r="D25" s="3" t="s">
        <v>152</v>
      </c>
      <c r="E25" s="3">
        <v>2</v>
      </c>
      <c r="F25" s="11">
        <v>797</v>
      </c>
      <c r="G25" s="12">
        <v>5.6000000000000001E-2</v>
      </c>
      <c r="H25" s="11">
        <v>15.666666666666666</v>
      </c>
      <c r="I25" s="13">
        <f>IFERROR((State[[#This Row],[2018 Employment]]*State[[#This Row],[% Apprentices]])+State[[#This Row],[New Occupation Demand]],"")</f>
        <v>60.298666666666662</v>
      </c>
      <c r="J25" s="3">
        <f>State[[#This Row],[Number of Apprentices]]</f>
        <v>28</v>
      </c>
      <c r="K25" s="3">
        <f>IFERROR(State[[#This Row],[Apprentices]]-State[[#This Row],[Total Demand]],"")</f>
        <v>-32.298666666666662</v>
      </c>
      <c r="L25" s="14">
        <f>IFERROR(State[[#This Row],[Apprentices]]/State[[#This Row],[Total Demand]],"")</f>
        <v>0.46435520962320898</v>
      </c>
      <c r="M25" s="3" t="str">
        <f>IF(State[[#This Row],[Ratio]]="","",IF(State[[#This Row],[Ratio]]&gt;1.2,"More Qualified Than Openings",IF(State[[#This Row],[Ratio]]&gt;0.8,"Balanced","More Openings Than Qualified")))</f>
        <v>More Openings Than Qualified</v>
      </c>
    </row>
    <row r="26" spans="1:13" x14ac:dyDescent="0.25">
      <c r="A26" t="s">
        <v>10</v>
      </c>
      <c r="B26" t="s">
        <v>11</v>
      </c>
      <c r="C26" s="3">
        <v>1951</v>
      </c>
      <c r="D26" s="3" t="s">
        <v>151</v>
      </c>
      <c r="E26" s="3">
        <v>4.2857142857142856</v>
      </c>
      <c r="F26" s="11">
        <v>18249</v>
      </c>
      <c r="G26" s="12">
        <v>5.6000000000000001E-2</v>
      </c>
      <c r="H26" s="11">
        <v>1783.3333333333333</v>
      </c>
      <c r="I26" s="13">
        <f>IFERROR((State[[#This Row],[2018 Employment]]*State[[#This Row],[% Apprentices]])+State[[#This Row],[New Occupation Demand]],"")</f>
        <v>2805.2773333333334</v>
      </c>
      <c r="J26" s="3">
        <f>State[[#This Row],[Number of Apprentices]]</f>
        <v>1951</v>
      </c>
      <c r="K26" s="3">
        <f>IFERROR(State[[#This Row],[Apprentices]]-State[[#This Row],[Total Demand]],"")</f>
        <v>-854.27733333333344</v>
      </c>
      <c r="L26" s="14">
        <f>IFERROR(State[[#This Row],[Apprentices]]/State[[#This Row],[Total Demand]],"")</f>
        <v>0.69547490967025005</v>
      </c>
      <c r="M26" s="3" t="str">
        <f>IF(State[[#This Row],[Ratio]]="","",IF(State[[#This Row],[Ratio]]&gt;1.2,"More Qualified Than Openings",IF(State[[#This Row],[Ratio]]&gt;0.8,"Balanced","More Openings Than Qualified")))</f>
        <v>More Openings Than Qualified</v>
      </c>
    </row>
    <row r="27" spans="1:13" x14ac:dyDescent="0.25">
      <c r="A27" t="s">
        <v>53</v>
      </c>
      <c r="B27" t="s">
        <v>54</v>
      </c>
      <c r="C27" s="3">
        <v>120</v>
      </c>
      <c r="D27" s="3" t="s">
        <v>151</v>
      </c>
      <c r="E27" s="3">
        <v>2</v>
      </c>
      <c r="F27" s="11">
        <v>1274</v>
      </c>
      <c r="G27" s="12">
        <v>5.6000000000000001E-2</v>
      </c>
      <c r="H27" s="11">
        <v>51.666666666666664</v>
      </c>
      <c r="I27" s="13">
        <f>IFERROR((State[[#This Row],[2018 Employment]]*State[[#This Row],[% Apprentices]])+State[[#This Row],[New Occupation Demand]],"")</f>
        <v>123.01066666666668</v>
      </c>
      <c r="J27" s="3">
        <f>State[[#This Row],[Number of Apprentices]]</f>
        <v>120</v>
      </c>
      <c r="K27" s="3">
        <f>IFERROR(State[[#This Row],[Apprentices]]-State[[#This Row],[Total Demand]],"")</f>
        <v>-3.0106666666666797</v>
      </c>
      <c r="L27" s="14">
        <f>IFERROR(State[[#This Row],[Apprentices]]/State[[#This Row],[Total Demand]],"")</f>
        <v>0.97552515770990045</v>
      </c>
      <c r="M27" s="3" t="str">
        <f>IF(State[[#This Row],[Ratio]]="","",IF(State[[#This Row],[Ratio]]&gt;1.2,"More Qualified Than Openings",IF(State[[#This Row],[Ratio]]&gt;0.8,"Balanced","More Openings Than Qualified")))</f>
        <v>Balanced</v>
      </c>
    </row>
    <row r="28" spans="1:13" x14ac:dyDescent="0.25">
      <c r="A28" t="s">
        <v>34</v>
      </c>
      <c r="B28" t="s">
        <v>35</v>
      </c>
      <c r="C28" s="3">
        <v>88</v>
      </c>
      <c r="D28" s="3" t="s">
        <v>154</v>
      </c>
      <c r="E28" s="3" t="s">
        <v>154</v>
      </c>
      <c r="F28" s="11">
        <v>491</v>
      </c>
      <c r="G28" s="12">
        <v>5.6000000000000001E-2</v>
      </c>
      <c r="H28" s="11">
        <v>0</v>
      </c>
      <c r="I28" s="13">
        <f>IFERROR((State[[#This Row],[2018 Employment]]*State[[#This Row],[% Apprentices]])+State[[#This Row],[New Occupation Demand]],"")</f>
        <v>27.496000000000002</v>
      </c>
      <c r="J28" s="3">
        <f>State[[#This Row],[Number of Apprentices]]</f>
        <v>88</v>
      </c>
      <c r="K28" s="3">
        <f>IFERROR(State[[#This Row],[Apprentices]]-State[[#This Row],[Total Demand]],"")</f>
        <v>60.503999999999998</v>
      </c>
      <c r="L28" s="14">
        <f>IFERROR(State[[#This Row],[Apprentices]]/State[[#This Row],[Total Demand]],"")</f>
        <v>3.2004655222577827</v>
      </c>
      <c r="M28" s="3" t="str">
        <f>IF(State[[#This Row],[Ratio]]="","",IF(State[[#This Row],[Ratio]]&gt;1.2,"More Qualified Than Openings",IF(State[[#This Row],[Ratio]]&gt;0.8,"Balanced","More Openings Than Qualified")))</f>
        <v>More Qualified Than Openings</v>
      </c>
    </row>
    <row r="29" spans="1:13" x14ac:dyDescent="0.25">
      <c r="A29" t="s">
        <v>64</v>
      </c>
      <c r="B29" t="s">
        <v>65</v>
      </c>
      <c r="C29" s="3">
        <v>16</v>
      </c>
      <c r="D29" s="3" t="s">
        <v>152</v>
      </c>
      <c r="E29" s="3">
        <v>3.2857142857142856</v>
      </c>
      <c r="F29" s="11">
        <v>8532</v>
      </c>
      <c r="G29" s="12">
        <v>5.6000000000000001E-2</v>
      </c>
      <c r="H29" s="11">
        <v>600.33333333333337</v>
      </c>
      <c r="I29" s="13">
        <f>IFERROR((State[[#This Row],[2018 Employment]]*State[[#This Row],[% Apprentices]])+State[[#This Row],[New Occupation Demand]],"")</f>
        <v>1078.1253333333334</v>
      </c>
      <c r="J29" s="3">
        <f>State[[#This Row],[Number of Apprentices]]</f>
        <v>16</v>
      </c>
      <c r="K29" s="3">
        <f>IFERROR(State[[#This Row],[Apprentices]]-State[[#This Row],[Total Demand]],"")</f>
        <v>-1062.1253333333334</v>
      </c>
      <c r="L29" s="14">
        <f>IFERROR(State[[#This Row],[Apprentices]]/State[[#This Row],[Total Demand]],"")</f>
        <v>1.4840575121754551E-2</v>
      </c>
      <c r="M29" s="3" t="str">
        <f>IF(State[[#This Row],[Ratio]]="","",IF(State[[#This Row],[Ratio]]&gt;1.2,"More Qualified Than Openings",IF(State[[#This Row],[Ratio]]&gt;0.8,"Balanced","More Openings Than Qualified")))</f>
        <v>More Openings Than Qualified</v>
      </c>
    </row>
    <row r="30" spans="1:13" x14ac:dyDescent="0.25">
      <c r="A30" t="s">
        <v>5</v>
      </c>
      <c r="B30" t="s">
        <v>6</v>
      </c>
      <c r="C30" s="3">
        <v>1023</v>
      </c>
      <c r="D30" s="3" t="s">
        <v>151</v>
      </c>
      <c r="E30" s="3">
        <v>4</v>
      </c>
      <c r="F30" s="11">
        <v>15004</v>
      </c>
      <c r="G30" s="12">
        <v>5.6000000000000001E-2</v>
      </c>
      <c r="H30" s="11">
        <v>1487.6666666666667</v>
      </c>
      <c r="I30" s="13">
        <f>IFERROR((State[[#This Row],[2018 Employment]]*State[[#This Row],[% Apprentices]])+State[[#This Row],[New Occupation Demand]],"")</f>
        <v>2327.8906666666667</v>
      </c>
      <c r="J30" s="3">
        <f>State[[#This Row],[Number of Apprentices]]</f>
        <v>1023</v>
      </c>
      <c r="K30" s="3">
        <f>IFERROR(State[[#This Row],[Apprentices]]-State[[#This Row],[Total Demand]],"")</f>
        <v>-1304.8906666666667</v>
      </c>
      <c r="L30" s="14">
        <f>IFERROR(State[[#This Row],[Apprentices]]/State[[#This Row],[Total Demand]],"")</f>
        <v>0.4394536284063742</v>
      </c>
      <c r="M30" s="3" t="str">
        <f>IF(State[[#This Row],[Ratio]]="","",IF(State[[#This Row],[Ratio]]&gt;1.2,"More Qualified Than Openings",IF(State[[#This Row],[Ratio]]&gt;0.8,"Balanced","More Openings Than Qualified")))</f>
        <v>More Openings Than Qualified</v>
      </c>
    </row>
    <row r="31" spans="1:13" x14ac:dyDescent="0.25">
      <c r="A31" t="s">
        <v>70</v>
      </c>
      <c r="B31" t="s">
        <v>71</v>
      </c>
      <c r="C31" s="3">
        <v>17</v>
      </c>
      <c r="D31" s="3" t="s">
        <v>154</v>
      </c>
      <c r="E31" s="3" t="s">
        <v>154</v>
      </c>
      <c r="F31" s="11">
        <v>447</v>
      </c>
      <c r="G31" s="12">
        <v>5.6000000000000001E-2</v>
      </c>
      <c r="H31" s="11">
        <v>0</v>
      </c>
      <c r="I31" s="13">
        <f>IFERROR((State[[#This Row],[2018 Employment]]*State[[#This Row],[% Apprentices]])+State[[#This Row],[New Occupation Demand]],"")</f>
        <v>25.032</v>
      </c>
      <c r="J31" s="3">
        <f>State[[#This Row],[Number of Apprentices]]</f>
        <v>17</v>
      </c>
      <c r="K31" s="3">
        <f>IFERROR(State[[#This Row],[Apprentices]]-State[[#This Row],[Total Demand]],"")</f>
        <v>-8.032</v>
      </c>
      <c r="L31" s="14">
        <f>IFERROR(State[[#This Row],[Apprentices]]/State[[#This Row],[Total Demand]],"")</f>
        <v>0.67913071268775971</v>
      </c>
      <c r="M31" s="3" t="str">
        <f>IF(State[[#This Row],[Ratio]]="","",IF(State[[#This Row],[Ratio]]&gt;1.2,"More Qualified Than Openings",IF(State[[#This Row],[Ratio]]&gt;0.8,"Balanced","More Openings Than Qualified")))</f>
        <v>More Openings Than Qualified</v>
      </c>
    </row>
    <row r="32" spans="1:13" x14ac:dyDescent="0.25">
      <c r="A32" t="s">
        <v>46</v>
      </c>
      <c r="B32" t="s">
        <v>47</v>
      </c>
      <c r="C32" s="3">
        <v>226</v>
      </c>
      <c r="D32" s="3" t="s">
        <v>152</v>
      </c>
      <c r="E32" s="3">
        <v>3</v>
      </c>
      <c r="F32" s="11">
        <v>2350</v>
      </c>
      <c r="G32" s="12">
        <v>5.6000000000000001E-2</v>
      </c>
      <c r="H32" s="11">
        <v>118</v>
      </c>
      <c r="I32" s="13">
        <f>IFERROR((State[[#This Row],[2018 Employment]]*State[[#This Row],[% Apprentices]])+State[[#This Row],[New Occupation Demand]],"")</f>
        <v>249.6</v>
      </c>
      <c r="J32" s="3">
        <f>State[[#This Row],[Number of Apprentices]]</f>
        <v>226</v>
      </c>
      <c r="K32" s="3">
        <f>IFERROR(State[[#This Row],[Apprentices]]-State[[#This Row],[Total Demand]],"")</f>
        <v>-23.599999999999994</v>
      </c>
      <c r="L32" s="14">
        <f>IFERROR(State[[#This Row],[Apprentices]]/State[[#This Row],[Total Demand]],"")</f>
        <v>0.90544871794871795</v>
      </c>
      <c r="M32" s="3" t="str">
        <f>IF(State[[#This Row],[Ratio]]="","",IF(State[[#This Row],[Ratio]]&gt;1.2,"More Qualified Than Openings",IF(State[[#This Row],[Ratio]]&gt;0.8,"Balanced","More Openings Than Qualified")))</f>
        <v>Balanced</v>
      </c>
    </row>
    <row r="33" spans="1:13" x14ac:dyDescent="0.25">
      <c r="A33" t="s">
        <v>14</v>
      </c>
      <c r="B33" t="s">
        <v>15</v>
      </c>
      <c r="C33" s="3">
        <v>407</v>
      </c>
      <c r="D33" s="3" t="s">
        <v>151</v>
      </c>
      <c r="E33" s="3">
        <v>2.8</v>
      </c>
      <c r="F33" s="11">
        <v>4275</v>
      </c>
      <c r="G33" s="12">
        <v>5.6000000000000001E-2</v>
      </c>
      <c r="H33" s="11">
        <v>319.33333333333331</v>
      </c>
      <c r="I33" s="13">
        <f>IFERROR((State[[#This Row],[2018 Employment]]*State[[#This Row],[% Apprentices]])+State[[#This Row],[New Occupation Demand]],"")</f>
        <v>558.73333333333335</v>
      </c>
      <c r="J33" s="3">
        <f>State[[#This Row],[Number of Apprentices]]</f>
        <v>407</v>
      </c>
      <c r="K33" s="3">
        <f>IFERROR(State[[#This Row],[Apprentices]]-State[[#This Row],[Total Demand]],"")</f>
        <v>-151.73333333333335</v>
      </c>
      <c r="L33" s="14">
        <f>IFERROR(State[[#This Row],[Apprentices]]/State[[#This Row],[Total Demand]],"")</f>
        <v>0.72843336117408419</v>
      </c>
      <c r="M33" s="3" t="str">
        <f>IF(State[[#This Row],[Ratio]]="","",IF(State[[#This Row],[Ratio]]&gt;1.2,"More Qualified Than Openings",IF(State[[#This Row],[Ratio]]&gt;0.8,"Balanced","More Openings Than Qualified")))</f>
        <v>More Openings Than Qualified</v>
      </c>
    </row>
    <row r="34" spans="1:13" x14ac:dyDescent="0.25">
      <c r="A34" t="s">
        <v>136</v>
      </c>
      <c r="B34" t="s">
        <v>137</v>
      </c>
      <c r="C34" s="3">
        <v>411</v>
      </c>
      <c r="D34" s="3" t="s">
        <v>151</v>
      </c>
      <c r="E34" s="3">
        <v>2.5</v>
      </c>
      <c r="F34" s="11">
        <v>1291</v>
      </c>
      <c r="G34" s="12">
        <v>5.6000000000000001E-2</v>
      </c>
      <c r="H34" s="11">
        <v>28.333333333333332</v>
      </c>
      <c r="I34" s="13">
        <f>IFERROR((State[[#This Row],[2018 Employment]]*State[[#This Row],[% Apprentices]])+State[[#This Row],[New Occupation Demand]],"")</f>
        <v>100.62933333333334</v>
      </c>
      <c r="J34" s="3">
        <f>State[[#This Row],[Number of Apprentices]]</f>
        <v>411</v>
      </c>
      <c r="K34" s="3">
        <f>IFERROR(State[[#This Row],[Apprentices]]-State[[#This Row],[Total Demand]],"")</f>
        <v>310.37066666666669</v>
      </c>
      <c r="L34" s="14">
        <f>IFERROR(State[[#This Row],[Apprentices]]/State[[#This Row],[Total Demand]],"")</f>
        <v>4.0842961628153489</v>
      </c>
      <c r="M34" s="3" t="str">
        <f>IF(State[[#This Row],[Ratio]]="","",IF(State[[#This Row],[Ratio]]&gt;1.2,"More Qualified Than Openings",IF(State[[#This Row],[Ratio]]&gt;0.8,"Balanced","More Openings Than Qualified")))</f>
        <v>More Qualified Than Openings</v>
      </c>
    </row>
    <row r="35" spans="1:13" x14ac:dyDescent="0.25">
      <c r="A35" t="s">
        <v>57</v>
      </c>
      <c r="B35" t="s">
        <v>58</v>
      </c>
      <c r="C35" s="3">
        <v>43</v>
      </c>
      <c r="D35" s="3" t="s">
        <v>152</v>
      </c>
      <c r="E35" s="3">
        <v>3</v>
      </c>
      <c r="F35" s="11">
        <v>702</v>
      </c>
      <c r="G35" s="12">
        <v>5.6000000000000001E-2</v>
      </c>
      <c r="H35" s="11">
        <v>25</v>
      </c>
      <c r="I35" s="13">
        <f>IFERROR((State[[#This Row],[2018 Employment]]*State[[#This Row],[% Apprentices]])+State[[#This Row],[New Occupation Demand]],"")</f>
        <v>64.311999999999998</v>
      </c>
      <c r="J35" s="3">
        <f>State[[#This Row],[Number of Apprentices]]</f>
        <v>43</v>
      </c>
      <c r="K35" s="3">
        <f>IFERROR(State[[#This Row],[Apprentices]]-State[[#This Row],[Total Demand]],"")</f>
        <v>-21.311999999999998</v>
      </c>
      <c r="L35" s="14">
        <f>IFERROR(State[[#This Row],[Apprentices]]/State[[#This Row],[Total Demand]],"")</f>
        <v>0.66861549944022891</v>
      </c>
      <c r="M35" s="3" t="str">
        <f>IF(State[[#This Row],[Ratio]]="","",IF(State[[#This Row],[Ratio]]&gt;1.2,"More Qualified Than Openings",IF(State[[#This Row],[Ratio]]&gt;0.8,"Balanced","More Openings Than Qualified")))</f>
        <v>More Openings Than Qualified</v>
      </c>
    </row>
    <row r="36" spans="1:13" x14ac:dyDescent="0.25">
      <c r="A36" t="s">
        <v>22</v>
      </c>
      <c r="B36" t="s">
        <v>23</v>
      </c>
      <c r="C36" s="3">
        <v>378</v>
      </c>
      <c r="D36" s="3" t="s">
        <v>151</v>
      </c>
      <c r="E36" s="3">
        <v>4</v>
      </c>
      <c r="F36" s="11">
        <v>936</v>
      </c>
      <c r="G36" s="12">
        <v>5.6000000000000001E-2</v>
      </c>
      <c r="H36" s="11">
        <v>25.666666666666668</v>
      </c>
      <c r="I36" s="13">
        <f>IFERROR((State[[#This Row],[2018 Employment]]*State[[#This Row],[% Apprentices]])+State[[#This Row],[New Occupation Demand]],"")</f>
        <v>78.082666666666668</v>
      </c>
      <c r="J36" s="3">
        <f>State[[#This Row],[Number of Apprentices]]</f>
        <v>378</v>
      </c>
      <c r="K36" s="3">
        <f>IFERROR(State[[#This Row],[Apprentices]]-State[[#This Row],[Total Demand]],"")</f>
        <v>299.91733333333332</v>
      </c>
      <c r="L36" s="14">
        <f>IFERROR(State[[#This Row],[Apprentices]]/State[[#This Row],[Total Demand]],"")</f>
        <v>4.841023189098733</v>
      </c>
      <c r="M36" s="3" t="str">
        <f>IF(State[[#This Row],[Ratio]]="","",IF(State[[#This Row],[Ratio]]&gt;1.2,"More Qualified Than Openings",IF(State[[#This Row],[Ratio]]&gt;0.8,"Balanced","More Openings Than Qualified")))</f>
        <v>More Qualified Than Openings</v>
      </c>
    </row>
    <row r="37" spans="1:13" x14ac:dyDescent="0.25">
      <c r="A37" t="s">
        <v>32</v>
      </c>
      <c r="B37" t="s">
        <v>33</v>
      </c>
      <c r="C37" s="3">
        <v>128</v>
      </c>
      <c r="D37" s="3" t="s">
        <v>153</v>
      </c>
      <c r="E37" s="3">
        <v>2.8333333333333335</v>
      </c>
      <c r="F37" s="11">
        <v>3247</v>
      </c>
      <c r="G37" s="12">
        <v>5.6000000000000001E-2</v>
      </c>
      <c r="H37" s="11">
        <v>319.66666666666669</v>
      </c>
      <c r="I37" s="13">
        <f>IFERROR((State[[#This Row],[2018 Employment]]*State[[#This Row],[% Apprentices]])+State[[#This Row],[New Occupation Demand]],"")</f>
        <v>501.49866666666668</v>
      </c>
      <c r="J37" s="3">
        <f>State[[#This Row],[Number of Apprentices]]</f>
        <v>128</v>
      </c>
      <c r="K37" s="3">
        <f>IFERROR(State[[#This Row],[Apprentices]]-State[[#This Row],[Total Demand]],"")</f>
        <v>-373.49866666666668</v>
      </c>
      <c r="L37" s="14">
        <f>IFERROR(State[[#This Row],[Apprentices]]/State[[#This Row],[Total Demand]],"")</f>
        <v>0.25523497569950337</v>
      </c>
      <c r="M37" s="3" t="str">
        <f>IF(State[[#This Row],[Ratio]]="","",IF(State[[#This Row],[Ratio]]&gt;1.2,"More Qualified Than Openings",IF(State[[#This Row],[Ratio]]&gt;0.8,"Balanced","More Openings Than Qualified")))</f>
        <v>More Openings Than Qualified</v>
      </c>
    </row>
    <row r="38" spans="1:13" x14ac:dyDescent="0.25">
      <c r="A38" t="s">
        <v>110</v>
      </c>
      <c r="B38" t="s">
        <v>111</v>
      </c>
      <c r="C38" s="3">
        <v>1</v>
      </c>
      <c r="D38" s="3" t="s">
        <v>153</v>
      </c>
      <c r="E38" s="3">
        <v>1.5</v>
      </c>
      <c r="F38" s="11">
        <v>1326</v>
      </c>
      <c r="G38" s="12">
        <v>5.6000000000000001E-2</v>
      </c>
      <c r="H38" s="11">
        <v>48</v>
      </c>
      <c r="I38" s="13">
        <f>IFERROR((State[[#This Row],[2018 Employment]]*State[[#This Row],[% Apprentices]])+State[[#This Row],[New Occupation Demand]],"")</f>
        <v>122.256</v>
      </c>
      <c r="J38" s="3">
        <f>State[[#This Row],[Number of Apprentices]]</f>
        <v>1</v>
      </c>
      <c r="K38" s="3">
        <f>IFERROR(State[[#This Row],[Apprentices]]-State[[#This Row],[Total Demand]],"")</f>
        <v>-121.256</v>
      </c>
      <c r="L38" s="14">
        <f>IFERROR(State[[#This Row],[Apprentices]]/State[[#This Row],[Total Demand]],"")</f>
        <v>8.1795576495223132E-3</v>
      </c>
      <c r="M38" s="3" t="str">
        <f>IF(State[[#This Row],[Ratio]]="","",IF(State[[#This Row],[Ratio]]&gt;1.2,"More Qualified Than Openings",IF(State[[#This Row],[Ratio]]&gt;0.8,"Balanced","More Openings Than Qualified")))</f>
        <v>More Openings Than Qualified</v>
      </c>
    </row>
    <row r="39" spans="1:13" x14ac:dyDescent="0.25">
      <c r="A39" t="s">
        <v>80</v>
      </c>
      <c r="B39" t="s">
        <v>81</v>
      </c>
      <c r="C39" s="3">
        <v>7</v>
      </c>
      <c r="D39" s="3" t="s">
        <v>154</v>
      </c>
      <c r="E39" s="3" t="s">
        <v>154</v>
      </c>
      <c r="F39" s="11">
        <v>158</v>
      </c>
      <c r="G39" s="12">
        <v>5.6000000000000001E-2</v>
      </c>
      <c r="H39" s="11">
        <v>0</v>
      </c>
      <c r="I39" s="13">
        <f>IFERROR((State[[#This Row],[2018 Employment]]*State[[#This Row],[% Apprentices]])+State[[#This Row],[New Occupation Demand]],"")</f>
        <v>8.8480000000000008</v>
      </c>
      <c r="J39" s="3">
        <f>State[[#This Row],[Number of Apprentices]]</f>
        <v>7</v>
      </c>
      <c r="K39" s="3">
        <f>IFERROR(State[[#This Row],[Apprentices]]-State[[#This Row],[Total Demand]],"")</f>
        <v>-1.8480000000000008</v>
      </c>
      <c r="L39" s="14">
        <f>IFERROR(State[[#This Row],[Apprentices]]/State[[#This Row],[Total Demand]],"")</f>
        <v>0.791139240506329</v>
      </c>
      <c r="M39" s="3" t="str">
        <f>IF(State[[#This Row],[Ratio]]="","",IF(State[[#This Row],[Ratio]]&gt;1.2,"More Qualified Than Openings",IF(State[[#This Row],[Ratio]]&gt;0.8,"Balanced","More Openings Than Qualified")))</f>
        <v>More Openings Than Qualified</v>
      </c>
    </row>
    <row r="40" spans="1:13" x14ac:dyDescent="0.25">
      <c r="A40" t="s">
        <v>92</v>
      </c>
      <c r="B40" t="s">
        <v>93</v>
      </c>
      <c r="C40" s="3">
        <v>2</v>
      </c>
      <c r="D40" s="3" t="s">
        <v>153</v>
      </c>
      <c r="E40" s="3">
        <v>3.7142857142857144</v>
      </c>
      <c r="F40" s="11">
        <v>18600</v>
      </c>
      <c r="G40" s="12">
        <v>5.6000000000000001E-2</v>
      </c>
      <c r="H40" s="11">
        <v>2151.3333333333335</v>
      </c>
      <c r="I40" s="13">
        <f>IFERROR((State[[#This Row],[2018 Employment]]*State[[#This Row],[% Apprentices]])+State[[#This Row],[New Occupation Demand]],"")</f>
        <v>3192.9333333333334</v>
      </c>
      <c r="J40" s="3">
        <f>State[[#This Row],[Number of Apprentices]]</f>
        <v>2</v>
      </c>
      <c r="K40" s="3">
        <f>IFERROR(State[[#This Row],[Apprentices]]-State[[#This Row],[Total Demand]],"")</f>
        <v>-3190.9333333333334</v>
      </c>
      <c r="L40" s="14">
        <f>IFERROR(State[[#This Row],[Apprentices]]/State[[#This Row],[Total Demand]],"")</f>
        <v>6.2638326303921161E-4</v>
      </c>
      <c r="M40" s="3" t="str">
        <f>IF(State[[#This Row],[Ratio]]="","",IF(State[[#This Row],[Ratio]]&gt;1.2,"More Qualified Than Openings",IF(State[[#This Row],[Ratio]]&gt;0.8,"Balanced","More Openings Than Qualified")))</f>
        <v>More Openings Than Qualified</v>
      </c>
    </row>
    <row r="41" spans="1:13" x14ac:dyDescent="0.25">
      <c r="A41" t="s">
        <v>108</v>
      </c>
      <c r="B41" t="s">
        <v>109</v>
      </c>
      <c r="C41" s="3">
        <v>5</v>
      </c>
      <c r="D41" s="3" t="s">
        <v>151</v>
      </c>
      <c r="E41" s="3">
        <v>3.6666666666666665</v>
      </c>
      <c r="F41" s="11">
        <v>5796</v>
      </c>
      <c r="G41" s="12">
        <v>5.6000000000000001E-2</v>
      </c>
      <c r="H41" s="11">
        <v>626.66666666666663</v>
      </c>
      <c r="I41" s="13">
        <f>IFERROR((State[[#This Row],[2018 Employment]]*State[[#This Row],[% Apprentices]])+State[[#This Row],[New Occupation Demand]],"")</f>
        <v>951.24266666666665</v>
      </c>
      <c r="J41" s="3">
        <f>State[[#This Row],[Number of Apprentices]]</f>
        <v>5</v>
      </c>
      <c r="K41" s="3">
        <f>IFERROR(State[[#This Row],[Apprentices]]-State[[#This Row],[Total Demand]],"")</f>
        <v>-946.24266666666665</v>
      </c>
      <c r="L41" s="14">
        <f>IFERROR(State[[#This Row],[Apprentices]]/State[[#This Row],[Total Demand]],"")</f>
        <v>5.2562823086152568E-3</v>
      </c>
      <c r="M41" s="3" t="str">
        <f>IF(State[[#This Row],[Ratio]]="","",IF(State[[#This Row],[Ratio]]&gt;1.2,"More Qualified Than Openings",IF(State[[#This Row],[Ratio]]&gt;0.8,"Balanced","More Openings Than Qualified")))</f>
        <v>More Openings Than Qualified</v>
      </c>
    </row>
    <row r="42" spans="1:13" x14ac:dyDescent="0.25">
      <c r="A42" t="s">
        <v>124</v>
      </c>
      <c r="B42" t="s">
        <v>125</v>
      </c>
      <c r="C42" s="3">
        <v>1</v>
      </c>
      <c r="D42" s="3" t="s">
        <v>151</v>
      </c>
      <c r="E42" s="3">
        <v>2.5</v>
      </c>
      <c r="F42" s="11">
        <v>1481</v>
      </c>
      <c r="G42" s="12">
        <v>5.6000000000000001E-2</v>
      </c>
      <c r="H42" s="11">
        <v>82</v>
      </c>
      <c r="I42" s="13">
        <f>IFERROR((State[[#This Row],[2018 Employment]]*State[[#This Row],[% Apprentices]])+State[[#This Row],[New Occupation Demand]],"")</f>
        <v>164.93600000000001</v>
      </c>
      <c r="J42" s="3">
        <f>State[[#This Row],[Number of Apprentices]]</f>
        <v>1</v>
      </c>
      <c r="K42" s="3">
        <f>IFERROR(State[[#This Row],[Apprentices]]-State[[#This Row],[Total Demand]],"")</f>
        <v>-163.93600000000001</v>
      </c>
      <c r="L42" s="14">
        <f>IFERROR(State[[#This Row],[Apprentices]]/State[[#This Row],[Total Demand]],"")</f>
        <v>6.0629577533103749E-3</v>
      </c>
      <c r="M42" s="3" t="str">
        <f>IF(State[[#This Row],[Ratio]]="","",IF(State[[#This Row],[Ratio]]&gt;1.2,"More Qualified Than Openings",IF(State[[#This Row],[Ratio]]&gt;0.8,"Balanced","More Openings Than Qualified")))</f>
        <v>More Openings Than Qualified</v>
      </c>
    </row>
    <row r="43" spans="1:13" x14ac:dyDescent="0.25">
      <c r="A43" t="s">
        <v>130</v>
      </c>
      <c r="B43" t="s">
        <v>131</v>
      </c>
      <c r="C43" s="3">
        <v>1</v>
      </c>
      <c r="D43" s="3" t="s">
        <v>151</v>
      </c>
      <c r="E43" s="3">
        <v>2.6666666666666665</v>
      </c>
      <c r="F43" s="11">
        <v>1435</v>
      </c>
      <c r="G43" s="12">
        <v>5.6000000000000001E-2</v>
      </c>
      <c r="H43" s="11">
        <v>40.666666666666664</v>
      </c>
      <c r="I43" s="13">
        <f>IFERROR((State[[#This Row],[2018 Employment]]*State[[#This Row],[% Apprentices]])+State[[#This Row],[New Occupation Demand]],"")</f>
        <v>121.02666666666667</v>
      </c>
      <c r="J43" s="3">
        <f>State[[#This Row],[Number of Apprentices]]</f>
        <v>1</v>
      </c>
      <c r="K43" s="3">
        <f>IFERROR(State[[#This Row],[Apprentices]]-State[[#This Row],[Total Demand]],"")</f>
        <v>-120.02666666666667</v>
      </c>
      <c r="L43" s="14">
        <f>IFERROR(State[[#This Row],[Apprentices]]/State[[#This Row],[Total Demand]],"")</f>
        <v>8.2626418420182878E-3</v>
      </c>
      <c r="M43" s="3" t="str">
        <f>IF(State[[#This Row],[Ratio]]="","",IF(State[[#This Row],[Ratio]]&gt;1.2,"More Qualified Than Openings",IF(State[[#This Row],[Ratio]]&gt;0.8,"Balanced","More Openings Than Qualified")))</f>
        <v>More Openings Than Qualified</v>
      </c>
    </row>
    <row r="44" spans="1:13" x14ac:dyDescent="0.25">
      <c r="A44" t="s">
        <v>24</v>
      </c>
      <c r="B44" t="s">
        <v>25</v>
      </c>
      <c r="C44" s="3">
        <v>417</v>
      </c>
      <c r="D44" s="3" t="s">
        <v>153</v>
      </c>
      <c r="E44" s="3">
        <v>4.1428571428571432</v>
      </c>
      <c r="F44" s="17">
        <v>7866</v>
      </c>
      <c r="G44" s="12">
        <v>5.6000000000000001E-2</v>
      </c>
      <c r="H44" s="11">
        <v>1023</v>
      </c>
      <c r="I44" s="13">
        <f>IFERROR((State[[#This Row],[2018 Employment]]*State[[#This Row],[% Apprentices]])+State[[#This Row],[New Occupation Demand]],"")</f>
        <v>1463.4960000000001</v>
      </c>
      <c r="J44" s="3">
        <f>State[[#This Row],[Number of Apprentices]]</f>
        <v>417</v>
      </c>
      <c r="K44" s="15">
        <f>IFERROR(State[[#This Row],[Apprentices]]-State[[#This Row],[Total Demand]],"")</f>
        <v>-1046.4960000000001</v>
      </c>
      <c r="L44" s="16">
        <f>IFERROR(State[[#This Row],[Apprentices]]/State[[#This Row],[Total Demand]],"")</f>
        <v>0.28493415766083402</v>
      </c>
      <c r="M44" s="15" t="str">
        <f>IF(State[[#This Row],[Ratio]]="","",IF(State[[#This Row],[Ratio]]&gt;1.2,"More Qualified Than Openings",IF(State[[#This Row],[Ratio]]&gt;0.8,"Balanced","More Openings Than Qualified")))</f>
        <v>More Openings Than Qualified</v>
      </c>
    </row>
    <row r="45" spans="1:13" x14ac:dyDescent="0.25">
      <c r="A45" t="s">
        <v>112</v>
      </c>
      <c r="B45" t="s">
        <v>113</v>
      </c>
      <c r="C45" s="3">
        <v>1</v>
      </c>
      <c r="D45" s="3" t="s">
        <v>151</v>
      </c>
      <c r="E45" s="3">
        <v>3.4</v>
      </c>
      <c r="F45" s="11">
        <v>4374</v>
      </c>
      <c r="G45" s="12">
        <v>5.6000000000000001E-2</v>
      </c>
      <c r="H45" s="11">
        <v>423</v>
      </c>
      <c r="I45" s="13">
        <f>IFERROR((State[[#This Row],[2018 Employment]]*State[[#This Row],[% Apprentices]])+State[[#This Row],[New Occupation Demand]],"")</f>
        <v>667.94399999999996</v>
      </c>
      <c r="J45" s="3">
        <f>State[[#This Row],[Number of Apprentices]]</f>
        <v>1</v>
      </c>
      <c r="K45" s="3">
        <f>IFERROR(State[[#This Row],[Apprentices]]-State[[#This Row],[Total Demand]],"")</f>
        <v>-666.94399999999996</v>
      </c>
      <c r="L45" s="14">
        <f>IFERROR(State[[#This Row],[Apprentices]]/State[[#This Row],[Total Demand]],"")</f>
        <v>1.4971314960535614E-3</v>
      </c>
      <c r="M45" s="3" t="str">
        <f>IF(State[[#This Row],[Ratio]]="","",IF(State[[#This Row],[Ratio]]&gt;1.2,"More Qualified Than Openings",IF(State[[#This Row],[Ratio]]&gt;0.8,"Balanced","More Openings Than Qualified")))</f>
        <v>More Openings Than Qualified</v>
      </c>
    </row>
    <row r="46" spans="1:13" x14ac:dyDescent="0.25">
      <c r="A46" t="s">
        <v>66</v>
      </c>
      <c r="B46" t="s">
        <v>67</v>
      </c>
      <c r="C46" s="3">
        <v>35</v>
      </c>
      <c r="D46" s="3" t="s">
        <v>154</v>
      </c>
      <c r="E46" s="3" t="s">
        <v>154</v>
      </c>
      <c r="F46" s="11">
        <v>418</v>
      </c>
      <c r="G46" s="12">
        <v>5.6000000000000001E-2</v>
      </c>
      <c r="H46" s="11">
        <v>0</v>
      </c>
      <c r="I46" s="13">
        <f>IFERROR((State[[#This Row],[2018 Employment]]*State[[#This Row],[% Apprentices]])+State[[#This Row],[New Occupation Demand]],"")</f>
        <v>23.408000000000001</v>
      </c>
      <c r="J46" s="3">
        <f>State[[#This Row],[Number of Apprentices]]</f>
        <v>35</v>
      </c>
      <c r="K46" s="3">
        <f>IFERROR(State[[#This Row],[Apprentices]]-State[[#This Row],[Total Demand]],"")</f>
        <v>11.591999999999999</v>
      </c>
      <c r="L46" s="14">
        <f>IFERROR(State[[#This Row],[Apprentices]]/State[[#This Row],[Total Demand]],"")</f>
        <v>1.4952153110047846</v>
      </c>
      <c r="M46" s="3" t="str">
        <f>IF(State[[#This Row],[Ratio]]="","",IF(State[[#This Row],[Ratio]]&gt;1.2,"More Qualified Than Openings",IF(State[[#This Row],[Ratio]]&gt;0.8,"Balanced","More Openings Than Qualified")))</f>
        <v>More Qualified Than Openings</v>
      </c>
    </row>
    <row r="47" spans="1:13" x14ac:dyDescent="0.25">
      <c r="A47" t="s">
        <v>26</v>
      </c>
      <c r="B47" t="s">
        <v>27</v>
      </c>
      <c r="C47" s="3">
        <v>58</v>
      </c>
      <c r="D47" s="3" t="s">
        <v>151</v>
      </c>
      <c r="E47" s="3">
        <v>2.8</v>
      </c>
      <c r="F47" s="11">
        <v>2978</v>
      </c>
      <c r="G47" s="12">
        <v>5.6000000000000001E-2</v>
      </c>
      <c r="H47" s="11">
        <v>90.666666666666671</v>
      </c>
      <c r="I47" s="13">
        <f>IFERROR((State[[#This Row],[2018 Employment]]*State[[#This Row],[% Apprentices]])+State[[#This Row],[New Occupation Demand]],"")</f>
        <v>257.43466666666666</v>
      </c>
      <c r="J47" s="3">
        <f>State[[#This Row],[Number of Apprentices]]</f>
        <v>58</v>
      </c>
      <c r="K47" s="3">
        <f>IFERROR(State[[#This Row],[Apprentices]]-State[[#This Row],[Total Demand]],"")</f>
        <v>-199.43466666666666</v>
      </c>
      <c r="L47" s="14">
        <f>IFERROR(State[[#This Row],[Apprentices]]/State[[#This Row],[Total Demand]],"")</f>
        <v>0.22529988191178604</v>
      </c>
      <c r="M47" s="3" t="str">
        <f>IF(State[[#This Row],[Ratio]]="","",IF(State[[#This Row],[Ratio]]&gt;1.2,"More Qualified Than Openings",IF(State[[#This Row],[Ratio]]&gt;0.8,"Balanced","More Openings Than Qualified")))</f>
        <v>More Openings Than Qualified</v>
      </c>
    </row>
    <row r="48" spans="1:13" x14ac:dyDescent="0.25">
      <c r="A48" t="s">
        <v>100</v>
      </c>
      <c r="B48" t="s">
        <v>101</v>
      </c>
      <c r="C48" s="3">
        <v>5</v>
      </c>
      <c r="D48" s="3" t="s">
        <v>151</v>
      </c>
      <c r="E48" s="3">
        <v>2.8</v>
      </c>
      <c r="F48" s="11">
        <v>3650</v>
      </c>
      <c r="G48" s="12">
        <v>5.6000000000000001E-2</v>
      </c>
      <c r="H48" s="11">
        <v>219.33333333333334</v>
      </c>
      <c r="I48" s="13">
        <f>IFERROR((State[[#This Row],[2018 Employment]]*State[[#This Row],[% Apprentices]])+State[[#This Row],[New Occupation Demand]],"")</f>
        <v>423.73333333333335</v>
      </c>
      <c r="J48" s="3">
        <f>State[[#This Row],[Number of Apprentices]]</f>
        <v>5</v>
      </c>
      <c r="K48" s="3">
        <f>IFERROR(State[[#This Row],[Apprentices]]-State[[#This Row],[Total Demand]],"")</f>
        <v>-418.73333333333335</v>
      </c>
      <c r="L48" s="14">
        <f>IFERROR(State[[#This Row],[Apprentices]]/State[[#This Row],[Total Demand]],"")</f>
        <v>1.1799874134675896E-2</v>
      </c>
      <c r="M48" s="3" t="str">
        <f>IF(State[[#This Row],[Ratio]]="","",IF(State[[#This Row],[Ratio]]&gt;1.2,"More Qualified Than Openings",IF(State[[#This Row],[Ratio]]&gt;0.8,"Balanced","More Openings Than Qualified")))</f>
        <v>More Openings Than Qualified</v>
      </c>
    </row>
    <row r="49" spans="1:13" x14ac:dyDescent="0.25">
      <c r="A49" t="s">
        <v>128</v>
      </c>
      <c r="B49" t="s">
        <v>129</v>
      </c>
      <c r="C49" s="3">
        <v>2</v>
      </c>
      <c r="D49" s="3" t="s">
        <v>151</v>
      </c>
      <c r="E49" s="3">
        <v>4</v>
      </c>
      <c r="F49" s="11">
        <v>24952</v>
      </c>
      <c r="G49" s="12">
        <v>5.6000000000000001E-2</v>
      </c>
      <c r="H49" s="11">
        <v>3857</v>
      </c>
      <c r="I49" s="13">
        <f>IFERROR((State[[#This Row],[2018 Employment]]*State[[#This Row],[% Apprentices]])+State[[#This Row],[New Occupation Demand]],"")</f>
        <v>5254.3119999999999</v>
      </c>
      <c r="J49" s="3">
        <f>State[[#This Row],[Number of Apprentices]]</f>
        <v>2</v>
      </c>
      <c r="K49" s="3">
        <f>IFERROR(State[[#This Row],[Apprentices]]-State[[#This Row],[Total Demand]],"")</f>
        <v>-5252.3119999999999</v>
      </c>
      <c r="L49" s="14">
        <f>IFERROR(State[[#This Row],[Apprentices]]/State[[#This Row],[Total Demand]],"")</f>
        <v>3.8063974883866816E-4</v>
      </c>
      <c r="M49" s="3" t="str">
        <f>IF(State[[#This Row],[Ratio]]="","",IF(State[[#This Row],[Ratio]]&gt;1.2,"More Qualified Than Openings",IF(State[[#This Row],[Ratio]]&gt;0.8,"Balanced","More Openings Than Qualified")))</f>
        <v>More Openings Than Qualified</v>
      </c>
    </row>
    <row r="50" spans="1:13" x14ac:dyDescent="0.25">
      <c r="A50" t="s">
        <v>48</v>
      </c>
      <c r="B50" t="s">
        <v>49</v>
      </c>
      <c r="C50" s="3">
        <v>41</v>
      </c>
      <c r="D50" s="3" t="s">
        <v>151</v>
      </c>
      <c r="E50" s="3">
        <v>3.7142857142857144</v>
      </c>
      <c r="F50" s="17">
        <v>11529</v>
      </c>
      <c r="G50" s="12">
        <v>5.6000000000000001E-2</v>
      </c>
      <c r="H50" s="11">
        <v>1276</v>
      </c>
      <c r="I50" s="13">
        <f>IFERROR((State[[#This Row],[2018 Employment]]*State[[#This Row],[% Apprentices]])+State[[#This Row],[New Occupation Demand]],"")</f>
        <v>1921.624</v>
      </c>
      <c r="J50" s="3">
        <f>State[[#This Row],[Number of Apprentices]]</f>
        <v>41</v>
      </c>
      <c r="K50" s="15">
        <f>IFERROR(State[[#This Row],[Apprentices]]-State[[#This Row],[Total Demand]],"")</f>
        <v>-1880.624</v>
      </c>
      <c r="L50" s="16">
        <f>IFERROR(State[[#This Row],[Apprentices]]/State[[#This Row],[Total Demand]],"")</f>
        <v>2.1336119865280615E-2</v>
      </c>
      <c r="M50" s="15" t="str">
        <f>IF(State[[#This Row],[Ratio]]="","",IF(State[[#This Row],[Ratio]]&gt;1.2,"More Qualified Than Openings",IF(State[[#This Row],[Ratio]]&gt;0.8,"Balanced","More Openings Than Qualified")))</f>
        <v>More Openings Than Qualified</v>
      </c>
    </row>
    <row r="51" spans="1:13" x14ac:dyDescent="0.25">
      <c r="A51" t="s">
        <v>20</v>
      </c>
      <c r="B51" t="s">
        <v>21</v>
      </c>
      <c r="C51" s="3">
        <v>22</v>
      </c>
      <c r="D51" s="3" t="s">
        <v>154</v>
      </c>
      <c r="E51" s="3" t="s">
        <v>154</v>
      </c>
      <c r="F51" s="11">
        <v>535</v>
      </c>
      <c r="G51" s="12">
        <v>5.6000000000000001E-2</v>
      </c>
      <c r="H51" s="11">
        <v>0</v>
      </c>
      <c r="I51" s="13">
        <f>IFERROR((State[[#This Row],[2018 Employment]]*State[[#This Row],[% Apprentices]])+State[[#This Row],[New Occupation Demand]],"")</f>
        <v>29.96</v>
      </c>
      <c r="J51" s="3">
        <f>State[[#This Row],[Number of Apprentices]]</f>
        <v>22</v>
      </c>
      <c r="K51" s="3">
        <f>IFERROR(State[[#This Row],[Apprentices]]-State[[#This Row],[Total Demand]],"")</f>
        <v>-7.9600000000000009</v>
      </c>
      <c r="L51" s="14">
        <f>IFERROR(State[[#This Row],[Apprentices]]/State[[#This Row],[Total Demand]],"")</f>
        <v>0.73431241655540724</v>
      </c>
      <c r="M51" s="3" t="str">
        <f>IF(State[[#This Row],[Ratio]]="","",IF(State[[#This Row],[Ratio]]&gt;1.2,"More Qualified Than Openings",IF(State[[#This Row],[Ratio]]&gt;0.8,"Balanced","More Openings Than Qualified")))</f>
        <v>More Openings Than Qualified</v>
      </c>
    </row>
    <row r="52" spans="1:13" x14ac:dyDescent="0.25">
      <c r="A52" t="s">
        <v>90</v>
      </c>
      <c r="B52" t="s">
        <v>91</v>
      </c>
      <c r="C52" s="3">
        <v>4</v>
      </c>
      <c r="D52" s="3" t="s">
        <v>151</v>
      </c>
      <c r="E52" s="3">
        <v>1.25</v>
      </c>
      <c r="F52" s="11">
        <v>1120</v>
      </c>
      <c r="G52" s="12">
        <v>5.6000000000000001E-2</v>
      </c>
      <c r="H52" s="11">
        <v>45.666666666666664</v>
      </c>
      <c r="I52" s="13">
        <f>IFERROR((State[[#This Row],[2018 Employment]]*State[[#This Row],[% Apprentices]])+State[[#This Row],[New Occupation Demand]],"")</f>
        <v>108.38666666666666</v>
      </c>
      <c r="J52" s="3">
        <f>State[[#This Row],[Number of Apprentices]]</f>
        <v>4</v>
      </c>
      <c r="K52" s="3">
        <f>IFERROR(State[[#This Row],[Apprentices]]-State[[#This Row],[Total Demand]],"")</f>
        <v>-104.38666666666666</v>
      </c>
      <c r="L52" s="14">
        <f>IFERROR(State[[#This Row],[Apprentices]]/State[[#This Row],[Total Demand]],"")</f>
        <v>3.6904908352810926E-2</v>
      </c>
      <c r="M52" s="3" t="str">
        <f>IF(State[[#This Row],[Ratio]]="","",IF(State[[#This Row],[Ratio]]&gt;1.2,"More Qualified Than Openings",IF(State[[#This Row],[Ratio]]&gt;0.8,"Balanced","More Openings Than Qualified")))</f>
        <v>More Openings Than Qualified</v>
      </c>
    </row>
    <row r="53" spans="1:13" x14ac:dyDescent="0.25">
      <c r="A53" t="s">
        <v>55</v>
      </c>
      <c r="B53" t="s">
        <v>56</v>
      </c>
      <c r="C53" s="3">
        <v>4</v>
      </c>
      <c r="D53" s="3" t="s">
        <v>151</v>
      </c>
      <c r="E53" s="3">
        <v>3</v>
      </c>
      <c r="F53" s="11">
        <v>570</v>
      </c>
      <c r="G53" s="12">
        <v>5.6000000000000001E-2</v>
      </c>
      <c r="H53" s="11">
        <v>2.6666666666666665</v>
      </c>
      <c r="I53" s="13">
        <f>IFERROR((State[[#This Row],[2018 Employment]]*State[[#This Row],[% Apprentices]])+State[[#This Row],[New Occupation Demand]],"")</f>
        <v>34.586666666666666</v>
      </c>
      <c r="J53" s="3">
        <f>State[[#This Row],[Number of Apprentices]]</f>
        <v>4</v>
      </c>
      <c r="K53" s="3">
        <f>IFERROR(State[[#This Row],[Apprentices]]-State[[#This Row],[Total Demand]],"")</f>
        <v>-30.586666666666666</v>
      </c>
      <c r="L53" s="14">
        <f>IFERROR(State[[#This Row],[Apprentices]]/State[[#This Row],[Total Demand]],"")</f>
        <v>0.1156515034695451</v>
      </c>
      <c r="M53" s="3" t="str">
        <f>IF(State[[#This Row],[Ratio]]="","",IF(State[[#This Row],[Ratio]]&gt;1.2,"More Qualified Than Openings",IF(State[[#This Row],[Ratio]]&gt;0.8,"Balanced","More Openings Than Qualified")))</f>
        <v>More Openings Than Qualified</v>
      </c>
    </row>
    <row r="54" spans="1:13" x14ac:dyDescent="0.25">
      <c r="A54" t="s">
        <v>94</v>
      </c>
      <c r="B54" t="s">
        <v>95</v>
      </c>
      <c r="C54" s="3">
        <v>4</v>
      </c>
      <c r="D54" s="3" t="s">
        <v>151</v>
      </c>
      <c r="E54" s="3">
        <v>3.4285714285714284</v>
      </c>
      <c r="F54" s="17">
        <v>11135</v>
      </c>
      <c r="G54" s="12">
        <v>5.6000000000000001E-2</v>
      </c>
      <c r="H54" s="11">
        <v>984.33333333333337</v>
      </c>
      <c r="I54" s="13">
        <f>IFERROR((State[[#This Row],[2018 Employment]]*State[[#This Row],[% Apprentices]])+State[[#This Row],[New Occupation Demand]],"")</f>
        <v>1607.8933333333334</v>
      </c>
      <c r="J54" s="3">
        <f>State[[#This Row],[Number of Apprentices]]</f>
        <v>4</v>
      </c>
      <c r="K54" s="15">
        <f>IFERROR(State[[#This Row],[Apprentices]]-State[[#This Row],[Total Demand]],"")</f>
        <v>-1603.8933333333334</v>
      </c>
      <c r="L54" s="16">
        <f>IFERROR(State[[#This Row],[Apprentices]]/State[[#This Row],[Total Demand]],"")</f>
        <v>2.487727212418734E-3</v>
      </c>
      <c r="M54" s="15" t="str">
        <f>IF(State[[#This Row],[Ratio]]="","",IF(State[[#This Row],[Ratio]]&gt;1.2,"More Qualified Than Openings",IF(State[[#This Row],[Ratio]]&gt;0.8,"Balanced","More Openings Than Qualified")))</f>
        <v>More Openings Than Qualified</v>
      </c>
    </row>
    <row r="55" spans="1:13" x14ac:dyDescent="0.25">
      <c r="A55" t="s">
        <v>114</v>
      </c>
      <c r="B55" t="s">
        <v>115</v>
      </c>
      <c r="C55" s="3">
        <v>3</v>
      </c>
      <c r="D55" s="3" t="s">
        <v>151</v>
      </c>
      <c r="E55" s="3">
        <v>1.6</v>
      </c>
      <c r="F55" s="17">
        <v>2354</v>
      </c>
      <c r="G55" s="12">
        <v>5.6000000000000001E-2</v>
      </c>
      <c r="H55" s="11">
        <v>106.33333333333333</v>
      </c>
      <c r="I55" s="13">
        <f>IFERROR((State[[#This Row],[2018 Employment]]*State[[#This Row],[% Apprentices]])+State[[#This Row],[New Occupation Demand]],"")</f>
        <v>238.15733333333333</v>
      </c>
      <c r="J55" s="3">
        <f>State[[#This Row],[Number of Apprentices]]</f>
        <v>3</v>
      </c>
      <c r="K55" s="15">
        <f>IFERROR(State[[#This Row],[Apprentices]]-State[[#This Row],[Total Demand]],"")</f>
        <v>-235.15733333333333</v>
      </c>
      <c r="L55" s="16">
        <f>IFERROR(State[[#This Row],[Apprentices]]/State[[#This Row],[Total Demand]],"")</f>
        <v>1.2596714776786214E-2</v>
      </c>
      <c r="M55" s="15" t="str">
        <f>IF(State[[#This Row],[Ratio]]="","",IF(State[[#This Row],[Ratio]]&gt;1.2,"More Qualified Than Openings",IF(State[[#This Row],[Ratio]]&gt;0.8,"Balanced","More Openings Than Qualified")))</f>
        <v>More Openings Than Qualified</v>
      </c>
    </row>
    <row r="56" spans="1:13" x14ac:dyDescent="0.25">
      <c r="A56" t="s">
        <v>126</v>
      </c>
      <c r="B56" t="s">
        <v>127</v>
      </c>
      <c r="C56" s="3">
        <v>1</v>
      </c>
      <c r="D56" s="3" t="s">
        <v>151</v>
      </c>
      <c r="E56" s="3">
        <v>1.8</v>
      </c>
      <c r="F56" s="11">
        <v>2633</v>
      </c>
      <c r="G56" s="12">
        <v>5.6000000000000001E-2</v>
      </c>
      <c r="H56" s="11">
        <v>122.33333333333333</v>
      </c>
      <c r="I56" s="13">
        <f>IFERROR((State[[#This Row],[2018 Employment]]*State[[#This Row],[% Apprentices]])+State[[#This Row],[New Occupation Demand]],"")</f>
        <v>269.78133333333335</v>
      </c>
      <c r="J56" s="3">
        <f>State[[#This Row],[Number of Apprentices]]</f>
        <v>1</v>
      </c>
      <c r="K56" s="3">
        <f>IFERROR(State[[#This Row],[Apprentices]]-State[[#This Row],[Total Demand]],"")</f>
        <v>-268.78133333333335</v>
      </c>
      <c r="L56" s="14">
        <f>IFERROR(State[[#This Row],[Apprentices]]/State[[#This Row],[Total Demand]],"")</f>
        <v>3.706705677684643E-3</v>
      </c>
      <c r="M56" s="3" t="str">
        <f>IF(State[[#This Row],[Ratio]]="","",IF(State[[#This Row],[Ratio]]&gt;1.2,"More Qualified Than Openings",IF(State[[#This Row],[Ratio]]&gt;0.8,"Balanced","More Openings Than Qualified")))</f>
        <v>More Openings Than Qualified</v>
      </c>
    </row>
    <row r="57" spans="1:13" x14ac:dyDescent="0.25">
      <c r="A57" t="s">
        <v>116</v>
      </c>
      <c r="B57" t="s">
        <v>117</v>
      </c>
      <c r="C57" s="3">
        <v>2</v>
      </c>
      <c r="D57" s="3" t="s">
        <v>151</v>
      </c>
      <c r="E57" s="3">
        <v>1.5</v>
      </c>
      <c r="F57" s="11">
        <v>1068</v>
      </c>
      <c r="G57" s="12">
        <v>5.6000000000000001E-2</v>
      </c>
      <c r="H57" s="11">
        <v>34.666666666666664</v>
      </c>
      <c r="I57" s="13">
        <f>IFERROR((State[[#This Row],[2018 Employment]]*State[[#This Row],[% Apprentices]])+State[[#This Row],[New Occupation Demand]],"")</f>
        <v>94.474666666666664</v>
      </c>
      <c r="J57" s="3">
        <f>State[[#This Row],[Number of Apprentices]]</f>
        <v>2</v>
      </c>
      <c r="K57" s="3">
        <f>IFERROR(State[[#This Row],[Apprentices]]-State[[#This Row],[Total Demand]],"")</f>
        <v>-92.474666666666664</v>
      </c>
      <c r="L57" s="14">
        <f>IFERROR(State[[#This Row],[Apprentices]]/State[[#This Row],[Total Demand]],"")</f>
        <v>2.1169696285423961E-2</v>
      </c>
      <c r="M57" s="3" t="str">
        <f>IF(State[[#This Row],[Ratio]]="","",IF(State[[#This Row],[Ratio]]&gt;1.2,"More Qualified Than Openings",IF(State[[#This Row],[Ratio]]&gt;0.8,"Balanced","More Openings Than Qualified")))</f>
        <v>More Openings Than Qualified</v>
      </c>
    </row>
    <row r="58" spans="1:13" x14ac:dyDescent="0.25">
      <c r="A58" t="s">
        <v>118</v>
      </c>
      <c r="B58" t="s">
        <v>119</v>
      </c>
      <c r="C58" s="3">
        <v>2</v>
      </c>
      <c r="D58" s="3" t="s">
        <v>154</v>
      </c>
      <c r="E58" s="3" t="s">
        <v>154</v>
      </c>
      <c r="F58" s="11">
        <v>188</v>
      </c>
      <c r="G58" s="12">
        <v>5.6000000000000001E-2</v>
      </c>
      <c r="H58" s="11">
        <v>0</v>
      </c>
      <c r="I58" s="13">
        <f>IFERROR((State[[#This Row],[2018 Employment]]*State[[#This Row],[% Apprentices]])+State[[#This Row],[New Occupation Demand]],"")</f>
        <v>10.528</v>
      </c>
      <c r="J58" s="3">
        <f>State[[#This Row],[Number of Apprentices]]</f>
        <v>2</v>
      </c>
      <c r="K58" s="3">
        <f>IFERROR(State[[#This Row],[Apprentices]]-State[[#This Row],[Total Demand]],"")</f>
        <v>-8.5280000000000005</v>
      </c>
      <c r="L58" s="14">
        <f>IFERROR(State[[#This Row],[Apprentices]]/State[[#This Row],[Total Demand]],"")</f>
        <v>0.18996960486322187</v>
      </c>
      <c r="M58" s="3" t="str">
        <f>IF(State[[#This Row],[Ratio]]="","",IF(State[[#This Row],[Ratio]]&gt;1.2,"More Qualified Than Openings",IF(State[[#This Row],[Ratio]]&gt;0.8,"Balanced","More Openings Than Qualified")))</f>
        <v>More Openings Than Qualified</v>
      </c>
    </row>
    <row r="59" spans="1:13" x14ac:dyDescent="0.25">
      <c r="A59" t="s">
        <v>106</v>
      </c>
      <c r="B59" t="s">
        <v>107</v>
      </c>
      <c r="C59" s="3">
        <v>4</v>
      </c>
      <c r="D59" s="3" t="s">
        <v>151</v>
      </c>
      <c r="E59" s="3">
        <v>2.1666666666666665</v>
      </c>
      <c r="F59" s="11">
        <v>3873</v>
      </c>
      <c r="G59" s="12">
        <v>5.6000000000000001E-2</v>
      </c>
      <c r="H59" s="11">
        <v>288.66666666666669</v>
      </c>
      <c r="I59" s="13">
        <f>IFERROR((State[[#This Row],[2018 Employment]]*State[[#This Row],[% Apprentices]])+State[[#This Row],[New Occupation Demand]],"")</f>
        <v>505.55466666666666</v>
      </c>
      <c r="J59" s="3">
        <f>State[[#This Row],[Number of Apprentices]]</f>
        <v>4</v>
      </c>
      <c r="K59" s="3">
        <f>IFERROR(State[[#This Row],[Apprentices]]-State[[#This Row],[Total Demand]],"")</f>
        <v>-501.55466666666666</v>
      </c>
      <c r="L59" s="14">
        <f>IFERROR(State[[#This Row],[Apprentices]]/State[[#This Row],[Total Demand]],"")</f>
        <v>7.9121018234757333E-3</v>
      </c>
      <c r="M59" s="3" t="str">
        <f>IF(State[[#This Row],[Ratio]]="","",IF(State[[#This Row],[Ratio]]&gt;1.2,"More Qualified Than Openings",IF(State[[#This Row],[Ratio]]&gt;0.8,"Balanced","More Openings Than Qualified")))</f>
        <v>More Openings Than Qualified</v>
      </c>
    </row>
    <row r="60" spans="1:13" x14ac:dyDescent="0.25">
      <c r="A60" t="s">
        <v>42</v>
      </c>
      <c r="B60" t="s">
        <v>43</v>
      </c>
      <c r="C60" s="3">
        <v>8</v>
      </c>
      <c r="D60" s="3" t="s">
        <v>151</v>
      </c>
      <c r="E60" s="3">
        <v>3</v>
      </c>
      <c r="F60" s="11">
        <v>10037</v>
      </c>
      <c r="G60" s="12">
        <v>5.6000000000000001E-2</v>
      </c>
      <c r="H60" s="11">
        <v>1268</v>
      </c>
      <c r="I60" s="13">
        <f>IFERROR((State[[#This Row],[2018 Employment]]*State[[#This Row],[% Apprentices]])+State[[#This Row],[New Occupation Demand]],"")</f>
        <v>1830.0720000000001</v>
      </c>
      <c r="J60" s="3">
        <f>State[[#This Row],[Number of Apprentices]]</f>
        <v>8</v>
      </c>
      <c r="K60" s="3">
        <f>IFERROR(State[[#This Row],[Apprentices]]-State[[#This Row],[Total Demand]],"")</f>
        <v>-1822.0720000000001</v>
      </c>
      <c r="L60" s="14">
        <f>IFERROR(State[[#This Row],[Apprentices]]/State[[#This Row],[Total Demand]],"")</f>
        <v>4.3714127094453114E-3</v>
      </c>
      <c r="M60" s="3" t="str">
        <f>IF(State[[#This Row],[Ratio]]="","",IF(State[[#This Row],[Ratio]]&gt;1.2,"More Qualified Than Openings",IF(State[[#This Row],[Ratio]]&gt;0.8,"Balanced","More Openings Than Qualified")))</f>
        <v>More Openings Than Qualified</v>
      </c>
    </row>
    <row r="61" spans="1:13" x14ac:dyDescent="0.25">
      <c r="A61" t="s">
        <v>135</v>
      </c>
      <c r="B61" t="s">
        <v>134</v>
      </c>
      <c r="C61" s="3">
        <v>1</v>
      </c>
      <c r="D61" s="3" t="s">
        <v>151</v>
      </c>
      <c r="E61" s="3">
        <v>2</v>
      </c>
      <c r="F61" s="11">
        <v>2399</v>
      </c>
      <c r="G61" s="12">
        <v>5.6000000000000001E-2</v>
      </c>
      <c r="H61" s="11">
        <v>173</v>
      </c>
      <c r="I61" s="13">
        <f>IFERROR((State[[#This Row],[2018 Employment]]*State[[#This Row],[% Apprentices]])+State[[#This Row],[New Occupation Demand]],"")</f>
        <v>307.34399999999999</v>
      </c>
      <c r="J61" s="3">
        <f>State[[#This Row],[Number of Apprentices]]</f>
        <v>1</v>
      </c>
      <c r="K61" s="3">
        <f>IFERROR(State[[#This Row],[Apprentices]]-State[[#This Row],[Total Demand]],"")</f>
        <v>-306.34399999999999</v>
      </c>
      <c r="L61" s="14">
        <f>IFERROR(State[[#This Row],[Apprentices]]/State[[#This Row],[Total Demand]],"")</f>
        <v>3.2536831693477015E-3</v>
      </c>
      <c r="M61" s="3" t="str">
        <f>IF(State[[#This Row],[Ratio]]="","",IF(State[[#This Row],[Ratio]]&gt;1.2,"More Qualified Than Openings",IF(State[[#This Row],[Ratio]]&gt;0.8,"Balanced","More Openings Than Qualified")))</f>
        <v>More Openings Than Qualified</v>
      </c>
    </row>
    <row r="62" spans="1:13" x14ac:dyDescent="0.25">
      <c r="A62" t="s">
        <v>18</v>
      </c>
      <c r="B62" t="s">
        <v>19</v>
      </c>
      <c r="C62" s="3">
        <v>125</v>
      </c>
      <c r="D62" s="3" t="s">
        <v>152</v>
      </c>
      <c r="E62" s="3">
        <v>2</v>
      </c>
      <c r="F62" s="11">
        <v>442</v>
      </c>
      <c r="G62" s="12">
        <v>5.6000000000000001E-2</v>
      </c>
      <c r="H62" s="11">
        <v>18.666666666666668</v>
      </c>
      <c r="I62" s="13">
        <f>IFERROR((State[[#This Row],[2018 Employment]]*State[[#This Row],[% Apprentices]])+State[[#This Row],[New Occupation Demand]],"")</f>
        <v>43.418666666666667</v>
      </c>
      <c r="J62" s="3">
        <f>State[[#This Row],[Number of Apprentices]]</f>
        <v>125</v>
      </c>
      <c r="K62" s="3">
        <f>IFERROR(State[[#This Row],[Apprentices]]-State[[#This Row],[Total Demand]],"")</f>
        <v>81.581333333333333</v>
      </c>
      <c r="L62" s="14">
        <f>IFERROR(State[[#This Row],[Apprentices]]/State[[#This Row],[Total Demand]],"")</f>
        <v>2.8789460754207101</v>
      </c>
      <c r="M62" s="3" t="str">
        <f>IF(State[[#This Row],[Ratio]]="","",IF(State[[#This Row],[Ratio]]&gt;1.2,"More Qualified Than Openings",IF(State[[#This Row],[Ratio]]&gt;0.8,"Balanced","More Openings Than Qualified")))</f>
        <v>More Qualified Than Openings</v>
      </c>
    </row>
    <row r="63" spans="1:13" x14ac:dyDescent="0.25">
      <c r="A63" t="s">
        <v>76</v>
      </c>
      <c r="B63" t="s">
        <v>77</v>
      </c>
      <c r="C63" s="3">
        <v>18</v>
      </c>
      <c r="D63" s="3" t="s">
        <v>154</v>
      </c>
      <c r="E63" s="3" t="s">
        <v>154</v>
      </c>
      <c r="F63" s="11">
        <v>387</v>
      </c>
      <c r="G63" s="12">
        <v>5.6000000000000001E-2</v>
      </c>
      <c r="H63" s="11">
        <v>0</v>
      </c>
      <c r="I63" s="13">
        <f>IFERROR((State[[#This Row],[2018 Employment]]*State[[#This Row],[% Apprentices]])+State[[#This Row],[New Occupation Demand]],"")</f>
        <v>21.672000000000001</v>
      </c>
      <c r="J63" s="3">
        <f>State[[#This Row],[Number of Apprentices]]</f>
        <v>18</v>
      </c>
      <c r="K63" s="3">
        <f>IFERROR(State[[#This Row],[Apprentices]]-State[[#This Row],[Total Demand]],"")</f>
        <v>-3.6720000000000006</v>
      </c>
      <c r="L63" s="14">
        <f>IFERROR(State[[#This Row],[Apprentices]]/State[[#This Row],[Total Demand]],"")</f>
        <v>0.83056478405315615</v>
      </c>
      <c r="M63" s="3" t="str">
        <f>IF(State[[#This Row],[Ratio]]="","",IF(State[[#This Row],[Ratio]]&gt;1.2,"More Qualified Than Openings",IF(State[[#This Row],[Ratio]]&gt;0.8,"Balanced","More Openings Than Qualified")))</f>
        <v>Balanced</v>
      </c>
    </row>
    <row r="64" spans="1:13" x14ac:dyDescent="0.25">
      <c r="A64" t="s">
        <v>122</v>
      </c>
      <c r="B64" t="s">
        <v>123</v>
      </c>
      <c r="C64" s="3">
        <v>1</v>
      </c>
      <c r="D64" s="3" t="s">
        <v>151</v>
      </c>
      <c r="E64" s="3">
        <v>2</v>
      </c>
      <c r="F64" s="11">
        <v>9272</v>
      </c>
      <c r="G64" s="12">
        <v>5.6000000000000001E-2</v>
      </c>
      <c r="H64" s="11">
        <v>1880.3333333333333</v>
      </c>
      <c r="I64" s="13">
        <f>IFERROR((State[[#This Row],[2018 Employment]]*State[[#This Row],[% Apprentices]])+State[[#This Row],[New Occupation Demand]],"")</f>
        <v>2399.565333333333</v>
      </c>
      <c r="J64" s="3">
        <f>State[[#This Row],[Number of Apprentices]]</f>
        <v>1</v>
      </c>
      <c r="K64" s="3">
        <f>IFERROR(State[[#This Row],[Apprentices]]-State[[#This Row],[Total Demand]],"")</f>
        <v>-2398.565333333333</v>
      </c>
      <c r="L64" s="14">
        <f>IFERROR(State[[#This Row],[Apprentices]]/State[[#This Row],[Total Demand]],"")</f>
        <v>4.167421432992865E-4</v>
      </c>
      <c r="M64" s="3" t="str">
        <f>IF(State[[#This Row],[Ratio]]="","",IF(State[[#This Row],[Ratio]]&gt;1.2,"More Qualified Than Openings",IF(State[[#This Row],[Ratio]]&gt;0.8,"Balanced","More Openings Than Qualified")))</f>
        <v>More Openings Than Qualified</v>
      </c>
    </row>
    <row r="65" spans="1:13" x14ac:dyDescent="0.25">
      <c r="A65" t="s">
        <v>78</v>
      </c>
      <c r="B65" t="s">
        <v>79</v>
      </c>
      <c r="C65" s="3">
        <v>8</v>
      </c>
      <c r="D65" s="3" t="s">
        <v>153</v>
      </c>
      <c r="E65" s="3">
        <v>4</v>
      </c>
      <c r="F65" s="11">
        <v>24280</v>
      </c>
      <c r="G65" s="12">
        <v>5.6000000000000001E-2</v>
      </c>
      <c r="H65" s="11">
        <v>6676</v>
      </c>
      <c r="I65" s="13">
        <f>IFERROR((State[[#This Row],[2018 Employment]]*State[[#This Row],[% Apprentices]])+State[[#This Row],[New Occupation Demand]],"")</f>
        <v>8035.68</v>
      </c>
      <c r="J65" s="3">
        <f>State[[#This Row],[Number of Apprentices]]</f>
        <v>8</v>
      </c>
      <c r="K65" s="3">
        <f>IFERROR(State[[#This Row],[Apprentices]]-State[[#This Row],[Total Demand]],"")</f>
        <v>-8027.68</v>
      </c>
      <c r="L65" s="14">
        <f>IFERROR(State[[#This Row],[Apprentices]]/State[[#This Row],[Total Demand]],"")</f>
        <v>9.9555980327738279E-4</v>
      </c>
      <c r="M65" s="3" t="str">
        <f>IF(State[[#This Row],[Ratio]]="","",IF(State[[#This Row],[Ratio]]&gt;1.2,"More Qualified Than Openings",IF(State[[#This Row],[Ratio]]&gt;0.8,"Balanced","More Openings Than Qualified")))</f>
        <v>More Openings Than Qualified</v>
      </c>
    </row>
    <row r="66" spans="1:13" x14ac:dyDescent="0.25">
      <c r="F66" s="11"/>
      <c r="G66" s="12"/>
      <c r="H66" s="11"/>
      <c r="I66" s="13"/>
      <c r="J66" s="3"/>
      <c r="K66" s="3"/>
      <c r="L66" s="14"/>
      <c r="M66" s="3"/>
    </row>
    <row r="67" spans="1:13" x14ac:dyDescent="0.25">
      <c r="F67" s="11"/>
      <c r="G67" s="12"/>
      <c r="H67" s="11"/>
      <c r="I67" s="13"/>
      <c r="J67" s="3"/>
      <c r="K67" s="3"/>
      <c r="L67" s="14"/>
      <c r="M67" s="3"/>
    </row>
  </sheetData>
  <mergeCells count="1">
    <mergeCell ref="F1:I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workbookViewId="0">
      <selection activeCell="J38" sqref="J38"/>
    </sheetView>
  </sheetViews>
  <sheetFormatPr defaultRowHeight="15" x14ac:dyDescent="0.25"/>
  <cols>
    <col min="1" max="1" width="21.7109375" customWidth="1"/>
    <col min="2" max="2" width="20.42578125" customWidth="1"/>
    <col min="18" max="18" width="17.7109375" customWidth="1"/>
    <col min="19" max="19" width="25.85546875" customWidth="1"/>
  </cols>
  <sheetData>
    <row r="1" spans="1:19" x14ac:dyDescent="0.25">
      <c r="A1" t="s">
        <v>140</v>
      </c>
      <c r="B1" t="s">
        <v>139</v>
      </c>
    </row>
    <row r="2" spans="1:19" x14ac:dyDescent="0.25">
      <c r="A2">
        <f>ROUND(GETPIVOTDATA("Sum of Total Demand",'Occupation Deepdive Pivot'!$A$3),0)</f>
        <v>42</v>
      </c>
      <c r="B2">
        <f>ROUND(GETPIVOTDATA("Sum of Apprentices",'Occupation Deepdive Pivot'!$A$3),0)</f>
        <v>32</v>
      </c>
    </row>
    <row r="3" spans="1:19" x14ac:dyDescent="0.25">
      <c r="R3" s="77" t="s">
        <v>171</v>
      </c>
      <c r="S3" s="77" t="s">
        <v>172</v>
      </c>
    </row>
    <row r="4" spans="1:19" x14ac:dyDescent="0.25">
      <c r="R4" s="77" t="s">
        <v>173</v>
      </c>
      <c r="S4" s="78" t="s">
        <v>174</v>
      </c>
    </row>
    <row r="5" spans="1:19" x14ac:dyDescent="0.25">
      <c r="R5" s="77" t="s">
        <v>175</v>
      </c>
      <c r="S5" s="78" t="s">
        <v>176</v>
      </c>
    </row>
    <row r="6" spans="1:19" x14ac:dyDescent="0.25">
      <c r="R6" s="77" t="s">
        <v>177</v>
      </c>
      <c r="S6" s="78" t="s">
        <v>178</v>
      </c>
    </row>
    <row r="7" spans="1:19" x14ac:dyDescent="0.25">
      <c r="R7" s="77" t="s">
        <v>179</v>
      </c>
      <c r="S7" s="78" t="s">
        <v>180</v>
      </c>
    </row>
    <row r="8" spans="1:19" x14ac:dyDescent="0.25">
      <c r="R8" s="77" t="s">
        <v>181</v>
      </c>
      <c r="S8" s="78" t="s">
        <v>182</v>
      </c>
    </row>
    <row r="9" spans="1:19" x14ac:dyDescent="0.25">
      <c r="R9" s="77" t="s">
        <v>183</v>
      </c>
      <c r="S9" s="78" t="s">
        <v>184</v>
      </c>
    </row>
    <row r="10" spans="1:19" x14ac:dyDescent="0.25">
      <c r="R10" s="77" t="s">
        <v>185</v>
      </c>
      <c r="S10" s="78" t="s">
        <v>186</v>
      </c>
    </row>
    <row r="11" spans="1:19" x14ac:dyDescent="0.25">
      <c r="R11" s="77" t="s">
        <v>187</v>
      </c>
      <c r="S11" s="78" t="s">
        <v>188</v>
      </c>
    </row>
    <row r="12" spans="1:19" x14ac:dyDescent="0.25">
      <c r="R12" s="77" t="s">
        <v>189</v>
      </c>
      <c r="S12" s="78" t="s">
        <v>190</v>
      </c>
    </row>
    <row r="13" spans="1:19" x14ac:dyDescent="0.25">
      <c r="R13" s="77" t="s">
        <v>191</v>
      </c>
      <c r="S13" s="78" t="s">
        <v>192</v>
      </c>
    </row>
    <row r="14" spans="1:19" x14ac:dyDescent="0.25">
      <c r="R14" s="77" t="s">
        <v>193</v>
      </c>
      <c r="S14" s="78" t="s">
        <v>194</v>
      </c>
    </row>
    <row r="15" spans="1:19" x14ac:dyDescent="0.25">
      <c r="R15" s="77" t="s">
        <v>195</v>
      </c>
      <c r="S15" s="78" t="s">
        <v>196</v>
      </c>
    </row>
    <row r="16" spans="1:19" x14ac:dyDescent="0.25">
      <c r="R16" s="77" t="s">
        <v>197</v>
      </c>
      <c r="S16" s="78" t="s">
        <v>198</v>
      </c>
    </row>
    <row r="17" spans="18:19" x14ac:dyDescent="0.25">
      <c r="R17" s="77" t="s">
        <v>199</v>
      </c>
      <c r="S17" s="78" t="s">
        <v>200</v>
      </c>
    </row>
    <row r="18" spans="18:19" x14ac:dyDescent="0.25">
      <c r="R18" s="77" t="s">
        <v>201</v>
      </c>
      <c r="S18" s="78" t="s">
        <v>202</v>
      </c>
    </row>
    <row r="19" spans="18:19" x14ac:dyDescent="0.25">
      <c r="R19" s="77" t="s">
        <v>203</v>
      </c>
      <c r="S19" s="78" t="s">
        <v>204</v>
      </c>
    </row>
    <row r="20" spans="18:19" x14ac:dyDescent="0.25">
      <c r="R20" s="77" t="s">
        <v>205</v>
      </c>
      <c r="S20" s="78" t="s">
        <v>206</v>
      </c>
    </row>
    <row r="21" spans="18:19" x14ac:dyDescent="0.25">
      <c r="R21" s="77" t="s">
        <v>207</v>
      </c>
      <c r="S21" s="78" t="s">
        <v>208</v>
      </c>
    </row>
    <row r="22" spans="18:19" x14ac:dyDescent="0.25">
      <c r="R22" s="77" t="s">
        <v>209</v>
      </c>
      <c r="S22" s="78" t="s">
        <v>210</v>
      </c>
    </row>
    <row r="23" spans="18:19" x14ac:dyDescent="0.25">
      <c r="R23" s="77" t="s">
        <v>211</v>
      </c>
      <c r="S23" s="78" t="s">
        <v>212</v>
      </c>
    </row>
    <row r="24" spans="18:19" x14ac:dyDescent="0.25">
      <c r="R24" s="77" t="s">
        <v>213</v>
      </c>
      <c r="S24" s="78" t="s">
        <v>214</v>
      </c>
    </row>
    <row r="25" spans="18:19" x14ac:dyDescent="0.25">
      <c r="R25" s="77" t="s">
        <v>215</v>
      </c>
      <c r="S25" s="78" t="s">
        <v>216</v>
      </c>
    </row>
  </sheetData>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67"/>
  <sheetViews>
    <sheetView zoomScale="90" zoomScaleNormal="90" workbookViewId="0">
      <selection activeCell="C21" sqref="C21"/>
    </sheetView>
  </sheetViews>
  <sheetFormatPr defaultRowHeight="15" x14ac:dyDescent="0.25"/>
  <cols>
    <col min="1" max="1" width="15.85546875" customWidth="1"/>
    <col min="2" max="2" width="14.7109375" customWidth="1"/>
    <col min="3" max="3" width="44" customWidth="1"/>
    <col min="4" max="4" width="11.7109375" customWidth="1"/>
    <col min="5" max="5" width="54.28515625" customWidth="1"/>
    <col min="6" max="8" width="20.85546875" customWidth="1"/>
    <col min="9" max="9" width="21.7109375" customWidth="1"/>
    <col min="10" max="10" width="15" customWidth="1"/>
    <col min="11" max="11" width="25" customWidth="1"/>
    <col min="12" max="12" width="15.85546875" customWidth="1"/>
    <col min="13" max="13" width="14.140625" customWidth="1"/>
    <col min="14" max="14" width="13.42578125" customWidth="1"/>
    <col min="15" max="15" width="11.28515625" customWidth="1"/>
    <col min="16" max="16" width="30.140625" customWidth="1"/>
  </cols>
  <sheetData>
    <row r="1" spans="1:16" ht="16.5" thickBot="1" x14ac:dyDescent="0.3">
      <c r="A1" s="4"/>
      <c r="B1" s="4"/>
      <c r="C1" s="4"/>
      <c r="D1" s="4"/>
      <c r="E1" s="4"/>
      <c r="F1" s="4"/>
      <c r="G1" s="4"/>
      <c r="H1" s="4"/>
      <c r="I1" s="163" t="s">
        <v>139</v>
      </c>
      <c r="J1" s="163"/>
      <c r="K1" s="163"/>
      <c r="L1" s="163"/>
      <c r="M1" s="5" t="s">
        <v>140</v>
      </c>
      <c r="N1" s="4"/>
      <c r="O1" s="4"/>
      <c r="P1" s="4"/>
    </row>
    <row r="2" spans="1:16" ht="35.25" customHeight="1" thickTop="1" thickBot="1" x14ac:dyDescent="0.3">
      <c r="A2" s="6" t="s">
        <v>1</v>
      </c>
      <c r="B2" s="6" t="s">
        <v>217</v>
      </c>
      <c r="C2" s="6" t="s">
        <v>218</v>
      </c>
      <c r="D2" s="6" t="s">
        <v>2</v>
      </c>
      <c r="E2" s="6" t="s">
        <v>3</v>
      </c>
      <c r="F2" s="6" t="s">
        <v>141</v>
      </c>
      <c r="G2" s="6" t="s">
        <v>142</v>
      </c>
      <c r="H2" s="6" t="s">
        <v>159</v>
      </c>
      <c r="I2" s="7" t="s">
        <v>143</v>
      </c>
      <c r="J2" s="8" t="s">
        <v>144</v>
      </c>
      <c r="K2" s="8" t="s">
        <v>145</v>
      </c>
      <c r="L2" s="8" t="s">
        <v>146</v>
      </c>
      <c r="M2" s="9" t="s">
        <v>147</v>
      </c>
      <c r="N2" s="10" t="s">
        <v>148</v>
      </c>
      <c r="O2" s="10" t="s">
        <v>149</v>
      </c>
      <c r="P2" s="6" t="s">
        <v>150</v>
      </c>
    </row>
    <row r="3" spans="1:16" ht="15.75" thickTop="1" x14ac:dyDescent="0.25">
      <c r="A3" t="s">
        <v>219</v>
      </c>
      <c r="B3" t="s">
        <v>173</v>
      </c>
      <c r="C3" t="s">
        <v>174</v>
      </c>
      <c r="D3" t="s">
        <v>68</v>
      </c>
      <c r="E3" t="s">
        <v>69</v>
      </c>
      <c r="F3" s="3">
        <v>9</v>
      </c>
      <c r="G3" s="3" t="s">
        <v>151</v>
      </c>
      <c r="H3" s="3">
        <v>4.1428571428571432</v>
      </c>
      <c r="I3" s="11">
        <v>10159</v>
      </c>
      <c r="J3" s="12">
        <v>5.6000000000000001E-2</v>
      </c>
      <c r="K3" s="11">
        <v>2536.3333333333335</v>
      </c>
      <c r="L3" s="13">
        <f>IFERROR((Statewide[[#This Row],[2018 Employment]]*Statewide[[#This Row],[% Apprentices]])+Statewide[[#This Row],[New Occupation Demand]],"")</f>
        <v>3105.2373333333335</v>
      </c>
      <c r="M3" s="3">
        <f>Statewide[[#This Row],[Number of Apprentices]]</f>
        <v>9</v>
      </c>
      <c r="N3" s="3">
        <f>IFERROR(Statewide[[#This Row],[Apprentices]]-Statewide[[#This Row],[Total Demand]],"")</f>
        <v>-3096.2373333333335</v>
      </c>
      <c r="O3" s="14">
        <f>IFERROR(Statewide[[#This Row],[Apprentices]]/Statewide[[#This Row],[Total Demand]],"")</f>
        <v>2.8983291883647754E-3</v>
      </c>
      <c r="P3" s="3" t="str">
        <f>IF(Statewide[[#This Row],[Ratio]]="","",IF(Statewide[[#This Row],[Ratio]]&gt;1.2,"More Qualified Than Openings",IF(Statewide[[#This Row],[Ratio]]&gt;0.8,"Balanced","More Openings Than Qualified")))</f>
        <v>More Openings Than Qualified</v>
      </c>
    </row>
    <row r="4" spans="1:16" x14ac:dyDescent="0.25">
      <c r="A4" t="s">
        <v>219</v>
      </c>
      <c r="B4" t="s">
        <v>175</v>
      </c>
      <c r="C4" t="s">
        <v>176</v>
      </c>
      <c r="D4" t="s">
        <v>72</v>
      </c>
      <c r="E4" t="s">
        <v>73</v>
      </c>
      <c r="F4" s="3">
        <v>1</v>
      </c>
      <c r="G4" s="3" t="s">
        <v>155</v>
      </c>
      <c r="H4" s="3">
        <v>4.1428571428571432</v>
      </c>
      <c r="I4" s="11">
        <v>16639</v>
      </c>
      <c r="J4" s="12">
        <v>5.6000000000000001E-2</v>
      </c>
      <c r="K4" s="11">
        <v>4952</v>
      </c>
      <c r="L4" s="13">
        <f>IFERROR((Statewide[[#This Row],[2018 Employment]]*Statewide[[#This Row],[% Apprentices]])+Statewide[[#This Row],[New Occupation Demand]],"")</f>
        <v>5883.7839999999997</v>
      </c>
      <c r="M4" s="3">
        <f>Statewide[[#This Row],[Number of Apprentices]]</f>
        <v>1</v>
      </c>
      <c r="N4" s="3">
        <f>IFERROR(Statewide[[#This Row],[Apprentices]]-Statewide[[#This Row],[Total Demand]],"")</f>
        <v>-5882.7839999999997</v>
      </c>
      <c r="O4" s="14">
        <f>IFERROR(Statewide[[#This Row],[Apprentices]]/Statewide[[#This Row],[Total Demand]],"")</f>
        <v>1.6995865245902979E-4</v>
      </c>
      <c r="P4" s="3" t="str">
        <f>IF(Statewide[[#This Row],[Ratio]]="","",IF(Statewide[[#This Row],[Ratio]]&gt;1.2,"More Qualified Than Openings",IF(Statewide[[#This Row],[Ratio]]&gt;0.8,"Balanced","More Openings Than Qualified")))</f>
        <v>More Openings Than Qualified</v>
      </c>
    </row>
    <row r="5" spans="1:16" x14ac:dyDescent="0.25">
      <c r="A5" t="s">
        <v>219</v>
      </c>
      <c r="B5" t="s">
        <v>177</v>
      </c>
      <c r="C5" t="s">
        <v>178</v>
      </c>
      <c r="D5" t="s">
        <v>104</v>
      </c>
      <c r="E5" t="s">
        <v>105</v>
      </c>
      <c r="F5" s="3">
        <v>14</v>
      </c>
      <c r="G5" s="3" t="s">
        <v>155</v>
      </c>
      <c r="H5" s="3">
        <v>4.5999999999999996</v>
      </c>
      <c r="I5" s="11">
        <v>15161</v>
      </c>
      <c r="J5" s="12">
        <v>5.6000000000000001E-2</v>
      </c>
      <c r="K5" s="11">
        <v>2667</v>
      </c>
      <c r="L5" s="13">
        <f>IFERROR((Statewide[[#This Row],[2018 Employment]]*Statewide[[#This Row],[% Apprentices]])+Statewide[[#This Row],[New Occupation Demand]],"")</f>
        <v>3516.0160000000001</v>
      </c>
      <c r="M5" s="3">
        <f>Statewide[[#This Row],[Number of Apprentices]]</f>
        <v>14</v>
      </c>
      <c r="N5" s="3">
        <f>IFERROR(Statewide[[#This Row],[Apprentices]]-Statewide[[#This Row],[Total Demand]],"")</f>
        <v>-3502.0160000000001</v>
      </c>
      <c r="O5" s="14">
        <f>IFERROR(Statewide[[#This Row],[Apprentices]]/Statewide[[#This Row],[Total Demand]],"")</f>
        <v>3.9817793775682479E-3</v>
      </c>
      <c r="P5" s="3" t="str">
        <f>IF(Statewide[[#This Row],[Ratio]]="","",IF(Statewide[[#This Row],[Ratio]]&gt;1.2,"More Qualified Than Openings",IF(Statewide[[#This Row],[Ratio]]&gt;0.8,"Balanced","More Openings Than Qualified")))</f>
        <v>More Openings Than Qualified</v>
      </c>
    </row>
    <row r="6" spans="1:16" x14ac:dyDescent="0.25">
      <c r="A6" t="s">
        <v>219</v>
      </c>
      <c r="B6" t="s">
        <v>187</v>
      </c>
      <c r="C6" t="s">
        <v>188</v>
      </c>
      <c r="D6" t="s">
        <v>82</v>
      </c>
      <c r="E6" t="s">
        <v>83</v>
      </c>
      <c r="F6" s="3">
        <v>13</v>
      </c>
      <c r="G6" s="3" t="s">
        <v>156</v>
      </c>
      <c r="H6" s="3">
        <v>2.2857142857142856</v>
      </c>
      <c r="I6" s="11">
        <v>36542</v>
      </c>
      <c r="J6" s="12">
        <v>5.6000000000000001E-2</v>
      </c>
      <c r="K6" s="11">
        <v>4605.333333333333</v>
      </c>
      <c r="L6" s="13">
        <f>IFERROR((Statewide[[#This Row],[2018 Employment]]*Statewide[[#This Row],[% Apprentices]])+Statewide[[#This Row],[New Occupation Demand]],"")</f>
        <v>6651.6853333333329</v>
      </c>
      <c r="M6" s="3">
        <f>Statewide[[#This Row],[Number of Apprentices]]</f>
        <v>13</v>
      </c>
      <c r="N6" s="3">
        <f>IFERROR(Statewide[[#This Row],[Apprentices]]-Statewide[[#This Row],[Total Demand]],"")</f>
        <v>-6638.6853333333329</v>
      </c>
      <c r="O6" s="14">
        <f>IFERROR(Statewide[[#This Row],[Apprentices]]/Statewide[[#This Row],[Total Demand]],"")</f>
        <v>1.9543919094990262E-3</v>
      </c>
      <c r="P6" s="3" t="str">
        <f>IF(Statewide[[#This Row],[Ratio]]="","",IF(Statewide[[#This Row],[Ratio]]&gt;1.2,"More Qualified Than Openings",IF(Statewide[[#This Row],[Ratio]]&gt;0.8,"Balanced","More Openings Than Qualified")))</f>
        <v>More Openings Than Qualified</v>
      </c>
    </row>
    <row r="7" spans="1:16" x14ac:dyDescent="0.25">
      <c r="A7" t="s">
        <v>219</v>
      </c>
      <c r="B7" t="s">
        <v>191</v>
      </c>
      <c r="C7" t="s">
        <v>192</v>
      </c>
      <c r="D7" t="s">
        <v>98</v>
      </c>
      <c r="E7" t="s">
        <v>99</v>
      </c>
      <c r="F7" s="3">
        <v>10</v>
      </c>
      <c r="G7" s="3" t="s">
        <v>151</v>
      </c>
      <c r="H7" s="3">
        <v>2.1428571428571428</v>
      </c>
      <c r="I7" s="11">
        <v>7623</v>
      </c>
      <c r="J7" s="12">
        <v>5.6000000000000001E-2</v>
      </c>
      <c r="K7" s="11">
        <v>1526</v>
      </c>
      <c r="L7" s="13">
        <f>IFERROR((Statewide[[#This Row],[2018 Employment]]*Statewide[[#This Row],[% Apprentices]])+Statewide[[#This Row],[New Occupation Demand]],"")</f>
        <v>1952.8879999999999</v>
      </c>
      <c r="M7" s="3">
        <f>Statewide[[#This Row],[Number of Apprentices]]</f>
        <v>10</v>
      </c>
      <c r="N7" s="3">
        <f>IFERROR(Statewide[[#This Row],[Apprentices]]-Statewide[[#This Row],[Total Demand]],"")</f>
        <v>-1942.8879999999999</v>
      </c>
      <c r="O7" s="14">
        <f>IFERROR(Statewide[[#This Row],[Apprentices]]/Statewide[[#This Row],[Total Demand]],"")</f>
        <v>5.1206213566779048E-3</v>
      </c>
      <c r="P7" s="3" t="str">
        <f>IF(Statewide[[#This Row],[Ratio]]="","",IF(Statewide[[#This Row],[Ratio]]&gt;1.2,"More Qualified Than Openings",IF(Statewide[[#This Row],[Ratio]]&gt;0.8,"Balanced","More Openings Than Qualified")))</f>
        <v>More Openings Than Qualified</v>
      </c>
    </row>
    <row r="8" spans="1:16" x14ac:dyDescent="0.25">
      <c r="A8" t="s">
        <v>219</v>
      </c>
      <c r="B8" t="s">
        <v>191</v>
      </c>
      <c r="C8" t="s">
        <v>192</v>
      </c>
      <c r="D8" t="s">
        <v>36</v>
      </c>
      <c r="E8" t="s">
        <v>37</v>
      </c>
      <c r="F8" s="3">
        <v>23</v>
      </c>
      <c r="G8" s="3" t="s">
        <v>153</v>
      </c>
      <c r="H8" s="3">
        <v>3.7142857142857144</v>
      </c>
      <c r="I8" s="11">
        <v>5757</v>
      </c>
      <c r="J8" s="12">
        <v>5.6000000000000001E-2</v>
      </c>
      <c r="K8" s="11">
        <v>1475</v>
      </c>
      <c r="L8" s="13">
        <f>IFERROR((Statewide[[#This Row],[2018 Employment]]*Statewide[[#This Row],[% Apprentices]])+Statewide[[#This Row],[New Occupation Demand]],"")</f>
        <v>1797.3920000000001</v>
      </c>
      <c r="M8" s="3">
        <f>Statewide[[#This Row],[Number of Apprentices]]</f>
        <v>23</v>
      </c>
      <c r="N8" s="3">
        <f>IFERROR(Statewide[[#This Row],[Apprentices]]-Statewide[[#This Row],[Total Demand]],"")</f>
        <v>-1774.3920000000001</v>
      </c>
      <c r="O8" s="14">
        <f>IFERROR(Statewide[[#This Row],[Apprentices]]/Statewide[[#This Row],[Total Demand]],"")</f>
        <v>1.2796318221066968E-2</v>
      </c>
      <c r="P8" s="3" t="str">
        <f>IF(Statewide[[#This Row],[Ratio]]="","",IF(Statewide[[#This Row],[Ratio]]&gt;1.2,"More Qualified Than Openings",IF(Statewide[[#This Row],[Ratio]]&gt;0.8,"Balanced","More Openings Than Qualified")))</f>
        <v>More Openings Than Qualified</v>
      </c>
    </row>
    <row r="9" spans="1:16" x14ac:dyDescent="0.25">
      <c r="A9" t="s">
        <v>219</v>
      </c>
      <c r="B9" t="s">
        <v>191</v>
      </c>
      <c r="C9" t="s">
        <v>192</v>
      </c>
      <c r="D9" t="s">
        <v>44</v>
      </c>
      <c r="E9" t="s">
        <v>45</v>
      </c>
      <c r="F9" s="3">
        <v>249</v>
      </c>
      <c r="G9" s="3" t="s">
        <v>151</v>
      </c>
      <c r="H9" s="3">
        <v>2</v>
      </c>
      <c r="I9" s="11">
        <v>1787</v>
      </c>
      <c r="J9" s="12">
        <v>5.6000000000000001E-2</v>
      </c>
      <c r="K9" s="11">
        <v>43</v>
      </c>
      <c r="L9" s="13">
        <f>IFERROR((Statewide[[#This Row],[2018 Employment]]*Statewide[[#This Row],[% Apprentices]])+Statewide[[#This Row],[New Occupation Demand]],"")</f>
        <v>143.072</v>
      </c>
      <c r="M9" s="3">
        <f>Statewide[[#This Row],[Number of Apprentices]]</f>
        <v>249</v>
      </c>
      <c r="N9" s="3">
        <f>IFERROR(Statewide[[#This Row],[Apprentices]]-Statewide[[#This Row],[Total Demand]],"")</f>
        <v>105.928</v>
      </c>
      <c r="O9" s="14">
        <f>IFERROR(Statewide[[#This Row],[Apprentices]]/Statewide[[#This Row],[Total Demand]],"")</f>
        <v>1.7403824647729813</v>
      </c>
      <c r="P9" s="3" t="str">
        <f>IF(Statewide[[#This Row],[Ratio]]="","",IF(Statewide[[#This Row],[Ratio]]&gt;1.2,"More Qualified Than Openings",IF(Statewide[[#This Row],[Ratio]]&gt;0.8,"Balanced","More Openings Than Qualified")))</f>
        <v>More Qualified Than Openings</v>
      </c>
    </row>
    <row r="10" spans="1:16" x14ac:dyDescent="0.25">
      <c r="A10" t="s">
        <v>219</v>
      </c>
      <c r="B10" t="s">
        <v>191</v>
      </c>
      <c r="C10" t="s">
        <v>192</v>
      </c>
      <c r="D10" t="s">
        <v>88</v>
      </c>
      <c r="E10" t="s">
        <v>89</v>
      </c>
      <c r="F10" s="3">
        <v>1</v>
      </c>
      <c r="G10" s="3" t="s">
        <v>154</v>
      </c>
      <c r="H10" s="3" t="s">
        <v>154</v>
      </c>
      <c r="I10" s="11">
        <v>2111</v>
      </c>
      <c r="J10" s="12">
        <v>5.6000000000000001E-2</v>
      </c>
      <c r="K10" s="11">
        <v>0</v>
      </c>
      <c r="L10" s="13">
        <f>IFERROR((Statewide[[#This Row],[2018 Employment]]*Statewide[[#This Row],[% Apprentices]])+Statewide[[#This Row],[New Occupation Demand]],"")</f>
        <v>118.21600000000001</v>
      </c>
      <c r="M10" s="3">
        <f>Statewide[[#This Row],[Number of Apprentices]]</f>
        <v>1</v>
      </c>
      <c r="N10" s="3">
        <f>IFERROR(Statewide[[#This Row],[Apprentices]]-Statewide[[#This Row],[Total Demand]],"")</f>
        <v>-117.21600000000001</v>
      </c>
      <c r="O10" s="14">
        <f>IFERROR(Statewide[[#This Row],[Apprentices]]/Statewide[[#This Row],[Total Demand]],"")</f>
        <v>8.4590918319009268E-3</v>
      </c>
      <c r="P10" s="3" t="str">
        <f>IF(Statewide[[#This Row],[Ratio]]="","",IF(Statewide[[#This Row],[Ratio]]&gt;1.2,"More Qualified Than Openings",IF(Statewide[[#This Row],[Ratio]]&gt;0.8,"Balanced","More Openings Than Qualified")))</f>
        <v>More Openings Than Qualified</v>
      </c>
    </row>
    <row r="11" spans="1:16" x14ac:dyDescent="0.25">
      <c r="A11" t="s">
        <v>219</v>
      </c>
      <c r="B11" t="s">
        <v>195</v>
      </c>
      <c r="C11" t="s">
        <v>196</v>
      </c>
      <c r="D11" t="s">
        <v>40</v>
      </c>
      <c r="E11" t="s">
        <v>41</v>
      </c>
      <c r="F11" s="3">
        <v>101</v>
      </c>
      <c r="G11" s="3" t="s">
        <v>153</v>
      </c>
      <c r="H11" s="3">
        <v>3.6666666666666665</v>
      </c>
      <c r="I11" s="11">
        <v>12044</v>
      </c>
      <c r="J11" s="12">
        <v>5.6000000000000001E-2</v>
      </c>
      <c r="K11" s="11">
        <v>378.33333333333331</v>
      </c>
      <c r="L11" s="13">
        <f>IFERROR((Statewide[[#This Row],[2018 Employment]]*Statewide[[#This Row],[% Apprentices]])+Statewide[[#This Row],[New Occupation Demand]],"")</f>
        <v>1052.7973333333334</v>
      </c>
      <c r="M11" s="3">
        <f>Statewide[[#This Row],[Number of Apprentices]]</f>
        <v>101</v>
      </c>
      <c r="N11" s="3">
        <f>IFERROR(Statewide[[#This Row],[Apprentices]]-Statewide[[#This Row],[Total Demand]],"")</f>
        <v>-951.79733333333343</v>
      </c>
      <c r="O11" s="14">
        <f>IFERROR(Statewide[[#This Row],[Apprentices]]/Statewide[[#This Row],[Total Demand]],"")</f>
        <v>9.5934893452111064E-2</v>
      </c>
      <c r="P11" s="3" t="str">
        <f>IF(Statewide[[#This Row],[Ratio]]="","",IF(Statewide[[#This Row],[Ratio]]&gt;1.2,"More Qualified Than Openings",IF(Statewide[[#This Row],[Ratio]]&gt;0.8,"Balanced","More Openings Than Qualified")))</f>
        <v>More Openings Than Qualified</v>
      </c>
    </row>
    <row r="12" spans="1:16" x14ac:dyDescent="0.25">
      <c r="A12" t="s">
        <v>219</v>
      </c>
      <c r="B12" t="s">
        <v>195</v>
      </c>
      <c r="C12" t="s">
        <v>196</v>
      </c>
      <c r="D12" t="s">
        <v>51</v>
      </c>
      <c r="E12" t="s">
        <v>52</v>
      </c>
      <c r="F12" s="3">
        <v>21</v>
      </c>
      <c r="G12" s="3" t="s">
        <v>151</v>
      </c>
      <c r="H12" s="3">
        <v>2.6666666666666665</v>
      </c>
      <c r="I12" s="11">
        <v>6241</v>
      </c>
      <c r="J12" s="12">
        <v>5.6000000000000001E-2</v>
      </c>
      <c r="K12" s="11">
        <v>91.666666666666671</v>
      </c>
      <c r="L12" s="13">
        <f>IFERROR((Statewide[[#This Row],[2018 Employment]]*Statewide[[#This Row],[% Apprentices]])+Statewide[[#This Row],[New Occupation Demand]],"")</f>
        <v>441.16266666666667</v>
      </c>
      <c r="M12" s="3">
        <f>Statewide[[#This Row],[Number of Apprentices]]</f>
        <v>21</v>
      </c>
      <c r="N12" s="3">
        <f>IFERROR(Statewide[[#This Row],[Apprentices]]-Statewide[[#This Row],[Total Demand]],"")</f>
        <v>-420.16266666666667</v>
      </c>
      <c r="O12" s="14">
        <f>IFERROR(Statewide[[#This Row],[Apprentices]]/Statewide[[#This Row],[Total Demand]],"")</f>
        <v>4.7601489397712714E-2</v>
      </c>
      <c r="P12" s="3" t="str">
        <f>IF(Statewide[[#This Row],[Ratio]]="","",IF(Statewide[[#This Row],[Ratio]]&gt;1.2,"More Qualified Than Openings",IF(Statewide[[#This Row],[Ratio]]&gt;0.8,"Balanced","More Openings Than Qualified")))</f>
        <v>More Openings Than Qualified</v>
      </c>
    </row>
    <row r="13" spans="1:16" x14ac:dyDescent="0.25">
      <c r="A13" t="s">
        <v>219</v>
      </c>
      <c r="B13" t="s">
        <v>195</v>
      </c>
      <c r="C13" t="s">
        <v>196</v>
      </c>
      <c r="D13" t="s">
        <v>62</v>
      </c>
      <c r="E13" t="s">
        <v>63</v>
      </c>
      <c r="F13" s="3">
        <v>140</v>
      </c>
      <c r="G13" s="3" t="s">
        <v>151</v>
      </c>
      <c r="H13" s="3">
        <v>3.8571428571428572</v>
      </c>
      <c r="I13" s="11">
        <v>17737</v>
      </c>
      <c r="J13" s="12">
        <v>5.6000000000000001E-2</v>
      </c>
      <c r="K13" s="11">
        <v>992.66666666666663</v>
      </c>
      <c r="L13" s="13">
        <f>IFERROR((Statewide[[#This Row],[2018 Employment]]*Statewide[[#This Row],[% Apprentices]])+Statewide[[#This Row],[New Occupation Demand]],"")</f>
        <v>1985.9386666666667</v>
      </c>
      <c r="M13" s="3">
        <f>Statewide[[#This Row],[Number of Apprentices]]</f>
        <v>140</v>
      </c>
      <c r="N13" s="3">
        <f>IFERROR(Statewide[[#This Row],[Apprentices]]-Statewide[[#This Row],[Total Demand]],"")</f>
        <v>-1845.9386666666667</v>
      </c>
      <c r="O13" s="14">
        <f>IFERROR(Statewide[[#This Row],[Apprentices]]/Statewide[[#This Row],[Total Demand]],"")</f>
        <v>7.0495631285021218E-2</v>
      </c>
      <c r="P13" s="3" t="str">
        <f>IF(Statewide[[#This Row],[Ratio]]="","",IF(Statewide[[#This Row],[Ratio]]&gt;1.2,"More Qualified Than Openings",IF(Statewide[[#This Row],[Ratio]]&gt;0.8,"Balanced","More Openings Than Qualified")))</f>
        <v>More Openings Than Qualified</v>
      </c>
    </row>
    <row r="14" spans="1:16" x14ac:dyDescent="0.25">
      <c r="A14" t="s">
        <v>219</v>
      </c>
      <c r="B14" t="s">
        <v>197</v>
      </c>
      <c r="C14" t="s">
        <v>198</v>
      </c>
      <c r="D14" t="s">
        <v>96</v>
      </c>
      <c r="E14" t="s">
        <v>97</v>
      </c>
      <c r="F14" s="3">
        <v>5</v>
      </c>
      <c r="G14" s="3" t="s">
        <v>152</v>
      </c>
      <c r="H14" s="3">
        <v>2</v>
      </c>
      <c r="I14" s="11">
        <v>29802</v>
      </c>
      <c r="J14" s="12">
        <v>5.6000000000000001E-2</v>
      </c>
      <c r="K14" s="11">
        <v>4457.333333333333</v>
      </c>
      <c r="L14" s="13">
        <f>IFERROR((Statewide[[#This Row],[2018 Employment]]*Statewide[[#This Row],[% Apprentices]])+Statewide[[#This Row],[New Occupation Demand]],"")</f>
        <v>6126.2453333333333</v>
      </c>
      <c r="M14" s="3">
        <f>Statewide[[#This Row],[Number of Apprentices]]</f>
        <v>5</v>
      </c>
      <c r="N14" s="3">
        <f>IFERROR(Statewide[[#This Row],[Apprentices]]-Statewide[[#This Row],[Total Demand]],"")</f>
        <v>-6121.2453333333333</v>
      </c>
      <c r="O14" s="14">
        <f>IFERROR(Statewide[[#This Row],[Apprentices]]/Statewide[[#This Row],[Total Demand]],"")</f>
        <v>8.1616058906336104E-4</v>
      </c>
      <c r="P14" s="3" t="str">
        <f>IF(Statewide[[#This Row],[Ratio]]="","",IF(Statewide[[#This Row],[Ratio]]&gt;1.2,"More Qualified Than Openings",IF(Statewide[[#This Row],[Ratio]]&gt;0.8,"Balanced","More Openings Than Qualified")))</f>
        <v>More Openings Than Qualified</v>
      </c>
    </row>
    <row r="15" spans="1:16" x14ac:dyDescent="0.25">
      <c r="A15" t="s">
        <v>219</v>
      </c>
      <c r="B15" t="s">
        <v>199</v>
      </c>
      <c r="C15" t="s">
        <v>200</v>
      </c>
      <c r="D15" t="s">
        <v>59</v>
      </c>
      <c r="E15" t="s">
        <v>60</v>
      </c>
      <c r="F15" s="3">
        <v>34</v>
      </c>
      <c r="G15" s="3" t="s">
        <v>152</v>
      </c>
      <c r="H15" s="3">
        <v>1.2857142857142858</v>
      </c>
      <c r="I15" s="11">
        <v>25129</v>
      </c>
      <c r="J15" s="12">
        <v>5.6000000000000001E-2</v>
      </c>
      <c r="K15" s="11">
        <v>3657</v>
      </c>
      <c r="L15" s="13">
        <f>IFERROR((Statewide[[#This Row],[2018 Employment]]*Statewide[[#This Row],[% Apprentices]])+Statewide[[#This Row],[New Occupation Demand]],"")</f>
        <v>5064.2240000000002</v>
      </c>
      <c r="M15" s="3">
        <f>Statewide[[#This Row],[Number of Apprentices]]</f>
        <v>34</v>
      </c>
      <c r="N15" s="3">
        <f>IFERROR(Statewide[[#This Row],[Apprentices]]-Statewide[[#This Row],[Total Demand]],"")</f>
        <v>-5030.2240000000002</v>
      </c>
      <c r="O15" s="14">
        <f>IFERROR(Statewide[[#This Row],[Apprentices]]/Statewide[[#This Row],[Total Demand]],"")</f>
        <v>6.7137630562945083E-3</v>
      </c>
      <c r="P15" s="3" t="str">
        <f>IF(Statewide[[#This Row],[Ratio]]="","",IF(Statewide[[#This Row],[Ratio]]&gt;1.2,"More Qualified Than Openings",IF(Statewide[[#This Row],[Ratio]]&gt;0.8,"Balanced","More Openings Than Qualified")))</f>
        <v>More Openings Than Qualified</v>
      </c>
    </row>
    <row r="16" spans="1:16" x14ac:dyDescent="0.25">
      <c r="A16" t="s">
        <v>219</v>
      </c>
      <c r="B16" t="s">
        <v>199</v>
      </c>
      <c r="C16" t="s">
        <v>200</v>
      </c>
      <c r="D16" t="s">
        <v>102</v>
      </c>
      <c r="E16" t="s">
        <v>103</v>
      </c>
      <c r="F16" s="3">
        <v>5</v>
      </c>
      <c r="G16" s="3" t="s">
        <v>152</v>
      </c>
      <c r="H16" s="3">
        <v>2.8571428571428572</v>
      </c>
      <c r="I16" s="11">
        <v>28417</v>
      </c>
      <c r="J16" s="12">
        <v>5.6000000000000001E-2</v>
      </c>
      <c r="K16" s="11">
        <v>2579.3333333333335</v>
      </c>
      <c r="L16" s="13">
        <f>IFERROR((Statewide[[#This Row],[2018 Employment]]*Statewide[[#This Row],[% Apprentices]])+Statewide[[#This Row],[New Occupation Demand]],"")</f>
        <v>4170.6853333333338</v>
      </c>
      <c r="M16" s="3">
        <f>Statewide[[#This Row],[Number of Apprentices]]</f>
        <v>5</v>
      </c>
      <c r="N16" s="3">
        <f>IFERROR(Statewide[[#This Row],[Apprentices]]-Statewide[[#This Row],[Total Demand]],"")</f>
        <v>-4165.6853333333338</v>
      </c>
      <c r="O16" s="14">
        <f>IFERROR(Statewide[[#This Row],[Apprentices]]/Statewide[[#This Row],[Total Demand]],"")</f>
        <v>1.1988437391904254E-3</v>
      </c>
      <c r="P16" s="3" t="str">
        <f>IF(Statewide[[#This Row],[Ratio]]="","",IF(Statewide[[#This Row],[Ratio]]&gt;1.2,"More Qualified Than Openings",IF(Statewide[[#This Row],[Ratio]]&gt;0.8,"Balanced","More Openings Than Qualified")))</f>
        <v>More Openings Than Qualified</v>
      </c>
    </row>
    <row r="17" spans="1:16" x14ac:dyDescent="0.25">
      <c r="A17" t="s">
        <v>219</v>
      </c>
      <c r="B17" t="s">
        <v>205</v>
      </c>
      <c r="C17" t="s">
        <v>206</v>
      </c>
      <c r="D17" t="s">
        <v>120</v>
      </c>
      <c r="E17" t="s">
        <v>121</v>
      </c>
      <c r="F17" s="3">
        <v>1</v>
      </c>
      <c r="G17" s="3" t="s">
        <v>151</v>
      </c>
      <c r="H17" s="3">
        <v>1.8571428571428572</v>
      </c>
      <c r="I17" s="11">
        <v>22357</v>
      </c>
      <c r="J17" s="12">
        <v>5.6000000000000001E-2</v>
      </c>
      <c r="K17" s="11">
        <v>3142</v>
      </c>
      <c r="L17" s="13">
        <f>IFERROR((Statewide[[#This Row],[2018 Employment]]*Statewide[[#This Row],[% Apprentices]])+Statewide[[#This Row],[New Occupation Demand]],"")</f>
        <v>4393.9920000000002</v>
      </c>
      <c r="M17" s="3">
        <f>Statewide[[#This Row],[Number of Apprentices]]</f>
        <v>1</v>
      </c>
      <c r="N17" s="3">
        <f>IFERROR(Statewide[[#This Row],[Apprentices]]-Statewide[[#This Row],[Total Demand]],"")</f>
        <v>-4392.9920000000002</v>
      </c>
      <c r="O17" s="14">
        <f>IFERROR(Statewide[[#This Row],[Apprentices]]/Statewide[[#This Row],[Total Demand]],"")</f>
        <v>2.2758348217293066E-4</v>
      </c>
      <c r="P17" s="3" t="str">
        <f>IF(Statewide[[#This Row],[Ratio]]="","",IF(Statewide[[#This Row],[Ratio]]&gt;1.2,"More Qualified Than Openings",IF(Statewide[[#This Row],[Ratio]]&gt;0.8,"Balanced","More Openings Than Qualified")))</f>
        <v>More Openings Than Qualified</v>
      </c>
    </row>
    <row r="18" spans="1:16" x14ac:dyDescent="0.25">
      <c r="A18" t="s">
        <v>219</v>
      </c>
      <c r="B18" t="s">
        <v>209</v>
      </c>
      <c r="C18" t="s">
        <v>210</v>
      </c>
      <c r="D18" t="s">
        <v>28</v>
      </c>
      <c r="E18" t="s">
        <v>29</v>
      </c>
      <c r="F18" s="3">
        <v>124</v>
      </c>
      <c r="G18" s="3" t="s">
        <v>151</v>
      </c>
      <c r="H18" s="3">
        <v>2.3333333333333335</v>
      </c>
      <c r="I18" s="11">
        <v>2158</v>
      </c>
      <c r="J18" s="12">
        <v>5.6000000000000001E-2</v>
      </c>
      <c r="K18" s="11">
        <v>60</v>
      </c>
      <c r="L18" s="13">
        <f>IFERROR((Statewide[[#This Row],[2018 Employment]]*Statewide[[#This Row],[% Apprentices]])+Statewide[[#This Row],[New Occupation Demand]],"")</f>
        <v>180.84800000000001</v>
      </c>
      <c r="M18" s="3">
        <f>Statewide[[#This Row],[Number of Apprentices]]</f>
        <v>124</v>
      </c>
      <c r="N18" s="3">
        <f>IFERROR(Statewide[[#This Row],[Apprentices]]-Statewide[[#This Row],[Total Demand]],"")</f>
        <v>-56.848000000000013</v>
      </c>
      <c r="O18" s="14">
        <f>IFERROR(Statewide[[#This Row],[Apprentices]]/Statewide[[#This Row],[Total Demand]],"")</f>
        <v>0.68565867468813579</v>
      </c>
      <c r="P18" s="3" t="str">
        <f>IF(Statewide[[#This Row],[Ratio]]="","",IF(Statewide[[#This Row],[Ratio]]&gt;1.2,"More Qualified Than Openings",IF(Statewide[[#This Row],[Ratio]]&gt;0.8,"Balanced","More Openings Than Qualified")))</f>
        <v>More Openings Than Qualified</v>
      </c>
    </row>
    <row r="19" spans="1:16" x14ac:dyDescent="0.25">
      <c r="A19" t="s">
        <v>219</v>
      </c>
      <c r="B19" t="s">
        <v>209</v>
      </c>
      <c r="C19" t="s">
        <v>210</v>
      </c>
      <c r="D19" t="s">
        <v>7</v>
      </c>
      <c r="E19" t="s">
        <v>8</v>
      </c>
      <c r="F19" s="3">
        <v>1311</v>
      </c>
      <c r="G19" s="3" t="s">
        <v>151</v>
      </c>
      <c r="H19" s="3">
        <v>4</v>
      </c>
      <c r="I19" s="11">
        <v>28476</v>
      </c>
      <c r="J19" s="12">
        <v>5.6000000000000001E-2</v>
      </c>
      <c r="K19" s="11">
        <v>2166.6666666666665</v>
      </c>
      <c r="L19" s="13">
        <f>IFERROR((Statewide[[#This Row],[2018 Employment]]*Statewide[[#This Row],[% Apprentices]])+Statewide[[#This Row],[New Occupation Demand]],"")</f>
        <v>3761.3226666666665</v>
      </c>
      <c r="M19" s="3">
        <f>Statewide[[#This Row],[Number of Apprentices]]</f>
        <v>1311</v>
      </c>
      <c r="N19" s="3">
        <f>IFERROR(Statewide[[#This Row],[Apprentices]]-Statewide[[#This Row],[Total Demand]],"")</f>
        <v>-2450.3226666666665</v>
      </c>
      <c r="O19" s="14">
        <f>IFERROR(Statewide[[#This Row],[Apprentices]]/Statewide[[#This Row],[Total Demand]],"")</f>
        <v>0.34854760311266392</v>
      </c>
      <c r="P19" s="3" t="str">
        <f>IF(Statewide[[#This Row],[Ratio]]="","",IF(Statewide[[#This Row],[Ratio]]&gt;1.2,"More Qualified Than Openings",IF(Statewide[[#This Row],[Ratio]]&gt;0.8,"Balanced","More Openings Than Qualified")))</f>
        <v>More Openings Than Qualified</v>
      </c>
    </row>
    <row r="20" spans="1:16" x14ac:dyDescent="0.25">
      <c r="A20" t="s">
        <v>219</v>
      </c>
      <c r="B20" t="s">
        <v>209</v>
      </c>
      <c r="C20" t="s">
        <v>210</v>
      </c>
      <c r="D20" t="s">
        <v>38</v>
      </c>
      <c r="E20" t="s">
        <v>39</v>
      </c>
      <c r="F20" s="3">
        <v>131</v>
      </c>
      <c r="G20" s="3" t="s">
        <v>154</v>
      </c>
      <c r="H20" s="3" t="s">
        <v>154</v>
      </c>
      <c r="I20" s="11">
        <v>314</v>
      </c>
      <c r="J20" s="12">
        <v>5.6000000000000001E-2</v>
      </c>
      <c r="K20" s="11">
        <v>0</v>
      </c>
      <c r="L20" s="13">
        <f>IFERROR((Statewide[[#This Row],[2018 Employment]]*Statewide[[#This Row],[% Apprentices]])+Statewide[[#This Row],[New Occupation Demand]],"")</f>
        <v>17.584</v>
      </c>
      <c r="M20" s="3">
        <f>Statewide[[#This Row],[Number of Apprentices]]</f>
        <v>131</v>
      </c>
      <c r="N20" s="3">
        <f>IFERROR(Statewide[[#This Row],[Apprentices]]-Statewide[[#This Row],[Total Demand]],"")</f>
        <v>113.416</v>
      </c>
      <c r="O20" s="14">
        <f>IFERROR(Statewide[[#This Row],[Apprentices]]/Statewide[[#This Row],[Total Demand]],"")</f>
        <v>7.4499545040946318</v>
      </c>
      <c r="P20" s="3" t="str">
        <f>IF(Statewide[[#This Row],[Ratio]]="","",IF(Statewide[[#This Row],[Ratio]]&gt;1.2,"More Qualified Than Openings",IF(Statewide[[#This Row],[Ratio]]&gt;0.8,"Balanced","More Openings Than Qualified")))</f>
        <v>More Qualified Than Openings</v>
      </c>
    </row>
    <row r="21" spans="1:16" x14ac:dyDescent="0.25">
      <c r="A21" t="s">
        <v>219</v>
      </c>
      <c r="B21" t="s">
        <v>209</v>
      </c>
      <c r="C21" t="s">
        <v>210</v>
      </c>
      <c r="D21" t="s">
        <v>84</v>
      </c>
      <c r="E21" t="s">
        <v>85</v>
      </c>
      <c r="F21" s="3">
        <v>8</v>
      </c>
      <c r="G21" s="3" t="s">
        <v>152</v>
      </c>
      <c r="H21" s="3">
        <v>3</v>
      </c>
      <c r="I21" s="11">
        <v>1505</v>
      </c>
      <c r="J21" s="12">
        <v>5.6000000000000001E-2</v>
      </c>
      <c r="K21" s="11">
        <v>25.333333333333332</v>
      </c>
      <c r="L21" s="13">
        <f>IFERROR((Statewide[[#This Row],[2018 Employment]]*Statewide[[#This Row],[% Apprentices]])+Statewide[[#This Row],[New Occupation Demand]],"")</f>
        <v>109.61333333333333</v>
      </c>
      <c r="M21" s="3">
        <f>Statewide[[#This Row],[Number of Apprentices]]</f>
        <v>8</v>
      </c>
      <c r="N21" s="3">
        <f>IFERROR(Statewide[[#This Row],[Apprentices]]-Statewide[[#This Row],[Total Demand]],"")</f>
        <v>-101.61333333333333</v>
      </c>
      <c r="O21" s="14">
        <f>IFERROR(Statewide[[#This Row],[Apprentices]]/Statewide[[#This Row],[Total Demand]],"")</f>
        <v>7.2983821919474515E-2</v>
      </c>
      <c r="P21" s="3" t="str">
        <f>IF(Statewide[[#This Row],[Ratio]]="","",IF(Statewide[[#This Row],[Ratio]]&gt;1.2,"More Qualified Than Openings",IF(Statewide[[#This Row],[Ratio]]&gt;0.8,"Balanced","More Openings Than Qualified")))</f>
        <v>More Openings Than Qualified</v>
      </c>
    </row>
    <row r="22" spans="1:16" x14ac:dyDescent="0.25">
      <c r="A22" t="s">
        <v>219</v>
      </c>
      <c r="B22" t="s">
        <v>209</v>
      </c>
      <c r="C22" t="s">
        <v>210</v>
      </c>
      <c r="D22" t="s">
        <v>86</v>
      </c>
      <c r="E22" t="s">
        <v>87</v>
      </c>
      <c r="F22" s="3">
        <v>16</v>
      </c>
      <c r="G22" s="3" t="s">
        <v>152</v>
      </c>
      <c r="H22" s="3">
        <v>3</v>
      </c>
      <c r="I22" s="11">
        <v>2109</v>
      </c>
      <c r="J22" s="12">
        <v>5.6000000000000001E-2</v>
      </c>
      <c r="K22" s="11">
        <v>134</v>
      </c>
      <c r="L22" s="13">
        <f>IFERROR((Statewide[[#This Row],[2018 Employment]]*Statewide[[#This Row],[% Apprentices]])+Statewide[[#This Row],[New Occupation Demand]],"")</f>
        <v>252.10399999999998</v>
      </c>
      <c r="M22" s="3">
        <f>Statewide[[#This Row],[Number of Apprentices]]</f>
        <v>16</v>
      </c>
      <c r="N22" s="3">
        <f>IFERROR(Statewide[[#This Row],[Apprentices]]-Statewide[[#This Row],[Total Demand]],"")</f>
        <v>-236.10399999999998</v>
      </c>
      <c r="O22" s="14">
        <f>IFERROR(Statewide[[#This Row],[Apprentices]]/Statewide[[#This Row],[Total Demand]],"")</f>
        <v>6.3465871227747286E-2</v>
      </c>
      <c r="P22" s="3" t="str">
        <f>IF(Statewide[[#This Row],[Ratio]]="","",IF(Statewide[[#This Row],[Ratio]]&gt;1.2,"More Qualified Than Openings",IF(Statewide[[#This Row],[Ratio]]&gt;0.8,"Balanced","More Openings Than Qualified")))</f>
        <v>More Openings Than Qualified</v>
      </c>
    </row>
    <row r="23" spans="1:16" x14ac:dyDescent="0.25">
      <c r="A23" t="s">
        <v>219</v>
      </c>
      <c r="B23" t="s">
        <v>209</v>
      </c>
      <c r="C23" t="s">
        <v>210</v>
      </c>
      <c r="D23" t="s">
        <v>12</v>
      </c>
      <c r="E23" t="s">
        <v>13</v>
      </c>
      <c r="F23" s="3">
        <v>636</v>
      </c>
      <c r="G23" s="3" t="s">
        <v>152</v>
      </c>
      <c r="H23" s="3">
        <v>4</v>
      </c>
      <c r="I23" s="11">
        <v>26857</v>
      </c>
      <c r="J23" s="12">
        <v>5.6000000000000001E-2</v>
      </c>
      <c r="K23" s="11">
        <v>2469.6666666666665</v>
      </c>
      <c r="L23" s="13">
        <f>IFERROR((Statewide[[#This Row],[2018 Employment]]*Statewide[[#This Row],[% Apprentices]])+Statewide[[#This Row],[New Occupation Demand]],"")</f>
        <v>3973.6586666666662</v>
      </c>
      <c r="M23" s="3">
        <f>Statewide[[#This Row],[Number of Apprentices]]</f>
        <v>636</v>
      </c>
      <c r="N23" s="3">
        <f>IFERROR(Statewide[[#This Row],[Apprentices]]-Statewide[[#This Row],[Total Demand]],"")</f>
        <v>-3337.6586666666662</v>
      </c>
      <c r="O23" s="14">
        <f>IFERROR(Statewide[[#This Row],[Apprentices]]/Statewide[[#This Row],[Total Demand]],"")</f>
        <v>0.16005400900060535</v>
      </c>
      <c r="P23" s="3" t="str">
        <f>IF(Statewide[[#This Row],[Ratio]]="","",IF(Statewide[[#This Row],[Ratio]]&gt;1.2,"More Qualified Than Openings",IF(Statewide[[#This Row],[Ratio]]&gt;0.8,"Balanced","More Openings Than Qualified")))</f>
        <v>More Openings Than Qualified</v>
      </c>
    </row>
    <row r="24" spans="1:16" x14ac:dyDescent="0.25">
      <c r="A24" t="s">
        <v>219</v>
      </c>
      <c r="B24" t="s">
        <v>209</v>
      </c>
      <c r="C24" t="s">
        <v>210</v>
      </c>
      <c r="D24" t="s">
        <v>30</v>
      </c>
      <c r="E24" t="s">
        <v>31</v>
      </c>
      <c r="F24" s="3">
        <v>96</v>
      </c>
      <c r="G24" s="3" t="s">
        <v>151</v>
      </c>
      <c r="H24" s="3">
        <v>3.8333333333333335</v>
      </c>
      <c r="I24" s="11">
        <v>7053</v>
      </c>
      <c r="J24" s="12">
        <v>5.6000000000000001E-2</v>
      </c>
      <c r="K24" s="11">
        <v>618.33333333333337</v>
      </c>
      <c r="L24" s="13">
        <f>IFERROR((Statewide[[#This Row],[2018 Employment]]*Statewide[[#This Row],[% Apprentices]])+Statewide[[#This Row],[New Occupation Demand]],"")</f>
        <v>1013.3013333333333</v>
      </c>
      <c r="M24" s="3">
        <f>Statewide[[#This Row],[Number of Apprentices]]</f>
        <v>96</v>
      </c>
      <c r="N24" s="3">
        <f>IFERROR(Statewide[[#This Row],[Apprentices]]-Statewide[[#This Row],[Total Demand]],"")</f>
        <v>-917.30133333333333</v>
      </c>
      <c r="O24" s="14">
        <f>IFERROR(Statewide[[#This Row],[Apprentices]]/Statewide[[#This Row],[Total Demand]],"")</f>
        <v>9.4739833889491254E-2</v>
      </c>
      <c r="P24" s="3" t="str">
        <f>IF(Statewide[[#This Row],[Ratio]]="","",IF(Statewide[[#This Row],[Ratio]]&gt;1.2,"More Qualified Than Openings",IF(Statewide[[#This Row],[Ratio]]&gt;0.8,"Balanced","More Openings Than Qualified")))</f>
        <v>More Openings Than Qualified</v>
      </c>
    </row>
    <row r="25" spans="1:16" x14ac:dyDescent="0.25">
      <c r="A25" t="s">
        <v>219</v>
      </c>
      <c r="B25" t="s">
        <v>209</v>
      </c>
      <c r="C25" t="s">
        <v>210</v>
      </c>
      <c r="D25" t="s">
        <v>74</v>
      </c>
      <c r="E25" t="s">
        <v>75</v>
      </c>
      <c r="F25" s="3">
        <v>28</v>
      </c>
      <c r="G25" s="3" t="s">
        <v>152</v>
      </c>
      <c r="H25" s="3">
        <v>2</v>
      </c>
      <c r="I25" s="11">
        <v>797</v>
      </c>
      <c r="J25" s="12">
        <v>5.6000000000000001E-2</v>
      </c>
      <c r="K25" s="11">
        <v>15.666666666666666</v>
      </c>
      <c r="L25" s="13">
        <f>IFERROR((Statewide[[#This Row],[2018 Employment]]*Statewide[[#This Row],[% Apprentices]])+Statewide[[#This Row],[New Occupation Demand]],"")</f>
        <v>60.298666666666662</v>
      </c>
      <c r="M25" s="3">
        <f>Statewide[[#This Row],[Number of Apprentices]]</f>
        <v>28</v>
      </c>
      <c r="N25" s="3">
        <f>IFERROR(Statewide[[#This Row],[Apprentices]]-Statewide[[#This Row],[Total Demand]],"")</f>
        <v>-32.298666666666662</v>
      </c>
      <c r="O25" s="14">
        <f>IFERROR(Statewide[[#This Row],[Apprentices]]/Statewide[[#This Row],[Total Demand]],"")</f>
        <v>0.46435520962320898</v>
      </c>
      <c r="P25" s="3" t="str">
        <f>IF(Statewide[[#This Row],[Ratio]]="","",IF(Statewide[[#This Row],[Ratio]]&gt;1.2,"More Qualified Than Openings",IF(Statewide[[#This Row],[Ratio]]&gt;0.8,"Balanced","More Openings Than Qualified")))</f>
        <v>More Openings Than Qualified</v>
      </c>
    </row>
    <row r="26" spans="1:16" x14ac:dyDescent="0.25">
      <c r="A26" t="s">
        <v>219</v>
      </c>
      <c r="B26" t="s">
        <v>209</v>
      </c>
      <c r="C26" t="s">
        <v>210</v>
      </c>
      <c r="D26" t="s">
        <v>10</v>
      </c>
      <c r="E26" t="s">
        <v>11</v>
      </c>
      <c r="F26" s="3">
        <v>1951</v>
      </c>
      <c r="G26" s="3" t="s">
        <v>151</v>
      </c>
      <c r="H26" s="3">
        <v>4.2857142857142856</v>
      </c>
      <c r="I26" s="11">
        <v>18249</v>
      </c>
      <c r="J26" s="12">
        <v>5.6000000000000001E-2</v>
      </c>
      <c r="K26" s="11">
        <v>1783.3333333333333</v>
      </c>
      <c r="L26" s="13">
        <f>IFERROR((Statewide[[#This Row],[2018 Employment]]*Statewide[[#This Row],[% Apprentices]])+Statewide[[#This Row],[New Occupation Demand]],"")</f>
        <v>2805.2773333333334</v>
      </c>
      <c r="M26" s="3">
        <f>Statewide[[#This Row],[Number of Apprentices]]</f>
        <v>1951</v>
      </c>
      <c r="N26" s="3">
        <f>IFERROR(Statewide[[#This Row],[Apprentices]]-Statewide[[#This Row],[Total Demand]],"")</f>
        <v>-854.27733333333344</v>
      </c>
      <c r="O26" s="14">
        <f>IFERROR(Statewide[[#This Row],[Apprentices]]/Statewide[[#This Row],[Total Demand]],"")</f>
        <v>0.69547490967025005</v>
      </c>
      <c r="P26" s="3" t="str">
        <f>IF(Statewide[[#This Row],[Ratio]]="","",IF(Statewide[[#This Row],[Ratio]]&gt;1.2,"More Qualified Than Openings",IF(Statewide[[#This Row],[Ratio]]&gt;0.8,"Balanced","More Openings Than Qualified")))</f>
        <v>More Openings Than Qualified</v>
      </c>
    </row>
    <row r="27" spans="1:16" x14ac:dyDescent="0.25">
      <c r="A27" t="s">
        <v>219</v>
      </c>
      <c r="B27" t="s">
        <v>209</v>
      </c>
      <c r="C27" t="s">
        <v>210</v>
      </c>
      <c r="D27" t="s">
        <v>53</v>
      </c>
      <c r="E27" t="s">
        <v>54</v>
      </c>
      <c r="F27" s="3">
        <v>120</v>
      </c>
      <c r="G27" s="3" t="s">
        <v>151</v>
      </c>
      <c r="H27" s="3">
        <v>2</v>
      </c>
      <c r="I27" s="11">
        <v>1274</v>
      </c>
      <c r="J27" s="12">
        <v>5.6000000000000001E-2</v>
      </c>
      <c r="K27" s="11">
        <v>51.666666666666664</v>
      </c>
      <c r="L27" s="13">
        <f>IFERROR((Statewide[[#This Row],[2018 Employment]]*Statewide[[#This Row],[% Apprentices]])+Statewide[[#This Row],[New Occupation Demand]],"")</f>
        <v>123.01066666666668</v>
      </c>
      <c r="M27" s="3">
        <f>Statewide[[#This Row],[Number of Apprentices]]</f>
        <v>120</v>
      </c>
      <c r="N27" s="3">
        <f>IFERROR(Statewide[[#This Row],[Apprentices]]-Statewide[[#This Row],[Total Demand]],"")</f>
        <v>-3.0106666666666797</v>
      </c>
      <c r="O27" s="14">
        <f>IFERROR(Statewide[[#This Row],[Apprentices]]/Statewide[[#This Row],[Total Demand]],"")</f>
        <v>0.97552515770990045</v>
      </c>
      <c r="P27" s="3" t="str">
        <f>IF(Statewide[[#This Row],[Ratio]]="","",IF(Statewide[[#This Row],[Ratio]]&gt;1.2,"More Qualified Than Openings",IF(Statewide[[#This Row],[Ratio]]&gt;0.8,"Balanced","More Openings Than Qualified")))</f>
        <v>Balanced</v>
      </c>
    </row>
    <row r="28" spans="1:16" x14ac:dyDescent="0.25">
      <c r="A28" t="s">
        <v>219</v>
      </c>
      <c r="B28" t="s">
        <v>209</v>
      </c>
      <c r="C28" t="s">
        <v>210</v>
      </c>
      <c r="D28" t="s">
        <v>34</v>
      </c>
      <c r="E28" t="s">
        <v>35</v>
      </c>
      <c r="F28" s="3">
        <v>88</v>
      </c>
      <c r="G28" s="3" t="s">
        <v>154</v>
      </c>
      <c r="H28" s="3" t="s">
        <v>154</v>
      </c>
      <c r="I28" s="11">
        <v>491</v>
      </c>
      <c r="J28" s="12">
        <v>5.6000000000000001E-2</v>
      </c>
      <c r="K28" s="11">
        <v>0</v>
      </c>
      <c r="L28" s="13">
        <f>IFERROR((Statewide[[#This Row],[2018 Employment]]*Statewide[[#This Row],[% Apprentices]])+Statewide[[#This Row],[New Occupation Demand]],"")</f>
        <v>27.496000000000002</v>
      </c>
      <c r="M28" s="3">
        <f>Statewide[[#This Row],[Number of Apprentices]]</f>
        <v>88</v>
      </c>
      <c r="N28" s="3">
        <f>IFERROR(Statewide[[#This Row],[Apprentices]]-Statewide[[#This Row],[Total Demand]],"")</f>
        <v>60.503999999999998</v>
      </c>
      <c r="O28" s="14">
        <f>IFERROR(Statewide[[#This Row],[Apprentices]]/Statewide[[#This Row],[Total Demand]],"")</f>
        <v>3.2004655222577827</v>
      </c>
      <c r="P28" s="3" t="str">
        <f>IF(Statewide[[#This Row],[Ratio]]="","",IF(Statewide[[#This Row],[Ratio]]&gt;1.2,"More Qualified Than Openings",IF(Statewide[[#This Row],[Ratio]]&gt;0.8,"Balanced","More Openings Than Qualified")))</f>
        <v>More Qualified Than Openings</v>
      </c>
    </row>
    <row r="29" spans="1:16" x14ac:dyDescent="0.25">
      <c r="A29" t="s">
        <v>219</v>
      </c>
      <c r="B29" t="s">
        <v>209</v>
      </c>
      <c r="C29" t="s">
        <v>210</v>
      </c>
      <c r="D29" t="s">
        <v>64</v>
      </c>
      <c r="E29" t="s">
        <v>65</v>
      </c>
      <c r="F29" s="3">
        <v>16</v>
      </c>
      <c r="G29" s="3" t="s">
        <v>152</v>
      </c>
      <c r="H29" s="3">
        <v>3.2857142857142856</v>
      </c>
      <c r="I29" s="11">
        <v>8532</v>
      </c>
      <c r="J29" s="12">
        <v>5.6000000000000001E-2</v>
      </c>
      <c r="K29" s="11">
        <v>600.33333333333337</v>
      </c>
      <c r="L29" s="13">
        <f>IFERROR((Statewide[[#This Row],[2018 Employment]]*Statewide[[#This Row],[% Apprentices]])+Statewide[[#This Row],[New Occupation Demand]],"")</f>
        <v>1078.1253333333334</v>
      </c>
      <c r="M29" s="3">
        <f>Statewide[[#This Row],[Number of Apprentices]]</f>
        <v>16</v>
      </c>
      <c r="N29" s="3">
        <f>IFERROR(Statewide[[#This Row],[Apprentices]]-Statewide[[#This Row],[Total Demand]],"")</f>
        <v>-1062.1253333333334</v>
      </c>
      <c r="O29" s="14">
        <f>IFERROR(Statewide[[#This Row],[Apprentices]]/Statewide[[#This Row],[Total Demand]],"")</f>
        <v>1.4840575121754551E-2</v>
      </c>
      <c r="P29" s="3" t="str">
        <f>IF(Statewide[[#This Row],[Ratio]]="","",IF(Statewide[[#This Row],[Ratio]]&gt;1.2,"More Qualified Than Openings",IF(Statewide[[#This Row],[Ratio]]&gt;0.8,"Balanced","More Openings Than Qualified")))</f>
        <v>More Openings Than Qualified</v>
      </c>
    </row>
    <row r="30" spans="1:16" x14ac:dyDescent="0.25">
      <c r="A30" t="s">
        <v>219</v>
      </c>
      <c r="B30" t="s">
        <v>209</v>
      </c>
      <c r="C30" t="s">
        <v>210</v>
      </c>
      <c r="D30" t="s">
        <v>5</v>
      </c>
      <c r="E30" t="s">
        <v>6</v>
      </c>
      <c r="F30" s="3">
        <v>1023</v>
      </c>
      <c r="G30" s="3" t="s">
        <v>151</v>
      </c>
      <c r="H30" s="3">
        <v>4</v>
      </c>
      <c r="I30" s="11">
        <v>15004</v>
      </c>
      <c r="J30" s="12">
        <v>5.6000000000000001E-2</v>
      </c>
      <c r="K30" s="11">
        <v>1487.6666666666667</v>
      </c>
      <c r="L30" s="13">
        <f>IFERROR((Statewide[[#This Row],[2018 Employment]]*Statewide[[#This Row],[% Apprentices]])+Statewide[[#This Row],[New Occupation Demand]],"")</f>
        <v>2327.8906666666667</v>
      </c>
      <c r="M30" s="3">
        <f>Statewide[[#This Row],[Number of Apprentices]]</f>
        <v>1023</v>
      </c>
      <c r="N30" s="3">
        <f>IFERROR(Statewide[[#This Row],[Apprentices]]-Statewide[[#This Row],[Total Demand]],"")</f>
        <v>-1304.8906666666667</v>
      </c>
      <c r="O30" s="14">
        <f>IFERROR(Statewide[[#This Row],[Apprentices]]/Statewide[[#This Row],[Total Demand]],"")</f>
        <v>0.4394536284063742</v>
      </c>
      <c r="P30" s="3" t="str">
        <f>IF(Statewide[[#This Row],[Ratio]]="","",IF(Statewide[[#This Row],[Ratio]]&gt;1.2,"More Qualified Than Openings",IF(Statewide[[#This Row],[Ratio]]&gt;0.8,"Balanced","More Openings Than Qualified")))</f>
        <v>More Openings Than Qualified</v>
      </c>
    </row>
    <row r="31" spans="1:16" x14ac:dyDescent="0.25">
      <c r="A31" t="s">
        <v>219</v>
      </c>
      <c r="B31" t="s">
        <v>209</v>
      </c>
      <c r="C31" t="s">
        <v>210</v>
      </c>
      <c r="D31" t="s">
        <v>70</v>
      </c>
      <c r="E31" t="s">
        <v>71</v>
      </c>
      <c r="F31" s="3">
        <v>17</v>
      </c>
      <c r="G31" s="3" t="s">
        <v>154</v>
      </c>
      <c r="H31" s="3" t="s">
        <v>154</v>
      </c>
      <c r="I31" s="11">
        <v>447</v>
      </c>
      <c r="J31" s="12">
        <v>5.6000000000000001E-2</v>
      </c>
      <c r="K31" s="11">
        <v>0</v>
      </c>
      <c r="L31" s="13">
        <f>IFERROR((Statewide[[#This Row],[2018 Employment]]*Statewide[[#This Row],[% Apprentices]])+Statewide[[#This Row],[New Occupation Demand]],"")</f>
        <v>25.032</v>
      </c>
      <c r="M31" s="3">
        <f>Statewide[[#This Row],[Number of Apprentices]]</f>
        <v>17</v>
      </c>
      <c r="N31" s="3">
        <f>IFERROR(Statewide[[#This Row],[Apprentices]]-Statewide[[#This Row],[Total Demand]],"")</f>
        <v>-8.032</v>
      </c>
      <c r="O31" s="14">
        <f>IFERROR(Statewide[[#This Row],[Apprentices]]/Statewide[[#This Row],[Total Demand]],"")</f>
        <v>0.67913071268775971</v>
      </c>
      <c r="P31" s="3" t="str">
        <f>IF(Statewide[[#This Row],[Ratio]]="","",IF(Statewide[[#This Row],[Ratio]]&gt;1.2,"More Qualified Than Openings",IF(Statewide[[#This Row],[Ratio]]&gt;0.8,"Balanced","More Openings Than Qualified")))</f>
        <v>More Openings Than Qualified</v>
      </c>
    </row>
    <row r="32" spans="1:16" x14ac:dyDescent="0.25">
      <c r="A32" t="s">
        <v>219</v>
      </c>
      <c r="B32" t="s">
        <v>209</v>
      </c>
      <c r="C32" t="s">
        <v>210</v>
      </c>
      <c r="D32" t="s">
        <v>46</v>
      </c>
      <c r="E32" t="s">
        <v>47</v>
      </c>
      <c r="F32" s="3">
        <v>226</v>
      </c>
      <c r="G32" s="3" t="s">
        <v>152</v>
      </c>
      <c r="H32" s="3">
        <v>3</v>
      </c>
      <c r="I32" s="11">
        <v>2350</v>
      </c>
      <c r="J32" s="12">
        <v>5.6000000000000001E-2</v>
      </c>
      <c r="K32" s="11">
        <v>118</v>
      </c>
      <c r="L32" s="13">
        <f>IFERROR((Statewide[[#This Row],[2018 Employment]]*Statewide[[#This Row],[% Apprentices]])+Statewide[[#This Row],[New Occupation Demand]],"")</f>
        <v>249.6</v>
      </c>
      <c r="M32" s="3">
        <f>Statewide[[#This Row],[Number of Apprentices]]</f>
        <v>226</v>
      </c>
      <c r="N32" s="3">
        <f>IFERROR(Statewide[[#This Row],[Apprentices]]-Statewide[[#This Row],[Total Demand]],"")</f>
        <v>-23.599999999999994</v>
      </c>
      <c r="O32" s="14">
        <f>IFERROR(Statewide[[#This Row],[Apprentices]]/Statewide[[#This Row],[Total Demand]],"")</f>
        <v>0.90544871794871795</v>
      </c>
      <c r="P32" s="3" t="str">
        <f>IF(Statewide[[#This Row],[Ratio]]="","",IF(Statewide[[#This Row],[Ratio]]&gt;1.2,"More Qualified Than Openings",IF(Statewide[[#This Row],[Ratio]]&gt;0.8,"Balanced","More Openings Than Qualified")))</f>
        <v>Balanced</v>
      </c>
    </row>
    <row r="33" spans="1:16" x14ac:dyDescent="0.25">
      <c r="A33" t="s">
        <v>219</v>
      </c>
      <c r="B33" t="s">
        <v>209</v>
      </c>
      <c r="C33" t="s">
        <v>210</v>
      </c>
      <c r="D33" t="s">
        <v>14</v>
      </c>
      <c r="E33" t="s">
        <v>15</v>
      </c>
      <c r="F33" s="3">
        <v>407</v>
      </c>
      <c r="G33" s="3" t="s">
        <v>151</v>
      </c>
      <c r="H33" s="3">
        <v>2.8</v>
      </c>
      <c r="I33" s="11">
        <v>4275</v>
      </c>
      <c r="J33" s="12">
        <v>5.6000000000000001E-2</v>
      </c>
      <c r="K33" s="11">
        <v>319.33333333333331</v>
      </c>
      <c r="L33" s="13">
        <f>IFERROR((Statewide[[#This Row],[2018 Employment]]*Statewide[[#This Row],[% Apprentices]])+Statewide[[#This Row],[New Occupation Demand]],"")</f>
        <v>558.73333333333335</v>
      </c>
      <c r="M33" s="3">
        <f>Statewide[[#This Row],[Number of Apprentices]]</f>
        <v>407</v>
      </c>
      <c r="N33" s="3">
        <f>IFERROR(Statewide[[#This Row],[Apprentices]]-Statewide[[#This Row],[Total Demand]],"")</f>
        <v>-151.73333333333335</v>
      </c>
      <c r="O33" s="14">
        <f>IFERROR(Statewide[[#This Row],[Apprentices]]/Statewide[[#This Row],[Total Demand]],"")</f>
        <v>0.72843336117408419</v>
      </c>
      <c r="P33" s="3" t="str">
        <f>IF(Statewide[[#This Row],[Ratio]]="","",IF(Statewide[[#This Row],[Ratio]]&gt;1.2,"More Qualified Than Openings",IF(Statewide[[#This Row],[Ratio]]&gt;0.8,"Balanced","More Openings Than Qualified")))</f>
        <v>More Openings Than Qualified</v>
      </c>
    </row>
    <row r="34" spans="1:16" x14ac:dyDescent="0.25">
      <c r="A34" t="s">
        <v>219</v>
      </c>
      <c r="B34" t="s">
        <v>209</v>
      </c>
      <c r="C34" t="s">
        <v>210</v>
      </c>
      <c r="D34" t="s">
        <v>136</v>
      </c>
      <c r="E34" t="s">
        <v>137</v>
      </c>
      <c r="F34" s="3">
        <v>411</v>
      </c>
      <c r="G34" s="3" t="s">
        <v>151</v>
      </c>
      <c r="H34" s="3">
        <v>2.5</v>
      </c>
      <c r="I34" s="11">
        <v>1291</v>
      </c>
      <c r="J34" s="12">
        <v>5.6000000000000001E-2</v>
      </c>
      <c r="K34" s="11">
        <v>28.333333333333332</v>
      </c>
      <c r="L34" s="13">
        <f>IFERROR((Statewide[[#This Row],[2018 Employment]]*Statewide[[#This Row],[% Apprentices]])+Statewide[[#This Row],[New Occupation Demand]],"")</f>
        <v>100.62933333333334</v>
      </c>
      <c r="M34" s="3">
        <f>Statewide[[#This Row],[Number of Apprentices]]</f>
        <v>411</v>
      </c>
      <c r="N34" s="3">
        <f>IFERROR(Statewide[[#This Row],[Apprentices]]-Statewide[[#This Row],[Total Demand]],"")</f>
        <v>310.37066666666669</v>
      </c>
      <c r="O34" s="14">
        <f>IFERROR(Statewide[[#This Row],[Apprentices]]/Statewide[[#This Row],[Total Demand]],"")</f>
        <v>4.0842961628153489</v>
      </c>
      <c r="P34" s="3" t="str">
        <f>IF(Statewide[[#This Row],[Ratio]]="","",IF(Statewide[[#This Row],[Ratio]]&gt;1.2,"More Qualified Than Openings",IF(Statewide[[#This Row],[Ratio]]&gt;0.8,"Balanced","More Openings Than Qualified")))</f>
        <v>More Qualified Than Openings</v>
      </c>
    </row>
    <row r="35" spans="1:16" x14ac:dyDescent="0.25">
      <c r="A35" t="s">
        <v>219</v>
      </c>
      <c r="B35" t="s">
        <v>209</v>
      </c>
      <c r="C35" t="s">
        <v>210</v>
      </c>
      <c r="D35" t="s">
        <v>57</v>
      </c>
      <c r="E35" t="s">
        <v>58</v>
      </c>
      <c r="F35" s="3">
        <v>43</v>
      </c>
      <c r="G35" s="3" t="s">
        <v>152</v>
      </c>
      <c r="H35" s="3">
        <v>3</v>
      </c>
      <c r="I35" s="11">
        <v>702</v>
      </c>
      <c r="J35" s="12">
        <v>5.6000000000000001E-2</v>
      </c>
      <c r="K35" s="11">
        <v>25</v>
      </c>
      <c r="L35" s="13">
        <f>IFERROR((Statewide[[#This Row],[2018 Employment]]*Statewide[[#This Row],[% Apprentices]])+Statewide[[#This Row],[New Occupation Demand]],"")</f>
        <v>64.311999999999998</v>
      </c>
      <c r="M35" s="3">
        <f>Statewide[[#This Row],[Number of Apprentices]]</f>
        <v>43</v>
      </c>
      <c r="N35" s="3">
        <f>IFERROR(Statewide[[#This Row],[Apprentices]]-Statewide[[#This Row],[Total Demand]],"")</f>
        <v>-21.311999999999998</v>
      </c>
      <c r="O35" s="14">
        <f>IFERROR(Statewide[[#This Row],[Apprentices]]/Statewide[[#This Row],[Total Demand]],"")</f>
        <v>0.66861549944022891</v>
      </c>
      <c r="P35" s="3" t="str">
        <f>IF(Statewide[[#This Row],[Ratio]]="","",IF(Statewide[[#This Row],[Ratio]]&gt;1.2,"More Qualified Than Openings",IF(Statewide[[#This Row],[Ratio]]&gt;0.8,"Balanced","More Openings Than Qualified")))</f>
        <v>More Openings Than Qualified</v>
      </c>
    </row>
    <row r="36" spans="1:16" x14ac:dyDescent="0.25">
      <c r="A36" t="s">
        <v>219</v>
      </c>
      <c r="B36" t="s">
        <v>209</v>
      </c>
      <c r="C36" t="s">
        <v>210</v>
      </c>
      <c r="D36" t="s">
        <v>22</v>
      </c>
      <c r="E36" t="s">
        <v>23</v>
      </c>
      <c r="F36" s="3">
        <v>378</v>
      </c>
      <c r="G36" s="3" t="s">
        <v>151</v>
      </c>
      <c r="H36" s="3">
        <v>4</v>
      </c>
      <c r="I36" s="11">
        <v>936</v>
      </c>
      <c r="J36" s="12">
        <v>5.6000000000000001E-2</v>
      </c>
      <c r="K36" s="11">
        <v>25.666666666666668</v>
      </c>
      <c r="L36" s="13">
        <f>IFERROR((Statewide[[#This Row],[2018 Employment]]*Statewide[[#This Row],[% Apprentices]])+Statewide[[#This Row],[New Occupation Demand]],"")</f>
        <v>78.082666666666668</v>
      </c>
      <c r="M36" s="3">
        <f>Statewide[[#This Row],[Number of Apprentices]]</f>
        <v>378</v>
      </c>
      <c r="N36" s="3">
        <f>IFERROR(Statewide[[#This Row],[Apprentices]]-Statewide[[#This Row],[Total Demand]],"")</f>
        <v>299.91733333333332</v>
      </c>
      <c r="O36" s="14">
        <f>IFERROR(Statewide[[#This Row],[Apprentices]]/Statewide[[#This Row],[Total Demand]],"")</f>
        <v>4.841023189098733</v>
      </c>
      <c r="P36" s="3" t="str">
        <f>IF(Statewide[[#This Row],[Ratio]]="","",IF(Statewide[[#This Row],[Ratio]]&gt;1.2,"More Qualified Than Openings",IF(Statewide[[#This Row],[Ratio]]&gt;0.8,"Balanced","More Openings Than Qualified")))</f>
        <v>More Qualified Than Openings</v>
      </c>
    </row>
    <row r="37" spans="1:16" x14ac:dyDescent="0.25">
      <c r="A37" t="s">
        <v>219</v>
      </c>
      <c r="B37" t="s">
        <v>211</v>
      </c>
      <c r="C37" t="s">
        <v>212</v>
      </c>
      <c r="D37" t="s">
        <v>32</v>
      </c>
      <c r="E37" t="s">
        <v>33</v>
      </c>
      <c r="F37" s="3">
        <v>128</v>
      </c>
      <c r="G37" s="3" t="s">
        <v>153</v>
      </c>
      <c r="H37" s="3">
        <v>2.8333333333333335</v>
      </c>
      <c r="I37" s="11">
        <v>3247</v>
      </c>
      <c r="J37" s="12">
        <v>5.6000000000000001E-2</v>
      </c>
      <c r="K37" s="11">
        <v>319.66666666666669</v>
      </c>
      <c r="L37" s="13">
        <f>IFERROR((Statewide[[#This Row],[2018 Employment]]*Statewide[[#This Row],[% Apprentices]])+Statewide[[#This Row],[New Occupation Demand]],"")</f>
        <v>501.49866666666668</v>
      </c>
      <c r="M37" s="3">
        <f>Statewide[[#This Row],[Number of Apprentices]]</f>
        <v>128</v>
      </c>
      <c r="N37" s="3">
        <f>IFERROR(Statewide[[#This Row],[Apprentices]]-Statewide[[#This Row],[Total Demand]],"")</f>
        <v>-373.49866666666668</v>
      </c>
      <c r="O37" s="14">
        <f>IFERROR(Statewide[[#This Row],[Apprentices]]/Statewide[[#This Row],[Total Demand]],"")</f>
        <v>0.25523497569950337</v>
      </c>
      <c r="P37" s="3" t="str">
        <f>IF(Statewide[[#This Row],[Ratio]]="","",IF(Statewide[[#This Row],[Ratio]]&gt;1.2,"More Qualified Than Openings",IF(Statewide[[#This Row],[Ratio]]&gt;0.8,"Balanced","More Openings Than Qualified")))</f>
        <v>More Openings Than Qualified</v>
      </c>
    </row>
    <row r="38" spans="1:16" x14ac:dyDescent="0.25">
      <c r="A38" t="s">
        <v>219</v>
      </c>
      <c r="B38" t="s">
        <v>211</v>
      </c>
      <c r="C38" t="s">
        <v>212</v>
      </c>
      <c r="D38" t="s">
        <v>110</v>
      </c>
      <c r="E38" t="s">
        <v>111</v>
      </c>
      <c r="F38" s="3">
        <v>1</v>
      </c>
      <c r="G38" s="3" t="s">
        <v>153</v>
      </c>
      <c r="H38" s="3">
        <v>1.5</v>
      </c>
      <c r="I38" s="11">
        <v>1326</v>
      </c>
      <c r="J38" s="12">
        <v>5.6000000000000001E-2</v>
      </c>
      <c r="K38" s="11">
        <v>48</v>
      </c>
      <c r="L38" s="13">
        <f>IFERROR((Statewide[[#This Row],[2018 Employment]]*Statewide[[#This Row],[% Apprentices]])+Statewide[[#This Row],[New Occupation Demand]],"")</f>
        <v>122.256</v>
      </c>
      <c r="M38" s="3">
        <f>Statewide[[#This Row],[Number of Apprentices]]</f>
        <v>1</v>
      </c>
      <c r="N38" s="3">
        <f>IFERROR(Statewide[[#This Row],[Apprentices]]-Statewide[[#This Row],[Total Demand]],"")</f>
        <v>-121.256</v>
      </c>
      <c r="O38" s="14">
        <f>IFERROR(Statewide[[#This Row],[Apprentices]]/Statewide[[#This Row],[Total Demand]],"")</f>
        <v>8.1795576495223132E-3</v>
      </c>
      <c r="P38" s="3" t="str">
        <f>IF(Statewide[[#This Row],[Ratio]]="","",IF(Statewide[[#This Row],[Ratio]]&gt;1.2,"More Qualified Than Openings",IF(Statewide[[#This Row],[Ratio]]&gt;0.8,"Balanced","More Openings Than Qualified")))</f>
        <v>More Openings Than Qualified</v>
      </c>
    </row>
    <row r="39" spans="1:16" x14ac:dyDescent="0.25">
      <c r="A39" t="s">
        <v>219</v>
      </c>
      <c r="B39" t="s">
        <v>211</v>
      </c>
      <c r="C39" t="s">
        <v>212</v>
      </c>
      <c r="D39" t="s">
        <v>80</v>
      </c>
      <c r="E39" t="s">
        <v>81</v>
      </c>
      <c r="F39" s="3">
        <v>7</v>
      </c>
      <c r="G39" s="3" t="s">
        <v>154</v>
      </c>
      <c r="H39" s="3" t="s">
        <v>154</v>
      </c>
      <c r="I39" s="11">
        <v>158</v>
      </c>
      <c r="J39" s="12">
        <v>5.6000000000000001E-2</v>
      </c>
      <c r="K39" s="11">
        <v>0</v>
      </c>
      <c r="L39" s="13">
        <f>IFERROR((Statewide[[#This Row],[2018 Employment]]*Statewide[[#This Row],[% Apprentices]])+Statewide[[#This Row],[New Occupation Demand]],"")</f>
        <v>8.8480000000000008</v>
      </c>
      <c r="M39" s="3">
        <f>Statewide[[#This Row],[Number of Apprentices]]</f>
        <v>7</v>
      </c>
      <c r="N39" s="3">
        <f>IFERROR(Statewide[[#This Row],[Apprentices]]-Statewide[[#This Row],[Total Demand]],"")</f>
        <v>-1.8480000000000008</v>
      </c>
      <c r="O39" s="14">
        <f>IFERROR(Statewide[[#This Row],[Apprentices]]/Statewide[[#This Row],[Total Demand]],"")</f>
        <v>0.791139240506329</v>
      </c>
      <c r="P39" s="3" t="str">
        <f>IF(Statewide[[#This Row],[Ratio]]="","",IF(Statewide[[#This Row],[Ratio]]&gt;1.2,"More Qualified Than Openings",IF(Statewide[[#This Row],[Ratio]]&gt;0.8,"Balanced","More Openings Than Qualified")))</f>
        <v>More Openings Than Qualified</v>
      </c>
    </row>
    <row r="40" spans="1:16" x14ac:dyDescent="0.25">
      <c r="A40" t="s">
        <v>219</v>
      </c>
      <c r="B40" t="s">
        <v>211</v>
      </c>
      <c r="C40" t="s">
        <v>212</v>
      </c>
      <c r="D40" t="s">
        <v>92</v>
      </c>
      <c r="E40" t="s">
        <v>93</v>
      </c>
      <c r="F40" s="3">
        <v>2</v>
      </c>
      <c r="G40" s="3" t="s">
        <v>153</v>
      </c>
      <c r="H40" s="3">
        <v>3.7142857142857144</v>
      </c>
      <c r="I40" s="11">
        <v>18600</v>
      </c>
      <c r="J40" s="12">
        <v>5.6000000000000001E-2</v>
      </c>
      <c r="K40" s="11">
        <v>2151.3333333333335</v>
      </c>
      <c r="L40" s="13">
        <f>IFERROR((Statewide[[#This Row],[2018 Employment]]*Statewide[[#This Row],[% Apprentices]])+Statewide[[#This Row],[New Occupation Demand]],"")</f>
        <v>3192.9333333333334</v>
      </c>
      <c r="M40" s="3">
        <f>Statewide[[#This Row],[Number of Apprentices]]</f>
        <v>2</v>
      </c>
      <c r="N40" s="3">
        <f>IFERROR(Statewide[[#This Row],[Apprentices]]-Statewide[[#This Row],[Total Demand]],"")</f>
        <v>-3190.9333333333334</v>
      </c>
      <c r="O40" s="14">
        <f>IFERROR(Statewide[[#This Row],[Apprentices]]/Statewide[[#This Row],[Total Demand]],"")</f>
        <v>6.2638326303921161E-4</v>
      </c>
      <c r="P40" s="3" t="str">
        <f>IF(Statewide[[#This Row],[Ratio]]="","",IF(Statewide[[#This Row],[Ratio]]&gt;1.2,"More Qualified Than Openings",IF(Statewide[[#This Row],[Ratio]]&gt;0.8,"Balanced","More Openings Than Qualified")))</f>
        <v>More Openings Than Qualified</v>
      </c>
    </row>
    <row r="41" spans="1:16" x14ac:dyDescent="0.25">
      <c r="A41" t="s">
        <v>219</v>
      </c>
      <c r="B41" t="s">
        <v>211</v>
      </c>
      <c r="C41" t="s">
        <v>212</v>
      </c>
      <c r="D41" t="s">
        <v>108</v>
      </c>
      <c r="E41" t="s">
        <v>109</v>
      </c>
      <c r="F41" s="3">
        <v>5</v>
      </c>
      <c r="G41" s="3" t="s">
        <v>151</v>
      </c>
      <c r="H41" s="3">
        <v>3.6666666666666665</v>
      </c>
      <c r="I41" s="11">
        <v>5796</v>
      </c>
      <c r="J41" s="12">
        <v>5.6000000000000001E-2</v>
      </c>
      <c r="K41" s="11">
        <v>626.66666666666663</v>
      </c>
      <c r="L41" s="13">
        <f>IFERROR((Statewide[[#This Row],[2018 Employment]]*Statewide[[#This Row],[% Apprentices]])+Statewide[[#This Row],[New Occupation Demand]],"")</f>
        <v>951.24266666666665</v>
      </c>
      <c r="M41" s="3">
        <f>Statewide[[#This Row],[Number of Apprentices]]</f>
        <v>5</v>
      </c>
      <c r="N41" s="3">
        <f>IFERROR(Statewide[[#This Row],[Apprentices]]-Statewide[[#This Row],[Total Demand]],"")</f>
        <v>-946.24266666666665</v>
      </c>
      <c r="O41" s="14">
        <f>IFERROR(Statewide[[#This Row],[Apprentices]]/Statewide[[#This Row],[Total Demand]],"")</f>
        <v>5.2562823086152568E-3</v>
      </c>
      <c r="P41" s="3" t="str">
        <f>IF(Statewide[[#This Row],[Ratio]]="","",IF(Statewide[[#This Row],[Ratio]]&gt;1.2,"More Qualified Than Openings",IF(Statewide[[#This Row],[Ratio]]&gt;0.8,"Balanced","More Openings Than Qualified")))</f>
        <v>More Openings Than Qualified</v>
      </c>
    </row>
    <row r="42" spans="1:16" x14ac:dyDescent="0.25">
      <c r="A42" t="s">
        <v>219</v>
      </c>
      <c r="B42" t="s">
        <v>211</v>
      </c>
      <c r="C42" t="s">
        <v>212</v>
      </c>
      <c r="D42" t="s">
        <v>124</v>
      </c>
      <c r="E42" t="s">
        <v>125</v>
      </c>
      <c r="F42" s="3">
        <v>1</v>
      </c>
      <c r="G42" s="3" t="s">
        <v>151</v>
      </c>
      <c r="H42" s="3">
        <v>2.5</v>
      </c>
      <c r="I42" s="11">
        <v>1481</v>
      </c>
      <c r="J42" s="12">
        <v>5.6000000000000001E-2</v>
      </c>
      <c r="K42" s="11">
        <v>82</v>
      </c>
      <c r="L42" s="13">
        <f>IFERROR((Statewide[[#This Row],[2018 Employment]]*Statewide[[#This Row],[% Apprentices]])+Statewide[[#This Row],[New Occupation Demand]],"")</f>
        <v>164.93600000000001</v>
      </c>
      <c r="M42" s="3">
        <f>Statewide[[#This Row],[Number of Apprentices]]</f>
        <v>1</v>
      </c>
      <c r="N42" s="3">
        <f>IFERROR(Statewide[[#This Row],[Apprentices]]-Statewide[[#This Row],[Total Demand]],"")</f>
        <v>-163.93600000000001</v>
      </c>
      <c r="O42" s="14">
        <f>IFERROR(Statewide[[#This Row],[Apprentices]]/Statewide[[#This Row],[Total Demand]],"")</f>
        <v>6.0629577533103749E-3</v>
      </c>
      <c r="P42" s="3" t="str">
        <f>IF(Statewide[[#This Row],[Ratio]]="","",IF(Statewide[[#This Row],[Ratio]]&gt;1.2,"More Qualified Than Openings",IF(Statewide[[#This Row],[Ratio]]&gt;0.8,"Balanced","More Openings Than Qualified")))</f>
        <v>More Openings Than Qualified</v>
      </c>
    </row>
    <row r="43" spans="1:16" x14ac:dyDescent="0.25">
      <c r="A43" t="s">
        <v>219</v>
      </c>
      <c r="B43" t="s">
        <v>211</v>
      </c>
      <c r="C43" t="s">
        <v>212</v>
      </c>
      <c r="D43" t="s">
        <v>130</v>
      </c>
      <c r="E43" t="s">
        <v>131</v>
      </c>
      <c r="F43" s="3">
        <v>1</v>
      </c>
      <c r="G43" s="3" t="s">
        <v>151</v>
      </c>
      <c r="H43" s="3">
        <v>2.6666666666666665</v>
      </c>
      <c r="I43" s="11">
        <v>1435</v>
      </c>
      <c r="J43" s="12">
        <v>5.6000000000000001E-2</v>
      </c>
      <c r="K43" s="11">
        <v>40.666666666666664</v>
      </c>
      <c r="L43" s="13">
        <f>IFERROR((Statewide[[#This Row],[2018 Employment]]*Statewide[[#This Row],[% Apprentices]])+Statewide[[#This Row],[New Occupation Demand]],"")</f>
        <v>121.02666666666667</v>
      </c>
      <c r="M43" s="3">
        <f>Statewide[[#This Row],[Number of Apprentices]]</f>
        <v>1</v>
      </c>
      <c r="N43" s="3">
        <f>IFERROR(Statewide[[#This Row],[Apprentices]]-Statewide[[#This Row],[Total Demand]],"")</f>
        <v>-120.02666666666667</v>
      </c>
      <c r="O43" s="14">
        <f>IFERROR(Statewide[[#This Row],[Apprentices]]/Statewide[[#This Row],[Total Demand]],"")</f>
        <v>8.2626418420182878E-3</v>
      </c>
      <c r="P43" s="3" t="str">
        <f>IF(Statewide[[#This Row],[Ratio]]="","",IF(Statewide[[#This Row],[Ratio]]&gt;1.2,"More Qualified Than Openings",IF(Statewide[[#This Row],[Ratio]]&gt;0.8,"Balanced","More Openings Than Qualified")))</f>
        <v>More Openings Than Qualified</v>
      </c>
    </row>
    <row r="44" spans="1:16" x14ac:dyDescent="0.25">
      <c r="A44" t="s">
        <v>219</v>
      </c>
      <c r="B44" t="s">
        <v>211</v>
      </c>
      <c r="C44" t="s">
        <v>212</v>
      </c>
      <c r="D44" t="s">
        <v>24</v>
      </c>
      <c r="E44" t="s">
        <v>25</v>
      </c>
      <c r="F44" s="3">
        <v>417</v>
      </c>
      <c r="G44" s="3" t="s">
        <v>153</v>
      </c>
      <c r="H44" s="3">
        <v>4.1428571428571432</v>
      </c>
      <c r="I44" s="17">
        <v>7866</v>
      </c>
      <c r="J44" s="12">
        <v>5.6000000000000001E-2</v>
      </c>
      <c r="K44" s="11">
        <v>1023</v>
      </c>
      <c r="L44" s="13">
        <f>IFERROR((Statewide[[#This Row],[2018 Employment]]*Statewide[[#This Row],[% Apprentices]])+Statewide[[#This Row],[New Occupation Demand]],"")</f>
        <v>1463.4960000000001</v>
      </c>
      <c r="M44" s="3">
        <f>Statewide[[#This Row],[Number of Apprentices]]</f>
        <v>417</v>
      </c>
      <c r="N44" s="15">
        <f>IFERROR(Statewide[[#This Row],[Apprentices]]-Statewide[[#This Row],[Total Demand]],"")</f>
        <v>-1046.4960000000001</v>
      </c>
      <c r="O44" s="16">
        <f>IFERROR(Statewide[[#This Row],[Apprentices]]/Statewide[[#This Row],[Total Demand]],"")</f>
        <v>0.28493415766083402</v>
      </c>
      <c r="P44" s="15" t="str">
        <f>IF(Statewide[[#This Row],[Ratio]]="","",IF(Statewide[[#This Row],[Ratio]]&gt;1.2,"More Qualified Than Openings",IF(Statewide[[#This Row],[Ratio]]&gt;0.8,"Balanced","More Openings Than Qualified")))</f>
        <v>More Openings Than Qualified</v>
      </c>
    </row>
    <row r="45" spans="1:16" x14ac:dyDescent="0.25">
      <c r="A45" t="s">
        <v>219</v>
      </c>
      <c r="B45" t="s">
        <v>211</v>
      </c>
      <c r="C45" t="s">
        <v>212</v>
      </c>
      <c r="D45" t="s">
        <v>112</v>
      </c>
      <c r="E45" t="s">
        <v>113</v>
      </c>
      <c r="F45" s="3">
        <v>1</v>
      </c>
      <c r="G45" s="3" t="s">
        <v>151</v>
      </c>
      <c r="H45" s="3">
        <v>3.4</v>
      </c>
      <c r="I45" s="11">
        <v>4374</v>
      </c>
      <c r="J45" s="12">
        <v>5.6000000000000001E-2</v>
      </c>
      <c r="K45" s="11">
        <v>423</v>
      </c>
      <c r="L45" s="13">
        <f>IFERROR((Statewide[[#This Row],[2018 Employment]]*Statewide[[#This Row],[% Apprentices]])+Statewide[[#This Row],[New Occupation Demand]],"")</f>
        <v>667.94399999999996</v>
      </c>
      <c r="M45" s="3">
        <f>Statewide[[#This Row],[Number of Apprentices]]</f>
        <v>1</v>
      </c>
      <c r="N45" s="3">
        <f>IFERROR(Statewide[[#This Row],[Apprentices]]-Statewide[[#This Row],[Total Demand]],"")</f>
        <v>-666.94399999999996</v>
      </c>
      <c r="O45" s="14">
        <f>IFERROR(Statewide[[#This Row],[Apprentices]]/Statewide[[#This Row],[Total Demand]],"")</f>
        <v>1.4971314960535614E-3</v>
      </c>
      <c r="P45" s="3" t="str">
        <f>IF(Statewide[[#This Row],[Ratio]]="","",IF(Statewide[[#This Row],[Ratio]]&gt;1.2,"More Qualified Than Openings",IF(Statewide[[#This Row],[Ratio]]&gt;0.8,"Balanced","More Openings Than Qualified")))</f>
        <v>More Openings Than Qualified</v>
      </c>
    </row>
    <row r="46" spans="1:16" x14ac:dyDescent="0.25">
      <c r="A46" t="s">
        <v>219</v>
      </c>
      <c r="B46" t="s">
        <v>211</v>
      </c>
      <c r="C46" t="s">
        <v>212</v>
      </c>
      <c r="D46" t="s">
        <v>66</v>
      </c>
      <c r="E46" t="s">
        <v>67</v>
      </c>
      <c r="F46" s="3">
        <v>35</v>
      </c>
      <c r="G46" s="3" t="s">
        <v>154</v>
      </c>
      <c r="H46" s="3" t="s">
        <v>154</v>
      </c>
      <c r="I46" s="11">
        <v>418</v>
      </c>
      <c r="J46" s="12">
        <v>5.6000000000000001E-2</v>
      </c>
      <c r="K46" s="11">
        <v>0</v>
      </c>
      <c r="L46" s="13">
        <f>IFERROR((Statewide[[#This Row],[2018 Employment]]*Statewide[[#This Row],[% Apprentices]])+Statewide[[#This Row],[New Occupation Demand]],"")</f>
        <v>23.408000000000001</v>
      </c>
      <c r="M46" s="3">
        <f>Statewide[[#This Row],[Number of Apprentices]]</f>
        <v>35</v>
      </c>
      <c r="N46" s="3">
        <f>IFERROR(Statewide[[#This Row],[Apprentices]]-Statewide[[#This Row],[Total Demand]],"")</f>
        <v>11.591999999999999</v>
      </c>
      <c r="O46" s="14">
        <f>IFERROR(Statewide[[#This Row],[Apprentices]]/Statewide[[#This Row],[Total Demand]],"")</f>
        <v>1.4952153110047846</v>
      </c>
      <c r="P46" s="3" t="str">
        <f>IF(Statewide[[#This Row],[Ratio]]="","",IF(Statewide[[#This Row],[Ratio]]&gt;1.2,"More Qualified Than Openings",IF(Statewide[[#This Row],[Ratio]]&gt;0.8,"Balanced","More Openings Than Qualified")))</f>
        <v>More Qualified Than Openings</v>
      </c>
    </row>
    <row r="47" spans="1:16" x14ac:dyDescent="0.25">
      <c r="A47" t="s">
        <v>219</v>
      </c>
      <c r="B47" t="s">
        <v>211</v>
      </c>
      <c r="C47" t="s">
        <v>212</v>
      </c>
      <c r="D47" t="s">
        <v>26</v>
      </c>
      <c r="E47" t="s">
        <v>27</v>
      </c>
      <c r="F47" s="3">
        <v>58</v>
      </c>
      <c r="G47" s="3" t="s">
        <v>151</v>
      </c>
      <c r="H47" s="3">
        <v>2.8</v>
      </c>
      <c r="I47" s="11">
        <v>2978</v>
      </c>
      <c r="J47" s="12">
        <v>5.6000000000000001E-2</v>
      </c>
      <c r="K47" s="11">
        <v>90.666666666666671</v>
      </c>
      <c r="L47" s="13">
        <f>IFERROR((Statewide[[#This Row],[2018 Employment]]*Statewide[[#This Row],[% Apprentices]])+Statewide[[#This Row],[New Occupation Demand]],"")</f>
        <v>257.43466666666666</v>
      </c>
      <c r="M47" s="3">
        <f>Statewide[[#This Row],[Number of Apprentices]]</f>
        <v>58</v>
      </c>
      <c r="N47" s="3">
        <f>IFERROR(Statewide[[#This Row],[Apprentices]]-Statewide[[#This Row],[Total Demand]],"")</f>
        <v>-199.43466666666666</v>
      </c>
      <c r="O47" s="14">
        <f>IFERROR(Statewide[[#This Row],[Apprentices]]/Statewide[[#This Row],[Total Demand]],"")</f>
        <v>0.22529988191178604</v>
      </c>
      <c r="P47" s="3" t="str">
        <f>IF(Statewide[[#This Row],[Ratio]]="","",IF(Statewide[[#This Row],[Ratio]]&gt;1.2,"More Qualified Than Openings",IF(Statewide[[#This Row],[Ratio]]&gt;0.8,"Balanced","More Openings Than Qualified")))</f>
        <v>More Openings Than Qualified</v>
      </c>
    </row>
    <row r="48" spans="1:16" x14ac:dyDescent="0.25">
      <c r="A48" t="s">
        <v>219</v>
      </c>
      <c r="B48" t="s">
        <v>211</v>
      </c>
      <c r="C48" t="s">
        <v>212</v>
      </c>
      <c r="D48" t="s">
        <v>100</v>
      </c>
      <c r="E48" t="s">
        <v>101</v>
      </c>
      <c r="F48" s="3">
        <v>5</v>
      </c>
      <c r="G48" s="3" t="s">
        <v>151</v>
      </c>
      <c r="H48" s="3">
        <v>2.8</v>
      </c>
      <c r="I48" s="11">
        <v>3650</v>
      </c>
      <c r="J48" s="12">
        <v>5.6000000000000001E-2</v>
      </c>
      <c r="K48" s="11">
        <v>219.33333333333334</v>
      </c>
      <c r="L48" s="13">
        <f>IFERROR((Statewide[[#This Row],[2018 Employment]]*Statewide[[#This Row],[% Apprentices]])+Statewide[[#This Row],[New Occupation Demand]],"")</f>
        <v>423.73333333333335</v>
      </c>
      <c r="M48" s="3">
        <f>Statewide[[#This Row],[Number of Apprentices]]</f>
        <v>5</v>
      </c>
      <c r="N48" s="3">
        <f>IFERROR(Statewide[[#This Row],[Apprentices]]-Statewide[[#This Row],[Total Demand]],"")</f>
        <v>-418.73333333333335</v>
      </c>
      <c r="O48" s="14">
        <f>IFERROR(Statewide[[#This Row],[Apprentices]]/Statewide[[#This Row],[Total Demand]],"")</f>
        <v>1.1799874134675896E-2</v>
      </c>
      <c r="P48" s="3" t="str">
        <f>IF(Statewide[[#This Row],[Ratio]]="","",IF(Statewide[[#This Row],[Ratio]]&gt;1.2,"More Qualified Than Openings",IF(Statewide[[#This Row],[Ratio]]&gt;0.8,"Balanced","More Openings Than Qualified")))</f>
        <v>More Openings Than Qualified</v>
      </c>
    </row>
    <row r="49" spans="1:16" x14ac:dyDescent="0.25">
      <c r="A49" t="s">
        <v>219</v>
      </c>
      <c r="B49" t="s">
        <v>211</v>
      </c>
      <c r="C49" t="s">
        <v>212</v>
      </c>
      <c r="D49" t="s">
        <v>128</v>
      </c>
      <c r="E49" t="s">
        <v>129</v>
      </c>
      <c r="F49" s="3">
        <v>2</v>
      </c>
      <c r="G49" s="3" t="s">
        <v>151</v>
      </c>
      <c r="H49" s="3">
        <v>4</v>
      </c>
      <c r="I49" s="11">
        <v>24952</v>
      </c>
      <c r="J49" s="12">
        <v>5.6000000000000001E-2</v>
      </c>
      <c r="K49" s="11">
        <v>3857</v>
      </c>
      <c r="L49" s="13">
        <f>IFERROR((Statewide[[#This Row],[2018 Employment]]*Statewide[[#This Row],[% Apprentices]])+Statewide[[#This Row],[New Occupation Demand]],"")</f>
        <v>5254.3119999999999</v>
      </c>
      <c r="M49" s="3">
        <f>Statewide[[#This Row],[Number of Apprentices]]</f>
        <v>2</v>
      </c>
      <c r="N49" s="3">
        <f>IFERROR(Statewide[[#This Row],[Apprentices]]-Statewide[[#This Row],[Total Demand]],"")</f>
        <v>-5252.3119999999999</v>
      </c>
      <c r="O49" s="14">
        <f>IFERROR(Statewide[[#This Row],[Apprentices]]/Statewide[[#This Row],[Total Demand]],"")</f>
        <v>3.8063974883866816E-4</v>
      </c>
      <c r="P49" s="3" t="str">
        <f>IF(Statewide[[#This Row],[Ratio]]="","",IF(Statewide[[#This Row],[Ratio]]&gt;1.2,"More Qualified Than Openings",IF(Statewide[[#This Row],[Ratio]]&gt;0.8,"Balanced","More Openings Than Qualified")))</f>
        <v>More Openings Than Qualified</v>
      </c>
    </row>
    <row r="50" spans="1:16" x14ac:dyDescent="0.25">
      <c r="A50" t="s">
        <v>219</v>
      </c>
      <c r="B50" t="s">
        <v>213</v>
      </c>
      <c r="C50" t="s">
        <v>214</v>
      </c>
      <c r="D50" t="s">
        <v>48</v>
      </c>
      <c r="E50" t="s">
        <v>49</v>
      </c>
      <c r="F50" s="3">
        <v>41</v>
      </c>
      <c r="G50" s="3" t="s">
        <v>151</v>
      </c>
      <c r="H50" s="3">
        <v>3.7142857142857144</v>
      </c>
      <c r="I50" s="17">
        <v>11529</v>
      </c>
      <c r="J50" s="12">
        <v>5.6000000000000001E-2</v>
      </c>
      <c r="K50" s="11">
        <v>1276</v>
      </c>
      <c r="L50" s="13">
        <f>IFERROR((Statewide[[#This Row],[2018 Employment]]*Statewide[[#This Row],[% Apprentices]])+Statewide[[#This Row],[New Occupation Demand]],"")</f>
        <v>1921.624</v>
      </c>
      <c r="M50" s="3">
        <f>Statewide[[#This Row],[Number of Apprentices]]</f>
        <v>41</v>
      </c>
      <c r="N50" s="15">
        <f>IFERROR(Statewide[[#This Row],[Apprentices]]-Statewide[[#This Row],[Total Demand]],"")</f>
        <v>-1880.624</v>
      </c>
      <c r="O50" s="16">
        <f>IFERROR(Statewide[[#This Row],[Apprentices]]/Statewide[[#This Row],[Total Demand]],"")</f>
        <v>2.1336119865280615E-2</v>
      </c>
      <c r="P50" s="15" t="str">
        <f>IF(Statewide[[#This Row],[Ratio]]="","",IF(Statewide[[#This Row],[Ratio]]&gt;1.2,"More Qualified Than Openings",IF(Statewide[[#This Row],[Ratio]]&gt;0.8,"Balanced","More Openings Than Qualified")))</f>
        <v>More Openings Than Qualified</v>
      </c>
    </row>
    <row r="51" spans="1:16" x14ac:dyDescent="0.25">
      <c r="A51" t="s">
        <v>219</v>
      </c>
      <c r="B51" t="s">
        <v>213</v>
      </c>
      <c r="C51" t="s">
        <v>214</v>
      </c>
      <c r="D51" t="s">
        <v>20</v>
      </c>
      <c r="E51" t="s">
        <v>21</v>
      </c>
      <c r="F51" s="3">
        <v>22</v>
      </c>
      <c r="G51" s="3" t="s">
        <v>154</v>
      </c>
      <c r="H51" s="3" t="s">
        <v>154</v>
      </c>
      <c r="I51" s="11">
        <v>535</v>
      </c>
      <c r="J51" s="12">
        <v>5.6000000000000001E-2</v>
      </c>
      <c r="K51" s="11">
        <v>0</v>
      </c>
      <c r="L51" s="13">
        <f>IFERROR((Statewide[[#This Row],[2018 Employment]]*Statewide[[#This Row],[% Apprentices]])+Statewide[[#This Row],[New Occupation Demand]],"")</f>
        <v>29.96</v>
      </c>
      <c r="M51" s="3">
        <f>Statewide[[#This Row],[Number of Apprentices]]</f>
        <v>22</v>
      </c>
      <c r="N51" s="3">
        <f>IFERROR(Statewide[[#This Row],[Apprentices]]-Statewide[[#This Row],[Total Demand]],"")</f>
        <v>-7.9600000000000009</v>
      </c>
      <c r="O51" s="14">
        <f>IFERROR(Statewide[[#This Row],[Apprentices]]/Statewide[[#This Row],[Total Demand]],"")</f>
        <v>0.73431241655540724</v>
      </c>
      <c r="P51" s="3" t="str">
        <f>IF(Statewide[[#This Row],[Ratio]]="","",IF(Statewide[[#This Row],[Ratio]]&gt;1.2,"More Qualified Than Openings",IF(Statewide[[#This Row],[Ratio]]&gt;0.8,"Balanced","More Openings Than Qualified")))</f>
        <v>More Openings Than Qualified</v>
      </c>
    </row>
    <row r="52" spans="1:16" x14ac:dyDescent="0.25">
      <c r="A52" t="s">
        <v>219</v>
      </c>
      <c r="B52" t="s">
        <v>213</v>
      </c>
      <c r="C52" t="s">
        <v>214</v>
      </c>
      <c r="D52" t="s">
        <v>90</v>
      </c>
      <c r="E52" t="s">
        <v>91</v>
      </c>
      <c r="F52" s="3">
        <v>4</v>
      </c>
      <c r="G52" s="3" t="s">
        <v>151</v>
      </c>
      <c r="H52" s="3">
        <v>1.25</v>
      </c>
      <c r="I52" s="11">
        <v>1120</v>
      </c>
      <c r="J52" s="12">
        <v>5.6000000000000001E-2</v>
      </c>
      <c r="K52" s="11">
        <v>45.666666666666664</v>
      </c>
      <c r="L52" s="13">
        <f>IFERROR((Statewide[[#This Row],[2018 Employment]]*Statewide[[#This Row],[% Apprentices]])+Statewide[[#This Row],[New Occupation Demand]],"")</f>
        <v>108.38666666666666</v>
      </c>
      <c r="M52" s="3">
        <f>Statewide[[#This Row],[Number of Apprentices]]</f>
        <v>4</v>
      </c>
      <c r="N52" s="3">
        <f>IFERROR(Statewide[[#This Row],[Apprentices]]-Statewide[[#This Row],[Total Demand]],"")</f>
        <v>-104.38666666666666</v>
      </c>
      <c r="O52" s="14">
        <f>IFERROR(Statewide[[#This Row],[Apprentices]]/Statewide[[#This Row],[Total Demand]],"")</f>
        <v>3.6904908352810926E-2</v>
      </c>
      <c r="P52" s="3" t="str">
        <f>IF(Statewide[[#This Row],[Ratio]]="","",IF(Statewide[[#This Row],[Ratio]]&gt;1.2,"More Qualified Than Openings",IF(Statewide[[#This Row],[Ratio]]&gt;0.8,"Balanced","More Openings Than Qualified")))</f>
        <v>More Openings Than Qualified</v>
      </c>
    </row>
    <row r="53" spans="1:16" x14ac:dyDescent="0.25">
      <c r="A53" t="s">
        <v>219</v>
      </c>
      <c r="B53" t="s">
        <v>213</v>
      </c>
      <c r="C53" t="s">
        <v>214</v>
      </c>
      <c r="D53" t="s">
        <v>55</v>
      </c>
      <c r="E53" t="s">
        <v>56</v>
      </c>
      <c r="F53" s="3">
        <v>4</v>
      </c>
      <c r="G53" s="3" t="s">
        <v>151</v>
      </c>
      <c r="H53" s="3">
        <v>3</v>
      </c>
      <c r="I53" s="11">
        <v>570</v>
      </c>
      <c r="J53" s="12">
        <v>5.6000000000000001E-2</v>
      </c>
      <c r="K53" s="11">
        <v>2.6666666666666665</v>
      </c>
      <c r="L53" s="13">
        <f>IFERROR((Statewide[[#This Row],[2018 Employment]]*Statewide[[#This Row],[% Apprentices]])+Statewide[[#This Row],[New Occupation Demand]],"")</f>
        <v>34.586666666666666</v>
      </c>
      <c r="M53" s="3">
        <f>Statewide[[#This Row],[Number of Apprentices]]</f>
        <v>4</v>
      </c>
      <c r="N53" s="3">
        <f>IFERROR(Statewide[[#This Row],[Apprentices]]-Statewide[[#This Row],[Total Demand]],"")</f>
        <v>-30.586666666666666</v>
      </c>
      <c r="O53" s="14">
        <f>IFERROR(Statewide[[#This Row],[Apprentices]]/Statewide[[#This Row],[Total Demand]],"")</f>
        <v>0.1156515034695451</v>
      </c>
      <c r="P53" s="3" t="str">
        <f>IF(Statewide[[#This Row],[Ratio]]="","",IF(Statewide[[#This Row],[Ratio]]&gt;1.2,"More Qualified Than Openings",IF(Statewide[[#This Row],[Ratio]]&gt;0.8,"Balanced","More Openings Than Qualified")))</f>
        <v>More Openings Than Qualified</v>
      </c>
    </row>
    <row r="54" spans="1:16" x14ac:dyDescent="0.25">
      <c r="A54" t="s">
        <v>219</v>
      </c>
      <c r="B54" t="s">
        <v>213</v>
      </c>
      <c r="C54" t="s">
        <v>214</v>
      </c>
      <c r="D54" t="s">
        <v>94</v>
      </c>
      <c r="E54" t="s">
        <v>95</v>
      </c>
      <c r="F54" s="3">
        <v>4</v>
      </c>
      <c r="G54" s="3" t="s">
        <v>151</v>
      </c>
      <c r="H54" s="3">
        <v>3.4285714285714284</v>
      </c>
      <c r="I54" s="17">
        <v>11135</v>
      </c>
      <c r="J54" s="12">
        <v>5.6000000000000001E-2</v>
      </c>
      <c r="K54" s="11">
        <v>984.33333333333337</v>
      </c>
      <c r="L54" s="13">
        <f>IFERROR((Statewide[[#This Row],[2018 Employment]]*Statewide[[#This Row],[% Apprentices]])+Statewide[[#This Row],[New Occupation Demand]],"")</f>
        <v>1607.8933333333334</v>
      </c>
      <c r="M54" s="3">
        <f>Statewide[[#This Row],[Number of Apprentices]]</f>
        <v>4</v>
      </c>
      <c r="N54" s="15">
        <f>IFERROR(Statewide[[#This Row],[Apprentices]]-Statewide[[#This Row],[Total Demand]],"")</f>
        <v>-1603.8933333333334</v>
      </c>
      <c r="O54" s="16">
        <f>IFERROR(Statewide[[#This Row],[Apprentices]]/Statewide[[#This Row],[Total Demand]],"")</f>
        <v>2.487727212418734E-3</v>
      </c>
      <c r="P54" s="15" t="str">
        <f>IF(Statewide[[#This Row],[Ratio]]="","",IF(Statewide[[#This Row],[Ratio]]&gt;1.2,"More Qualified Than Openings",IF(Statewide[[#This Row],[Ratio]]&gt;0.8,"Balanced","More Openings Than Qualified")))</f>
        <v>More Openings Than Qualified</v>
      </c>
    </row>
    <row r="55" spans="1:16" x14ac:dyDescent="0.25">
      <c r="A55" t="s">
        <v>219</v>
      </c>
      <c r="B55" t="s">
        <v>213</v>
      </c>
      <c r="C55" t="s">
        <v>214</v>
      </c>
      <c r="D55" t="s">
        <v>114</v>
      </c>
      <c r="E55" t="s">
        <v>115</v>
      </c>
      <c r="F55" s="3">
        <v>3</v>
      </c>
      <c r="G55" s="3" t="s">
        <v>151</v>
      </c>
      <c r="H55" s="3">
        <v>1.6</v>
      </c>
      <c r="I55" s="17">
        <v>2354</v>
      </c>
      <c r="J55" s="12">
        <v>5.6000000000000001E-2</v>
      </c>
      <c r="K55" s="11">
        <v>106.33333333333333</v>
      </c>
      <c r="L55" s="13">
        <f>IFERROR((Statewide[[#This Row],[2018 Employment]]*Statewide[[#This Row],[% Apprentices]])+Statewide[[#This Row],[New Occupation Demand]],"")</f>
        <v>238.15733333333333</v>
      </c>
      <c r="M55" s="3">
        <f>Statewide[[#This Row],[Number of Apprentices]]</f>
        <v>3</v>
      </c>
      <c r="N55" s="15">
        <f>IFERROR(Statewide[[#This Row],[Apprentices]]-Statewide[[#This Row],[Total Demand]],"")</f>
        <v>-235.15733333333333</v>
      </c>
      <c r="O55" s="16">
        <f>IFERROR(Statewide[[#This Row],[Apprentices]]/Statewide[[#This Row],[Total Demand]],"")</f>
        <v>1.2596714776786214E-2</v>
      </c>
      <c r="P55" s="15" t="str">
        <f>IF(Statewide[[#This Row],[Ratio]]="","",IF(Statewide[[#This Row],[Ratio]]&gt;1.2,"More Qualified Than Openings",IF(Statewide[[#This Row],[Ratio]]&gt;0.8,"Balanced","More Openings Than Qualified")))</f>
        <v>More Openings Than Qualified</v>
      </c>
    </row>
    <row r="56" spans="1:16" x14ac:dyDescent="0.25">
      <c r="A56" t="s">
        <v>219</v>
      </c>
      <c r="B56" t="s">
        <v>213</v>
      </c>
      <c r="C56" t="s">
        <v>214</v>
      </c>
      <c r="D56" t="s">
        <v>126</v>
      </c>
      <c r="E56" t="s">
        <v>127</v>
      </c>
      <c r="F56" s="3">
        <v>1</v>
      </c>
      <c r="G56" s="3" t="s">
        <v>151</v>
      </c>
      <c r="H56" s="3">
        <v>1.8</v>
      </c>
      <c r="I56" s="11">
        <v>2633</v>
      </c>
      <c r="J56" s="12">
        <v>5.6000000000000001E-2</v>
      </c>
      <c r="K56" s="11">
        <v>122.33333333333333</v>
      </c>
      <c r="L56" s="13">
        <f>IFERROR((Statewide[[#This Row],[2018 Employment]]*Statewide[[#This Row],[% Apprentices]])+Statewide[[#This Row],[New Occupation Demand]],"")</f>
        <v>269.78133333333335</v>
      </c>
      <c r="M56" s="3">
        <f>Statewide[[#This Row],[Number of Apprentices]]</f>
        <v>1</v>
      </c>
      <c r="N56" s="3">
        <f>IFERROR(Statewide[[#This Row],[Apprentices]]-Statewide[[#This Row],[Total Demand]],"")</f>
        <v>-268.78133333333335</v>
      </c>
      <c r="O56" s="14">
        <f>IFERROR(Statewide[[#This Row],[Apprentices]]/Statewide[[#This Row],[Total Demand]],"")</f>
        <v>3.706705677684643E-3</v>
      </c>
      <c r="P56" s="3" t="str">
        <f>IF(Statewide[[#This Row],[Ratio]]="","",IF(Statewide[[#This Row],[Ratio]]&gt;1.2,"More Qualified Than Openings",IF(Statewide[[#This Row],[Ratio]]&gt;0.8,"Balanced","More Openings Than Qualified")))</f>
        <v>More Openings Than Qualified</v>
      </c>
    </row>
    <row r="57" spans="1:16" x14ac:dyDescent="0.25">
      <c r="A57" t="s">
        <v>219</v>
      </c>
      <c r="B57" t="s">
        <v>213</v>
      </c>
      <c r="C57" t="s">
        <v>214</v>
      </c>
      <c r="D57" t="s">
        <v>116</v>
      </c>
      <c r="E57" t="s">
        <v>117</v>
      </c>
      <c r="F57" s="3">
        <v>2</v>
      </c>
      <c r="G57" s="3" t="s">
        <v>151</v>
      </c>
      <c r="H57" s="3">
        <v>1.5</v>
      </c>
      <c r="I57" s="11">
        <v>1068</v>
      </c>
      <c r="J57" s="12">
        <v>5.6000000000000001E-2</v>
      </c>
      <c r="K57" s="11">
        <v>34.666666666666664</v>
      </c>
      <c r="L57" s="13">
        <f>IFERROR((Statewide[[#This Row],[2018 Employment]]*Statewide[[#This Row],[% Apprentices]])+Statewide[[#This Row],[New Occupation Demand]],"")</f>
        <v>94.474666666666664</v>
      </c>
      <c r="M57" s="3">
        <f>Statewide[[#This Row],[Number of Apprentices]]</f>
        <v>2</v>
      </c>
      <c r="N57" s="3">
        <f>IFERROR(Statewide[[#This Row],[Apprentices]]-Statewide[[#This Row],[Total Demand]],"")</f>
        <v>-92.474666666666664</v>
      </c>
      <c r="O57" s="14">
        <f>IFERROR(Statewide[[#This Row],[Apprentices]]/Statewide[[#This Row],[Total Demand]],"")</f>
        <v>2.1169696285423961E-2</v>
      </c>
      <c r="P57" s="3" t="str">
        <f>IF(Statewide[[#This Row],[Ratio]]="","",IF(Statewide[[#This Row],[Ratio]]&gt;1.2,"More Qualified Than Openings",IF(Statewide[[#This Row],[Ratio]]&gt;0.8,"Balanced","More Openings Than Qualified")))</f>
        <v>More Openings Than Qualified</v>
      </c>
    </row>
    <row r="58" spans="1:16" x14ac:dyDescent="0.25">
      <c r="A58" t="s">
        <v>219</v>
      </c>
      <c r="B58" t="s">
        <v>213</v>
      </c>
      <c r="C58" t="s">
        <v>214</v>
      </c>
      <c r="D58" t="s">
        <v>118</v>
      </c>
      <c r="E58" t="s">
        <v>119</v>
      </c>
      <c r="F58" s="3">
        <v>2</v>
      </c>
      <c r="G58" s="3" t="s">
        <v>154</v>
      </c>
      <c r="H58" s="3" t="s">
        <v>154</v>
      </c>
      <c r="I58" s="11">
        <v>188</v>
      </c>
      <c r="J58" s="12">
        <v>5.6000000000000001E-2</v>
      </c>
      <c r="K58" s="11">
        <v>0</v>
      </c>
      <c r="L58" s="13">
        <f>IFERROR((Statewide[[#This Row],[2018 Employment]]*Statewide[[#This Row],[% Apprentices]])+Statewide[[#This Row],[New Occupation Demand]],"")</f>
        <v>10.528</v>
      </c>
      <c r="M58" s="3">
        <f>Statewide[[#This Row],[Number of Apprentices]]</f>
        <v>2</v>
      </c>
      <c r="N58" s="3">
        <f>IFERROR(Statewide[[#This Row],[Apprentices]]-Statewide[[#This Row],[Total Demand]],"")</f>
        <v>-8.5280000000000005</v>
      </c>
      <c r="O58" s="14">
        <f>IFERROR(Statewide[[#This Row],[Apprentices]]/Statewide[[#This Row],[Total Demand]],"")</f>
        <v>0.18996960486322187</v>
      </c>
      <c r="P58" s="3" t="str">
        <f>IF(Statewide[[#This Row],[Ratio]]="","",IF(Statewide[[#This Row],[Ratio]]&gt;1.2,"More Qualified Than Openings",IF(Statewide[[#This Row],[Ratio]]&gt;0.8,"Balanced","More Openings Than Qualified")))</f>
        <v>More Openings Than Qualified</v>
      </c>
    </row>
    <row r="59" spans="1:16" x14ac:dyDescent="0.25">
      <c r="A59" t="s">
        <v>219</v>
      </c>
      <c r="B59" t="s">
        <v>213</v>
      </c>
      <c r="C59" t="s">
        <v>214</v>
      </c>
      <c r="D59" t="s">
        <v>106</v>
      </c>
      <c r="E59" t="s">
        <v>107</v>
      </c>
      <c r="F59" s="3">
        <v>4</v>
      </c>
      <c r="G59" s="3" t="s">
        <v>151</v>
      </c>
      <c r="H59" s="3">
        <v>2.1666666666666665</v>
      </c>
      <c r="I59" s="11">
        <v>3873</v>
      </c>
      <c r="J59" s="12">
        <v>5.6000000000000001E-2</v>
      </c>
      <c r="K59" s="11">
        <v>288.66666666666669</v>
      </c>
      <c r="L59" s="13">
        <f>IFERROR((Statewide[[#This Row],[2018 Employment]]*Statewide[[#This Row],[% Apprentices]])+Statewide[[#This Row],[New Occupation Demand]],"")</f>
        <v>505.55466666666666</v>
      </c>
      <c r="M59" s="3">
        <f>Statewide[[#This Row],[Number of Apprentices]]</f>
        <v>4</v>
      </c>
      <c r="N59" s="3">
        <f>IFERROR(Statewide[[#This Row],[Apprentices]]-Statewide[[#This Row],[Total Demand]],"")</f>
        <v>-501.55466666666666</v>
      </c>
      <c r="O59" s="14">
        <f>IFERROR(Statewide[[#This Row],[Apprentices]]/Statewide[[#This Row],[Total Demand]],"")</f>
        <v>7.9121018234757333E-3</v>
      </c>
      <c r="P59" s="3" t="str">
        <f>IF(Statewide[[#This Row],[Ratio]]="","",IF(Statewide[[#This Row],[Ratio]]&gt;1.2,"More Qualified Than Openings",IF(Statewide[[#This Row],[Ratio]]&gt;0.8,"Balanced","More Openings Than Qualified")))</f>
        <v>More Openings Than Qualified</v>
      </c>
    </row>
    <row r="60" spans="1:16" x14ac:dyDescent="0.25">
      <c r="A60" t="s">
        <v>219</v>
      </c>
      <c r="B60" t="s">
        <v>213</v>
      </c>
      <c r="C60" t="s">
        <v>214</v>
      </c>
      <c r="D60" t="s">
        <v>42</v>
      </c>
      <c r="E60" t="s">
        <v>43</v>
      </c>
      <c r="F60" s="3">
        <v>8</v>
      </c>
      <c r="G60" s="3" t="s">
        <v>151</v>
      </c>
      <c r="H60" s="3">
        <v>3</v>
      </c>
      <c r="I60" s="11">
        <v>10037</v>
      </c>
      <c r="J60" s="12">
        <v>5.6000000000000001E-2</v>
      </c>
      <c r="K60" s="11">
        <v>1268</v>
      </c>
      <c r="L60" s="13">
        <f>IFERROR((Statewide[[#This Row],[2018 Employment]]*Statewide[[#This Row],[% Apprentices]])+Statewide[[#This Row],[New Occupation Demand]],"")</f>
        <v>1830.0720000000001</v>
      </c>
      <c r="M60" s="3">
        <f>Statewide[[#This Row],[Number of Apprentices]]</f>
        <v>8</v>
      </c>
      <c r="N60" s="3">
        <f>IFERROR(Statewide[[#This Row],[Apprentices]]-Statewide[[#This Row],[Total Demand]],"")</f>
        <v>-1822.0720000000001</v>
      </c>
      <c r="O60" s="14">
        <f>IFERROR(Statewide[[#This Row],[Apprentices]]/Statewide[[#This Row],[Total Demand]],"")</f>
        <v>4.3714127094453114E-3</v>
      </c>
      <c r="P60" s="3" t="str">
        <f>IF(Statewide[[#This Row],[Ratio]]="","",IF(Statewide[[#This Row],[Ratio]]&gt;1.2,"More Qualified Than Openings",IF(Statewide[[#This Row],[Ratio]]&gt;0.8,"Balanced","More Openings Than Qualified")))</f>
        <v>More Openings Than Qualified</v>
      </c>
    </row>
    <row r="61" spans="1:16" x14ac:dyDescent="0.25">
      <c r="A61" t="s">
        <v>219</v>
      </c>
      <c r="B61" t="s">
        <v>213</v>
      </c>
      <c r="C61" t="s">
        <v>214</v>
      </c>
      <c r="D61" t="s">
        <v>135</v>
      </c>
      <c r="E61" t="s">
        <v>134</v>
      </c>
      <c r="F61" s="3">
        <v>1</v>
      </c>
      <c r="G61" s="3" t="s">
        <v>151</v>
      </c>
      <c r="H61" s="3">
        <v>2</v>
      </c>
      <c r="I61" s="11">
        <v>2399</v>
      </c>
      <c r="J61" s="12">
        <v>5.6000000000000001E-2</v>
      </c>
      <c r="K61" s="11">
        <v>173</v>
      </c>
      <c r="L61" s="13">
        <f>IFERROR((Statewide[[#This Row],[2018 Employment]]*Statewide[[#This Row],[% Apprentices]])+Statewide[[#This Row],[New Occupation Demand]],"")</f>
        <v>307.34399999999999</v>
      </c>
      <c r="M61" s="3">
        <f>Statewide[[#This Row],[Number of Apprentices]]</f>
        <v>1</v>
      </c>
      <c r="N61" s="3">
        <f>IFERROR(Statewide[[#This Row],[Apprentices]]-Statewide[[#This Row],[Total Demand]],"")</f>
        <v>-306.34399999999999</v>
      </c>
      <c r="O61" s="14">
        <f>IFERROR(Statewide[[#This Row],[Apprentices]]/Statewide[[#This Row],[Total Demand]],"")</f>
        <v>3.2536831693477015E-3</v>
      </c>
      <c r="P61" s="3" t="str">
        <f>IF(Statewide[[#This Row],[Ratio]]="","",IF(Statewide[[#This Row],[Ratio]]&gt;1.2,"More Qualified Than Openings",IF(Statewide[[#This Row],[Ratio]]&gt;0.8,"Balanced","More Openings Than Qualified")))</f>
        <v>More Openings Than Qualified</v>
      </c>
    </row>
    <row r="62" spans="1:16" x14ac:dyDescent="0.25">
      <c r="A62" t="s">
        <v>219</v>
      </c>
      <c r="B62" t="s">
        <v>213</v>
      </c>
      <c r="C62" t="s">
        <v>214</v>
      </c>
      <c r="D62" t="s">
        <v>18</v>
      </c>
      <c r="E62" t="s">
        <v>19</v>
      </c>
      <c r="F62" s="3">
        <v>125</v>
      </c>
      <c r="G62" s="3" t="s">
        <v>152</v>
      </c>
      <c r="H62" s="3">
        <v>2</v>
      </c>
      <c r="I62" s="11">
        <v>442</v>
      </c>
      <c r="J62" s="12">
        <v>5.6000000000000001E-2</v>
      </c>
      <c r="K62" s="11">
        <v>18.666666666666668</v>
      </c>
      <c r="L62" s="13">
        <f>IFERROR((Statewide[[#This Row],[2018 Employment]]*Statewide[[#This Row],[% Apprentices]])+Statewide[[#This Row],[New Occupation Demand]],"")</f>
        <v>43.418666666666667</v>
      </c>
      <c r="M62" s="3">
        <f>Statewide[[#This Row],[Number of Apprentices]]</f>
        <v>125</v>
      </c>
      <c r="N62" s="3">
        <f>IFERROR(Statewide[[#This Row],[Apprentices]]-Statewide[[#This Row],[Total Demand]],"")</f>
        <v>81.581333333333333</v>
      </c>
      <c r="O62" s="14">
        <f>IFERROR(Statewide[[#This Row],[Apprentices]]/Statewide[[#This Row],[Total Demand]],"")</f>
        <v>2.8789460754207101</v>
      </c>
      <c r="P62" s="3" t="str">
        <f>IF(Statewide[[#This Row],[Ratio]]="","",IF(Statewide[[#This Row],[Ratio]]&gt;1.2,"More Qualified Than Openings",IF(Statewide[[#This Row],[Ratio]]&gt;0.8,"Balanced","More Openings Than Qualified")))</f>
        <v>More Qualified Than Openings</v>
      </c>
    </row>
    <row r="63" spans="1:16" x14ac:dyDescent="0.25">
      <c r="A63" t="s">
        <v>219</v>
      </c>
      <c r="B63" t="s">
        <v>215</v>
      </c>
      <c r="C63" t="s">
        <v>216</v>
      </c>
      <c r="D63" t="s">
        <v>76</v>
      </c>
      <c r="E63" t="s">
        <v>77</v>
      </c>
      <c r="F63" s="3">
        <v>18</v>
      </c>
      <c r="G63" s="3" t="s">
        <v>154</v>
      </c>
      <c r="H63" s="3" t="s">
        <v>154</v>
      </c>
      <c r="I63" s="11">
        <v>387</v>
      </c>
      <c r="J63" s="12">
        <v>5.6000000000000001E-2</v>
      </c>
      <c r="K63" s="11">
        <v>0</v>
      </c>
      <c r="L63" s="13">
        <f>IFERROR((Statewide[[#This Row],[2018 Employment]]*Statewide[[#This Row],[% Apprentices]])+Statewide[[#This Row],[New Occupation Demand]],"")</f>
        <v>21.672000000000001</v>
      </c>
      <c r="M63" s="3">
        <f>Statewide[[#This Row],[Number of Apprentices]]</f>
        <v>18</v>
      </c>
      <c r="N63" s="3">
        <f>IFERROR(Statewide[[#This Row],[Apprentices]]-Statewide[[#This Row],[Total Demand]],"")</f>
        <v>-3.6720000000000006</v>
      </c>
      <c r="O63" s="14">
        <f>IFERROR(Statewide[[#This Row],[Apprentices]]/Statewide[[#This Row],[Total Demand]],"")</f>
        <v>0.83056478405315615</v>
      </c>
      <c r="P63" s="3" t="str">
        <f>IF(Statewide[[#This Row],[Ratio]]="","",IF(Statewide[[#This Row],[Ratio]]&gt;1.2,"More Qualified Than Openings",IF(Statewide[[#This Row],[Ratio]]&gt;0.8,"Balanced","More Openings Than Qualified")))</f>
        <v>Balanced</v>
      </c>
    </row>
    <row r="64" spans="1:16" x14ac:dyDescent="0.25">
      <c r="A64" t="s">
        <v>219</v>
      </c>
      <c r="B64" t="s">
        <v>215</v>
      </c>
      <c r="C64" t="s">
        <v>216</v>
      </c>
      <c r="D64" t="s">
        <v>122</v>
      </c>
      <c r="E64" t="s">
        <v>123</v>
      </c>
      <c r="F64" s="3">
        <v>1</v>
      </c>
      <c r="G64" s="3" t="s">
        <v>151</v>
      </c>
      <c r="H64" s="3">
        <v>2</v>
      </c>
      <c r="I64" s="11">
        <v>9272</v>
      </c>
      <c r="J64" s="12">
        <v>5.6000000000000001E-2</v>
      </c>
      <c r="K64" s="11">
        <v>1880.3333333333333</v>
      </c>
      <c r="L64" s="13">
        <f>IFERROR((Statewide[[#This Row],[2018 Employment]]*Statewide[[#This Row],[% Apprentices]])+Statewide[[#This Row],[New Occupation Demand]],"")</f>
        <v>2399.565333333333</v>
      </c>
      <c r="M64" s="3">
        <f>Statewide[[#This Row],[Number of Apprentices]]</f>
        <v>1</v>
      </c>
      <c r="N64" s="3">
        <f>IFERROR(Statewide[[#This Row],[Apprentices]]-Statewide[[#This Row],[Total Demand]],"")</f>
        <v>-2398.565333333333</v>
      </c>
      <c r="O64" s="14">
        <f>IFERROR(Statewide[[#This Row],[Apprentices]]/Statewide[[#This Row],[Total Demand]],"")</f>
        <v>4.167421432992865E-4</v>
      </c>
      <c r="P64" s="3" t="str">
        <f>IF(Statewide[[#This Row],[Ratio]]="","",IF(Statewide[[#This Row],[Ratio]]&gt;1.2,"More Qualified Than Openings",IF(Statewide[[#This Row],[Ratio]]&gt;0.8,"Balanced","More Openings Than Qualified")))</f>
        <v>More Openings Than Qualified</v>
      </c>
    </row>
    <row r="65" spans="1:16" x14ac:dyDescent="0.25">
      <c r="A65" t="s">
        <v>219</v>
      </c>
      <c r="B65" t="s">
        <v>215</v>
      </c>
      <c r="C65" t="s">
        <v>216</v>
      </c>
      <c r="D65" t="s">
        <v>78</v>
      </c>
      <c r="E65" t="s">
        <v>79</v>
      </c>
      <c r="F65" s="3">
        <v>8</v>
      </c>
      <c r="G65" s="3" t="s">
        <v>153</v>
      </c>
      <c r="H65" s="3">
        <v>4</v>
      </c>
      <c r="I65" s="11">
        <v>24280</v>
      </c>
      <c r="J65" s="12">
        <v>5.6000000000000001E-2</v>
      </c>
      <c r="K65" s="11">
        <v>6676</v>
      </c>
      <c r="L65" s="13">
        <f>IFERROR((Statewide[[#This Row],[2018 Employment]]*Statewide[[#This Row],[% Apprentices]])+Statewide[[#This Row],[New Occupation Demand]],"")</f>
        <v>8035.68</v>
      </c>
      <c r="M65" s="3">
        <f>Statewide[[#This Row],[Number of Apprentices]]</f>
        <v>8</v>
      </c>
      <c r="N65" s="3">
        <f>IFERROR(Statewide[[#This Row],[Apprentices]]-Statewide[[#This Row],[Total Demand]],"")</f>
        <v>-8027.68</v>
      </c>
      <c r="O65" s="14">
        <f>IFERROR(Statewide[[#This Row],[Apprentices]]/Statewide[[#This Row],[Total Demand]],"")</f>
        <v>9.9555980327738279E-4</v>
      </c>
      <c r="P65" s="3" t="str">
        <f>IF(Statewide[[#This Row],[Ratio]]="","",IF(Statewide[[#This Row],[Ratio]]&gt;1.2,"More Qualified Than Openings",IF(Statewide[[#This Row],[Ratio]]&gt;0.8,"Balanced","More Openings Than Qualified")))</f>
        <v>More Openings Than Qualified</v>
      </c>
    </row>
    <row r="66" spans="1:16" x14ac:dyDescent="0.25">
      <c r="I66" s="11"/>
      <c r="J66" s="12"/>
      <c r="K66" s="11"/>
      <c r="L66" s="13"/>
      <c r="M66" s="3"/>
      <c r="N66" s="3"/>
      <c r="O66" s="14"/>
      <c r="P66" s="3"/>
    </row>
    <row r="67" spans="1:16" x14ac:dyDescent="0.25">
      <c r="I67" s="11"/>
      <c r="J67" s="12"/>
      <c r="K67" s="11"/>
      <c r="L67" s="13"/>
      <c r="M67" s="3"/>
      <c r="N67" s="3"/>
      <c r="O67" s="14"/>
      <c r="P67" s="3"/>
    </row>
  </sheetData>
  <mergeCells count="1">
    <mergeCell ref="I1:L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Occupation Deepdive Pivot</vt:lpstr>
      <vt:lpstr>Supply Gap - Statewide</vt:lpstr>
      <vt:lpstr>Apprentices</vt:lpstr>
      <vt:lpstr>Aggregated Data</vt:lpstr>
      <vt:lpstr>Apprentices - Statewide (2)</vt:lpstr>
      <vt:lpstr>SD Graph</vt:lpstr>
      <vt:lpstr>Apprentices - Statewide</vt:lpstr>
    </vt:vector>
  </TitlesOfParts>
  <Company>EOLWD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Diaz-Granados, Sriyani</dc:creator>
  <cp:lastModifiedBy>Jacqueline Sylvia</cp:lastModifiedBy>
  <dcterms:created xsi:type="dcterms:W3CDTF">2019-09-16T18:04:48Z</dcterms:created>
  <dcterms:modified xsi:type="dcterms:W3CDTF">2020-04-23T18:16:40Z</dcterms:modified>
</cp:coreProperties>
</file>